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324"/>
  <workbookPr codeName="ThisWorkbook" defaultThemeVersion="124226"/>
  <mc:AlternateContent xmlns:mc="http://schemas.openxmlformats.org/markup-compatibility/2006">
    <mc:Choice Requires="x15">
      <x15ac:absPath xmlns:x15ac="http://schemas.microsoft.com/office/spreadsheetml/2010/11/ac" url="V:\ProcurementServices\PSTm04(Normile)\Security\77201-23150 IFSSS\PriceLists\Currently Posted\Lot 2\Comalli\"/>
    </mc:Choice>
  </mc:AlternateContent>
  <xr:revisionPtr revIDLastSave="0" documentId="13_ncr:1_{BC172236-93A7-49A2-A98B-4633B272C0CD}" xr6:coauthVersionLast="47" xr6:coauthVersionMax="47" xr10:uidLastSave="{00000000-0000-0000-0000-000000000000}"/>
  <bookViews>
    <workbookView xWindow="28680" yWindow="-120" windowWidth="29040" windowHeight="15840" tabRatio="773" firstSheet="1" activeTab="1" xr2:uid="{00000000-000D-0000-FFFF-FFFF00000000}"/>
  </bookViews>
  <sheets>
    <sheet name="Instructions" sheetId="2" state="hidden" r:id="rId1"/>
    <sheet name="Cover Page" sheetId="52" r:id="rId2"/>
    <sheet name="Equipment Pricing (Altronix)" sheetId="61" r:id="rId3"/>
    <sheet name="Equipment Pricing (Antaira)" sheetId="65" r:id="rId4"/>
    <sheet name="Equipment Pricing (Axis)" sheetId="58" r:id="rId5"/>
    <sheet name="Equipment Pricing (Belden)" sheetId="25" r:id="rId6"/>
    <sheet name="Equipment Pricing (Exacq)" sheetId="62" r:id="rId7"/>
    <sheet name="Equipment Pricing (HES)" sheetId="63" r:id="rId8"/>
    <sheet name="Equipment Pricing (LenelS2)" sheetId="59" r:id="rId9"/>
    <sheet name="Equipment Pricing (SDC)" sheetId="60" r:id="rId10"/>
    <sheet name="Equipment Pricing (Securitron)" sheetId="64" r:id="rId11"/>
    <sheet name="PW" sheetId="66" state="hidden" r:id="rId12"/>
    <sheet name="Region 3 Labor Rates" sheetId="39" r:id="rId13"/>
    <sheet name="Region 4 Labor Rates" sheetId="40" r:id="rId14"/>
    <sheet name="Region 5 Labor Rates" sheetId="41" r:id="rId15"/>
    <sheet name="Region 6 Labor Rates" sheetId="42" r:id="rId16"/>
    <sheet name="Region 7 Labor Rates" sheetId="43" r:id="rId17"/>
    <sheet name="Subcontractor Utilization" sheetId="49" r:id="rId18"/>
  </sheets>
  <externalReferences>
    <externalReference r:id="rId19"/>
  </externalReferences>
  <definedNames>
    <definedName name="_xlnm._FilterDatabase" localSheetId="2" hidden="1">'Equipment Pricing (Altronix)'!$A$3:$J$3</definedName>
    <definedName name="_xlnm._FilterDatabase" localSheetId="3" hidden="1">'Equipment Pricing (Antaira)'!$A$4:$J$4</definedName>
    <definedName name="_xlnm._FilterDatabase" localSheetId="4" hidden="1">'Equipment Pricing (Axis)'!$A$4:$J$4</definedName>
    <definedName name="_xlnm._FilterDatabase" localSheetId="5" hidden="1">'Equipment Pricing (Belden)'!$A$4:$J$4</definedName>
    <definedName name="_xlnm._FilterDatabase" localSheetId="6" hidden="1">'Equipment Pricing (Exacq)'!$A$4:$J$4</definedName>
    <definedName name="_xlnm._FilterDatabase" localSheetId="7" hidden="1">'Equipment Pricing (HES)'!$A$4:$J$4</definedName>
    <definedName name="_xlnm._FilterDatabase" localSheetId="8" hidden="1">'Equipment Pricing (LenelS2)'!$A$4:$J$4</definedName>
    <definedName name="_xlnm._FilterDatabase" localSheetId="9" hidden="1">'Equipment Pricing (SDC)'!$A$4:$J$4</definedName>
    <definedName name="_xlnm._FilterDatabase" localSheetId="10" hidden="1">'Equipment Pricing (Securitron)'!$A$4:$J$4</definedName>
    <definedName name="_xlnm._FilterDatabase" localSheetId="11" hidden="1">PW!$A$1:$L$1</definedName>
    <definedName name="_xlnm._FilterDatabase" localSheetId="12" hidden="1">'Region 3 Labor Rates'!$A$3:$O$24</definedName>
    <definedName name="_xlnm._FilterDatabase" localSheetId="13" hidden="1">'Region 4 Labor Rates'!$A$3:$O$19</definedName>
    <definedName name="_xlnm._FilterDatabase" localSheetId="14" hidden="1">'Region 5 Labor Rates'!$A$3:$O$23</definedName>
    <definedName name="_xlnm._FilterDatabase" localSheetId="15" hidden="1">'Region 6 Labor Rates'!$A$3:$O$19</definedName>
    <definedName name="_xlnm._FilterDatabase" localSheetId="16" hidden="1">'Region 7 Labor Rates'!$A$3:$O$23</definedName>
    <definedName name="_xlnm.Print_Area" localSheetId="11">PW!$A$1:$L$163</definedName>
    <definedName name="_xlnm.Print_Titles" localSheetId="2">'Equipment Pricing (Altronix)'!$3:$3</definedName>
    <definedName name="_xlnm.Print_Titles" localSheetId="3">'Equipment Pricing (Antaira)'!$4:$4</definedName>
    <definedName name="_xlnm.Print_Titles" localSheetId="4">'Equipment Pricing (Axis)'!$4:$4</definedName>
    <definedName name="_xlnm.Print_Titles" localSheetId="5">'Equipment Pricing (Belden)'!$4:$4</definedName>
    <definedName name="_xlnm.Print_Titles" localSheetId="6">'Equipment Pricing (Exacq)'!$4:$4</definedName>
    <definedName name="_xlnm.Print_Titles" localSheetId="7">'Equipment Pricing (HES)'!$4:$4</definedName>
    <definedName name="_xlnm.Print_Titles" localSheetId="8">'Equipment Pricing (LenelS2)'!$4:$4</definedName>
    <definedName name="_xlnm.Print_Titles" localSheetId="9">'Equipment Pricing (SDC)'!$4:$4</definedName>
    <definedName name="_xlnm.Print_Titles" localSheetId="10">'Equipment Pricing (Securitron)'!$4:$4</definedName>
    <definedName name="_xlnm.Print_Titles" localSheetId="12">'Region 3 Labor Rates'!$3:$3</definedName>
    <definedName name="_xlnm.Print_Titles" localSheetId="13">'Region 4 Labor Rates'!$3:$3</definedName>
    <definedName name="_xlnm.Print_Titles" localSheetId="14">'Region 5 Labor Rates'!$3:$3</definedName>
    <definedName name="_xlnm.Print_Titles" localSheetId="15">'Region 6 Labor Rates'!$3:$3</definedName>
    <definedName name="_xlnm.Print_Titles" localSheetId="16">'Region 7 Labor Rates'!$3:$3</definedName>
    <definedName name="_xlnm.Print_Titles" localSheetId="17">'Subcontractor Utilization'!$2:$2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13" i="43" l="1"/>
  <c r="P13" i="43"/>
  <c r="Q8" i="43"/>
  <c r="P8" i="43"/>
  <c r="D13" i="43"/>
  <c r="D8" i="43"/>
  <c r="Q11" i="43"/>
  <c r="E11" i="43" s="1"/>
  <c r="P11" i="43"/>
  <c r="Q6" i="43"/>
  <c r="P6" i="43"/>
  <c r="E6" i="43" s="1"/>
  <c r="G6" i="43" s="1"/>
  <c r="D11" i="43"/>
  <c r="D6" i="43"/>
  <c r="Q12" i="43"/>
  <c r="P12" i="43"/>
  <c r="Q7" i="43"/>
  <c r="P7" i="43"/>
  <c r="D12" i="43"/>
  <c r="D7" i="43"/>
  <c r="Q9" i="43"/>
  <c r="E9" i="43" s="1"/>
  <c r="G9" i="43" s="1"/>
  <c r="P9" i="43"/>
  <c r="Q4" i="43"/>
  <c r="P4" i="43"/>
  <c r="E4" i="43" s="1"/>
  <c r="G4" i="43" s="1"/>
  <c r="D9" i="43"/>
  <c r="D4" i="43"/>
  <c r="Q10" i="43"/>
  <c r="P10" i="43"/>
  <c r="Q5" i="43"/>
  <c r="P5" i="43"/>
  <c r="D10" i="43"/>
  <c r="D5" i="43"/>
  <c r="Q9" i="42"/>
  <c r="E9" i="42" s="1"/>
  <c r="G9" i="42" s="1"/>
  <c r="P9" i="42"/>
  <c r="Q6" i="42"/>
  <c r="P6" i="42"/>
  <c r="E6" i="42" s="1"/>
  <c r="G6" i="42" s="1"/>
  <c r="D9" i="42"/>
  <c r="D6" i="42"/>
  <c r="Q5" i="42"/>
  <c r="P5" i="42"/>
  <c r="D5" i="42"/>
  <c r="E5" i="42" s="1"/>
  <c r="G5" i="42" s="1"/>
  <c r="Q4" i="42"/>
  <c r="P4" i="42"/>
  <c r="D4" i="42"/>
  <c r="Q8" i="42"/>
  <c r="E8" i="42" s="1"/>
  <c r="G8" i="42" s="1"/>
  <c r="P8" i="42"/>
  <c r="D8" i="42"/>
  <c r="Q7" i="42"/>
  <c r="E7" i="42" s="1"/>
  <c r="G7" i="42" s="1"/>
  <c r="P7" i="42"/>
  <c r="D7" i="42"/>
  <c r="Q13" i="41"/>
  <c r="P13" i="41"/>
  <c r="Q8" i="41"/>
  <c r="P8" i="41"/>
  <c r="D13" i="41"/>
  <c r="D8" i="41"/>
  <c r="S11" i="41"/>
  <c r="N11" i="41" s="1"/>
  <c r="R11" i="41"/>
  <c r="Q11" i="41"/>
  <c r="P11" i="41"/>
  <c r="Q6" i="41"/>
  <c r="P6" i="41"/>
  <c r="S6" i="41"/>
  <c r="R6" i="41"/>
  <c r="J6" i="41" s="1"/>
  <c r="Q10" i="41"/>
  <c r="P10" i="41"/>
  <c r="Q5" i="41"/>
  <c r="P5" i="41"/>
  <c r="D10" i="41"/>
  <c r="N10" i="41" s="1"/>
  <c r="D5" i="41"/>
  <c r="Q12" i="41"/>
  <c r="P12" i="41"/>
  <c r="E12" i="41" s="1"/>
  <c r="G12" i="41" s="1"/>
  <c r="Q7" i="41"/>
  <c r="P7" i="41"/>
  <c r="D12" i="41"/>
  <c r="D7" i="41"/>
  <c r="Q9" i="41"/>
  <c r="P9" i="41"/>
  <c r="Q4" i="41"/>
  <c r="P4" i="41"/>
  <c r="D9" i="41"/>
  <c r="L9" i="41" s="1"/>
  <c r="M9" i="41" s="1"/>
  <c r="D4" i="41"/>
  <c r="Q9" i="40"/>
  <c r="P9" i="40"/>
  <c r="E9" i="40" s="1"/>
  <c r="G9" i="40" s="1"/>
  <c r="Q6" i="40"/>
  <c r="P6" i="40"/>
  <c r="D9" i="40"/>
  <c r="D6" i="40"/>
  <c r="S7" i="40"/>
  <c r="R7" i="40"/>
  <c r="Q7" i="40"/>
  <c r="P7" i="40"/>
  <c r="Q4" i="40"/>
  <c r="P4" i="40"/>
  <c r="S4" i="40"/>
  <c r="R4" i="40"/>
  <c r="H4" i="40" s="1"/>
  <c r="S8" i="40"/>
  <c r="R8" i="40"/>
  <c r="Q8" i="40"/>
  <c r="P8" i="40"/>
  <c r="Q5" i="40"/>
  <c r="P5" i="40"/>
  <c r="S5" i="40"/>
  <c r="R5" i="40"/>
  <c r="Q13" i="39"/>
  <c r="E13" i="39" s="1"/>
  <c r="G13" i="39" s="1"/>
  <c r="P13" i="39"/>
  <c r="Q7" i="39"/>
  <c r="P7" i="39"/>
  <c r="E7" i="39" s="1"/>
  <c r="G7" i="39" s="1"/>
  <c r="D13" i="39"/>
  <c r="D7" i="39"/>
  <c r="Q14" i="39"/>
  <c r="P14" i="39"/>
  <c r="Q8" i="39"/>
  <c r="P8" i="39"/>
  <c r="D14" i="39"/>
  <c r="D8" i="39"/>
  <c r="E9" i="39"/>
  <c r="G9" i="39" s="1"/>
  <c r="E4" i="39"/>
  <c r="D9" i="39"/>
  <c r="D4" i="39"/>
  <c r="L4" i="39" s="1"/>
  <c r="M4" i="39" s="1"/>
  <c r="E10" i="39"/>
  <c r="D10" i="39"/>
  <c r="S12" i="39"/>
  <c r="R12" i="39"/>
  <c r="N12" i="39" s="1"/>
  <c r="O12" i="39" s="1"/>
  <c r="Q12" i="39"/>
  <c r="P12" i="39"/>
  <c r="Q6" i="39"/>
  <c r="P6" i="39"/>
  <c r="S6" i="39"/>
  <c r="N6" i="39" s="1"/>
  <c r="O6" i="39" s="1"/>
  <c r="R6" i="39"/>
  <c r="D12" i="39"/>
  <c r="D6" i="39"/>
  <c r="S11" i="39"/>
  <c r="R11" i="39"/>
  <c r="Q11" i="39"/>
  <c r="P11" i="39"/>
  <c r="Q5" i="39"/>
  <c r="P5" i="39"/>
  <c r="S5" i="39"/>
  <c r="R5" i="39"/>
  <c r="D11" i="39"/>
  <c r="D5" i="39"/>
  <c r="C2" i="43"/>
  <c r="C2" i="42"/>
  <c r="C2" i="41"/>
  <c r="C2" i="40"/>
  <c r="C2" i="39"/>
  <c r="A7" i="64"/>
  <c r="A8" i="64" s="1"/>
  <c r="A9" i="64" s="1"/>
  <c r="A10" i="64" s="1"/>
  <c r="A11" i="64" s="1"/>
  <c r="A12" i="64" s="1"/>
  <c r="A13" i="64" s="1"/>
  <c r="A14" i="64" s="1"/>
  <c r="A15" i="64" s="1"/>
  <c r="A16" i="64" s="1"/>
  <c r="A17" i="64" s="1"/>
  <c r="A18" i="64" s="1"/>
  <c r="A19" i="64" s="1"/>
  <c r="A20" i="64" s="1"/>
  <c r="A21" i="64" s="1"/>
  <c r="A22" i="64" s="1"/>
  <c r="A23" i="64" s="1"/>
  <c r="A24" i="64" s="1"/>
  <c r="A25" i="64" s="1"/>
  <c r="A26" i="64" s="1"/>
  <c r="A27" i="64" s="1"/>
  <c r="A28" i="64" s="1"/>
  <c r="A29" i="64" s="1"/>
  <c r="A30" i="64" s="1"/>
  <c r="A31" i="64" s="1"/>
  <c r="A32" i="64" s="1"/>
  <c r="A33" i="64" s="1"/>
  <c r="A34" i="64" s="1"/>
  <c r="A35" i="64" s="1"/>
  <c r="A36" i="64" s="1"/>
  <c r="A37" i="64" s="1"/>
  <c r="A38" i="64" s="1"/>
  <c r="A39" i="64" s="1"/>
  <c r="A40" i="64" s="1"/>
  <c r="A41" i="64" s="1"/>
  <c r="A42" i="64" s="1"/>
  <c r="A43" i="64" s="1"/>
  <c r="A44" i="64" s="1"/>
  <c r="A45" i="64" s="1"/>
  <c r="A46" i="64" s="1"/>
  <c r="A47" i="64" s="1"/>
  <c r="A48" i="64" s="1"/>
  <c r="A49" i="64" s="1"/>
  <c r="A50" i="64" s="1"/>
  <c r="A51" i="64" s="1"/>
  <c r="A52" i="64" s="1"/>
  <c r="A53" i="64" s="1"/>
  <c r="A54" i="64" s="1"/>
  <c r="A55" i="64" s="1"/>
  <c r="A56" i="64" s="1"/>
  <c r="A57" i="64" s="1"/>
  <c r="A58" i="64" s="1"/>
  <c r="A59" i="64" s="1"/>
  <c r="A60" i="64" s="1"/>
  <c r="A61" i="64" s="1"/>
  <c r="A62" i="64" s="1"/>
  <c r="A63" i="64" s="1"/>
  <c r="A64" i="64" s="1"/>
  <c r="A65" i="64" s="1"/>
  <c r="A66" i="64" s="1"/>
  <c r="A67" i="64" s="1"/>
  <c r="A68" i="64" s="1"/>
  <c r="A69" i="64" s="1"/>
  <c r="A70" i="64" s="1"/>
  <c r="A71" i="64" s="1"/>
  <c r="A72" i="64" s="1"/>
  <c r="A73" i="64" s="1"/>
  <c r="A74" i="64" s="1"/>
  <c r="A75" i="64" s="1"/>
  <c r="A76" i="64" s="1"/>
  <c r="A77" i="64" s="1"/>
  <c r="A78" i="64" s="1"/>
  <c r="A79" i="64" s="1"/>
  <c r="A80" i="64" s="1"/>
  <c r="A81" i="64" s="1"/>
  <c r="A82" i="64" s="1"/>
  <c r="A83" i="64" s="1"/>
  <c r="A84" i="64" s="1"/>
  <c r="A85" i="64" s="1"/>
  <c r="A86" i="64" s="1"/>
  <c r="A87" i="64" s="1"/>
  <c r="A88" i="64" s="1"/>
  <c r="A89" i="64" s="1"/>
  <c r="A90" i="64" s="1"/>
  <c r="A91" i="64" s="1"/>
  <c r="A92" i="64" s="1"/>
  <c r="A93" i="64" s="1"/>
  <c r="A94" i="64" s="1"/>
  <c r="A95" i="64" s="1"/>
  <c r="A96" i="64" s="1"/>
  <c r="A97" i="64" s="1"/>
  <c r="A98" i="64" s="1"/>
  <c r="A99" i="64" s="1"/>
  <c r="A100" i="64" s="1"/>
  <c r="A101" i="64" s="1"/>
  <c r="A102" i="64" s="1"/>
  <c r="A103" i="64" s="1"/>
  <c r="A104" i="64" s="1"/>
  <c r="A105" i="64" s="1"/>
  <c r="A106" i="64" s="1"/>
  <c r="A107" i="64" s="1"/>
  <c r="A108" i="64" s="1"/>
  <c r="A109" i="64" s="1"/>
  <c r="A110" i="64" s="1"/>
  <c r="A111" i="64" s="1"/>
  <c r="A112" i="64" s="1"/>
  <c r="A113" i="64" s="1"/>
  <c r="A114" i="64" s="1"/>
  <c r="A115" i="64" s="1"/>
  <c r="A116" i="64" s="1"/>
  <c r="A117" i="64" s="1"/>
  <c r="A118" i="64" s="1"/>
  <c r="A119" i="64" s="1"/>
  <c r="A120" i="64" s="1"/>
  <c r="A121" i="64" s="1"/>
  <c r="A122" i="64" s="1"/>
  <c r="A123" i="64" s="1"/>
  <c r="A124" i="64" s="1"/>
  <c r="A125" i="64" s="1"/>
  <c r="A126" i="64" s="1"/>
  <c r="A127" i="64" s="1"/>
  <c r="A128" i="64" s="1"/>
  <c r="A129" i="64" s="1"/>
  <c r="A130" i="64" s="1"/>
  <c r="A131" i="64" s="1"/>
  <c r="A132" i="64" s="1"/>
  <c r="A133" i="64" s="1"/>
  <c r="A134" i="64" s="1"/>
  <c r="A135" i="64" s="1"/>
  <c r="A136" i="64" s="1"/>
  <c r="A137" i="64" s="1"/>
  <c r="A138" i="64" s="1"/>
  <c r="A139" i="64" s="1"/>
  <c r="A140" i="64" s="1"/>
  <c r="A141" i="64" s="1"/>
  <c r="A142" i="64" s="1"/>
  <c r="A143" i="64" s="1"/>
  <c r="A144" i="64" s="1"/>
  <c r="A145" i="64" s="1"/>
  <c r="A146" i="64" s="1"/>
  <c r="A147" i="64" s="1"/>
  <c r="A148" i="64" s="1"/>
  <c r="A149" i="64" s="1"/>
  <c r="A150" i="64" s="1"/>
  <c r="A151" i="64" s="1"/>
  <c r="A152" i="64" s="1"/>
  <c r="A153" i="64" s="1"/>
  <c r="A154" i="64" s="1"/>
  <c r="A155" i="64" s="1"/>
  <c r="A156" i="64" s="1"/>
  <c r="A157" i="64" s="1"/>
  <c r="A158" i="64" s="1"/>
  <c r="A159" i="64" s="1"/>
  <c r="A160" i="64" s="1"/>
  <c r="A161" i="64" s="1"/>
  <c r="A162" i="64" s="1"/>
  <c r="A163" i="64" s="1"/>
  <c r="A164" i="64" s="1"/>
  <c r="A165" i="64" s="1"/>
  <c r="A166" i="64" s="1"/>
  <c r="A167" i="64" s="1"/>
  <c r="A168" i="64" s="1"/>
  <c r="A169" i="64" s="1"/>
  <c r="A170" i="64" s="1"/>
  <c r="A171" i="64" s="1"/>
  <c r="A172" i="64" s="1"/>
  <c r="A173" i="64" s="1"/>
  <c r="A174" i="64" s="1"/>
  <c r="A175" i="64" s="1"/>
  <c r="A176" i="64" s="1"/>
  <c r="A177" i="64" s="1"/>
  <c r="A178" i="64" s="1"/>
  <c r="A179" i="64" s="1"/>
  <c r="A180" i="64" s="1"/>
  <c r="A181" i="64" s="1"/>
  <c r="A182" i="64" s="1"/>
  <c r="A183" i="64" s="1"/>
  <c r="A184" i="64" s="1"/>
  <c r="A185" i="64" s="1"/>
  <c r="A186" i="64" s="1"/>
  <c r="A187" i="64" s="1"/>
  <c r="A188" i="64" s="1"/>
  <c r="A189" i="64" s="1"/>
  <c r="A190" i="64" s="1"/>
  <c r="A191" i="64" s="1"/>
  <c r="A192" i="64" s="1"/>
  <c r="A193" i="64" s="1"/>
  <c r="A194" i="64" s="1"/>
  <c r="A195" i="64" s="1"/>
  <c r="A196" i="64" s="1"/>
  <c r="A197" i="64" s="1"/>
  <c r="A198" i="64" s="1"/>
  <c r="A199" i="64" s="1"/>
  <c r="A200" i="64" s="1"/>
  <c r="A201" i="64" s="1"/>
  <c r="A202" i="64" s="1"/>
  <c r="A203" i="64" s="1"/>
  <c r="A204" i="64" s="1"/>
  <c r="A205" i="64" s="1"/>
  <c r="A206" i="64" s="1"/>
  <c r="A207" i="64" s="1"/>
  <c r="A208" i="64" s="1"/>
  <c r="A209" i="64" s="1"/>
  <c r="A210" i="64" s="1"/>
  <c r="A211" i="64" s="1"/>
  <c r="A212" i="64" s="1"/>
  <c r="A213" i="64" s="1"/>
  <c r="A214" i="64" s="1"/>
  <c r="A215" i="64" s="1"/>
  <c r="A216" i="64" s="1"/>
  <c r="A217" i="64" s="1"/>
  <c r="A218" i="64" s="1"/>
  <c r="A219" i="64" s="1"/>
  <c r="A220" i="64" s="1"/>
  <c r="A221" i="64" s="1"/>
  <c r="A222" i="64" s="1"/>
  <c r="A223" i="64" s="1"/>
  <c r="A224" i="64" s="1"/>
  <c r="A225" i="64" s="1"/>
  <c r="A226" i="64" s="1"/>
  <c r="A227" i="64" s="1"/>
  <c r="A228" i="64" s="1"/>
  <c r="A229" i="64" s="1"/>
  <c r="A230" i="64" s="1"/>
  <c r="A231" i="64" s="1"/>
  <c r="A232" i="64" s="1"/>
  <c r="A233" i="64" s="1"/>
  <c r="A234" i="64" s="1"/>
  <c r="A235" i="64" s="1"/>
  <c r="A236" i="64" s="1"/>
  <c r="A237" i="64" s="1"/>
  <c r="A238" i="64" s="1"/>
  <c r="A239" i="64" s="1"/>
  <c r="A240" i="64" s="1"/>
  <c r="A241" i="64" s="1"/>
  <c r="A242" i="64" s="1"/>
  <c r="A243" i="64" s="1"/>
  <c r="A244" i="64" s="1"/>
  <c r="A245" i="64" s="1"/>
  <c r="A246" i="64" s="1"/>
  <c r="A247" i="64" s="1"/>
  <c r="A248" i="64" s="1"/>
  <c r="A249" i="64" s="1"/>
  <c r="A250" i="64" s="1"/>
  <c r="A251" i="64" s="1"/>
  <c r="A252" i="64" s="1"/>
  <c r="A253" i="64" s="1"/>
  <c r="A254" i="64" s="1"/>
  <c r="A255" i="64" s="1"/>
  <c r="A256" i="64" s="1"/>
  <c r="A257" i="64" s="1"/>
  <c r="A258" i="64" s="1"/>
  <c r="A259" i="64" s="1"/>
  <c r="A260" i="64" s="1"/>
  <c r="A261" i="64" s="1"/>
  <c r="A262" i="64" s="1"/>
  <c r="A263" i="64" s="1"/>
  <c r="A264" i="64" s="1"/>
  <c r="A265" i="64" s="1"/>
  <c r="A266" i="64" s="1"/>
  <c r="A267" i="64" s="1"/>
  <c r="A268" i="64" s="1"/>
  <c r="A269" i="64" s="1"/>
  <c r="A270" i="64" s="1"/>
  <c r="A271" i="64" s="1"/>
  <c r="A272" i="64" s="1"/>
  <c r="A273" i="64" s="1"/>
  <c r="A274" i="64" s="1"/>
  <c r="A275" i="64" s="1"/>
  <c r="A276" i="64" s="1"/>
  <c r="A277" i="64" s="1"/>
  <c r="A278" i="64" s="1"/>
  <c r="A279" i="64" s="1"/>
  <c r="A280" i="64" s="1"/>
  <c r="A281" i="64" s="1"/>
  <c r="A282" i="64" s="1"/>
  <c r="A283" i="64" s="1"/>
  <c r="A284" i="64" s="1"/>
  <c r="A285" i="64" s="1"/>
  <c r="A286" i="64" s="1"/>
  <c r="A287" i="64" s="1"/>
  <c r="A288" i="64" s="1"/>
  <c r="A289" i="64" s="1"/>
  <c r="A290" i="64" s="1"/>
  <c r="A291" i="64" s="1"/>
  <c r="A292" i="64" s="1"/>
  <c r="A293" i="64" s="1"/>
  <c r="A294" i="64" s="1"/>
  <c r="A295" i="64" s="1"/>
  <c r="A296" i="64" s="1"/>
  <c r="A6" i="64"/>
  <c r="A7" i="60"/>
  <c r="A8" i="60"/>
  <c r="A9" i="60" s="1"/>
  <c r="A10" i="60" s="1"/>
  <c r="A11" i="60" s="1"/>
  <c r="A12" i="60" s="1"/>
  <c r="A13" i="60" s="1"/>
  <c r="A14" i="60" s="1"/>
  <c r="A15" i="60" s="1"/>
  <c r="A16" i="60" s="1"/>
  <c r="A17" i="60" s="1"/>
  <c r="A18" i="60" s="1"/>
  <c r="A19" i="60" s="1"/>
  <c r="A20" i="60" s="1"/>
  <c r="A21" i="60" s="1"/>
  <c r="A22" i="60" s="1"/>
  <c r="A23" i="60" s="1"/>
  <c r="A24" i="60" s="1"/>
  <c r="A25" i="60" s="1"/>
  <c r="A26" i="60" s="1"/>
  <c r="A27" i="60" s="1"/>
  <c r="A28" i="60" s="1"/>
  <c r="A29" i="60" s="1"/>
  <c r="A30" i="60" s="1"/>
  <c r="A31" i="60" s="1"/>
  <c r="A32" i="60" s="1"/>
  <c r="A33" i="60" s="1"/>
  <c r="A34" i="60" s="1"/>
  <c r="A35" i="60" s="1"/>
  <c r="A36" i="60" s="1"/>
  <c r="A37" i="60" s="1"/>
  <c r="A38" i="60" s="1"/>
  <c r="A39" i="60" s="1"/>
  <c r="A40" i="60" s="1"/>
  <c r="A41" i="60" s="1"/>
  <c r="A42" i="60" s="1"/>
  <c r="A43" i="60" s="1"/>
  <c r="A44" i="60" s="1"/>
  <c r="A45" i="60" s="1"/>
  <c r="A46" i="60" s="1"/>
  <c r="A47" i="60" s="1"/>
  <c r="A48" i="60" s="1"/>
  <c r="A49" i="60" s="1"/>
  <c r="A50" i="60" s="1"/>
  <c r="A51" i="60" s="1"/>
  <c r="A52" i="60" s="1"/>
  <c r="A53" i="60" s="1"/>
  <c r="A54" i="60" s="1"/>
  <c r="A55" i="60" s="1"/>
  <c r="A56" i="60" s="1"/>
  <c r="A57" i="60" s="1"/>
  <c r="A58" i="60" s="1"/>
  <c r="A59" i="60" s="1"/>
  <c r="A60" i="60" s="1"/>
  <c r="A61" i="60" s="1"/>
  <c r="A62" i="60" s="1"/>
  <c r="A63" i="60" s="1"/>
  <c r="A64" i="60" s="1"/>
  <c r="A65" i="60" s="1"/>
  <c r="A66" i="60" s="1"/>
  <c r="A67" i="60" s="1"/>
  <c r="A68" i="60" s="1"/>
  <c r="A69" i="60" s="1"/>
  <c r="A70" i="60" s="1"/>
  <c r="A71" i="60" s="1"/>
  <c r="A72" i="60" s="1"/>
  <c r="A73" i="60" s="1"/>
  <c r="A74" i="60" s="1"/>
  <c r="A75" i="60" s="1"/>
  <c r="A76" i="60" s="1"/>
  <c r="A77" i="60" s="1"/>
  <c r="A78" i="60" s="1"/>
  <c r="A79" i="60" s="1"/>
  <c r="A80" i="60" s="1"/>
  <c r="A81" i="60" s="1"/>
  <c r="A82" i="60" s="1"/>
  <c r="A83" i="60" s="1"/>
  <c r="A84" i="60" s="1"/>
  <c r="A85" i="60" s="1"/>
  <c r="A86" i="60" s="1"/>
  <c r="A87" i="60" s="1"/>
  <c r="A88" i="60" s="1"/>
  <c r="A89" i="60" s="1"/>
  <c r="A90" i="60" s="1"/>
  <c r="A91" i="60" s="1"/>
  <c r="A92" i="60" s="1"/>
  <c r="A93" i="60" s="1"/>
  <c r="A94" i="60" s="1"/>
  <c r="A95" i="60" s="1"/>
  <c r="A96" i="60" s="1"/>
  <c r="A97" i="60" s="1"/>
  <c r="A98" i="60" s="1"/>
  <c r="A99" i="60" s="1"/>
  <c r="A100" i="60" s="1"/>
  <c r="A101" i="60" s="1"/>
  <c r="A102" i="60" s="1"/>
  <c r="A103" i="60" s="1"/>
  <c r="A104" i="60" s="1"/>
  <c r="A105" i="60" s="1"/>
  <c r="A106" i="60" s="1"/>
  <c r="A107" i="60" s="1"/>
  <c r="A108" i="60" s="1"/>
  <c r="A109" i="60" s="1"/>
  <c r="A6" i="60"/>
  <c r="A7" i="59"/>
  <c r="A8" i="59" s="1"/>
  <c r="A9" i="59" s="1"/>
  <c r="A10" i="59" s="1"/>
  <c r="A11" i="59" s="1"/>
  <c r="A12" i="59" s="1"/>
  <c r="A13" i="59" s="1"/>
  <c r="A14" i="59" s="1"/>
  <c r="A15" i="59" s="1"/>
  <c r="A16" i="59" s="1"/>
  <c r="A17" i="59" s="1"/>
  <c r="A18" i="59" s="1"/>
  <c r="A19" i="59" s="1"/>
  <c r="A20" i="59" s="1"/>
  <c r="A21" i="59" s="1"/>
  <c r="A22" i="59" s="1"/>
  <c r="A23" i="59" s="1"/>
  <c r="A24" i="59" s="1"/>
  <c r="A25" i="59" s="1"/>
  <c r="A26" i="59" s="1"/>
  <c r="A27" i="59" s="1"/>
  <c r="A28" i="59" s="1"/>
  <c r="A29" i="59" s="1"/>
  <c r="A30" i="59" s="1"/>
  <c r="A31" i="59" s="1"/>
  <c r="A32" i="59" s="1"/>
  <c r="A33" i="59" s="1"/>
  <c r="A34" i="59" s="1"/>
  <c r="A35" i="59" s="1"/>
  <c r="A36" i="59" s="1"/>
  <c r="A37" i="59" s="1"/>
  <c r="A38" i="59" s="1"/>
  <c r="A39" i="59" s="1"/>
  <c r="A40" i="59" s="1"/>
  <c r="A41" i="59" s="1"/>
  <c r="A42" i="59" s="1"/>
  <c r="A43" i="59" s="1"/>
  <c r="A44" i="59" s="1"/>
  <c r="A45" i="59" s="1"/>
  <c r="A46" i="59" s="1"/>
  <c r="A47" i="59" s="1"/>
  <c r="A48" i="59" s="1"/>
  <c r="A49" i="59" s="1"/>
  <c r="A50" i="59" s="1"/>
  <c r="A51" i="59" s="1"/>
  <c r="A52" i="59" s="1"/>
  <c r="A53" i="59" s="1"/>
  <c r="A54" i="59" s="1"/>
  <c r="A55" i="59" s="1"/>
  <c r="A56" i="59" s="1"/>
  <c r="A57" i="59" s="1"/>
  <c r="A58" i="59" s="1"/>
  <c r="A59" i="59" s="1"/>
  <c r="A60" i="59" s="1"/>
  <c r="A61" i="59" s="1"/>
  <c r="A62" i="59" s="1"/>
  <c r="A63" i="59" s="1"/>
  <c r="A64" i="59" s="1"/>
  <c r="A65" i="59" s="1"/>
  <c r="A66" i="59" s="1"/>
  <c r="A67" i="59" s="1"/>
  <c r="A68" i="59" s="1"/>
  <c r="A69" i="59" s="1"/>
  <c r="A70" i="59" s="1"/>
  <c r="A71" i="59" s="1"/>
  <c r="A72" i="59" s="1"/>
  <c r="A73" i="59" s="1"/>
  <c r="A74" i="59" s="1"/>
  <c r="A75" i="59" s="1"/>
  <c r="A76" i="59" s="1"/>
  <c r="A77" i="59" s="1"/>
  <c r="A78" i="59" s="1"/>
  <c r="A79" i="59" s="1"/>
  <c r="A80" i="59" s="1"/>
  <c r="A81" i="59" s="1"/>
  <c r="A82" i="59" s="1"/>
  <c r="A83" i="59" s="1"/>
  <c r="A84" i="59" s="1"/>
  <c r="A85" i="59" s="1"/>
  <c r="A86" i="59" s="1"/>
  <c r="A87" i="59" s="1"/>
  <c r="A88" i="59" s="1"/>
  <c r="A89" i="59" s="1"/>
  <c r="A90" i="59" s="1"/>
  <c r="A91" i="59" s="1"/>
  <c r="A92" i="59" s="1"/>
  <c r="A93" i="59" s="1"/>
  <c r="A94" i="59" s="1"/>
  <c r="A95" i="59" s="1"/>
  <c r="A96" i="59" s="1"/>
  <c r="A97" i="59" s="1"/>
  <c r="A98" i="59" s="1"/>
  <c r="A99" i="59" s="1"/>
  <c r="A100" i="59" s="1"/>
  <c r="A101" i="59" s="1"/>
  <c r="A102" i="59" s="1"/>
  <c r="A103" i="59" s="1"/>
  <c r="A104" i="59" s="1"/>
  <c r="A105" i="59" s="1"/>
  <c r="A106" i="59" s="1"/>
  <c r="A107" i="59" s="1"/>
  <c r="A108" i="59" s="1"/>
  <c r="A109" i="59" s="1"/>
  <c r="A110" i="59" s="1"/>
  <c r="A111" i="59" s="1"/>
  <c r="A112" i="59" s="1"/>
  <c r="A113" i="59" s="1"/>
  <c r="A114" i="59" s="1"/>
  <c r="A115" i="59" s="1"/>
  <c r="A116" i="59" s="1"/>
  <c r="A117" i="59" s="1"/>
  <c r="A118" i="59" s="1"/>
  <c r="A119" i="59" s="1"/>
  <c r="A120" i="59" s="1"/>
  <c r="A121" i="59" s="1"/>
  <c r="A122" i="59" s="1"/>
  <c r="A123" i="59" s="1"/>
  <c r="A124" i="59" s="1"/>
  <c r="A125" i="59" s="1"/>
  <c r="A126" i="59" s="1"/>
  <c r="A127" i="59" s="1"/>
  <c r="A128" i="59" s="1"/>
  <c r="A129" i="59" s="1"/>
  <c r="A130" i="59" s="1"/>
  <c r="A131" i="59" s="1"/>
  <c r="A132" i="59" s="1"/>
  <c r="A133" i="59" s="1"/>
  <c r="A134" i="59" s="1"/>
  <c r="A135" i="59" s="1"/>
  <c r="A136" i="59" s="1"/>
  <c r="A137" i="59" s="1"/>
  <c r="A138" i="59" s="1"/>
  <c r="A139" i="59" s="1"/>
  <c r="A140" i="59" s="1"/>
  <c r="A141" i="59" s="1"/>
  <c r="A142" i="59" s="1"/>
  <c r="A143" i="59" s="1"/>
  <c r="A144" i="59" s="1"/>
  <c r="A145" i="59" s="1"/>
  <c r="A146" i="59" s="1"/>
  <c r="A147" i="59" s="1"/>
  <c r="A148" i="59" s="1"/>
  <c r="A149" i="59" s="1"/>
  <c r="A150" i="59" s="1"/>
  <c r="A151" i="59" s="1"/>
  <c r="A152" i="59" s="1"/>
  <c r="A153" i="59" s="1"/>
  <c r="A154" i="59" s="1"/>
  <c r="A155" i="59" s="1"/>
  <c r="A156" i="59" s="1"/>
  <c r="A157" i="59" s="1"/>
  <c r="A158" i="59" s="1"/>
  <c r="A159" i="59" s="1"/>
  <c r="A160" i="59" s="1"/>
  <c r="A161" i="59" s="1"/>
  <c r="A162" i="59" s="1"/>
  <c r="A163" i="59" s="1"/>
  <c r="A164" i="59" s="1"/>
  <c r="A165" i="59" s="1"/>
  <c r="A166" i="59" s="1"/>
  <c r="A167" i="59" s="1"/>
  <c r="A168" i="59" s="1"/>
  <c r="A169" i="59" s="1"/>
  <c r="A170" i="59" s="1"/>
  <c r="A171" i="59" s="1"/>
  <c r="A172" i="59" s="1"/>
  <c r="A173" i="59" s="1"/>
  <c r="A174" i="59" s="1"/>
  <c r="A175" i="59" s="1"/>
  <c r="A176" i="59" s="1"/>
  <c r="A177" i="59" s="1"/>
  <c r="A178" i="59" s="1"/>
  <c r="A179" i="59" s="1"/>
  <c r="A180" i="59" s="1"/>
  <c r="A181" i="59" s="1"/>
  <c r="A182" i="59" s="1"/>
  <c r="A183" i="59" s="1"/>
  <c r="A184" i="59" s="1"/>
  <c r="A185" i="59" s="1"/>
  <c r="A186" i="59" s="1"/>
  <c r="A187" i="59" s="1"/>
  <c r="A188" i="59" s="1"/>
  <c r="A189" i="59" s="1"/>
  <c r="A190" i="59" s="1"/>
  <c r="A191" i="59" s="1"/>
  <c r="A192" i="59" s="1"/>
  <c r="A193" i="59" s="1"/>
  <c r="A194" i="59" s="1"/>
  <c r="A195" i="59" s="1"/>
  <c r="A196" i="59" s="1"/>
  <c r="A197" i="59" s="1"/>
  <c r="A198" i="59" s="1"/>
  <c r="A199" i="59" s="1"/>
  <c r="A200" i="59" s="1"/>
  <c r="A201" i="59" s="1"/>
  <c r="A202" i="59" s="1"/>
  <c r="A203" i="59" s="1"/>
  <c r="A204" i="59" s="1"/>
  <c r="A205" i="59" s="1"/>
  <c r="A206" i="59" s="1"/>
  <c r="A207" i="59" s="1"/>
  <c r="A208" i="59" s="1"/>
  <c r="A209" i="59" s="1"/>
  <c r="A210" i="59" s="1"/>
  <c r="A211" i="59" s="1"/>
  <c r="A212" i="59" s="1"/>
  <c r="A213" i="59" s="1"/>
  <c r="A214" i="59" s="1"/>
  <c r="A215" i="59" s="1"/>
  <c r="A216" i="59" s="1"/>
  <c r="A217" i="59" s="1"/>
  <c r="A218" i="59" s="1"/>
  <c r="A219" i="59" s="1"/>
  <c r="A220" i="59" s="1"/>
  <c r="A221" i="59" s="1"/>
  <c r="A222" i="59" s="1"/>
  <c r="A223" i="59" s="1"/>
  <c r="A224" i="59" s="1"/>
  <c r="A225" i="59" s="1"/>
  <c r="A226" i="59" s="1"/>
  <c r="A227" i="59" s="1"/>
  <c r="A228" i="59" s="1"/>
  <c r="A229" i="59" s="1"/>
  <c r="A230" i="59" s="1"/>
  <c r="A231" i="59" s="1"/>
  <c r="A232" i="59" s="1"/>
  <c r="A233" i="59" s="1"/>
  <c r="A234" i="59" s="1"/>
  <c r="A235" i="59" s="1"/>
  <c r="A236" i="59" s="1"/>
  <c r="A237" i="59" s="1"/>
  <c r="A238" i="59" s="1"/>
  <c r="A239" i="59" s="1"/>
  <c r="A240" i="59" s="1"/>
  <c r="A241" i="59" s="1"/>
  <c r="A242" i="59" s="1"/>
  <c r="A243" i="59" s="1"/>
  <c r="A6" i="59"/>
  <c r="A7" i="63"/>
  <c r="A8" i="63" s="1"/>
  <c r="A9" i="63" s="1"/>
  <c r="A10" i="63" s="1"/>
  <c r="A11" i="63" s="1"/>
  <c r="A12" i="63" s="1"/>
  <c r="A13" i="63" s="1"/>
  <c r="A14" i="63" s="1"/>
  <c r="A15" i="63" s="1"/>
  <c r="A16" i="63" s="1"/>
  <c r="A17" i="63" s="1"/>
  <c r="A18" i="63" s="1"/>
  <c r="A19" i="63" s="1"/>
  <c r="A20" i="63" s="1"/>
  <c r="A21" i="63" s="1"/>
  <c r="A22" i="63" s="1"/>
  <c r="A23" i="63" s="1"/>
  <c r="A24" i="63" s="1"/>
  <c r="A25" i="63" s="1"/>
  <c r="A26" i="63" s="1"/>
  <c r="A27" i="63" s="1"/>
  <c r="A28" i="63" s="1"/>
  <c r="A29" i="63" s="1"/>
  <c r="A30" i="63" s="1"/>
  <c r="A31" i="63" s="1"/>
  <c r="A32" i="63" s="1"/>
  <c r="A33" i="63" s="1"/>
  <c r="A34" i="63" s="1"/>
  <c r="A35" i="63" s="1"/>
  <c r="A36" i="63" s="1"/>
  <c r="A37" i="63" s="1"/>
  <c r="A38" i="63" s="1"/>
  <c r="A39" i="63" s="1"/>
  <c r="A40" i="63" s="1"/>
  <c r="A41" i="63" s="1"/>
  <c r="A42" i="63" s="1"/>
  <c r="A43" i="63" s="1"/>
  <c r="A44" i="63" s="1"/>
  <c r="A45" i="63" s="1"/>
  <c r="A46" i="63" s="1"/>
  <c r="A47" i="63" s="1"/>
  <c r="A48" i="63" s="1"/>
  <c r="A49" i="63" s="1"/>
  <c r="A50" i="63" s="1"/>
  <c r="A51" i="63" s="1"/>
  <c r="A52" i="63" s="1"/>
  <c r="A53" i="63" s="1"/>
  <c r="A54" i="63" s="1"/>
  <c r="A55" i="63" s="1"/>
  <c r="A56" i="63" s="1"/>
  <c r="A57" i="63" s="1"/>
  <c r="A58" i="63" s="1"/>
  <c r="A59" i="63" s="1"/>
  <c r="A60" i="63" s="1"/>
  <c r="A61" i="63" s="1"/>
  <c r="A62" i="63" s="1"/>
  <c r="A63" i="63" s="1"/>
  <c r="A64" i="63" s="1"/>
  <c r="A65" i="63" s="1"/>
  <c r="A66" i="63" s="1"/>
  <c r="A67" i="63" s="1"/>
  <c r="A68" i="63" s="1"/>
  <c r="A69" i="63" s="1"/>
  <c r="A70" i="63" s="1"/>
  <c r="A71" i="63" s="1"/>
  <c r="A72" i="63" s="1"/>
  <c r="A73" i="63" s="1"/>
  <c r="A74" i="63" s="1"/>
  <c r="A75" i="63" s="1"/>
  <c r="A76" i="63" s="1"/>
  <c r="A77" i="63" s="1"/>
  <c r="A78" i="63" s="1"/>
  <c r="A79" i="63" s="1"/>
  <c r="A80" i="63" s="1"/>
  <c r="A81" i="63" s="1"/>
  <c r="A82" i="63" s="1"/>
  <c r="A83" i="63" s="1"/>
  <c r="A84" i="63" s="1"/>
  <c r="A85" i="63" s="1"/>
  <c r="A86" i="63" s="1"/>
  <c r="A87" i="63" s="1"/>
  <c r="A88" i="63" s="1"/>
  <c r="A89" i="63" s="1"/>
  <c r="A90" i="63" s="1"/>
  <c r="A91" i="63" s="1"/>
  <c r="A92" i="63" s="1"/>
  <c r="A93" i="63" s="1"/>
  <c r="A94" i="63" s="1"/>
  <c r="A95" i="63" s="1"/>
  <c r="A96" i="63" s="1"/>
  <c r="A97" i="63" s="1"/>
  <c r="A98" i="63" s="1"/>
  <c r="A99" i="63" s="1"/>
  <c r="A100" i="63" s="1"/>
  <c r="A101" i="63" s="1"/>
  <c r="A102" i="63" s="1"/>
  <c r="A103" i="63" s="1"/>
  <c r="A104" i="63" s="1"/>
  <c r="A105" i="63" s="1"/>
  <c r="A106" i="63" s="1"/>
  <c r="A107" i="63" s="1"/>
  <c r="A108" i="63" s="1"/>
  <c r="A109" i="63" s="1"/>
  <c r="A110" i="63" s="1"/>
  <c r="A111" i="63" s="1"/>
  <c r="A112" i="63" s="1"/>
  <c r="A113" i="63" s="1"/>
  <c r="A114" i="63" s="1"/>
  <c r="A115" i="63" s="1"/>
  <c r="A116" i="63" s="1"/>
  <c r="A117" i="63" s="1"/>
  <c r="A118" i="63" s="1"/>
  <c r="A119" i="63" s="1"/>
  <c r="A120" i="63" s="1"/>
  <c r="A121" i="63" s="1"/>
  <c r="A122" i="63" s="1"/>
  <c r="A123" i="63" s="1"/>
  <c r="A124" i="63" s="1"/>
  <c r="A125" i="63" s="1"/>
  <c r="A126" i="63" s="1"/>
  <c r="A127" i="63" s="1"/>
  <c r="A128" i="63" s="1"/>
  <c r="A129" i="63" s="1"/>
  <c r="A130" i="63" s="1"/>
  <c r="A131" i="63" s="1"/>
  <c r="A132" i="63" s="1"/>
  <c r="A133" i="63" s="1"/>
  <c r="A134" i="63" s="1"/>
  <c r="A135" i="63" s="1"/>
  <c r="A136" i="63" s="1"/>
  <c r="A137" i="63" s="1"/>
  <c r="A138" i="63" s="1"/>
  <c r="A139" i="63" s="1"/>
  <c r="A140" i="63" s="1"/>
  <c r="A141" i="63" s="1"/>
  <c r="A142" i="63" s="1"/>
  <c r="A143" i="63" s="1"/>
  <c r="A144" i="63" s="1"/>
  <c r="A145" i="63" s="1"/>
  <c r="A146" i="63" s="1"/>
  <c r="A147" i="63" s="1"/>
  <c r="A148" i="63" s="1"/>
  <c r="A149" i="63" s="1"/>
  <c r="A150" i="63" s="1"/>
  <c r="A151" i="63" s="1"/>
  <c r="A152" i="63" s="1"/>
  <c r="A153" i="63" s="1"/>
  <c r="A154" i="63" s="1"/>
  <c r="A155" i="63" s="1"/>
  <c r="A156" i="63" s="1"/>
  <c r="A157" i="63" s="1"/>
  <c r="A158" i="63" s="1"/>
  <c r="A159" i="63" s="1"/>
  <c r="A160" i="63" s="1"/>
  <c r="A161" i="63" s="1"/>
  <c r="A162" i="63" s="1"/>
  <c r="A163" i="63" s="1"/>
  <c r="A164" i="63" s="1"/>
  <c r="A165" i="63" s="1"/>
  <c r="A166" i="63" s="1"/>
  <c r="A167" i="63" s="1"/>
  <c r="A168" i="63" s="1"/>
  <c r="A169" i="63" s="1"/>
  <c r="A170" i="63" s="1"/>
  <c r="A171" i="63" s="1"/>
  <c r="A172" i="63" s="1"/>
  <c r="A173" i="63" s="1"/>
  <c r="A174" i="63" s="1"/>
  <c r="A175" i="63" s="1"/>
  <c r="A176" i="63" s="1"/>
  <c r="A177" i="63" s="1"/>
  <c r="A178" i="63" s="1"/>
  <c r="A179" i="63" s="1"/>
  <c r="A180" i="63" s="1"/>
  <c r="A181" i="63" s="1"/>
  <c r="A182" i="63" s="1"/>
  <c r="A183" i="63" s="1"/>
  <c r="A184" i="63" s="1"/>
  <c r="A185" i="63" s="1"/>
  <c r="A186" i="63" s="1"/>
  <c r="A187" i="63" s="1"/>
  <c r="A188" i="63" s="1"/>
  <c r="A189" i="63" s="1"/>
  <c r="A190" i="63" s="1"/>
  <c r="A191" i="63" s="1"/>
  <c r="A192" i="63" s="1"/>
  <c r="A193" i="63" s="1"/>
  <c r="A194" i="63" s="1"/>
  <c r="A195" i="63" s="1"/>
  <c r="A196" i="63" s="1"/>
  <c r="A197" i="63" s="1"/>
  <c r="A198" i="63" s="1"/>
  <c r="A199" i="63" s="1"/>
  <c r="A200" i="63" s="1"/>
  <c r="A201" i="63" s="1"/>
  <c r="A202" i="63" s="1"/>
  <c r="A203" i="63" s="1"/>
  <c r="A204" i="63" s="1"/>
  <c r="A205" i="63" s="1"/>
  <c r="A206" i="63" s="1"/>
  <c r="A207" i="63" s="1"/>
  <c r="A208" i="63" s="1"/>
  <c r="A209" i="63" s="1"/>
  <c r="A210" i="63" s="1"/>
  <c r="A211" i="63" s="1"/>
  <c r="A212" i="63" s="1"/>
  <c r="A213" i="63" s="1"/>
  <c r="A214" i="63" s="1"/>
  <c r="A215" i="63" s="1"/>
  <c r="A216" i="63" s="1"/>
  <c r="A217" i="63" s="1"/>
  <c r="A218" i="63" s="1"/>
  <c r="A219" i="63" s="1"/>
  <c r="A220" i="63" s="1"/>
  <c r="A221" i="63" s="1"/>
  <c r="A222" i="63" s="1"/>
  <c r="A223" i="63" s="1"/>
  <c r="A224" i="63" s="1"/>
  <c r="A225" i="63" s="1"/>
  <c r="A226" i="63" s="1"/>
  <c r="A227" i="63" s="1"/>
  <c r="A228" i="63" s="1"/>
  <c r="A229" i="63" s="1"/>
  <c r="A230" i="63" s="1"/>
  <c r="A231" i="63" s="1"/>
  <c r="A232" i="63" s="1"/>
  <c r="A233" i="63" s="1"/>
  <c r="A234" i="63" s="1"/>
  <c r="A235" i="63" s="1"/>
  <c r="A236" i="63" s="1"/>
  <c r="A237" i="63" s="1"/>
  <c r="A238" i="63" s="1"/>
  <c r="A239" i="63" s="1"/>
  <c r="A240" i="63" s="1"/>
  <c r="A241" i="63" s="1"/>
  <c r="A242" i="63" s="1"/>
  <c r="A243" i="63" s="1"/>
  <c r="A244" i="63" s="1"/>
  <c r="A245" i="63" s="1"/>
  <c r="A246" i="63" s="1"/>
  <c r="A247" i="63" s="1"/>
  <c r="A248" i="63" s="1"/>
  <c r="A249" i="63" s="1"/>
  <c r="A250" i="63" s="1"/>
  <c r="A251" i="63" s="1"/>
  <c r="A252" i="63" s="1"/>
  <c r="A253" i="63" s="1"/>
  <c r="A254" i="63" s="1"/>
  <c r="A255" i="63" s="1"/>
  <c r="A256" i="63" s="1"/>
  <c r="A257" i="63" s="1"/>
  <c r="A258" i="63" s="1"/>
  <c r="A259" i="63" s="1"/>
  <c r="A260" i="63" s="1"/>
  <c r="A261" i="63" s="1"/>
  <c r="A262" i="63" s="1"/>
  <c r="A263" i="63" s="1"/>
  <c r="A264" i="63" s="1"/>
  <c r="A265" i="63" s="1"/>
  <c r="A266" i="63" s="1"/>
  <c r="A267" i="63" s="1"/>
  <c r="A268" i="63" s="1"/>
  <c r="A269" i="63" s="1"/>
  <c r="A270" i="63" s="1"/>
  <c r="A271" i="63" s="1"/>
  <c r="A272" i="63" s="1"/>
  <c r="A273" i="63" s="1"/>
  <c r="A274" i="63" s="1"/>
  <c r="A275" i="63" s="1"/>
  <c r="A276" i="63" s="1"/>
  <c r="A277" i="63" s="1"/>
  <c r="A278" i="63" s="1"/>
  <c r="A279" i="63" s="1"/>
  <c r="A280" i="63" s="1"/>
  <c r="A281" i="63" s="1"/>
  <c r="A282" i="63" s="1"/>
  <c r="A283" i="63" s="1"/>
  <c r="A284" i="63" s="1"/>
  <c r="A285" i="63" s="1"/>
  <c r="A286" i="63" s="1"/>
  <c r="A287" i="63" s="1"/>
  <c r="A288" i="63" s="1"/>
  <c r="A289" i="63" s="1"/>
  <c r="A290" i="63" s="1"/>
  <c r="A291" i="63" s="1"/>
  <c r="A292" i="63" s="1"/>
  <c r="A293" i="63" s="1"/>
  <c r="A294" i="63" s="1"/>
  <c r="A295" i="63" s="1"/>
  <c r="A296" i="63" s="1"/>
  <c r="A297" i="63" s="1"/>
  <c r="A298" i="63" s="1"/>
  <c r="A299" i="63" s="1"/>
  <c r="A300" i="63" s="1"/>
  <c r="A301" i="63" s="1"/>
  <c r="A302" i="63" s="1"/>
  <c r="A303" i="63" s="1"/>
  <c r="A304" i="63" s="1"/>
  <c r="A305" i="63" s="1"/>
  <c r="A306" i="63" s="1"/>
  <c r="A307" i="63" s="1"/>
  <c r="A308" i="63" s="1"/>
  <c r="A309" i="63" s="1"/>
  <c r="A310" i="63" s="1"/>
  <c r="A311" i="63" s="1"/>
  <c r="A312" i="63" s="1"/>
  <c r="A313" i="63" s="1"/>
  <c r="A314" i="63" s="1"/>
  <c r="A315" i="63" s="1"/>
  <c r="A316" i="63" s="1"/>
  <c r="A317" i="63" s="1"/>
  <c r="A318" i="63" s="1"/>
  <c r="A319" i="63" s="1"/>
  <c r="A320" i="63" s="1"/>
  <c r="A321" i="63" s="1"/>
  <c r="A322" i="63" s="1"/>
  <c r="A323" i="63" s="1"/>
  <c r="A324" i="63" s="1"/>
  <c r="A325" i="63" s="1"/>
  <c r="A326" i="63" s="1"/>
  <c r="A327" i="63" s="1"/>
  <c r="A328" i="63" s="1"/>
  <c r="A329" i="63" s="1"/>
  <c r="A330" i="63" s="1"/>
  <c r="A331" i="63" s="1"/>
  <c r="A332" i="63" s="1"/>
  <c r="A333" i="63" s="1"/>
  <c r="A334" i="63" s="1"/>
  <c r="A335" i="63" s="1"/>
  <c r="A336" i="63" s="1"/>
  <c r="A337" i="63" s="1"/>
  <c r="A338" i="63" s="1"/>
  <c r="A339" i="63" s="1"/>
  <c r="A340" i="63" s="1"/>
  <c r="A341" i="63" s="1"/>
  <c r="A342" i="63" s="1"/>
  <c r="A343" i="63" s="1"/>
  <c r="A344" i="63" s="1"/>
  <c r="A345" i="63" s="1"/>
  <c r="A346" i="63" s="1"/>
  <c r="A347" i="63" s="1"/>
  <c r="A348" i="63" s="1"/>
  <c r="A349" i="63" s="1"/>
  <c r="A350" i="63" s="1"/>
  <c r="A351" i="63" s="1"/>
  <c r="A352" i="63" s="1"/>
  <c r="A353" i="63" s="1"/>
  <c r="A354" i="63" s="1"/>
  <c r="A355" i="63" s="1"/>
  <c r="A356" i="63" s="1"/>
  <c r="A357" i="63" s="1"/>
  <c r="A358" i="63" s="1"/>
  <c r="A359" i="63" s="1"/>
  <c r="A360" i="63" s="1"/>
  <c r="A361" i="63" s="1"/>
  <c r="A362" i="63" s="1"/>
  <c r="A363" i="63" s="1"/>
  <c r="A364" i="63" s="1"/>
  <c r="A365" i="63" s="1"/>
  <c r="A366" i="63" s="1"/>
  <c r="A367" i="63" s="1"/>
  <c r="A368" i="63" s="1"/>
  <c r="A369" i="63" s="1"/>
  <c r="A370" i="63" s="1"/>
  <c r="A371" i="63" s="1"/>
  <c r="A372" i="63" s="1"/>
  <c r="A373" i="63" s="1"/>
  <c r="A374" i="63" s="1"/>
  <c r="A375" i="63" s="1"/>
  <c r="A376" i="63" s="1"/>
  <c r="A377" i="63" s="1"/>
  <c r="A378" i="63" s="1"/>
  <c r="A379" i="63" s="1"/>
  <c r="A380" i="63" s="1"/>
  <c r="A381" i="63" s="1"/>
  <c r="A382" i="63" s="1"/>
  <c r="A383" i="63" s="1"/>
  <c r="A384" i="63" s="1"/>
  <c r="A385" i="63" s="1"/>
  <c r="A386" i="63" s="1"/>
  <c r="A387" i="63" s="1"/>
  <c r="A388" i="63" s="1"/>
  <c r="A389" i="63" s="1"/>
  <c r="A390" i="63" s="1"/>
  <c r="A391" i="63" s="1"/>
  <c r="A392" i="63" s="1"/>
  <c r="A393" i="63" s="1"/>
  <c r="A394" i="63" s="1"/>
  <c r="A395" i="63" s="1"/>
  <c r="A396" i="63" s="1"/>
  <c r="A397" i="63" s="1"/>
  <c r="A398" i="63" s="1"/>
  <c r="A399" i="63" s="1"/>
  <c r="A400" i="63" s="1"/>
  <c r="A401" i="63" s="1"/>
  <c r="A402" i="63" s="1"/>
  <c r="A403" i="63" s="1"/>
  <c r="A404" i="63" s="1"/>
  <c r="A405" i="63" s="1"/>
  <c r="A406" i="63" s="1"/>
  <c r="A407" i="63" s="1"/>
  <c r="A408" i="63" s="1"/>
  <c r="A409" i="63" s="1"/>
  <c r="A410" i="63" s="1"/>
  <c r="A411" i="63" s="1"/>
  <c r="A412" i="63" s="1"/>
  <c r="A413" i="63" s="1"/>
  <c r="A414" i="63" s="1"/>
  <c r="A415" i="63" s="1"/>
  <c r="A416" i="63" s="1"/>
  <c r="A417" i="63" s="1"/>
  <c r="A418" i="63" s="1"/>
  <c r="A419" i="63" s="1"/>
  <c r="A420" i="63" s="1"/>
  <c r="A421" i="63" s="1"/>
  <c r="A422" i="63" s="1"/>
  <c r="A423" i="63" s="1"/>
  <c r="A424" i="63" s="1"/>
  <c r="A425" i="63" s="1"/>
  <c r="A426" i="63" s="1"/>
  <c r="A427" i="63" s="1"/>
  <c r="A428" i="63" s="1"/>
  <c r="A429" i="63" s="1"/>
  <c r="A430" i="63" s="1"/>
  <c r="A431" i="63" s="1"/>
  <c r="A432" i="63" s="1"/>
  <c r="A433" i="63" s="1"/>
  <c r="A434" i="63" s="1"/>
  <c r="A435" i="63" s="1"/>
  <c r="A436" i="63" s="1"/>
  <c r="A437" i="63" s="1"/>
  <c r="A438" i="63" s="1"/>
  <c r="A439" i="63" s="1"/>
  <c r="A440" i="63" s="1"/>
  <c r="A441" i="63" s="1"/>
  <c r="A442" i="63" s="1"/>
  <c r="A443" i="63" s="1"/>
  <c r="A6" i="63"/>
  <c r="A7" i="62"/>
  <c r="A8" i="62" s="1"/>
  <c r="A9" i="62" s="1"/>
  <c r="A10" i="62" s="1"/>
  <c r="A11" i="62" s="1"/>
  <c r="A12" i="62" s="1"/>
  <c r="A13" i="62" s="1"/>
  <c r="A14" i="62" s="1"/>
  <c r="A15" i="62" s="1"/>
  <c r="A16" i="62" s="1"/>
  <c r="A17" i="62" s="1"/>
  <c r="A18" i="62" s="1"/>
  <c r="A19" i="62" s="1"/>
  <c r="A20" i="62" s="1"/>
  <c r="A21" i="62" s="1"/>
  <c r="A22" i="62" s="1"/>
  <c r="A23" i="62" s="1"/>
  <c r="A24" i="62" s="1"/>
  <c r="A25" i="62" s="1"/>
  <c r="A26" i="62" s="1"/>
  <c r="A27" i="62" s="1"/>
  <c r="A28" i="62" s="1"/>
  <c r="A29" i="62" s="1"/>
  <c r="A30" i="62" s="1"/>
  <c r="A31" i="62" s="1"/>
  <c r="A32" i="62" s="1"/>
  <c r="A33" i="62" s="1"/>
  <c r="A34" i="62" s="1"/>
  <c r="A35" i="62" s="1"/>
  <c r="A36" i="62" s="1"/>
  <c r="A37" i="62" s="1"/>
  <c r="A38" i="62" s="1"/>
  <c r="A39" i="62" s="1"/>
  <c r="A40" i="62" s="1"/>
  <c r="A41" i="62" s="1"/>
  <c r="A42" i="62" s="1"/>
  <c r="A43" i="62" s="1"/>
  <c r="A44" i="62" s="1"/>
  <c r="A45" i="62" s="1"/>
  <c r="A46" i="62" s="1"/>
  <c r="A47" i="62" s="1"/>
  <c r="A48" i="62" s="1"/>
  <c r="A49" i="62" s="1"/>
  <c r="A50" i="62" s="1"/>
  <c r="A51" i="62" s="1"/>
  <c r="A52" i="62" s="1"/>
  <c r="A53" i="62" s="1"/>
  <c r="A54" i="62" s="1"/>
  <c r="A55" i="62" s="1"/>
  <c r="A56" i="62" s="1"/>
  <c r="A57" i="62" s="1"/>
  <c r="A58" i="62" s="1"/>
  <c r="A59" i="62" s="1"/>
  <c r="A60" i="62" s="1"/>
  <c r="A61" i="62" s="1"/>
  <c r="A62" i="62" s="1"/>
  <c r="A63" i="62" s="1"/>
  <c r="A64" i="62" s="1"/>
  <c r="A65" i="62" s="1"/>
  <c r="A66" i="62" s="1"/>
  <c r="A67" i="62" s="1"/>
  <c r="A68" i="62" s="1"/>
  <c r="A69" i="62" s="1"/>
  <c r="A70" i="62" s="1"/>
  <c r="A71" i="62" s="1"/>
  <c r="A72" i="62" s="1"/>
  <c r="A73" i="62" s="1"/>
  <c r="A74" i="62" s="1"/>
  <c r="A75" i="62" s="1"/>
  <c r="A76" i="62" s="1"/>
  <c r="A77" i="62" s="1"/>
  <c r="A78" i="62" s="1"/>
  <c r="A79" i="62" s="1"/>
  <c r="A80" i="62" s="1"/>
  <c r="A81" i="62" s="1"/>
  <c r="A82" i="62" s="1"/>
  <c r="A83" i="62" s="1"/>
  <c r="A84" i="62" s="1"/>
  <c r="A85" i="62" s="1"/>
  <c r="A86" i="62" s="1"/>
  <c r="A87" i="62" s="1"/>
  <c r="A88" i="62" s="1"/>
  <c r="A89" i="62" s="1"/>
  <c r="A90" i="62" s="1"/>
  <c r="A91" i="62" s="1"/>
  <c r="A92" i="62" s="1"/>
  <c r="A93" i="62" s="1"/>
  <c r="A94" i="62" s="1"/>
  <c r="A95" i="62" s="1"/>
  <c r="A96" i="62" s="1"/>
  <c r="A97" i="62" s="1"/>
  <c r="A98" i="62" s="1"/>
  <c r="A99" i="62" s="1"/>
  <c r="A100" i="62" s="1"/>
  <c r="A101" i="62" s="1"/>
  <c r="A102" i="62" s="1"/>
  <c r="A103" i="62" s="1"/>
  <c r="A104" i="62" s="1"/>
  <c r="A105" i="62" s="1"/>
  <c r="A106" i="62" s="1"/>
  <c r="A107" i="62" s="1"/>
  <c r="A108" i="62" s="1"/>
  <c r="A109" i="62" s="1"/>
  <c r="A110" i="62" s="1"/>
  <c r="A111" i="62" s="1"/>
  <c r="A112" i="62" s="1"/>
  <c r="A113" i="62" s="1"/>
  <c r="A114" i="62" s="1"/>
  <c r="A115" i="62" s="1"/>
  <c r="A116" i="62" s="1"/>
  <c r="A117" i="62" s="1"/>
  <c r="A118" i="62" s="1"/>
  <c r="A119" i="62" s="1"/>
  <c r="A120" i="62" s="1"/>
  <c r="A121" i="62" s="1"/>
  <c r="A122" i="62" s="1"/>
  <c r="A123" i="62" s="1"/>
  <c r="A124" i="62" s="1"/>
  <c r="A125" i="62" s="1"/>
  <c r="A126" i="62" s="1"/>
  <c r="A127" i="62" s="1"/>
  <c r="A128" i="62" s="1"/>
  <c r="A129" i="62" s="1"/>
  <c r="A130" i="62" s="1"/>
  <c r="A131" i="62" s="1"/>
  <c r="A132" i="62" s="1"/>
  <c r="A133" i="62" s="1"/>
  <c r="A134" i="62" s="1"/>
  <c r="A135" i="62" s="1"/>
  <c r="A136" i="62" s="1"/>
  <c r="A137" i="62" s="1"/>
  <c r="A138" i="62" s="1"/>
  <c r="A139" i="62" s="1"/>
  <c r="A140" i="62" s="1"/>
  <c r="A141" i="62" s="1"/>
  <c r="A142" i="62" s="1"/>
  <c r="A143" i="62" s="1"/>
  <c r="A144" i="62" s="1"/>
  <c r="A145" i="62" s="1"/>
  <c r="A146" i="62" s="1"/>
  <c r="A147" i="62" s="1"/>
  <c r="A148" i="62" s="1"/>
  <c r="A149" i="62" s="1"/>
  <c r="A150" i="62" s="1"/>
  <c r="A151" i="62" s="1"/>
  <c r="A152" i="62" s="1"/>
  <c r="A153" i="62" s="1"/>
  <c r="A154" i="62" s="1"/>
  <c r="A155" i="62" s="1"/>
  <c r="A156" i="62" s="1"/>
  <c r="A157" i="62" s="1"/>
  <c r="A158" i="62" s="1"/>
  <c r="A159" i="62" s="1"/>
  <c r="A160" i="62" s="1"/>
  <c r="A161" i="62" s="1"/>
  <c r="A162" i="62" s="1"/>
  <c r="A163" i="62" s="1"/>
  <c r="A164" i="62" s="1"/>
  <c r="A165" i="62" s="1"/>
  <c r="A166" i="62" s="1"/>
  <c r="A167" i="62" s="1"/>
  <c r="A168" i="62" s="1"/>
  <c r="A169" i="62" s="1"/>
  <c r="A170" i="62" s="1"/>
  <c r="A171" i="62" s="1"/>
  <c r="A172" i="62" s="1"/>
  <c r="A173" i="62" s="1"/>
  <c r="A174" i="62" s="1"/>
  <c r="A175" i="62" s="1"/>
  <c r="A176" i="62" s="1"/>
  <c r="A177" i="62" s="1"/>
  <c r="A178" i="62" s="1"/>
  <c r="A179" i="62" s="1"/>
  <c r="A180" i="62" s="1"/>
  <c r="A181" i="62" s="1"/>
  <c r="A182" i="62" s="1"/>
  <c r="A183" i="62" s="1"/>
  <c r="A184" i="62" s="1"/>
  <c r="A185" i="62" s="1"/>
  <c r="A186" i="62" s="1"/>
  <c r="A187" i="62" s="1"/>
  <c r="A188" i="62" s="1"/>
  <c r="A189" i="62" s="1"/>
  <c r="A190" i="62" s="1"/>
  <c r="A191" i="62" s="1"/>
  <c r="A192" i="62" s="1"/>
  <c r="A193" i="62" s="1"/>
  <c r="A194" i="62" s="1"/>
  <c r="A195" i="62" s="1"/>
  <c r="A196" i="62" s="1"/>
  <c r="A197" i="62" s="1"/>
  <c r="A198" i="62" s="1"/>
  <c r="A199" i="62" s="1"/>
  <c r="A200" i="62" s="1"/>
  <c r="A201" i="62" s="1"/>
  <c r="A202" i="62" s="1"/>
  <c r="A203" i="62" s="1"/>
  <c r="A204" i="62" s="1"/>
  <c r="A205" i="62" s="1"/>
  <c r="A206" i="62" s="1"/>
  <c r="A207" i="62" s="1"/>
  <c r="A208" i="62" s="1"/>
  <c r="A209" i="62" s="1"/>
  <c r="A210" i="62" s="1"/>
  <c r="A211" i="62" s="1"/>
  <c r="A212" i="62" s="1"/>
  <c r="A213" i="62" s="1"/>
  <c r="A214" i="62" s="1"/>
  <c r="A215" i="62" s="1"/>
  <c r="A216" i="62" s="1"/>
  <c r="A217" i="62" s="1"/>
  <c r="A218" i="62" s="1"/>
  <c r="A219" i="62" s="1"/>
  <c r="A220" i="62" s="1"/>
  <c r="A221" i="62" s="1"/>
  <c r="A222" i="62" s="1"/>
  <c r="A223" i="62" s="1"/>
  <c r="A224" i="62" s="1"/>
  <c r="A225" i="62" s="1"/>
  <c r="A226" i="62" s="1"/>
  <c r="A227" i="62" s="1"/>
  <c r="A228" i="62" s="1"/>
  <c r="A229" i="62" s="1"/>
  <c r="A230" i="62" s="1"/>
  <c r="A231" i="62" s="1"/>
  <c r="A232" i="62" s="1"/>
  <c r="A233" i="62" s="1"/>
  <c r="A234" i="62" s="1"/>
  <c r="A235" i="62" s="1"/>
  <c r="A236" i="62" s="1"/>
  <c r="A237" i="62" s="1"/>
  <c r="A238" i="62" s="1"/>
  <c r="A239" i="62" s="1"/>
  <c r="A240" i="62" s="1"/>
  <c r="A241" i="62" s="1"/>
  <c r="A242" i="62" s="1"/>
  <c r="A243" i="62" s="1"/>
  <c r="A244" i="62" s="1"/>
  <c r="A245" i="62" s="1"/>
  <c r="A246" i="62" s="1"/>
  <c r="A247" i="62" s="1"/>
  <c r="A248" i="62" s="1"/>
  <c r="A249" i="62" s="1"/>
  <c r="A250" i="62" s="1"/>
  <c r="A251" i="62" s="1"/>
  <c r="A252" i="62" s="1"/>
  <c r="A253" i="62" s="1"/>
  <c r="A254" i="62" s="1"/>
  <c r="A255" i="62" s="1"/>
  <c r="A256" i="62" s="1"/>
  <c r="A257" i="62" s="1"/>
  <c r="A258" i="62" s="1"/>
  <c r="A259" i="62" s="1"/>
  <c r="A260" i="62" s="1"/>
  <c r="A261" i="62" s="1"/>
  <c r="A262" i="62" s="1"/>
  <c r="A263" i="62" s="1"/>
  <c r="A264" i="62" s="1"/>
  <c r="A265" i="62" s="1"/>
  <c r="A266" i="62" s="1"/>
  <c r="A267" i="62" s="1"/>
  <c r="A268" i="62" s="1"/>
  <c r="A269" i="62" s="1"/>
  <c r="A270" i="62" s="1"/>
  <c r="A271" i="62" s="1"/>
  <c r="A272" i="62" s="1"/>
  <c r="A273" i="62" s="1"/>
  <c r="A274" i="62" s="1"/>
  <c r="A275" i="62" s="1"/>
  <c r="A276" i="62" s="1"/>
  <c r="A277" i="62" s="1"/>
  <c r="A278" i="62" s="1"/>
  <c r="A279" i="62" s="1"/>
  <c r="A280" i="62" s="1"/>
  <c r="A281" i="62" s="1"/>
  <c r="A282" i="62" s="1"/>
  <c r="A283" i="62" s="1"/>
  <c r="A284" i="62" s="1"/>
  <c r="A285" i="62" s="1"/>
  <c r="A286" i="62" s="1"/>
  <c r="A287" i="62" s="1"/>
  <c r="A288" i="62" s="1"/>
  <c r="A289" i="62" s="1"/>
  <c r="A290" i="62" s="1"/>
  <c r="A291" i="62" s="1"/>
  <c r="A292" i="62" s="1"/>
  <c r="A293" i="62" s="1"/>
  <c r="A294" i="62" s="1"/>
  <c r="A295" i="62" s="1"/>
  <c r="A296" i="62" s="1"/>
  <c r="A297" i="62" s="1"/>
  <c r="A298" i="62" s="1"/>
  <c r="A299" i="62" s="1"/>
  <c r="A300" i="62" s="1"/>
  <c r="A301" i="62" s="1"/>
  <c r="A302" i="62" s="1"/>
  <c r="A303" i="62" s="1"/>
  <c r="A304" i="62" s="1"/>
  <c r="A305" i="62" s="1"/>
  <c r="A306" i="62" s="1"/>
  <c r="A307" i="62" s="1"/>
  <c r="A308" i="62" s="1"/>
  <c r="A309" i="62" s="1"/>
  <c r="A310" i="62" s="1"/>
  <c r="A311" i="62" s="1"/>
  <c r="A312" i="62" s="1"/>
  <c r="A313" i="62" s="1"/>
  <c r="A314" i="62" s="1"/>
  <c r="A315" i="62" s="1"/>
  <c r="A316" i="62" s="1"/>
  <c r="A317" i="62" s="1"/>
  <c r="A318" i="62" s="1"/>
  <c r="A319" i="62" s="1"/>
  <c r="A320" i="62" s="1"/>
  <c r="A321" i="62" s="1"/>
  <c r="A322" i="62" s="1"/>
  <c r="A323" i="62" s="1"/>
  <c r="A324" i="62" s="1"/>
  <c r="A325" i="62" s="1"/>
  <c r="A326" i="62" s="1"/>
  <c r="A327" i="62" s="1"/>
  <c r="A328" i="62" s="1"/>
  <c r="A329" i="62" s="1"/>
  <c r="A330" i="62" s="1"/>
  <c r="A331" i="62" s="1"/>
  <c r="A332" i="62" s="1"/>
  <c r="A333" i="62" s="1"/>
  <c r="A334" i="62" s="1"/>
  <c r="A335" i="62" s="1"/>
  <c r="A336" i="62" s="1"/>
  <c r="A337" i="62" s="1"/>
  <c r="A338" i="62" s="1"/>
  <c r="A339" i="62" s="1"/>
  <c r="A340" i="62" s="1"/>
  <c r="A341" i="62" s="1"/>
  <c r="A342" i="62" s="1"/>
  <c r="A343" i="62" s="1"/>
  <c r="A344" i="62" s="1"/>
  <c r="A345" i="62" s="1"/>
  <c r="A346" i="62" s="1"/>
  <c r="A347" i="62" s="1"/>
  <c r="A348" i="62" s="1"/>
  <c r="A349" i="62" s="1"/>
  <c r="A350" i="62" s="1"/>
  <c r="A351" i="62" s="1"/>
  <c r="A352" i="62" s="1"/>
  <c r="A353" i="62" s="1"/>
  <c r="A354" i="62" s="1"/>
  <c r="A355" i="62" s="1"/>
  <c r="A356" i="62" s="1"/>
  <c r="A357" i="62" s="1"/>
  <c r="A358" i="62" s="1"/>
  <c r="A359" i="62" s="1"/>
  <c r="A360" i="62" s="1"/>
  <c r="A361" i="62" s="1"/>
  <c r="A362" i="62" s="1"/>
  <c r="A363" i="62" s="1"/>
  <c r="A364" i="62" s="1"/>
  <c r="A365" i="62" s="1"/>
  <c r="A366" i="62" s="1"/>
  <c r="A367" i="62" s="1"/>
  <c r="A368" i="62" s="1"/>
  <c r="A369" i="62" s="1"/>
  <c r="A370" i="62" s="1"/>
  <c r="A371" i="62" s="1"/>
  <c r="A372" i="62" s="1"/>
  <c r="A373" i="62" s="1"/>
  <c r="A374" i="62" s="1"/>
  <c r="A375" i="62" s="1"/>
  <c r="A376" i="62" s="1"/>
  <c r="A377" i="62" s="1"/>
  <c r="A378" i="62" s="1"/>
  <c r="A379" i="62" s="1"/>
  <c r="A380" i="62" s="1"/>
  <c r="A381" i="62" s="1"/>
  <c r="A382" i="62" s="1"/>
  <c r="A383" i="62" s="1"/>
  <c r="A384" i="62" s="1"/>
  <c r="A385" i="62" s="1"/>
  <c r="A386" i="62" s="1"/>
  <c r="A387" i="62" s="1"/>
  <c r="A388" i="62" s="1"/>
  <c r="A389" i="62" s="1"/>
  <c r="A390" i="62" s="1"/>
  <c r="A391" i="62" s="1"/>
  <c r="A392" i="62" s="1"/>
  <c r="A393" i="62" s="1"/>
  <c r="A394" i="62" s="1"/>
  <c r="A395" i="62" s="1"/>
  <c r="A396" i="62" s="1"/>
  <c r="A397" i="62" s="1"/>
  <c r="A398" i="62" s="1"/>
  <c r="A399" i="62" s="1"/>
  <c r="A400" i="62" s="1"/>
  <c r="A401" i="62" s="1"/>
  <c r="A402" i="62" s="1"/>
  <c r="A403" i="62" s="1"/>
  <c r="A404" i="62" s="1"/>
  <c r="A405" i="62" s="1"/>
  <c r="A406" i="62" s="1"/>
  <c r="A407" i="62" s="1"/>
  <c r="A408" i="62" s="1"/>
  <c r="A409" i="62" s="1"/>
  <c r="A410" i="62" s="1"/>
  <c r="A411" i="62" s="1"/>
  <c r="A412" i="62" s="1"/>
  <c r="A413" i="62" s="1"/>
  <c r="A414" i="62" s="1"/>
  <c r="A415" i="62" s="1"/>
  <c r="A416" i="62" s="1"/>
  <c r="A417" i="62" s="1"/>
  <c r="A418" i="62" s="1"/>
  <c r="A419" i="62" s="1"/>
  <c r="A420" i="62" s="1"/>
  <c r="A421" i="62" s="1"/>
  <c r="A422" i="62" s="1"/>
  <c r="A423" i="62" s="1"/>
  <c r="A424" i="62" s="1"/>
  <c r="A425" i="62" s="1"/>
  <c r="A426" i="62" s="1"/>
  <c r="A427" i="62" s="1"/>
  <c r="A428" i="62" s="1"/>
  <c r="A429" i="62" s="1"/>
  <c r="A430" i="62" s="1"/>
  <c r="A431" i="62" s="1"/>
  <c r="A432" i="62" s="1"/>
  <c r="A433" i="62" s="1"/>
  <c r="A434" i="62" s="1"/>
  <c r="A435" i="62" s="1"/>
  <c r="A436" i="62" s="1"/>
  <c r="A437" i="62" s="1"/>
  <c r="A438" i="62" s="1"/>
  <c r="A439" i="62" s="1"/>
  <c r="A440" i="62" s="1"/>
  <c r="A441" i="62" s="1"/>
  <c r="A442" i="62" s="1"/>
  <c r="A443" i="62" s="1"/>
  <c r="A444" i="62" s="1"/>
  <c r="A445" i="62" s="1"/>
  <c r="A446" i="62" s="1"/>
  <c r="A447" i="62" s="1"/>
  <c r="A448" i="62" s="1"/>
  <c r="A449" i="62" s="1"/>
  <c r="A450" i="62" s="1"/>
  <c r="A451" i="62" s="1"/>
  <c r="A452" i="62" s="1"/>
  <c r="A453" i="62" s="1"/>
  <c r="A454" i="62" s="1"/>
  <c r="A455" i="62" s="1"/>
  <c r="A456" i="62" s="1"/>
  <c r="A457" i="62" s="1"/>
  <c r="A458" i="62" s="1"/>
  <c r="A459" i="62" s="1"/>
  <c r="A460" i="62" s="1"/>
  <c r="A461" i="62" s="1"/>
  <c r="A462" i="62" s="1"/>
  <c r="A463" i="62" s="1"/>
  <c r="A464" i="62" s="1"/>
  <c r="A465" i="62" s="1"/>
  <c r="A466" i="62" s="1"/>
  <c r="A467" i="62" s="1"/>
  <c r="A468" i="62" s="1"/>
  <c r="A469" i="62" s="1"/>
  <c r="A470" i="62" s="1"/>
  <c r="A471" i="62" s="1"/>
  <c r="A472" i="62" s="1"/>
  <c r="A473" i="62" s="1"/>
  <c r="A474" i="62" s="1"/>
  <c r="A475" i="62" s="1"/>
  <c r="A476" i="62" s="1"/>
  <c r="A477" i="62" s="1"/>
  <c r="A478" i="62" s="1"/>
  <c r="A479" i="62" s="1"/>
  <c r="A480" i="62" s="1"/>
  <c r="A481" i="62" s="1"/>
  <c r="A482" i="62" s="1"/>
  <c r="A483" i="62" s="1"/>
  <c r="A484" i="62" s="1"/>
  <c r="A485" i="62" s="1"/>
  <c r="A486" i="62" s="1"/>
  <c r="A487" i="62" s="1"/>
  <c r="A488" i="62" s="1"/>
  <c r="A489" i="62" s="1"/>
  <c r="A490" i="62" s="1"/>
  <c r="A491" i="62" s="1"/>
  <c r="A492" i="62" s="1"/>
  <c r="A493" i="62" s="1"/>
  <c r="A494" i="62" s="1"/>
  <c r="A495" i="62" s="1"/>
  <c r="A496" i="62" s="1"/>
  <c r="A497" i="62" s="1"/>
  <c r="A498" i="62" s="1"/>
  <c r="A499" i="62" s="1"/>
  <c r="A500" i="62" s="1"/>
  <c r="A501" i="62" s="1"/>
  <c r="A502" i="62" s="1"/>
  <c r="A503" i="62" s="1"/>
  <c r="A504" i="62" s="1"/>
  <c r="A505" i="62" s="1"/>
  <c r="A506" i="62" s="1"/>
  <c r="A507" i="62" s="1"/>
  <c r="A508" i="62" s="1"/>
  <c r="A509" i="62" s="1"/>
  <c r="A510" i="62" s="1"/>
  <c r="A511" i="62" s="1"/>
  <c r="A512" i="62" s="1"/>
  <c r="A513" i="62" s="1"/>
  <c r="A514" i="62" s="1"/>
  <c r="A515" i="62" s="1"/>
  <c r="A516" i="62" s="1"/>
  <c r="A517" i="62" s="1"/>
  <c r="A518" i="62" s="1"/>
  <c r="A519" i="62" s="1"/>
  <c r="A520" i="62" s="1"/>
  <c r="A521" i="62" s="1"/>
  <c r="A522" i="62" s="1"/>
  <c r="A523" i="62" s="1"/>
  <c r="A524" i="62" s="1"/>
  <c r="A525" i="62" s="1"/>
  <c r="A526" i="62" s="1"/>
  <c r="A527" i="62" s="1"/>
  <c r="A528" i="62" s="1"/>
  <c r="A529" i="62" s="1"/>
  <c r="A530" i="62" s="1"/>
  <c r="A531" i="62" s="1"/>
  <c r="A532" i="62" s="1"/>
  <c r="A533" i="62" s="1"/>
  <c r="A534" i="62" s="1"/>
  <c r="A535" i="62" s="1"/>
  <c r="A536" i="62" s="1"/>
  <c r="A537" i="62" s="1"/>
  <c r="A538" i="62" s="1"/>
  <c r="A539" i="62" s="1"/>
  <c r="A540" i="62" s="1"/>
  <c r="A541" i="62" s="1"/>
  <c r="A542" i="62" s="1"/>
  <c r="A543" i="62" s="1"/>
  <c r="A544" i="62" s="1"/>
  <c r="A545" i="62" s="1"/>
  <c r="A546" i="62" s="1"/>
  <c r="A547" i="62" s="1"/>
  <c r="A548" i="62" s="1"/>
  <c r="A549" i="62" s="1"/>
  <c r="A550" i="62" s="1"/>
  <c r="A551" i="62" s="1"/>
  <c r="A552" i="62" s="1"/>
  <c r="A553" i="62" s="1"/>
  <c r="A554" i="62" s="1"/>
  <c r="A555" i="62" s="1"/>
  <c r="A556" i="62" s="1"/>
  <c r="A557" i="62" s="1"/>
  <c r="A558" i="62" s="1"/>
  <c r="A559" i="62" s="1"/>
  <c r="A560" i="62" s="1"/>
  <c r="A561" i="62" s="1"/>
  <c r="A562" i="62" s="1"/>
  <c r="A563" i="62" s="1"/>
  <c r="A564" i="62" s="1"/>
  <c r="A565" i="62" s="1"/>
  <c r="A566" i="62" s="1"/>
  <c r="A567" i="62" s="1"/>
  <c r="A568" i="62" s="1"/>
  <c r="A569" i="62" s="1"/>
  <c r="A570" i="62" s="1"/>
  <c r="A571" i="62" s="1"/>
  <c r="A572" i="62" s="1"/>
  <c r="A573" i="62" s="1"/>
  <c r="A574" i="62" s="1"/>
  <c r="A575" i="62" s="1"/>
  <c r="A576" i="62" s="1"/>
  <c r="A577" i="62" s="1"/>
  <c r="A578" i="62" s="1"/>
  <c r="A579" i="62" s="1"/>
  <c r="A580" i="62" s="1"/>
  <c r="A581" i="62" s="1"/>
  <c r="A582" i="62" s="1"/>
  <c r="A583" i="62" s="1"/>
  <c r="A584" i="62" s="1"/>
  <c r="A585" i="62" s="1"/>
  <c r="A586" i="62" s="1"/>
  <c r="A587" i="62" s="1"/>
  <c r="A588" i="62" s="1"/>
  <c r="A589" i="62" s="1"/>
  <c r="A590" i="62" s="1"/>
  <c r="A591" i="62" s="1"/>
  <c r="A592" i="62" s="1"/>
  <c r="A593" i="62" s="1"/>
  <c r="A594" i="62" s="1"/>
  <c r="A595" i="62" s="1"/>
  <c r="A596" i="62" s="1"/>
  <c r="A597" i="62" s="1"/>
  <c r="A598" i="62" s="1"/>
  <c r="A599" i="62" s="1"/>
  <c r="A600" i="62" s="1"/>
  <c r="A601" i="62" s="1"/>
  <c r="A602" i="62" s="1"/>
  <c r="A603" i="62" s="1"/>
  <c r="A604" i="62" s="1"/>
  <c r="A605" i="62" s="1"/>
  <c r="A606" i="62" s="1"/>
  <c r="A607" i="62" s="1"/>
  <c r="A608" i="62" s="1"/>
  <c r="A609" i="62" s="1"/>
  <c r="A610" i="62" s="1"/>
  <c r="A611" i="62" s="1"/>
  <c r="A612" i="62" s="1"/>
  <c r="A613" i="62" s="1"/>
  <c r="A614" i="62" s="1"/>
  <c r="A615" i="62" s="1"/>
  <c r="A616" i="62" s="1"/>
  <c r="A617" i="62" s="1"/>
  <c r="A618" i="62" s="1"/>
  <c r="A619" i="62" s="1"/>
  <c r="A620" i="62" s="1"/>
  <c r="A621" i="62" s="1"/>
  <c r="A622" i="62" s="1"/>
  <c r="A623" i="62" s="1"/>
  <c r="A624" i="62" s="1"/>
  <c r="A625" i="62" s="1"/>
  <c r="A626" i="62" s="1"/>
  <c r="A627" i="62" s="1"/>
  <c r="A628" i="62" s="1"/>
  <c r="A629" i="62" s="1"/>
  <c r="A630" i="62" s="1"/>
  <c r="A631" i="62" s="1"/>
  <c r="A632" i="62" s="1"/>
  <c r="A633" i="62" s="1"/>
  <c r="A634" i="62" s="1"/>
  <c r="A635" i="62" s="1"/>
  <c r="A636" i="62" s="1"/>
  <c r="A637" i="62" s="1"/>
  <c r="A638" i="62" s="1"/>
  <c r="A639" i="62" s="1"/>
  <c r="A640" i="62" s="1"/>
  <c r="A641" i="62" s="1"/>
  <c r="A642" i="62" s="1"/>
  <c r="A643" i="62" s="1"/>
  <c r="A644" i="62" s="1"/>
  <c r="A645" i="62" s="1"/>
  <c r="A646" i="62" s="1"/>
  <c r="A647" i="62" s="1"/>
  <c r="A648" i="62" s="1"/>
  <c r="A649" i="62" s="1"/>
  <c r="A650" i="62" s="1"/>
  <c r="A651" i="62" s="1"/>
  <c r="A652" i="62" s="1"/>
  <c r="A653" i="62" s="1"/>
  <c r="A654" i="62" s="1"/>
  <c r="A655" i="62" s="1"/>
  <c r="A656" i="62" s="1"/>
  <c r="A657" i="62" s="1"/>
  <c r="A658" i="62" s="1"/>
  <c r="A659" i="62" s="1"/>
  <c r="A660" i="62" s="1"/>
  <c r="A661" i="62" s="1"/>
  <c r="A662" i="62" s="1"/>
  <c r="A663" i="62" s="1"/>
  <c r="A664" i="62" s="1"/>
  <c r="A665" i="62" s="1"/>
  <c r="A666" i="62" s="1"/>
  <c r="A667" i="62" s="1"/>
  <c r="A668" i="62" s="1"/>
  <c r="A669" i="62" s="1"/>
  <c r="A670" i="62" s="1"/>
  <c r="A671" i="62" s="1"/>
  <c r="A672" i="62" s="1"/>
  <c r="A673" i="62" s="1"/>
  <c r="A674" i="62" s="1"/>
  <c r="A675" i="62" s="1"/>
  <c r="A676" i="62" s="1"/>
  <c r="A677" i="62" s="1"/>
  <c r="A678" i="62" s="1"/>
  <c r="A679" i="62" s="1"/>
  <c r="A680" i="62" s="1"/>
  <c r="A681" i="62" s="1"/>
  <c r="A682" i="62" s="1"/>
  <c r="A683" i="62" s="1"/>
  <c r="A684" i="62" s="1"/>
  <c r="A685" i="62" s="1"/>
  <c r="A686" i="62" s="1"/>
  <c r="A687" i="62" s="1"/>
  <c r="A688" i="62" s="1"/>
  <c r="A689" i="62" s="1"/>
  <c r="A690" i="62" s="1"/>
  <c r="A691" i="62" s="1"/>
  <c r="A692" i="62" s="1"/>
  <c r="A693" i="62" s="1"/>
  <c r="A694" i="62" s="1"/>
  <c r="A695" i="62" s="1"/>
  <c r="A696" i="62" s="1"/>
  <c r="A697" i="62" s="1"/>
  <c r="A698" i="62" s="1"/>
  <c r="A699" i="62" s="1"/>
  <c r="A700" i="62" s="1"/>
  <c r="A701" i="62" s="1"/>
  <c r="A702" i="62" s="1"/>
  <c r="A703" i="62" s="1"/>
  <c r="A704" i="62" s="1"/>
  <c r="A705" i="62" s="1"/>
  <c r="A706" i="62" s="1"/>
  <c r="A707" i="62" s="1"/>
  <c r="A708" i="62" s="1"/>
  <c r="A709" i="62" s="1"/>
  <c r="A710" i="62" s="1"/>
  <c r="A711" i="62" s="1"/>
  <c r="A712" i="62" s="1"/>
  <c r="A713" i="62" s="1"/>
  <c r="A714" i="62" s="1"/>
  <c r="A715" i="62" s="1"/>
  <c r="A716" i="62" s="1"/>
  <c r="A717" i="62" s="1"/>
  <c r="A718" i="62" s="1"/>
  <c r="A719" i="62" s="1"/>
  <c r="A720" i="62" s="1"/>
  <c r="A721" i="62" s="1"/>
  <c r="A722" i="62" s="1"/>
  <c r="A723" i="62" s="1"/>
  <c r="A724" i="62" s="1"/>
  <c r="A725" i="62" s="1"/>
  <c r="A726" i="62" s="1"/>
  <c r="A727" i="62" s="1"/>
  <c r="A728" i="62" s="1"/>
  <c r="A729" i="62" s="1"/>
  <c r="A730" i="62" s="1"/>
  <c r="A731" i="62" s="1"/>
  <c r="A732" i="62" s="1"/>
  <c r="A733" i="62" s="1"/>
  <c r="A734" i="62" s="1"/>
  <c r="A735" i="62" s="1"/>
  <c r="A736" i="62" s="1"/>
  <c r="A737" i="62" s="1"/>
  <c r="A738" i="62" s="1"/>
  <c r="A739" i="62" s="1"/>
  <c r="A740" i="62" s="1"/>
  <c r="A741" i="62" s="1"/>
  <c r="A742" i="62" s="1"/>
  <c r="A743" i="62" s="1"/>
  <c r="A744" i="62" s="1"/>
  <c r="A745" i="62" s="1"/>
  <c r="A746" i="62" s="1"/>
  <c r="A747" i="62" s="1"/>
  <c r="A748" i="62" s="1"/>
  <c r="A749" i="62" s="1"/>
  <c r="A750" i="62" s="1"/>
  <c r="A751" i="62" s="1"/>
  <c r="A752" i="62" s="1"/>
  <c r="A753" i="62" s="1"/>
  <c r="A754" i="62" s="1"/>
  <c r="A755" i="62" s="1"/>
  <c r="A756" i="62" s="1"/>
  <c r="A757" i="62" s="1"/>
  <c r="A758" i="62" s="1"/>
  <c r="A759" i="62" s="1"/>
  <c r="A760" i="62" s="1"/>
  <c r="A761" i="62" s="1"/>
  <c r="A762" i="62" s="1"/>
  <c r="A763" i="62" s="1"/>
  <c r="A764" i="62" s="1"/>
  <c r="A765" i="62" s="1"/>
  <c r="A766" i="62" s="1"/>
  <c r="A767" i="62" s="1"/>
  <c r="A768" i="62" s="1"/>
  <c r="A769" i="62" s="1"/>
  <c r="A770" i="62" s="1"/>
  <c r="A771" i="62" s="1"/>
  <c r="A772" i="62" s="1"/>
  <c r="A773" i="62" s="1"/>
  <c r="A774" i="62" s="1"/>
  <c r="A775" i="62" s="1"/>
  <c r="A776" i="62" s="1"/>
  <c r="A777" i="62" s="1"/>
  <c r="A778" i="62" s="1"/>
  <c r="A779" i="62" s="1"/>
  <c r="A780" i="62" s="1"/>
  <c r="A781" i="62" s="1"/>
  <c r="A782" i="62" s="1"/>
  <c r="A783" i="62" s="1"/>
  <c r="A784" i="62" s="1"/>
  <c r="A785" i="62" s="1"/>
  <c r="A786" i="62" s="1"/>
  <c r="A787" i="62" s="1"/>
  <c r="A788" i="62" s="1"/>
  <c r="A789" i="62" s="1"/>
  <c r="A790" i="62" s="1"/>
  <c r="A791" i="62" s="1"/>
  <c r="A792" i="62" s="1"/>
  <c r="A793" i="62" s="1"/>
  <c r="A794" i="62" s="1"/>
  <c r="A795" i="62" s="1"/>
  <c r="A796" i="62" s="1"/>
  <c r="A797" i="62" s="1"/>
  <c r="A798" i="62" s="1"/>
  <c r="A799" i="62" s="1"/>
  <c r="A800" i="62" s="1"/>
  <c r="A801" i="62" s="1"/>
  <c r="A802" i="62" s="1"/>
  <c r="A803" i="62" s="1"/>
  <c r="A804" i="62" s="1"/>
  <c r="A805" i="62" s="1"/>
  <c r="A806" i="62" s="1"/>
  <c r="A807" i="62" s="1"/>
  <c r="A808" i="62" s="1"/>
  <c r="A809" i="62" s="1"/>
  <c r="A810" i="62" s="1"/>
  <c r="A811" i="62" s="1"/>
  <c r="A812" i="62" s="1"/>
  <c r="A813" i="62" s="1"/>
  <c r="A814" i="62" s="1"/>
  <c r="A815" i="62" s="1"/>
  <c r="A816" i="62" s="1"/>
  <c r="A817" i="62" s="1"/>
  <c r="A818" i="62" s="1"/>
  <c r="A819" i="62" s="1"/>
  <c r="A820" i="62" s="1"/>
  <c r="A821" i="62" s="1"/>
  <c r="A822" i="62" s="1"/>
  <c r="A823" i="62" s="1"/>
  <c r="A824" i="62" s="1"/>
  <c r="A825" i="62" s="1"/>
  <c r="A826" i="62" s="1"/>
  <c r="A827" i="62" s="1"/>
  <c r="A828" i="62" s="1"/>
  <c r="A829" i="62" s="1"/>
  <c r="A830" i="62" s="1"/>
  <c r="A831" i="62" s="1"/>
  <c r="A832" i="62" s="1"/>
  <c r="A833" i="62" s="1"/>
  <c r="A834" i="62" s="1"/>
  <c r="A835" i="62" s="1"/>
  <c r="A836" i="62" s="1"/>
  <c r="A837" i="62" s="1"/>
  <c r="A838" i="62" s="1"/>
  <c r="A839" i="62" s="1"/>
  <c r="A840" i="62" s="1"/>
  <c r="A841" i="62" s="1"/>
  <c r="A842" i="62" s="1"/>
  <c r="A843" i="62" s="1"/>
  <c r="A844" i="62" s="1"/>
  <c r="A845" i="62" s="1"/>
  <c r="A846" i="62" s="1"/>
  <c r="A847" i="62" s="1"/>
  <c r="A848" i="62" s="1"/>
  <c r="A849" i="62" s="1"/>
  <c r="A850" i="62" s="1"/>
  <c r="A851" i="62" s="1"/>
  <c r="A852" i="62" s="1"/>
  <c r="A853" i="62" s="1"/>
  <c r="A854" i="62" s="1"/>
  <c r="A855" i="62" s="1"/>
  <c r="A856" i="62" s="1"/>
  <c r="A857" i="62" s="1"/>
  <c r="A858" i="62" s="1"/>
  <c r="A859" i="62" s="1"/>
  <c r="A860" i="62" s="1"/>
  <c r="A861" i="62" s="1"/>
  <c r="A862" i="62" s="1"/>
  <c r="A863" i="62" s="1"/>
  <c r="A864" i="62" s="1"/>
  <c r="A865" i="62" s="1"/>
  <c r="A866" i="62" s="1"/>
  <c r="A867" i="62" s="1"/>
  <c r="A868" i="62" s="1"/>
  <c r="A869" i="62" s="1"/>
  <c r="A870" i="62" s="1"/>
  <c r="A871" i="62" s="1"/>
  <c r="A872" i="62" s="1"/>
  <c r="A873" i="62" s="1"/>
  <c r="A874" i="62" s="1"/>
  <c r="A875" i="62" s="1"/>
  <c r="A876" i="62" s="1"/>
  <c r="A877" i="62" s="1"/>
  <c r="A878" i="62" s="1"/>
  <c r="A879" i="62" s="1"/>
  <c r="A880" i="62" s="1"/>
  <c r="A881" i="62" s="1"/>
  <c r="A882" i="62" s="1"/>
  <c r="A883" i="62" s="1"/>
  <c r="A884" i="62" s="1"/>
  <c r="A885" i="62" s="1"/>
  <c r="A886" i="62" s="1"/>
  <c r="A887" i="62" s="1"/>
  <c r="A888" i="62" s="1"/>
  <c r="A889" i="62" s="1"/>
  <c r="A890" i="62" s="1"/>
  <c r="A891" i="62" s="1"/>
  <c r="A892" i="62" s="1"/>
  <c r="A893" i="62" s="1"/>
  <c r="A894" i="62" s="1"/>
  <c r="A895" i="62" s="1"/>
  <c r="A896" i="62" s="1"/>
  <c r="A897" i="62" s="1"/>
  <c r="A898" i="62" s="1"/>
  <c r="A899" i="62" s="1"/>
  <c r="A900" i="62" s="1"/>
  <c r="A901" i="62" s="1"/>
  <c r="A902" i="62" s="1"/>
  <c r="A903" i="62" s="1"/>
  <c r="A904" i="62" s="1"/>
  <c r="A905" i="62" s="1"/>
  <c r="A906" i="62" s="1"/>
  <c r="A907" i="62" s="1"/>
  <c r="A908" i="62" s="1"/>
  <c r="A909" i="62" s="1"/>
  <c r="A910" i="62" s="1"/>
  <c r="A911" i="62" s="1"/>
  <c r="A912" i="62" s="1"/>
  <c r="A913" i="62" s="1"/>
  <c r="A914" i="62" s="1"/>
  <c r="A915" i="62" s="1"/>
  <c r="A916" i="62" s="1"/>
  <c r="A917" i="62" s="1"/>
  <c r="A918" i="62" s="1"/>
  <c r="A919" i="62" s="1"/>
  <c r="A920" i="62" s="1"/>
  <c r="A921" i="62" s="1"/>
  <c r="A922" i="62" s="1"/>
  <c r="A923" i="62" s="1"/>
  <c r="A924" i="62" s="1"/>
  <c r="A925" i="62" s="1"/>
  <c r="A926" i="62" s="1"/>
  <c r="A927" i="62" s="1"/>
  <c r="A928" i="62" s="1"/>
  <c r="A929" i="62" s="1"/>
  <c r="A930" i="62" s="1"/>
  <c r="A931" i="62" s="1"/>
  <c r="A932" i="62" s="1"/>
  <c r="A933" i="62" s="1"/>
  <c r="A934" i="62" s="1"/>
  <c r="A935" i="62" s="1"/>
  <c r="A936" i="62" s="1"/>
  <c r="A937" i="62" s="1"/>
  <c r="A938" i="62" s="1"/>
  <c r="A939" i="62" s="1"/>
  <c r="A940" i="62" s="1"/>
  <c r="A941" i="62" s="1"/>
  <c r="A942" i="62" s="1"/>
  <c r="A943" i="62" s="1"/>
  <c r="A944" i="62" s="1"/>
  <c r="A945" i="62" s="1"/>
  <c r="A946" i="62" s="1"/>
  <c r="A947" i="62" s="1"/>
  <c r="A948" i="62" s="1"/>
  <c r="A949" i="62" s="1"/>
  <c r="A950" i="62" s="1"/>
  <c r="A951" i="62" s="1"/>
  <c r="A952" i="62" s="1"/>
  <c r="A953" i="62" s="1"/>
  <c r="A954" i="62" s="1"/>
  <c r="A955" i="62" s="1"/>
  <c r="A956" i="62" s="1"/>
  <c r="A957" i="62" s="1"/>
  <c r="A958" i="62" s="1"/>
  <c r="A959" i="62" s="1"/>
  <c r="A960" i="62" s="1"/>
  <c r="A961" i="62" s="1"/>
  <c r="A962" i="62" s="1"/>
  <c r="A963" i="62" s="1"/>
  <c r="A964" i="62" s="1"/>
  <c r="A965" i="62" s="1"/>
  <c r="A966" i="62" s="1"/>
  <c r="A967" i="62" s="1"/>
  <c r="A968" i="62" s="1"/>
  <c r="A969" i="62" s="1"/>
  <c r="A970" i="62" s="1"/>
  <c r="A971" i="62" s="1"/>
  <c r="A972" i="62" s="1"/>
  <c r="A973" i="62" s="1"/>
  <c r="A974" i="62" s="1"/>
  <c r="A975" i="62" s="1"/>
  <c r="A976" i="62" s="1"/>
  <c r="A977" i="62" s="1"/>
  <c r="A978" i="62" s="1"/>
  <c r="A979" i="62" s="1"/>
  <c r="A980" i="62" s="1"/>
  <c r="A981" i="62" s="1"/>
  <c r="A982" i="62" s="1"/>
  <c r="A983" i="62" s="1"/>
  <c r="A984" i="62" s="1"/>
  <c r="A985" i="62" s="1"/>
  <c r="A986" i="62" s="1"/>
  <c r="A987" i="62" s="1"/>
  <c r="A988" i="62" s="1"/>
  <c r="A989" i="62" s="1"/>
  <c r="A990" i="62" s="1"/>
  <c r="A991" i="62" s="1"/>
  <c r="A992" i="62" s="1"/>
  <c r="A993" i="62" s="1"/>
  <c r="A994" i="62" s="1"/>
  <c r="A995" i="62" s="1"/>
  <c r="A996" i="62" s="1"/>
  <c r="A997" i="62" s="1"/>
  <c r="A998" i="62" s="1"/>
  <c r="A999" i="62" s="1"/>
  <c r="A1000" i="62" s="1"/>
  <c r="A1001" i="62" s="1"/>
  <c r="A1002" i="62" s="1"/>
  <c r="A1003" i="62" s="1"/>
  <c r="A1004" i="62" s="1"/>
  <c r="A1005" i="62" s="1"/>
  <c r="A1006" i="62" s="1"/>
  <c r="A1007" i="62" s="1"/>
  <c r="A1008" i="62" s="1"/>
  <c r="A1009" i="62" s="1"/>
  <c r="A1010" i="62" s="1"/>
  <c r="A1011" i="62" s="1"/>
  <c r="A1012" i="62" s="1"/>
  <c r="A1013" i="62" s="1"/>
  <c r="A1014" i="62" s="1"/>
  <c r="A1015" i="62" s="1"/>
  <c r="A1016" i="62" s="1"/>
  <c r="A1017" i="62" s="1"/>
  <c r="A1018" i="62" s="1"/>
  <c r="A1019" i="62" s="1"/>
  <c r="A1020" i="62" s="1"/>
  <c r="A1021" i="62" s="1"/>
  <c r="A1022" i="62" s="1"/>
  <c r="A1023" i="62" s="1"/>
  <c r="A1024" i="62" s="1"/>
  <c r="A1025" i="62" s="1"/>
  <c r="A1026" i="62" s="1"/>
  <c r="A1027" i="62" s="1"/>
  <c r="A1028" i="62" s="1"/>
  <c r="A1029" i="62" s="1"/>
  <c r="A1030" i="62" s="1"/>
  <c r="A1031" i="62" s="1"/>
  <c r="A1032" i="62" s="1"/>
  <c r="A1033" i="62" s="1"/>
  <c r="A1034" i="62" s="1"/>
  <c r="A1035" i="62" s="1"/>
  <c r="A1036" i="62" s="1"/>
  <c r="A1037" i="62" s="1"/>
  <c r="A1038" i="62" s="1"/>
  <c r="A1039" i="62" s="1"/>
  <c r="A1040" i="62" s="1"/>
  <c r="A1041" i="62" s="1"/>
  <c r="A1042" i="62" s="1"/>
  <c r="A1043" i="62" s="1"/>
  <c r="A1044" i="62" s="1"/>
  <c r="A1045" i="62" s="1"/>
  <c r="A1046" i="62" s="1"/>
  <c r="A1047" i="62" s="1"/>
  <c r="A1048" i="62" s="1"/>
  <c r="A1049" i="62" s="1"/>
  <c r="A1050" i="62" s="1"/>
  <c r="A1051" i="62" s="1"/>
  <c r="A1052" i="62" s="1"/>
  <c r="A1053" i="62" s="1"/>
  <c r="A1054" i="62" s="1"/>
  <c r="A1055" i="62" s="1"/>
  <c r="A1056" i="62" s="1"/>
  <c r="A1057" i="62" s="1"/>
  <c r="A1058" i="62" s="1"/>
  <c r="A1059" i="62" s="1"/>
  <c r="A1060" i="62" s="1"/>
  <c r="A1061" i="62" s="1"/>
  <c r="A1062" i="62" s="1"/>
  <c r="A1063" i="62" s="1"/>
  <c r="A1064" i="62" s="1"/>
  <c r="A1065" i="62" s="1"/>
  <c r="A1066" i="62" s="1"/>
  <c r="A1067" i="62" s="1"/>
  <c r="A1068" i="62" s="1"/>
  <c r="A1069" i="62" s="1"/>
  <c r="A1070" i="62" s="1"/>
  <c r="A1071" i="62" s="1"/>
  <c r="A1072" i="62" s="1"/>
  <c r="A1073" i="62" s="1"/>
  <c r="A1074" i="62" s="1"/>
  <c r="A1075" i="62" s="1"/>
  <c r="A1076" i="62" s="1"/>
  <c r="A1077" i="62" s="1"/>
  <c r="A1078" i="62" s="1"/>
  <c r="A1079" i="62" s="1"/>
  <c r="A1080" i="62" s="1"/>
  <c r="A1081" i="62" s="1"/>
  <c r="A1082" i="62" s="1"/>
  <c r="A1083" i="62" s="1"/>
  <c r="A1084" i="62" s="1"/>
  <c r="A1085" i="62" s="1"/>
  <c r="A1086" i="62" s="1"/>
  <c r="A1087" i="62" s="1"/>
  <c r="A1088" i="62" s="1"/>
  <c r="A1089" i="62" s="1"/>
  <c r="A1090" i="62" s="1"/>
  <c r="A1091" i="62" s="1"/>
  <c r="A1092" i="62" s="1"/>
  <c r="A1093" i="62" s="1"/>
  <c r="A1094" i="62" s="1"/>
  <c r="A1095" i="62" s="1"/>
  <c r="A1096" i="62" s="1"/>
  <c r="A1097" i="62" s="1"/>
  <c r="A1098" i="62" s="1"/>
  <c r="A1099" i="62" s="1"/>
  <c r="A1100" i="62" s="1"/>
  <c r="A1101" i="62" s="1"/>
  <c r="A1102" i="62" s="1"/>
  <c r="A1103" i="62" s="1"/>
  <c r="A1104" i="62" s="1"/>
  <c r="A1105" i="62" s="1"/>
  <c r="A1106" i="62" s="1"/>
  <c r="A1107" i="62" s="1"/>
  <c r="A1108" i="62" s="1"/>
  <c r="A1109" i="62" s="1"/>
  <c r="A1110" i="62" s="1"/>
  <c r="A1111" i="62" s="1"/>
  <c r="A1112" i="62" s="1"/>
  <c r="A1113" i="62" s="1"/>
  <c r="A1114" i="62" s="1"/>
  <c r="A1115" i="62" s="1"/>
  <c r="A1116" i="62" s="1"/>
  <c r="A1117" i="62" s="1"/>
  <c r="A1118" i="62" s="1"/>
  <c r="A1119" i="62" s="1"/>
  <c r="A1120" i="62" s="1"/>
  <c r="A1121" i="62" s="1"/>
  <c r="A1122" i="62" s="1"/>
  <c r="A1123" i="62" s="1"/>
  <c r="A1124" i="62" s="1"/>
  <c r="A1125" i="62" s="1"/>
  <c r="A1126" i="62" s="1"/>
  <c r="A1127" i="62" s="1"/>
  <c r="A1128" i="62" s="1"/>
  <c r="A1129" i="62" s="1"/>
  <c r="A1130" i="62" s="1"/>
  <c r="A1131" i="62" s="1"/>
  <c r="A1132" i="62" s="1"/>
  <c r="A1133" i="62" s="1"/>
  <c r="A1134" i="62" s="1"/>
  <c r="A1135" i="62" s="1"/>
  <c r="A1136" i="62" s="1"/>
  <c r="A1137" i="62" s="1"/>
  <c r="A1138" i="62" s="1"/>
  <c r="A1139" i="62" s="1"/>
  <c r="A1140" i="62" s="1"/>
  <c r="A1141" i="62" s="1"/>
  <c r="A1142" i="62" s="1"/>
  <c r="A1143" i="62" s="1"/>
  <c r="A1144" i="62" s="1"/>
  <c r="A1145" i="62" s="1"/>
  <c r="A1146" i="62" s="1"/>
  <c r="A1147" i="62" s="1"/>
  <c r="A1148" i="62" s="1"/>
  <c r="A1149" i="62" s="1"/>
  <c r="A1150" i="62" s="1"/>
  <c r="A1151" i="62" s="1"/>
  <c r="A1152" i="62" s="1"/>
  <c r="A1153" i="62" s="1"/>
  <c r="A1154" i="62" s="1"/>
  <c r="A1155" i="62" s="1"/>
  <c r="A1156" i="62" s="1"/>
  <c r="A1157" i="62" s="1"/>
  <c r="A1158" i="62" s="1"/>
  <c r="A1159" i="62" s="1"/>
  <c r="A1160" i="62" s="1"/>
  <c r="A1161" i="62" s="1"/>
  <c r="A1162" i="62" s="1"/>
  <c r="A1163" i="62" s="1"/>
  <c r="A1164" i="62" s="1"/>
  <c r="A1165" i="62" s="1"/>
  <c r="A1166" i="62" s="1"/>
  <c r="A1167" i="62" s="1"/>
  <c r="A1168" i="62" s="1"/>
  <c r="A1169" i="62" s="1"/>
  <c r="A1170" i="62" s="1"/>
  <c r="A1171" i="62" s="1"/>
  <c r="A1172" i="62" s="1"/>
  <c r="A1173" i="62" s="1"/>
  <c r="A1174" i="62" s="1"/>
  <c r="A1175" i="62" s="1"/>
  <c r="A1176" i="62" s="1"/>
  <c r="A1177" i="62" s="1"/>
  <c r="A1178" i="62" s="1"/>
  <c r="A1179" i="62" s="1"/>
  <c r="A1180" i="62" s="1"/>
  <c r="A1181" i="62" s="1"/>
  <c r="A1182" i="62" s="1"/>
  <c r="A1183" i="62" s="1"/>
  <c r="A1184" i="62" s="1"/>
  <c r="A1185" i="62" s="1"/>
  <c r="A1186" i="62" s="1"/>
  <c r="A1187" i="62" s="1"/>
  <c r="A1188" i="62" s="1"/>
  <c r="A1189" i="62" s="1"/>
  <c r="A1190" i="62" s="1"/>
  <c r="A1191" i="62" s="1"/>
  <c r="A1192" i="62" s="1"/>
  <c r="A1193" i="62" s="1"/>
  <c r="A1194" i="62" s="1"/>
  <c r="A1195" i="62" s="1"/>
  <c r="A1196" i="62" s="1"/>
  <c r="A1197" i="62" s="1"/>
  <c r="A1198" i="62" s="1"/>
  <c r="A1199" i="62" s="1"/>
  <c r="A1200" i="62" s="1"/>
  <c r="A1201" i="62" s="1"/>
  <c r="A1202" i="62" s="1"/>
  <c r="A1203" i="62" s="1"/>
  <c r="A1204" i="62" s="1"/>
  <c r="A1205" i="62" s="1"/>
  <c r="A1206" i="62" s="1"/>
  <c r="A1207" i="62" s="1"/>
  <c r="A1208" i="62" s="1"/>
  <c r="A1209" i="62" s="1"/>
  <c r="A1210" i="62" s="1"/>
  <c r="A1211" i="62" s="1"/>
  <c r="A1212" i="62" s="1"/>
  <c r="A1213" i="62" s="1"/>
  <c r="A1214" i="62" s="1"/>
  <c r="A1215" i="62" s="1"/>
  <c r="A1216" i="62" s="1"/>
  <c r="A1217" i="62" s="1"/>
  <c r="A1218" i="62" s="1"/>
  <c r="A1219" i="62" s="1"/>
  <c r="A1220" i="62" s="1"/>
  <c r="A1221" i="62" s="1"/>
  <c r="A1222" i="62" s="1"/>
  <c r="A1223" i="62" s="1"/>
  <c r="A1224" i="62" s="1"/>
  <c r="A1225" i="62" s="1"/>
  <c r="A1226" i="62" s="1"/>
  <c r="A1227" i="62" s="1"/>
  <c r="A1228" i="62" s="1"/>
  <c r="A1229" i="62" s="1"/>
  <c r="A1230" i="62" s="1"/>
  <c r="A1231" i="62" s="1"/>
  <c r="A1232" i="62" s="1"/>
  <c r="A1233" i="62" s="1"/>
  <c r="A1234" i="62" s="1"/>
  <c r="A1235" i="62" s="1"/>
  <c r="A1236" i="62" s="1"/>
  <c r="A1237" i="62" s="1"/>
  <c r="A1238" i="62" s="1"/>
  <c r="A1239" i="62" s="1"/>
  <c r="A1240" i="62" s="1"/>
  <c r="A1241" i="62" s="1"/>
  <c r="A1242" i="62" s="1"/>
  <c r="A1243" i="62" s="1"/>
  <c r="A1244" i="62" s="1"/>
  <c r="A1245" i="62" s="1"/>
  <c r="A1246" i="62" s="1"/>
  <c r="A1247" i="62" s="1"/>
  <c r="A1248" i="62" s="1"/>
  <c r="A1249" i="62" s="1"/>
  <c r="A1250" i="62" s="1"/>
  <c r="A1251" i="62" s="1"/>
  <c r="A1252" i="62" s="1"/>
  <c r="A1253" i="62" s="1"/>
  <c r="A1254" i="62" s="1"/>
  <c r="A1255" i="62" s="1"/>
  <c r="A1256" i="62" s="1"/>
  <c r="A1257" i="62" s="1"/>
  <c r="A1258" i="62" s="1"/>
  <c r="A1259" i="62" s="1"/>
  <c r="A1260" i="62" s="1"/>
  <c r="A1261" i="62" s="1"/>
  <c r="A1262" i="62" s="1"/>
  <c r="A1263" i="62" s="1"/>
  <c r="A1264" i="62" s="1"/>
  <c r="A1265" i="62" s="1"/>
  <c r="A1266" i="62" s="1"/>
  <c r="A1267" i="62" s="1"/>
  <c r="A1268" i="62" s="1"/>
  <c r="A1269" i="62" s="1"/>
  <c r="A1270" i="62" s="1"/>
  <c r="A1271" i="62" s="1"/>
  <c r="A1272" i="62" s="1"/>
  <c r="A1273" i="62" s="1"/>
  <c r="A1274" i="62" s="1"/>
  <c r="A1275" i="62" s="1"/>
  <c r="A1276" i="62" s="1"/>
  <c r="A1277" i="62" s="1"/>
  <c r="A1278" i="62" s="1"/>
  <c r="A1279" i="62" s="1"/>
  <c r="A1280" i="62" s="1"/>
  <c r="A1281" i="62" s="1"/>
  <c r="A1282" i="62" s="1"/>
  <c r="A1283" i="62" s="1"/>
  <c r="A1284" i="62" s="1"/>
  <c r="A1285" i="62" s="1"/>
  <c r="A1286" i="62" s="1"/>
  <c r="A1287" i="62" s="1"/>
  <c r="A1288" i="62" s="1"/>
  <c r="A1289" i="62" s="1"/>
  <c r="A1290" i="62" s="1"/>
  <c r="A1291" i="62" s="1"/>
  <c r="A1292" i="62" s="1"/>
  <c r="A1293" i="62" s="1"/>
  <c r="A1294" i="62" s="1"/>
  <c r="A1295" i="62" s="1"/>
  <c r="A1296" i="62" s="1"/>
  <c r="A1297" i="62" s="1"/>
  <c r="A1298" i="62" s="1"/>
  <c r="A1299" i="62" s="1"/>
  <c r="A1300" i="62" s="1"/>
  <c r="A1301" i="62" s="1"/>
  <c r="A1302" i="62" s="1"/>
  <c r="A1303" i="62" s="1"/>
  <c r="A1304" i="62" s="1"/>
  <c r="A1305" i="62" s="1"/>
  <c r="A1306" i="62" s="1"/>
  <c r="A1307" i="62" s="1"/>
  <c r="A1308" i="62" s="1"/>
  <c r="A1309" i="62" s="1"/>
  <c r="A1310" i="62" s="1"/>
  <c r="A1311" i="62" s="1"/>
  <c r="A1312" i="62" s="1"/>
  <c r="A1313" i="62" s="1"/>
  <c r="A1314" i="62" s="1"/>
  <c r="A1315" i="62" s="1"/>
  <c r="A1316" i="62" s="1"/>
  <c r="A1317" i="62" s="1"/>
  <c r="A1318" i="62" s="1"/>
  <c r="A1319" i="62" s="1"/>
  <c r="A1320" i="62" s="1"/>
  <c r="A1321" i="62" s="1"/>
  <c r="A1322" i="62" s="1"/>
  <c r="A1323" i="62" s="1"/>
  <c r="A1324" i="62" s="1"/>
  <c r="A1325" i="62" s="1"/>
  <c r="A1326" i="62" s="1"/>
  <c r="A1327" i="62" s="1"/>
  <c r="A1328" i="62" s="1"/>
  <c r="A1329" i="62" s="1"/>
  <c r="A1330" i="62" s="1"/>
  <c r="A1331" i="62" s="1"/>
  <c r="A1332" i="62" s="1"/>
  <c r="A1333" i="62" s="1"/>
  <c r="A1334" i="62" s="1"/>
  <c r="A1335" i="62" s="1"/>
  <c r="A1336" i="62" s="1"/>
  <c r="A1337" i="62" s="1"/>
  <c r="A1338" i="62" s="1"/>
  <c r="A1339" i="62" s="1"/>
  <c r="A1340" i="62" s="1"/>
  <c r="A1341" i="62" s="1"/>
  <c r="A1342" i="62" s="1"/>
  <c r="A1343" i="62" s="1"/>
  <c r="A1344" i="62" s="1"/>
  <c r="A1345" i="62" s="1"/>
  <c r="A1346" i="62" s="1"/>
  <c r="A1347" i="62" s="1"/>
  <c r="A1348" i="62" s="1"/>
  <c r="A1349" i="62" s="1"/>
  <c r="A1350" i="62" s="1"/>
  <c r="A1351" i="62" s="1"/>
  <c r="A1352" i="62" s="1"/>
  <c r="A1353" i="62" s="1"/>
  <c r="A1354" i="62" s="1"/>
  <c r="A1355" i="62" s="1"/>
  <c r="A1356" i="62" s="1"/>
  <c r="A1357" i="62" s="1"/>
  <c r="A1358" i="62" s="1"/>
  <c r="A1359" i="62" s="1"/>
  <c r="A1360" i="62" s="1"/>
  <c r="A1361" i="62" s="1"/>
  <c r="A1362" i="62" s="1"/>
  <c r="A1363" i="62" s="1"/>
  <c r="A1364" i="62" s="1"/>
  <c r="A1365" i="62" s="1"/>
  <c r="A1366" i="62" s="1"/>
  <c r="A1367" i="62" s="1"/>
  <c r="A1368" i="62" s="1"/>
  <c r="A1369" i="62" s="1"/>
  <c r="A1370" i="62" s="1"/>
  <c r="A1371" i="62" s="1"/>
  <c r="A1372" i="62" s="1"/>
  <c r="A1373" i="62" s="1"/>
  <c r="A1374" i="62" s="1"/>
  <c r="A1375" i="62" s="1"/>
  <c r="A1376" i="62" s="1"/>
  <c r="A1377" i="62" s="1"/>
  <c r="A1378" i="62" s="1"/>
  <c r="A1379" i="62" s="1"/>
  <c r="A1380" i="62" s="1"/>
  <c r="A1381" i="62" s="1"/>
  <c r="A1382" i="62" s="1"/>
  <c r="A1383" i="62" s="1"/>
  <c r="A1384" i="62" s="1"/>
  <c r="A1385" i="62" s="1"/>
  <c r="A1386" i="62" s="1"/>
  <c r="A1387" i="62" s="1"/>
  <c r="A1388" i="62" s="1"/>
  <c r="A1389" i="62" s="1"/>
  <c r="A1390" i="62" s="1"/>
  <c r="A1391" i="62" s="1"/>
  <c r="A1392" i="62" s="1"/>
  <c r="A1393" i="62" s="1"/>
  <c r="A1394" i="62" s="1"/>
  <c r="A1395" i="62" s="1"/>
  <c r="A1396" i="62" s="1"/>
  <c r="A1397" i="62" s="1"/>
  <c r="A1398" i="62" s="1"/>
  <c r="A1399" i="62" s="1"/>
  <c r="A1400" i="62" s="1"/>
  <c r="A1401" i="62" s="1"/>
  <c r="A1402" i="62" s="1"/>
  <c r="A1403" i="62" s="1"/>
  <c r="A1404" i="62" s="1"/>
  <c r="A1405" i="62" s="1"/>
  <c r="A1406" i="62" s="1"/>
  <c r="A1407" i="62" s="1"/>
  <c r="A1408" i="62" s="1"/>
  <c r="A1409" i="62" s="1"/>
  <c r="A1410" i="62" s="1"/>
  <c r="A1411" i="62" s="1"/>
  <c r="A1412" i="62" s="1"/>
  <c r="A1413" i="62" s="1"/>
  <c r="A1414" i="62" s="1"/>
  <c r="A1415" i="62" s="1"/>
  <c r="A1416" i="62" s="1"/>
  <c r="A1417" i="62" s="1"/>
  <c r="A1418" i="62" s="1"/>
  <c r="A1419" i="62" s="1"/>
  <c r="A1420" i="62" s="1"/>
  <c r="A1421" i="62" s="1"/>
  <c r="A1422" i="62" s="1"/>
  <c r="A1423" i="62" s="1"/>
  <c r="A1424" i="62" s="1"/>
  <c r="A1425" i="62" s="1"/>
  <c r="A1426" i="62" s="1"/>
  <c r="A1427" i="62" s="1"/>
  <c r="A1428" i="62" s="1"/>
  <c r="A1429" i="62" s="1"/>
  <c r="A1430" i="62" s="1"/>
  <c r="A1431" i="62" s="1"/>
  <c r="A1432" i="62" s="1"/>
  <c r="A1433" i="62" s="1"/>
  <c r="A1434" i="62" s="1"/>
  <c r="A1435" i="62" s="1"/>
  <c r="A1436" i="62" s="1"/>
  <c r="A1437" i="62" s="1"/>
  <c r="A1438" i="62" s="1"/>
  <c r="A1439" i="62" s="1"/>
  <c r="A1440" i="62" s="1"/>
  <c r="A1441" i="62" s="1"/>
  <c r="A1442" i="62" s="1"/>
  <c r="A1443" i="62" s="1"/>
  <c r="A1444" i="62" s="1"/>
  <c r="A1445" i="62" s="1"/>
  <c r="A1446" i="62" s="1"/>
  <c r="A1447" i="62" s="1"/>
  <c r="A1448" i="62" s="1"/>
  <c r="A1449" i="62" s="1"/>
  <c r="A1450" i="62" s="1"/>
  <c r="A1451" i="62" s="1"/>
  <c r="A1452" i="62" s="1"/>
  <c r="A1453" i="62" s="1"/>
  <c r="A1454" i="62" s="1"/>
  <c r="A1455" i="62" s="1"/>
  <c r="A1456" i="62" s="1"/>
  <c r="A6" i="62"/>
  <c r="A7" i="25"/>
  <c r="A8" i="25"/>
  <c r="A9" i="25" s="1"/>
  <c r="A10" i="25" s="1"/>
  <c r="A11" i="25" s="1"/>
  <c r="A12" i="25" s="1"/>
  <c r="A13" i="25" s="1"/>
  <c r="A14" i="25" s="1"/>
  <c r="A15" i="25" s="1"/>
  <c r="A16" i="25" s="1"/>
  <c r="A17" i="25" s="1"/>
  <c r="A18" i="25" s="1"/>
  <c r="A19" i="25" s="1"/>
  <c r="A20" i="25" s="1"/>
  <c r="A21" i="25" s="1"/>
  <c r="A22" i="25" s="1"/>
  <c r="A23" i="25" s="1"/>
  <c r="A24" i="25" s="1"/>
  <c r="A25" i="25" s="1"/>
  <c r="A26" i="25" s="1"/>
  <c r="A27" i="25" s="1"/>
  <c r="A28" i="25" s="1"/>
  <c r="A29" i="25" s="1"/>
  <c r="A30" i="25" s="1"/>
  <c r="A31" i="25" s="1"/>
  <c r="A32" i="25" s="1"/>
  <c r="A33" i="25" s="1"/>
  <c r="A34" i="25" s="1"/>
  <c r="A35" i="25" s="1"/>
  <c r="A36" i="25" s="1"/>
  <c r="A37" i="25" s="1"/>
  <c r="A38" i="25" s="1"/>
  <c r="A39" i="25" s="1"/>
  <c r="A40" i="25" s="1"/>
  <c r="A41" i="25" s="1"/>
  <c r="A42" i="25" s="1"/>
  <c r="A43" i="25" s="1"/>
  <c r="A44" i="25" s="1"/>
  <c r="A45" i="25" s="1"/>
  <c r="A46" i="25" s="1"/>
  <c r="A47" i="25" s="1"/>
  <c r="A48" i="25" s="1"/>
  <c r="A49" i="25" s="1"/>
  <c r="A50" i="25" s="1"/>
  <c r="A51" i="25" s="1"/>
  <c r="A52" i="25" s="1"/>
  <c r="A53" i="25" s="1"/>
  <c r="A54" i="25" s="1"/>
  <c r="A55" i="25" s="1"/>
  <c r="A56" i="25" s="1"/>
  <c r="A57" i="25" s="1"/>
  <c r="A58" i="25" s="1"/>
  <c r="A59" i="25" s="1"/>
  <c r="A60" i="25" s="1"/>
  <c r="A61" i="25" s="1"/>
  <c r="A62" i="25" s="1"/>
  <c r="A63" i="25" s="1"/>
  <c r="A64" i="25" s="1"/>
  <c r="A65" i="25" s="1"/>
  <c r="A66" i="25" s="1"/>
  <c r="A67" i="25" s="1"/>
  <c r="A68" i="25" s="1"/>
  <c r="A69" i="25" s="1"/>
  <c r="A70" i="25" s="1"/>
  <c r="A71" i="25" s="1"/>
  <c r="A72" i="25" s="1"/>
  <c r="A73" i="25" s="1"/>
  <c r="A74" i="25" s="1"/>
  <c r="A75" i="25" s="1"/>
  <c r="A76" i="25" s="1"/>
  <c r="A77" i="25" s="1"/>
  <c r="A78" i="25" s="1"/>
  <c r="A79" i="25" s="1"/>
  <c r="A80" i="25" s="1"/>
  <c r="A81" i="25" s="1"/>
  <c r="A82" i="25" s="1"/>
  <c r="A83" i="25" s="1"/>
  <c r="A84" i="25" s="1"/>
  <c r="A85" i="25" s="1"/>
  <c r="A86" i="25" s="1"/>
  <c r="A87" i="25" s="1"/>
  <c r="A88" i="25" s="1"/>
  <c r="A89" i="25" s="1"/>
  <c r="A90" i="25" s="1"/>
  <c r="A91" i="25" s="1"/>
  <c r="A92" i="25" s="1"/>
  <c r="A93" i="25" s="1"/>
  <c r="A94" i="25" s="1"/>
  <c r="A95" i="25" s="1"/>
  <c r="A96" i="25" s="1"/>
  <c r="A97" i="25" s="1"/>
  <c r="A98" i="25" s="1"/>
  <c r="A99" i="25" s="1"/>
  <c r="A100" i="25" s="1"/>
  <c r="A101" i="25" s="1"/>
  <c r="A102" i="25" s="1"/>
  <c r="A103" i="25" s="1"/>
  <c r="A104" i="25" s="1"/>
  <c r="A105" i="25" s="1"/>
  <c r="A106" i="25" s="1"/>
  <c r="A107" i="25" s="1"/>
  <c r="A108" i="25" s="1"/>
  <c r="A109" i="25" s="1"/>
  <c r="A110" i="25" s="1"/>
  <c r="A111" i="25" s="1"/>
  <c r="A112" i="25" s="1"/>
  <c r="A113" i="25" s="1"/>
  <c r="A114" i="25" s="1"/>
  <c r="A115" i="25" s="1"/>
  <c r="A116" i="25" s="1"/>
  <c r="A117" i="25" s="1"/>
  <c r="A118" i="25" s="1"/>
  <c r="A119" i="25" s="1"/>
  <c r="A120" i="25" s="1"/>
  <c r="A121" i="25" s="1"/>
  <c r="A122" i="25" s="1"/>
  <c r="A123" i="25" s="1"/>
  <c r="A124" i="25" s="1"/>
  <c r="A125" i="25" s="1"/>
  <c r="A126" i="25" s="1"/>
  <c r="A127" i="25" s="1"/>
  <c r="A128" i="25" s="1"/>
  <c r="A129" i="25" s="1"/>
  <c r="A130" i="25" s="1"/>
  <c r="A131" i="25" s="1"/>
  <c r="A132" i="25" s="1"/>
  <c r="A133" i="25" s="1"/>
  <c r="A134" i="25" s="1"/>
  <c r="A135" i="25" s="1"/>
  <c r="A136" i="25" s="1"/>
  <c r="A137" i="25" s="1"/>
  <c r="A138" i="25" s="1"/>
  <c r="A139" i="25" s="1"/>
  <c r="A140" i="25" s="1"/>
  <c r="A141" i="25" s="1"/>
  <c r="A142" i="25" s="1"/>
  <c r="A143" i="25" s="1"/>
  <c r="A144" i="25" s="1"/>
  <c r="A145" i="25" s="1"/>
  <c r="A146" i="25" s="1"/>
  <c r="A147" i="25" s="1"/>
  <c r="A148" i="25" s="1"/>
  <c r="A149" i="25" s="1"/>
  <c r="A150" i="25" s="1"/>
  <c r="A151" i="25" s="1"/>
  <c r="A152" i="25" s="1"/>
  <c r="A153" i="25" s="1"/>
  <c r="A154" i="25" s="1"/>
  <c r="A155" i="25" s="1"/>
  <c r="A156" i="25" s="1"/>
  <c r="A157" i="25" s="1"/>
  <c r="A158" i="25" s="1"/>
  <c r="A159" i="25" s="1"/>
  <c r="A160" i="25" s="1"/>
  <c r="A161" i="25" s="1"/>
  <c r="A162" i="25" s="1"/>
  <c r="A163" i="25" s="1"/>
  <c r="A164" i="25" s="1"/>
  <c r="A165" i="25" s="1"/>
  <c r="A166" i="25" s="1"/>
  <c r="A167" i="25" s="1"/>
  <c r="A168" i="25" s="1"/>
  <c r="A169" i="25" s="1"/>
  <c r="A170" i="25" s="1"/>
  <c r="A171" i="25" s="1"/>
  <c r="A172" i="25" s="1"/>
  <c r="A173" i="25" s="1"/>
  <c r="A174" i="25" s="1"/>
  <c r="A175" i="25" s="1"/>
  <c r="A176" i="25" s="1"/>
  <c r="A177" i="25" s="1"/>
  <c r="A178" i="25" s="1"/>
  <c r="A179" i="25" s="1"/>
  <c r="A180" i="25" s="1"/>
  <c r="A181" i="25" s="1"/>
  <c r="A182" i="25" s="1"/>
  <c r="A183" i="25" s="1"/>
  <c r="A184" i="25" s="1"/>
  <c r="A185" i="25" s="1"/>
  <c r="A186" i="25" s="1"/>
  <c r="A187" i="25" s="1"/>
  <c r="A188" i="25" s="1"/>
  <c r="A189" i="25" s="1"/>
  <c r="A190" i="25" s="1"/>
  <c r="A191" i="25" s="1"/>
  <c r="A192" i="25" s="1"/>
  <c r="A193" i="25" s="1"/>
  <c r="A194" i="25" s="1"/>
  <c r="A195" i="25" s="1"/>
  <c r="A196" i="25" s="1"/>
  <c r="A197" i="25" s="1"/>
  <c r="A198" i="25" s="1"/>
  <c r="A199" i="25" s="1"/>
  <c r="A200" i="25" s="1"/>
  <c r="A201" i="25" s="1"/>
  <c r="A202" i="25" s="1"/>
  <c r="A203" i="25" s="1"/>
  <c r="A204" i="25" s="1"/>
  <c r="A205" i="25" s="1"/>
  <c r="A206" i="25" s="1"/>
  <c r="A207" i="25" s="1"/>
  <c r="A208" i="25" s="1"/>
  <c r="A209" i="25" s="1"/>
  <c r="A210" i="25" s="1"/>
  <c r="A211" i="25" s="1"/>
  <c r="A212" i="25" s="1"/>
  <c r="A213" i="25" s="1"/>
  <c r="A214" i="25" s="1"/>
  <c r="A215" i="25" s="1"/>
  <c r="A216" i="25" s="1"/>
  <c r="A217" i="25" s="1"/>
  <c r="A218" i="25" s="1"/>
  <c r="A219" i="25" s="1"/>
  <c r="A220" i="25" s="1"/>
  <c r="A221" i="25" s="1"/>
  <c r="A222" i="25" s="1"/>
  <c r="A223" i="25" s="1"/>
  <c r="A224" i="25" s="1"/>
  <c r="A225" i="25" s="1"/>
  <c r="A226" i="25" s="1"/>
  <c r="A227" i="25" s="1"/>
  <c r="A228" i="25" s="1"/>
  <c r="A229" i="25" s="1"/>
  <c r="A230" i="25" s="1"/>
  <c r="A231" i="25" s="1"/>
  <c r="A232" i="25" s="1"/>
  <c r="A233" i="25" s="1"/>
  <c r="A234" i="25" s="1"/>
  <c r="A235" i="25" s="1"/>
  <c r="A236" i="25" s="1"/>
  <c r="A237" i="25" s="1"/>
  <c r="A238" i="25" s="1"/>
  <c r="A239" i="25" s="1"/>
  <c r="A240" i="25" s="1"/>
  <c r="A241" i="25" s="1"/>
  <c r="A242" i="25" s="1"/>
  <c r="A243" i="25" s="1"/>
  <c r="A244" i="25" s="1"/>
  <c r="A245" i="25" s="1"/>
  <c r="A246" i="25" s="1"/>
  <c r="A247" i="25" s="1"/>
  <c r="A248" i="25" s="1"/>
  <c r="A249" i="25" s="1"/>
  <c r="A250" i="25" s="1"/>
  <c r="A251" i="25" s="1"/>
  <c r="A252" i="25" s="1"/>
  <c r="A253" i="25" s="1"/>
  <c r="A254" i="25" s="1"/>
  <c r="A255" i="25" s="1"/>
  <c r="A256" i="25" s="1"/>
  <c r="A257" i="25" s="1"/>
  <c r="A258" i="25" s="1"/>
  <c r="A259" i="25" s="1"/>
  <c r="A260" i="25" s="1"/>
  <c r="A261" i="25" s="1"/>
  <c r="A262" i="25" s="1"/>
  <c r="A263" i="25" s="1"/>
  <c r="A264" i="25" s="1"/>
  <c r="A265" i="25" s="1"/>
  <c r="A266" i="25" s="1"/>
  <c r="A267" i="25" s="1"/>
  <c r="A268" i="25" s="1"/>
  <c r="A269" i="25" s="1"/>
  <c r="A270" i="25" s="1"/>
  <c r="A271" i="25" s="1"/>
  <c r="A272" i="25" s="1"/>
  <c r="A273" i="25" s="1"/>
  <c r="A274" i="25" s="1"/>
  <c r="A275" i="25" s="1"/>
  <c r="A276" i="25" s="1"/>
  <c r="A277" i="25" s="1"/>
  <c r="A278" i="25" s="1"/>
  <c r="A279" i="25" s="1"/>
  <c r="A280" i="25" s="1"/>
  <c r="A281" i="25" s="1"/>
  <c r="A282" i="25" s="1"/>
  <c r="A283" i="25" s="1"/>
  <c r="A284" i="25" s="1"/>
  <c r="A285" i="25" s="1"/>
  <c r="A286" i="25" s="1"/>
  <c r="A287" i="25" s="1"/>
  <c r="A288" i="25" s="1"/>
  <c r="A289" i="25" s="1"/>
  <c r="A290" i="25" s="1"/>
  <c r="A291" i="25" s="1"/>
  <c r="A292" i="25" s="1"/>
  <c r="A293" i="25" s="1"/>
  <c r="A294" i="25" s="1"/>
  <c r="A295" i="25" s="1"/>
  <c r="A296" i="25" s="1"/>
  <c r="A297" i="25" s="1"/>
  <c r="A298" i="25" s="1"/>
  <c r="A299" i="25" s="1"/>
  <c r="A300" i="25" s="1"/>
  <c r="A301" i="25" s="1"/>
  <c r="A302" i="25" s="1"/>
  <c r="A303" i="25" s="1"/>
  <c r="A304" i="25" s="1"/>
  <c r="A305" i="25" s="1"/>
  <c r="A306" i="25" s="1"/>
  <c r="A307" i="25" s="1"/>
  <c r="A308" i="25" s="1"/>
  <c r="A309" i="25" s="1"/>
  <c r="A310" i="25" s="1"/>
  <c r="A311" i="25" s="1"/>
  <c r="A312" i="25" s="1"/>
  <c r="A313" i="25" s="1"/>
  <c r="A314" i="25" s="1"/>
  <c r="A315" i="25" s="1"/>
  <c r="A316" i="25" s="1"/>
  <c r="A317" i="25" s="1"/>
  <c r="A318" i="25" s="1"/>
  <c r="A319" i="25" s="1"/>
  <c r="A320" i="25" s="1"/>
  <c r="A321" i="25" s="1"/>
  <c r="A322" i="25" s="1"/>
  <c r="A323" i="25" s="1"/>
  <c r="A324" i="25" s="1"/>
  <c r="A325" i="25" s="1"/>
  <c r="A326" i="25" s="1"/>
  <c r="A327" i="25" s="1"/>
  <c r="A328" i="25" s="1"/>
  <c r="A329" i="25" s="1"/>
  <c r="A330" i="25" s="1"/>
  <c r="A331" i="25" s="1"/>
  <c r="A332" i="25" s="1"/>
  <c r="A333" i="25" s="1"/>
  <c r="A334" i="25" s="1"/>
  <c r="A335" i="25" s="1"/>
  <c r="A336" i="25" s="1"/>
  <c r="A337" i="25" s="1"/>
  <c r="A338" i="25" s="1"/>
  <c r="A339" i="25" s="1"/>
  <c r="A340" i="25" s="1"/>
  <c r="A341" i="25" s="1"/>
  <c r="A342" i="25" s="1"/>
  <c r="A343" i="25" s="1"/>
  <c r="A344" i="25" s="1"/>
  <c r="A345" i="25" s="1"/>
  <c r="A346" i="25" s="1"/>
  <c r="A347" i="25" s="1"/>
  <c r="A348" i="25" s="1"/>
  <c r="A349" i="25" s="1"/>
  <c r="A350" i="25" s="1"/>
  <c r="A351" i="25" s="1"/>
  <c r="A352" i="25" s="1"/>
  <c r="A353" i="25" s="1"/>
  <c r="A354" i="25" s="1"/>
  <c r="A355" i="25" s="1"/>
  <c r="A356" i="25" s="1"/>
  <c r="A357" i="25" s="1"/>
  <c r="A358" i="25" s="1"/>
  <c r="A359" i="25" s="1"/>
  <c r="A360" i="25" s="1"/>
  <c r="A361" i="25" s="1"/>
  <c r="A362" i="25" s="1"/>
  <c r="A363" i="25" s="1"/>
  <c r="A364" i="25" s="1"/>
  <c r="A365" i="25" s="1"/>
  <c r="A366" i="25" s="1"/>
  <c r="A367" i="25" s="1"/>
  <c r="A368" i="25" s="1"/>
  <c r="A369" i="25" s="1"/>
  <c r="A370" i="25" s="1"/>
  <c r="A371" i="25" s="1"/>
  <c r="A372" i="25" s="1"/>
  <c r="A373" i="25" s="1"/>
  <c r="A374" i="25" s="1"/>
  <c r="A375" i="25" s="1"/>
  <c r="A376" i="25" s="1"/>
  <c r="A377" i="25" s="1"/>
  <c r="A378" i="25" s="1"/>
  <c r="A379" i="25" s="1"/>
  <c r="A380" i="25" s="1"/>
  <c r="A381" i="25" s="1"/>
  <c r="A382" i="25" s="1"/>
  <c r="A383" i="25" s="1"/>
  <c r="A384" i="25" s="1"/>
  <c r="A385" i="25" s="1"/>
  <c r="A386" i="25" s="1"/>
  <c r="A387" i="25" s="1"/>
  <c r="A388" i="25" s="1"/>
  <c r="A389" i="25" s="1"/>
  <c r="A390" i="25" s="1"/>
  <c r="A391" i="25" s="1"/>
  <c r="A392" i="25" s="1"/>
  <c r="A393" i="25" s="1"/>
  <c r="A394" i="25" s="1"/>
  <c r="A395" i="25" s="1"/>
  <c r="A396" i="25" s="1"/>
  <c r="A397" i="25" s="1"/>
  <c r="A398" i="25" s="1"/>
  <c r="A399" i="25" s="1"/>
  <c r="A400" i="25" s="1"/>
  <c r="A401" i="25" s="1"/>
  <c r="A402" i="25" s="1"/>
  <c r="A403" i="25" s="1"/>
  <c r="A404" i="25" s="1"/>
  <c r="A405" i="25" s="1"/>
  <c r="A406" i="25" s="1"/>
  <c r="A407" i="25" s="1"/>
  <c r="A408" i="25" s="1"/>
  <c r="A409" i="25" s="1"/>
  <c r="A410" i="25" s="1"/>
  <c r="A411" i="25" s="1"/>
  <c r="A412" i="25" s="1"/>
  <c r="A413" i="25" s="1"/>
  <c r="A414" i="25" s="1"/>
  <c r="A415" i="25" s="1"/>
  <c r="A416" i="25" s="1"/>
  <c r="A417" i="25" s="1"/>
  <c r="A418" i="25" s="1"/>
  <c r="A419" i="25" s="1"/>
  <c r="A420" i="25" s="1"/>
  <c r="A421" i="25" s="1"/>
  <c r="A422" i="25" s="1"/>
  <c r="A423" i="25" s="1"/>
  <c r="A424" i="25" s="1"/>
  <c r="A425" i="25" s="1"/>
  <c r="A426" i="25" s="1"/>
  <c r="A427" i="25" s="1"/>
  <c r="A428" i="25" s="1"/>
  <c r="A429" i="25" s="1"/>
  <c r="A430" i="25" s="1"/>
  <c r="A431" i="25" s="1"/>
  <c r="A432" i="25" s="1"/>
  <c r="A433" i="25" s="1"/>
  <c r="A434" i="25" s="1"/>
  <c r="A435" i="25" s="1"/>
  <c r="A436" i="25" s="1"/>
  <c r="A437" i="25" s="1"/>
  <c r="A438" i="25" s="1"/>
  <c r="A439" i="25" s="1"/>
  <c r="A440" i="25" s="1"/>
  <c r="A441" i="25" s="1"/>
  <c r="A442" i="25" s="1"/>
  <c r="A443" i="25" s="1"/>
  <c r="A444" i="25" s="1"/>
  <c r="A445" i="25" s="1"/>
  <c r="A446" i="25" s="1"/>
  <c r="A447" i="25" s="1"/>
  <c r="A448" i="25" s="1"/>
  <c r="A449" i="25" s="1"/>
  <c r="A450" i="25" s="1"/>
  <c r="A451" i="25" s="1"/>
  <c r="A452" i="25" s="1"/>
  <c r="A453" i="25" s="1"/>
  <c r="A454" i="25" s="1"/>
  <c r="A455" i="25" s="1"/>
  <c r="A456" i="25" s="1"/>
  <c r="A457" i="25" s="1"/>
  <c r="A458" i="25" s="1"/>
  <c r="A459" i="25" s="1"/>
  <c r="A460" i="25" s="1"/>
  <c r="A461" i="25" s="1"/>
  <c r="A462" i="25" s="1"/>
  <c r="A463" i="25" s="1"/>
  <c r="A464" i="25" s="1"/>
  <c r="A465" i="25" s="1"/>
  <c r="A466" i="25" s="1"/>
  <c r="A467" i="25" s="1"/>
  <c r="A468" i="25" s="1"/>
  <c r="A469" i="25" s="1"/>
  <c r="A470" i="25" s="1"/>
  <c r="A471" i="25" s="1"/>
  <c r="A472" i="25" s="1"/>
  <c r="A473" i="25" s="1"/>
  <c r="A474" i="25" s="1"/>
  <c r="A475" i="25" s="1"/>
  <c r="A476" i="25" s="1"/>
  <c r="A477" i="25" s="1"/>
  <c r="A478" i="25" s="1"/>
  <c r="A479" i="25" s="1"/>
  <c r="A480" i="25" s="1"/>
  <c r="A481" i="25" s="1"/>
  <c r="A482" i="25" s="1"/>
  <c r="A483" i="25" s="1"/>
  <c r="A484" i="25" s="1"/>
  <c r="A485" i="25" s="1"/>
  <c r="A486" i="25" s="1"/>
  <c r="A487" i="25" s="1"/>
  <c r="A488" i="25" s="1"/>
  <c r="A489" i="25" s="1"/>
  <c r="A490" i="25" s="1"/>
  <c r="A491" i="25" s="1"/>
  <c r="A492" i="25" s="1"/>
  <c r="A493" i="25" s="1"/>
  <c r="A494" i="25" s="1"/>
  <c r="A495" i="25" s="1"/>
  <c r="A496" i="25" s="1"/>
  <c r="A497" i="25" s="1"/>
  <c r="A498" i="25" s="1"/>
  <c r="A499" i="25" s="1"/>
  <c r="A500" i="25" s="1"/>
  <c r="A501" i="25" s="1"/>
  <c r="A502" i="25" s="1"/>
  <c r="A503" i="25" s="1"/>
  <c r="A504" i="25" s="1"/>
  <c r="A505" i="25" s="1"/>
  <c r="A506" i="25" s="1"/>
  <c r="A507" i="25" s="1"/>
  <c r="A508" i="25" s="1"/>
  <c r="A509" i="25" s="1"/>
  <c r="A510" i="25" s="1"/>
  <c r="A511" i="25" s="1"/>
  <c r="A512" i="25" s="1"/>
  <c r="A513" i="25" s="1"/>
  <c r="A514" i="25" s="1"/>
  <c r="A515" i="25" s="1"/>
  <c r="A516" i="25" s="1"/>
  <c r="A517" i="25" s="1"/>
  <c r="A518" i="25" s="1"/>
  <c r="A519" i="25" s="1"/>
  <c r="A520" i="25" s="1"/>
  <c r="A521" i="25" s="1"/>
  <c r="A522" i="25" s="1"/>
  <c r="A523" i="25" s="1"/>
  <c r="A524" i="25" s="1"/>
  <c r="A525" i="25" s="1"/>
  <c r="A526" i="25" s="1"/>
  <c r="A527" i="25" s="1"/>
  <c r="A528" i="25" s="1"/>
  <c r="A529" i="25" s="1"/>
  <c r="A530" i="25" s="1"/>
  <c r="A531" i="25" s="1"/>
  <c r="A532" i="25" s="1"/>
  <c r="A533" i="25" s="1"/>
  <c r="A534" i="25" s="1"/>
  <c r="A535" i="25" s="1"/>
  <c r="A536" i="25" s="1"/>
  <c r="A537" i="25" s="1"/>
  <c r="A538" i="25" s="1"/>
  <c r="A539" i="25" s="1"/>
  <c r="A540" i="25" s="1"/>
  <c r="A541" i="25" s="1"/>
  <c r="A542" i="25" s="1"/>
  <c r="A543" i="25" s="1"/>
  <c r="A544" i="25" s="1"/>
  <c r="A545" i="25" s="1"/>
  <c r="A546" i="25" s="1"/>
  <c r="A547" i="25" s="1"/>
  <c r="A548" i="25" s="1"/>
  <c r="A549" i="25" s="1"/>
  <c r="A550" i="25" s="1"/>
  <c r="A551" i="25" s="1"/>
  <c r="A552" i="25" s="1"/>
  <c r="A553" i="25" s="1"/>
  <c r="A554" i="25" s="1"/>
  <c r="A555" i="25" s="1"/>
  <c r="A556" i="25" s="1"/>
  <c r="A557" i="25" s="1"/>
  <c r="A558" i="25" s="1"/>
  <c r="A559" i="25" s="1"/>
  <c r="A560" i="25" s="1"/>
  <c r="A561" i="25" s="1"/>
  <c r="A562" i="25" s="1"/>
  <c r="A563" i="25" s="1"/>
  <c r="A564" i="25" s="1"/>
  <c r="A565" i="25" s="1"/>
  <c r="A566" i="25" s="1"/>
  <c r="A567" i="25" s="1"/>
  <c r="A568" i="25" s="1"/>
  <c r="A569" i="25" s="1"/>
  <c r="A570" i="25" s="1"/>
  <c r="A571" i="25" s="1"/>
  <c r="A572" i="25" s="1"/>
  <c r="A573" i="25" s="1"/>
  <c r="A574" i="25" s="1"/>
  <c r="A575" i="25" s="1"/>
  <c r="A576" i="25" s="1"/>
  <c r="A577" i="25" s="1"/>
  <c r="A578" i="25" s="1"/>
  <c r="A579" i="25" s="1"/>
  <c r="A580" i="25" s="1"/>
  <c r="A581" i="25" s="1"/>
  <c r="A582" i="25" s="1"/>
  <c r="A583" i="25" s="1"/>
  <c r="A584" i="25" s="1"/>
  <c r="A585" i="25" s="1"/>
  <c r="A586" i="25" s="1"/>
  <c r="A587" i="25" s="1"/>
  <c r="A588" i="25" s="1"/>
  <c r="A589" i="25" s="1"/>
  <c r="A590" i="25" s="1"/>
  <c r="A591" i="25" s="1"/>
  <c r="A592" i="25" s="1"/>
  <c r="A593" i="25" s="1"/>
  <c r="A594" i="25" s="1"/>
  <c r="A595" i="25" s="1"/>
  <c r="A596" i="25" s="1"/>
  <c r="A597" i="25" s="1"/>
  <c r="A598" i="25" s="1"/>
  <c r="A599" i="25" s="1"/>
  <c r="A600" i="25" s="1"/>
  <c r="A601" i="25" s="1"/>
  <c r="A602" i="25" s="1"/>
  <c r="A603" i="25" s="1"/>
  <c r="A604" i="25" s="1"/>
  <c r="A605" i="25" s="1"/>
  <c r="A606" i="25" s="1"/>
  <c r="A607" i="25" s="1"/>
  <c r="A608" i="25" s="1"/>
  <c r="A609" i="25" s="1"/>
  <c r="A610" i="25" s="1"/>
  <c r="A611" i="25" s="1"/>
  <c r="A612" i="25" s="1"/>
  <c r="A613" i="25" s="1"/>
  <c r="A614" i="25" s="1"/>
  <c r="A615" i="25" s="1"/>
  <c r="A616" i="25" s="1"/>
  <c r="A617" i="25" s="1"/>
  <c r="A618" i="25" s="1"/>
  <c r="A619" i="25" s="1"/>
  <c r="A620" i="25" s="1"/>
  <c r="A621" i="25" s="1"/>
  <c r="A622" i="25" s="1"/>
  <c r="A623" i="25" s="1"/>
  <c r="A624" i="25" s="1"/>
  <c r="A625" i="25" s="1"/>
  <c r="A626" i="25" s="1"/>
  <c r="A627" i="25" s="1"/>
  <c r="A628" i="25" s="1"/>
  <c r="A629" i="25" s="1"/>
  <c r="A630" i="25" s="1"/>
  <c r="A631" i="25" s="1"/>
  <c r="A632" i="25" s="1"/>
  <c r="A633" i="25" s="1"/>
  <c r="A634" i="25" s="1"/>
  <c r="A635" i="25" s="1"/>
  <c r="A636" i="25" s="1"/>
  <c r="A637" i="25" s="1"/>
  <c r="A638" i="25" s="1"/>
  <c r="A639" i="25" s="1"/>
  <c r="A640" i="25" s="1"/>
  <c r="A641" i="25" s="1"/>
  <c r="A642" i="25" s="1"/>
  <c r="A643" i="25" s="1"/>
  <c r="A644" i="25" s="1"/>
  <c r="A645" i="25" s="1"/>
  <c r="A646" i="25" s="1"/>
  <c r="A647" i="25" s="1"/>
  <c r="A648" i="25" s="1"/>
  <c r="A649" i="25" s="1"/>
  <c r="A650" i="25" s="1"/>
  <c r="A651" i="25" s="1"/>
  <c r="A652" i="25" s="1"/>
  <c r="A653" i="25" s="1"/>
  <c r="A654" i="25" s="1"/>
  <c r="A655" i="25" s="1"/>
  <c r="A656" i="25" s="1"/>
  <c r="A657" i="25" s="1"/>
  <c r="A658" i="25" s="1"/>
  <c r="A659" i="25" s="1"/>
  <c r="A660" i="25" s="1"/>
  <c r="A661" i="25" s="1"/>
  <c r="A662" i="25" s="1"/>
  <c r="A663" i="25" s="1"/>
  <c r="A664" i="25" s="1"/>
  <c r="A665" i="25" s="1"/>
  <c r="A666" i="25" s="1"/>
  <c r="A667" i="25" s="1"/>
  <c r="A668" i="25" s="1"/>
  <c r="A669" i="25" s="1"/>
  <c r="A670" i="25" s="1"/>
  <c r="A671" i="25" s="1"/>
  <c r="A672" i="25" s="1"/>
  <c r="A673" i="25" s="1"/>
  <c r="A674" i="25" s="1"/>
  <c r="A675" i="25" s="1"/>
  <c r="A676" i="25" s="1"/>
  <c r="A677" i="25" s="1"/>
  <c r="A678" i="25" s="1"/>
  <c r="A679" i="25" s="1"/>
  <c r="A680" i="25" s="1"/>
  <c r="A681" i="25" s="1"/>
  <c r="A682" i="25" s="1"/>
  <c r="A683" i="25" s="1"/>
  <c r="A684" i="25" s="1"/>
  <c r="A685" i="25" s="1"/>
  <c r="A686" i="25" s="1"/>
  <c r="A687" i="25" s="1"/>
  <c r="A688" i="25" s="1"/>
  <c r="A689" i="25" s="1"/>
  <c r="A690" i="25" s="1"/>
  <c r="A691" i="25" s="1"/>
  <c r="A692" i="25" s="1"/>
  <c r="A693" i="25" s="1"/>
  <c r="A694" i="25" s="1"/>
  <c r="A695" i="25" s="1"/>
  <c r="A696" i="25" s="1"/>
  <c r="A697" i="25" s="1"/>
  <c r="A698" i="25" s="1"/>
  <c r="A699" i="25" s="1"/>
  <c r="A700" i="25" s="1"/>
  <c r="A701" i="25" s="1"/>
  <c r="A702" i="25" s="1"/>
  <c r="A703" i="25" s="1"/>
  <c r="A704" i="25" s="1"/>
  <c r="A705" i="25" s="1"/>
  <c r="A706" i="25" s="1"/>
  <c r="A707" i="25" s="1"/>
  <c r="A708" i="25" s="1"/>
  <c r="A709" i="25" s="1"/>
  <c r="A710" i="25" s="1"/>
  <c r="A711" i="25" s="1"/>
  <c r="A712" i="25" s="1"/>
  <c r="A713" i="25" s="1"/>
  <c r="A714" i="25" s="1"/>
  <c r="A715" i="25" s="1"/>
  <c r="A716" i="25" s="1"/>
  <c r="A717" i="25" s="1"/>
  <c r="A718" i="25" s="1"/>
  <c r="A719" i="25" s="1"/>
  <c r="A720" i="25" s="1"/>
  <c r="A721" i="25" s="1"/>
  <c r="A722" i="25" s="1"/>
  <c r="A723" i="25" s="1"/>
  <c r="A724" i="25" s="1"/>
  <c r="A725" i="25" s="1"/>
  <c r="A726" i="25" s="1"/>
  <c r="A727" i="25" s="1"/>
  <c r="A728" i="25" s="1"/>
  <c r="A729" i="25" s="1"/>
  <c r="A730" i="25" s="1"/>
  <c r="A731" i="25" s="1"/>
  <c r="A732" i="25" s="1"/>
  <c r="A733" i="25" s="1"/>
  <c r="A734" i="25" s="1"/>
  <c r="A735" i="25" s="1"/>
  <c r="A736" i="25" s="1"/>
  <c r="A737" i="25" s="1"/>
  <c r="A738" i="25" s="1"/>
  <c r="A739" i="25" s="1"/>
  <c r="A740" i="25" s="1"/>
  <c r="A741" i="25" s="1"/>
  <c r="A742" i="25" s="1"/>
  <c r="A743" i="25" s="1"/>
  <c r="A744" i="25" s="1"/>
  <c r="A745" i="25" s="1"/>
  <c r="A746" i="25" s="1"/>
  <c r="A747" i="25" s="1"/>
  <c r="A748" i="25" s="1"/>
  <c r="A749" i="25" s="1"/>
  <c r="A750" i="25" s="1"/>
  <c r="A751" i="25" s="1"/>
  <c r="A752" i="25" s="1"/>
  <c r="A753" i="25" s="1"/>
  <c r="A754" i="25" s="1"/>
  <c r="A755" i="25" s="1"/>
  <c r="A756" i="25" s="1"/>
  <c r="A757" i="25" s="1"/>
  <c r="A758" i="25" s="1"/>
  <c r="A759" i="25" s="1"/>
  <c r="A760" i="25" s="1"/>
  <c r="A761" i="25" s="1"/>
  <c r="A762" i="25" s="1"/>
  <c r="A763" i="25" s="1"/>
  <c r="A764" i="25" s="1"/>
  <c r="A765" i="25" s="1"/>
  <c r="A766" i="25" s="1"/>
  <c r="A767" i="25" s="1"/>
  <c r="A768" i="25" s="1"/>
  <c r="A769" i="25" s="1"/>
  <c r="A770" i="25" s="1"/>
  <c r="A771" i="25" s="1"/>
  <c r="A772" i="25" s="1"/>
  <c r="A773" i="25" s="1"/>
  <c r="A774" i="25" s="1"/>
  <c r="A775" i="25" s="1"/>
  <c r="A776" i="25" s="1"/>
  <c r="A777" i="25" s="1"/>
  <c r="A778" i="25" s="1"/>
  <c r="A779" i="25" s="1"/>
  <c r="A780" i="25" s="1"/>
  <c r="A781" i="25" s="1"/>
  <c r="A782" i="25" s="1"/>
  <c r="A783" i="25" s="1"/>
  <c r="A784" i="25" s="1"/>
  <c r="A785" i="25" s="1"/>
  <c r="A786" i="25" s="1"/>
  <c r="A787" i="25" s="1"/>
  <c r="A788" i="25" s="1"/>
  <c r="A789" i="25" s="1"/>
  <c r="A790" i="25" s="1"/>
  <c r="A791" i="25" s="1"/>
  <c r="A792" i="25" s="1"/>
  <c r="A793" i="25" s="1"/>
  <c r="A794" i="25" s="1"/>
  <c r="A795" i="25" s="1"/>
  <c r="A796" i="25" s="1"/>
  <c r="A797" i="25" s="1"/>
  <c r="A798" i="25" s="1"/>
  <c r="A799" i="25" s="1"/>
  <c r="A800" i="25" s="1"/>
  <c r="A801" i="25" s="1"/>
  <c r="A802" i="25" s="1"/>
  <c r="A803" i="25" s="1"/>
  <c r="A804" i="25" s="1"/>
  <c r="A805" i="25" s="1"/>
  <c r="A806" i="25" s="1"/>
  <c r="A807" i="25" s="1"/>
  <c r="A808" i="25" s="1"/>
  <c r="A809" i="25" s="1"/>
  <c r="A810" i="25" s="1"/>
  <c r="A811" i="25" s="1"/>
  <c r="A812" i="25" s="1"/>
  <c r="A813" i="25" s="1"/>
  <c r="A814" i="25" s="1"/>
  <c r="A815" i="25" s="1"/>
  <c r="A816" i="25" s="1"/>
  <c r="A817" i="25" s="1"/>
  <c r="A818" i="25" s="1"/>
  <c r="A819" i="25" s="1"/>
  <c r="A820" i="25" s="1"/>
  <c r="A821" i="25" s="1"/>
  <c r="A822" i="25" s="1"/>
  <c r="A823" i="25" s="1"/>
  <c r="A824" i="25" s="1"/>
  <c r="A825" i="25" s="1"/>
  <c r="A826" i="25" s="1"/>
  <c r="A827" i="25" s="1"/>
  <c r="A828" i="25" s="1"/>
  <c r="A829" i="25" s="1"/>
  <c r="A830" i="25" s="1"/>
  <c r="A831" i="25" s="1"/>
  <c r="A832" i="25" s="1"/>
  <c r="A833" i="25" s="1"/>
  <c r="A834" i="25" s="1"/>
  <c r="A835" i="25" s="1"/>
  <c r="A836" i="25" s="1"/>
  <c r="A837" i="25" s="1"/>
  <c r="A838" i="25" s="1"/>
  <c r="A839" i="25" s="1"/>
  <c r="A840" i="25" s="1"/>
  <c r="A841" i="25" s="1"/>
  <c r="A842" i="25" s="1"/>
  <c r="A843" i="25" s="1"/>
  <c r="A844" i="25" s="1"/>
  <c r="A845" i="25" s="1"/>
  <c r="A846" i="25" s="1"/>
  <c r="A847" i="25" s="1"/>
  <c r="A848" i="25" s="1"/>
  <c r="A849" i="25" s="1"/>
  <c r="A850" i="25" s="1"/>
  <c r="A851" i="25" s="1"/>
  <c r="A852" i="25" s="1"/>
  <c r="A853" i="25" s="1"/>
  <c r="A854" i="25" s="1"/>
  <c r="A855" i="25" s="1"/>
  <c r="A856" i="25" s="1"/>
  <c r="A857" i="25" s="1"/>
  <c r="A858" i="25" s="1"/>
  <c r="A859" i="25" s="1"/>
  <c r="A860" i="25" s="1"/>
  <c r="A861" i="25" s="1"/>
  <c r="A862" i="25" s="1"/>
  <c r="A863" i="25" s="1"/>
  <c r="A864" i="25" s="1"/>
  <c r="A865" i="25" s="1"/>
  <c r="A866" i="25" s="1"/>
  <c r="A867" i="25" s="1"/>
  <c r="A868" i="25" s="1"/>
  <c r="A869" i="25" s="1"/>
  <c r="A870" i="25" s="1"/>
  <c r="A871" i="25" s="1"/>
  <c r="A872" i="25" s="1"/>
  <c r="A873" i="25" s="1"/>
  <c r="A874" i="25" s="1"/>
  <c r="A875" i="25" s="1"/>
  <c r="A876" i="25" s="1"/>
  <c r="A877" i="25" s="1"/>
  <c r="A878" i="25" s="1"/>
  <c r="A879" i="25" s="1"/>
  <c r="A880" i="25" s="1"/>
  <c r="A881" i="25" s="1"/>
  <c r="A882" i="25" s="1"/>
  <c r="A883" i="25" s="1"/>
  <c r="A884" i="25" s="1"/>
  <c r="A885" i="25" s="1"/>
  <c r="A886" i="25" s="1"/>
  <c r="A887" i="25" s="1"/>
  <c r="A888" i="25" s="1"/>
  <c r="A889" i="25" s="1"/>
  <c r="A890" i="25" s="1"/>
  <c r="A891" i="25" s="1"/>
  <c r="A892" i="25" s="1"/>
  <c r="A893" i="25" s="1"/>
  <c r="A894" i="25" s="1"/>
  <c r="A895" i="25" s="1"/>
  <c r="A896" i="25" s="1"/>
  <c r="A897" i="25" s="1"/>
  <c r="A898" i="25" s="1"/>
  <c r="A899" i="25" s="1"/>
  <c r="A900" i="25" s="1"/>
  <c r="A901" i="25" s="1"/>
  <c r="A902" i="25" s="1"/>
  <c r="A903" i="25" s="1"/>
  <c r="A904" i="25" s="1"/>
  <c r="A905" i="25" s="1"/>
  <c r="A906" i="25" s="1"/>
  <c r="A907" i="25" s="1"/>
  <c r="A908" i="25" s="1"/>
  <c r="A909" i="25" s="1"/>
  <c r="A910" i="25" s="1"/>
  <c r="A911" i="25" s="1"/>
  <c r="A912" i="25" s="1"/>
  <c r="A913" i="25" s="1"/>
  <c r="A914" i="25" s="1"/>
  <c r="A915" i="25" s="1"/>
  <c r="A916" i="25" s="1"/>
  <c r="A917" i="25" s="1"/>
  <c r="A918" i="25" s="1"/>
  <c r="A919" i="25" s="1"/>
  <c r="A920" i="25" s="1"/>
  <c r="A921" i="25" s="1"/>
  <c r="A922" i="25" s="1"/>
  <c r="A923" i="25" s="1"/>
  <c r="A924" i="25" s="1"/>
  <c r="A925" i="25" s="1"/>
  <c r="A926" i="25" s="1"/>
  <c r="A927" i="25" s="1"/>
  <c r="A928" i="25" s="1"/>
  <c r="A929" i="25" s="1"/>
  <c r="A930" i="25" s="1"/>
  <c r="A931" i="25" s="1"/>
  <c r="A932" i="25" s="1"/>
  <c r="A933" i="25" s="1"/>
  <c r="A934" i="25" s="1"/>
  <c r="A935" i="25" s="1"/>
  <c r="A936" i="25" s="1"/>
  <c r="A937" i="25" s="1"/>
  <c r="A938" i="25" s="1"/>
  <c r="A939" i="25" s="1"/>
  <c r="A940" i="25" s="1"/>
  <c r="A941" i="25" s="1"/>
  <c r="A942" i="25" s="1"/>
  <c r="A943" i="25" s="1"/>
  <c r="A944" i="25" s="1"/>
  <c r="A945" i="25" s="1"/>
  <c r="A946" i="25" s="1"/>
  <c r="A947" i="25" s="1"/>
  <c r="A948" i="25" s="1"/>
  <c r="A949" i="25" s="1"/>
  <c r="A950" i="25" s="1"/>
  <c r="A951" i="25" s="1"/>
  <c r="A952" i="25" s="1"/>
  <c r="A953" i="25" s="1"/>
  <c r="A954" i="25" s="1"/>
  <c r="A955" i="25" s="1"/>
  <c r="A956" i="25" s="1"/>
  <c r="A957" i="25" s="1"/>
  <c r="A958" i="25" s="1"/>
  <c r="A959" i="25" s="1"/>
  <c r="A960" i="25" s="1"/>
  <c r="A961" i="25" s="1"/>
  <c r="A962" i="25" s="1"/>
  <c r="A963" i="25" s="1"/>
  <c r="A964" i="25" s="1"/>
  <c r="A965" i="25" s="1"/>
  <c r="A966" i="25" s="1"/>
  <c r="A967" i="25" s="1"/>
  <c r="A968" i="25" s="1"/>
  <c r="A969" i="25" s="1"/>
  <c r="A970" i="25" s="1"/>
  <c r="A971" i="25" s="1"/>
  <c r="A972" i="25" s="1"/>
  <c r="A973" i="25" s="1"/>
  <c r="A974" i="25" s="1"/>
  <c r="A975" i="25" s="1"/>
  <c r="A976" i="25" s="1"/>
  <c r="A977" i="25" s="1"/>
  <c r="A978" i="25" s="1"/>
  <c r="A979" i="25" s="1"/>
  <c r="A980" i="25" s="1"/>
  <c r="A981" i="25" s="1"/>
  <c r="A982" i="25" s="1"/>
  <c r="A983" i="25" s="1"/>
  <c r="A984" i="25" s="1"/>
  <c r="A985" i="25" s="1"/>
  <c r="A986" i="25" s="1"/>
  <c r="A987" i="25" s="1"/>
  <c r="A988" i="25" s="1"/>
  <c r="A989" i="25" s="1"/>
  <c r="A990" i="25" s="1"/>
  <c r="A991" i="25" s="1"/>
  <c r="A992" i="25" s="1"/>
  <c r="A993" i="25" s="1"/>
  <c r="A994" i="25" s="1"/>
  <c r="A995" i="25" s="1"/>
  <c r="A996" i="25" s="1"/>
  <c r="A997" i="25" s="1"/>
  <c r="A998" i="25" s="1"/>
  <c r="A999" i="25" s="1"/>
  <c r="A1000" i="25" s="1"/>
  <c r="A1001" i="25" s="1"/>
  <c r="A1002" i="25" s="1"/>
  <c r="A1003" i="25" s="1"/>
  <c r="A1004" i="25" s="1"/>
  <c r="A1005" i="25" s="1"/>
  <c r="A1006" i="25" s="1"/>
  <c r="A1007" i="25" s="1"/>
  <c r="A1008" i="25" s="1"/>
  <c r="A1009" i="25" s="1"/>
  <c r="A1010" i="25" s="1"/>
  <c r="A1011" i="25" s="1"/>
  <c r="A1012" i="25" s="1"/>
  <c r="A1013" i="25" s="1"/>
  <c r="A1014" i="25" s="1"/>
  <c r="A1015" i="25" s="1"/>
  <c r="A1016" i="25" s="1"/>
  <c r="A1017" i="25" s="1"/>
  <c r="A1018" i="25" s="1"/>
  <c r="A1019" i="25" s="1"/>
  <c r="A1020" i="25" s="1"/>
  <c r="A1021" i="25" s="1"/>
  <c r="A1022" i="25" s="1"/>
  <c r="A1023" i="25" s="1"/>
  <c r="A1024" i="25" s="1"/>
  <c r="A1025" i="25" s="1"/>
  <c r="A1026" i="25" s="1"/>
  <c r="A1027" i="25" s="1"/>
  <c r="A1028" i="25" s="1"/>
  <c r="A1029" i="25" s="1"/>
  <c r="A1030" i="25" s="1"/>
  <c r="A1031" i="25" s="1"/>
  <c r="A1032" i="25" s="1"/>
  <c r="A1033" i="25" s="1"/>
  <c r="A1034" i="25" s="1"/>
  <c r="A1035" i="25" s="1"/>
  <c r="A1036" i="25" s="1"/>
  <c r="A1037" i="25" s="1"/>
  <c r="A1038" i="25" s="1"/>
  <c r="A1039" i="25" s="1"/>
  <c r="A1040" i="25" s="1"/>
  <c r="A1041" i="25" s="1"/>
  <c r="A1042" i="25" s="1"/>
  <c r="A1043" i="25" s="1"/>
  <c r="A1044" i="25" s="1"/>
  <c r="A1045" i="25" s="1"/>
  <c r="A1046" i="25" s="1"/>
  <c r="A1047" i="25" s="1"/>
  <c r="A1048" i="25" s="1"/>
  <c r="A1049" i="25" s="1"/>
  <c r="A1050" i="25" s="1"/>
  <c r="A1051" i="25" s="1"/>
  <c r="A1052" i="25" s="1"/>
  <c r="A1053" i="25" s="1"/>
  <c r="A1054" i="25" s="1"/>
  <c r="A1055" i="25" s="1"/>
  <c r="A1056" i="25" s="1"/>
  <c r="A1057" i="25" s="1"/>
  <c r="A1058" i="25" s="1"/>
  <c r="A1059" i="25" s="1"/>
  <c r="A1060" i="25" s="1"/>
  <c r="A1061" i="25" s="1"/>
  <c r="A1062" i="25" s="1"/>
  <c r="A1063" i="25" s="1"/>
  <c r="A1064" i="25" s="1"/>
  <c r="A1065" i="25" s="1"/>
  <c r="A1066" i="25" s="1"/>
  <c r="A1067" i="25" s="1"/>
  <c r="A1068" i="25" s="1"/>
  <c r="A1069" i="25" s="1"/>
  <c r="A1070" i="25" s="1"/>
  <c r="A1071" i="25" s="1"/>
  <c r="A1072" i="25" s="1"/>
  <c r="A1073" i="25" s="1"/>
  <c r="A1074" i="25" s="1"/>
  <c r="A1075" i="25" s="1"/>
  <c r="A1076" i="25" s="1"/>
  <c r="A1077" i="25" s="1"/>
  <c r="A1078" i="25" s="1"/>
  <c r="A1079" i="25" s="1"/>
  <c r="A1080" i="25" s="1"/>
  <c r="A1081" i="25" s="1"/>
  <c r="A1082" i="25" s="1"/>
  <c r="A1083" i="25" s="1"/>
  <c r="A1084" i="25" s="1"/>
  <c r="A1085" i="25" s="1"/>
  <c r="A1086" i="25" s="1"/>
  <c r="A1087" i="25" s="1"/>
  <c r="A1088" i="25" s="1"/>
  <c r="A1089" i="25" s="1"/>
  <c r="A1090" i="25" s="1"/>
  <c r="A1091" i="25" s="1"/>
  <c r="A1092" i="25" s="1"/>
  <c r="A1093" i="25" s="1"/>
  <c r="A1094" i="25" s="1"/>
  <c r="A1095" i="25" s="1"/>
  <c r="A1096" i="25" s="1"/>
  <c r="A1097" i="25" s="1"/>
  <c r="A1098" i="25" s="1"/>
  <c r="A1099" i="25" s="1"/>
  <c r="A1100" i="25" s="1"/>
  <c r="A1101" i="25" s="1"/>
  <c r="A1102" i="25" s="1"/>
  <c r="A1103" i="25" s="1"/>
  <c r="A1104" i="25" s="1"/>
  <c r="A1105" i="25" s="1"/>
  <c r="A1106" i="25" s="1"/>
  <c r="A1107" i="25" s="1"/>
  <c r="A1108" i="25" s="1"/>
  <c r="A1109" i="25" s="1"/>
  <c r="A1110" i="25" s="1"/>
  <c r="A1111" i="25" s="1"/>
  <c r="A1112" i="25" s="1"/>
  <c r="A1113" i="25" s="1"/>
  <c r="A1114" i="25" s="1"/>
  <c r="A1115" i="25" s="1"/>
  <c r="A1116" i="25" s="1"/>
  <c r="A1117" i="25" s="1"/>
  <c r="A1118" i="25" s="1"/>
  <c r="A1119" i="25" s="1"/>
  <c r="A1120" i="25" s="1"/>
  <c r="A1121" i="25" s="1"/>
  <c r="A1122" i="25" s="1"/>
  <c r="A1123" i="25" s="1"/>
  <c r="A1124" i="25" s="1"/>
  <c r="A1125" i="25" s="1"/>
  <c r="A1126" i="25" s="1"/>
  <c r="A1127" i="25" s="1"/>
  <c r="A1128" i="25" s="1"/>
  <c r="A1129" i="25" s="1"/>
  <c r="A1130" i="25" s="1"/>
  <c r="A1131" i="25" s="1"/>
  <c r="A1132" i="25" s="1"/>
  <c r="A1133" i="25" s="1"/>
  <c r="A1134" i="25" s="1"/>
  <c r="A1135" i="25" s="1"/>
  <c r="A1136" i="25" s="1"/>
  <c r="A1137" i="25" s="1"/>
  <c r="A1138" i="25" s="1"/>
  <c r="A1139" i="25" s="1"/>
  <c r="A1140" i="25" s="1"/>
  <c r="A1141" i="25" s="1"/>
  <c r="A1142" i="25" s="1"/>
  <c r="A1143" i="25" s="1"/>
  <c r="A1144" i="25" s="1"/>
  <c r="A1145" i="25" s="1"/>
  <c r="A1146" i="25" s="1"/>
  <c r="A1147" i="25" s="1"/>
  <c r="A1148" i="25" s="1"/>
  <c r="A1149" i="25" s="1"/>
  <c r="A1150" i="25" s="1"/>
  <c r="A1151" i="25" s="1"/>
  <c r="A1152" i="25" s="1"/>
  <c r="A1153" i="25" s="1"/>
  <c r="A1154" i="25" s="1"/>
  <c r="A1155" i="25" s="1"/>
  <c r="A1156" i="25" s="1"/>
  <c r="A1157" i="25" s="1"/>
  <c r="A1158" i="25" s="1"/>
  <c r="A1159" i="25" s="1"/>
  <c r="A1160" i="25" s="1"/>
  <c r="A1161" i="25" s="1"/>
  <c r="A1162" i="25" s="1"/>
  <c r="A1163" i="25" s="1"/>
  <c r="A1164" i="25" s="1"/>
  <c r="A1165" i="25" s="1"/>
  <c r="A1166" i="25" s="1"/>
  <c r="A1167" i="25" s="1"/>
  <c r="A1168" i="25" s="1"/>
  <c r="A1169" i="25" s="1"/>
  <c r="A1170" i="25" s="1"/>
  <c r="A1171" i="25" s="1"/>
  <c r="A1172" i="25" s="1"/>
  <c r="A1173" i="25" s="1"/>
  <c r="A1174" i="25" s="1"/>
  <c r="A1175" i="25" s="1"/>
  <c r="A1176" i="25" s="1"/>
  <c r="A1177" i="25" s="1"/>
  <c r="A1178" i="25" s="1"/>
  <c r="A1179" i="25" s="1"/>
  <c r="A1180" i="25" s="1"/>
  <c r="A1181" i="25" s="1"/>
  <c r="A1182" i="25" s="1"/>
  <c r="A1183" i="25" s="1"/>
  <c r="A1184" i="25" s="1"/>
  <c r="A1185" i="25" s="1"/>
  <c r="A1186" i="25" s="1"/>
  <c r="A1187" i="25" s="1"/>
  <c r="A1188" i="25" s="1"/>
  <c r="A1189" i="25" s="1"/>
  <c r="A1190" i="25" s="1"/>
  <c r="A1191" i="25" s="1"/>
  <c r="A1192" i="25" s="1"/>
  <c r="A1193" i="25" s="1"/>
  <c r="A1194" i="25" s="1"/>
  <c r="A1195" i="25" s="1"/>
  <c r="A1196" i="25" s="1"/>
  <c r="A1197" i="25" s="1"/>
  <c r="A1198" i="25" s="1"/>
  <c r="A1199" i="25" s="1"/>
  <c r="A1200" i="25" s="1"/>
  <c r="A1201" i="25" s="1"/>
  <c r="A1202" i="25" s="1"/>
  <c r="A1203" i="25" s="1"/>
  <c r="A1204" i="25" s="1"/>
  <c r="A1205" i="25" s="1"/>
  <c r="A1206" i="25" s="1"/>
  <c r="A1207" i="25" s="1"/>
  <c r="A1208" i="25" s="1"/>
  <c r="A1209" i="25" s="1"/>
  <c r="A1210" i="25" s="1"/>
  <c r="A1211" i="25" s="1"/>
  <c r="A1212" i="25" s="1"/>
  <c r="A1213" i="25" s="1"/>
  <c r="A1214" i="25" s="1"/>
  <c r="A1215" i="25" s="1"/>
  <c r="A1216" i="25" s="1"/>
  <c r="A1217" i="25" s="1"/>
  <c r="A1218" i="25" s="1"/>
  <c r="A1219" i="25" s="1"/>
  <c r="A1220" i="25" s="1"/>
  <c r="A1221" i="25" s="1"/>
  <c r="A1222" i="25" s="1"/>
  <c r="A1223" i="25" s="1"/>
  <c r="A1224" i="25" s="1"/>
  <c r="A1225" i="25" s="1"/>
  <c r="A1226" i="25" s="1"/>
  <c r="A1227" i="25" s="1"/>
  <c r="A1228" i="25" s="1"/>
  <c r="A1229" i="25" s="1"/>
  <c r="A1230" i="25" s="1"/>
  <c r="A1231" i="25" s="1"/>
  <c r="A1232" i="25" s="1"/>
  <c r="A1233" i="25" s="1"/>
  <c r="A1234" i="25" s="1"/>
  <c r="A1235" i="25" s="1"/>
  <c r="A1236" i="25" s="1"/>
  <c r="A1237" i="25" s="1"/>
  <c r="A1238" i="25" s="1"/>
  <c r="A1239" i="25" s="1"/>
  <c r="A1240" i="25" s="1"/>
  <c r="A1241" i="25" s="1"/>
  <c r="A1242" i="25" s="1"/>
  <c r="A1243" i="25" s="1"/>
  <c r="A1244" i="25" s="1"/>
  <c r="A1245" i="25" s="1"/>
  <c r="A1246" i="25" s="1"/>
  <c r="A1247" i="25" s="1"/>
  <c r="A1248" i="25" s="1"/>
  <c r="A1249" i="25" s="1"/>
  <c r="A1250" i="25" s="1"/>
  <c r="A1251" i="25" s="1"/>
  <c r="A1252" i="25" s="1"/>
  <c r="A1253" i="25" s="1"/>
  <c r="A1254" i="25" s="1"/>
  <c r="A1255" i="25" s="1"/>
  <c r="A1256" i="25" s="1"/>
  <c r="A1257" i="25" s="1"/>
  <c r="A1258" i="25" s="1"/>
  <c r="A1259" i="25" s="1"/>
  <c r="A1260" i="25" s="1"/>
  <c r="A1261" i="25" s="1"/>
  <c r="A1262" i="25" s="1"/>
  <c r="A1263" i="25" s="1"/>
  <c r="A1264" i="25" s="1"/>
  <c r="A1265" i="25" s="1"/>
  <c r="A1266" i="25" s="1"/>
  <c r="A1267" i="25" s="1"/>
  <c r="A1268" i="25" s="1"/>
  <c r="A1269" i="25" s="1"/>
  <c r="A1270" i="25" s="1"/>
  <c r="A1271" i="25" s="1"/>
  <c r="A1272" i="25" s="1"/>
  <c r="A1273" i="25" s="1"/>
  <c r="A1274" i="25" s="1"/>
  <c r="A1275" i="25" s="1"/>
  <c r="A1276" i="25" s="1"/>
  <c r="A1277" i="25" s="1"/>
  <c r="A1278" i="25" s="1"/>
  <c r="A1279" i="25" s="1"/>
  <c r="A1280" i="25" s="1"/>
  <c r="A1281" i="25" s="1"/>
  <c r="A1282" i="25" s="1"/>
  <c r="A1283" i="25" s="1"/>
  <c r="A1284" i="25" s="1"/>
  <c r="A1285" i="25" s="1"/>
  <c r="A1286" i="25" s="1"/>
  <c r="A1287" i="25" s="1"/>
  <c r="A1288" i="25" s="1"/>
  <c r="A1289" i="25" s="1"/>
  <c r="A1290" i="25" s="1"/>
  <c r="A1291" i="25" s="1"/>
  <c r="A1292" i="25" s="1"/>
  <c r="A1293" i="25" s="1"/>
  <c r="A1294" i="25" s="1"/>
  <c r="A1295" i="25" s="1"/>
  <c r="A1296" i="25" s="1"/>
  <c r="A1297" i="25" s="1"/>
  <c r="A1298" i="25" s="1"/>
  <c r="A1299" i="25" s="1"/>
  <c r="A1300" i="25" s="1"/>
  <c r="A1301" i="25" s="1"/>
  <c r="A1302" i="25" s="1"/>
  <c r="A1303" i="25" s="1"/>
  <c r="A1304" i="25" s="1"/>
  <c r="A1305" i="25" s="1"/>
  <c r="A1306" i="25" s="1"/>
  <c r="A1307" i="25" s="1"/>
  <c r="A1308" i="25" s="1"/>
  <c r="A1309" i="25" s="1"/>
  <c r="A1310" i="25" s="1"/>
  <c r="A1311" i="25" s="1"/>
  <c r="A1312" i="25" s="1"/>
  <c r="A1313" i="25" s="1"/>
  <c r="A1314" i="25" s="1"/>
  <c r="A1315" i="25" s="1"/>
  <c r="A1316" i="25" s="1"/>
  <c r="A1317" i="25" s="1"/>
  <c r="A1318" i="25" s="1"/>
  <c r="A1319" i="25" s="1"/>
  <c r="A1320" i="25" s="1"/>
  <c r="A1321" i="25" s="1"/>
  <c r="A1322" i="25" s="1"/>
  <c r="A1323" i="25" s="1"/>
  <c r="A1324" i="25" s="1"/>
  <c r="A1325" i="25" s="1"/>
  <c r="A1326" i="25" s="1"/>
  <c r="A1327" i="25" s="1"/>
  <c r="A1328" i="25" s="1"/>
  <c r="A1329" i="25" s="1"/>
  <c r="A1330" i="25" s="1"/>
  <c r="A1331" i="25" s="1"/>
  <c r="A1332" i="25" s="1"/>
  <c r="A1333" i="25" s="1"/>
  <c r="A1334" i="25" s="1"/>
  <c r="A1335" i="25" s="1"/>
  <c r="A1336" i="25" s="1"/>
  <c r="A1337" i="25" s="1"/>
  <c r="A1338" i="25" s="1"/>
  <c r="A1339" i="25" s="1"/>
  <c r="A1340" i="25" s="1"/>
  <c r="A1341" i="25" s="1"/>
  <c r="A1342" i="25" s="1"/>
  <c r="A1343" i="25" s="1"/>
  <c r="A1344" i="25" s="1"/>
  <c r="A1345" i="25" s="1"/>
  <c r="A1346" i="25" s="1"/>
  <c r="A1347" i="25" s="1"/>
  <c r="A1348" i="25" s="1"/>
  <c r="A1349" i="25" s="1"/>
  <c r="A1350" i="25" s="1"/>
  <c r="A1351" i="25" s="1"/>
  <c r="A1352" i="25" s="1"/>
  <c r="A1353" i="25" s="1"/>
  <c r="A1354" i="25" s="1"/>
  <c r="A1355" i="25" s="1"/>
  <c r="A1356" i="25" s="1"/>
  <c r="A1357" i="25" s="1"/>
  <c r="A1358" i="25" s="1"/>
  <c r="A1359" i="25" s="1"/>
  <c r="A1360" i="25" s="1"/>
  <c r="A1361" i="25" s="1"/>
  <c r="A1362" i="25" s="1"/>
  <c r="A1363" i="25" s="1"/>
  <c r="A1364" i="25" s="1"/>
  <c r="A1365" i="25" s="1"/>
  <c r="A1366" i="25" s="1"/>
  <c r="A1367" i="25" s="1"/>
  <c r="A1368" i="25" s="1"/>
  <c r="A1369" i="25" s="1"/>
  <c r="A1370" i="25" s="1"/>
  <c r="A1371" i="25" s="1"/>
  <c r="A1372" i="25" s="1"/>
  <c r="A1373" i="25" s="1"/>
  <c r="A1374" i="25" s="1"/>
  <c r="A1375" i="25" s="1"/>
  <c r="A1376" i="25" s="1"/>
  <c r="A1377" i="25" s="1"/>
  <c r="A1378" i="25" s="1"/>
  <c r="A1379" i="25" s="1"/>
  <c r="A1380" i="25" s="1"/>
  <c r="A1381" i="25" s="1"/>
  <c r="A1382" i="25" s="1"/>
  <c r="A1383" i="25" s="1"/>
  <c r="A1384" i="25" s="1"/>
  <c r="A1385" i="25" s="1"/>
  <c r="A1386" i="25" s="1"/>
  <c r="A1387" i="25" s="1"/>
  <c r="A1388" i="25" s="1"/>
  <c r="A1389" i="25" s="1"/>
  <c r="A1390" i="25" s="1"/>
  <c r="A1391" i="25" s="1"/>
  <c r="A1392" i="25" s="1"/>
  <c r="A1393" i="25" s="1"/>
  <c r="A1394" i="25" s="1"/>
  <c r="A1395" i="25" s="1"/>
  <c r="A1396" i="25" s="1"/>
  <c r="A1397" i="25" s="1"/>
  <c r="A1398" i="25" s="1"/>
  <c r="A1399" i="25" s="1"/>
  <c r="A1400" i="25" s="1"/>
  <c r="A1401" i="25" s="1"/>
  <c r="A1402" i="25" s="1"/>
  <c r="A1403" i="25" s="1"/>
  <c r="A1404" i="25" s="1"/>
  <c r="A1405" i="25" s="1"/>
  <c r="A1406" i="25" s="1"/>
  <c r="A1407" i="25" s="1"/>
  <c r="A1408" i="25" s="1"/>
  <c r="A1409" i="25" s="1"/>
  <c r="A1410" i="25" s="1"/>
  <c r="A1411" i="25" s="1"/>
  <c r="A1412" i="25" s="1"/>
  <c r="A1413" i="25" s="1"/>
  <c r="A1414" i="25" s="1"/>
  <c r="A1415" i="25" s="1"/>
  <c r="A1416" i="25" s="1"/>
  <c r="A1417" i="25" s="1"/>
  <c r="A1418" i="25" s="1"/>
  <c r="A1419" i="25" s="1"/>
  <c r="A1420" i="25" s="1"/>
  <c r="A1421" i="25" s="1"/>
  <c r="A1422" i="25" s="1"/>
  <c r="A1423" i="25" s="1"/>
  <c r="A1424" i="25" s="1"/>
  <c r="A1425" i="25" s="1"/>
  <c r="A1426" i="25" s="1"/>
  <c r="A1427" i="25" s="1"/>
  <c r="A1428" i="25" s="1"/>
  <c r="A1429" i="25" s="1"/>
  <c r="A1430" i="25" s="1"/>
  <c r="A1431" i="25" s="1"/>
  <c r="A1432" i="25" s="1"/>
  <c r="A1433" i="25" s="1"/>
  <c r="A1434" i="25" s="1"/>
  <c r="A1435" i="25" s="1"/>
  <c r="A1436" i="25" s="1"/>
  <c r="A1437" i="25" s="1"/>
  <c r="A1438" i="25" s="1"/>
  <c r="A1439" i="25" s="1"/>
  <c r="A1440" i="25" s="1"/>
  <c r="A1441" i="25" s="1"/>
  <c r="A1442" i="25" s="1"/>
  <c r="A1443" i="25" s="1"/>
  <c r="A1444" i="25" s="1"/>
  <c r="A1445" i="25" s="1"/>
  <c r="A1446" i="25" s="1"/>
  <c r="A1447" i="25" s="1"/>
  <c r="A1448" i="25" s="1"/>
  <c r="A1449" i="25" s="1"/>
  <c r="A1450" i="25" s="1"/>
  <c r="A1451" i="25" s="1"/>
  <c r="A1452" i="25" s="1"/>
  <c r="A1453" i="25" s="1"/>
  <c r="A1454" i="25" s="1"/>
  <c r="A1455" i="25" s="1"/>
  <c r="A1456" i="25" s="1"/>
  <c r="A1457" i="25" s="1"/>
  <c r="A1458" i="25" s="1"/>
  <c r="A1459" i="25" s="1"/>
  <c r="A1460" i="25" s="1"/>
  <c r="A1461" i="25" s="1"/>
  <c r="A1462" i="25" s="1"/>
  <c r="A1463" i="25" s="1"/>
  <c r="A1464" i="25" s="1"/>
  <c r="A1465" i="25" s="1"/>
  <c r="A1466" i="25" s="1"/>
  <c r="A1467" i="25" s="1"/>
  <c r="A1468" i="25" s="1"/>
  <c r="A1469" i="25" s="1"/>
  <c r="A1470" i="25" s="1"/>
  <c r="A1471" i="25" s="1"/>
  <c r="A1472" i="25" s="1"/>
  <c r="A1473" i="25" s="1"/>
  <c r="A1474" i="25" s="1"/>
  <c r="A1475" i="25" s="1"/>
  <c r="A1476" i="25" s="1"/>
  <c r="A1477" i="25" s="1"/>
  <c r="A1478" i="25" s="1"/>
  <c r="A1479" i="25" s="1"/>
  <c r="A1480" i="25" s="1"/>
  <c r="A1481" i="25" s="1"/>
  <c r="A1482" i="25" s="1"/>
  <c r="A1483" i="25" s="1"/>
  <c r="A1484" i="25" s="1"/>
  <c r="A1485" i="25" s="1"/>
  <c r="A1486" i="25" s="1"/>
  <c r="A1487" i="25" s="1"/>
  <c r="A1488" i="25" s="1"/>
  <c r="A1489" i="25" s="1"/>
  <c r="A1490" i="25" s="1"/>
  <c r="A1491" i="25" s="1"/>
  <c r="A1492" i="25" s="1"/>
  <c r="A1493" i="25" s="1"/>
  <c r="A1494" i="25" s="1"/>
  <c r="A1495" i="25" s="1"/>
  <c r="A1496" i="25" s="1"/>
  <c r="A1497" i="25" s="1"/>
  <c r="A1498" i="25" s="1"/>
  <c r="A1499" i="25" s="1"/>
  <c r="A1500" i="25" s="1"/>
  <c r="A1501" i="25" s="1"/>
  <c r="A1502" i="25" s="1"/>
  <c r="A1503" i="25" s="1"/>
  <c r="A1504" i="25" s="1"/>
  <c r="A1505" i="25" s="1"/>
  <c r="A1506" i="25" s="1"/>
  <c r="A1507" i="25" s="1"/>
  <c r="A1508" i="25" s="1"/>
  <c r="A1509" i="25" s="1"/>
  <c r="A1510" i="25" s="1"/>
  <c r="A1511" i="25" s="1"/>
  <c r="A1512" i="25" s="1"/>
  <c r="A1513" i="25" s="1"/>
  <c r="A1514" i="25" s="1"/>
  <c r="A1515" i="25" s="1"/>
  <c r="A1516" i="25" s="1"/>
  <c r="A1517" i="25" s="1"/>
  <c r="A1518" i="25" s="1"/>
  <c r="A1519" i="25" s="1"/>
  <c r="A1520" i="25" s="1"/>
  <c r="A1521" i="25" s="1"/>
  <c r="A1522" i="25" s="1"/>
  <c r="A1523" i="25" s="1"/>
  <c r="A1524" i="25" s="1"/>
  <c r="A1525" i="25" s="1"/>
  <c r="A1526" i="25" s="1"/>
  <c r="A1527" i="25" s="1"/>
  <c r="A1528" i="25" s="1"/>
  <c r="A1529" i="25" s="1"/>
  <c r="A1530" i="25" s="1"/>
  <c r="A1531" i="25" s="1"/>
  <c r="A1532" i="25" s="1"/>
  <c r="A1533" i="25" s="1"/>
  <c r="A1534" i="25" s="1"/>
  <c r="A1535" i="25" s="1"/>
  <c r="A1536" i="25" s="1"/>
  <c r="A1537" i="25" s="1"/>
  <c r="A1538" i="25" s="1"/>
  <c r="A1539" i="25" s="1"/>
  <c r="A1540" i="25" s="1"/>
  <c r="A1541" i="25" s="1"/>
  <c r="A1542" i="25" s="1"/>
  <c r="A1543" i="25" s="1"/>
  <c r="A1544" i="25" s="1"/>
  <c r="A1545" i="25" s="1"/>
  <c r="A1546" i="25" s="1"/>
  <c r="A1547" i="25" s="1"/>
  <c r="A1548" i="25" s="1"/>
  <c r="A1549" i="25" s="1"/>
  <c r="A1550" i="25" s="1"/>
  <c r="A1551" i="25" s="1"/>
  <c r="A1552" i="25" s="1"/>
  <c r="A1553" i="25" s="1"/>
  <c r="A1554" i="25" s="1"/>
  <c r="A1555" i="25" s="1"/>
  <c r="A1556" i="25" s="1"/>
  <c r="A1557" i="25" s="1"/>
  <c r="A1558" i="25" s="1"/>
  <c r="A1559" i="25" s="1"/>
  <c r="A1560" i="25" s="1"/>
  <c r="A1561" i="25" s="1"/>
  <c r="A1562" i="25" s="1"/>
  <c r="A1563" i="25" s="1"/>
  <c r="A1564" i="25" s="1"/>
  <c r="A1565" i="25" s="1"/>
  <c r="A1566" i="25" s="1"/>
  <c r="A1567" i="25" s="1"/>
  <c r="A1568" i="25" s="1"/>
  <c r="A1569" i="25" s="1"/>
  <c r="A1570" i="25" s="1"/>
  <c r="A1571" i="25" s="1"/>
  <c r="A1572" i="25" s="1"/>
  <c r="A1573" i="25" s="1"/>
  <c r="A1574" i="25" s="1"/>
  <c r="A1575" i="25" s="1"/>
  <c r="A1576" i="25" s="1"/>
  <c r="A1577" i="25" s="1"/>
  <c r="A1578" i="25" s="1"/>
  <c r="A1579" i="25" s="1"/>
  <c r="A1580" i="25" s="1"/>
  <c r="A1581" i="25" s="1"/>
  <c r="A1582" i="25" s="1"/>
  <c r="A1583" i="25" s="1"/>
  <c r="A1584" i="25" s="1"/>
  <c r="A1585" i="25" s="1"/>
  <c r="A1586" i="25" s="1"/>
  <c r="A1587" i="25" s="1"/>
  <c r="A1588" i="25" s="1"/>
  <c r="A1589" i="25" s="1"/>
  <c r="A1590" i="25" s="1"/>
  <c r="A1591" i="25" s="1"/>
  <c r="A1592" i="25" s="1"/>
  <c r="A1593" i="25" s="1"/>
  <c r="A1594" i="25" s="1"/>
  <c r="A1595" i="25" s="1"/>
  <c r="A1596" i="25" s="1"/>
  <c r="A1597" i="25" s="1"/>
  <c r="A1598" i="25" s="1"/>
  <c r="A1599" i="25" s="1"/>
  <c r="A1600" i="25" s="1"/>
  <c r="A1601" i="25" s="1"/>
  <c r="A1602" i="25" s="1"/>
  <c r="A1603" i="25" s="1"/>
  <c r="A1604" i="25" s="1"/>
  <c r="A1605" i="25" s="1"/>
  <c r="A1606" i="25" s="1"/>
  <c r="A1607" i="25" s="1"/>
  <c r="A1608" i="25" s="1"/>
  <c r="A1609" i="25" s="1"/>
  <c r="A1610" i="25" s="1"/>
  <c r="A1611" i="25" s="1"/>
  <c r="A1612" i="25" s="1"/>
  <c r="A1613" i="25" s="1"/>
  <c r="A1614" i="25" s="1"/>
  <c r="A1615" i="25" s="1"/>
  <c r="A1616" i="25" s="1"/>
  <c r="A1617" i="25" s="1"/>
  <c r="A1618" i="25" s="1"/>
  <c r="A1619" i="25" s="1"/>
  <c r="A1620" i="25" s="1"/>
  <c r="A1621" i="25" s="1"/>
  <c r="A1622" i="25" s="1"/>
  <c r="A1623" i="25" s="1"/>
  <c r="A1624" i="25" s="1"/>
  <c r="A1625" i="25" s="1"/>
  <c r="A1626" i="25" s="1"/>
  <c r="A1627" i="25" s="1"/>
  <c r="A1628" i="25" s="1"/>
  <c r="A1629" i="25" s="1"/>
  <c r="A1630" i="25" s="1"/>
  <c r="A1631" i="25" s="1"/>
  <c r="A1632" i="25" s="1"/>
  <c r="A1633" i="25" s="1"/>
  <c r="A1634" i="25" s="1"/>
  <c r="A1635" i="25" s="1"/>
  <c r="A1636" i="25" s="1"/>
  <c r="A1637" i="25" s="1"/>
  <c r="A1638" i="25" s="1"/>
  <c r="A1639" i="25" s="1"/>
  <c r="A1640" i="25" s="1"/>
  <c r="A1641" i="25" s="1"/>
  <c r="A1642" i="25" s="1"/>
  <c r="A1643" i="25" s="1"/>
  <c r="A1644" i="25" s="1"/>
  <c r="A1645" i="25" s="1"/>
  <c r="A1646" i="25" s="1"/>
  <c r="A1647" i="25" s="1"/>
  <c r="A1648" i="25" s="1"/>
  <c r="A1649" i="25" s="1"/>
  <c r="A1650" i="25" s="1"/>
  <c r="A1651" i="25" s="1"/>
  <c r="A1652" i="25" s="1"/>
  <c r="A1653" i="25" s="1"/>
  <c r="A1654" i="25" s="1"/>
  <c r="A1655" i="25" s="1"/>
  <c r="A1656" i="25" s="1"/>
  <c r="A1657" i="25" s="1"/>
  <c r="A1658" i="25" s="1"/>
  <c r="A1659" i="25" s="1"/>
  <c r="A1660" i="25" s="1"/>
  <c r="A1661" i="25" s="1"/>
  <c r="A1662" i="25" s="1"/>
  <c r="A1663" i="25" s="1"/>
  <c r="A1664" i="25" s="1"/>
  <c r="A1665" i="25" s="1"/>
  <c r="A1666" i="25" s="1"/>
  <c r="A1667" i="25" s="1"/>
  <c r="A1668" i="25" s="1"/>
  <c r="A1669" i="25" s="1"/>
  <c r="A1670" i="25" s="1"/>
  <c r="A1671" i="25" s="1"/>
  <c r="A1672" i="25" s="1"/>
  <c r="A1673" i="25" s="1"/>
  <c r="A1674" i="25" s="1"/>
  <c r="A1675" i="25" s="1"/>
  <c r="A1676" i="25" s="1"/>
  <c r="A1677" i="25" s="1"/>
  <c r="A1678" i="25" s="1"/>
  <c r="A1679" i="25" s="1"/>
  <c r="A1680" i="25" s="1"/>
  <c r="A1681" i="25" s="1"/>
  <c r="A1682" i="25" s="1"/>
  <c r="A1683" i="25" s="1"/>
  <c r="A1684" i="25" s="1"/>
  <c r="A1685" i="25" s="1"/>
  <c r="A1686" i="25" s="1"/>
  <c r="A1687" i="25" s="1"/>
  <c r="A1688" i="25" s="1"/>
  <c r="A1689" i="25" s="1"/>
  <c r="A1690" i="25" s="1"/>
  <c r="A1691" i="25" s="1"/>
  <c r="A1692" i="25" s="1"/>
  <c r="A1693" i="25" s="1"/>
  <c r="A1694" i="25" s="1"/>
  <c r="A1695" i="25" s="1"/>
  <c r="A1696" i="25" s="1"/>
  <c r="A1697" i="25" s="1"/>
  <c r="A1698" i="25" s="1"/>
  <c r="A1699" i="25" s="1"/>
  <c r="A1700" i="25" s="1"/>
  <c r="A1701" i="25" s="1"/>
  <c r="A1702" i="25" s="1"/>
  <c r="A1703" i="25" s="1"/>
  <c r="A1704" i="25" s="1"/>
  <c r="A1705" i="25" s="1"/>
  <c r="A1706" i="25" s="1"/>
  <c r="A1707" i="25" s="1"/>
  <c r="A1708" i="25" s="1"/>
  <c r="A1709" i="25" s="1"/>
  <c r="A1710" i="25" s="1"/>
  <c r="A1711" i="25" s="1"/>
  <c r="A1712" i="25" s="1"/>
  <c r="A1713" i="25" s="1"/>
  <c r="A1714" i="25" s="1"/>
  <c r="A1715" i="25" s="1"/>
  <c r="A1716" i="25" s="1"/>
  <c r="A1717" i="25" s="1"/>
  <c r="A1718" i="25" s="1"/>
  <c r="A1719" i="25" s="1"/>
  <c r="A1720" i="25" s="1"/>
  <c r="A1721" i="25" s="1"/>
  <c r="A1722" i="25" s="1"/>
  <c r="A1723" i="25" s="1"/>
  <c r="A1724" i="25" s="1"/>
  <c r="A1725" i="25" s="1"/>
  <c r="A1726" i="25" s="1"/>
  <c r="A1727" i="25" s="1"/>
  <c r="A1728" i="25" s="1"/>
  <c r="A1729" i="25" s="1"/>
  <c r="A1730" i="25" s="1"/>
  <c r="A1731" i="25" s="1"/>
  <c r="A1732" i="25" s="1"/>
  <c r="A1733" i="25" s="1"/>
  <c r="A1734" i="25" s="1"/>
  <c r="A1735" i="25" s="1"/>
  <c r="A1736" i="25" s="1"/>
  <c r="A1737" i="25" s="1"/>
  <c r="A1738" i="25" s="1"/>
  <c r="A1739" i="25" s="1"/>
  <c r="A1740" i="25" s="1"/>
  <c r="A1741" i="25" s="1"/>
  <c r="A1742" i="25" s="1"/>
  <c r="A1743" i="25" s="1"/>
  <c r="A1744" i="25" s="1"/>
  <c r="A1745" i="25" s="1"/>
  <c r="A1746" i="25" s="1"/>
  <c r="A1747" i="25" s="1"/>
  <c r="A1748" i="25" s="1"/>
  <c r="A1749" i="25" s="1"/>
  <c r="A1750" i="25" s="1"/>
  <c r="A1751" i="25" s="1"/>
  <c r="A1752" i="25" s="1"/>
  <c r="A1753" i="25" s="1"/>
  <c r="A1754" i="25" s="1"/>
  <c r="A1755" i="25" s="1"/>
  <c r="A1756" i="25" s="1"/>
  <c r="A1757" i="25" s="1"/>
  <c r="A1758" i="25" s="1"/>
  <c r="A1759" i="25" s="1"/>
  <c r="A1760" i="25" s="1"/>
  <c r="A1761" i="25" s="1"/>
  <c r="A1762" i="25" s="1"/>
  <c r="A1763" i="25" s="1"/>
  <c r="A1764" i="25" s="1"/>
  <c r="A1765" i="25" s="1"/>
  <c r="A1766" i="25" s="1"/>
  <c r="A1767" i="25" s="1"/>
  <c r="A1768" i="25" s="1"/>
  <c r="A1769" i="25" s="1"/>
  <c r="A1770" i="25" s="1"/>
  <c r="A1771" i="25" s="1"/>
  <c r="A1772" i="25" s="1"/>
  <c r="A1773" i="25" s="1"/>
  <c r="A1774" i="25" s="1"/>
  <c r="A1775" i="25" s="1"/>
  <c r="A1776" i="25" s="1"/>
  <c r="A1777" i="25" s="1"/>
  <c r="A1778" i="25" s="1"/>
  <c r="A1779" i="25" s="1"/>
  <c r="A1780" i="25" s="1"/>
  <c r="A1781" i="25" s="1"/>
  <c r="A1782" i="25" s="1"/>
  <c r="A1783" i="25" s="1"/>
  <c r="A1784" i="25" s="1"/>
  <c r="A1785" i="25" s="1"/>
  <c r="A1786" i="25" s="1"/>
  <c r="A1787" i="25" s="1"/>
  <c r="A1788" i="25" s="1"/>
  <c r="A1789" i="25" s="1"/>
  <c r="A1790" i="25" s="1"/>
  <c r="A1791" i="25" s="1"/>
  <c r="A1792" i="25" s="1"/>
  <c r="A1793" i="25" s="1"/>
  <c r="A1794" i="25" s="1"/>
  <c r="A1795" i="25" s="1"/>
  <c r="A1796" i="25" s="1"/>
  <c r="A1797" i="25" s="1"/>
  <c r="A1798" i="25" s="1"/>
  <c r="A1799" i="25" s="1"/>
  <c r="A1800" i="25" s="1"/>
  <c r="A1801" i="25" s="1"/>
  <c r="A1802" i="25" s="1"/>
  <c r="A1803" i="25" s="1"/>
  <c r="A1804" i="25" s="1"/>
  <c r="A1805" i="25" s="1"/>
  <c r="A1806" i="25" s="1"/>
  <c r="A1807" i="25" s="1"/>
  <c r="A1808" i="25" s="1"/>
  <c r="A1809" i="25" s="1"/>
  <c r="A1810" i="25" s="1"/>
  <c r="A1811" i="25" s="1"/>
  <c r="A1812" i="25" s="1"/>
  <c r="A1813" i="25" s="1"/>
  <c r="A1814" i="25" s="1"/>
  <c r="A1815" i="25" s="1"/>
  <c r="A1816" i="25" s="1"/>
  <c r="A1817" i="25" s="1"/>
  <c r="A1818" i="25" s="1"/>
  <c r="A1819" i="25" s="1"/>
  <c r="A1820" i="25" s="1"/>
  <c r="A1821" i="25" s="1"/>
  <c r="A1822" i="25" s="1"/>
  <c r="A1823" i="25" s="1"/>
  <c r="A1824" i="25" s="1"/>
  <c r="A1825" i="25" s="1"/>
  <c r="A1826" i="25" s="1"/>
  <c r="A1827" i="25" s="1"/>
  <c r="A1828" i="25" s="1"/>
  <c r="A1829" i="25" s="1"/>
  <c r="A1830" i="25" s="1"/>
  <c r="A1831" i="25" s="1"/>
  <c r="A1832" i="25" s="1"/>
  <c r="A1833" i="25" s="1"/>
  <c r="A1834" i="25" s="1"/>
  <c r="A1835" i="25" s="1"/>
  <c r="A1836" i="25" s="1"/>
  <c r="A1837" i="25" s="1"/>
  <c r="A1838" i="25" s="1"/>
  <c r="A1839" i="25" s="1"/>
  <c r="A1840" i="25" s="1"/>
  <c r="A1841" i="25" s="1"/>
  <c r="A1842" i="25" s="1"/>
  <c r="A1843" i="25" s="1"/>
  <c r="A1844" i="25" s="1"/>
  <c r="A1845" i="25" s="1"/>
  <c r="A1846" i="25" s="1"/>
  <c r="A1847" i="25" s="1"/>
  <c r="A1848" i="25" s="1"/>
  <c r="A1849" i="25" s="1"/>
  <c r="A1850" i="25" s="1"/>
  <c r="A1851" i="25" s="1"/>
  <c r="A1852" i="25" s="1"/>
  <c r="A1853" i="25" s="1"/>
  <c r="A1854" i="25" s="1"/>
  <c r="A1855" i="25" s="1"/>
  <c r="A1856" i="25" s="1"/>
  <c r="A1857" i="25" s="1"/>
  <c r="A1858" i="25" s="1"/>
  <c r="A1859" i="25" s="1"/>
  <c r="A1860" i="25" s="1"/>
  <c r="A1861" i="25" s="1"/>
  <c r="A1862" i="25" s="1"/>
  <c r="A1863" i="25" s="1"/>
  <c r="A1864" i="25" s="1"/>
  <c r="A1865" i="25" s="1"/>
  <c r="A1866" i="25" s="1"/>
  <c r="A1867" i="25" s="1"/>
  <c r="A1868" i="25" s="1"/>
  <c r="A1869" i="25" s="1"/>
  <c r="A1870" i="25" s="1"/>
  <c r="A1871" i="25" s="1"/>
  <c r="A1872" i="25" s="1"/>
  <c r="A1873" i="25" s="1"/>
  <c r="A1874" i="25" s="1"/>
  <c r="A1875" i="25" s="1"/>
  <c r="A1876" i="25" s="1"/>
  <c r="A1877" i="25" s="1"/>
  <c r="A1878" i="25" s="1"/>
  <c r="A1879" i="25" s="1"/>
  <c r="A1880" i="25" s="1"/>
  <c r="A1881" i="25" s="1"/>
  <c r="A1882" i="25" s="1"/>
  <c r="A1883" i="25" s="1"/>
  <c r="A1884" i="25" s="1"/>
  <c r="A1885" i="25" s="1"/>
  <c r="A1886" i="25" s="1"/>
  <c r="A1887" i="25" s="1"/>
  <c r="A1888" i="25" s="1"/>
  <c r="A1889" i="25" s="1"/>
  <c r="A1890" i="25" s="1"/>
  <c r="A1891" i="25" s="1"/>
  <c r="A1892" i="25" s="1"/>
  <c r="A1893" i="25" s="1"/>
  <c r="A1894" i="25" s="1"/>
  <c r="A1895" i="25" s="1"/>
  <c r="A1896" i="25" s="1"/>
  <c r="A1897" i="25" s="1"/>
  <c r="A1898" i="25" s="1"/>
  <c r="A1899" i="25" s="1"/>
  <c r="A1900" i="25" s="1"/>
  <c r="A1901" i="25" s="1"/>
  <c r="A1902" i="25" s="1"/>
  <c r="A1903" i="25" s="1"/>
  <c r="A1904" i="25" s="1"/>
  <c r="A1905" i="25" s="1"/>
  <c r="A1906" i="25" s="1"/>
  <c r="A1907" i="25" s="1"/>
  <c r="A1908" i="25" s="1"/>
  <c r="A1909" i="25" s="1"/>
  <c r="A1910" i="25" s="1"/>
  <c r="A1911" i="25" s="1"/>
  <c r="A1912" i="25" s="1"/>
  <c r="A1913" i="25" s="1"/>
  <c r="A1914" i="25" s="1"/>
  <c r="A1915" i="25" s="1"/>
  <c r="A1916" i="25" s="1"/>
  <c r="A1917" i="25" s="1"/>
  <c r="A1918" i="25" s="1"/>
  <c r="A1919" i="25" s="1"/>
  <c r="A1920" i="25" s="1"/>
  <c r="A1921" i="25" s="1"/>
  <c r="A1922" i="25" s="1"/>
  <c r="A1923" i="25" s="1"/>
  <c r="A1924" i="25" s="1"/>
  <c r="A1925" i="25" s="1"/>
  <c r="A1926" i="25" s="1"/>
  <c r="A1927" i="25" s="1"/>
  <c r="A1928" i="25" s="1"/>
  <c r="A1929" i="25" s="1"/>
  <c r="A1930" i="25" s="1"/>
  <c r="A1931" i="25" s="1"/>
  <c r="A1932" i="25" s="1"/>
  <c r="A1933" i="25" s="1"/>
  <c r="A1934" i="25" s="1"/>
  <c r="A1935" i="25" s="1"/>
  <c r="A1936" i="25" s="1"/>
  <c r="A1937" i="25" s="1"/>
  <c r="A1938" i="25" s="1"/>
  <c r="A1939" i="25" s="1"/>
  <c r="A1940" i="25" s="1"/>
  <c r="A1941" i="25" s="1"/>
  <c r="A1942" i="25" s="1"/>
  <c r="A1943" i="25" s="1"/>
  <c r="A1944" i="25" s="1"/>
  <c r="A1945" i="25" s="1"/>
  <c r="A1946" i="25" s="1"/>
  <c r="A1947" i="25" s="1"/>
  <c r="A1948" i="25" s="1"/>
  <c r="A1949" i="25" s="1"/>
  <c r="A1950" i="25" s="1"/>
  <c r="A1951" i="25" s="1"/>
  <c r="A1952" i="25" s="1"/>
  <c r="A1953" i="25" s="1"/>
  <c r="A1954" i="25" s="1"/>
  <c r="A1955" i="25" s="1"/>
  <c r="A1956" i="25" s="1"/>
  <c r="A1957" i="25" s="1"/>
  <c r="A1958" i="25" s="1"/>
  <c r="A1959" i="25" s="1"/>
  <c r="A1960" i="25" s="1"/>
  <c r="A1961" i="25" s="1"/>
  <c r="A1962" i="25" s="1"/>
  <c r="A1963" i="25" s="1"/>
  <c r="A1964" i="25" s="1"/>
  <c r="A1965" i="25" s="1"/>
  <c r="A1966" i="25" s="1"/>
  <c r="A1967" i="25" s="1"/>
  <c r="A1968" i="25" s="1"/>
  <c r="A1969" i="25" s="1"/>
  <c r="A1970" i="25" s="1"/>
  <c r="A1971" i="25" s="1"/>
  <c r="A1972" i="25" s="1"/>
  <c r="A1973" i="25" s="1"/>
  <c r="A1974" i="25" s="1"/>
  <c r="A1975" i="25" s="1"/>
  <c r="A1976" i="25" s="1"/>
  <c r="A1977" i="25" s="1"/>
  <c r="A1978" i="25" s="1"/>
  <c r="A1979" i="25" s="1"/>
  <c r="A1980" i="25" s="1"/>
  <c r="A1981" i="25" s="1"/>
  <c r="A1982" i="25" s="1"/>
  <c r="A1983" i="25" s="1"/>
  <c r="A1984" i="25" s="1"/>
  <c r="A1985" i="25" s="1"/>
  <c r="A1986" i="25" s="1"/>
  <c r="A1987" i="25" s="1"/>
  <c r="A1988" i="25" s="1"/>
  <c r="A1989" i="25" s="1"/>
  <c r="A1990" i="25" s="1"/>
  <c r="A1991" i="25" s="1"/>
  <c r="A1992" i="25" s="1"/>
  <c r="A1993" i="25" s="1"/>
  <c r="A1994" i="25" s="1"/>
  <c r="A1995" i="25" s="1"/>
  <c r="A1996" i="25" s="1"/>
  <c r="A1997" i="25" s="1"/>
  <c r="A1998" i="25" s="1"/>
  <c r="A1999" i="25" s="1"/>
  <c r="A2000" i="25" s="1"/>
  <c r="A2001" i="25" s="1"/>
  <c r="A2002" i="25" s="1"/>
  <c r="A2003" i="25" s="1"/>
  <c r="A2004" i="25" s="1"/>
  <c r="A2005" i="25" s="1"/>
  <c r="A2006" i="25" s="1"/>
  <c r="A2007" i="25" s="1"/>
  <c r="A2008" i="25" s="1"/>
  <c r="A2009" i="25" s="1"/>
  <c r="A2010" i="25" s="1"/>
  <c r="A2011" i="25" s="1"/>
  <c r="A2012" i="25" s="1"/>
  <c r="A2013" i="25" s="1"/>
  <c r="A2014" i="25" s="1"/>
  <c r="A2015" i="25" s="1"/>
  <c r="A2016" i="25" s="1"/>
  <c r="A2017" i="25" s="1"/>
  <c r="A2018" i="25" s="1"/>
  <c r="A2019" i="25" s="1"/>
  <c r="A2020" i="25" s="1"/>
  <c r="A2021" i="25" s="1"/>
  <c r="A2022" i="25" s="1"/>
  <c r="A2023" i="25" s="1"/>
  <c r="A2024" i="25" s="1"/>
  <c r="A2025" i="25" s="1"/>
  <c r="A2026" i="25" s="1"/>
  <c r="A2027" i="25" s="1"/>
  <c r="A2028" i="25" s="1"/>
  <c r="A2029" i="25" s="1"/>
  <c r="A2030" i="25" s="1"/>
  <c r="A2031" i="25" s="1"/>
  <c r="A2032" i="25" s="1"/>
  <c r="A2033" i="25" s="1"/>
  <c r="A2034" i="25" s="1"/>
  <c r="A2035" i="25" s="1"/>
  <c r="A2036" i="25" s="1"/>
  <c r="A2037" i="25" s="1"/>
  <c r="A2038" i="25" s="1"/>
  <c r="A2039" i="25" s="1"/>
  <c r="A2040" i="25" s="1"/>
  <c r="A2041" i="25" s="1"/>
  <c r="A2042" i="25" s="1"/>
  <c r="A2043" i="25" s="1"/>
  <c r="A2044" i="25" s="1"/>
  <c r="A2045" i="25" s="1"/>
  <c r="A2046" i="25" s="1"/>
  <c r="A2047" i="25" s="1"/>
  <c r="A2048" i="25" s="1"/>
  <c r="A2049" i="25" s="1"/>
  <c r="A2050" i="25" s="1"/>
  <c r="A2051" i="25" s="1"/>
  <c r="A2052" i="25" s="1"/>
  <c r="A2053" i="25" s="1"/>
  <c r="A2054" i="25" s="1"/>
  <c r="A2055" i="25" s="1"/>
  <c r="A2056" i="25" s="1"/>
  <c r="A2057" i="25" s="1"/>
  <c r="A2058" i="25" s="1"/>
  <c r="A2059" i="25" s="1"/>
  <c r="A2060" i="25" s="1"/>
  <c r="A2061" i="25" s="1"/>
  <c r="A2062" i="25" s="1"/>
  <c r="A2063" i="25" s="1"/>
  <c r="A2064" i="25" s="1"/>
  <c r="A2065" i="25" s="1"/>
  <c r="A2066" i="25" s="1"/>
  <c r="A2067" i="25" s="1"/>
  <c r="A2068" i="25" s="1"/>
  <c r="A2069" i="25" s="1"/>
  <c r="A2070" i="25" s="1"/>
  <c r="A2071" i="25" s="1"/>
  <c r="A2072" i="25" s="1"/>
  <c r="A2073" i="25" s="1"/>
  <c r="A2074" i="25" s="1"/>
  <c r="A2075" i="25" s="1"/>
  <c r="A2076" i="25" s="1"/>
  <c r="A2077" i="25" s="1"/>
  <c r="A2078" i="25" s="1"/>
  <c r="A2079" i="25" s="1"/>
  <c r="A2080" i="25" s="1"/>
  <c r="A2081" i="25" s="1"/>
  <c r="A2082" i="25" s="1"/>
  <c r="A2083" i="25" s="1"/>
  <c r="A2084" i="25" s="1"/>
  <c r="A2085" i="25" s="1"/>
  <c r="A2086" i="25" s="1"/>
  <c r="A2087" i="25" s="1"/>
  <c r="A2088" i="25" s="1"/>
  <c r="A2089" i="25" s="1"/>
  <c r="A2090" i="25" s="1"/>
  <c r="A2091" i="25" s="1"/>
  <c r="A2092" i="25" s="1"/>
  <c r="A2093" i="25" s="1"/>
  <c r="A2094" i="25" s="1"/>
  <c r="A2095" i="25" s="1"/>
  <c r="A2096" i="25" s="1"/>
  <c r="A2097" i="25" s="1"/>
  <c r="A2098" i="25" s="1"/>
  <c r="A2099" i="25" s="1"/>
  <c r="A2100" i="25" s="1"/>
  <c r="A2101" i="25" s="1"/>
  <c r="A2102" i="25" s="1"/>
  <c r="A2103" i="25" s="1"/>
  <c r="A2104" i="25" s="1"/>
  <c r="A2105" i="25" s="1"/>
  <c r="A2106" i="25" s="1"/>
  <c r="A2107" i="25" s="1"/>
  <c r="A2108" i="25" s="1"/>
  <c r="A2109" i="25" s="1"/>
  <c r="A2110" i="25" s="1"/>
  <c r="A2111" i="25" s="1"/>
  <c r="A2112" i="25" s="1"/>
  <c r="A2113" i="25" s="1"/>
  <c r="A2114" i="25" s="1"/>
  <c r="A2115" i="25" s="1"/>
  <c r="A2116" i="25" s="1"/>
  <c r="A2117" i="25" s="1"/>
  <c r="A2118" i="25" s="1"/>
  <c r="A2119" i="25" s="1"/>
  <c r="A2120" i="25" s="1"/>
  <c r="A2121" i="25" s="1"/>
  <c r="A2122" i="25" s="1"/>
  <c r="A2123" i="25" s="1"/>
  <c r="A2124" i="25" s="1"/>
  <c r="A2125" i="25" s="1"/>
  <c r="A2126" i="25" s="1"/>
  <c r="A2127" i="25" s="1"/>
  <c r="A2128" i="25" s="1"/>
  <c r="A2129" i="25" s="1"/>
  <c r="A2130" i="25" s="1"/>
  <c r="A2131" i="25" s="1"/>
  <c r="A2132" i="25" s="1"/>
  <c r="A2133" i="25" s="1"/>
  <c r="A2134" i="25" s="1"/>
  <c r="A2135" i="25" s="1"/>
  <c r="A2136" i="25" s="1"/>
  <c r="A2137" i="25" s="1"/>
  <c r="A2138" i="25" s="1"/>
  <c r="A2139" i="25" s="1"/>
  <c r="A2140" i="25" s="1"/>
  <c r="A2141" i="25" s="1"/>
  <c r="A2142" i="25" s="1"/>
  <c r="A2143" i="25" s="1"/>
  <c r="A2144" i="25" s="1"/>
  <c r="A2145" i="25" s="1"/>
  <c r="A2146" i="25" s="1"/>
  <c r="A2147" i="25" s="1"/>
  <c r="A2148" i="25" s="1"/>
  <c r="A2149" i="25" s="1"/>
  <c r="A2150" i="25" s="1"/>
  <c r="A2151" i="25" s="1"/>
  <c r="A2152" i="25" s="1"/>
  <c r="A2153" i="25" s="1"/>
  <c r="A2154" i="25" s="1"/>
  <c r="A2155" i="25" s="1"/>
  <c r="A2156" i="25" s="1"/>
  <c r="A2157" i="25" s="1"/>
  <c r="A2158" i="25" s="1"/>
  <c r="A2159" i="25" s="1"/>
  <c r="A2160" i="25" s="1"/>
  <c r="A2161" i="25" s="1"/>
  <c r="A2162" i="25" s="1"/>
  <c r="A2163" i="25" s="1"/>
  <c r="A2164" i="25" s="1"/>
  <c r="A2165" i="25" s="1"/>
  <c r="A2166" i="25" s="1"/>
  <c r="A2167" i="25" s="1"/>
  <c r="A2168" i="25" s="1"/>
  <c r="A2169" i="25" s="1"/>
  <c r="A2170" i="25" s="1"/>
  <c r="A2171" i="25" s="1"/>
  <c r="A6" i="25"/>
  <c r="A7" i="58"/>
  <c r="A8" i="58" s="1"/>
  <c r="A9" i="58" s="1"/>
  <c r="A10" i="58" s="1"/>
  <c r="A11" i="58" s="1"/>
  <c r="A12" i="58" s="1"/>
  <c r="A13" i="58" s="1"/>
  <c r="A14" i="58" s="1"/>
  <c r="A15" i="58" s="1"/>
  <c r="A16" i="58" s="1"/>
  <c r="A17" i="58" s="1"/>
  <c r="A18" i="58" s="1"/>
  <c r="A19" i="58" s="1"/>
  <c r="A20" i="58" s="1"/>
  <c r="A21" i="58" s="1"/>
  <c r="A22" i="58" s="1"/>
  <c r="A23" i="58" s="1"/>
  <c r="A24" i="58" s="1"/>
  <c r="A25" i="58" s="1"/>
  <c r="A26" i="58" s="1"/>
  <c r="A27" i="58" s="1"/>
  <c r="A28" i="58" s="1"/>
  <c r="A29" i="58" s="1"/>
  <c r="A30" i="58" s="1"/>
  <c r="A31" i="58" s="1"/>
  <c r="A32" i="58" s="1"/>
  <c r="A33" i="58" s="1"/>
  <c r="A34" i="58" s="1"/>
  <c r="A35" i="58" s="1"/>
  <c r="A36" i="58" s="1"/>
  <c r="A37" i="58" s="1"/>
  <c r="A38" i="58" s="1"/>
  <c r="A39" i="58" s="1"/>
  <c r="A40" i="58" s="1"/>
  <c r="A41" i="58" s="1"/>
  <c r="A42" i="58" s="1"/>
  <c r="A43" i="58" s="1"/>
  <c r="A44" i="58" s="1"/>
  <c r="A45" i="58" s="1"/>
  <c r="A46" i="58" s="1"/>
  <c r="A47" i="58" s="1"/>
  <c r="A48" i="58" s="1"/>
  <c r="A49" i="58" s="1"/>
  <c r="A50" i="58" s="1"/>
  <c r="A51" i="58" s="1"/>
  <c r="A52" i="58" s="1"/>
  <c r="A53" i="58" s="1"/>
  <c r="A54" i="58" s="1"/>
  <c r="A55" i="58" s="1"/>
  <c r="A56" i="58" s="1"/>
  <c r="A57" i="58" s="1"/>
  <c r="A58" i="58" s="1"/>
  <c r="A59" i="58" s="1"/>
  <c r="A60" i="58" s="1"/>
  <c r="A61" i="58" s="1"/>
  <c r="A62" i="58" s="1"/>
  <c r="A63" i="58" s="1"/>
  <c r="A64" i="58" s="1"/>
  <c r="A65" i="58" s="1"/>
  <c r="A66" i="58" s="1"/>
  <c r="A67" i="58" s="1"/>
  <c r="A68" i="58" s="1"/>
  <c r="A69" i="58" s="1"/>
  <c r="A70" i="58" s="1"/>
  <c r="A71" i="58" s="1"/>
  <c r="A72" i="58" s="1"/>
  <c r="A73" i="58" s="1"/>
  <c r="A74" i="58" s="1"/>
  <c r="A75" i="58" s="1"/>
  <c r="A76" i="58" s="1"/>
  <c r="A77" i="58" s="1"/>
  <c r="A78" i="58" s="1"/>
  <c r="A79" i="58" s="1"/>
  <c r="A80" i="58" s="1"/>
  <c r="A81" i="58" s="1"/>
  <c r="A82" i="58" s="1"/>
  <c r="A83" i="58" s="1"/>
  <c r="A84" i="58" s="1"/>
  <c r="A85" i="58" s="1"/>
  <c r="A86" i="58" s="1"/>
  <c r="A87" i="58" s="1"/>
  <c r="A88" i="58" s="1"/>
  <c r="A89" i="58" s="1"/>
  <c r="A90" i="58" s="1"/>
  <c r="A91" i="58" s="1"/>
  <c r="A92" i="58" s="1"/>
  <c r="A93" i="58" s="1"/>
  <c r="A94" i="58" s="1"/>
  <c r="A95" i="58" s="1"/>
  <c r="A96" i="58" s="1"/>
  <c r="A97" i="58" s="1"/>
  <c r="A98" i="58" s="1"/>
  <c r="A99" i="58" s="1"/>
  <c r="A100" i="58" s="1"/>
  <c r="A101" i="58" s="1"/>
  <c r="A102" i="58" s="1"/>
  <c r="A103" i="58" s="1"/>
  <c r="A104" i="58" s="1"/>
  <c r="A105" i="58" s="1"/>
  <c r="A106" i="58" s="1"/>
  <c r="A107" i="58" s="1"/>
  <c r="A108" i="58" s="1"/>
  <c r="A109" i="58" s="1"/>
  <c r="A110" i="58" s="1"/>
  <c r="A111" i="58" s="1"/>
  <c r="A112" i="58" s="1"/>
  <c r="A113" i="58" s="1"/>
  <c r="A114" i="58" s="1"/>
  <c r="A115" i="58" s="1"/>
  <c r="A116" i="58" s="1"/>
  <c r="A117" i="58" s="1"/>
  <c r="A118" i="58" s="1"/>
  <c r="A119" i="58" s="1"/>
  <c r="A120" i="58" s="1"/>
  <c r="A121" i="58" s="1"/>
  <c r="A122" i="58" s="1"/>
  <c r="A123" i="58" s="1"/>
  <c r="A124" i="58" s="1"/>
  <c r="A125" i="58" s="1"/>
  <c r="A126" i="58" s="1"/>
  <c r="A127" i="58" s="1"/>
  <c r="A128" i="58" s="1"/>
  <c r="A129" i="58" s="1"/>
  <c r="A130" i="58" s="1"/>
  <c r="A131" i="58" s="1"/>
  <c r="A132" i="58" s="1"/>
  <c r="A133" i="58" s="1"/>
  <c r="A134" i="58" s="1"/>
  <c r="A135" i="58" s="1"/>
  <c r="A136" i="58" s="1"/>
  <c r="A137" i="58" s="1"/>
  <c r="A138" i="58" s="1"/>
  <c r="A139" i="58" s="1"/>
  <c r="A140" i="58" s="1"/>
  <c r="A141" i="58" s="1"/>
  <c r="A142" i="58" s="1"/>
  <c r="A143" i="58" s="1"/>
  <c r="A144" i="58" s="1"/>
  <c r="A145" i="58" s="1"/>
  <c r="A146" i="58" s="1"/>
  <c r="A147" i="58" s="1"/>
  <c r="A148" i="58" s="1"/>
  <c r="A149" i="58" s="1"/>
  <c r="A150" i="58" s="1"/>
  <c r="A151" i="58" s="1"/>
  <c r="A152" i="58" s="1"/>
  <c r="A153" i="58" s="1"/>
  <c r="A154" i="58" s="1"/>
  <c r="A155" i="58" s="1"/>
  <c r="A156" i="58" s="1"/>
  <c r="A157" i="58" s="1"/>
  <c r="A158" i="58" s="1"/>
  <c r="A159" i="58" s="1"/>
  <c r="A160" i="58" s="1"/>
  <c r="A161" i="58" s="1"/>
  <c r="A162" i="58" s="1"/>
  <c r="A163" i="58" s="1"/>
  <c r="A164" i="58" s="1"/>
  <c r="A165" i="58" s="1"/>
  <c r="A166" i="58" s="1"/>
  <c r="A167" i="58" s="1"/>
  <c r="A168" i="58" s="1"/>
  <c r="A169" i="58" s="1"/>
  <c r="A170" i="58" s="1"/>
  <c r="A171" i="58" s="1"/>
  <c r="A172" i="58" s="1"/>
  <c r="A173" i="58" s="1"/>
  <c r="A174" i="58" s="1"/>
  <c r="A175" i="58" s="1"/>
  <c r="A176" i="58" s="1"/>
  <c r="A177" i="58" s="1"/>
  <c r="A178" i="58" s="1"/>
  <c r="A179" i="58" s="1"/>
  <c r="A180" i="58" s="1"/>
  <c r="A181" i="58" s="1"/>
  <c r="A182" i="58" s="1"/>
  <c r="A183" i="58" s="1"/>
  <c r="A184" i="58" s="1"/>
  <c r="A185" i="58" s="1"/>
  <c r="A186" i="58" s="1"/>
  <c r="A187" i="58" s="1"/>
  <c r="A188" i="58" s="1"/>
  <c r="A189" i="58" s="1"/>
  <c r="A190" i="58" s="1"/>
  <c r="A191" i="58" s="1"/>
  <c r="A192" i="58" s="1"/>
  <c r="A193" i="58" s="1"/>
  <c r="A194" i="58" s="1"/>
  <c r="A195" i="58" s="1"/>
  <c r="A196" i="58" s="1"/>
  <c r="A197" i="58" s="1"/>
  <c r="A198" i="58" s="1"/>
  <c r="A199" i="58" s="1"/>
  <c r="A200" i="58" s="1"/>
  <c r="A201" i="58" s="1"/>
  <c r="A202" i="58" s="1"/>
  <c r="A203" i="58" s="1"/>
  <c r="A204" i="58" s="1"/>
  <c r="A205" i="58" s="1"/>
  <c r="A206" i="58" s="1"/>
  <c r="A207" i="58" s="1"/>
  <c r="A208" i="58" s="1"/>
  <c r="A209" i="58" s="1"/>
  <c r="A210" i="58" s="1"/>
  <c r="A211" i="58" s="1"/>
  <c r="A212" i="58" s="1"/>
  <c r="A213" i="58" s="1"/>
  <c r="A214" i="58" s="1"/>
  <c r="A215" i="58" s="1"/>
  <c r="A216" i="58" s="1"/>
  <c r="A217" i="58" s="1"/>
  <c r="A218" i="58" s="1"/>
  <c r="A219" i="58" s="1"/>
  <c r="A220" i="58" s="1"/>
  <c r="A221" i="58" s="1"/>
  <c r="A222" i="58" s="1"/>
  <c r="A223" i="58" s="1"/>
  <c r="A224" i="58" s="1"/>
  <c r="A225" i="58" s="1"/>
  <c r="A226" i="58" s="1"/>
  <c r="A227" i="58" s="1"/>
  <c r="A228" i="58" s="1"/>
  <c r="A229" i="58" s="1"/>
  <c r="A230" i="58" s="1"/>
  <c r="A231" i="58" s="1"/>
  <c r="A232" i="58" s="1"/>
  <c r="A233" i="58" s="1"/>
  <c r="A234" i="58" s="1"/>
  <c r="A235" i="58" s="1"/>
  <c r="A236" i="58" s="1"/>
  <c r="A237" i="58" s="1"/>
  <c r="A238" i="58" s="1"/>
  <c r="A239" i="58" s="1"/>
  <c r="A240" i="58" s="1"/>
  <c r="A241" i="58" s="1"/>
  <c r="A242" i="58" s="1"/>
  <c r="A243" i="58" s="1"/>
  <c r="A244" i="58" s="1"/>
  <c r="A245" i="58" s="1"/>
  <c r="A246" i="58" s="1"/>
  <c r="A247" i="58"/>
  <c r="A248" i="58" s="1"/>
  <c r="A249" i="58" s="1"/>
  <c r="A250" i="58" s="1"/>
  <c r="A251" i="58" s="1"/>
  <c r="A252" i="58" s="1"/>
  <c r="A253" i="58" s="1"/>
  <c r="A254" i="58" s="1"/>
  <c r="A255" i="58" s="1"/>
  <c r="A256" i="58" s="1"/>
  <c r="A257" i="58" s="1"/>
  <c r="A258" i="58" s="1"/>
  <c r="A259" i="58" s="1"/>
  <c r="A260" i="58" s="1"/>
  <c r="A261" i="58" s="1"/>
  <c r="A262" i="58" s="1"/>
  <c r="A263" i="58" s="1"/>
  <c r="A264" i="58" s="1"/>
  <c r="A265" i="58" s="1"/>
  <c r="A266" i="58" s="1"/>
  <c r="A267" i="58" s="1"/>
  <c r="A268" i="58" s="1"/>
  <c r="A269" i="58" s="1"/>
  <c r="A270" i="58" s="1"/>
  <c r="A271" i="58" s="1"/>
  <c r="A272" i="58" s="1"/>
  <c r="A273" i="58" s="1"/>
  <c r="A274" i="58" s="1"/>
  <c r="A275" i="58" s="1"/>
  <c r="A276" i="58" s="1"/>
  <c r="A277" i="58" s="1"/>
  <c r="A278" i="58" s="1"/>
  <c r="A279" i="58" s="1"/>
  <c r="A280" i="58" s="1"/>
  <c r="A281" i="58" s="1"/>
  <c r="A282" i="58" s="1"/>
  <c r="A283" i="58" s="1"/>
  <c r="A284" i="58" s="1"/>
  <c r="A285" i="58" s="1"/>
  <c r="A286" i="58" s="1"/>
  <c r="A287" i="58" s="1"/>
  <c r="A288" i="58" s="1"/>
  <c r="A289" i="58" s="1"/>
  <c r="A290" i="58" s="1"/>
  <c r="A291" i="58" s="1"/>
  <c r="A292" i="58" s="1"/>
  <c r="A293" i="58" s="1"/>
  <c r="A294" i="58" s="1"/>
  <c r="A295" i="58" s="1"/>
  <c r="A296" i="58" s="1"/>
  <c r="A297" i="58" s="1"/>
  <c r="A298" i="58" s="1"/>
  <c r="A299" i="58" s="1"/>
  <c r="A300" i="58" s="1"/>
  <c r="A301" i="58" s="1"/>
  <c r="A302" i="58" s="1"/>
  <c r="A303" i="58" s="1"/>
  <c r="A304" i="58" s="1"/>
  <c r="A305" i="58" s="1"/>
  <c r="A306" i="58" s="1"/>
  <c r="A307" i="58" s="1"/>
  <c r="A308" i="58" s="1"/>
  <c r="A309" i="58" s="1"/>
  <c r="A310" i="58" s="1"/>
  <c r="A311" i="58" s="1"/>
  <c r="A312" i="58" s="1"/>
  <c r="A313" i="58" s="1"/>
  <c r="A314" i="58" s="1"/>
  <c r="A315" i="58" s="1"/>
  <c r="A316" i="58" s="1"/>
  <c r="A317" i="58" s="1"/>
  <c r="A318" i="58" s="1"/>
  <c r="A319" i="58" s="1"/>
  <c r="A320" i="58" s="1"/>
  <c r="A321" i="58" s="1"/>
  <c r="A322" i="58" s="1"/>
  <c r="A323" i="58" s="1"/>
  <c r="A324" i="58" s="1"/>
  <c r="A325" i="58" s="1"/>
  <c r="A326" i="58" s="1"/>
  <c r="A327" i="58" s="1"/>
  <c r="A328" i="58" s="1"/>
  <c r="A329" i="58" s="1"/>
  <c r="A330" i="58" s="1"/>
  <c r="A331" i="58" s="1"/>
  <c r="A332" i="58" s="1"/>
  <c r="A333" i="58" s="1"/>
  <c r="A334" i="58" s="1"/>
  <c r="A335" i="58" s="1"/>
  <c r="A336" i="58" s="1"/>
  <c r="A337" i="58" s="1"/>
  <c r="A338" i="58" s="1"/>
  <c r="A339" i="58" s="1"/>
  <c r="A340" i="58" s="1"/>
  <c r="A341" i="58" s="1"/>
  <c r="A342" i="58" s="1"/>
  <c r="A343" i="58" s="1"/>
  <c r="A344" i="58" s="1"/>
  <c r="A345" i="58" s="1"/>
  <c r="A346" i="58" s="1"/>
  <c r="A347" i="58" s="1"/>
  <c r="A348" i="58" s="1"/>
  <c r="A349" i="58" s="1"/>
  <c r="A350" i="58" s="1"/>
  <c r="A351" i="58" s="1"/>
  <c r="A352" i="58" s="1"/>
  <c r="A353" i="58" s="1"/>
  <c r="A354" i="58" s="1"/>
  <c r="A355" i="58" s="1"/>
  <c r="A356" i="58" s="1"/>
  <c r="A357" i="58" s="1"/>
  <c r="A358" i="58" s="1"/>
  <c r="A359" i="58" s="1"/>
  <c r="A360" i="58" s="1"/>
  <c r="A361" i="58" s="1"/>
  <c r="A362" i="58" s="1"/>
  <c r="A363" i="58" s="1"/>
  <c r="A364" i="58" s="1"/>
  <c r="A365" i="58" s="1"/>
  <c r="A366" i="58" s="1"/>
  <c r="A367" i="58" s="1"/>
  <c r="A368" i="58" s="1"/>
  <c r="A369" i="58" s="1"/>
  <c r="A370" i="58" s="1"/>
  <c r="A371" i="58" s="1"/>
  <c r="A372" i="58" s="1"/>
  <c r="A373" i="58" s="1"/>
  <c r="A374" i="58" s="1"/>
  <c r="A375" i="58" s="1"/>
  <c r="A376" i="58" s="1"/>
  <c r="A377" i="58" s="1"/>
  <c r="A378" i="58" s="1"/>
  <c r="A379" i="58" s="1"/>
  <c r="A380" i="58" s="1"/>
  <c r="A381" i="58" s="1"/>
  <c r="A382" i="58" s="1"/>
  <c r="A383" i="58" s="1"/>
  <c r="A384" i="58" s="1"/>
  <c r="A385" i="58" s="1"/>
  <c r="A386" i="58" s="1"/>
  <c r="A387" i="58" s="1"/>
  <c r="A388" i="58" s="1"/>
  <c r="A389" i="58" s="1"/>
  <c r="A390" i="58" s="1"/>
  <c r="A391" i="58" s="1"/>
  <c r="A392" i="58" s="1"/>
  <c r="A393" i="58" s="1"/>
  <c r="A394" i="58" s="1"/>
  <c r="A395" i="58" s="1"/>
  <c r="A396" i="58" s="1"/>
  <c r="A397" i="58" s="1"/>
  <c r="A398" i="58" s="1"/>
  <c r="A399" i="58" s="1"/>
  <c r="A400" i="58" s="1"/>
  <c r="A401" i="58" s="1"/>
  <c r="A402" i="58" s="1"/>
  <c r="A403" i="58" s="1"/>
  <c r="A404" i="58" s="1"/>
  <c r="A405" i="58" s="1"/>
  <c r="A406" i="58" s="1"/>
  <c r="A407" i="58" s="1"/>
  <c r="A408" i="58" s="1"/>
  <c r="A409" i="58" s="1"/>
  <c r="A410" i="58" s="1"/>
  <c r="A411" i="58" s="1"/>
  <c r="A412" i="58" s="1"/>
  <c r="A413" i="58" s="1"/>
  <c r="A414" i="58" s="1"/>
  <c r="A415" i="58" s="1"/>
  <c r="A416" i="58" s="1"/>
  <c r="A417" i="58" s="1"/>
  <c r="A418" i="58" s="1"/>
  <c r="A419" i="58" s="1"/>
  <c r="A420" i="58" s="1"/>
  <c r="A421" i="58" s="1"/>
  <c r="A422" i="58" s="1"/>
  <c r="A423" i="58" s="1"/>
  <c r="A424" i="58" s="1"/>
  <c r="A425" i="58" s="1"/>
  <c r="A426" i="58" s="1"/>
  <c r="A427" i="58" s="1"/>
  <c r="A428" i="58" s="1"/>
  <c r="A429" i="58" s="1"/>
  <c r="A430" i="58" s="1"/>
  <c r="A431" i="58" s="1"/>
  <c r="A432" i="58" s="1"/>
  <c r="A433" i="58" s="1"/>
  <c r="A434" i="58" s="1"/>
  <c r="A435" i="58" s="1"/>
  <c r="A436" i="58" s="1"/>
  <c r="A437" i="58" s="1"/>
  <c r="A438" i="58" s="1"/>
  <c r="A439" i="58" s="1"/>
  <c r="A440" i="58" s="1"/>
  <c r="A441" i="58" s="1"/>
  <c r="A442" i="58" s="1"/>
  <c r="A443" i="58" s="1"/>
  <c r="A444" i="58" s="1"/>
  <c r="A445" i="58" s="1"/>
  <c r="A446" i="58" s="1"/>
  <c r="A447" i="58" s="1"/>
  <c r="A448" i="58" s="1"/>
  <c r="A449" i="58" s="1"/>
  <c r="A450" i="58" s="1"/>
  <c r="A451" i="58" s="1"/>
  <c r="A452" i="58" s="1"/>
  <c r="A453" i="58" s="1"/>
  <c r="A454" i="58" s="1"/>
  <c r="A455" i="58" s="1"/>
  <c r="A456" i="58" s="1"/>
  <c r="A457" i="58" s="1"/>
  <c r="A458" i="58" s="1"/>
  <c r="A459" i="58" s="1"/>
  <c r="A460" i="58" s="1"/>
  <c r="A461" i="58" s="1"/>
  <c r="A462" i="58" s="1"/>
  <c r="A463" i="58" s="1"/>
  <c r="A464" i="58" s="1"/>
  <c r="A465" i="58" s="1"/>
  <c r="A466" i="58" s="1"/>
  <c r="A467" i="58" s="1"/>
  <c r="A468" i="58" s="1"/>
  <c r="A469" i="58" s="1"/>
  <c r="A470" i="58" s="1"/>
  <c r="A471" i="58" s="1"/>
  <c r="A472" i="58" s="1"/>
  <c r="A473" i="58" s="1"/>
  <c r="A474" i="58" s="1"/>
  <c r="A475" i="58" s="1"/>
  <c r="A476" i="58" s="1"/>
  <c r="A477" i="58" s="1"/>
  <c r="A478" i="58" s="1"/>
  <c r="A479" i="58" s="1"/>
  <c r="A480" i="58" s="1"/>
  <c r="A481" i="58" s="1"/>
  <c r="A482" i="58" s="1"/>
  <c r="A483" i="58" s="1"/>
  <c r="A484" i="58" s="1"/>
  <c r="A485" i="58" s="1"/>
  <c r="A486" i="58" s="1"/>
  <c r="A487" i="58" s="1"/>
  <c r="A488" i="58" s="1"/>
  <c r="A489" i="58" s="1"/>
  <c r="A490" i="58" s="1"/>
  <c r="A491" i="58" s="1"/>
  <c r="A492" i="58" s="1"/>
  <c r="A493" i="58" s="1"/>
  <c r="A494" i="58" s="1"/>
  <c r="A495" i="58" s="1"/>
  <c r="A496" i="58" s="1"/>
  <c r="A497" i="58" s="1"/>
  <c r="A498" i="58" s="1"/>
  <c r="A499" i="58" s="1"/>
  <c r="A500" i="58" s="1"/>
  <c r="A501" i="58" s="1"/>
  <c r="A502" i="58" s="1"/>
  <c r="A503" i="58" s="1"/>
  <c r="A504" i="58" s="1"/>
  <c r="A505" i="58" s="1"/>
  <c r="A506" i="58" s="1"/>
  <c r="A507" i="58" s="1"/>
  <c r="A508" i="58" s="1"/>
  <c r="A509" i="58" s="1"/>
  <c r="A510" i="58" s="1"/>
  <c r="A511" i="58" s="1"/>
  <c r="A512" i="58" s="1"/>
  <c r="A513" i="58" s="1"/>
  <c r="A514" i="58" s="1"/>
  <c r="A515" i="58" s="1"/>
  <c r="A516" i="58" s="1"/>
  <c r="A517" i="58" s="1"/>
  <c r="A518" i="58" s="1"/>
  <c r="A519" i="58" s="1"/>
  <c r="A520" i="58" s="1"/>
  <c r="A521" i="58" s="1"/>
  <c r="A522" i="58" s="1"/>
  <c r="A523" i="58" s="1"/>
  <c r="A524" i="58" s="1"/>
  <c r="A525" i="58" s="1"/>
  <c r="A526" i="58" s="1"/>
  <c r="A527" i="58" s="1"/>
  <c r="A528" i="58" s="1"/>
  <c r="A529" i="58" s="1"/>
  <c r="A530" i="58" s="1"/>
  <c r="A531" i="58" s="1"/>
  <c r="A532" i="58" s="1"/>
  <c r="A533" i="58" s="1"/>
  <c r="A534" i="58" s="1"/>
  <c r="A535" i="58" s="1"/>
  <c r="A536" i="58" s="1"/>
  <c r="A537" i="58" s="1"/>
  <c r="A538" i="58" s="1"/>
  <c r="A539" i="58" s="1"/>
  <c r="A540" i="58" s="1"/>
  <c r="A541" i="58" s="1"/>
  <c r="A542" i="58" s="1"/>
  <c r="A543" i="58" s="1"/>
  <c r="A544" i="58" s="1"/>
  <c r="A545" i="58" s="1"/>
  <c r="A546" i="58" s="1"/>
  <c r="A547" i="58" s="1"/>
  <c r="A548" i="58" s="1"/>
  <c r="A549" i="58" s="1"/>
  <c r="A550" i="58" s="1"/>
  <c r="A551" i="58" s="1"/>
  <c r="A552" i="58" s="1"/>
  <c r="A553" i="58" s="1"/>
  <c r="A554" i="58" s="1"/>
  <c r="A555" i="58" s="1"/>
  <c r="A556" i="58" s="1"/>
  <c r="A557" i="58" s="1"/>
  <c r="A558" i="58" s="1"/>
  <c r="A559" i="58" s="1"/>
  <c r="A560" i="58" s="1"/>
  <c r="A561" i="58" s="1"/>
  <c r="A562" i="58" s="1"/>
  <c r="A563" i="58" s="1"/>
  <c r="A564" i="58" s="1"/>
  <c r="A565" i="58" s="1"/>
  <c r="A566" i="58" s="1"/>
  <c r="A567" i="58" s="1"/>
  <c r="A568" i="58" s="1"/>
  <c r="A569" i="58" s="1"/>
  <c r="A570" i="58" s="1"/>
  <c r="A571" i="58" s="1"/>
  <c r="A572" i="58" s="1"/>
  <c r="A573" i="58" s="1"/>
  <c r="A574" i="58" s="1"/>
  <c r="A575" i="58" s="1"/>
  <c r="A576" i="58" s="1"/>
  <c r="A577" i="58" s="1"/>
  <c r="A578" i="58" s="1"/>
  <c r="A579" i="58" s="1"/>
  <c r="A580" i="58" s="1"/>
  <c r="A581" i="58" s="1"/>
  <c r="A582" i="58" s="1"/>
  <c r="A583" i="58" s="1"/>
  <c r="A584" i="58" s="1"/>
  <c r="A585" i="58" s="1"/>
  <c r="A586" i="58" s="1"/>
  <c r="A587" i="58" s="1"/>
  <c r="A588" i="58" s="1"/>
  <c r="A589" i="58" s="1"/>
  <c r="A590" i="58" s="1"/>
  <c r="A591" i="58" s="1"/>
  <c r="A592" i="58" s="1"/>
  <c r="A593" i="58" s="1"/>
  <c r="A594" i="58" s="1"/>
  <c r="A595" i="58" s="1"/>
  <c r="A596" i="58" s="1"/>
  <c r="A597" i="58" s="1"/>
  <c r="A598" i="58" s="1"/>
  <c r="A599" i="58" s="1"/>
  <c r="A600" i="58" s="1"/>
  <c r="A601" i="58" s="1"/>
  <c r="A602" i="58" s="1"/>
  <c r="A603" i="58" s="1"/>
  <c r="A604" i="58" s="1"/>
  <c r="A605" i="58" s="1"/>
  <c r="A606" i="58" s="1"/>
  <c r="A607" i="58" s="1"/>
  <c r="A608" i="58" s="1"/>
  <c r="A609" i="58" s="1"/>
  <c r="A610" i="58" s="1"/>
  <c r="A611" i="58" s="1"/>
  <c r="A612" i="58" s="1"/>
  <c r="A613" i="58" s="1"/>
  <c r="A614" i="58" s="1"/>
  <c r="A615" i="58" s="1"/>
  <c r="A616" i="58" s="1"/>
  <c r="A617" i="58" s="1"/>
  <c r="A618" i="58" s="1"/>
  <c r="A619" i="58" s="1"/>
  <c r="A620" i="58" s="1"/>
  <c r="A621" i="58" s="1"/>
  <c r="A622" i="58" s="1"/>
  <c r="A623" i="58" s="1"/>
  <c r="A624" i="58" s="1"/>
  <c r="A625" i="58" s="1"/>
  <c r="A626" i="58" s="1"/>
  <c r="A627" i="58" s="1"/>
  <c r="A628" i="58" s="1"/>
  <c r="A629" i="58" s="1"/>
  <c r="A630" i="58" s="1"/>
  <c r="A631" i="58" s="1"/>
  <c r="A632" i="58" s="1"/>
  <c r="A633" i="58" s="1"/>
  <c r="A634" i="58" s="1"/>
  <c r="A635" i="58" s="1"/>
  <c r="A636" i="58" s="1"/>
  <c r="A637" i="58" s="1"/>
  <c r="A638" i="58" s="1"/>
  <c r="A639" i="58" s="1"/>
  <c r="A640" i="58" s="1"/>
  <c r="A641" i="58" s="1"/>
  <c r="A642" i="58" s="1"/>
  <c r="A643" i="58" s="1"/>
  <c r="A644" i="58" s="1"/>
  <c r="A645" i="58" s="1"/>
  <c r="A646" i="58" s="1"/>
  <c r="A647" i="58" s="1"/>
  <c r="A648" i="58" s="1"/>
  <c r="A649" i="58" s="1"/>
  <c r="A650" i="58" s="1"/>
  <c r="A651" i="58" s="1"/>
  <c r="A652" i="58" s="1"/>
  <c r="A653" i="58" s="1"/>
  <c r="A654" i="58" s="1"/>
  <c r="A655" i="58" s="1"/>
  <c r="A656" i="58" s="1"/>
  <c r="A657" i="58" s="1"/>
  <c r="A658" i="58" s="1"/>
  <c r="A659" i="58" s="1"/>
  <c r="A660" i="58" s="1"/>
  <c r="A661" i="58" s="1"/>
  <c r="A662" i="58" s="1"/>
  <c r="A663" i="58" s="1"/>
  <c r="A664" i="58" s="1"/>
  <c r="A665" i="58" s="1"/>
  <c r="A666" i="58" s="1"/>
  <c r="A667" i="58" s="1"/>
  <c r="A668" i="58" s="1"/>
  <c r="A669" i="58" s="1"/>
  <c r="A670" i="58" s="1"/>
  <c r="A671" i="58" s="1"/>
  <c r="A672" i="58" s="1"/>
  <c r="A673" i="58" s="1"/>
  <c r="A674" i="58" s="1"/>
  <c r="A675" i="58" s="1"/>
  <c r="A676" i="58" s="1"/>
  <c r="A677" i="58" s="1"/>
  <c r="A678" i="58" s="1"/>
  <c r="A679" i="58" s="1"/>
  <c r="A680" i="58" s="1"/>
  <c r="A681" i="58" s="1"/>
  <c r="A682" i="58" s="1"/>
  <c r="A683" i="58" s="1"/>
  <c r="A684" i="58" s="1"/>
  <c r="A685" i="58" s="1"/>
  <c r="A686" i="58" s="1"/>
  <c r="A687" i="58" s="1"/>
  <c r="A688" i="58" s="1"/>
  <c r="A689" i="58" s="1"/>
  <c r="A690" i="58" s="1"/>
  <c r="A691" i="58" s="1"/>
  <c r="A692" i="58" s="1"/>
  <c r="A693" i="58" s="1"/>
  <c r="A694" i="58" s="1"/>
  <c r="A695" i="58" s="1"/>
  <c r="A696" i="58" s="1"/>
  <c r="A697" i="58" s="1"/>
  <c r="A698" i="58" s="1"/>
  <c r="A699" i="58" s="1"/>
  <c r="A700" i="58" s="1"/>
  <c r="A701" i="58" s="1"/>
  <c r="A702" i="58" s="1"/>
  <c r="A703" i="58" s="1"/>
  <c r="A704" i="58" s="1"/>
  <c r="A705" i="58" s="1"/>
  <c r="A706" i="58" s="1"/>
  <c r="A707" i="58" s="1"/>
  <c r="A708" i="58" s="1"/>
  <c r="A709" i="58" s="1"/>
  <c r="A710" i="58" s="1"/>
  <c r="A711" i="58" s="1"/>
  <c r="A712" i="58" s="1"/>
  <c r="A713" i="58" s="1"/>
  <c r="A714" i="58" s="1"/>
  <c r="A715" i="58" s="1"/>
  <c r="A716" i="58" s="1"/>
  <c r="A717" i="58" s="1"/>
  <c r="A718" i="58" s="1"/>
  <c r="A719" i="58" s="1"/>
  <c r="A720" i="58" s="1"/>
  <c r="A721" i="58" s="1"/>
  <c r="A722" i="58" s="1"/>
  <c r="A723" i="58" s="1"/>
  <c r="A724" i="58" s="1"/>
  <c r="A725" i="58" s="1"/>
  <c r="A726" i="58" s="1"/>
  <c r="A727" i="58" s="1"/>
  <c r="A728" i="58" s="1"/>
  <c r="A729" i="58" s="1"/>
  <c r="A730" i="58" s="1"/>
  <c r="A731" i="58" s="1"/>
  <c r="A732" i="58" s="1"/>
  <c r="A733" i="58" s="1"/>
  <c r="A734" i="58" s="1"/>
  <c r="A735" i="58" s="1"/>
  <c r="A736" i="58" s="1"/>
  <c r="A737" i="58" s="1"/>
  <c r="A738" i="58" s="1"/>
  <c r="A739" i="58" s="1"/>
  <c r="A740" i="58" s="1"/>
  <c r="A741" i="58" s="1"/>
  <c r="A742" i="58" s="1"/>
  <c r="A743" i="58" s="1"/>
  <c r="A744" i="58" s="1"/>
  <c r="A745" i="58" s="1"/>
  <c r="A746" i="58" s="1"/>
  <c r="A747" i="58" s="1"/>
  <c r="A748" i="58" s="1"/>
  <c r="A749" i="58" s="1"/>
  <c r="A750" i="58" s="1"/>
  <c r="A751" i="58" s="1"/>
  <c r="A752" i="58" s="1"/>
  <c r="A753" i="58" s="1"/>
  <c r="A754" i="58" s="1"/>
  <c r="A755" i="58" s="1"/>
  <c r="A756" i="58" s="1"/>
  <c r="A757" i="58" s="1"/>
  <c r="A758" i="58" s="1"/>
  <c r="A759" i="58" s="1"/>
  <c r="A760" i="58" s="1"/>
  <c r="A761" i="58" s="1"/>
  <c r="A762" i="58" s="1"/>
  <c r="A763" i="58" s="1"/>
  <c r="A764" i="58" s="1"/>
  <c r="A765" i="58" s="1"/>
  <c r="A766" i="58" s="1"/>
  <c r="A767" i="58" s="1"/>
  <c r="A768" i="58" s="1"/>
  <c r="A769" i="58" s="1"/>
  <c r="A770" i="58" s="1"/>
  <c r="A771" i="58" s="1"/>
  <c r="A772" i="58" s="1"/>
  <c r="A773" i="58" s="1"/>
  <c r="A774" i="58" s="1"/>
  <c r="A775" i="58" s="1"/>
  <c r="A776" i="58" s="1"/>
  <c r="A777" i="58" s="1"/>
  <c r="A778" i="58" s="1"/>
  <c r="A779" i="58" s="1"/>
  <c r="A780" i="58" s="1"/>
  <c r="A781" i="58" s="1"/>
  <c r="A782" i="58" s="1"/>
  <c r="A783" i="58" s="1"/>
  <c r="A784" i="58" s="1"/>
  <c r="A785" i="58" s="1"/>
  <c r="A786" i="58" s="1"/>
  <c r="A787" i="58" s="1"/>
  <c r="A788" i="58" s="1"/>
  <c r="A789" i="58" s="1"/>
  <c r="A790" i="58" s="1"/>
  <c r="A791" i="58" s="1"/>
  <c r="A792" i="58" s="1"/>
  <c r="A793" i="58" s="1"/>
  <c r="A794" i="58" s="1"/>
  <c r="A795" i="58" s="1"/>
  <c r="A796" i="58" s="1"/>
  <c r="A797" i="58" s="1"/>
  <c r="A798" i="58" s="1"/>
  <c r="A799" i="58" s="1"/>
  <c r="A800" i="58" s="1"/>
  <c r="A801" i="58" s="1"/>
  <c r="A802" i="58" s="1"/>
  <c r="A803" i="58" s="1"/>
  <c r="A804" i="58" s="1"/>
  <c r="A805" i="58" s="1"/>
  <c r="A806" i="58" s="1"/>
  <c r="A807" i="58" s="1"/>
  <c r="A808" i="58" s="1"/>
  <c r="A809" i="58" s="1"/>
  <c r="A810" i="58" s="1"/>
  <c r="A811" i="58" s="1"/>
  <c r="A812" i="58" s="1"/>
  <c r="A813" i="58" s="1"/>
  <c r="A814" i="58" s="1"/>
  <c r="A815" i="58" s="1"/>
  <c r="A816" i="58" s="1"/>
  <c r="A817" i="58" s="1"/>
  <c r="A818" i="58" s="1"/>
  <c r="A819" i="58" s="1"/>
  <c r="A820" i="58" s="1"/>
  <c r="A821" i="58" s="1"/>
  <c r="A822" i="58" s="1"/>
  <c r="A823" i="58" s="1"/>
  <c r="A824" i="58" s="1"/>
  <c r="A825" i="58" s="1"/>
  <c r="A826" i="58" s="1"/>
  <c r="A827" i="58" s="1"/>
  <c r="A828" i="58" s="1"/>
  <c r="A829" i="58" s="1"/>
  <c r="A830" i="58" s="1"/>
  <c r="A831" i="58" s="1"/>
  <c r="A832" i="58" s="1"/>
  <c r="A833" i="58" s="1"/>
  <c r="A834" i="58" s="1"/>
  <c r="A835" i="58" s="1"/>
  <c r="A836" i="58" s="1"/>
  <c r="A837" i="58" s="1"/>
  <c r="A838" i="58" s="1"/>
  <c r="A839" i="58" s="1"/>
  <c r="A840" i="58" s="1"/>
  <c r="A841" i="58" s="1"/>
  <c r="A842" i="58" s="1"/>
  <c r="A843" i="58" s="1"/>
  <c r="A844" i="58" s="1"/>
  <c r="A845" i="58" s="1"/>
  <c r="A846" i="58" s="1"/>
  <c r="A847" i="58" s="1"/>
  <c r="A848" i="58" s="1"/>
  <c r="A849" i="58" s="1"/>
  <c r="A850" i="58" s="1"/>
  <c r="A851" i="58" s="1"/>
  <c r="A852" i="58" s="1"/>
  <c r="A853" i="58" s="1"/>
  <c r="A854" i="58" s="1"/>
  <c r="A855" i="58" s="1"/>
  <c r="A856" i="58" s="1"/>
  <c r="A857" i="58" s="1"/>
  <c r="A858" i="58" s="1"/>
  <c r="A859" i="58" s="1"/>
  <c r="A860" i="58" s="1"/>
  <c r="A861" i="58" s="1"/>
  <c r="A862" i="58" s="1"/>
  <c r="A863" i="58" s="1"/>
  <c r="A864" i="58" s="1"/>
  <c r="A865" i="58" s="1"/>
  <c r="A866" i="58" s="1"/>
  <c r="A867" i="58" s="1"/>
  <c r="A868" i="58" s="1"/>
  <c r="A869" i="58" s="1"/>
  <c r="A870" i="58" s="1"/>
  <c r="A871" i="58" s="1"/>
  <c r="A872" i="58" s="1"/>
  <c r="A873" i="58" s="1"/>
  <c r="A874" i="58" s="1"/>
  <c r="A875" i="58" s="1"/>
  <c r="A876" i="58" s="1"/>
  <c r="A877" i="58" s="1"/>
  <c r="A878" i="58" s="1"/>
  <c r="A879" i="58" s="1"/>
  <c r="A880" i="58" s="1"/>
  <c r="A881" i="58" s="1"/>
  <c r="A882" i="58" s="1"/>
  <c r="A883" i="58" s="1"/>
  <c r="A884" i="58" s="1"/>
  <c r="A885" i="58" s="1"/>
  <c r="A886" i="58" s="1"/>
  <c r="A887" i="58" s="1"/>
  <c r="A888" i="58" s="1"/>
  <c r="A889" i="58" s="1"/>
  <c r="A890" i="58" s="1"/>
  <c r="A891" i="58" s="1"/>
  <c r="A892" i="58" s="1"/>
  <c r="A893" i="58" s="1"/>
  <c r="A894" i="58" s="1"/>
  <c r="A895" i="58" s="1"/>
  <c r="A896" i="58" s="1"/>
  <c r="A897" i="58" s="1"/>
  <c r="A898" i="58" s="1"/>
  <c r="A899" i="58" s="1"/>
  <c r="A900" i="58" s="1"/>
  <c r="A901" i="58" s="1"/>
  <c r="A902" i="58" s="1"/>
  <c r="A903" i="58" s="1"/>
  <c r="A904" i="58" s="1"/>
  <c r="A905" i="58" s="1"/>
  <c r="A906" i="58" s="1"/>
  <c r="A907" i="58" s="1"/>
  <c r="A908" i="58" s="1"/>
  <c r="A909" i="58" s="1"/>
  <c r="A910" i="58" s="1"/>
  <c r="A911" i="58" s="1"/>
  <c r="A912" i="58" s="1"/>
  <c r="A913" i="58" s="1"/>
  <c r="A914" i="58" s="1"/>
  <c r="A915" i="58" s="1"/>
  <c r="A916" i="58" s="1"/>
  <c r="A917" i="58" s="1"/>
  <c r="A918" i="58" s="1"/>
  <c r="A919" i="58" s="1"/>
  <c r="A920" i="58" s="1"/>
  <c r="A921" i="58" s="1"/>
  <c r="A922" i="58" s="1"/>
  <c r="A923" i="58" s="1"/>
  <c r="A924" i="58" s="1"/>
  <c r="A925" i="58" s="1"/>
  <c r="A926" i="58" s="1"/>
  <c r="A927" i="58" s="1"/>
  <c r="A928" i="58" s="1"/>
  <c r="A929" i="58" s="1"/>
  <c r="A930" i="58" s="1"/>
  <c r="A931" i="58" s="1"/>
  <c r="A932" i="58" s="1"/>
  <c r="A933" i="58" s="1"/>
  <c r="A934" i="58" s="1"/>
  <c r="A935" i="58" s="1"/>
  <c r="A936" i="58" s="1"/>
  <c r="A937" i="58" s="1"/>
  <c r="A938" i="58" s="1"/>
  <c r="A939" i="58" s="1"/>
  <c r="A940" i="58" s="1"/>
  <c r="A941" i="58" s="1"/>
  <c r="A942" i="58" s="1"/>
  <c r="A943" i="58" s="1"/>
  <c r="A944" i="58" s="1"/>
  <c r="A945" i="58" s="1"/>
  <c r="A946" i="58" s="1"/>
  <c r="A947" i="58" s="1"/>
  <c r="A948" i="58" s="1"/>
  <c r="A949" i="58" s="1"/>
  <c r="A950" i="58" s="1"/>
  <c r="A951" i="58" s="1"/>
  <c r="A952" i="58" s="1"/>
  <c r="A953" i="58" s="1"/>
  <c r="A954" i="58" s="1"/>
  <c r="A955" i="58" s="1"/>
  <c r="A956" i="58" s="1"/>
  <c r="A957" i="58" s="1"/>
  <c r="A958" i="58" s="1"/>
  <c r="A959" i="58" s="1"/>
  <c r="A960" i="58" s="1"/>
  <c r="A961" i="58" s="1"/>
  <c r="A962" i="58" s="1"/>
  <c r="A963" i="58" s="1"/>
  <c r="A964" i="58" s="1"/>
  <c r="A965" i="58" s="1"/>
  <c r="A966" i="58" s="1"/>
  <c r="A967" i="58" s="1"/>
  <c r="A968" i="58" s="1"/>
  <c r="A969" i="58" s="1"/>
  <c r="A970" i="58" s="1"/>
  <c r="A971" i="58" s="1"/>
  <c r="A972" i="58" s="1"/>
  <c r="A973" i="58" s="1"/>
  <c r="A974" i="58" s="1"/>
  <c r="A975" i="58" s="1"/>
  <c r="A976" i="58" s="1"/>
  <c r="A977" i="58" s="1"/>
  <c r="A978" i="58" s="1"/>
  <c r="A979" i="58" s="1"/>
  <c r="A980" i="58" s="1"/>
  <c r="A981" i="58" s="1"/>
  <c r="A982" i="58" s="1"/>
  <c r="A983" i="58" s="1"/>
  <c r="A984" i="58" s="1"/>
  <c r="A985" i="58" s="1"/>
  <c r="A986" i="58" s="1"/>
  <c r="A987" i="58" s="1"/>
  <c r="A988" i="58" s="1"/>
  <c r="A989" i="58" s="1"/>
  <c r="A990" i="58" s="1"/>
  <c r="A991" i="58" s="1"/>
  <c r="A992" i="58" s="1"/>
  <c r="A993" i="58" s="1"/>
  <c r="A994" i="58" s="1"/>
  <c r="A995" i="58" s="1"/>
  <c r="A996" i="58" s="1"/>
  <c r="A997" i="58" s="1"/>
  <c r="A998" i="58" s="1"/>
  <c r="A999" i="58" s="1"/>
  <c r="A1000" i="58" s="1"/>
  <c r="A1001" i="58" s="1"/>
  <c r="A1002" i="58" s="1"/>
  <c r="A1003" i="58" s="1"/>
  <c r="A1004" i="58" s="1"/>
  <c r="A1005" i="58" s="1"/>
  <c r="A1006" i="58" s="1"/>
  <c r="A1007" i="58" s="1"/>
  <c r="A1008" i="58" s="1"/>
  <c r="A1009" i="58" s="1"/>
  <c r="A1010" i="58" s="1"/>
  <c r="A1011" i="58" s="1"/>
  <c r="A1012" i="58" s="1"/>
  <c r="A1013" i="58" s="1"/>
  <c r="A1014" i="58" s="1"/>
  <c r="A1015" i="58" s="1"/>
  <c r="A1016" i="58" s="1"/>
  <c r="A1017" i="58" s="1"/>
  <c r="A1018" i="58" s="1"/>
  <c r="A1019" i="58" s="1"/>
  <c r="A1020" i="58" s="1"/>
  <c r="A1021" i="58" s="1"/>
  <c r="A1022" i="58" s="1"/>
  <c r="A1023" i="58" s="1"/>
  <c r="A1024" i="58" s="1"/>
  <c r="A1025" i="58" s="1"/>
  <c r="A1026" i="58" s="1"/>
  <c r="A1027" i="58" s="1"/>
  <c r="A1028" i="58" s="1"/>
  <c r="A1029" i="58" s="1"/>
  <c r="A1030" i="58" s="1"/>
  <c r="A1031" i="58" s="1"/>
  <c r="A1032" i="58" s="1"/>
  <c r="A1033" i="58" s="1"/>
  <c r="A1034" i="58" s="1"/>
  <c r="A1035" i="58" s="1"/>
  <c r="A1036" i="58" s="1"/>
  <c r="A1037" i="58" s="1"/>
  <c r="A1038" i="58" s="1"/>
  <c r="A1039" i="58" s="1"/>
  <c r="A1040" i="58" s="1"/>
  <c r="A1041" i="58" s="1"/>
  <c r="A1042" i="58" s="1"/>
  <c r="A1043" i="58" s="1"/>
  <c r="A1044" i="58" s="1"/>
  <c r="A1045" i="58" s="1"/>
  <c r="A1046" i="58" s="1"/>
  <c r="A1047" i="58" s="1"/>
  <c r="A1048" i="58" s="1"/>
  <c r="A1049" i="58" s="1"/>
  <c r="A1050" i="58" s="1"/>
  <c r="A1051" i="58" s="1"/>
  <c r="A1052" i="58" s="1"/>
  <c r="A1053" i="58" s="1"/>
  <c r="A1054" i="58" s="1"/>
  <c r="A1055" i="58" s="1"/>
  <c r="A1056" i="58" s="1"/>
  <c r="A1057" i="58" s="1"/>
  <c r="A1058" i="58" s="1"/>
  <c r="A1059" i="58" s="1"/>
  <c r="A1060" i="58" s="1"/>
  <c r="A1061" i="58" s="1"/>
  <c r="A1062" i="58" s="1"/>
  <c r="A1063" i="58" s="1"/>
  <c r="A1064" i="58" s="1"/>
  <c r="A1065" i="58" s="1"/>
  <c r="A1066" i="58" s="1"/>
  <c r="A1067" i="58" s="1"/>
  <c r="A1068" i="58" s="1"/>
  <c r="A1069" i="58" s="1"/>
  <c r="A1070" i="58" s="1"/>
  <c r="A1071" i="58" s="1"/>
  <c r="A1072" i="58" s="1"/>
  <c r="A1073" i="58" s="1"/>
  <c r="A1074" i="58" s="1"/>
  <c r="A1075" i="58" s="1"/>
  <c r="A1076" i="58" s="1"/>
  <c r="A1077" i="58" s="1"/>
  <c r="A1078" i="58" s="1"/>
  <c r="A1079" i="58" s="1"/>
  <c r="A1080" i="58" s="1"/>
  <c r="A1081" i="58" s="1"/>
  <c r="A1082" i="58" s="1"/>
  <c r="A1083" i="58" s="1"/>
  <c r="A1084" i="58" s="1"/>
  <c r="A1085" i="58" s="1"/>
  <c r="A1086" i="58" s="1"/>
  <c r="A1087" i="58" s="1"/>
  <c r="A1088" i="58" s="1"/>
  <c r="A1089" i="58" s="1"/>
  <c r="A1090" i="58" s="1"/>
  <c r="A1091" i="58" s="1"/>
  <c r="A1092" i="58" s="1"/>
  <c r="A1093" i="58" s="1"/>
  <c r="A1094" i="58" s="1"/>
  <c r="A1095" i="58" s="1"/>
  <c r="A1096" i="58" s="1"/>
  <c r="A1097" i="58" s="1"/>
  <c r="A1098" i="58" s="1"/>
  <c r="A1099" i="58" s="1"/>
  <c r="A1100" i="58" s="1"/>
  <c r="A1101" i="58" s="1"/>
  <c r="A1102" i="58" s="1"/>
  <c r="A1103" i="58" s="1"/>
  <c r="A1104" i="58" s="1"/>
  <c r="A1105" i="58" s="1"/>
  <c r="A1106" i="58" s="1"/>
  <c r="A1107" i="58" s="1"/>
  <c r="A1108" i="58" s="1"/>
  <c r="A1109" i="58" s="1"/>
  <c r="A1110" i="58" s="1"/>
  <c r="A1111" i="58" s="1"/>
  <c r="A1112" i="58" s="1"/>
  <c r="A1113" i="58" s="1"/>
  <c r="A1114" i="58" s="1"/>
  <c r="A1115" i="58" s="1"/>
  <c r="A1116" i="58" s="1"/>
  <c r="A1117" i="58" s="1"/>
  <c r="A1118" i="58" s="1"/>
  <c r="A1119" i="58" s="1"/>
  <c r="A1120" i="58" s="1"/>
  <c r="A1121" i="58" s="1"/>
  <c r="A1122" i="58" s="1"/>
  <c r="A1123" i="58" s="1"/>
  <c r="A1124" i="58" s="1"/>
  <c r="A1125" i="58" s="1"/>
  <c r="A1126" i="58" s="1"/>
  <c r="A1127" i="58" s="1"/>
  <c r="A1128" i="58" s="1"/>
  <c r="A1129" i="58" s="1"/>
  <c r="A1130" i="58" s="1"/>
  <c r="A1131" i="58" s="1"/>
  <c r="A1132" i="58" s="1"/>
  <c r="A1133" i="58" s="1"/>
  <c r="A1134" i="58" s="1"/>
  <c r="A1135" i="58" s="1"/>
  <c r="A1136" i="58" s="1"/>
  <c r="A1137" i="58" s="1"/>
  <c r="A1138" i="58" s="1"/>
  <c r="A1139" i="58" s="1"/>
  <c r="A1140" i="58" s="1"/>
  <c r="A1141" i="58" s="1"/>
  <c r="A1142" i="58" s="1"/>
  <c r="A1143" i="58" s="1"/>
  <c r="A1144" i="58" s="1"/>
  <c r="A1145" i="58" s="1"/>
  <c r="A1146" i="58" s="1"/>
  <c r="A1147" i="58" s="1"/>
  <c r="A1148" i="58" s="1"/>
  <c r="A1149" i="58" s="1"/>
  <c r="A1150" i="58" s="1"/>
  <c r="A1151" i="58" s="1"/>
  <c r="A1152" i="58" s="1"/>
  <c r="A1153" i="58" s="1"/>
  <c r="A1154" i="58" s="1"/>
  <c r="A1155" i="58" s="1"/>
  <c r="A1156" i="58" s="1"/>
  <c r="A1157" i="58" s="1"/>
  <c r="A1158" i="58" s="1"/>
  <c r="A1159" i="58" s="1"/>
  <c r="A1160" i="58" s="1"/>
  <c r="A1161" i="58" s="1"/>
  <c r="A1162" i="58" s="1"/>
  <c r="A1163" i="58" s="1"/>
  <c r="A1164" i="58" s="1"/>
  <c r="A1165" i="58" s="1"/>
  <c r="A1166" i="58" s="1"/>
  <c r="A1167" i="58" s="1"/>
  <c r="A1168" i="58" s="1"/>
  <c r="A1169" i="58" s="1"/>
  <c r="A1170" i="58" s="1"/>
  <c r="A1171" i="58" s="1"/>
  <c r="A1172" i="58" s="1"/>
  <c r="A1173" i="58" s="1"/>
  <c r="A1174" i="58" s="1"/>
  <c r="A1175" i="58" s="1"/>
  <c r="A1176" i="58" s="1"/>
  <c r="A1177" i="58" s="1"/>
  <c r="A1178" i="58" s="1"/>
  <c r="A1179" i="58" s="1"/>
  <c r="A1180" i="58" s="1"/>
  <c r="A1181" i="58" s="1"/>
  <c r="A1182" i="58" s="1"/>
  <c r="A1183" i="58" s="1"/>
  <c r="A1184" i="58" s="1"/>
  <c r="A1185" i="58" s="1"/>
  <c r="A1186" i="58" s="1"/>
  <c r="A1187" i="58" s="1"/>
  <c r="A1188" i="58" s="1"/>
  <c r="A1189" i="58" s="1"/>
  <c r="A1190" i="58" s="1"/>
  <c r="A1191" i="58" s="1"/>
  <c r="A1192" i="58" s="1"/>
  <c r="A1193" i="58" s="1"/>
  <c r="A1194" i="58" s="1"/>
  <c r="A1195" i="58" s="1"/>
  <c r="A1196" i="58" s="1"/>
  <c r="A1197" i="58" s="1"/>
  <c r="A1198" i="58" s="1"/>
  <c r="A1199" i="58" s="1"/>
  <c r="A1200" i="58" s="1"/>
  <c r="A1201" i="58" s="1"/>
  <c r="A1202" i="58" s="1"/>
  <c r="A1203" i="58" s="1"/>
  <c r="A1204" i="58" s="1"/>
  <c r="A1205" i="58" s="1"/>
  <c r="A1206" i="58" s="1"/>
  <c r="A1207" i="58" s="1"/>
  <c r="A1208" i="58" s="1"/>
  <c r="A1209" i="58" s="1"/>
  <c r="A1210" i="58" s="1"/>
  <c r="A1211" i="58" s="1"/>
  <c r="A1212" i="58" s="1"/>
  <c r="A1213" i="58" s="1"/>
  <c r="A1214" i="58" s="1"/>
  <c r="A1215" i="58" s="1"/>
  <c r="A1216" i="58" s="1"/>
  <c r="A1217" i="58" s="1"/>
  <c r="A1218" i="58" s="1"/>
  <c r="A1219" i="58" s="1"/>
  <c r="A1220" i="58" s="1"/>
  <c r="A1221" i="58" s="1"/>
  <c r="A1222" i="58" s="1"/>
  <c r="A1223" i="58" s="1"/>
  <c r="A1224" i="58" s="1"/>
  <c r="A1225" i="58" s="1"/>
  <c r="A1226" i="58" s="1"/>
  <c r="A1227" i="58" s="1"/>
  <c r="A1228" i="58" s="1"/>
  <c r="A1229" i="58" s="1"/>
  <c r="A1230" i="58" s="1"/>
  <c r="A1231" i="58" s="1"/>
  <c r="A1232" i="58" s="1"/>
  <c r="A1233" i="58" s="1"/>
  <c r="A1234" i="58" s="1"/>
  <c r="A1235" i="58" s="1"/>
  <c r="A1236" i="58" s="1"/>
  <c r="A1237" i="58" s="1"/>
  <c r="A1238" i="58" s="1"/>
  <c r="A1239" i="58" s="1"/>
  <c r="A1240" i="58" s="1"/>
  <c r="A1241" i="58" s="1"/>
  <c r="A1242" i="58" s="1"/>
  <c r="A1243" i="58" s="1"/>
  <c r="A1244" i="58" s="1"/>
  <c r="A1245" i="58" s="1"/>
  <c r="A1246" i="58" s="1"/>
  <c r="A1247" i="58" s="1"/>
  <c r="A1248" i="58" s="1"/>
  <c r="A1249" i="58" s="1"/>
  <c r="A1250" i="58" s="1"/>
  <c r="A1251" i="58" s="1"/>
  <c r="A1252" i="58" s="1"/>
  <c r="A1253" i="58" s="1"/>
  <c r="A1254" i="58" s="1"/>
  <c r="A1255" i="58" s="1"/>
  <c r="A1256" i="58" s="1"/>
  <c r="A1257" i="58" s="1"/>
  <c r="A1258" i="58" s="1"/>
  <c r="A1259" i="58" s="1"/>
  <c r="A1260" i="58" s="1"/>
  <c r="A1261" i="58" s="1"/>
  <c r="A1262" i="58" s="1"/>
  <c r="A1263" i="58" s="1"/>
  <c r="A1264" i="58" s="1"/>
  <c r="A1265" i="58" s="1"/>
  <c r="A1266" i="58" s="1"/>
  <c r="A1267" i="58" s="1"/>
  <c r="A1268" i="58" s="1"/>
  <c r="A1269" i="58" s="1"/>
  <c r="A1270" i="58" s="1"/>
  <c r="A1271" i="58" s="1"/>
  <c r="A1272" i="58" s="1"/>
  <c r="A1273" i="58" s="1"/>
  <c r="A1274" i="58" s="1"/>
  <c r="A1275" i="58" s="1"/>
  <c r="A1276" i="58" s="1"/>
  <c r="A1277" i="58" s="1"/>
  <c r="A1278" i="58" s="1"/>
  <c r="A1279" i="58" s="1"/>
  <c r="A1280" i="58" s="1"/>
  <c r="A1281" i="58" s="1"/>
  <c r="A1282" i="58" s="1"/>
  <c r="A1283" i="58" s="1"/>
  <c r="A1284" i="58" s="1"/>
  <c r="A1285" i="58" s="1"/>
  <c r="A1286" i="58" s="1"/>
  <c r="A1287" i="58" s="1"/>
  <c r="A1288" i="58" s="1"/>
  <c r="A1289" i="58" s="1"/>
  <c r="A1290" i="58" s="1"/>
  <c r="A1291" i="58" s="1"/>
  <c r="A1292" i="58" s="1"/>
  <c r="A1293" i="58" s="1"/>
  <c r="A1294" i="58" s="1"/>
  <c r="A1295" i="58" s="1"/>
  <c r="A1296" i="58" s="1"/>
  <c r="A1297" i="58" s="1"/>
  <c r="A1298" i="58" s="1"/>
  <c r="A1299" i="58" s="1"/>
  <c r="A1300" i="58" s="1"/>
  <c r="A1301" i="58" s="1"/>
  <c r="A1302" i="58" s="1"/>
  <c r="A1303" i="58" s="1"/>
  <c r="A1304" i="58" s="1"/>
  <c r="A1305" i="58" s="1"/>
  <c r="A1306" i="58" s="1"/>
  <c r="A1307" i="58" s="1"/>
  <c r="A1308" i="58" s="1"/>
  <c r="A1309" i="58" s="1"/>
  <c r="A1310" i="58" s="1"/>
  <c r="A1311" i="58" s="1"/>
  <c r="A1312" i="58" s="1"/>
  <c r="A1313" i="58" s="1"/>
  <c r="A1314" i="58" s="1"/>
  <c r="A1315" i="58" s="1"/>
  <c r="A1316" i="58" s="1"/>
  <c r="A1317" i="58" s="1"/>
  <c r="A1318" i="58" s="1"/>
  <c r="A1319" i="58" s="1"/>
  <c r="A1320" i="58" s="1"/>
  <c r="A1321" i="58" s="1"/>
  <c r="A1322" i="58" s="1"/>
  <c r="A1323" i="58" s="1"/>
  <c r="A1324" i="58" s="1"/>
  <c r="A1325" i="58" s="1"/>
  <c r="A1326" i="58" s="1"/>
  <c r="A1327" i="58" s="1"/>
  <c r="A1328" i="58" s="1"/>
  <c r="A1329" i="58" s="1"/>
  <c r="A1330" i="58" s="1"/>
  <c r="A1331" i="58" s="1"/>
  <c r="A1332" i="58" s="1"/>
  <c r="A1333" i="58" s="1"/>
  <c r="A1334" i="58" s="1"/>
  <c r="A1335" i="58" s="1"/>
  <c r="A1336" i="58" s="1"/>
  <c r="A1337" i="58" s="1"/>
  <c r="A1338" i="58" s="1"/>
  <c r="A1339" i="58" s="1"/>
  <c r="A1340" i="58" s="1"/>
  <c r="A1341" i="58" s="1"/>
  <c r="A1342" i="58" s="1"/>
  <c r="A1343" i="58" s="1"/>
  <c r="A1344" i="58" s="1"/>
  <c r="A1345" i="58" s="1"/>
  <c r="A1346" i="58" s="1"/>
  <c r="A1347" i="58" s="1"/>
  <c r="A1348" i="58" s="1"/>
  <c r="A1349" i="58" s="1"/>
  <c r="A1350" i="58" s="1"/>
  <c r="A1351" i="58" s="1"/>
  <c r="A1352" i="58" s="1"/>
  <c r="A1353" i="58" s="1"/>
  <c r="A1354" i="58" s="1"/>
  <c r="A1355" i="58" s="1"/>
  <c r="A1356" i="58" s="1"/>
  <c r="A1357" i="58" s="1"/>
  <c r="A1358" i="58" s="1"/>
  <c r="A1359" i="58" s="1"/>
  <c r="A1360" i="58" s="1"/>
  <c r="A1361" i="58" s="1"/>
  <c r="A1362" i="58" s="1"/>
  <c r="A1363" i="58" s="1"/>
  <c r="A1364" i="58" s="1"/>
  <c r="A1365" i="58" s="1"/>
  <c r="A1366" i="58" s="1"/>
  <c r="A1367" i="58" s="1"/>
  <c r="A1368" i="58" s="1"/>
  <c r="A1369" i="58" s="1"/>
  <c r="A1370" i="58" s="1"/>
  <c r="A1371" i="58" s="1"/>
  <c r="A1372" i="58" s="1"/>
  <c r="A1373" i="58" s="1"/>
  <c r="A1374" i="58" s="1"/>
  <c r="A1375" i="58" s="1"/>
  <c r="A1376" i="58" s="1"/>
  <c r="A1377" i="58" s="1"/>
  <c r="A1378" i="58" s="1"/>
  <c r="A1379" i="58" s="1"/>
  <c r="A1380" i="58" s="1"/>
  <c r="A1381" i="58" s="1"/>
  <c r="A1382" i="58" s="1"/>
  <c r="A1383" i="58" s="1"/>
  <c r="A1384" i="58" s="1"/>
  <c r="A1385" i="58" s="1"/>
  <c r="A1386" i="58" s="1"/>
  <c r="A1387" i="58" s="1"/>
  <c r="A1388" i="58" s="1"/>
  <c r="A1389" i="58" s="1"/>
  <c r="A1390" i="58" s="1"/>
  <c r="A1391" i="58" s="1"/>
  <c r="A1392" i="58" s="1"/>
  <c r="A1393" i="58" s="1"/>
  <c r="A1394" i="58" s="1"/>
  <c r="A1395" i="58" s="1"/>
  <c r="A1396" i="58" s="1"/>
  <c r="A1397" i="58" s="1"/>
  <c r="A1398" i="58" s="1"/>
  <c r="A1399" i="58" s="1"/>
  <c r="A1400" i="58" s="1"/>
  <c r="A1401" i="58" s="1"/>
  <c r="A1402" i="58" s="1"/>
  <c r="A1403" i="58" s="1"/>
  <c r="A1404" i="58" s="1"/>
  <c r="A1405" i="58" s="1"/>
  <c r="A1406" i="58" s="1"/>
  <c r="A1407" i="58" s="1"/>
  <c r="A1408" i="58" s="1"/>
  <c r="A1409" i="58" s="1"/>
  <c r="A1410" i="58" s="1"/>
  <c r="A1411" i="58" s="1"/>
  <c r="A1412" i="58" s="1"/>
  <c r="A1413" i="58" s="1"/>
  <c r="A1414" i="58" s="1"/>
  <c r="A1415" i="58" s="1"/>
  <c r="A1416" i="58" s="1"/>
  <c r="A1417" i="58" s="1"/>
  <c r="A1418" i="58" s="1"/>
  <c r="A1419" i="58" s="1"/>
  <c r="A1420" i="58" s="1"/>
  <c r="A1421" i="58" s="1"/>
  <c r="A1422" i="58" s="1"/>
  <c r="A1423" i="58" s="1"/>
  <c r="A1424" i="58" s="1"/>
  <c r="A1425" i="58" s="1"/>
  <c r="A1426" i="58" s="1"/>
  <c r="A1427" i="58" s="1"/>
  <c r="A1428" i="58" s="1"/>
  <c r="A1429" i="58" s="1"/>
  <c r="A1430" i="58" s="1"/>
  <c r="A1431" i="58" s="1"/>
  <c r="A1432" i="58" s="1"/>
  <c r="A1433" i="58" s="1"/>
  <c r="A1434" i="58" s="1"/>
  <c r="A1435" i="58" s="1"/>
  <c r="A1436" i="58" s="1"/>
  <c r="A1437" i="58" s="1"/>
  <c r="A1438" i="58" s="1"/>
  <c r="A1439" i="58" s="1"/>
  <c r="A1440" i="58" s="1"/>
  <c r="A1441" i="58" s="1"/>
  <c r="A1442" i="58" s="1"/>
  <c r="A1443" i="58" s="1"/>
  <c r="A1444" i="58" s="1"/>
  <c r="A1445" i="58" s="1"/>
  <c r="A1446" i="58" s="1"/>
  <c r="A1447" i="58" s="1"/>
  <c r="A1448" i="58" s="1"/>
  <c r="A1449" i="58" s="1"/>
  <c r="A1450" i="58" s="1"/>
  <c r="A1451" i="58" s="1"/>
  <c r="A1452" i="58" s="1"/>
  <c r="A1453" i="58" s="1"/>
  <c r="A1454" i="58" s="1"/>
  <c r="A1455" i="58" s="1"/>
  <c r="A1456" i="58" s="1"/>
  <c r="A1457" i="58" s="1"/>
  <c r="A1458" i="58" s="1"/>
  <c r="A1459" i="58" s="1"/>
  <c r="A1460" i="58" s="1"/>
  <c r="A1461" i="58" s="1"/>
  <c r="A1462" i="58" s="1"/>
  <c r="A1463" i="58" s="1"/>
  <c r="A1464" i="58" s="1"/>
  <c r="A1465" i="58" s="1"/>
  <c r="A1466" i="58" s="1"/>
  <c r="A1467" i="58" s="1"/>
  <c r="A1468" i="58" s="1"/>
  <c r="A1469" i="58" s="1"/>
  <c r="A1470" i="58" s="1"/>
  <c r="A1471" i="58" s="1"/>
  <c r="A1472" i="58" s="1"/>
  <c r="A1473" i="58" s="1"/>
  <c r="A1474" i="58" s="1"/>
  <c r="A1475" i="58" s="1"/>
  <c r="A1476" i="58" s="1"/>
  <c r="A1477" i="58" s="1"/>
  <c r="A1478" i="58" s="1"/>
  <c r="A1479" i="58" s="1"/>
  <c r="A1480" i="58" s="1"/>
  <c r="A1481" i="58" s="1"/>
  <c r="A1482" i="58" s="1"/>
  <c r="A1483" i="58" s="1"/>
  <c r="A1484" i="58" s="1"/>
  <c r="A1485" i="58" s="1"/>
  <c r="A1486" i="58" s="1"/>
  <c r="A1487" i="58" s="1"/>
  <c r="A1488" i="58" s="1"/>
  <c r="A1489" i="58" s="1"/>
  <c r="A1490" i="58" s="1"/>
  <c r="A1491" i="58" s="1"/>
  <c r="A1492" i="58" s="1"/>
  <c r="A1493" i="58" s="1"/>
  <c r="A1494" i="58" s="1"/>
  <c r="A1495" i="58" s="1"/>
  <c r="A1496" i="58" s="1"/>
  <c r="A1497" i="58" s="1"/>
  <c r="A1498" i="58" s="1"/>
  <c r="A1499" i="58" s="1"/>
  <c r="A1500" i="58" s="1"/>
  <c r="A1501" i="58" s="1"/>
  <c r="A1502" i="58" s="1"/>
  <c r="A1503" i="58" s="1"/>
  <c r="A1504" i="58" s="1"/>
  <c r="A1505" i="58" s="1"/>
  <c r="A1506" i="58" s="1"/>
  <c r="A1507" i="58" s="1"/>
  <c r="A1508" i="58" s="1"/>
  <c r="A1509" i="58" s="1"/>
  <c r="A1510" i="58" s="1"/>
  <c r="A1511" i="58" s="1"/>
  <c r="A1512" i="58" s="1"/>
  <c r="A1513" i="58" s="1"/>
  <c r="A1514" i="58" s="1"/>
  <c r="A1515" i="58" s="1"/>
  <c r="A1516" i="58" s="1"/>
  <c r="A1517" i="58" s="1"/>
  <c r="A1518" i="58" s="1"/>
  <c r="A1519" i="58" s="1"/>
  <c r="A1520" i="58" s="1"/>
  <c r="A1521" i="58" s="1"/>
  <c r="A1522" i="58" s="1"/>
  <c r="A1523" i="58" s="1"/>
  <c r="A1524" i="58" s="1"/>
  <c r="A1525" i="58" s="1"/>
  <c r="A1526" i="58" s="1"/>
  <c r="A1527" i="58" s="1"/>
  <c r="A1528" i="58" s="1"/>
  <c r="A1529" i="58" s="1"/>
  <c r="A1530" i="58" s="1"/>
  <c r="A1531" i="58" s="1"/>
  <c r="A1532" i="58" s="1"/>
  <c r="A1533" i="58" s="1"/>
  <c r="A1534" i="58" s="1"/>
  <c r="A1535" i="58" s="1"/>
  <c r="A1536" i="58" s="1"/>
  <c r="A1537" i="58" s="1"/>
  <c r="A1538" i="58" s="1"/>
  <c r="A1539" i="58" s="1"/>
  <c r="A1540" i="58" s="1"/>
  <c r="A1541" i="58" s="1"/>
  <c r="A1542" i="58" s="1"/>
  <c r="A1543" i="58" s="1"/>
  <c r="A1544" i="58" s="1"/>
  <c r="A1545" i="58" s="1"/>
  <c r="A1546" i="58" s="1"/>
  <c r="A1547" i="58" s="1"/>
  <c r="A1548" i="58" s="1"/>
  <c r="A1549" i="58" s="1"/>
  <c r="A1550" i="58" s="1"/>
  <c r="A1551" i="58" s="1"/>
  <c r="A1552" i="58" s="1"/>
  <c r="A1553" i="58" s="1"/>
  <c r="A1554" i="58" s="1"/>
  <c r="A1555" i="58" s="1"/>
  <c r="A1556" i="58" s="1"/>
  <c r="A1557" i="58" s="1"/>
  <c r="A1558" i="58" s="1"/>
  <c r="A1559" i="58" s="1"/>
  <c r="A1560" i="58" s="1"/>
  <c r="A1561" i="58" s="1"/>
  <c r="A1562" i="58" s="1"/>
  <c r="A1563" i="58" s="1"/>
  <c r="A1564" i="58" s="1"/>
  <c r="A1565" i="58" s="1"/>
  <c r="A1566" i="58" s="1"/>
  <c r="A1567" i="58" s="1"/>
  <c r="A1568" i="58" s="1"/>
  <c r="A1569" i="58" s="1"/>
  <c r="A1570" i="58" s="1"/>
  <c r="A1571" i="58" s="1"/>
  <c r="A1572" i="58" s="1"/>
  <c r="A1573" i="58" s="1"/>
  <c r="A1574" i="58" s="1"/>
  <c r="A1575" i="58" s="1"/>
  <c r="A1576" i="58" s="1"/>
  <c r="A1577" i="58" s="1"/>
  <c r="A1578" i="58" s="1"/>
  <c r="A1579" i="58" s="1"/>
  <c r="A1580" i="58" s="1"/>
  <c r="A1581" i="58" s="1"/>
  <c r="A1582" i="58" s="1"/>
  <c r="A1583" i="58" s="1"/>
  <c r="A1584" i="58" s="1"/>
  <c r="A1585" i="58" s="1"/>
  <c r="A1586" i="58" s="1"/>
  <c r="A1587" i="58" s="1"/>
  <c r="A1588" i="58" s="1"/>
  <c r="A1589" i="58" s="1"/>
  <c r="A1590" i="58" s="1"/>
  <c r="A1591" i="58" s="1"/>
  <c r="A1592" i="58" s="1"/>
  <c r="A1593" i="58" s="1"/>
  <c r="A1594" i="58" s="1"/>
  <c r="A1595" i="58" s="1"/>
  <c r="A1596" i="58" s="1"/>
  <c r="A1597" i="58" s="1"/>
  <c r="A1598" i="58" s="1"/>
  <c r="A1599" i="58" s="1"/>
  <c r="A1600" i="58" s="1"/>
  <c r="A1601" i="58" s="1"/>
  <c r="A1602" i="58" s="1"/>
  <c r="A1603" i="58" s="1"/>
  <c r="A1604" i="58" s="1"/>
  <c r="A1605" i="58" s="1"/>
  <c r="A1606" i="58" s="1"/>
  <c r="A1607" i="58" s="1"/>
  <c r="A1608" i="58" s="1"/>
  <c r="A1609" i="58" s="1"/>
  <c r="A1610" i="58" s="1"/>
  <c r="A1611" i="58" s="1"/>
  <c r="A1612" i="58" s="1"/>
  <c r="A1613" i="58" s="1"/>
  <c r="A1614" i="58" s="1"/>
  <c r="A1615" i="58" s="1"/>
  <c r="A1616" i="58" s="1"/>
  <c r="A1617" i="58" s="1"/>
  <c r="A1618" i="58" s="1"/>
  <c r="A1619" i="58" s="1"/>
  <c r="A1620" i="58" s="1"/>
  <c r="A1621" i="58" s="1"/>
  <c r="A1622" i="58" s="1"/>
  <c r="A1623" i="58" s="1"/>
  <c r="A1624" i="58" s="1"/>
  <c r="A1625" i="58" s="1"/>
  <c r="A1626" i="58" s="1"/>
  <c r="A1627" i="58" s="1"/>
  <c r="A1628" i="58" s="1"/>
  <c r="A1629" i="58" s="1"/>
  <c r="A1630" i="58" s="1"/>
  <c r="A1631" i="58" s="1"/>
  <c r="A1632" i="58" s="1"/>
  <c r="A1633" i="58" s="1"/>
  <c r="A1634" i="58" s="1"/>
  <c r="A1635" i="58" s="1"/>
  <c r="A1636" i="58" s="1"/>
  <c r="A1637" i="58" s="1"/>
  <c r="A1638" i="58" s="1"/>
  <c r="A1639" i="58" s="1"/>
  <c r="A1640" i="58" s="1"/>
  <c r="A1641" i="58" s="1"/>
  <c r="A1642" i="58" s="1"/>
  <c r="A1643" i="58" s="1"/>
  <c r="A1644" i="58" s="1"/>
  <c r="A1645" i="58" s="1"/>
  <c r="A1646" i="58" s="1"/>
  <c r="A1647" i="58" s="1"/>
  <c r="A1648" i="58" s="1"/>
  <c r="A1649" i="58" s="1"/>
  <c r="A1650" i="58" s="1"/>
  <c r="A1651" i="58" s="1"/>
  <c r="A1652" i="58" s="1"/>
  <c r="A1653" i="58" s="1"/>
  <c r="A1654" i="58" s="1"/>
  <c r="A1655" i="58" s="1"/>
  <c r="A1656" i="58" s="1"/>
  <c r="A1657" i="58" s="1"/>
  <c r="A1658" i="58" s="1"/>
  <c r="A1659" i="58" s="1"/>
  <c r="A1660" i="58" s="1"/>
  <c r="A1661" i="58" s="1"/>
  <c r="A1662" i="58" s="1"/>
  <c r="A1663" i="58" s="1"/>
  <c r="A1664" i="58" s="1"/>
  <c r="A1665" i="58" s="1"/>
  <c r="A1666" i="58" s="1"/>
  <c r="A1667" i="58" s="1"/>
  <c r="A1668" i="58" s="1"/>
  <c r="A1669" i="58" s="1"/>
  <c r="A1670" i="58" s="1"/>
  <c r="A1671" i="58" s="1"/>
  <c r="A1672" i="58" s="1"/>
  <c r="A1673" i="58" s="1"/>
  <c r="A1674" i="58" s="1"/>
  <c r="A1675" i="58" s="1"/>
  <c r="A1676" i="58" s="1"/>
  <c r="A1677" i="58" s="1"/>
  <c r="A1678" i="58" s="1"/>
  <c r="A1679" i="58" s="1"/>
  <c r="A1680" i="58" s="1"/>
  <c r="A1681" i="58" s="1"/>
  <c r="A1682" i="58" s="1"/>
  <c r="A1683" i="58" s="1"/>
  <c r="A1684" i="58" s="1"/>
  <c r="A1685" i="58" s="1"/>
  <c r="A1686" i="58" s="1"/>
  <c r="A1687" i="58" s="1"/>
  <c r="A1688" i="58" s="1"/>
  <c r="A1689" i="58" s="1"/>
  <c r="A1690" i="58" s="1"/>
  <c r="A1691" i="58" s="1"/>
  <c r="A1692" i="58" s="1"/>
  <c r="A1693" i="58" s="1"/>
  <c r="A1694" i="58" s="1"/>
  <c r="A1695" i="58" s="1"/>
  <c r="A1696" i="58" s="1"/>
  <c r="A1697" i="58" s="1"/>
  <c r="A1698" i="58" s="1"/>
  <c r="A1699" i="58" s="1"/>
  <c r="A1700" i="58" s="1"/>
  <c r="A1701" i="58" s="1"/>
  <c r="A1702" i="58" s="1"/>
  <c r="A1703" i="58" s="1"/>
  <c r="A1704" i="58" s="1"/>
  <c r="A1705" i="58" s="1"/>
  <c r="A1706" i="58" s="1"/>
  <c r="A1707" i="58" s="1"/>
  <c r="A1708" i="58" s="1"/>
  <c r="A1709" i="58" s="1"/>
  <c r="A1710" i="58" s="1"/>
  <c r="A1711" i="58" s="1"/>
  <c r="A1712" i="58" s="1"/>
  <c r="A1713" i="58" s="1"/>
  <c r="A1714" i="58" s="1"/>
  <c r="A1715" i="58" s="1"/>
  <c r="A1716" i="58" s="1"/>
  <c r="A1717" i="58" s="1"/>
  <c r="A1718" i="58" s="1"/>
  <c r="A1719" i="58" s="1"/>
  <c r="A1720" i="58" s="1"/>
  <c r="A1721" i="58" s="1"/>
  <c r="A1722" i="58" s="1"/>
  <c r="A1723" i="58" s="1"/>
  <c r="A1724" i="58" s="1"/>
  <c r="A1725" i="58" s="1"/>
  <c r="A1726" i="58" s="1"/>
  <c r="A1727" i="58" s="1"/>
  <c r="A1728" i="58" s="1"/>
  <c r="A1729" i="58" s="1"/>
  <c r="A1730" i="58" s="1"/>
  <c r="A1731" i="58" s="1"/>
  <c r="A1732" i="58" s="1"/>
  <c r="A1733" i="58" s="1"/>
  <c r="A1734" i="58" s="1"/>
  <c r="A1735" i="58" s="1"/>
  <c r="A1736" i="58" s="1"/>
  <c r="A1737" i="58" s="1"/>
  <c r="A1738" i="58" s="1"/>
  <c r="A1739" i="58" s="1"/>
  <c r="A1740" i="58" s="1"/>
  <c r="A1741" i="58" s="1"/>
  <c r="A1742" i="58" s="1"/>
  <c r="A1743" i="58" s="1"/>
  <c r="A1744" i="58" s="1"/>
  <c r="A1745" i="58" s="1"/>
  <c r="A1746" i="58" s="1"/>
  <c r="A1747" i="58" s="1"/>
  <c r="A1748" i="58" s="1"/>
  <c r="A1749" i="58" s="1"/>
  <c r="A1750" i="58" s="1"/>
  <c r="A1751" i="58" s="1"/>
  <c r="A1752" i="58" s="1"/>
  <c r="A1753" i="58" s="1"/>
  <c r="A1754" i="58" s="1"/>
  <c r="A1755" i="58" s="1"/>
  <c r="A1756" i="58" s="1"/>
  <c r="A1757" i="58" s="1"/>
  <c r="A1758" i="58" s="1"/>
  <c r="A1759" i="58" s="1"/>
  <c r="A1760" i="58" s="1"/>
  <c r="A1761" i="58" s="1"/>
  <c r="A1762" i="58" s="1"/>
  <c r="A1763" i="58" s="1"/>
  <c r="A1764" i="58" s="1"/>
  <c r="A1765" i="58" s="1"/>
  <c r="A1766" i="58" s="1"/>
  <c r="A1767" i="58" s="1"/>
  <c r="A1768" i="58" s="1"/>
  <c r="A1769" i="58" s="1"/>
  <c r="A1770" i="58" s="1"/>
  <c r="A1771" i="58" s="1"/>
  <c r="A1772" i="58" s="1"/>
  <c r="A1773" i="58" s="1"/>
  <c r="A1774" i="58" s="1"/>
  <c r="A1775" i="58" s="1"/>
  <c r="A1776" i="58" s="1"/>
  <c r="A1777" i="58" s="1"/>
  <c r="A1778" i="58" s="1"/>
  <c r="A1779" i="58" s="1"/>
  <c r="A1780" i="58" s="1"/>
  <c r="A1781" i="58" s="1"/>
  <c r="A1782" i="58" s="1"/>
  <c r="A1783" i="58" s="1"/>
  <c r="A1784" i="58" s="1"/>
  <c r="A1785" i="58" s="1"/>
  <c r="A1786" i="58" s="1"/>
  <c r="A1787" i="58" s="1"/>
  <c r="A1788" i="58" s="1"/>
  <c r="A1789" i="58" s="1"/>
  <c r="A1790" i="58" s="1"/>
  <c r="A1791" i="58" s="1"/>
  <c r="A1792" i="58" s="1"/>
  <c r="A1793" i="58" s="1"/>
  <c r="A1794" i="58" s="1"/>
  <c r="A1795" i="58" s="1"/>
  <c r="A1796" i="58" s="1"/>
  <c r="A1797" i="58" s="1"/>
  <c r="A1798" i="58" s="1"/>
  <c r="A1799" i="58" s="1"/>
  <c r="A1800" i="58" s="1"/>
  <c r="A1801" i="58" s="1"/>
  <c r="A1802" i="58" s="1"/>
  <c r="A1803" i="58" s="1"/>
  <c r="A1804" i="58" s="1"/>
  <c r="A1805" i="58" s="1"/>
  <c r="A1806" i="58" s="1"/>
  <c r="A1807" i="58" s="1"/>
  <c r="A1808" i="58" s="1"/>
  <c r="A1809" i="58" s="1"/>
  <c r="A1810" i="58" s="1"/>
  <c r="A1811" i="58" s="1"/>
  <c r="A1812" i="58" s="1"/>
  <c r="A1813" i="58" s="1"/>
  <c r="A1814" i="58" s="1"/>
  <c r="A1815" i="58" s="1"/>
  <c r="A1816" i="58" s="1"/>
  <c r="A1817" i="58" s="1"/>
  <c r="A1818" i="58" s="1"/>
  <c r="A1819" i="58" s="1"/>
  <c r="A1820" i="58" s="1"/>
  <c r="A1821" i="58" s="1"/>
  <c r="A1822" i="58" s="1"/>
  <c r="A1823" i="58" s="1"/>
  <c r="A1824" i="58" s="1"/>
  <c r="A1825" i="58" s="1"/>
  <c r="A1826" i="58" s="1"/>
  <c r="A1827" i="58" s="1"/>
  <c r="A1828" i="58" s="1"/>
  <c r="A1829" i="58" s="1"/>
  <c r="A1830" i="58" s="1"/>
  <c r="A1831" i="58" s="1"/>
  <c r="A1832" i="58" s="1"/>
  <c r="A1833" i="58" s="1"/>
  <c r="A1834" i="58" s="1"/>
  <c r="A1835" i="58" s="1"/>
  <c r="A1836" i="58" s="1"/>
  <c r="A1837" i="58" s="1"/>
  <c r="A1838" i="58" s="1"/>
  <c r="A1839" i="58" s="1"/>
  <c r="A1840" i="58" s="1"/>
  <c r="A1841" i="58" s="1"/>
  <c r="A1842" i="58" s="1"/>
  <c r="A1843" i="58" s="1"/>
  <c r="A1844" i="58" s="1"/>
  <c r="A1845" i="58" s="1"/>
  <c r="A1846" i="58" s="1"/>
  <c r="A1847" i="58" s="1"/>
  <c r="A1848" i="58" s="1"/>
  <c r="A1849" i="58" s="1"/>
  <c r="A1850" i="58" s="1"/>
  <c r="A1851" i="58" s="1"/>
  <c r="A1852" i="58" s="1"/>
  <c r="A1853" i="58" s="1"/>
  <c r="A1854" i="58" s="1"/>
  <c r="A1855" i="58" s="1"/>
  <c r="A1856" i="58" s="1"/>
  <c r="A1857" i="58" s="1"/>
  <c r="A1858" i="58" s="1"/>
  <c r="A1859" i="58" s="1"/>
  <c r="A1860" i="58" s="1"/>
  <c r="A1861" i="58" s="1"/>
  <c r="A1862" i="58" s="1"/>
  <c r="A1863" i="58" s="1"/>
  <c r="A1864" i="58" s="1"/>
  <c r="A1865" i="58" s="1"/>
  <c r="A1866" i="58" s="1"/>
  <c r="A1867" i="58" s="1"/>
  <c r="A1868" i="58" s="1"/>
  <c r="A1869" i="58" s="1"/>
  <c r="A1870" i="58" s="1"/>
  <c r="A1871" i="58" s="1"/>
  <c r="A1872" i="58" s="1"/>
  <c r="A1873" i="58" s="1"/>
  <c r="A1874" i="58" s="1"/>
  <c r="A1875" i="58" s="1"/>
  <c r="A1876" i="58" s="1"/>
  <c r="A1877" i="58" s="1"/>
  <c r="A1878" i="58" s="1"/>
  <c r="A1879" i="58" s="1"/>
  <c r="A1880" i="58" s="1"/>
  <c r="A1881" i="58" s="1"/>
  <c r="A1882" i="58" s="1"/>
  <c r="A1883" i="58" s="1"/>
  <c r="A1884" i="58" s="1"/>
  <c r="A1885" i="58" s="1"/>
  <c r="A1886" i="58" s="1"/>
  <c r="A1887" i="58" s="1"/>
  <c r="A1888" i="58" s="1"/>
  <c r="A1889" i="58" s="1"/>
  <c r="A1890" i="58" s="1"/>
  <c r="A6" i="58"/>
  <c r="A7" i="65"/>
  <c r="A8" i="65"/>
  <c r="A9" i="65" s="1"/>
  <c r="A10" i="65" s="1"/>
  <c r="A11" i="65" s="1"/>
  <c r="A12" i="65" s="1"/>
  <c r="A13" i="65" s="1"/>
  <c r="A14" i="65" s="1"/>
  <c r="A15" i="65" s="1"/>
  <c r="A16" i="65" s="1"/>
  <c r="A17" i="65" s="1"/>
  <c r="A18" i="65" s="1"/>
  <c r="A19" i="65" s="1"/>
  <c r="A20" i="65" s="1"/>
  <c r="A21" i="65" s="1"/>
  <c r="A22" i="65" s="1"/>
  <c r="A23" i="65" s="1"/>
  <c r="A24" i="65" s="1"/>
  <c r="A25" i="65" s="1"/>
  <c r="A26" i="65" s="1"/>
  <c r="A27" i="65" s="1"/>
  <c r="A28" i="65" s="1"/>
  <c r="A29" i="65" s="1"/>
  <c r="A30" i="65" s="1"/>
  <c r="A31" i="65" s="1"/>
  <c r="A32" i="65" s="1"/>
  <c r="A33" i="65" s="1"/>
  <c r="A34" i="65" s="1"/>
  <c r="A35" i="65" s="1"/>
  <c r="A36" i="65" s="1"/>
  <c r="A37" i="65" s="1"/>
  <c r="A38" i="65" s="1"/>
  <c r="A39" i="65" s="1"/>
  <c r="A40" i="65" s="1"/>
  <c r="A41" i="65" s="1"/>
  <c r="A42" i="65" s="1"/>
  <c r="A43" i="65" s="1"/>
  <c r="A44" i="65" s="1"/>
  <c r="A45" i="65" s="1"/>
  <c r="A46" i="65" s="1"/>
  <c r="A47" i="65" s="1"/>
  <c r="A48" i="65" s="1"/>
  <c r="A49" i="65" s="1"/>
  <c r="A50" i="65" s="1"/>
  <c r="A51" i="65" s="1"/>
  <c r="A52" i="65" s="1"/>
  <c r="A53" i="65" s="1"/>
  <c r="A54" i="65" s="1"/>
  <c r="A55" i="65" s="1"/>
  <c r="A56" i="65" s="1"/>
  <c r="A57" i="65" s="1"/>
  <c r="A58" i="65" s="1"/>
  <c r="A59" i="65" s="1"/>
  <c r="A60" i="65" s="1"/>
  <c r="A61" i="65" s="1"/>
  <c r="A62" i="65" s="1"/>
  <c r="A63" i="65" s="1"/>
  <c r="A64" i="65" s="1"/>
  <c r="A65" i="65" s="1"/>
  <c r="A66" i="65" s="1"/>
  <c r="A67" i="65" s="1"/>
  <c r="A68" i="65" s="1"/>
  <c r="A69" i="65" s="1"/>
  <c r="A70" i="65" s="1"/>
  <c r="A71" i="65" s="1"/>
  <c r="A72" i="65" s="1"/>
  <c r="A73" i="65" s="1"/>
  <c r="A74" i="65" s="1"/>
  <c r="A75" i="65" s="1"/>
  <c r="A76" i="65" s="1"/>
  <c r="A77" i="65" s="1"/>
  <c r="A78" i="65" s="1"/>
  <c r="A79" i="65" s="1"/>
  <c r="A80" i="65" s="1"/>
  <c r="A81" i="65" s="1"/>
  <c r="A82" i="65" s="1"/>
  <c r="A83" i="65" s="1"/>
  <c r="A84" i="65" s="1"/>
  <c r="A85" i="65" s="1"/>
  <c r="A86" i="65" s="1"/>
  <c r="A87" i="65" s="1"/>
  <c r="A88" i="65" s="1"/>
  <c r="A89" i="65" s="1"/>
  <c r="A90" i="65" s="1"/>
  <c r="A91" i="65" s="1"/>
  <c r="A92" i="65" s="1"/>
  <c r="A93" i="65" s="1"/>
  <c r="A94" i="65" s="1"/>
  <c r="A95" i="65" s="1"/>
  <c r="A96" i="65" s="1"/>
  <c r="A97" i="65" s="1"/>
  <c r="A98" i="65" s="1"/>
  <c r="A99" i="65" s="1"/>
  <c r="A100" i="65" s="1"/>
  <c r="A101" i="65" s="1"/>
  <c r="A102" i="65" s="1"/>
  <c r="A103" i="65" s="1"/>
  <c r="A104" i="65" s="1"/>
  <c r="A105" i="65" s="1"/>
  <c r="A106" i="65" s="1"/>
  <c r="A107" i="65" s="1"/>
  <c r="A108" i="65" s="1"/>
  <c r="A109" i="65" s="1"/>
  <c r="A110" i="65" s="1"/>
  <c r="A111" i="65" s="1"/>
  <c r="A112" i="65" s="1"/>
  <c r="A113" i="65" s="1"/>
  <c r="A114" i="65" s="1"/>
  <c r="A115" i="65" s="1"/>
  <c r="A116" i="65" s="1"/>
  <c r="A117" i="65" s="1"/>
  <c r="A118" i="65" s="1"/>
  <c r="A119" i="65" s="1"/>
  <c r="A120" i="65" s="1"/>
  <c r="A121" i="65" s="1"/>
  <c r="A122" i="65" s="1"/>
  <c r="A123" i="65" s="1"/>
  <c r="A124" i="65" s="1"/>
  <c r="A125" i="65" s="1"/>
  <c r="A126" i="65" s="1"/>
  <c r="A127" i="65" s="1"/>
  <c r="A128" i="65" s="1"/>
  <c r="A129" i="65" s="1"/>
  <c r="A130" i="65" s="1"/>
  <c r="A131" i="65" s="1"/>
  <c r="A132" i="65" s="1"/>
  <c r="A133" i="65" s="1"/>
  <c r="A134" i="65" s="1"/>
  <c r="A135" i="65" s="1"/>
  <c r="A136" i="65" s="1"/>
  <c r="A137" i="65" s="1"/>
  <c r="A138" i="65" s="1"/>
  <c r="A139" i="65" s="1"/>
  <c r="A140" i="65" s="1"/>
  <c r="A141" i="65" s="1"/>
  <c r="A142" i="65" s="1"/>
  <c r="A143" i="65" s="1"/>
  <c r="A144" i="65" s="1"/>
  <c r="A145" i="65" s="1"/>
  <c r="A146" i="65" s="1"/>
  <c r="A147" i="65" s="1"/>
  <c r="A148" i="65" s="1"/>
  <c r="A149" i="65" s="1"/>
  <c r="A150" i="65" s="1"/>
  <c r="A151" i="65" s="1"/>
  <c r="A152" i="65" s="1"/>
  <c r="A153" i="65" s="1"/>
  <c r="A154" i="65" s="1"/>
  <c r="A155" i="65" s="1"/>
  <c r="A156" i="65" s="1"/>
  <c r="A157" i="65" s="1"/>
  <c r="A158" i="65" s="1"/>
  <c r="A159" i="65" s="1"/>
  <c r="A160" i="65" s="1"/>
  <c r="A161" i="65" s="1"/>
  <c r="A162" i="65" s="1"/>
  <c r="A163" i="65" s="1"/>
  <c r="A164" i="65" s="1"/>
  <c r="A165" i="65" s="1"/>
  <c r="A166" i="65" s="1"/>
  <c r="A167" i="65" s="1"/>
  <c r="A168" i="65" s="1"/>
  <c r="A169" i="65" s="1"/>
  <c r="A170" i="65" s="1"/>
  <c r="A171" i="65" s="1"/>
  <c r="A172" i="65" s="1"/>
  <c r="A173" i="65" s="1"/>
  <c r="A174" i="65" s="1"/>
  <c r="A175" i="65" s="1"/>
  <c r="A176" i="65" s="1"/>
  <c r="A177" i="65" s="1"/>
  <c r="A178" i="65" s="1"/>
  <c r="A179" i="65" s="1"/>
  <c r="A180" i="65" s="1"/>
  <c r="A181" i="65" s="1"/>
  <c r="A182" i="65" s="1"/>
  <c r="A183" i="65" s="1"/>
  <c r="A184" i="65" s="1"/>
  <c r="A185" i="65" s="1"/>
  <c r="A186" i="65" s="1"/>
  <c r="A187" i="65" s="1"/>
  <c r="A188" i="65" s="1"/>
  <c r="A189" i="65" s="1"/>
  <c r="A190" i="65" s="1"/>
  <c r="A191" i="65" s="1"/>
  <c r="A192" i="65" s="1"/>
  <c r="A193" i="65" s="1"/>
  <c r="A194" i="65" s="1"/>
  <c r="A195" i="65" s="1"/>
  <c r="A196" i="65" s="1"/>
  <c r="A197" i="65" s="1"/>
  <c r="A198" i="65" s="1"/>
  <c r="A199" i="65" s="1"/>
  <c r="A200" i="65" s="1"/>
  <c r="A201" i="65" s="1"/>
  <c r="A202" i="65" s="1"/>
  <c r="A203" i="65" s="1"/>
  <c r="A204" i="65" s="1"/>
  <c r="A205" i="65" s="1"/>
  <c r="A206" i="65" s="1"/>
  <c r="A207" i="65" s="1"/>
  <c r="A208" i="65" s="1"/>
  <c r="A209" i="65" s="1"/>
  <c r="A210" i="65" s="1"/>
  <c r="A211" i="65" s="1"/>
  <c r="A212" i="65" s="1"/>
  <c r="A213" i="65" s="1"/>
  <c r="A214" i="65" s="1"/>
  <c r="A215" i="65" s="1"/>
  <c r="A216" i="65" s="1"/>
  <c r="A217" i="65" s="1"/>
  <c r="A218" i="65" s="1"/>
  <c r="A219" i="65" s="1"/>
  <c r="A220" i="65" s="1"/>
  <c r="A221" i="65" s="1"/>
  <c r="A222" i="65" s="1"/>
  <c r="A223" i="65" s="1"/>
  <c r="A224" i="65" s="1"/>
  <c r="A225" i="65" s="1"/>
  <c r="A226" i="65" s="1"/>
  <c r="A227" i="65" s="1"/>
  <c r="A228" i="65" s="1"/>
  <c r="A229" i="65" s="1"/>
  <c r="A230" i="65" s="1"/>
  <c r="A231" i="65" s="1"/>
  <c r="A232" i="65" s="1"/>
  <c r="A233" i="65" s="1"/>
  <c r="A234" i="65" s="1"/>
  <c r="A235" i="65" s="1"/>
  <c r="A236" i="65" s="1"/>
  <c r="A237" i="65" s="1"/>
  <c r="A238" i="65" s="1"/>
  <c r="A239" i="65" s="1"/>
  <c r="A240" i="65" s="1"/>
  <c r="A241" i="65" s="1"/>
  <c r="A242" i="65" s="1"/>
  <c r="A243" i="65" s="1"/>
  <c r="A244" i="65" s="1"/>
  <c r="A245" i="65" s="1"/>
  <c r="A246" i="65" s="1"/>
  <c r="A247" i="65" s="1"/>
  <c r="A248" i="65" s="1"/>
  <c r="A249" i="65" s="1"/>
  <c r="A250" i="65" s="1"/>
  <c r="A251" i="65" s="1"/>
  <c r="A252" i="65" s="1"/>
  <c r="A253" i="65" s="1"/>
  <c r="A254" i="65" s="1"/>
  <c r="A255" i="65" s="1"/>
  <c r="A256" i="65" s="1"/>
  <c r="A257" i="65" s="1"/>
  <c r="A258" i="65" s="1"/>
  <c r="A259" i="65" s="1"/>
  <c r="A260" i="65" s="1"/>
  <c r="A261" i="65" s="1"/>
  <c r="A262" i="65" s="1"/>
  <c r="A263" i="65" s="1"/>
  <c r="A264" i="65" s="1"/>
  <c r="A265" i="65" s="1"/>
  <c r="A266" i="65" s="1"/>
  <c r="A267" i="65" s="1"/>
  <c r="A268" i="65" s="1"/>
  <c r="A269" i="65" s="1"/>
  <c r="A270" i="65" s="1"/>
  <c r="A271" i="65" s="1"/>
  <c r="A272" i="65" s="1"/>
  <c r="A273" i="65" s="1"/>
  <c r="A274" i="65" s="1"/>
  <c r="A275" i="65" s="1"/>
  <c r="A276" i="65" s="1"/>
  <c r="A277" i="65" s="1"/>
  <c r="A278" i="65" s="1"/>
  <c r="A279" i="65" s="1"/>
  <c r="A280" i="65" s="1"/>
  <c r="A281" i="65" s="1"/>
  <c r="A282" i="65" s="1"/>
  <c r="A283" i="65" s="1"/>
  <c r="A284" i="65" s="1"/>
  <c r="A285" i="65" s="1"/>
  <c r="A286" i="65" s="1"/>
  <c r="A287" i="65" s="1"/>
  <c r="A288" i="65" s="1"/>
  <c r="A289" i="65" s="1"/>
  <c r="A290" i="65" s="1"/>
  <c r="A291" i="65" s="1"/>
  <c r="A292" i="65" s="1"/>
  <c r="A293" i="65" s="1"/>
  <c r="A294" i="65" s="1"/>
  <c r="A295" i="65" s="1"/>
  <c r="A296" i="65" s="1"/>
  <c r="A297" i="65" s="1"/>
  <c r="A298" i="65" s="1"/>
  <c r="A299" i="65" s="1"/>
  <c r="A300" i="65" s="1"/>
  <c r="A301" i="65" s="1"/>
  <c r="A302" i="65" s="1"/>
  <c r="A303" i="65" s="1"/>
  <c r="A304" i="65" s="1"/>
  <c r="A305" i="65" s="1"/>
  <c r="A306" i="65" s="1"/>
  <c r="A307" i="65" s="1"/>
  <c r="A308" i="65" s="1"/>
  <c r="A309" i="65" s="1"/>
  <c r="A310" i="65" s="1"/>
  <c r="A311" i="65" s="1"/>
  <c r="A312" i="65" s="1"/>
  <c r="A313" i="65" s="1"/>
  <c r="A314" i="65" s="1"/>
  <c r="A315" i="65" s="1"/>
  <c r="A316" i="65" s="1"/>
  <c r="A317" i="65" s="1"/>
  <c r="A318" i="65" s="1"/>
  <c r="A319" i="65" s="1"/>
  <c r="A320" i="65" s="1"/>
  <c r="A321" i="65" s="1"/>
  <c r="A322" i="65" s="1"/>
  <c r="A323" i="65" s="1"/>
  <c r="A324" i="65" s="1"/>
  <c r="A325" i="65" s="1"/>
  <c r="A326" i="65" s="1"/>
  <c r="A327" i="65" s="1"/>
  <c r="A328" i="65" s="1"/>
  <c r="A329" i="65" s="1"/>
  <c r="A330" i="65" s="1"/>
  <c r="A331" i="65" s="1"/>
  <c r="A332" i="65" s="1"/>
  <c r="A333" i="65" s="1"/>
  <c r="A334" i="65" s="1"/>
  <c r="A335" i="65" s="1"/>
  <c r="A336" i="65" s="1"/>
  <c r="A337" i="65" s="1"/>
  <c r="A338" i="65" s="1"/>
  <c r="A339" i="65" s="1"/>
  <c r="A340" i="65" s="1"/>
  <c r="A341" i="65" s="1"/>
  <c r="A342" i="65" s="1"/>
  <c r="A343" i="65" s="1"/>
  <c r="A344" i="65" s="1"/>
  <c r="A345" i="65" s="1"/>
  <c r="A346" i="65" s="1"/>
  <c r="A347" i="65" s="1"/>
  <c r="A348" i="65" s="1"/>
  <c r="A349" i="65" s="1"/>
  <c r="A350" i="65" s="1"/>
  <c r="A351" i="65" s="1"/>
  <c r="A352" i="65" s="1"/>
  <c r="A353" i="65" s="1"/>
  <c r="A354" i="65" s="1"/>
  <c r="A355" i="65" s="1"/>
  <c r="A356" i="65" s="1"/>
  <c r="A357" i="65" s="1"/>
  <c r="A358" i="65" s="1"/>
  <c r="A359" i="65" s="1"/>
  <c r="A360" i="65" s="1"/>
  <c r="A361" i="65" s="1"/>
  <c r="A362" i="65" s="1"/>
  <c r="A363" i="65" s="1"/>
  <c r="A364" i="65" s="1"/>
  <c r="A365" i="65" s="1"/>
  <c r="A366" i="65" s="1"/>
  <c r="A367" i="65" s="1"/>
  <c r="A368" i="65" s="1"/>
  <c r="A369" i="65" s="1"/>
  <c r="A370" i="65" s="1"/>
  <c r="A371" i="65" s="1"/>
  <c r="A372" i="65" s="1"/>
  <c r="A373" i="65" s="1"/>
  <c r="A374" i="65" s="1"/>
  <c r="A375" i="65" s="1"/>
  <c r="A376" i="65" s="1"/>
  <c r="A377" i="65" s="1"/>
  <c r="A378" i="65" s="1"/>
  <c r="A379" i="65" s="1"/>
  <c r="A380" i="65" s="1"/>
  <c r="A381" i="65" s="1"/>
  <c r="A382" i="65" s="1"/>
  <c r="A383" i="65" s="1"/>
  <c r="A384" i="65" s="1"/>
  <c r="A385" i="65" s="1"/>
  <c r="A386" i="65" s="1"/>
  <c r="A387" i="65" s="1"/>
  <c r="A388" i="65" s="1"/>
  <c r="A389" i="65" s="1"/>
  <c r="A390" i="65" s="1"/>
  <c r="A391" i="65" s="1"/>
  <c r="A392" i="65" s="1"/>
  <c r="A393" i="65" s="1"/>
  <c r="A394" i="65" s="1"/>
  <c r="A395" i="65" s="1"/>
  <c r="A396" i="65" s="1"/>
  <c r="A397" i="65" s="1"/>
  <c r="A398" i="65" s="1"/>
  <c r="A399" i="65" s="1"/>
  <c r="A400" i="65" s="1"/>
  <c r="A401" i="65" s="1"/>
  <c r="A402" i="65" s="1"/>
  <c r="A403" i="65" s="1"/>
  <c r="A404" i="65" s="1"/>
  <c r="A405" i="65" s="1"/>
  <c r="A406" i="65" s="1"/>
  <c r="A407" i="65" s="1"/>
  <c r="A408" i="65" s="1"/>
  <c r="A409" i="65" s="1"/>
  <c r="A410" i="65" s="1"/>
  <c r="A411" i="65" s="1"/>
  <c r="A412" i="65" s="1"/>
  <c r="A413" i="65" s="1"/>
  <c r="A414" i="65" s="1"/>
  <c r="A415" i="65" s="1"/>
  <c r="A416" i="65" s="1"/>
  <c r="A417" i="65" s="1"/>
  <c r="A418" i="65" s="1"/>
  <c r="A419" i="65" s="1"/>
  <c r="A420" i="65" s="1"/>
  <c r="A421" i="65" s="1"/>
  <c r="A422" i="65" s="1"/>
  <c r="A423" i="65" s="1"/>
  <c r="A424" i="65" s="1"/>
  <c r="A425" i="65" s="1"/>
  <c r="A426" i="65" s="1"/>
  <c r="A427" i="65" s="1"/>
  <c r="A428" i="65" s="1"/>
  <c r="A429" i="65" s="1"/>
  <c r="A430" i="65" s="1"/>
  <c r="A431" i="65" s="1"/>
  <c r="A432" i="65" s="1"/>
  <c r="A433" i="65" s="1"/>
  <c r="A434" i="65" s="1"/>
  <c r="A435" i="65" s="1"/>
  <c r="A436" i="65" s="1"/>
  <c r="A437" i="65" s="1"/>
  <c r="A438" i="65" s="1"/>
  <c r="A439" i="65" s="1"/>
  <c r="A440" i="65" s="1"/>
  <c r="A441" i="65" s="1"/>
  <c r="A442" i="65" s="1"/>
  <c r="A443" i="65" s="1"/>
  <c r="A444" i="65" s="1"/>
  <c r="A445" i="65" s="1"/>
  <c r="A446" i="65" s="1"/>
  <c r="A447" i="65" s="1"/>
  <c r="A448" i="65" s="1"/>
  <c r="A449" i="65" s="1"/>
  <c r="A450" i="65" s="1"/>
  <c r="A451" i="65" s="1"/>
  <c r="A452" i="65" s="1"/>
  <c r="A453" i="65" s="1"/>
  <c r="A454" i="65" s="1"/>
  <c r="A455" i="65" s="1"/>
  <c r="A456" i="65" s="1"/>
  <c r="A457" i="65" s="1"/>
  <c r="A458" i="65" s="1"/>
  <c r="A459" i="65" s="1"/>
  <c r="A460" i="65" s="1"/>
  <c r="A461" i="65" s="1"/>
  <c r="A462" i="65" s="1"/>
  <c r="A463" i="65" s="1"/>
  <c r="A464" i="65" s="1"/>
  <c r="A465" i="65" s="1"/>
  <c r="A466" i="65" s="1"/>
  <c r="A467" i="65" s="1"/>
  <c r="A468" i="65" s="1"/>
  <c r="A469" i="65" s="1"/>
  <c r="A470" i="65" s="1"/>
  <c r="A471" i="65" s="1"/>
  <c r="A472" i="65" s="1"/>
  <c r="A473" i="65" s="1"/>
  <c r="A474" i="65" s="1"/>
  <c r="A475" i="65" s="1"/>
  <c r="A476" i="65" s="1"/>
  <c r="A477" i="65" s="1"/>
  <c r="A478" i="65" s="1"/>
  <c r="A479" i="65" s="1"/>
  <c r="A480" i="65" s="1"/>
  <c r="A481" i="65" s="1"/>
  <c r="A482" i="65" s="1"/>
  <c r="A483" i="65" s="1"/>
  <c r="A484" i="65" s="1"/>
  <c r="A485" i="65" s="1"/>
  <c r="A486" i="65" s="1"/>
  <c r="A487" i="65" s="1"/>
  <c r="A488" i="65" s="1"/>
  <c r="A489" i="65" s="1"/>
  <c r="A490" i="65" s="1"/>
  <c r="A491" i="65" s="1"/>
  <c r="A492" i="65" s="1"/>
  <c r="A493" i="65" s="1"/>
  <c r="A494" i="65" s="1"/>
  <c r="A495" i="65" s="1"/>
  <c r="A496" i="65" s="1"/>
  <c r="A497" i="65" s="1"/>
  <c r="A498" i="65" s="1"/>
  <c r="A499" i="65" s="1"/>
  <c r="A500" i="65" s="1"/>
  <c r="A501" i="65" s="1"/>
  <c r="A502" i="65" s="1"/>
  <c r="A503" i="65" s="1"/>
  <c r="A504" i="65" s="1"/>
  <c r="A505" i="65" s="1"/>
  <c r="A506" i="65" s="1"/>
  <c r="A507" i="65" s="1"/>
  <c r="A508" i="65" s="1"/>
  <c r="A509" i="65" s="1"/>
  <c r="A510" i="65" s="1"/>
  <c r="A511" i="65" s="1"/>
  <c r="A512" i="65" s="1"/>
  <c r="A513" i="65" s="1"/>
  <c r="A514" i="65" s="1"/>
  <c r="A515" i="65" s="1"/>
  <c r="A516" i="65" s="1"/>
  <c r="A517" i="65" s="1"/>
  <c r="A518" i="65" s="1"/>
  <c r="A519" i="65" s="1"/>
  <c r="A520" i="65" s="1"/>
  <c r="A521" i="65" s="1"/>
  <c r="A522" i="65" s="1"/>
  <c r="A523" i="65" s="1"/>
  <c r="A524" i="65" s="1"/>
  <c r="A525" i="65" s="1"/>
  <c r="A526" i="65" s="1"/>
  <c r="A527" i="65" s="1"/>
  <c r="A528" i="65" s="1"/>
  <c r="A529" i="65" s="1"/>
  <c r="A530" i="65" s="1"/>
  <c r="A531" i="65" s="1"/>
  <c r="A532" i="65" s="1"/>
  <c r="A533" i="65" s="1"/>
  <c r="A534" i="65" s="1"/>
  <c r="A535" i="65" s="1"/>
  <c r="A536" i="65" s="1"/>
  <c r="A537" i="65" s="1"/>
  <c r="A538" i="65" s="1"/>
  <c r="A539" i="65" s="1"/>
  <c r="A540" i="65" s="1"/>
  <c r="A541" i="65" s="1"/>
  <c r="A542" i="65" s="1"/>
  <c r="A543" i="65" s="1"/>
  <c r="A544" i="65" s="1"/>
  <c r="A545" i="65" s="1"/>
  <c r="A546" i="65" s="1"/>
  <c r="A547" i="65" s="1"/>
  <c r="A548" i="65" s="1"/>
  <c r="A549" i="65" s="1"/>
  <c r="A550" i="65" s="1"/>
  <c r="A551" i="65" s="1"/>
  <c r="A552" i="65" s="1"/>
  <c r="A553" i="65" s="1"/>
  <c r="A554" i="65" s="1"/>
  <c r="A555" i="65" s="1"/>
  <c r="A556" i="65" s="1"/>
  <c r="A557" i="65" s="1"/>
  <c r="A558" i="65" s="1"/>
  <c r="A559" i="65" s="1"/>
  <c r="A560" i="65" s="1"/>
  <c r="A561" i="65" s="1"/>
  <c r="A562" i="65" s="1"/>
  <c r="A563" i="65" s="1"/>
  <c r="A564" i="65" s="1"/>
  <c r="A565" i="65" s="1"/>
  <c r="A566" i="65" s="1"/>
  <c r="A567" i="65" s="1"/>
  <c r="A568" i="65" s="1"/>
  <c r="A569" i="65" s="1"/>
  <c r="A570" i="65" s="1"/>
  <c r="A571" i="65" s="1"/>
  <c r="A572" i="65" s="1"/>
  <c r="A573" i="65" s="1"/>
  <c r="A574" i="65" s="1"/>
  <c r="A575" i="65" s="1"/>
  <c r="A576" i="65" s="1"/>
  <c r="A577" i="65" s="1"/>
  <c r="A578" i="65" s="1"/>
  <c r="A579" i="65" s="1"/>
  <c r="A580" i="65" s="1"/>
  <c r="A581" i="65" s="1"/>
  <c r="A582" i="65" s="1"/>
  <c r="A583" i="65" s="1"/>
  <c r="A584" i="65" s="1"/>
  <c r="A585" i="65" s="1"/>
  <c r="A586" i="65" s="1"/>
  <c r="A587" i="65" s="1"/>
  <c r="A588" i="65" s="1"/>
  <c r="A589" i="65" s="1"/>
  <c r="A590" i="65" s="1"/>
  <c r="A591" i="65" s="1"/>
  <c r="A592" i="65" s="1"/>
  <c r="A593" i="65" s="1"/>
  <c r="A594" i="65" s="1"/>
  <c r="A595" i="65" s="1"/>
  <c r="A596" i="65" s="1"/>
  <c r="A597" i="65" s="1"/>
  <c r="A598" i="65" s="1"/>
  <c r="A599" i="65" s="1"/>
  <c r="A600" i="65" s="1"/>
  <c r="A601" i="65" s="1"/>
  <c r="A602" i="65" s="1"/>
  <c r="A603" i="65" s="1"/>
  <c r="A604" i="65" s="1"/>
  <c r="A605" i="65" s="1"/>
  <c r="A606" i="65" s="1"/>
  <c r="A607" i="65" s="1"/>
  <c r="A608" i="65" s="1"/>
  <c r="A609" i="65" s="1"/>
  <c r="A610" i="65" s="1"/>
  <c r="A611" i="65" s="1"/>
  <c r="A612" i="65" s="1"/>
  <c r="A613" i="65" s="1"/>
  <c r="A614" i="65" s="1"/>
  <c r="A615" i="65" s="1"/>
  <c r="A616" i="65" s="1"/>
  <c r="A617" i="65" s="1"/>
  <c r="A618" i="65" s="1"/>
  <c r="A619" i="65" s="1"/>
  <c r="A620" i="65" s="1"/>
  <c r="A621" i="65" s="1"/>
  <c r="A622" i="65" s="1"/>
  <c r="A623" i="65" s="1"/>
  <c r="A624" i="65" s="1"/>
  <c r="A625" i="65" s="1"/>
  <c r="A626" i="65" s="1"/>
  <c r="A627" i="65" s="1"/>
  <c r="A628" i="65" s="1"/>
  <c r="A629" i="65" s="1"/>
  <c r="A630" i="65" s="1"/>
  <c r="A631" i="65" s="1"/>
  <c r="A632" i="65" s="1"/>
  <c r="A633" i="65" s="1"/>
  <c r="A634" i="65" s="1"/>
  <c r="A635" i="65" s="1"/>
  <c r="A636" i="65" s="1"/>
  <c r="A637" i="65" s="1"/>
  <c r="A638" i="65" s="1"/>
  <c r="A639" i="65" s="1"/>
  <c r="A640" i="65" s="1"/>
  <c r="A641" i="65" s="1"/>
  <c r="A642" i="65" s="1"/>
  <c r="A643" i="65" s="1"/>
  <c r="A644" i="65" s="1"/>
  <c r="A645" i="65" s="1"/>
  <c r="A646" i="65" s="1"/>
  <c r="A647" i="65" s="1"/>
  <c r="A648" i="65" s="1"/>
  <c r="A649" i="65" s="1"/>
  <c r="A650" i="65" s="1"/>
  <c r="A651" i="65" s="1"/>
  <c r="A652" i="65" s="1"/>
  <c r="A653" i="65" s="1"/>
  <c r="A654" i="65" s="1"/>
  <c r="A655" i="65" s="1"/>
  <c r="A656" i="65" s="1"/>
  <c r="A657" i="65" s="1"/>
  <c r="A658" i="65" s="1"/>
  <c r="A659" i="65" s="1"/>
  <c r="A660" i="65" s="1"/>
  <c r="A661" i="65" s="1"/>
  <c r="A662" i="65" s="1"/>
  <c r="A663" i="65" s="1"/>
  <c r="A664" i="65" s="1"/>
  <c r="A665" i="65" s="1"/>
  <c r="A666" i="65" s="1"/>
  <c r="A667" i="65" s="1"/>
  <c r="A668" i="65" s="1"/>
  <c r="A669" i="65" s="1"/>
  <c r="A670" i="65" s="1"/>
  <c r="A671" i="65" s="1"/>
  <c r="A672" i="65" s="1"/>
  <c r="A673" i="65" s="1"/>
  <c r="A674" i="65" s="1"/>
  <c r="A675" i="65" s="1"/>
  <c r="A676" i="65" s="1"/>
  <c r="A677" i="65" s="1"/>
  <c r="A678" i="65" s="1"/>
  <c r="A679" i="65" s="1"/>
  <c r="A680" i="65" s="1"/>
  <c r="A681" i="65" s="1"/>
  <c r="A682" i="65" s="1"/>
  <c r="A683" i="65" s="1"/>
  <c r="A684" i="65" s="1"/>
  <c r="A685" i="65" s="1"/>
  <c r="A686" i="65" s="1"/>
  <c r="A687" i="65" s="1"/>
  <c r="A688" i="65" s="1"/>
  <c r="A689" i="65" s="1"/>
  <c r="A690" i="65" s="1"/>
  <c r="A691" i="65" s="1"/>
  <c r="A692" i="65" s="1"/>
  <c r="A693" i="65" s="1"/>
  <c r="A694" i="65" s="1"/>
  <c r="A695" i="65" s="1"/>
  <c r="A696" i="65" s="1"/>
  <c r="A697" i="65" s="1"/>
  <c r="A698" i="65" s="1"/>
  <c r="A699" i="65" s="1"/>
  <c r="A700" i="65" s="1"/>
  <c r="A701" i="65" s="1"/>
  <c r="A702" i="65" s="1"/>
  <c r="A703" i="65" s="1"/>
  <c r="A704" i="65" s="1"/>
  <c r="A705" i="65" s="1"/>
  <c r="A706" i="65" s="1"/>
  <c r="A707" i="65" s="1"/>
  <c r="A708" i="65" s="1"/>
  <c r="A709" i="65" s="1"/>
  <c r="A710" i="65" s="1"/>
  <c r="A711" i="65" s="1"/>
  <c r="A712" i="65" s="1"/>
  <c r="A713" i="65" s="1"/>
  <c r="A714" i="65" s="1"/>
  <c r="A715" i="65" s="1"/>
  <c r="A716" i="65" s="1"/>
  <c r="A717" i="65" s="1"/>
  <c r="A718" i="65" s="1"/>
  <c r="A719" i="65" s="1"/>
  <c r="A720" i="65" s="1"/>
  <c r="A721" i="65" s="1"/>
  <c r="A722" i="65" s="1"/>
  <c r="A723" i="65" s="1"/>
  <c r="A724" i="65" s="1"/>
  <c r="A725" i="65" s="1"/>
  <c r="A726" i="65" s="1"/>
  <c r="A727" i="65" s="1"/>
  <c r="A728" i="65" s="1"/>
  <c r="A729" i="65" s="1"/>
  <c r="A730" i="65" s="1"/>
  <c r="A731" i="65" s="1"/>
  <c r="A732" i="65" s="1"/>
  <c r="A733" i="65" s="1"/>
  <c r="A734" i="65" s="1"/>
  <c r="A735" i="65" s="1"/>
  <c r="A736" i="65" s="1"/>
  <c r="A737" i="65" s="1"/>
  <c r="A738" i="65" s="1"/>
  <c r="A739" i="65" s="1"/>
  <c r="A740" i="65" s="1"/>
  <c r="A741" i="65" s="1"/>
  <c r="A742" i="65" s="1"/>
  <c r="A743" i="65" s="1"/>
  <c r="A744" i="65" s="1"/>
  <c r="A745" i="65" s="1"/>
  <c r="A746" i="65" s="1"/>
  <c r="A747" i="65" s="1"/>
  <c r="A748" i="65" s="1"/>
  <c r="A749" i="65" s="1"/>
  <c r="A750" i="65" s="1"/>
  <c r="A751" i="65" s="1"/>
  <c r="A752" i="65" s="1"/>
  <c r="A753" i="65" s="1"/>
  <c r="A754" i="65" s="1"/>
  <c r="A755" i="65" s="1"/>
  <c r="A756" i="65" s="1"/>
  <c r="A757" i="65" s="1"/>
  <c r="A758" i="65" s="1"/>
  <c r="A759" i="65" s="1"/>
  <c r="A760" i="65" s="1"/>
  <c r="A761" i="65" s="1"/>
  <c r="A762" i="65" s="1"/>
  <c r="A763" i="65" s="1"/>
  <c r="A764" i="65" s="1"/>
  <c r="A765" i="65" s="1"/>
  <c r="A766" i="65" s="1"/>
  <c r="A767" i="65" s="1"/>
  <c r="A768" i="65" s="1"/>
  <c r="A769" i="65" s="1"/>
  <c r="A770" i="65" s="1"/>
  <c r="A771" i="65" s="1"/>
  <c r="A772" i="65" s="1"/>
  <c r="A773" i="65" s="1"/>
  <c r="A774" i="65" s="1"/>
  <c r="A6" i="65"/>
  <c r="A5" i="61"/>
  <c r="A6" i="61" s="1"/>
  <c r="A7" i="61" s="1"/>
  <c r="A8" i="61" s="1"/>
  <c r="A9" i="61" s="1"/>
  <c r="A10" i="61" s="1"/>
  <c r="A11" i="61" s="1"/>
  <c r="A12" i="61" s="1"/>
  <c r="A13" i="61" s="1"/>
  <c r="A14" i="61" s="1"/>
  <c r="A15" i="61" s="1"/>
  <c r="A16" i="61" s="1"/>
  <c r="A17" i="61" s="1"/>
  <c r="A18" i="61" s="1"/>
  <c r="A19" i="61" s="1"/>
  <c r="A20" i="61" s="1"/>
  <c r="A21" i="61" s="1"/>
  <c r="A22" i="61" s="1"/>
  <c r="A23" i="61" s="1"/>
  <c r="A24" i="61" s="1"/>
  <c r="A25" i="61" s="1"/>
  <c r="A26" i="61" s="1"/>
  <c r="A27" i="61" s="1"/>
  <c r="A28" i="61" s="1"/>
  <c r="A29" i="61" s="1"/>
  <c r="A30" i="61" s="1"/>
  <c r="A31" i="61" s="1"/>
  <c r="A32" i="61" s="1"/>
  <c r="A33" i="61" s="1"/>
  <c r="A34" i="61" s="1"/>
  <c r="A35" i="61" s="1"/>
  <c r="A36" i="61" s="1"/>
  <c r="A37" i="61" s="1"/>
  <c r="A38" i="61" s="1"/>
  <c r="A39" i="61" s="1"/>
  <c r="A40" i="61" s="1"/>
  <c r="A41" i="61" s="1"/>
  <c r="A42" i="61" s="1"/>
  <c r="A43" i="61" s="1"/>
  <c r="A44" i="61" s="1"/>
  <c r="A45" i="61" s="1"/>
  <c r="A46" i="61" s="1"/>
  <c r="A47" i="61" s="1"/>
  <c r="A48" i="61" s="1"/>
  <c r="A49" i="61" s="1"/>
  <c r="A50" i="61" s="1"/>
  <c r="A51" i="61" s="1"/>
  <c r="A52" i="61" s="1"/>
  <c r="A53" i="61" s="1"/>
  <c r="A54" i="61" s="1"/>
  <c r="A55" i="61" s="1"/>
  <c r="A56" i="61" s="1"/>
  <c r="A57" i="61" s="1"/>
  <c r="A58" i="61" s="1"/>
  <c r="A59" i="61" s="1"/>
  <c r="A60" i="61" s="1"/>
  <c r="A61" i="61" s="1"/>
  <c r="A62" i="61" s="1"/>
  <c r="A63" i="61" s="1"/>
  <c r="A64" i="61" s="1"/>
  <c r="A65" i="61" s="1"/>
  <c r="A66" i="61" s="1"/>
  <c r="A67" i="61" s="1"/>
  <c r="A68" i="61" s="1"/>
  <c r="A69" i="61" s="1"/>
  <c r="A70" i="61" s="1"/>
  <c r="A71" i="61" s="1"/>
  <c r="A72" i="61" s="1"/>
  <c r="A73" i="61" s="1"/>
  <c r="A74" i="61" s="1"/>
  <c r="A75" i="61" s="1"/>
  <c r="A76" i="61" s="1"/>
  <c r="A77" i="61" s="1"/>
  <c r="A78" i="61" s="1"/>
  <c r="A79" i="61" s="1"/>
  <c r="A80" i="61" s="1"/>
  <c r="A81" i="61" s="1"/>
  <c r="A82" i="61" s="1"/>
  <c r="A83" i="61" s="1"/>
  <c r="A84" i="61" s="1"/>
  <c r="A85" i="61" s="1"/>
  <c r="A86" i="61" s="1"/>
  <c r="A87" i="61" s="1"/>
  <c r="A88" i="61" s="1"/>
  <c r="A89" i="61" s="1"/>
  <c r="A90" i="61" s="1"/>
  <c r="A91" i="61" s="1"/>
  <c r="A92" i="61" s="1"/>
  <c r="A93" i="61" s="1"/>
  <c r="A94" i="61" s="1"/>
  <c r="A95" i="61" s="1"/>
  <c r="A96" i="61" s="1"/>
  <c r="A97" i="61" s="1"/>
  <c r="A98" i="61" s="1"/>
  <c r="A99" i="61" s="1"/>
  <c r="A100" i="61" s="1"/>
  <c r="A101" i="61" s="1"/>
  <c r="A102" i="61" s="1"/>
  <c r="A103" i="61" s="1"/>
  <c r="A104" i="61" s="1"/>
  <c r="A105" i="61" s="1"/>
  <c r="A106" i="61" s="1"/>
  <c r="A107" i="61" s="1"/>
  <c r="A108" i="61" s="1"/>
  <c r="A109" i="61" s="1"/>
  <c r="A110" i="61" s="1"/>
  <c r="A111" i="61" s="1"/>
  <c r="A112" i="61" s="1"/>
  <c r="A113" i="61" s="1"/>
  <c r="A114" i="61" s="1"/>
  <c r="A115" i="61" s="1"/>
  <c r="A116" i="61" s="1"/>
  <c r="A117" i="61" s="1"/>
  <c r="A118" i="61" s="1"/>
  <c r="A119" i="61" s="1"/>
  <c r="A120" i="61" s="1"/>
  <c r="A121" i="61" s="1"/>
  <c r="A122" i="61" s="1"/>
  <c r="A123" i="61" s="1"/>
  <c r="A124" i="61" s="1"/>
  <c r="A125" i="61" s="1"/>
  <c r="A126" i="61" s="1"/>
  <c r="A127" i="61" s="1"/>
  <c r="A128" i="61" s="1"/>
  <c r="A129" i="61" s="1"/>
  <c r="A130" i="61" s="1"/>
  <c r="A131" i="61" s="1"/>
  <c r="A132" i="61" s="1"/>
  <c r="A133" i="61" s="1"/>
  <c r="A134" i="61" s="1"/>
  <c r="A135" i="61" s="1"/>
  <c r="A136" i="61" s="1"/>
  <c r="A137" i="61" s="1"/>
  <c r="A138" i="61" s="1"/>
  <c r="A139" i="61" s="1"/>
  <c r="A140" i="61" s="1"/>
  <c r="A141" i="61" s="1"/>
  <c r="A142" i="61" s="1"/>
  <c r="A143" i="61" s="1"/>
  <c r="A144" i="61" s="1"/>
  <c r="A145" i="61" s="1"/>
  <c r="A146" i="61" s="1"/>
  <c r="A147" i="61" s="1"/>
  <c r="A148" i="61" s="1"/>
  <c r="A149" i="61" s="1"/>
  <c r="A150" i="61" s="1"/>
  <c r="A151" i="61" s="1"/>
  <c r="A152" i="61" s="1"/>
  <c r="A153" i="61" s="1"/>
  <c r="A154" i="61" s="1"/>
  <c r="A155" i="61" s="1"/>
  <c r="A156" i="61" s="1"/>
  <c r="A157" i="61" s="1"/>
  <c r="A158" i="61" s="1"/>
  <c r="A159" i="61" s="1"/>
  <c r="A160" i="61" s="1"/>
  <c r="A161" i="61" s="1"/>
  <c r="A162" i="61" s="1"/>
  <c r="A163" i="61" s="1"/>
  <c r="A164" i="61" s="1"/>
  <c r="A165" i="61" s="1"/>
  <c r="A166" i="61" s="1"/>
  <c r="A167" i="61" s="1"/>
  <c r="A168" i="61" s="1"/>
  <c r="A169" i="61" s="1"/>
  <c r="A170" i="61" s="1"/>
  <c r="A171" i="61" s="1"/>
  <c r="A172" i="61" s="1"/>
  <c r="A173" i="61" s="1"/>
  <c r="A174" i="61" s="1"/>
  <c r="A175" i="61" s="1"/>
  <c r="A176" i="61" s="1"/>
  <c r="A177" i="61" s="1"/>
  <c r="A178" i="61" s="1"/>
  <c r="A179" i="61" s="1"/>
  <c r="A180" i="61" s="1"/>
  <c r="A181" i="61" s="1"/>
  <c r="A182" i="61" s="1"/>
  <c r="A183" i="61" s="1"/>
  <c r="A184" i="61" s="1"/>
  <c r="A185" i="61" s="1"/>
  <c r="A186" i="61" s="1"/>
  <c r="A187" i="61" s="1"/>
  <c r="A188" i="61" s="1"/>
  <c r="A189" i="61" s="1"/>
  <c r="A190" i="61" s="1"/>
  <c r="A191" i="61" s="1"/>
  <c r="A192" i="61" s="1"/>
  <c r="A193" i="61" s="1"/>
  <c r="A194" i="61" s="1"/>
  <c r="A195" i="61" s="1"/>
  <c r="A196" i="61" s="1"/>
  <c r="A197" i="61" s="1"/>
  <c r="A198" i="61" s="1"/>
  <c r="A199" i="61" s="1"/>
  <c r="A200" i="61" s="1"/>
  <c r="A201" i="61" s="1"/>
  <c r="A202" i="61" s="1"/>
  <c r="A203" i="61" s="1"/>
  <c r="A204" i="61" s="1"/>
  <c r="A205" i="61" s="1"/>
  <c r="A206" i="61" s="1"/>
  <c r="A207" i="61" s="1"/>
  <c r="A208" i="61" s="1"/>
  <c r="A209" i="61" s="1"/>
  <c r="A210" i="61" s="1"/>
  <c r="A211" i="61" s="1"/>
  <c r="A212" i="61" s="1"/>
  <c r="A213" i="61" s="1"/>
  <c r="A214" i="61" s="1"/>
  <c r="A215" i="61" s="1"/>
  <c r="A216" i="61" s="1"/>
  <c r="A217" i="61" s="1"/>
  <c r="A218" i="61" s="1"/>
  <c r="A219" i="61" s="1"/>
  <c r="A220" i="61" s="1"/>
  <c r="A221" i="61" s="1"/>
  <c r="A222" i="61" s="1"/>
  <c r="A223" i="61" s="1"/>
  <c r="A224" i="61" s="1"/>
  <c r="A225" i="61" s="1"/>
  <c r="A226" i="61" s="1"/>
  <c r="A227" i="61" s="1"/>
  <c r="A228" i="61" s="1"/>
  <c r="A229" i="61" s="1"/>
  <c r="A230" i="61" s="1"/>
  <c r="A231" i="61" s="1"/>
  <c r="A232" i="61" s="1"/>
  <c r="A233" i="61" s="1"/>
  <c r="A234" i="61" s="1"/>
  <c r="A235" i="61" s="1"/>
  <c r="A236" i="61" s="1"/>
  <c r="A237" i="61" s="1"/>
  <c r="A238" i="61" s="1"/>
  <c r="A239" i="61" s="1"/>
  <c r="A240" i="61" s="1"/>
  <c r="A241" i="61" s="1"/>
  <c r="A242" i="61" s="1"/>
  <c r="A243" i="61" s="1"/>
  <c r="A244" i="61" s="1"/>
  <c r="A245" i="61" s="1"/>
  <c r="A246" i="61" s="1"/>
  <c r="A247" i="61" s="1"/>
  <c r="A248" i="61" s="1"/>
  <c r="A249" i="61" s="1"/>
  <c r="A250" i="61" s="1"/>
  <c r="A251" i="61" s="1"/>
  <c r="A252" i="61" s="1"/>
  <c r="A253" i="61" s="1"/>
  <c r="A254" i="61" s="1"/>
  <c r="A255" i="61" s="1"/>
  <c r="A256" i="61" s="1"/>
  <c r="A257" i="61" s="1"/>
  <c r="A258" i="61" s="1"/>
  <c r="A259" i="61" s="1"/>
  <c r="A260" i="61" s="1"/>
  <c r="A261" i="61" s="1"/>
  <c r="A262" i="61" s="1"/>
  <c r="A263" i="61" s="1"/>
  <c r="A264" i="61" s="1"/>
  <c r="A265" i="61" s="1"/>
  <c r="A266" i="61" s="1"/>
  <c r="A267" i="61" s="1"/>
  <c r="A268" i="61" s="1"/>
  <c r="A269" i="61" s="1"/>
  <c r="A270" i="61" s="1"/>
  <c r="A271" i="61" s="1"/>
  <c r="A272" i="61" s="1"/>
  <c r="A273" i="61" s="1"/>
  <c r="A274" i="61" s="1"/>
  <c r="A275" i="61" s="1"/>
  <c r="A276" i="61" s="1"/>
  <c r="A277" i="61" s="1"/>
  <c r="A278" i="61" s="1"/>
  <c r="A279" i="61" s="1"/>
  <c r="A280" i="61" s="1"/>
  <c r="A281" i="61" s="1"/>
  <c r="A282" i="61" s="1"/>
  <c r="A283" i="61" s="1"/>
  <c r="A284" i="61" s="1"/>
  <c r="A285" i="61" s="1"/>
  <c r="A286" i="61" s="1"/>
  <c r="A287" i="61" s="1"/>
  <c r="A288" i="61" s="1"/>
  <c r="A289" i="61" s="1"/>
  <c r="A290" i="61" s="1"/>
  <c r="A291" i="61" s="1"/>
  <c r="A292" i="61" s="1"/>
  <c r="A293" i="61" s="1"/>
  <c r="A294" i="61" s="1"/>
  <c r="A295" i="61" s="1"/>
  <c r="A296" i="61" s="1"/>
  <c r="A297" i="61" s="1"/>
  <c r="A298" i="61" s="1"/>
  <c r="A299" i="61" s="1"/>
  <c r="A300" i="61" s="1"/>
  <c r="A301" i="61" s="1"/>
  <c r="A302" i="61" s="1"/>
  <c r="A303" i="61" s="1"/>
  <c r="A304" i="61" s="1"/>
  <c r="A305" i="61" s="1"/>
  <c r="A306" i="61" s="1"/>
  <c r="A307" i="61" s="1"/>
  <c r="A308" i="61" s="1"/>
  <c r="A309" i="61" s="1"/>
  <c r="A310" i="61" s="1"/>
  <c r="A311" i="61" s="1"/>
  <c r="A312" i="61" s="1"/>
  <c r="A313" i="61" s="1"/>
  <c r="A314" i="61" s="1"/>
  <c r="A315" i="61" s="1"/>
  <c r="A316" i="61" s="1"/>
  <c r="A317" i="61" s="1"/>
  <c r="A318" i="61" s="1"/>
  <c r="A319" i="61" s="1"/>
  <c r="A320" i="61" s="1"/>
  <c r="A321" i="61" s="1"/>
  <c r="A322" i="61" s="1"/>
  <c r="A323" i="61" s="1"/>
  <c r="A324" i="61" s="1"/>
  <c r="A325" i="61" s="1"/>
  <c r="A326" i="61" s="1"/>
  <c r="A327" i="61" s="1"/>
  <c r="A328" i="61" s="1"/>
  <c r="A329" i="61" s="1"/>
  <c r="A330" i="61" s="1"/>
  <c r="A331" i="61" s="1"/>
  <c r="A332" i="61" s="1"/>
  <c r="A333" i="61" s="1"/>
  <c r="A334" i="61" s="1"/>
  <c r="A335" i="61" s="1"/>
  <c r="A336" i="61" s="1"/>
  <c r="A337" i="61" s="1"/>
  <c r="A338" i="61" s="1"/>
  <c r="A339" i="61" s="1"/>
  <c r="A340" i="61" s="1"/>
  <c r="A341" i="61" s="1"/>
  <c r="A342" i="61" s="1"/>
  <c r="A343" i="61" s="1"/>
  <c r="A344" i="61" s="1"/>
  <c r="A345" i="61" s="1"/>
  <c r="A346" i="61" s="1"/>
  <c r="A347" i="61" s="1"/>
  <c r="A348" i="61" s="1"/>
  <c r="A349" i="61" s="1"/>
  <c r="A350" i="61" s="1"/>
  <c r="A351" i="61" s="1"/>
  <c r="A352" i="61" s="1"/>
  <c r="A353" i="61" s="1"/>
  <c r="A354" i="61" s="1"/>
  <c r="A355" i="61" s="1"/>
  <c r="A356" i="61" s="1"/>
  <c r="A357" i="61" s="1"/>
  <c r="A358" i="61" s="1"/>
  <c r="A359" i="61" s="1"/>
  <c r="A360" i="61" s="1"/>
  <c r="A361" i="61" s="1"/>
  <c r="A362" i="61" s="1"/>
  <c r="A363" i="61" s="1"/>
  <c r="A364" i="61" s="1"/>
  <c r="A365" i="61" s="1"/>
  <c r="A366" i="61" s="1"/>
  <c r="A367" i="61" s="1"/>
  <c r="A368" i="61" s="1"/>
  <c r="A369" i="61" s="1"/>
  <c r="A370" i="61" s="1"/>
  <c r="A371" i="61" s="1"/>
  <c r="A372" i="61" s="1"/>
  <c r="A373" i="61" s="1"/>
  <c r="A374" i="61" s="1"/>
  <c r="A375" i="61" s="1"/>
  <c r="A376" i="61" s="1"/>
  <c r="A377" i="61" s="1"/>
  <c r="A378" i="61" s="1"/>
  <c r="A379" i="61" s="1"/>
  <c r="A380" i="61" s="1"/>
  <c r="A381" i="61" s="1"/>
  <c r="A382" i="61" s="1"/>
  <c r="A383" i="61" s="1"/>
  <c r="A384" i="61" s="1"/>
  <c r="A385" i="61" s="1"/>
  <c r="A386" i="61" s="1"/>
  <c r="A387" i="61" s="1"/>
  <c r="A388" i="61" s="1"/>
  <c r="A389" i="61" s="1"/>
  <c r="A390" i="61" s="1"/>
  <c r="A391" i="61" s="1"/>
  <c r="A392" i="61" s="1"/>
  <c r="A393" i="61" s="1"/>
  <c r="A394" i="61" s="1"/>
  <c r="A395" i="61" s="1"/>
  <c r="A396" i="61" s="1"/>
  <c r="A397" i="61" s="1"/>
  <c r="A398" i="61" s="1"/>
  <c r="A399" i="61" s="1"/>
  <c r="A400" i="61" s="1"/>
  <c r="A401" i="61" s="1"/>
  <c r="A402" i="61" s="1"/>
  <c r="A403" i="61" s="1"/>
  <c r="A404" i="61" s="1"/>
  <c r="A405" i="61" s="1"/>
  <c r="A406" i="61" s="1"/>
  <c r="A407" i="61" s="1"/>
  <c r="A408" i="61" s="1"/>
  <c r="A409" i="61" s="1"/>
  <c r="A410" i="61" s="1"/>
  <c r="A411" i="61" s="1"/>
  <c r="A412" i="61" s="1"/>
  <c r="A413" i="61" s="1"/>
  <c r="A414" i="61" s="1"/>
  <c r="A415" i="61" s="1"/>
  <c r="A416" i="61" s="1"/>
  <c r="A417" i="61" s="1"/>
  <c r="A418" i="61" s="1"/>
  <c r="A419" i="61" s="1"/>
  <c r="A420" i="61" s="1"/>
  <c r="A421" i="61" s="1"/>
  <c r="A422" i="61" s="1"/>
  <c r="A423" i="61" s="1"/>
  <c r="A424" i="61" s="1"/>
  <c r="A425" i="61" s="1"/>
  <c r="A426" i="61" s="1"/>
  <c r="A427" i="61" s="1"/>
  <c r="A428" i="61" s="1"/>
  <c r="A429" i="61" s="1"/>
  <c r="A430" i="61" s="1"/>
  <c r="A431" i="61" s="1"/>
  <c r="A432" i="61" s="1"/>
  <c r="A433" i="61" s="1"/>
  <c r="A434" i="61" s="1"/>
  <c r="A435" i="61" s="1"/>
  <c r="A436" i="61" s="1"/>
  <c r="A437" i="61" s="1"/>
  <c r="A438" i="61" s="1"/>
  <c r="A439" i="61" s="1"/>
  <c r="A440" i="61" s="1"/>
  <c r="A441" i="61" s="1"/>
  <c r="A442" i="61" s="1"/>
  <c r="A443" i="61" s="1"/>
  <c r="A444" i="61" s="1"/>
  <c r="A445" i="61" s="1"/>
  <c r="A446" i="61" s="1"/>
  <c r="A447" i="61" s="1"/>
  <c r="A448" i="61" s="1"/>
  <c r="A449" i="61" s="1"/>
  <c r="A450" i="61" s="1"/>
  <c r="A451" i="61" s="1"/>
  <c r="A452" i="61" s="1"/>
  <c r="A453" i="61" s="1"/>
  <c r="A454" i="61" s="1"/>
  <c r="A455" i="61" s="1"/>
  <c r="A456" i="61" s="1"/>
  <c r="A457" i="61" s="1"/>
  <c r="A458" i="61" s="1"/>
  <c r="A459" i="61" s="1"/>
  <c r="A460" i="61" s="1"/>
  <c r="A461" i="61" s="1"/>
  <c r="A462" i="61" s="1"/>
  <c r="A463" i="61" s="1"/>
  <c r="A464" i="61" s="1"/>
  <c r="A465" i="61" s="1"/>
  <c r="A466" i="61" s="1"/>
  <c r="A467" i="61" s="1"/>
  <c r="A468" i="61" s="1"/>
  <c r="A469" i="61" s="1"/>
  <c r="A470" i="61" s="1"/>
  <c r="A471" i="61" s="1"/>
  <c r="A472" i="61" s="1"/>
  <c r="A473" i="61" s="1"/>
  <c r="A474" i="61" s="1"/>
  <c r="A475" i="61" s="1"/>
  <c r="A476" i="61" s="1"/>
  <c r="A477" i="61" s="1"/>
  <c r="A478" i="61" s="1"/>
  <c r="A479" i="61" s="1"/>
  <c r="A480" i="61" s="1"/>
  <c r="A481" i="61" s="1"/>
  <c r="A482" i="61" s="1"/>
  <c r="A483" i="61" s="1"/>
  <c r="A484" i="61" s="1"/>
  <c r="A485" i="61" s="1"/>
  <c r="A486" i="61" s="1"/>
  <c r="A487" i="61" s="1"/>
  <c r="A488" i="61" s="1"/>
  <c r="A489" i="61" s="1"/>
  <c r="A490" i="61" s="1"/>
  <c r="A491" i="61" s="1"/>
  <c r="A492" i="61" s="1"/>
  <c r="A493" i="61" s="1"/>
  <c r="A494" i="61" s="1"/>
  <c r="A495" i="61" s="1"/>
  <c r="A496" i="61" s="1"/>
  <c r="A497" i="61" s="1"/>
  <c r="A498" i="61" s="1"/>
  <c r="A499" i="61" s="1"/>
  <c r="A500" i="61" s="1"/>
  <c r="A501" i="61" s="1"/>
  <c r="A502" i="61" s="1"/>
  <c r="A503" i="61" s="1"/>
  <c r="A504" i="61" s="1"/>
  <c r="A505" i="61" s="1"/>
  <c r="A506" i="61" s="1"/>
  <c r="A507" i="61" s="1"/>
  <c r="A508" i="61" s="1"/>
  <c r="A509" i="61" s="1"/>
  <c r="A510" i="61" s="1"/>
  <c r="A511" i="61" s="1"/>
  <c r="A512" i="61" s="1"/>
  <c r="A513" i="61" s="1"/>
  <c r="A514" i="61" s="1"/>
  <c r="A515" i="61" s="1"/>
  <c r="A516" i="61" s="1"/>
  <c r="A517" i="61" s="1"/>
  <c r="A518" i="61" s="1"/>
  <c r="A519" i="61" s="1"/>
  <c r="A520" i="61" s="1"/>
  <c r="A521" i="61" s="1"/>
  <c r="A522" i="61" s="1"/>
  <c r="A523" i="61" s="1"/>
  <c r="A524" i="61" s="1"/>
  <c r="A525" i="61" s="1"/>
  <c r="A526" i="61" s="1"/>
  <c r="A527" i="61" s="1"/>
  <c r="A528" i="61" s="1"/>
  <c r="A529" i="61" s="1"/>
  <c r="A530" i="61" s="1"/>
  <c r="A531" i="61" s="1"/>
  <c r="A532" i="61" s="1"/>
  <c r="A533" i="61" s="1"/>
  <c r="A534" i="61" s="1"/>
  <c r="A535" i="61" s="1"/>
  <c r="A536" i="61" s="1"/>
  <c r="A537" i="61" s="1"/>
  <c r="A538" i="61" s="1"/>
  <c r="A539" i="61" s="1"/>
  <c r="A540" i="61" s="1"/>
  <c r="A541" i="61" s="1"/>
  <c r="A542" i="61" s="1"/>
  <c r="A543" i="61" s="1"/>
  <c r="A544" i="61" s="1"/>
  <c r="A545" i="61" s="1"/>
  <c r="A546" i="61" s="1"/>
  <c r="A547" i="61" s="1"/>
  <c r="A548" i="61" s="1"/>
  <c r="A549" i="61" s="1"/>
  <c r="A550" i="61" s="1"/>
  <c r="A551" i="61" s="1"/>
  <c r="A552" i="61" s="1"/>
  <c r="A553" i="61" s="1"/>
  <c r="A554" i="61" s="1"/>
  <c r="A555" i="61" s="1"/>
  <c r="A556" i="61" s="1"/>
  <c r="A557" i="61" s="1"/>
  <c r="A558" i="61" s="1"/>
  <c r="A559" i="61" s="1"/>
  <c r="A560" i="61" s="1"/>
  <c r="A561" i="61" s="1"/>
  <c r="A562" i="61" s="1"/>
  <c r="A563" i="61" s="1"/>
  <c r="A564" i="61" s="1"/>
  <c r="A565" i="61" s="1"/>
  <c r="A566" i="61" s="1"/>
  <c r="A567" i="61" s="1"/>
  <c r="A568" i="61" s="1"/>
  <c r="A569" i="61" s="1"/>
  <c r="A570" i="61" s="1"/>
  <c r="A571" i="61" s="1"/>
  <c r="A572" i="61" s="1"/>
  <c r="A573" i="61" s="1"/>
  <c r="A574" i="61" s="1"/>
  <c r="A575" i="61" s="1"/>
  <c r="A576" i="61" s="1"/>
  <c r="A577" i="61" s="1"/>
  <c r="A578" i="61" s="1"/>
  <c r="A579" i="61" s="1"/>
  <c r="A580" i="61" s="1"/>
  <c r="A581" i="61" s="1"/>
  <c r="A582" i="61" s="1"/>
  <c r="A583" i="61" s="1"/>
  <c r="A584" i="61" s="1"/>
  <c r="A585" i="61" s="1"/>
  <c r="A586" i="61" s="1"/>
  <c r="A587" i="61" s="1"/>
  <c r="A588" i="61" s="1"/>
  <c r="A589" i="61" s="1"/>
  <c r="A590" i="61" s="1"/>
  <c r="A591" i="61" s="1"/>
  <c r="A592" i="61" s="1"/>
  <c r="A593" i="61" s="1"/>
  <c r="A594" i="61" s="1"/>
  <c r="A595" i="61" s="1"/>
  <c r="A596" i="61" s="1"/>
  <c r="A597" i="61" s="1"/>
  <c r="A598" i="61" s="1"/>
  <c r="A599" i="61" s="1"/>
  <c r="A600" i="61" s="1"/>
  <c r="A601" i="61" s="1"/>
  <c r="A602" i="61" s="1"/>
  <c r="A603" i="61" s="1"/>
  <c r="A604" i="61" s="1"/>
  <c r="A605" i="61" s="1"/>
  <c r="A606" i="61" s="1"/>
  <c r="A607" i="61" s="1"/>
  <c r="A608" i="61" s="1"/>
  <c r="A609" i="61" s="1"/>
  <c r="A610" i="61" s="1"/>
  <c r="A611" i="61" s="1"/>
  <c r="A612" i="61" s="1"/>
  <c r="A613" i="61" s="1"/>
  <c r="A614" i="61" s="1"/>
  <c r="A615" i="61" s="1"/>
  <c r="A616" i="61" s="1"/>
  <c r="A617" i="61" s="1"/>
  <c r="A618" i="61" s="1"/>
  <c r="A619" i="61" s="1"/>
  <c r="A620" i="61" s="1"/>
  <c r="A621" i="61" s="1"/>
  <c r="A622" i="61" s="1"/>
  <c r="A623" i="61" s="1"/>
  <c r="A624" i="61" s="1"/>
  <c r="A625" i="61" s="1"/>
  <c r="A626" i="61" s="1"/>
  <c r="A627" i="61" s="1"/>
  <c r="A628" i="61" s="1"/>
  <c r="A629" i="61" s="1"/>
  <c r="A630" i="61" s="1"/>
  <c r="A631" i="61" s="1"/>
  <c r="A632" i="61" s="1"/>
  <c r="A633" i="61" s="1"/>
  <c r="A634" i="61" s="1"/>
  <c r="A635" i="61" s="1"/>
  <c r="A636" i="61" s="1"/>
  <c r="A637" i="61" s="1"/>
  <c r="A638" i="61" s="1"/>
  <c r="A639" i="61" s="1"/>
  <c r="A640" i="61" s="1"/>
  <c r="A641" i="61" s="1"/>
  <c r="A642" i="61" s="1"/>
  <c r="A643" i="61" s="1"/>
  <c r="A644" i="61" s="1"/>
  <c r="A645" i="61" s="1"/>
  <c r="A646" i="61" s="1"/>
  <c r="A647" i="61" s="1"/>
  <c r="A648" i="61" s="1"/>
  <c r="A649" i="61" s="1"/>
  <c r="A650" i="61" s="1"/>
  <c r="A651" i="61" s="1"/>
  <c r="A652" i="61" s="1"/>
  <c r="A653" i="61" s="1"/>
  <c r="A654" i="61" s="1"/>
  <c r="A655" i="61" s="1"/>
  <c r="A656" i="61" s="1"/>
  <c r="A657" i="61" s="1"/>
  <c r="A658" i="61" s="1"/>
  <c r="A659" i="61" s="1"/>
  <c r="A660" i="61" s="1"/>
  <c r="A661" i="61" s="1"/>
  <c r="A662" i="61" s="1"/>
  <c r="A663" i="61" s="1"/>
  <c r="A664" i="61" s="1"/>
  <c r="A665" i="61" s="1"/>
  <c r="A666" i="61" s="1"/>
  <c r="A667" i="61" s="1"/>
  <c r="A668" i="61" s="1"/>
  <c r="A669" i="61" s="1"/>
  <c r="A670" i="61" s="1"/>
  <c r="A671" i="61" s="1"/>
  <c r="A672" i="61" s="1"/>
  <c r="A673" i="61" s="1"/>
  <c r="A674" i="61" s="1"/>
  <c r="A675" i="61" s="1"/>
  <c r="A676" i="61" s="1"/>
  <c r="A677" i="61" s="1"/>
  <c r="A678" i="61" s="1"/>
  <c r="A679" i="61" s="1"/>
  <c r="A680" i="61" s="1"/>
  <c r="A681" i="61" s="1"/>
  <c r="A682" i="61" s="1"/>
  <c r="A683" i="61" s="1"/>
  <c r="A684" i="61" s="1"/>
  <c r="A685" i="61" s="1"/>
  <c r="A686" i="61" s="1"/>
  <c r="A687" i="61" s="1"/>
  <c r="A688" i="61" s="1"/>
  <c r="A689" i="61" s="1"/>
  <c r="A690" i="61" s="1"/>
  <c r="A691" i="61" s="1"/>
  <c r="A692" i="61" s="1"/>
  <c r="A693" i="61" s="1"/>
  <c r="A694" i="61" s="1"/>
  <c r="A695" i="61" s="1"/>
  <c r="A696" i="61" s="1"/>
  <c r="A697" i="61" s="1"/>
  <c r="A698" i="61" s="1"/>
  <c r="A699" i="61" s="1"/>
  <c r="A700" i="61" s="1"/>
  <c r="A701" i="61" s="1"/>
  <c r="A702" i="61" s="1"/>
  <c r="A703" i="61" s="1"/>
  <c r="A704" i="61" s="1"/>
  <c r="A705" i="61" s="1"/>
  <c r="A706" i="61" s="1"/>
  <c r="A707" i="61" s="1"/>
  <c r="A708" i="61" s="1"/>
  <c r="A709" i="61" s="1"/>
  <c r="A710" i="61" s="1"/>
  <c r="A711" i="61" s="1"/>
  <c r="A712" i="61" s="1"/>
  <c r="A713" i="61" s="1"/>
  <c r="A714" i="61" s="1"/>
  <c r="A715" i="61" s="1"/>
  <c r="A716" i="61" s="1"/>
  <c r="A717" i="61" s="1"/>
  <c r="A718" i="61" s="1"/>
  <c r="A719" i="61" s="1"/>
  <c r="A720" i="61" s="1"/>
  <c r="A721" i="61" s="1"/>
  <c r="A722" i="61" s="1"/>
  <c r="A723" i="61" s="1"/>
  <c r="A724" i="61" s="1"/>
  <c r="A725" i="61" s="1"/>
  <c r="A726" i="61" s="1"/>
  <c r="A727" i="61" s="1"/>
  <c r="A728" i="61" s="1"/>
  <c r="A729" i="61" s="1"/>
  <c r="A730" i="61" s="1"/>
  <c r="A731" i="61" s="1"/>
  <c r="A732" i="61" s="1"/>
  <c r="A733" i="61" s="1"/>
  <c r="A734" i="61" s="1"/>
  <c r="A735" i="61" s="1"/>
  <c r="A736" i="61" s="1"/>
  <c r="A737" i="61" s="1"/>
  <c r="A738" i="61" s="1"/>
  <c r="A739" i="61" s="1"/>
  <c r="A740" i="61" s="1"/>
  <c r="A741" i="61" s="1"/>
  <c r="A742" i="61" s="1"/>
  <c r="A743" i="61" s="1"/>
  <c r="A744" i="61" s="1"/>
  <c r="A745" i="61" s="1"/>
  <c r="A746" i="61" s="1"/>
  <c r="A747" i="61" s="1"/>
  <c r="A748" i="61" s="1"/>
  <c r="A749" i="61" s="1"/>
  <c r="A750" i="61" s="1"/>
  <c r="A751" i="61" s="1"/>
  <c r="A752" i="61" s="1"/>
  <c r="A753" i="61" s="1"/>
  <c r="A754" i="61" s="1"/>
  <c r="A755" i="61" s="1"/>
  <c r="A756" i="61" s="1"/>
  <c r="A757" i="61" s="1"/>
  <c r="A758" i="61" s="1"/>
  <c r="A759" i="61" s="1"/>
  <c r="A760" i="61" s="1"/>
  <c r="A761" i="61" s="1"/>
  <c r="A762" i="61" s="1"/>
  <c r="A763" i="61" s="1"/>
  <c r="A764" i="61" s="1"/>
  <c r="A765" i="61" s="1"/>
  <c r="A766" i="61" s="1"/>
  <c r="A767" i="61" s="1"/>
  <c r="A768" i="61" s="1"/>
  <c r="A769" i="61" s="1"/>
  <c r="A770" i="61" s="1"/>
  <c r="A771" i="61" s="1"/>
  <c r="A772" i="61" s="1"/>
  <c r="A773" i="61" s="1"/>
  <c r="A774" i="61" s="1"/>
  <c r="A775" i="61" s="1"/>
  <c r="A776" i="61" s="1"/>
  <c r="A777" i="61" s="1"/>
  <c r="A778" i="61" s="1"/>
  <c r="A779" i="61" s="1"/>
  <c r="A780" i="61" s="1"/>
  <c r="A781" i="61" s="1"/>
  <c r="A782" i="61" s="1"/>
  <c r="A783" i="61" s="1"/>
  <c r="A784" i="61" s="1"/>
  <c r="A785" i="61" s="1"/>
  <c r="A786" i="61" s="1"/>
  <c r="A787" i="61" s="1"/>
  <c r="A788" i="61" s="1"/>
  <c r="A789" i="61" s="1"/>
  <c r="A790" i="61" s="1"/>
  <c r="A791" i="61" s="1"/>
  <c r="A792" i="61" s="1"/>
  <c r="A793" i="61" s="1"/>
  <c r="A794" i="61" s="1"/>
  <c r="A795" i="61" s="1"/>
  <c r="A796" i="61" s="1"/>
  <c r="A797" i="61" s="1"/>
  <c r="A798" i="61" s="1"/>
  <c r="A799" i="61" s="1"/>
  <c r="A800" i="61" s="1"/>
  <c r="A801" i="61" s="1"/>
  <c r="A802" i="61" s="1"/>
  <c r="A803" i="61" s="1"/>
  <c r="A804" i="61" s="1"/>
  <c r="A805" i="61" s="1"/>
  <c r="A806" i="61" s="1"/>
  <c r="A807" i="61" s="1"/>
  <c r="A808" i="61" s="1"/>
  <c r="A809" i="61" s="1"/>
  <c r="A810" i="61" s="1"/>
  <c r="A811" i="61" s="1"/>
  <c r="A812" i="61" s="1"/>
  <c r="A813" i="61" s="1"/>
  <c r="A814" i="61" s="1"/>
  <c r="A815" i="61" s="1"/>
  <c r="A816" i="61" s="1"/>
  <c r="A817" i="61" s="1"/>
  <c r="A818" i="61" s="1"/>
  <c r="A819" i="61" s="1"/>
  <c r="A820" i="61" s="1"/>
  <c r="A821" i="61" s="1"/>
  <c r="A822" i="61" s="1"/>
  <c r="A823" i="61" s="1"/>
  <c r="A824" i="61" s="1"/>
  <c r="A825" i="61" s="1"/>
  <c r="A826" i="61" s="1"/>
  <c r="A827" i="61" s="1"/>
  <c r="A828" i="61" s="1"/>
  <c r="A829" i="61" s="1"/>
  <c r="A830" i="61" s="1"/>
  <c r="A831" i="61" s="1"/>
  <c r="A832" i="61" s="1"/>
  <c r="A833" i="61" s="1"/>
  <c r="A834" i="61" s="1"/>
  <c r="A835" i="61" s="1"/>
  <c r="A836" i="61" s="1"/>
  <c r="A837" i="61" s="1"/>
  <c r="A838" i="61" s="1"/>
  <c r="A839" i="61" s="1"/>
  <c r="A840" i="61" s="1"/>
  <c r="A841" i="61" s="1"/>
  <c r="A842" i="61" s="1"/>
  <c r="A843" i="61" s="1"/>
  <c r="A844" i="61" s="1"/>
  <c r="A845" i="61" s="1"/>
  <c r="A846" i="61" s="1"/>
  <c r="A847" i="61" s="1"/>
  <c r="A848" i="61" s="1"/>
  <c r="A849" i="61" s="1"/>
  <c r="A850" i="61" s="1"/>
  <c r="A851" i="61" s="1"/>
  <c r="A852" i="61" s="1"/>
  <c r="A853" i="61" s="1"/>
  <c r="A854" i="61" s="1"/>
  <c r="A855" i="61" s="1"/>
  <c r="A856" i="61" s="1"/>
  <c r="A857" i="61" s="1"/>
  <c r="A858" i="61" s="1"/>
  <c r="A859" i="61" s="1"/>
  <c r="A860" i="61" s="1"/>
  <c r="A861" i="61" s="1"/>
  <c r="A862" i="61" s="1"/>
  <c r="A863" i="61" s="1"/>
  <c r="A864" i="61" s="1"/>
  <c r="A865" i="61" s="1"/>
  <c r="A866" i="61" s="1"/>
  <c r="A867" i="61" s="1"/>
  <c r="A868" i="61" s="1"/>
  <c r="A869" i="61" s="1"/>
  <c r="A870" i="61" s="1"/>
  <c r="A871" i="61" s="1"/>
  <c r="A872" i="61" s="1"/>
  <c r="A873" i="61" s="1"/>
  <c r="A874" i="61" s="1"/>
  <c r="A875" i="61" s="1"/>
  <c r="A876" i="61" s="1"/>
  <c r="A877" i="61" s="1"/>
  <c r="A878" i="61" s="1"/>
  <c r="A879" i="61" s="1"/>
  <c r="A880" i="61" s="1"/>
  <c r="A881" i="61" s="1"/>
  <c r="A882" i="61" s="1"/>
  <c r="A883" i="61" s="1"/>
  <c r="A884" i="61" s="1"/>
  <c r="A885" i="61" s="1"/>
  <c r="A886" i="61" s="1"/>
  <c r="A887" i="61" s="1"/>
  <c r="A888" i="61" s="1"/>
  <c r="A889" i="61" s="1"/>
  <c r="A890" i="61" s="1"/>
  <c r="A891" i="61" s="1"/>
  <c r="A892" i="61" s="1"/>
  <c r="A893" i="61" s="1"/>
  <c r="A894" i="61" s="1"/>
  <c r="A895" i="61" s="1"/>
  <c r="A896" i="61" s="1"/>
  <c r="A897" i="61" s="1"/>
  <c r="A898" i="61" s="1"/>
  <c r="A899" i="61" s="1"/>
  <c r="A900" i="61" s="1"/>
  <c r="A901" i="61" s="1"/>
  <c r="A902" i="61" s="1"/>
  <c r="A903" i="61" s="1"/>
  <c r="A904" i="61" s="1"/>
  <c r="A905" i="61" s="1"/>
  <c r="A906" i="61" s="1"/>
  <c r="A907" i="61" s="1"/>
  <c r="A908" i="61" s="1"/>
  <c r="A909" i="61" s="1"/>
  <c r="A910" i="61" s="1"/>
  <c r="A911" i="61" s="1"/>
  <c r="A912" i="61" s="1"/>
  <c r="A913" i="61" s="1"/>
  <c r="A914" i="61" s="1"/>
  <c r="A915" i="61" s="1"/>
  <c r="A916" i="61" s="1"/>
  <c r="A917" i="61" s="1"/>
  <c r="A918" i="61" s="1"/>
  <c r="A919" i="61" s="1"/>
  <c r="A920" i="61" s="1"/>
  <c r="A921" i="61" s="1"/>
  <c r="A922" i="61" s="1"/>
  <c r="A923" i="61" s="1"/>
  <c r="A924" i="61" s="1"/>
  <c r="A925" i="61" s="1"/>
  <c r="A926" i="61" s="1"/>
  <c r="A927" i="61" s="1"/>
  <c r="A928" i="61" s="1"/>
  <c r="A929" i="61" s="1"/>
  <c r="A930" i="61" s="1"/>
  <c r="A931" i="61" s="1"/>
  <c r="A932" i="61" s="1"/>
  <c r="A933" i="61" s="1"/>
  <c r="A934" i="61" s="1"/>
  <c r="A935" i="61" s="1"/>
  <c r="A936" i="61" s="1"/>
  <c r="A937" i="61" s="1"/>
  <c r="A938" i="61" s="1"/>
  <c r="A939" i="61" s="1"/>
  <c r="A940" i="61" s="1"/>
  <c r="A941" i="61" s="1"/>
  <c r="A942" i="61" s="1"/>
  <c r="A943" i="61" s="1"/>
  <c r="A944" i="61" s="1"/>
  <c r="A945" i="61" s="1"/>
  <c r="A946" i="61" s="1"/>
  <c r="A947" i="61" s="1"/>
  <c r="A948" i="61" s="1"/>
  <c r="A949" i="61" s="1"/>
  <c r="A950" i="61" s="1"/>
  <c r="A951" i="61" s="1"/>
  <c r="A952" i="61" s="1"/>
  <c r="A953" i="61" s="1"/>
  <c r="A954" i="61" s="1"/>
  <c r="A955" i="61" s="1"/>
  <c r="L6" i="41"/>
  <c r="D6" i="41"/>
  <c r="E6" i="41" s="1"/>
  <c r="N8" i="40"/>
  <c r="O8" i="40" s="1"/>
  <c r="L8" i="40"/>
  <c r="L7" i="40"/>
  <c r="J8" i="40"/>
  <c r="J5" i="40"/>
  <c r="K5" i="40" s="1"/>
  <c r="H8" i="40"/>
  <c r="I8" i="40" s="1"/>
  <c r="H7" i="40"/>
  <c r="I7" i="40" s="1"/>
  <c r="D7" i="40"/>
  <c r="L12" i="39"/>
  <c r="M12" i="39" s="1"/>
  <c r="L5" i="39"/>
  <c r="M5" i="39" s="1"/>
  <c r="J11" i="39"/>
  <c r="K11" i="39" s="1"/>
  <c r="E12" i="39"/>
  <c r="G12" i="39" s="1"/>
  <c r="E5" i="39"/>
  <c r="G5" i="39" s="1"/>
  <c r="C2" i="61"/>
  <c r="J4" i="61"/>
  <c r="J5" i="61"/>
  <c r="J6" i="61"/>
  <c r="J7" i="61"/>
  <c r="J8" i="61"/>
  <c r="J9" i="61"/>
  <c r="J10" i="61"/>
  <c r="J11" i="61"/>
  <c r="J12" i="61"/>
  <c r="J13" i="61"/>
  <c r="J14" i="61"/>
  <c r="J15" i="61"/>
  <c r="J16" i="61"/>
  <c r="J17" i="61"/>
  <c r="J18" i="61"/>
  <c r="J19" i="61"/>
  <c r="J20" i="61"/>
  <c r="J21" i="61"/>
  <c r="J22" i="61"/>
  <c r="J23" i="61"/>
  <c r="J24" i="61"/>
  <c r="J25" i="61"/>
  <c r="J26" i="61"/>
  <c r="J27" i="61"/>
  <c r="J28" i="61"/>
  <c r="J29" i="61"/>
  <c r="J30" i="61"/>
  <c r="J31" i="61"/>
  <c r="J32" i="61"/>
  <c r="J33" i="61"/>
  <c r="J34" i="61"/>
  <c r="J35" i="61"/>
  <c r="J36" i="61"/>
  <c r="J37" i="61"/>
  <c r="J38" i="61"/>
  <c r="J39" i="61"/>
  <c r="J40" i="61"/>
  <c r="J41" i="61"/>
  <c r="J42" i="61"/>
  <c r="J43" i="61"/>
  <c r="J44" i="61"/>
  <c r="J45" i="61"/>
  <c r="J46" i="61"/>
  <c r="J47" i="61"/>
  <c r="J48" i="61"/>
  <c r="J49" i="61"/>
  <c r="J50" i="61"/>
  <c r="J51" i="61"/>
  <c r="J52" i="61"/>
  <c r="J53" i="61"/>
  <c r="J54" i="61"/>
  <c r="J55" i="61"/>
  <c r="J56" i="61"/>
  <c r="J57" i="61"/>
  <c r="J58" i="61"/>
  <c r="J59" i="61"/>
  <c r="J60" i="61"/>
  <c r="J61" i="61"/>
  <c r="J62" i="61"/>
  <c r="J63" i="61"/>
  <c r="J64" i="61"/>
  <c r="J65" i="61"/>
  <c r="J66" i="61"/>
  <c r="J67" i="61"/>
  <c r="J68" i="61"/>
  <c r="J69" i="61"/>
  <c r="J70" i="61"/>
  <c r="J71" i="61"/>
  <c r="J72" i="61"/>
  <c r="J73" i="61"/>
  <c r="J74" i="61"/>
  <c r="J75" i="61"/>
  <c r="J76" i="61"/>
  <c r="J77" i="61"/>
  <c r="J78" i="61"/>
  <c r="J79" i="61"/>
  <c r="J80" i="61"/>
  <c r="J81" i="61"/>
  <c r="J82" i="61"/>
  <c r="J83" i="61"/>
  <c r="J84" i="61"/>
  <c r="J85" i="61"/>
  <c r="J86" i="61"/>
  <c r="J87" i="61"/>
  <c r="J88" i="61"/>
  <c r="J89" i="61"/>
  <c r="J90" i="61"/>
  <c r="J91" i="61"/>
  <c r="J92" i="61"/>
  <c r="J93" i="61"/>
  <c r="J94" i="61"/>
  <c r="J95" i="61"/>
  <c r="J96" i="61"/>
  <c r="J97" i="61"/>
  <c r="J98" i="61"/>
  <c r="J99" i="61"/>
  <c r="J100" i="61"/>
  <c r="J101" i="61"/>
  <c r="J102" i="61"/>
  <c r="J103" i="61"/>
  <c r="J104" i="61"/>
  <c r="J105" i="61"/>
  <c r="J106" i="61"/>
  <c r="J107" i="61"/>
  <c r="J108" i="61"/>
  <c r="J109" i="61"/>
  <c r="J110" i="61"/>
  <c r="J111" i="61"/>
  <c r="J112" i="61"/>
  <c r="J113" i="61"/>
  <c r="J114" i="61"/>
  <c r="J115" i="61"/>
  <c r="J116" i="61"/>
  <c r="J117" i="61"/>
  <c r="J118" i="61"/>
  <c r="J119" i="61"/>
  <c r="J120" i="61"/>
  <c r="J121" i="61"/>
  <c r="J122" i="61"/>
  <c r="J123" i="61"/>
  <c r="J124" i="61"/>
  <c r="J125" i="61"/>
  <c r="J126" i="61"/>
  <c r="J127" i="61"/>
  <c r="J128" i="61"/>
  <c r="J129" i="61"/>
  <c r="J130" i="61"/>
  <c r="J131" i="61"/>
  <c r="J132" i="61"/>
  <c r="J133" i="61"/>
  <c r="J134" i="61"/>
  <c r="J135" i="61"/>
  <c r="J136" i="61"/>
  <c r="J137" i="61"/>
  <c r="J138" i="61"/>
  <c r="J139" i="61"/>
  <c r="J140" i="61"/>
  <c r="J141" i="61"/>
  <c r="J142" i="61"/>
  <c r="J143" i="61"/>
  <c r="J144" i="61"/>
  <c r="J145" i="61"/>
  <c r="J146" i="61"/>
  <c r="J147" i="61"/>
  <c r="J148" i="61"/>
  <c r="J149" i="61"/>
  <c r="J150" i="61"/>
  <c r="J151" i="61"/>
  <c r="J152" i="61"/>
  <c r="J153" i="61"/>
  <c r="J154" i="61"/>
  <c r="J155" i="61"/>
  <c r="J156" i="61"/>
  <c r="J157" i="61"/>
  <c r="J158" i="61"/>
  <c r="J159" i="61"/>
  <c r="J160" i="61"/>
  <c r="J161" i="61"/>
  <c r="J162" i="61"/>
  <c r="J163" i="61"/>
  <c r="J164" i="61"/>
  <c r="J165" i="61"/>
  <c r="J166" i="61"/>
  <c r="J167" i="61"/>
  <c r="J168" i="61"/>
  <c r="J169" i="61"/>
  <c r="J170" i="61"/>
  <c r="J171" i="61"/>
  <c r="J172" i="61"/>
  <c r="J173" i="61"/>
  <c r="J174" i="61"/>
  <c r="J175" i="61"/>
  <c r="J176" i="61"/>
  <c r="J177" i="61"/>
  <c r="J178" i="61"/>
  <c r="J179" i="61"/>
  <c r="J180" i="61"/>
  <c r="J181" i="61"/>
  <c r="J182" i="61"/>
  <c r="J183" i="61"/>
  <c r="J184" i="61"/>
  <c r="J185" i="61"/>
  <c r="J186" i="61"/>
  <c r="J187" i="61"/>
  <c r="J188" i="61"/>
  <c r="J189" i="61"/>
  <c r="J190" i="61"/>
  <c r="J191" i="61"/>
  <c r="J192" i="61"/>
  <c r="J193" i="61"/>
  <c r="J194" i="61"/>
  <c r="J195" i="61"/>
  <c r="J196" i="61"/>
  <c r="J197" i="61"/>
  <c r="J198" i="61"/>
  <c r="J199" i="61"/>
  <c r="J200" i="61"/>
  <c r="J201" i="61"/>
  <c r="J202" i="61"/>
  <c r="J203" i="61"/>
  <c r="J204" i="61"/>
  <c r="J205" i="61"/>
  <c r="J206" i="61"/>
  <c r="J207" i="61"/>
  <c r="J208" i="61"/>
  <c r="J209" i="61"/>
  <c r="J210" i="61"/>
  <c r="J211" i="61"/>
  <c r="J212" i="61"/>
  <c r="J213" i="61"/>
  <c r="J214" i="61"/>
  <c r="J215" i="61"/>
  <c r="J216" i="61"/>
  <c r="J217" i="61"/>
  <c r="J218" i="61"/>
  <c r="J219" i="61"/>
  <c r="J220" i="61"/>
  <c r="J221" i="61"/>
  <c r="J222" i="61"/>
  <c r="J223" i="61"/>
  <c r="J224" i="61"/>
  <c r="J225" i="61"/>
  <c r="J226" i="61"/>
  <c r="J227" i="61"/>
  <c r="J228" i="61"/>
  <c r="J229" i="61"/>
  <c r="J230" i="61"/>
  <c r="J231" i="61"/>
  <c r="J232" i="61"/>
  <c r="J233" i="61"/>
  <c r="J234" i="61"/>
  <c r="J235" i="61"/>
  <c r="J236" i="61"/>
  <c r="J237" i="61"/>
  <c r="J238" i="61"/>
  <c r="J239" i="61"/>
  <c r="J240" i="61"/>
  <c r="J241" i="61"/>
  <c r="J242" i="61"/>
  <c r="J243" i="61"/>
  <c r="J244" i="61"/>
  <c r="J245" i="61"/>
  <c r="J246" i="61"/>
  <c r="J247" i="61"/>
  <c r="J248" i="61"/>
  <c r="J249" i="61"/>
  <c r="J250" i="61"/>
  <c r="J251" i="61"/>
  <c r="J252" i="61"/>
  <c r="J253" i="61"/>
  <c r="J254" i="61"/>
  <c r="J255" i="61"/>
  <c r="J256" i="61"/>
  <c r="J257" i="61"/>
  <c r="J258" i="61"/>
  <c r="J259" i="61"/>
  <c r="J260" i="61"/>
  <c r="J261" i="61"/>
  <c r="J262" i="61"/>
  <c r="J263" i="61"/>
  <c r="J264" i="61"/>
  <c r="J265" i="61"/>
  <c r="J266" i="61"/>
  <c r="J267" i="61"/>
  <c r="J268" i="61"/>
  <c r="J269" i="61"/>
  <c r="J270" i="61"/>
  <c r="J271" i="61"/>
  <c r="J272" i="61"/>
  <c r="J273" i="61"/>
  <c r="J274" i="61"/>
  <c r="J275" i="61"/>
  <c r="J276" i="61"/>
  <c r="J277" i="61"/>
  <c r="J278" i="61"/>
  <c r="J279" i="61"/>
  <c r="J280" i="61"/>
  <c r="J281" i="61"/>
  <c r="J282" i="61"/>
  <c r="J283" i="61"/>
  <c r="J284" i="61"/>
  <c r="J285" i="61"/>
  <c r="J286" i="61"/>
  <c r="J287" i="61"/>
  <c r="J288" i="61"/>
  <c r="J289" i="61"/>
  <c r="J290" i="61"/>
  <c r="J291" i="61"/>
  <c r="J292" i="61"/>
  <c r="J293" i="61"/>
  <c r="J294" i="61"/>
  <c r="J295" i="61"/>
  <c r="J296" i="61"/>
  <c r="J297" i="61"/>
  <c r="J298" i="61"/>
  <c r="J299" i="61"/>
  <c r="J300" i="61"/>
  <c r="J301" i="61"/>
  <c r="J302" i="61"/>
  <c r="J303" i="61"/>
  <c r="J304" i="61"/>
  <c r="J305" i="61"/>
  <c r="J306" i="61"/>
  <c r="J307" i="61"/>
  <c r="J308" i="61"/>
  <c r="J309" i="61"/>
  <c r="J310" i="61"/>
  <c r="J311" i="61"/>
  <c r="J312" i="61"/>
  <c r="J313" i="61"/>
  <c r="J314" i="61"/>
  <c r="J315" i="61"/>
  <c r="J316" i="61"/>
  <c r="J317" i="61"/>
  <c r="J318" i="61"/>
  <c r="J319" i="61"/>
  <c r="J320" i="61"/>
  <c r="J321" i="61"/>
  <c r="J322" i="61"/>
  <c r="J323" i="61"/>
  <c r="J324" i="61"/>
  <c r="J325" i="61"/>
  <c r="J326" i="61"/>
  <c r="J327" i="61"/>
  <c r="J328" i="61"/>
  <c r="J329" i="61"/>
  <c r="J330" i="61"/>
  <c r="J331" i="61"/>
  <c r="J332" i="61"/>
  <c r="J333" i="61"/>
  <c r="J334" i="61"/>
  <c r="J335" i="61"/>
  <c r="J336" i="61"/>
  <c r="J337" i="61"/>
  <c r="J338" i="61"/>
  <c r="J339" i="61"/>
  <c r="J340" i="61"/>
  <c r="J341" i="61"/>
  <c r="J342" i="61"/>
  <c r="J343" i="61"/>
  <c r="J344" i="61"/>
  <c r="J345" i="61"/>
  <c r="J346" i="61"/>
  <c r="J347" i="61"/>
  <c r="J348" i="61"/>
  <c r="J349" i="61"/>
  <c r="J350" i="61"/>
  <c r="J351" i="61"/>
  <c r="J352" i="61"/>
  <c r="J353" i="61"/>
  <c r="J354" i="61"/>
  <c r="J355" i="61"/>
  <c r="J356" i="61"/>
  <c r="J357" i="61"/>
  <c r="J358" i="61"/>
  <c r="J359" i="61"/>
  <c r="J360" i="61"/>
  <c r="J361" i="61"/>
  <c r="J362" i="61"/>
  <c r="J363" i="61"/>
  <c r="J364" i="61"/>
  <c r="J365" i="61"/>
  <c r="J366" i="61"/>
  <c r="J367" i="61"/>
  <c r="J368" i="61"/>
  <c r="J369" i="61"/>
  <c r="J370" i="61"/>
  <c r="J371" i="61"/>
  <c r="J372" i="61"/>
  <c r="J373" i="61"/>
  <c r="J374" i="61"/>
  <c r="J375" i="61"/>
  <c r="J376" i="61"/>
  <c r="J377" i="61"/>
  <c r="J378" i="61"/>
  <c r="J379" i="61"/>
  <c r="J380" i="61"/>
  <c r="J381" i="61"/>
  <c r="J382" i="61"/>
  <c r="J383" i="61"/>
  <c r="J384" i="61"/>
  <c r="J385" i="61"/>
  <c r="J386" i="61"/>
  <c r="J387" i="61"/>
  <c r="J388" i="61"/>
  <c r="J389" i="61"/>
  <c r="J390" i="61"/>
  <c r="J391" i="61"/>
  <c r="J392" i="61"/>
  <c r="J393" i="61"/>
  <c r="J394" i="61"/>
  <c r="J395" i="61"/>
  <c r="J396" i="61"/>
  <c r="J397" i="61"/>
  <c r="J398" i="61"/>
  <c r="J399" i="61"/>
  <c r="J400" i="61"/>
  <c r="J401" i="61"/>
  <c r="J402" i="61"/>
  <c r="J403" i="61"/>
  <c r="J404" i="61"/>
  <c r="J405" i="61"/>
  <c r="J406" i="61"/>
  <c r="J407" i="61"/>
  <c r="J408" i="61"/>
  <c r="J409" i="61"/>
  <c r="J410" i="61"/>
  <c r="J411" i="61"/>
  <c r="J412" i="61"/>
  <c r="J413" i="61"/>
  <c r="J414" i="61"/>
  <c r="J415" i="61"/>
  <c r="J416" i="61"/>
  <c r="J417" i="61"/>
  <c r="J418" i="61"/>
  <c r="J419" i="61"/>
  <c r="J420" i="61"/>
  <c r="J421" i="61"/>
  <c r="J422" i="61"/>
  <c r="J423" i="61"/>
  <c r="J424" i="61"/>
  <c r="J425" i="61"/>
  <c r="J426" i="61"/>
  <c r="J427" i="61"/>
  <c r="J428" i="61"/>
  <c r="J429" i="61"/>
  <c r="J430" i="61"/>
  <c r="J431" i="61"/>
  <c r="J432" i="61"/>
  <c r="J433" i="61"/>
  <c r="J434" i="61"/>
  <c r="J435" i="61"/>
  <c r="J436" i="61"/>
  <c r="J437" i="61"/>
  <c r="J438" i="61"/>
  <c r="J439" i="61"/>
  <c r="J440" i="61"/>
  <c r="J441" i="61"/>
  <c r="J442" i="61"/>
  <c r="J443" i="61"/>
  <c r="J444" i="61"/>
  <c r="J445" i="61"/>
  <c r="J446" i="61"/>
  <c r="J447" i="61"/>
  <c r="J448" i="61"/>
  <c r="J449" i="61"/>
  <c r="J450" i="61"/>
  <c r="J451" i="61"/>
  <c r="J452" i="61"/>
  <c r="J453" i="61"/>
  <c r="J454" i="61"/>
  <c r="J455" i="61"/>
  <c r="J456" i="61"/>
  <c r="J457" i="61"/>
  <c r="J458" i="61"/>
  <c r="J459" i="61"/>
  <c r="J460" i="61"/>
  <c r="J461" i="61"/>
  <c r="J462" i="61"/>
  <c r="J463" i="61"/>
  <c r="J464" i="61"/>
  <c r="J465" i="61"/>
  <c r="J466" i="61"/>
  <c r="J467" i="61"/>
  <c r="J468" i="61"/>
  <c r="J469" i="61"/>
  <c r="J470" i="61"/>
  <c r="J471" i="61"/>
  <c r="J472" i="61"/>
  <c r="J473" i="61"/>
  <c r="J474" i="61"/>
  <c r="J475" i="61"/>
  <c r="J476" i="61"/>
  <c r="J477" i="61"/>
  <c r="J478" i="61"/>
  <c r="J479" i="61"/>
  <c r="J480" i="61"/>
  <c r="J481" i="61"/>
  <c r="J482" i="61"/>
  <c r="J483" i="61"/>
  <c r="J484" i="61"/>
  <c r="J485" i="61"/>
  <c r="J486" i="61"/>
  <c r="J487" i="61"/>
  <c r="J488" i="61"/>
  <c r="J489" i="61"/>
  <c r="J490" i="61"/>
  <c r="J491" i="61"/>
  <c r="J492" i="61"/>
  <c r="J493" i="61"/>
  <c r="J494" i="61"/>
  <c r="J495" i="61"/>
  <c r="J496" i="61"/>
  <c r="J497" i="61"/>
  <c r="J498" i="61"/>
  <c r="J499" i="61"/>
  <c r="J500" i="61"/>
  <c r="J501" i="61"/>
  <c r="J502" i="61"/>
  <c r="J503" i="61"/>
  <c r="J504" i="61"/>
  <c r="J505" i="61"/>
  <c r="J506" i="61"/>
  <c r="J507" i="61"/>
  <c r="J508" i="61"/>
  <c r="J509" i="61"/>
  <c r="J510" i="61"/>
  <c r="J511" i="61"/>
  <c r="J512" i="61"/>
  <c r="J513" i="61"/>
  <c r="J514" i="61"/>
  <c r="J515" i="61"/>
  <c r="J516" i="61"/>
  <c r="J517" i="61"/>
  <c r="J518" i="61"/>
  <c r="J519" i="61"/>
  <c r="J520" i="61"/>
  <c r="J521" i="61"/>
  <c r="J522" i="61"/>
  <c r="J523" i="61"/>
  <c r="J524" i="61"/>
  <c r="J525" i="61"/>
  <c r="J526" i="61"/>
  <c r="J527" i="61"/>
  <c r="J528" i="61"/>
  <c r="J529" i="61"/>
  <c r="J530" i="61"/>
  <c r="J531" i="61"/>
  <c r="J532" i="61"/>
  <c r="J533" i="61"/>
  <c r="J534" i="61"/>
  <c r="J535" i="61"/>
  <c r="J536" i="61"/>
  <c r="J537" i="61"/>
  <c r="J538" i="61"/>
  <c r="J539" i="61"/>
  <c r="J540" i="61"/>
  <c r="J541" i="61"/>
  <c r="J542" i="61"/>
  <c r="J543" i="61"/>
  <c r="J544" i="61"/>
  <c r="J545" i="61"/>
  <c r="J546" i="61"/>
  <c r="J547" i="61"/>
  <c r="J548" i="61"/>
  <c r="J549" i="61"/>
  <c r="J550" i="61"/>
  <c r="J551" i="61"/>
  <c r="J552" i="61"/>
  <c r="J553" i="61"/>
  <c r="J554" i="61"/>
  <c r="J555" i="61"/>
  <c r="J556" i="61"/>
  <c r="J557" i="61"/>
  <c r="J558" i="61"/>
  <c r="J559" i="61"/>
  <c r="J560" i="61"/>
  <c r="J561" i="61"/>
  <c r="J562" i="61"/>
  <c r="J563" i="61"/>
  <c r="J564" i="61"/>
  <c r="J565" i="61"/>
  <c r="J566" i="61"/>
  <c r="J567" i="61"/>
  <c r="J568" i="61"/>
  <c r="J569" i="61"/>
  <c r="J570" i="61"/>
  <c r="J571" i="61"/>
  <c r="J572" i="61"/>
  <c r="J573" i="61"/>
  <c r="J574" i="61"/>
  <c r="J575" i="61"/>
  <c r="J576" i="61"/>
  <c r="J577" i="61"/>
  <c r="J578" i="61"/>
  <c r="J579" i="61"/>
  <c r="J580" i="61"/>
  <c r="J581" i="61"/>
  <c r="J582" i="61"/>
  <c r="J583" i="61"/>
  <c r="J584" i="61"/>
  <c r="J585" i="61"/>
  <c r="J586" i="61"/>
  <c r="J587" i="61"/>
  <c r="J588" i="61"/>
  <c r="J589" i="61"/>
  <c r="J590" i="61"/>
  <c r="J591" i="61"/>
  <c r="J592" i="61"/>
  <c r="J593" i="61"/>
  <c r="J594" i="61"/>
  <c r="J595" i="61"/>
  <c r="J596" i="61"/>
  <c r="J597" i="61"/>
  <c r="J598" i="61"/>
  <c r="J599" i="61"/>
  <c r="J600" i="61"/>
  <c r="J601" i="61"/>
  <c r="J602" i="61"/>
  <c r="J603" i="61"/>
  <c r="J604" i="61"/>
  <c r="J605" i="61"/>
  <c r="J606" i="61"/>
  <c r="J607" i="61"/>
  <c r="J608" i="61"/>
  <c r="J609" i="61"/>
  <c r="J610" i="61"/>
  <c r="J611" i="61"/>
  <c r="J612" i="61"/>
  <c r="J613" i="61"/>
  <c r="J614" i="61"/>
  <c r="J615" i="61"/>
  <c r="J616" i="61"/>
  <c r="J617" i="61"/>
  <c r="J618" i="61"/>
  <c r="J619" i="61"/>
  <c r="J620" i="61"/>
  <c r="J621" i="61"/>
  <c r="J622" i="61"/>
  <c r="J623" i="61"/>
  <c r="J624" i="61"/>
  <c r="J625" i="61"/>
  <c r="J626" i="61"/>
  <c r="J627" i="61"/>
  <c r="J628" i="61"/>
  <c r="J629" i="61"/>
  <c r="J630" i="61"/>
  <c r="J631" i="61"/>
  <c r="J632" i="61"/>
  <c r="J633" i="61"/>
  <c r="J634" i="61"/>
  <c r="J635" i="61"/>
  <c r="J636" i="61"/>
  <c r="J637" i="61"/>
  <c r="J638" i="61"/>
  <c r="J639" i="61"/>
  <c r="J640" i="61"/>
  <c r="J641" i="61"/>
  <c r="J642" i="61"/>
  <c r="J643" i="61"/>
  <c r="J644" i="61"/>
  <c r="J645" i="61"/>
  <c r="J646" i="61"/>
  <c r="J647" i="61"/>
  <c r="J648" i="61"/>
  <c r="J649" i="61"/>
  <c r="J650" i="61"/>
  <c r="J651" i="61"/>
  <c r="J652" i="61"/>
  <c r="J653" i="61"/>
  <c r="J654" i="61"/>
  <c r="J655" i="61"/>
  <c r="J656" i="61"/>
  <c r="J657" i="61"/>
  <c r="J658" i="61"/>
  <c r="J659" i="61"/>
  <c r="J660" i="61"/>
  <c r="J661" i="61"/>
  <c r="J662" i="61"/>
  <c r="J663" i="61"/>
  <c r="J664" i="61"/>
  <c r="J665" i="61"/>
  <c r="J666" i="61"/>
  <c r="J667" i="61"/>
  <c r="J668" i="61"/>
  <c r="J669" i="61"/>
  <c r="J670" i="61"/>
  <c r="J671" i="61"/>
  <c r="J672" i="61"/>
  <c r="J673" i="61"/>
  <c r="J674" i="61"/>
  <c r="J675" i="61"/>
  <c r="J676" i="61"/>
  <c r="J677" i="61"/>
  <c r="J678" i="61"/>
  <c r="J679" i="61"/>
  <c r="J680" i="61"/>
  <c r="J681" i="61"/>
  <c r="J682" i="61"/>
  <c r="J683" i="61"/>
  <c r="J684" i="61"/>
  <c r="J685" i="61"/>
  <c r="J686" i="61"/>
  <c r="J687" i="61"/>
  <c r="J688" i="61"/>
  <c r="J689" i="61"/>
  <c r="J690" i="61"/>
  <c r="J691" i="61"/>
  <c r="J692" i="61"/>
  <c r="J693" i="61"/>
  <c r="J694" i="61"/>
  <c r="J695" i="61"/>
  <c r="J696" i="61"/>
  <c r="J697" i="61"/>
  <c r="J698" i="61"/>
  <c r="J699" i="61"/>
  <c r="J700" i="61"/>
  <c r="J701" i="61"/>
  <c r="J702" i="61"/>
  <c r="J703" i="61"/>
  <c r="J704" i="61"/>
  <c r="J705" i="61"/>
  <c r="J706" i="61"/>
  <c r="J707" i="61"/>
  <c r="J708" i="61"/>
  <c r="J709" i="61"/>
  <c r="J710" i="61"/>
  <c r="J711" i="61"/>
  <c r="J712" i="61"/>
  <c r="J713" i="61"/>
  <c r="J714" i="61"/>
  <c r="J715" i="61"/>
  <c r="J716" i="61"/>
  <c r="J717" i="61"/>
  <c r="J718" i="61"/>
  <c r="J719" i="61"/>
  <c r="J720" i="61"/>
  <c r="J721" i="61"/>
  <c r="J722" i="61"/>
  <c r="J723" i="61"/>
  <c r="J724" i="61"/>
  <c r="J725" i="61"/>
  <c r="J726" i="61"/>
  <c r="J727" i="61"/>
  <c r="J728" i="61"/>
  <c r="J729" i="61"/>
  <c r="J730" i="61"/>
  <c r="J731" i="61"/>
  <c r="J732" i="61"/>
  <c r="J733" i="61"/>
  <c r="J734" i="61"/>
  <c r="J735" i="61"/>
  <c r="J736" i="61"/>
  <c r="J737" i="61"/>
  <c r="J738" i="61"/>
  <c r="J739" i="61"/>
  <c r="J740" i="61"/>
  <c r="J741" i="61"/>
  <c r="J742" i="61"/>
  <c r="J743" i="61"/>
  <c r="J744" i="61"/>
  <c r="J745" i="61"/>
  <c r="J746" i="61"/>
  <c r="J747" i="61"/>
  <c r="J748" i="61"/>
  <c r="J749" i="61"/>
  <c r="J750" i="61"/>
  <c r="J751" i="61"/>
  <c r="J752" i="61"/>
  <c r="J753" i="61"/>
  <c r="J754" i="61"/>
  <c r="J755" i="61"/>
  <c r="J756" i="61"/>
  <c r="J757" i="61"/>
  <c r="J758" i="61"/>
  <c r="J759" i="61"/>
  <c r="J760" i="61"/>
  <c r="J761" i="61"/>
  <c r="J762" i="61"/>
  <c r="J763" i="61"/>
  <c r="J764" i="61"/>
  <c r="J765" i="61"/>
  <c r="J766" i="61"/>
  <c r="J767" i="61"/>
  <c r="J768" i="61"/>
  <c r="J769" i="61"/>
  <c r="J770" i="61"/>
  <c r="J771" i="61"/>
  <c r="J772" i="61"/>
  <c r="J773" i="61"/>
  <c r="J774" i="61"/>
  <c r="J775" i="61"/>
  <c r="J776" i="61"/>
  <c r="J777" i="61"/>
  <c r="J778" i="61"/>
  <c r="J779" i="61"/>
  <c r="J780" i="61"/>
  <c r="J781" i="61"/>
  <c r="J782" i="61"/>
  <c r="J783" i="61"/>
  <c r="J784" i="61"/>
  <c r="J785" i="61"/>
  <c r="J786" i="61"/>
  <c r="J787" i="61"/>
  <c r="J788" i="61"/>
  <c r="J789" i="61"/>
  <c r="J790" i="61"/>
  <c r="J791" i="61"/>
  <c r="J792" i="61"/>
  <c r="J793" i="61"/>
  <c r="J794" i="61"/>
  <c r="J795" i="61"/>
  <c r="J796" i="61"/>
  <c r="J797" i="61"/>
  <c r="J798" i="61"/>
  <c r="J799" i="61"/>
  <c r="J800" i="61"/>
  <c r="J801" i="61"/>
  <c r="J802" i="61"/>
  <c r="J803" i="61"/>
  <c r="J804" i="61"/>
  <c r="J805" i="61"/>
  <c r="J806" i="61"/>
  <c r="J807" i="61"/>
  <c r="J808" i="61"/>
  <c r="J809" i="61"/>
  <c r="J810" i="61"/>
  <c r="J811" i="61"/>
  <c r="J812" i="61"/>
  <c r="J813" i="61"/>
  <c r="J814" i="61"/>
  <c r="J815" i="61"/>
  <c r="J816" i="61"/>
  <c r="J817" i="61"/>
  <c r="J818" i="61"/>
  <c r="J819" i="61"/>
  <c r="J820" i="61"/>
  <c r="J821" i="61"/>
  <c r="J822" i="61"/>
  <c r="J823" i="61"/>
  <c r="J824" i="61"/>
  <c r="J825" i="61"/>
  <c r="J826" i="61"/>
  <c r="J827" i="61"/>
  <c r="J828" i="61"/>
  <c r="J829" i="61"/>
  <c r="J830" i="61"/>
  <c r="J831" i="61"/>
  <c r="J832" i="61"/>
  <c r="J833" i="61"/>
  <c r="J834" i="61"/>
  <c r="J835" i="61"/>
  <c r="J836" i="61"/>
  <c r="J837" i="61"/>
  <c r="J838" i="61"/>
  <c r="J839" i="61"/>
  <c r="J840" i="61"/>
  <c r="J841" i="61"/>
  <c r="J842" i="61"/>
  <c r="J843" i="61"/>
  <c r="J844" i="61"/>
  <c r="J845" i="61"/>
  <c r="J846" i="61"/>
  <c r="J847" i="61"/>
  <c r="J848" i="61"/>
  <c r="J849" i="61"/>
  <c r="J850" i="61"/>
  <c r="J851" i="61"/>
  <c r="J852" i="61"/>
  <c r="J853" i="61"/>
  <c r="J854" i="61"/>
  <c r="J855" i="61"/>
  <c r="J856" i="61"/>
  <c r="J857" i="61"/>
  <c r="J858" i="61"/>
  <c r="J859" i="61"/>
  <c r="J860" i="61"/>
  <c r="J861" i="61"/>
  <c r="J862" i="61"/>
  <c r="J863" i="61"/>
  <c r="J864" i="61"/>
  <c r="J865" i="61"/>
  <c r="J866" i="61"/>
  <c r="J867" i="61"/>
  <c r="J868" i="61"/>
  <c r="J869" i="61"/>
  <c r="J870" i="61"/>
  <c r="J871" i="61"/>
  <c r="J872" i="61"/>
  <c r="J873" i="61"/>
  <c r="J874" i="61"/>
  <c r="J875" i="61"/>
  <c r="J876" i="61"/>
  <c r="J877" i="61"/>
  <c r="J878" i="61"/>
  <c r="J879" i="61"/>
  <c r="J880" i="61"/>
  <c r="J881" i="61"/>
  <c r="J882" i="61"/>
  <c r="J883" i="61"/>
  <c r="J884" i="61"/>
  <c r="J885" i="61"/>
  <c r="J886" i="61"/>
  <c r="J887" i="61"/>
  <c r="J888" i="61"/>
  <c r="J889" i="61"/>
  <c r="J890" i="61"/>
  <c r="J891" i="61"/>
  <c r="J892" i="61"/>
  <c r="J893" i="61"/>
  <c r="J894" i="61"/>
  <c r="J895" i="61"/>
  <c r="J896" i="61"/>
  <c r="J897" i="61"/>
  <c r="J898" i="61"/>
  <c r="J899" i="61"/>
  <c r="J900" i="61"/>
  <c r="J901" i="61"/>
  <c r="J902" i="61"/>
  <c r="J903" i="61"/>
  <c r="J904" i="61"/>
  <c r="J905" i="61"/>
  <c r="J906" i="61"/>
  <c r="J907" i="61"/>
  <c r="J908" i="61"/>
  <c r="J909" i="61"/>
  <c r="J910" i="61"/>
  <c r="J911" i="61"/>
  <c r="J912" i="61"/>
  <c r="J913" i="61"/>
  <c r="J914" i="61"/>
  <c r="J915" i="61"/>
  <c r="J916" i="61"/>
  <c r="J917" i="61"/>
  <c r="J918" i="61"/>
  <c r="J919" i="61"/>
  <c r="J920" i="61"/>
  <c r="J921" i="61"/>
  <c r="J922" i="61"/>
  <c r="J923" i="61"/>
  <c r="J924" i="61"/>
  <c r="J925" i="61"/>
  <c r="J926" i="61"/>
  <c r="J927" i="61"/>
  <c r="J928" i="61"/>
  <c r="J929" i="61"/>
  <c r="J930" i="61"/>
  <c r="J931" i="61"/>
  <c r="J932" i="61"/>
  <c r="J933" i="61"/>
  <c r="J934" i="61"/>
  <c r="J935" i="61"/>
  <c r="J936" i="61"/>
  <c r="J937" i="61"/>
  <c r="J938" i="61"/>
  <c r="J939" i="61"/>
  <c r="J940" i="61"/>
  <c r="J941" i="61"/>
  <c r="J942" i="61"/>
  <c r="J943" i="61"/>
  <c r="J944" i="61"/>
  <c r="J945" i="61"/>
  <c r="J946" i="61"/>
  <c r="J947" i="61"/>
  <c r="J948" i="61"/>
  <c r="J949" i="61"/>
  <c r="J950" i="61"/>
  <c r="J951" i="61"/>
  <c r="J952" i="61"/>
  <c r="J953" i="61"/>
  <c r="J954" i="61"/>
  <c r="J955" i="61"/>
  <c r="J297" i="65"/>
  <c r="J298" i="65"/>
  <c r="J299" i="65"/>
  <c r="J300" i="65"/>
  <c r="J301" i="65"/>
  <c r="J302" i="65"/>
  <c r="J303" i="65"/>
  <c r="J304" i="65"/>
  <c r="J305" i="65"/>
  <c r="J306" i="65"/>
  <c r="J307" i="65"/>
  <c r="J308" i="65"/>
  <c r="J309" i="65"/>
  <c r="J310" i="65"/>
  <c r="J311" i="65"/>
  <c r="J312" i="65"/>
  <c r="J313" i="65"/>
  <c r="J314" i="65"/>
  <c r="J315" i="65"/>
  <c r="J316" i="65"/>
  <c r="J317" i="65"/>
  <c r="J318" i="65"/>
  <c r="J319" i="65"/>
  <c r="J320" i="65"/>
  <c r="J321" i="65"/>
  <c r="J322" i="65"/>
  <c r="J323" i="65"/>
  <c r="J324" i="65"/>
  <c r="J325" i="65"/>
  <c r="J326" i="65"/>
  <c r="J327" i="65"/>
  <c r="J328" i="65"/>
  <c r="J329" i="65"/>
  <c r="J330" i="65"/>
  <c r="J331" i="65"/>
  <c r="J332" i="65"/>
  <c r="J333" i="65"/>
  <c r="J334" i="65"/>
  <c r="J335" i="65"/>
  <c r="J336" i="65"/>
  <c r="J337" i="65"/>
  <c r="J338" i="65"/>
  <c r="J339" i="65"/>
  <c r="J340" i="65"/>
  <c r="J341" i="65"/>
  <c r="J342" i="65"/>
  <c r="J343" i="65"/>
  <c r="J344" i="65"/>
  <c r="J345" i="65"/>
  <c r="J346" i="65"/>
  <c r="J347" i="65"/>
  <c r="J348" i="65"/>
  <c r="J349" i="65"/>
  <c r="J350" i="65"/>
  <c r="J351" i="65"/>
  <c r="J352" i="65"/>
  <c r="J353" i="65"/>
  <c r="J354" i="65"/>
  <c r="J355" i="65"/>
  <c r="J356" i="65"/>
  <c r="J357" i="65"/>
  <c r="J358" i="65"/>
  <c r="J359" i="65"/>
  <c r="J360" i="65"/>
  <c r="J361" i="65"/>
  <c r="J362" i="65"/>
  <c r="J363" i="65"/>
  <c r="J364" i="65"/>
  <c r="J365" i="65"/>
  <c r="J366" i="65"/>
  <c r="J367" i="65"/>
  <c r="J368" i="65"/>
  <c r="J369" i="65"/>
  <c r="J370" i="65"/>
  <c r="J371" i="65"/>
  <c r="J372" i="65"/>
  <c r="J373" i="65"/>
  <c r="J374" i="65"/>
  <c r="J375" i="65"/>
  <c r="J376" i="65"/>
  <c r="J377" i="65"/>
  <c r="J378" i="65"/>
  <c r="J379" i="65"/>
  <c r="J380" i="65"/>
  <c r="J381" i="65"/>
  <c r="J382" i="65"/>
  <c r="J383" i="65"/>
  <c r="J384" i="65"/>
  <c r="J385" i="65"/>
  <c r="J386" i="65"/>
  <c r="J387" i="65"/>
  <c r="J388" i="65"/>
  <c r="J389" i="65"/>
  <c r="J390" i="65"/>
  <c r="J391" i="65"/>
  <c r="J392" i="65"/>
  <c r="J393" i="65"/>
  <c r="J394" i="65"/>
  <c r="J395" i="65"/>
  <c r="J396" i="65"/>
  <c r="J397" i="65"/>
  <c r="J398" i="65"/>
  <c r="J399" i="65"/>
  <c r="J400" i="65"/>
  <c r="J401" i="65"/>
  <c r="J402" i="65"/>
  <c r="J403" i="65"/>
  <c r="J404" i="65"/>
  <c r="J405" i="65"/>
  <c r="J406" i="65"/>
  <c r="J407" i="65"/>
  <c r="J408" i="65"/>
  <c r="J409" i="65"/>
  <c r="J410" i="65"/>
  <c r="J411" i="65"/>
  <c r="J412" i="65"/>
  <c r="J413" i="65"/>
  <c r="J414" i="65"/>
  <c r="J415" i="65"/>
  <c r="J416" i="65"/>
  <c r="J417" i="65"/>
  <c r="J418" i="65"/>
  <c r="J419" i="65"/>
  <c r="J420" i="65"/>
  <c r="J421" i="65"/>
  <c r="J422" i="65"/>
  <c r="J423" i="65"/>
  <c r="J424" i="65"/>
  <c r="J425" i="65"/>
  <c r="J426" i="65"/>
  <c r="J427" i="65"/>
  <c r="J428" i="65"/>
  <c r="J429" i="65"/>
  <c r="J430" i="65"/>
  <c r="J431" i="65"/>
  <c r="J432" i="65"/>
  <c r="J433" i="65"/>
  <c r="J434" i="65"/>
  <c r="J435" i="65"/>
  <c r="J436" i="65"/>
  <c r="J437" i="65"/>
  <c r="J438" i="65"/>
  <c r="J439" i="65"/>
  <c r="J440" i="65"/>
  <c r="J441" i="65"/>
  <c r="J442" i="65"/>
  <c r="J443" i="65"/>
  <c r="J444" i="65"/>
  <c r="J445" i="65"/>
  <c r="J446" i="65"/>
  <c r="J447" i="65"/>
  <c r="J448" i="65"/>
  <c r="J449" i="65"/>
  <c r="J450" i="65"/>
  <c r="J451" i="65"/>
  <c r="J452" i="65"/>
  <c r="J453" i="65"/>
  <c r="J454" i="65"/>
  <c r="J455" i="65"/>
  <c r="J456" i="65"/>
  <c r="J457" i="65"/>
  <c r="J458" i="65"/>
  <c r="J459" i="65"/>
  <c r="J460" i="65"/>
  <c r="J461" i="65"/>
  <c r="J462" i="65"/>
  <c r="J463" i="65"/>
  <c r="J464" i="65"/>
  <c r="J465" i="65"/>
  <c r="J466" i="65"/>
  <c r="J467" i="65"/>
  <c r="J468" i="65"/>
  <c r="J469" i="65"/>
  <c r="J470" i="65"/>
  <c r="J471" i="65"/>
  <c r="J472" i="65"/>
  <c r="J473" i="65"/>
  <c r="J474" i="65"/>
  <c r="J475" i="65"/>
  <c r="J476" i="65"/>
  <c r="J477" i="65"/>
  <c r="J478" i="65"/>
  <c r="J479" i="65"/>
  <c r="J480" i="65"/>
  <c r="J481" i="65"/>
  <c r="J482" i="65"/>
  <c r="J483" i="65"/>
  <c r="J484" i="65"/>
  <c r="J485" i="65"/>
  <c r="J486" i="65"/>
  <c r="J487" i="65"/>
  <c r="J488" i="65"/>
  <c r="J489" i="65"/>
  <c r="J490" i="65"/>
  <c r="J491" i="65"/>
  <c r="J492" i="65"/>
  <c r="J493" i="65"/>
  <c r="J494" i="65"/>
  <c r="J495" i="65"/>
  <c r="J496" i="65"/>
  <c r="J497" i="65"/>
  <c r="J498" i="65"/>
  <c r="J499" i="65"/>
  <c r="J500" i="65"/>
  <c r="J501" i="65"/>
  <c r="J502" i="65"/>
  <c r="J503" i="65"/>
  <c r="J504" i="65"/>
  <c r="J505" i="65"/>
  <c r="J506" i="65"/>
  <c r="J507" i="65"/>
  <c r="J508" i="65"/>
  <c r="J509" i="65"/>
  <c r="J510" i="65"/>
  <c r="J511" i="65"/>
  <c r="J512" i="65"/>
  <c r="J513" i="65"/>
  <c r="J514" i="65"/>
  <c r="J515" i="65"/>
  <c r="J516" i="65"/>
  <c r="J517" i="65"/>
  <c r="J518" i="65"/>
  <c r="J519" i="65"/>
  <c r="J520" i="65"/>
  <c r="J521" i="65"/>
  <c r="J522" i="65"/>
  <c r="J523" i="65"/>
  <c r="J524" i="65"/>
  <c r="J525" i="65"/>
  <c r="J526" i="65"/>
  <c r="J527" i="65"/>
  <c r="J528" i="65"/>
  <c r="J529" i="65"/>
  <c r="J530" i="65"/>
  <c r="J531" i="65"/>
  <c r="J532" i="65"/>
  <c r="J533" i="65"/>
  <c r="J534" i="65"/>
  <c r="J535" i="65"/>
  <c r="J536" i="65"/>
  <c r="J537" i="65"/>
  <c r="J538" i="65"/>
  <c r="J539" i="65"/>
  <c r="J540" i="65"/>
  <c r="J541" i="65"/>
  <c r="J542" i="65"/>
  <c r="J543" i="65"/>
  <c r="J544" i="65"/>
  <c r="J545" i="65"/>
  <c r="J546" i="65"/>
  <c r="J547" i="65"/>
  <c r="J548" i="65"/>
  <c r="J549" i="65"/>
  <c r="J550" i="65"/>
  <c r="J551" i="65"/>
  <c r="J552" i="65"/>
  <c r="J553" i="65"/>
  <c r="J554" i="65"/>
  <c r="J555" i="65"/>
  <c r="J556" i="65"/>
  <c r="J557" i="65"/>
  <c r="J558" i="65"/>
  <c r="J559" i="65"/>
  <c r="J560" i="65"/>
  <c r="J561" i="65"/>
  <c r="J562" i="65"/>
  <c r="J563" i="65"/>
  <c r="J564" i="65"/>
  <c r="J565" i="65"/>
  <c r="J566" i="65"/>
  <c r="J567" i="65"/>
  <c r="J568" i="65"/>
  <c r="J569" i="65"/>
  <c r="J570" i="65"/>
  <c r="J571" i="65"/>
  <c r="J572" i="65"/>
  <c r="J573" i="65"/>
  <c r="J574" i="65"/>
  <c r="J575" i="65"/>
  <c r="J576" i="65"/>
  <c r="J577" i="65"/>
  <c r="J578" i="65"/>
  <c r="J579" i="65"/>
  <c r="J580" i="65"/>
  <c r="J581" i="65"/>
  <c r="J582" i="65"/>
  <c r="J583" i="65"/>
  <c r="J584" i="65"/>
  <c r="J585" i="65"/>
  <c r="J586" i="65"/>
  <c r="J587" i="65"/>
  <c r="J588" i="65"/>
  <c r="J589" i="65"/>
  <c r="J590" i="65"/>
  <c r="J591" i="65"/>
  <c r="J592" i="65"/>
  <c r="J593" i="65"/>
  <c r="J594" i="65"/>
  <c r="J595" i="65"/>
  <c r="J596" i="65"/>
  <c r="J597" i="65"/>
  <c r="J598" i="65"/>
  <c r="J599" i="65"/>
  <c r="J600" i="65"/>
  <c r="J601" i="65"/>
  <c r="J602" i="65"/>
  <c r="J603" i="65"/>
  <c r="J604" i="65"/>
  <c r="J605" i="65"/>
  <c r="J606" i="65"/>
  <c r="J607" i="65"/>
  <c r="J608" i="65"/>
  <c r="J609" i="65"/>
  <c r="J610" i="65"/>
  <c r="J611" i="65"/>
  <c r="J612" i="65"/>
  <c r="J613" i="65"/>
  <c r="J614" i="65"/>
  <c r="J615" i="65"/>
  <c r="J616" i="65"/>
  <c r="J617" i="65"/>
  <c r="J618" i="65"/>
  <c r="J619" i="65"/>
  <c r="J620" i="65"/>
  <c r="J621" i="65"/>
  <c r="J622" i="65"/>
  <c r="J623" i="65"/>
  <c r="J624" i="65"/>
  <c r="J625" i="65"/>
  <c r="J626" i="65"/>
  <c r="J627" i="65"/>
  <c r="J628" i="65"/>
  <c r="J629" i="65"/>
  <c r="J630" i="65"/>
  <c r="J631" i="65"/>
  <c r="J632" i="65"/>
  <c r="J633" i="65"/>
  <c r="J634" i="65"/>
  <c r="J635" i="65"/>
  <c r="J636" i="65"/>
  <c r="J637" i="65"/>
  <c r="J638" i="65"/>
  <c r="J639" i="65"/>
  <c r="J640" i="65"/>
  <c r="J641" i="65"/>
  <c r="J642" i="65"/>
  <c r="J643" i="65"/>
  <c r="J644" i="65"/>
  <c r="J645" i="65"/>
  <c r="J646" i="65"/>
  <c r="J647" i="65"/>
  <c r="J648" i="65"/>
  <c r="J649" i="65"/>
  <c r="J650" i="65"/>
  <c r="J651" i="65"/>
  <c r="J652" i="65"/>
  <c r="J653" i="65"/>
  <c r="J654" i="65"/>
  <c r="J655" i="65"/>
  <c r="J656" i="65"/>
  <c r="J657" i="65"/>
  <c r="J658" i="65"/>
  <c r="J659" i="65"/>
  <c r="J660" i="65"/>
  <c r="J661" i="65"/>
  <c r="J662" i="65"/>
  <c r="J663" i="65"/>
  <c r="J664" i="65"/>
  <c r="J665" i="65"/>
  <c r="J666" i="65"/>
  <c r="J667" i="65"/>
  <c r="J668" i="65"/>
  <c r="J669" i="65"/>
  <c r="J670" i="65"/>
  <c r="J671" i="65"/>
  <c r="J672" i="65"/>
  <c r="J673" i="65"/>
  <c r="J674" i="65"/>
  <c r="J675" i="65"/>
  <c r="J676" i="65"/>
  <c r="J677" i="65"/>
  <c r="J678" i="65"/>
  <c r="J679" i="65"/>
  <c r="J680" i="65"/>
  <c r="J681" i="65"/>
  <c r="J682" i="65"/>
  <c r="J683" i="65"/>
  <c r="J684" i="65"/>
  <c r="J685" i="65"/>
  <c r="J686" i="65"/>
  <c r="J687" i="65"/>
  <c r="J688" i="65"/>
  <c r="J689" i="65"/>
  <c r="J690" i="65"/>
  <c r="J691" i="65"/>
  <c r="J692" i="65"/>
  <c r="J693" i="65"/>
  <c r="J694" i="65"/>
  <c r="J695" i="65"/>
  <c r="J696" i="65"/>
  <c r="J697" i="65"/>
  <c r="J698" i="65"/>
  <c r="J699" i="65"/>
  <c r="J700" i="65"/>
  <c r="J701" i="65"/>
  <c r="J702" i="65"/>
  <c r="J703" i="65"/>
  <c r="J704" i="65"/>
  <c r="J705" i="65"/>
  <c r="J706" i="65"/>
  <c r="J707" i="65"/>
  <c r="J708" i="65"/>
  <c r="J709" i="65"/>
  <c r="J710" i="65"/>
  <c r="J711" i="65"/>
  <c r="J712" i="65"/>
  <c r="J713" i="65"/>
  <c r="J714" i="65"/>
  <c r="J715" i="65"/>
  <c r="J716" i="65"/>
  <c r="J717" i="65"/>
  <c r="J718" i="65"/>
  <c r="J719" i="65"/>
  <c r="J720" i="65"/>
  <c r="J721" i="65"/>
  <c r="J722" i="65"/>
  <c r="J723" i="65"/>
  <c r="J724" i="65"/>
  <c r="J725" i="65"/>
  <c r="J726" i="65"/>
  <c r="J727" i="65"/>
  <c r="J728" i="65"/>
  <c r="J729" i="65"/>
  <c r="J730" i="65"/>
  <c r="J731" i="65"/>
  <c r="J732" i="65"/>
  <c r="J733" i="65"/>
  <c r="J734" i="65"/>
  <c r="J735" i="65"/>
  <c r="J736" i="65"/>
  <c r="J737" i="65"/>
  <c r="J738" i="65"/>
  <c r="J739" i="65"/>
  <c r="J740" i="65"/>
  <c r="J741" i="65"/>
  <c r="J742" i="65"/>
  <c r="J743" i="65"/>
  <c r="J744" i="65"/>
  <c r="J745" i="65"/>
  <c r="J746" i="65"/>
  <c r="J747" i="65"/>
  <c r="J748" i="65"/>
  <c r="J749" i="65"/>
  <c r="J750" i="65"/>
  <c r="J751" i="65"/>
  <c r="J752" i="65"/>
  <c r="J753" i="65"/>
  <c r="J754" i="65"/>
  <c r="J755" i="65"/>
  <c r="J756" i="65"/>
  <c r="J757" i="65"/>
  <c r="J758" i="65"/>
  <c r="J759" i="65"/>
  <c r="J760" i="65"/>
  <c r="J761" i="65"/>
  <c r="J762" i="65"/>
  <c r="J763" i="65"/>
  <c r="J764" i="65"/>
  <c r="J765" i="65"/>
  <c r="J766" i="65"/>
  <c r="J767" i="65"/>
  <c r="J768" i="65"/>
  <c r="J769" i="65"/>
  <c r="J770" i="65"/>
  <c r="J771" i="65"/>
  <c r="J772" i="65"/>
  <c r="J773" i="65"/>
  <c r="J774" i="65"/>
  <c r="J296" i="65"/>
  <c r="J295" i="65"/>
  <c r="J294" i="65"/>
  <c r="J293" i="65"/>
  <c r="J292" i="65"/>
  <c r="J291" i="65"/>
  <c r="J290" i="65"/>
  <c r="J289" i="65"/>
  <c r="J288" i="65"/>
  <c r="J287" i="65"/>
  <c r="J286" i="65"/>
  <c r="J285" i="65"/>
  <c r="J284" i="65"/>
  <c r="J283" i="65"/>
  <c r="J282" i="65"/>
  <c r="J281" i="65"/>
  <c r="J280" i="65"/>
  <c r="J279" i="65"/>
  <c r="J278" i="65"/>
  <c r="J277" i="65"/>
  <c r="J276" i="65"/>
  <c r="J275" i="65"/>
  <c r="J274" i="65"/>
  <c r="J273" i="65"/>
  <c r="J272" i="65"/>
  <c r="J271" i="65"/>
  <c r="J270" i="65"/>
  <c r="J269" i="65"/>
  <c r="J268" i="65"/>
  <c r="J267" i="65"/>
  <c r="J266" i="65"/>
  <c r="J265" i="65"/>
  <c r="J264" i="65"/>
  <c r="J263" i="65"/>
  <c r="J262" i="65"/>
  <c r="J261" i="65"/>
  <c r="J260" i="65"/>
  <c r="J259" i="65"/>
  <c r="J258" i="65"/>
  <c r="J257" i="65"/>
  <c r="J256" i="65"/>
  <c r="J255" i="65"/>
  <c r="J254" i="65"/>
  <c r="J253" i="65"/>
  <c r="J252" i="65"/>
  <c r="J251" i="65"/>
  <c r="J250" i="65"/>
  <c r="J249" i="65"/>
  <c r="J248" i="65"/>
  <c r="J247" i="65"/>
  <c r="J246" i="65"/>
  <c r="J245" i="65"/>
  <c r="J244" i="65"/>
  <c r="J243" i="65"/>
  <c r="J242" i="65"/>
  <c r="J241" i="65"/>
  <c r="J240" i="65"/>
  <c r="J239" i="65"/>
  <c r="J238" i="65"/>
  <c r="J237" i="65"/>
  <c r="J236" i="65"/>
  <c r="J235" i="65"/>
  <c r="J234" i="65"/>
  <c r="J233" i="65"/>
  <c r="J232" i="65"/>
  <c r="J231" i="65"/>
  <c r="J230" i="65"/>
  <c r="J229" i="65"/>
  <c r="J228" i="65"/>
  <c r="J227" i="65"/>
  <c r="J226" i="65"/>
  <c r="J225" i="65"/>
  <c r="J224" i="65"/>
  <c r="J223" i="65"/>
  <c r="J222" i="65"/>
  <c r="J221" i="65"/>
  <c r="J220" i="65"/>
  <c r="J219" i="65"/>
  <c r="J218" i="65"/>
  <c r="J217" i="65"/>
  <c r="J216" i="65"/>
  <c r="J215" i="65"/>
  <c r="J214" i="65"/>
  <c r="J213" i="65"/>
  <c r="J212" i="65"/>
  <c r="J211" i="65"/>
  <c r="J210" i="65"/>
  <c r="J209" i="65"/>
  <c r="J208" i="65"/>
  <c r="J207" i="65"/>
  <c r="J206" i="65"/>
  <c r="J205" i="65"/>
  <c r="J204" i="65"/>
  <c r="J203" i="65"/>
  <c r="J202" i="65"/>
  <c r="J201" i="65"/>
  <c r="J200" i="65"/>
  <c r="J199" i="65"/>
  <c r="J198" i="65"/>
  <c r="J197" i="65"/>
  <c r="J196" i="65"/>
  <c r="J195" i="65"/>
  <c r="J194" i="65"/>
  <c r="J193" i="65"/>
  <c r="J192" i="65"/>
  <c r="J191" i="65"/>
  <c r="J190" i="65"/>
  <c r="J189" i="65"/>
  <c r="J188" i="65"/>
  <c r="J187" i="65"/>
  <c r="J186" i="65"/>
  <c r="J185" i="65"/>
  <c r="J184" i="65"/>
  <c r="J183" i="65"/>
  <c r="J182" i="65"/>
  <c r="J181" i="65"/>
  <c r="J180" i="65"/>
  <c r="J179" i="65"/>
  <c r="J178" i="65"/>
  <c r="J177" i="65"/>
  <c r="J176" i="65"/>
  <c r="J175" i="65"/>
  <c r="J174" i="65"/>
  <c r="J173" i="65"/>
  <c r="J172" i="65"/>
  <c r="J171" i="65"/>
  <c r="J170" i="65"/>
  <c r="J169" i="65"/>
  <c r="J168" i="65"/>
  <c r="J167" i="65"/>
  <c r="J166" i="65"/>
  <c r="J165" i="65"/>
  <c r="J164" i="65"/>
  <c r="J163" i="65"/>
  <c r="J162" i="65"/>
  <c r="J161" i="65"/>
  <c r="J160" i="65"/>
  <c r="J159" i="65"/>
  <c r="J158" i="65"/>
  <c r="J157" i="65"/>
  <c r="J156" i="65"/>
  <c r="J155" i="65"/>
  <c r="J154" i="65"/>
  <c r="J153" i="65"/>
  <c r="J152" i="65"/>
  <c r="J151" i="65"/>
  <c r="J150" i="65"/>
  <c r="J149" i="65"/>
  <c r="J148" i="65"/>
  <c r="J147" i="65"/>
  <c r="J146" i="65"/>
  <c r="J145" i="65"/>
  <c r="J144" i="65"/>
  <c r="J143" i="65"/>
  <c r="J142" i="65"/>
  <c r="J141" i="65"/>
  <c r="J140" i="65"/>
  <c r="J139" i="65"/>
  <c r="J138" i="65"/>
  <c r="J137" i="65"/>
  <c r="J136" i="65"/>
  <c r="J135" i="65"/>
  <c r="J134" i="65"/>
  <c r="J133" i="65"/>
  <c r="J132" i="65"/>
  <c r="J131" i="65"/>
  <c r="J130" i="65"/>
  <c r="J129" i="65"/>
  <c r="J128" i="65"/>
  <c r="J127" i="65"/>
  <c r="J126" i="65"/>
  <c r="J125" i="65"/>
  <c r="J124" i="65"/>
  <c r="J123" i="65"/>
  <c r="J122" i="65"/>
  <c r="J121" i="65"/>
  <c r="J120" i="65"/>
  <c r="J119" i="65"/>
  <c r="J118" i="65"/>
  <c r="J117" i="65"/>
  <c r="J116" i="65"/>
  <c r="J115" i="65"/>
  <c r="J114" i="65"/>
  <c r="J113" i="65"/>
  <c r="J112" i="65"/>
  <c r="J111" i="65"/>
  <c r="J110" i="65"/>
  <c r="J109" i="65"/>
  <c r="J108" i="65"/>
  <c r="J107" i="65"/>
  <c r="J106" i="65"/>
  <c r="J105" i="65"/>
  <c r="J104" i="65"/>
  <c r="J103" i="65"/>
  <c r="J102" i="65"/>
  <c r="J101" i="65"/>
  <c r="J100" i="65"/>
  <c r="J99" i="65"/>
  <c r="J98" i="65"/>
  <c r="J97" i="65"/>
  <c r="J96" i="65"/>
  <c r="J95" i="65"/>
  <c r="J94" i="65"/>
  <c r="J93" i="65"/>
  <c r="J92" i="65"/>
  <c r="J91" i="65"/>
  <c r="J90" i="65"/>
  <c r="J89" i="65"/>
  <c r="J88" i="65"/>
  <c r="J87" i="65"/>
  <c r="J86" i="65"/>
  <c r="J85" i="65"/>
  <c r="J84" i="65"/>
  <c r="J83" i="65"/>
  <c r="J82" i="65"/>
  <c r="J81" i="65"/>
  <c r="J80" i="65"/>
  <c r="J79" i="65"/>
  <c r="J78" i="65"/>
  <c r="J77" i="65"/>
  <c r="J76" i="65"/>
  <c r="J75" i="65"/>
  <c r="J74" i="65"/>
  <c r="J73" i="65"/>
  <c r="J72" i="65"/>
  <c r="J71" i="65"/>
  <c r="J70" i="65"/>
  <c r="J69" i="65"/>
  <c r="J68" i="65"/>
  <c r="J67" i="65"/>
  <c r="J66" i="65"/>
  <c r="J65" i="65"/>
  <c r="J64" i="65"/>
  <c r="J63" i="65"/>
  <c r="J62" i="65"/>
  <c r="J61" i="65"/>
  <c r="J60" i="65"/>
  <c r="J59" i="65"/>
  <c r="J58" i="65"/>
  <c r="J57" i="65"/>
  <c r="J56" i="65"/>
  <c r="J55" i="65"/>
  <c r="J54" i="65"/>
  <c r="J53" i="65"/>
  <c r="J52" i="65"/>
  <c r="J51" i="65"/>
  <c r="J50" i="65"/>
  <c r="J49" i="65"/>
  <c r="J48" i="65"/>
  <c r="J47" i="65"/>
  <c r="J46" i="65"/>
  <c r="J45" i="65"/>
  <c r="J44" i="65"/>
  <c r="J43" i="65"/>
  <c r="J42" i="65"/>
  <c r="J41" i="65"/>
  <c r="J40" i="65"/>
  <c r="J39" i="65"/>
  <c r="J38" i="65"/>
  <c r="J37" i="65"/>
  <c r="J36" i="65"/>
  <c r="J35" i="65"/>
  <c r="J34" i="65"/>
  <c r="J33" i="65"/>
  <c r="J32" i="65"/>
  <c r="J31" i="65"/>
  <c r="J30" i="65"/>
  <c r="J29" i="65"/>
  <c r="J28" i="65"/>
  <c r="J27" i="65"/>
  <c r="J26" i="65"/>
  <c r="J25" i="65"/>
  <c r="J24" i="65"/>
  <c r="J23" i="65"/>
  <c r="J22" i="65"/>
  <c r="J21" i="65"/>
  <c r="J20" i="65"/>
  <c r="J19" i="65"/>
  <c r="J18" i="65"/>
  <c r="J17" i="65"/>
  <c r="J16" i="65"/>
  <c r="J15" i="65"/>
  <c r="J14" i="65"/>
  <c r="J13" i="65"/>
  <c r="J12" i="65"/>
  <c r="J11" i="65"/>
  <c r="J10" i="65"/>
  <c r="J9" i="65"/>
  <c r="J8" i="65"/>
  <c r="J7" i="65"/>
  <c r="J6" i="65"/>
  <c r="J5" i="65"/>
  <c r="C2" i="65"/>
  <c r="J296" i="64"/>
  <c r="J295" i="64"/>
  <c r="J294" i="64"/>
  <c r="J293" i="64"/>
  <c r="J292" i="64"/>
  <c r="J291" i="64"/>
  <c r="J290" i="64"/>
  <c r="J289" i="64"/>
  <c r="J288" i="64"/>
  <c r="J287" i="64"/>
  <c r="J286" i="64"/>
  <c r="J285" i="64"/>
  <c r="J284" i="64"/>
  <c r="J283" i="64"/>
  <c r="J282" i="64"/>
  <c r="J281" i="64"/>
  <c r="J280" i="64"/>
  <c r="J279" i="64"/>
  <c r="J278" i="64"/>
  <c r="J277" i="64"/>
  <c r="J276" i="64"/>
  <c r="J275" i="64"/>
  <c r="J274" i="64"/>
  <c r="J273" i="64"/>
  <c r="J272" i="64"/>
  <c r="J271" i="64"/>
  <c r="J270" i="64"/>
  <c r="J269" i="64"/>
  <c r="J268" i="64"/>
  <c r="J267" i="64"/>
  <c r="J266" i="64"/>
  <c r="J265" i="64"/>
  <c r="J264" i="64"/>
  <c r="J263" i="64"/>
  <c r="J262" i="64"/>
  <c r="J261" i="64"/>
  <c r="J260" i="64"/>
  <c r="J259" i="64"/>
  <c r="J258" i="64"/>
  <c r="J257" i="64"/>
  <c r="J256" i="64"/>
  <c r="J255" i="64"/>
  <c r="J254" i="64"/>
  <c r="J253" i="64"/>
  <c r="J252" i="64"/>
  <c r="J251" i="64"/>
  <c r="J250" i="64"/>
  <c r="J249" i="64"/>
  <c r="J248" i="64"/>
  <c r="J247" i="64"/>
  <c r="J246" i="64"/>
  <c r="J245" i="64"/>
  <c r="J244" i="64"/>
  <c r="J243" i="64"/>
  <c r="J242" i="64"/>
  <c r="J241" i="64"/>
  <c r="J240" i="64"/>
  <c r="J239" i="64"/>
  <c r="J238" i="64"/>
  <c r="J237" i="64"/>
  <c r="J236" i="64"/>
  <c r="J235" i="64"/>
  <c r="J234" i="64"/>
  <c r="J233" i="64"/>
  <c r="J232" i="64"/>
  <c r="J231" i="64"/>
  <c r="J230" i="64"/>
  <c r="J229" i="64"/>
  <c r="J228" i="64"/>
  <c r="J227" i="64"/>
  <c r="J226" i="64"/>
  <c r="J225" i="64"/>
  <c r="J224" i="64"/>
  <c r="J223" i="64"/>
  <c r="J222" i="64"/>
  <c r="J221" i="64"/>
  <c r="J220" i="64"/>
  <c r="J219" i="64"/>
  <c r="J218" i="64"/>
  <c r="J217" i="64"/>
  <c r="J216" i="64"/>
  <c r="J215" i="64"/>
  <c r="J214" i="64"/>
  <c r="J213" i="64"/>
  <c r="J212" i="64"/>
  <c r="J211" i="64"/>
  <c r="J210" i="64"/>
  <c r="J209" i="64"/>
  <c r="J208" i="64"/>
  <c r="J207" i="64"/>
  <c r="J206" i="64"/>
  <c r="J205" i="64"/>
  <c r="J204" i="64"/>
  <c r="J203" i="64"/>
  <c r="J202" i="64"/>
  <c r="J201" i="64"/>
  <c r="J200" i="64"/>
  <c r="J199" i="64"/>
  <c r="J198" i="64"/>
  <c r="J197" i="64"/>
  <c r="J196" i="64"/>
  <c r="J195" i="64"/>
  <c r="J194" i="64"/>
  <c r="J193" i="64"/>
  <c r="J192" i="64"/>
  <c r="J191" i="64"/>
  <c r="J190" i="64"/>
  <c r="J189" i="64"/>
  <c r="J188" i="64"/>
  <c r="J187" i="64"/>
  <c r="J186" i="64"/>
  <c r="J185" i="64"/>
  <c r="J184" i="64"/>
  <c r="J183" i="64"/>
  <c r="J182" i="64"/>
  <c r="J181" i="64"/>
  <c r="J180" i="64"/>
  <c r="J179" i="64"/>
  <c r="J178" i="64"/>
  <c r="J177" i="64"/>
  <c r="J176" i="64"/>
  <c r="J175" i="64"/>
  <c r="J174" i="64"/>
  <c r="J173" i="64"/>
  <c r="J172" i="64"/>
  <c r="J171" i="64"/>
  <c r="J170" i="64"/>
  <c r="J169" i="64"/>
  <c r="J168" i="64"/>
  <c r="J167" i="64"/>
  <c r="J166" i="64"/>
  <c r="J165" i="64"/>
  <c r="J164" i="64"/>
  <c r="J163" i="64"/>
  <c r="J162" i="64"/>
  <c r="J161" i="64"/>
  <c r="J160" i="64"/>
  <c r="J159" i="64"/>
  <c r="J158" i="64"/>
  <c r="J157" i="64"/>
  <c r="J156" i="64"/>
  <c r="J155" i="64"/>
  <c r="J154" i="64"/>
  <c r="J153" i="64"/>
  <c r="J152" i="64"/>
  <c r="J151" i="64"/>
  <c r="J150" i="64"/>
  <c r="J149" i="64"/>
  <c r="J148" i="64"/>
  <c r="J147" i="64"/>
  <c r="J146" i="64"/>
  <c r="J145" i="64"/>
  <c r="J144" i="64"/>
  <c r="J143" i="64"/>
  <c r="J142" i="64"/>
  <c r="J141" i="64"/>
  <c r="J140" i="64"/>
  <c r="J139" i="64"/>
  <c r="J138" i="64"/>
  <c r="J137" i="64"/>
  <c r="J136" i="64"/>
  <c r="J135" i="64"/>
  <c r="J134" i="64"/>
  <c r="J133" i="64"/>
  <c r="J132" i="64"/>
  <c r="J131" i="64"/>
  <c r="J130" i="64"/>
  <c r="J129" i="64"/>
  <c r="J128" i="64"/>
  <c r="J127" i="64"/>
  <c r="J126" i="64"/>
  <c r="J125" i="64"/>
  <c r="J124" i="64"/>
  <c r="J123" i="64"/>
  <c r="J122" i="64"/>
  <c r="J121" i="64"/>
  <c r="J120" i="64"/>
  <c r="J119" i="64"/>
  <c r="J118" i="64"/>
  <c r="J117" i="64"/>
  <c r="J116" i="64"/>
  <c r="J115" i="64"/>
  <c r="J114" i="64"/>
  <c r="J113" i="64"/>
  <c r="J112" i="64"/>
  <c r="J111" i="64"/>
  <c r="J110" i="64"/>
  <c r="J109" i="64"/>
  <c r="J108" i="64"/>
  <c r="J107" i="64"/>
  <c r="J106" i="64"/>
  <c r="J105" i="64"/>
  <c r="J104" i="64"/>
  <c r="J103" i="64"/>
  <c r="J102" i="64"/>
  <c r="J101" i="64"/>
  <c r="J100" i="64"/>
  <c r="J99" i="64"/>
  <c r="J98" i="64"/>
  <c r="J97" i="64"/>
  <c r="J96" i="64"/>
  <c r="J95" i="64"/>
  <c r="J94" i="64"/>
  <c r="J93" i="64"/>
  <c r="J92" i="64"/>
  <c r="J91" i="64"/>
  <c r="J90" i="64"/>
  <c r="J89" i="64"/>
  <c r="J88" i="64"/>
  <c r="J87" i="64"/>
  <c r="J86" i="64"/>
  <c r="J85" i="64"/>
  <c r="J84" i="64"/>
  <c r="J83" i="64"/>
  <c r="J82" i="64"/>
  <c r="J81" i="64"/>
  <c r="J80" i="64"/>
  <c r="J79" i="64"/>
  <c r="J78" i="64"/>
  <c r="J77" i="64"/>
  <c r="J76" i="64"/>
  <c r="J75" i="64"/>
  <c r="J74" i="64"/>
  <c r="J73" i="64"/>
  <c r="J72" i="64"/>
  <c r="J71" i="64"/>
  <c r="J70" i="64"/>
  <c r="J69" i="64"/>
  <c r="J68" i="64"/>
  <c r="J67" i="64"/>
  <c r="J66" i="64"/>
  <c r="J65" i="64"/>
  <c r="J64" i="64"/>
  <c r="J63" i="64"/>
  <c r="J62" i="64"/>
  <c r="J61" i="64"/>
  <c r="J60" i="64"/>
  <c r="J59" i="64"/>
  <c r="J58" i="64"/>
  <c r="J57" i="64"/>
  <c r="J56" i="64"/>
  <c r="J55" i="64"/>
  <c r="J54" i="64"/>
  <c r="J53" i="64"/>
  <c r="J52" i="64"/>
  <c r="J51" i="64"/>
  <c r="J50" i="64"/>
  <c r="J49" i="64"/>
  <c r="J48" i="64"/>
  <c r="J47" i="64"/>
  <c r="J46" i="64"/>
  <c r="J45" i="64"/>
  <c r="J44" i="64"/>
  <c r="J43" i="64"/>
  <c r="J42" i="64"/>
  <c r="J41" i="64"/>
  <c r="J40" i="64"/>
  <c r="J39" i="64"/>
  <c r="J38" i="64"/>
  <c r="J37" i="64"/>
  <c r="J36" i="64"/>
  <c r="J35" i="64"/>
  <c r="J34" i="64"/>
  <c r="J33" i="64"/>
  <c r="J32" i="64"/>
  <c r="J31" i="64"/>
  <c r="J30" i="64"/>
  <c r="J29" i="64"/>
  <c r="J28" i="64"/>
  <c r="J27" i="64"/>
  <c r="J26" i="64"/>
  <c r="J25" i="64"/>
  <c r="J24" i="64"/>
  <c r="J23" i="64"/>
  <c r="J22" i="64"/>
  <c r="J21" i="64"/>
  <c r="J20" i="64"/>
  <c r="J19" i="64"/>
  <c r="J18" i="64"/>
  <c r="J17" i="64"/>
  <c r="J16" i="64"/>
  <c r="J15" i="64"/>
  <c r="J14" i="64"/>
  <c r="J13" i="64"/>
  <c r="J12" i="64"/>
  <c r="J11" i="64"/>
  <c r="J10" i="64"/>
  <c r="J9" i="64"/>
  <c r="J8" i="64"/>
  <c r="J7" i="64"/>
  <c r="J6" i="64"/>
  <c r="J5" i="64"/>
  <c r="C2" i="64"/>
  <c r="J117" i="63"/>
  <c r="J118" i="63"/>
  <c r="J119" i="63"/>
  <c r="J120" i="63"/>
  <c r="J121" i="63"/>
  <c r="J122" i="63"/>
  <c r="J123" i="63"/>
  <c r="J124" i="63"/>
  <c r="J125" i="63"/>
  <c r="J126" i="63"/>
  <c r="J127" i="63"/>
  <c r="J128" i="63"/>
  <c r="J129" i="63"/>
  <c r="J130" i="63"/>
  <c r="J131" i="63"/>
  <c r="J132" i="63"/>
  <c r="J133" i="63"/>
  <c r="J134" i="63"/>
  <c r="J135" i="63"/>
  <c r="J136" i="63"/>
  <c r="J137" i="63"/>
  <c r="J138" i="63"/>
  <c r="J139" i="63"/>
  <c r="J140" i="63"/>
  <c r="J141" i="63"/>
  <c r="J142" i="63"/>
  <c r="J143" i="63"/>
  <c r="J144" i="63"/>
  <c r="J145" i="63"/>
  <c r="J146" i="63"/>
  <c r="J147" i="63"/>
  <c r="J148" i="63"/>
  <c r="J149" i="63"/>
  <c r="J150" i="63"/>
  <c r="J151" i="63"/>
  <c r="J152" i="63"/>
  <c r="J153" i="63"/>
  <c r="J154" i="63"/>
  <c r="J155" i="63"/>
  <c r="J156" i="63"/>
  <c r="J157" i="63"/>
  <c r="J158" i="63"/>
  <c r="J159" i="63"/>
  <c r="J160" i="63"/>
  <c r="J161" i="63"/>
  <c r="J162" i="63"/>
  <c r="J163" i="63"/>
  <c r="J164" i="63"/>
  <c r="J165" i="63"/>
  <c r="J166" i="63"/>
  <c r="J167" i="63"/>
  <c r="J168" i="63"/>
  <c r="J169" i="63"/>
  <c r="J170" i="63"/>
  <c r="J171" i="63"/>
  <c r="J172" i="63"/>
  <c r="J173" i="63"/>
  <c r="J174" i="63"/>
  <c r="J175" i="63"/>
  <c r="J176" i="63"/>
  <c r="J177" i="63"/>
  <c r="J178" i="63"/>
  <c r="J179" i="63"/>
  <c r="J180" i="63"/>
  <c r="J181" i="63"/>
  <c r="J182" i="63"/>
  <c r="J183" i="63"/>
  <c r="J184" i="63"/>
  <c r="J185" i="63"/>
  <c r="J186" i="63"/>
  <c r="J187" i="63"/>
  <c r="J188" i="63"/>
  <c r="J189" i="63"/>
  <c r="J190" i="63"/>
  <c r="J191" i="63"/>
  <c r="J192" i="63"/>
  <c r="J193" i="63"/>
  <c r="J194" i="63"/>
  <c r="J195" i="63"/>
  <c r="J196" i="63"/>
  <c r="J197" i="63"/>
  <c r="J198" i="63"/>
  <c r="J199" i="63"/>
  <c r="J200" i="63"/>
  <c r="J201" i="63"/>
  <c r="J202" i="63"/>
  <c r="J203" i="63"/>
  <c r="J204" i="63"/>
  <c r="J205" i="63"/>
  <c r="J206" i="63"/>
  <c r="J207" i="63"/>
  <c r="J208" i="63"/>
  <c r="J209" i="63"/>
  <c r="J210" i="63"/>
  <c r="J211" i="63"/>
  <c r="J212" i="63"/>
  <c r="J213" i="63"/>
  <c r="J214" i="63"/>
  <c r="J215" i="63"/>
  <c r="J216" i="63"/>
  <c r="J217" i="63"/>
  <c r="J218" i="63"/>
  <c r="J219" i="63"/>
  <c r="J220" i="63"/>
  <c r="J221" i="63"/>
  <c r="J222" i="63"/>
  <c r="J223" i="63"/>
  <c r="J224" i="63"/>
  <c r="J225" i="63"/>
  <c r="J226" i="63"/>
  <c r="J227" i="63"/>
  <c r="J228" i="63"/>
  <c r="J229" i="63"/>
  <c r="J230" i="63"/>
  <c r="J231" i="63"/>
  <c r="J232" i="63"/>
  <c r="J233" i="63"/>
  <c r="J234" i="63"/>
  <c r="J235" i="63"/>
  <c r="J236" i="63"/>
  <c r="J237" i="63"/>
  <c r="J238" i="63"/>
  <c r="J239" i="63"/>
  <c r="J240" i="63"/>
  <c r="J241" i="63"/>
  <c r="J242" i="63"/>
  <c r="J243" i="63"/>
  <c r="J244" i="63"/>
  <c r="J245" i="63"/>
  <c r="J246" i="63"/>
  <c r="J247" i="63"/>
  <c r="J248" i="63"/>
  <c r="J249" i="63"/>
  <c r="J250" i="63"/>
  <c r="J251" i="63"/>
  <c r="J252" i="63"/>
  <c r="J253" i="63"/>
  <c r="J254" i="63"/>
  <c r="J255" i="63"/>
  <c r="J256" i="63"/>
  <c r="J257" i="63"/>
  <c r="J258" i="63"/>
  <c r="J259" i="63"/>
  <c r="J260" i="63"/>
  <c r="J261" i="63"/>
  <c r="J262" i="63"/>
  <c r="J263" i="63"/>
  <c r="J264" i="63"/>
  <c r="J265" i="63"/>
  <c r="J266" i="63"/>
  <c r="J267" i="63"/>
  <c r="J268" i="63"/>
  <c r="J269" i="63"/>
  <c r="J270" i="63"/>
  <c r="J271" i="63"/>
  <c r="J272" i="63"/>
  <c r="J273" i="63"/>
  <c r="J274" i="63"/>
  <c r="J275" i="63"/>
  <c r="J276" i="63"/>
  <c r="J277" i="63"/>
  <c r="J278" i="63"/>
  <c r="J279" i="63"/>
  <c r="J280" i="63"/>
  <c r="J281" i="63"/>
  <c r="J282" i="63"/>
  <c r="J283" i="63"/>
  <c r="J284" i="63"/>
  <c r="J285" i="63"/>
  <c r="J286" i="63"/>
  <c r="J287" i="63"/>
  <c r="J288" i="63"/>
  <c r="J289" i="63"/>
  <c r="J290" i="63"/>
  <c r="J291" i="63"/>
  <c r="J292" i="63"/>
  <c r="J293" i="63"/>
  <c r="J294" i="63"/>
  <c r="J295" i="63"/>
  <c r="J296" i="63"/>
  <c r="J297" i="63"/>
  <c r="J298" i="63"/>
  <c r="J299" i="63"/>
  <c r="J300" i="63"/>
  <c r="J301" i="63"/>
  <c r="J302" i="63"/>
  <c r="J303" i="63"/>
  <c r="J304" i="63"/>
  <c r="J305" i="63"/>
  <c r="J306" i="63"/>
  <c r="J307" i="63"/>
  <c r="J308" i="63"/>
  <c r="J309" i="63"/>
  <c r="J310" i="63"/>
  <c r="J311" i="63"/>
  <c r="J312" i="63"/>
  <c r="J313" i="63"/>
  <c r="J314" i="63"/>
  <c r="J315" i="63"/>
  <c r="J316" i="63"/>
  <c r="J317" i="63"/>
  <c r="J318" i="63"/>
  <c r="J319" i="63"/>
  <c r="J320" i="63"/>
  <c r="J321" i="63"/>
  <c r="J322" i="63"/>
  <c r="J323" i="63"/>
  <c r="J324" i="63"/>
  <c r="J325" i="63"/>
  <c r="J326" i="63"/>
  <c r="J327" i="63"/>
  <c r="J328" i="63"/>
  <c r="J329" i="63"/>
  <c r="J330" i="63"/>
  <c r="J331" i="63"/>
  <c r="J332" i="63"/>
  <c r="J333" i="63"/>
  <c r="J334" i="63"/>
  <c r="J335" i="63"/>
  <c r="J336" i="63"/>
  <c r="J337" i="63"/>
  <c r="J338" i="63"/>
  <c r="J339" i="63"/>
  <c r="J340" i="63"/>
  <c r="J341" i="63"/>
  <c r="J342" i="63"/>
  <c r="J343" i="63"/>
  <c r="J344" i="63"/>
  <c r="J345" i="63"/>
  <c r="J346" i="63"/>
  <c r="J347" i="63"/>
  <c r="J348" i="63"/>
  <c r="J349" i="63"/>
  <c r="J350" i="63"/>
  <c r="J351" i="63"/>
  <c r="J352" i="63"/>
  <c r="J353" i="63"/>
  <c r="J354" i="63"/>
  <c r="J355" i="63"/>
  <c r="J356" i="63"/>
  <c r="J357" i="63"/>
  <c r="J358" i="63"/>
  <c r="J359" i="63"/>
  <c r="J360" i="63"/>
  <c r="J361" i="63"/>
  <c r="J362" i="63"/>
  <c r="J363" i="63"/>
  <c r="J364" i="63"/>
  <c r="J365" i="63"/>
  <c r="J366" i="63"/>
  <c r="J367" i="63"/>
  <c r="J368" i="63"/>
  <c r="J369" i="63"/>
  <c r="J370" i="63"/>
  <c r="J371" i="63"/>
  <c r="J372" i="63"/>
  <c r="J373" i="63"/>
  <c r="J374" i="63"/>
  <c r="J375" i="63"/>
  <c r="J376" i="63"/>
  <c r="J377" i="63"/>
  <c r="J378" i="63"/>
  <c r="J379" i="63"/>
  <c r="J380" i="63"/>
  <c r="J381" i="63"/>
  <c r="J382" i="63"/>
  <c r="J383" i="63"/>
  <c r="J384" i="63"/>
  <c r="J385" i="63"/>
  <c r="J386" i="63"/>
  <c r="J387" i="63"/>
  <c r="J388" i="63"/>
  <c r="J389" i="63"/>
  <c r="J390" i="63"/>
  <c r="J391" i="63"/>
  <c r="J392" i="63"/>
  <c r="J393" i="63"/>
  <c r="J394" i="63"/>
  <c r="J395" i="63"/>
  <c r="J396" i="63"/>
  <c r="J397" i="63"/>
  <c r="J398" i="63"/>
  <c r="J399" i="63"/>
  <c r="J400" i="63"/>
  <c r="J401" i="63"/>
  <c r="J402" i="63"/>
  <c r="J403" i="63"/>
  <c r="J404" i="63"/>
  <c r="J405" i="63"/>
  <c r="J406" i="63"/>
  <c r="J407" i="63"/>
  <c r="J408" i="63"/>
  <c r="J409" i="63"/>
  <c r="J410" i="63"/>
  <c r="J411" i="63"/>
  <c r="J412" i="63"/>
  <c r="J413" i="63"/>
  <c r="J414" i="63"/>
  <c r="J415" i="63"/>
  <c r="J416" i="63"/>
  <c r="J417" i="63"/>
  <c r="J418" i="63"/>
  <c r="J419" i="63"/>
  <c r="J420" i="63"/>
  <c r="J421" i="63"/>
  <c r="J422" i="63"/>
  <c r="J423" i="63"/>
  <c r="J424" i="63"/>
  <c r="J425" i="63"/>
  <c r="J426" i="63"/>
  <c r="J427" i="63"/>
  <c r="J428" i="63"/>
  <c r="J429" i="63"/>
  <c r="J430" i="63"/>
  <c r="J431" i="63"/>
  <c r="J432" i="63"/>
  <c r="J433" i="63"/>
  <c r="J434" i="63"/>
  <c r="J435" i="63"/>
  <c r="J436" i="63"/>
  <c r="J437" i="63"/>
  <c r="J438" i="63"/>
  <c r="J439" i="63"/>
  <c r="J440" i="63"/>
  <c r="J441" i="63"/>
  <c r="J442" i="63"/>
  <c r="J443" i="63"/>
  <c r="J110" i="63"/>
  <c r="J111" i="63"/>
  <c r="J112" i="63"/>
  <c r="J113" i="63"/>
  <c r="J114" i="63"/>
  <c r="J115" i="63"/>
  <c r="J116" i="63"/>
  <c r="J109" i="63"/>
  <c r="J108" i="63"/>
  <c r="J107" i="63"/>
  <c r="J106" i="63"/>
  <c r="J105" i="63"/>
  <c r="J104" i="63"/>
  <c r="J103" i="63"/>
  <c r="J102" i="63"/>
  <c r="J101" i="63"/>
  <c r="J100" i="63"/>
  <c r="J99" i="63"/>
  <c r="J98" i="63"/>
  <c r="J97" i="63"/>
  <c r="J96" i="63"/>
  <c r="J95" i="63"/>
  <c r="J94" i="63"/>
  <c r="J93" i="63"/>
  <c r="J92" i="63"/>
  <c r="J91" i="63"/>
  <c r="J90" i="63"/>
  <c r="J89" i="63"/>
  <c r="J88" i="63"/>
  <c r="J87" i="63"/>
  <c r="J86" i="63"/>
  <c r="J85" i="63"/>
  <c r="J84" i="63"/>
  <c r="J83" i="63"/>
  <c r="J82" i="63"/>
  <c r="J81" i="63"/>
  <c r="J80" i="63"/>
  <c r="J79" i="63"/>
  <c r="J78" i="63"/>
  <c r="J77" i="63"/>
  <c r="J76" i="63"/>
  <c r="J75" i="63"/>
  <c r="J74" i="63"/>
  <c r="J73" i="63"/>
  <c r="J72" i="63"/>
  <c r="J71" i="63"/>
  <c r="J70" i="63"/>
  <c r="J69" i="63"/>
  <c r="J68" i="63"/>
  <c r="J67" i="63"/>
  <c r="J66" i="63"/>
  <c r="J65" i="63"/>
  <c r="J64" i="63"/>
  <c r="J63" i="63"/>
  <c r="J62" i="63"/>
  <c r="J61" i="63"/>
  <c r="J60" i="63"/>
  <c r="J59" i="63"/>
  <c r="J58" i="63"/>
  <c r="J57" i="63"/>
  <c r="J56" i="63"/>
  <c r="J55" i="63"/>
  <c r="J54" i="63"/>
  <c r="J53" i="63"/>
  <c r="J52" i="63"/>
  <c r="J51" i="63"/>
  <c r="J50" i="63"/>
  <c r="J49" i="63"/>
  <c r="J48" i="63"/>
  <c r="J47" i="63"/>
  <c r="J46" i="63"/>
  <c r="J45" i="63"/>
  <c r="J44" i="63"/>
  <c r="J43" i="63"/>
  <c r="J42" i="63"/>
  <c r="J41" i="63"/>
  <c r="J40" i="63"/>
  <c r="J39" i="63"/>
  <c r="J38" i="63"/>
  <c r="J37" i="63"/>
  <c r="J36" i="63"/>
  <c r="J35" i="63"/>
  <c r="J34" i="63"/>
  <c r="J33" i="63"/>
  <c r="J32" i="63"/>
  <c r="J31" i="63"/>
  <c r="J30" i="63"/>
  <c r="J29" i="63"/>
  <c r="J28" i="63"/>
  <c r="J27" i="63"/>
  <c r="J26" i="63"/>
  <c r="J25" i="63"/>
  <c r="J24" i="63"/>
  <c r="J23" i="63"/>
  <c r="J22" i="63"/>
  <c r="J21" i="63"/>
  <c r="J20" i="63"/>
  <c r="J19" i="63"/>
  <c r="J18" i="63"/>
  <c r="J17" i="63"/>
  <c r="J16" i="63"/>
  <c r="J15" i="63"/>
  <c r="J14" i="63"/>
  <c r="J13" i="63"/>
  <c r="J12" i="63"/>
  <c r="J11" i="63"/>
  <c r="J10" i="63"/>
  <c r="J9" i="63"/>
  <c r="J8" i="63"/>
  <c r="J7" i="63"/>
  <c r="J6" i="63"/>
  <c r="J5" i="63"/>
  <c r="C2" i="63"/>
  <c r="J953" i="62"/>
  <c r="J954" i="62"/>
  <c r="J955" i="62"/>
  <c r="J956" i="62"/>
  <c r="J957" i="62"/>
  <c r="J958" i="62"/>
  <c r="J959" i="62"/>
  <c r="J960" i="62"/>
  <c r="J961" i="62"/>
  <c r="J962" i="62"/>
  <c r="J963" i="62"/>
  <c r="J964" i="62"/>
  <c r="J965" i="62"/>
  <c r="J966" i="62"/>
  <c r="J967" i="62"/>
  <c r="J968" i="62"/>
  <c r="J969" i="62"/>
  <c r="J970" i="62"/>
  <c r="J971" i="62"/>
  <c r="J972" i="62"/>
  <c r="J973" i="62"/>
  <c r="J974" i="62"/>
  <c r="J975" i="62"/>
  <c r="J976" i="62"/>
  <c r="J977" i="62"/>
  <c r="J978" i="62"/>
  <c r="J979" i="62"/>
  <c r="J980" i="62"/>
  <c r="J981" i="62"/>
  <c r="J982" i="62"/>
  <c r="J983" i="62"/>
  <c r="J984" i="62"/>
  <c r="J985" i="62"/>
  <c r="J986" i="62"/>
  <c r="J987" i="62"/>
  <c r="J988" i="62"/>
  <c r="J989" i="62"/>
  <c r="J990" i="62"/>
  <c r="J991" i="62"/>
  <c r="J992" i="62"/>
  <c r="J993" i="62"/>
  <c r="J994" i="62"/>
  <c r="J995" i="62"/>
  <c r="J996" i="62"/>
  <c r="J997" i="62"/>
  <c r="J998" i="62"/>
  <c r="J999" i="62"/>
  <c r="J1000" i="62"/>
  <c r="J1001" i="62"/>
  <c r="J1002" i="62"/>
  <c r="J1003" i="62"/>
  <c r="J1004" i="62"/>
  <c r="J1005" i="62"/>
  <c r="J1006" i="62"/>
  <c r="J1007" i="62"/>
  <c r="J1008" i="62"/>
  <c r="J1009" i="62"/>
  <c r="J1010" i="62"/>
  <c r="J1011" i="62"/>
  <c r="J1012" i="62"/>
  <c r="J1013" i="62"/>
  <c r="J1014" i="62"/>
  <c r="J1015" i="62"/>
  <c r="J1016" i="62"/>
  <c r="J1017" i="62"/>
  <c r="J1018" i="62"/>
  <c r="J1019" i="62"/>
  <c r="J1020" i="62"/>
  <c r="J1021" i="62"/>
  <c r="J1022" i="62"/>
  <c r="J1023" i="62"/>
  <c r="J1024" i="62"/>
  <c r="J1025" i="62"/>
  <c r="J1026" i="62"/>
  <c r="J1027" i="62"/>
  <c r="J1028" i="62"/>
  <c r="J1029" i="62"/>
  <c r="J1030" i="62"/>
  <c r="J1031" i="62"/>
  <c r="J1032" i="62"/>
  <c r="J1033" i="62"/>
  <c r="J1034" i="62"/>
  <c r="J1035" i="62"/>
  <c r="J1036" i="62"/>
  <c r="J1037" i="62"/>
  <c r="J1038" i="62"/>
  <c r="J1039" i="62"/>
  <c r="J1040" i="62"/>
  <c r="J1041" i="62"/>
  <c r="J1042" i="62"/>
  <c r="J1043" i="62"/>
  <c r="J1044" i="62"/>
  <c r="J1045" i="62"/>
  <c r="J1046" i="62"/>
  <c r="J1047" i="62"/>
  <c r="J1048" i="62"/>
  <c r="J1049" i="62"/>
  <c r="J1050" i="62"/>
  <c r="J1051" i="62"/>
  <c r="J1052" i="62"/>
  <c r="J1053" i="62"/>
  <c r="J1054" i="62"/>
  <c r="J1055" i="62"/>
  <c r="J1056" i="62"/>
  <c r="J1057" i="62"/>
  <c r="J1058" i="62"/>
  <c r="J1059" i="62"/>
  <c r="J1060" i="62"/>
  <c r="J1061" i="62"/>
  <c r="J1062" i="62"/>
  <c r="J1063" i="62"/>
  <c r="J1064" i="62"/>
  <c r="J1065" i="62"/>
  <c r="J1066" i="62"/>
  <c r="J1067" i="62"/>
  <c r="J1068" i="62"/>
  <c r="J1069" i="62"/>
  <c r="J1070" i="62"/>
  <c r="J1071" i="62"/>
  <c r="J1072" i="62"/>
  <c r="J1073" i="62"/>
  <c r="J1074" i="62"/>
  <c r="J1075" i="62"/>
  <c r="J1076" i="62"/>
  <c r="J1077" i="62"/>
  <c r="J1078" i="62"/>
  <c r="J1079" i="62"/>
  <c r="J1080" i="62"/>
  <c r="J1081" i="62"/>
  <c r="J1082" i="62"/>
  <c r="J1083" i="62"/>
  <c r="J1084" i="62"/>
  <c r="J1085" i="62"/>
  <c r="J1086" i="62"/>
  <c r="J1087" i="62"/>
  <c r="J1088" i="62"/>
  <c r="J1089" i="62"/>
  <c r="J1090" i="62"/>
  <c r="J1091" i="62"/>
  <c r="J1092" i="62"/>
  <c r="J1093" i="62"/>
  <c r="J1094" i="62"/>
  <c r="J1095" i="62"/>
  <c r="J1096" i="62"/>
  <c r="J1097" i="62"/>
  <c r="J1098" i="62"/>
  <c r="J1099" i="62"/>
  <c r="J1100" i="62"/>
  <c r="J1101" i="62"/>
  <c r="J1102" i="62"/>
  <c r="J1103" i="62"/>
  <c r="J1104" i="62"/>
  <c r="J1105" i="62"/>
  <c r="J1106" i="62"/>
  <c r="J1107" i="62"/>
  <c r="J1108" i="62"/>
  <c r="J1109" i="62"/>
  <c r="J1110" i="62"/>
  <c r="J1111" i="62"/>
  <c r="J1112" i="62"/>
  <c r="J1113" i="62"/>
  <c r="J1114" i="62"/>
  <c r="J1115" i="62"/>
  <c r="J1116" i="62"/>
  <c r="J1117" i="62"/>
  <c r="J1118" i="62"/>
  <c r="J1119" i="62"/>
  <c r="J1120" i="62"/>
  <c r="J1121" i="62"/>
  <c r="J1122" i="62"/>
  <c r="J1123" i="62"/>
  <c r="J1124" i="62"/>
  <c r="J1125" i="62"/>
  <c r="J1126" i="62"/>
  <c r="J1127" i="62"/>
  <c r="J1128" i="62"/>
  <c r="J1129" i="62"/>
  <c r="J1130" i="62"/>
  <c r="J1131" i="62"/>
  <c r="J1132" i="62"/>
  <c r="J1133" i="62"/>
  <c r="J1134" i="62"/>
  <c r="J1135" i="62"/>
  <c r="J1136" i="62"/>
  <c r="J1137" i="62"/>
  <c r="J1138" i="62"/>
  <c r="J1139" i="62"/>
  <c r="J1140" i="62"/>
  <c r="J1141" i="62"/>
  <c r="J1142" i="62"/>
  <c r="J1143" i="62"/>
  <c r="J1144" i="62"/>
  <c r="J1145" i="62"/>
  <c r="J1146" i="62"/>
  <c r="J1147" i="62"/>
  <c r="J1148" i="62"/>
  <c r="J1149" i="62"/>
  <c r="J1150" i="62"/>
  <c r="J1151" i="62"/>
  <c r="J1152" i="62"/>
  <c r="J1153" i="62"/>
  <c r="J1154" i="62"/>
  <c r="J1155" i="62"/>
  <c r="J1156" i="62"/>
  <c r="J1157" i="62"/>
  <c r="J1158" i="62"/>
  <c r="J1159" i="62"/>
  <c r="J1160" i="62"/>
  <c r="J1161" i="62"/>
  <c r="J1162" i="62"/>
  <c r="J1163" i="62"/>
  <c r="J1164" i="62"/>
  <c r="J1165" i="62"/>
  <c r="J1166" i="62"/>
  <c r="J1167" i="62"/>
  <c r="J1168" i="62"/>
  <c r="J1169" i="62"/>
  <c r="J1170" i="62"/>
  <c r="J1171" i="62"/>
  <c r="J1172" i="62"/>
  <c r="J1173" i="62"/>
  <c r="J1174" i="62"/>
  <c r="J1175" i="62"/>
  <c r="J1176" i="62"/>
  <c r="J1177" i="62"/>
  <c r="J1178" i="62"/>
  <c r="J1179" i="62"/>
  <c r="J1180" i="62"/>
  <c r="J1181" i="62"/>
  <c r="J1182" i="62"/>
  <c r="J1183" i="62"/>
  <c r="J1184" i="62"/>
  <c r="J1185" i="62"/>
  <c r="J1186" i="62"/>
  <c r="J1187" i="62"/>
  <c r="J1188" i="62"/>
  <c r="J1189" i="62"/>
  <c r="J1190" i="62"/>
  <c r="J1191" i="62"/>
  <c r="J1192" i="62"/>
  <c r="J1193" i="62"/>
  <c r="J1194" i="62"/>
  <c r="J1195" i="62"/>
  <c r="J1196" i="62"/>
  <c r="J1197" i="62"/>
  <c r="J1198" i="62"/>
  <c r="J1199" i="62"/>
  <c r="J1200" i="62"/>
  <c r="J1201" i="62"/>
  <c r="J1202" i="62"/>
  <c r="J1203" i="62"/>
  <c r="J1204" i="62"/>
  <c r="J1205" i="62"/>
  <c r="J1206" i="62"/>
  <c r="J1207" i="62"/>
  <c r="J1208" i="62"/>
  <c r="J1209" i="62"/>
  <c r="J1210" i="62"/>
  <c r="J1211" i="62"/>
  <c r="J1212" i="62"/>
  <c r="J1213" i="62"/>
  <c r="J1214" i="62"/>
  <c r="J1215" i="62"/>
  <c r="J1216" i="62"/>
  <c r="J1217" i="62"/>
  <c r="J1218" i="62"/>
  <c r="J1219" i="62"/>
  <c r="J1220" i="62"/>
  <c r="J1221" i="62"/>
  <c r="J1222" i="62"/>
  <c r="J1223" i="62"/>
  <c r="J1224" i="62"/>
  <c r="J1225" i="62"/>
  <c r="J1226" i="62"/>
  <c r="J1227" i="62"/>
  <c r="J1228" i="62"/>
  <c r="J1229" i="62"/>
  <c r="J1230" i="62"/>
  <c r="J1231" i="62"/>
  <c r="J1232" i="62"/>
  <c r="J1233" i="62"/>
  <c r="J1234" i="62"/>
  <c r="J1235" i="62"/>
  <c r="J1236" i="62"/>
  <c r="J1237" i="62"/>
  <c r="J1238" i="62"/>
  <c r="J1239" i="62"/>
  <c r="J1240" i="62"/>
  <c r="J1241" i="62"/>
  <c r="J1242" i="62"/>
  <c r="J1243" i="62"/>
  <c r="J1244" i="62"/>
  <c r="J1245" i="62"/>
  <c r="J1246" i="62"/>
  <c r="J1247" i="62"/>
  <c r="J1248" i="62"/>
  <c r="J1249" i="62"/>
  <c r="J1250" i="62"/>
  <c r="J1251" i="62"/>
  <c r="J1252" i="62"/>
  <c r="J1253" i="62"/>
  <c r="J1254" i="62"/>
  <c r="J1255" i="62"/>
  <c r="J1256" i="62"/>
  <c r="J1257" i="62"/>
  <c r="J1258" i="62"/>
  <c r="J1259" i="62"/>
  <c r="J1260" i="62"/>
  <c r="J1261" i="62"/>
  <c r="J1262" i="62"/>
  <c r="J1263" i="62"/>
  <c r="J1264" i="62"/>
  <c r="J1265" i="62"/>
  <c r="J1266" i="62"/>
  <c r="J1267" i="62"/>
  <c r="J1268" i="62"/>
  <c r="J1269" i="62"/>
  <c r="J1270" i="62"/>
  <c r="J1271" i="62"/>
  <c r="J1272" i="62"/>
  <c r="J1273" i="62"/>
  <c r="J1274" i="62"/>
  <c r="J1275" i="62"/>
  <c r="J1276" i="62"/>
  <c r="J1277" i="62"/>
  <c r="J1278" i="62"/>
  <c r="J1279" i="62"/>
  <c r="J1280" i="62"/>
  <c r="J1281" i="62"/>
  <c r="J1282" i="62"/>
  <c r="J1283" i="62"/>
  <c r="J1284" i="62"/>
  <c r="J1285" i="62"/>
  <c r="J1286" i="62"/>
  <c r="J1287" i="62"/>
  <c r="J1288" i="62"/>
  <c r="J1289" i="62"/>
  <c r="J1290" i="62"/>
  <c r="J1291" i="62"/>
  <c r="J1292" i="62"/>
  <c r="J1293" i="62"/>
  <c r="J1294" i="62"/>
  <c r="J1295" i="62"/>
  <c r="J1296" i="62"/>
  <c r="J1297" i="62"/>
  <c r="J1298" i="62"/>
  <c r="J1299" i="62"/>
  <c r="J1300" i="62"/>
  <c r="J1301" i="62"/>
  <c r="J1302" i="62"/>
  <c r="J1303" i="62"/>
  <c r="J1304" i="62"/>
  <c r="J1305" i="62"/>
  <c r="J1306" i="62"/>
  <c r="J1307" i="62"/>
  <c r="J1308" i="62"/>
  <c r="J1309" i="62"/>
  <c r="J1310" i="62"/>
  <c r="J1311" i="62"/>
  <c r="J1312" i="62"/>
  <c r="J1313" i="62"/>
  <c r="J1314" i="62"/>
  <c r="J1315" i="62"/>
  <c r="J1316" i="62"/>
  <c r="J1317" i="62"/>
  <c r="J1318" i="62"/>
  <c r="J1319" i="62"/>
  <c r="J1320" i="62"/>
  <c r="J1321" i="62"/>
  <c r="J1322" i="62"/>
  <c r="J1323" i="62"/>
  <c r="J1324" i="62"/>
  <c r="J1325" i="62"/>
  <c r="J1326" i="62"/>
  <c r="J1327" i="62"/>
  <c r="J1328" i="62"/>
  <c r="J1329" i="62"/>
  <c r="J1330" i="62"/>
  <c r="J1331" i="62"/>
  <c r="J1332" i="62"/>
  <c r="J1333" i="62"/>
  <c r="J1334" i="62"/>
  <c r="J1335" i="62"/>
  <c r="J1336" i="62"/>
  <c r="J1337" i="62"/>
  <c r="J1338" i="62"/>
  <c r="J1339" i="62"/>
  <c r="J1340" i="62"/>
  <c r="J1341" i="62"/>
  <c r="J1342" i="62"/>
  <c r="J1343" i="62"/>
  <c r="J1344" i="62"/>
  <c r="J1345" i="62"/>
  <c r="J1346" i="62"/>
  <c r="J1347" i="62"/>
  <c r="J1348" i="62"/>
  <c r="J1349" i="62"/>
  <c r="J1350" i="62"/>
  <c r="J1351" i="62"/>
  <c r="J1352" i="62"/>
  <c r="J1353" i="62"/>
  <c r="J1354" i="62"/>
  <c r="J1355" i="62"/>
  <c r="J1356" i="62"/>
  <c r="J1357" i="62"/>
  <c r="J1358" i="62"/>
  <c r="J1359" i="62"/>
  <c r="J1360" i="62"/>
  <c r="J1361" i="62"/>
  <c r="J1362" i="62"/>
  <c r="J1363" i="62"/>
  <c r="J1364" i="62"/>
  <c r="J1365" i="62"/>
  <c r="J1366" i="62"/>
  <c r="J1367" i="62"/>
  <c r="J1368" i="62"/>
  <c r="J1369" i="62"/>
  <c r="J1370" i="62"/>
  <c r="J1371" i="62"/>
  <c r="J1372" i="62"/>
  <c r="J1373" i="62"/>
  <c r="J1374" i="62"/>
  <c r="J1375" i="62"/>
  <c r="J1376" i="62"/>
  <c r="J1377" i="62"/>
  <c r="J1378" i="62"/>
  <c r="J1379" i="62"/>
  <c r="J1380" i="62"/>
  <c r="J1381" i="62"/>
  <c r="J1382" i="62"/>
  <c r="J1383" i="62"/>
  <c r="J1384" i="62"/>
  <c r="J1385" i="62"/>
  <c r="J1386" i="62"/>
  <c r="J1387" i="62"/>
  <c r="J1388" i="62"/>
  <c r="J1389" i="62"/>
  <c r="J1390" i="62"/>
  <c r="J1391" i="62"/>
  <c r="J1392" i="62"/>
  <c r="J1393" i="62"/>
  <c r="J1394" i="62"/>
  <c r="J1395" i="62"/>
  <c r="J1396" i="62"/>
  <c r="J1397" i="62"/>
  <c r="J1398" i="62"/>
  <c r="J1399" i="62"/>
  <c r="J1400" i="62"/>
  <c r="J1401" i="62"/>
  <c r="J1402" i="62"/>
  <c r="J1403" i="62"/>
  <c r="J1404" i="62"/>
  <c r="J1405" i="62"/>
  <c r="J1406" i="62"/>
  <c r="J1407" i="62"/>
  <c r="J1408" i="62"/>
  <c r="J1409" i="62"/>
  <c r="J1410" i="62"/>
  <c r="J1411" i="62"/>
  <c r="J1412" i="62"/>
  <c r="J1413" i="62"/>
  <c r="J1414" i="62"/>
  <c r="J1415" i="62"/>
  <c r="J1416" i="62"/>
  <c r="J1417" i="62"/>
  <c r="J1418" i="62"/>
  <c r="J1419" i="62"/>
  <c r="J1420" i="62"/>
  <c r="J1421" i="62"/>
  <c r="J1422" i="62"/>
  <c r="J1423" i="62"/>
  <c r="J1424" i="62"/>
  <c r="J1425" i="62"/>
  <c r="J1426" i="62"/>
  <c r="J1427" i="62"/>
  <c r="J1428" i="62"/>
  <c r="J1429" i="62"/>
  <c r="J1430" i="62"/>
  <c r="J1431" i="62"/>
  <c r="J1432" i="62"/>
  <c r="J1433" i="62"/>
  <c r="J1434" i="62"/>
  <c r="J1435" i="62"/>
  <c r="J1436" i="62"/>
  <c r="J1437" i="62"/>
  <c r="J1438" i="62"/>
  <c r="J1439" i="62"/>
  <c r="J1440" i="62"/>
  <c r="J1441" i="62"/>
  <c r="J1442" i="62"/>
  <c r="J1443" i="62"/>
  <c r="J1444" i="62"/>
  <c r="J1445" i="62"/>
  <c r="J1446" i="62"/>
  <c r="J1447" i="62"/>
  <c r="J1448" i="62"/>
  <c r="J1449" i="62"/>
  <c r="J1450" i="62"/>
  <c r="J1451" i="62"/>
  <c r="J1452" i="62"/>
  <c r="J1453" i="62"/>
  <c r="J1454" i="62"/>
  <c r="J1455" i="62"/>
  <c r="J1456" i="62"/>
  <c r="J952" i="62"/>
  <c r="J951" i="62"/>
  <c r="J950" i="62"/>
  <c r="J949" i="62"/>
  <c r="J948" i="62"/>
  <c r="J947" i="62"/>
  <c r="J946" i="62"/>
  <c r="J945" i="62"/>
  <c r="J944" i="62"/>
  <c r="J943" i="62"/>
  <c r="J942" i="62"/>
  <c r="J941" i="62"/>
  <c r="J940" i="62"/>
  <c r="J939" i="62"/>
  <c r="J938" i="62"/>
  <c r="J937" i="62"/>
  <c r="J936" i="62"/>
  <c r="J935" i="62"/>
  <c r="J934" i="62"/>
  <c r="J933" i="62"/>
  <c r="J932" i="62"/>
  <c r="J931" i="62"/>
  <c r="J930" i="62"/>
  <c r="J929" i="62"/>
  <c r="J928" i="62"/>
  <c r="J927" i="62"/>
  <c r="J926" i="62"/>
  <c r="J925" i="62"/>
  <c r="J924" i="62"/>
  <c r="J923" i="62"/>
  <c r="J922" i="62"/>
  <c r="J921" i="62"/>
  <c r="J920" i="62"/>
  <c r="J919" i="62"/>
  <c r="J918" i="62"/>
  <c r="J917" i="62"/>
  <c r="J916" i="62"/>
  <c r="J915" i="62"/>
  <c r="J914" i="62"/>
  <c r="J913" i="62"/>
  <c r="J912" i="62"/>
  <c r="J911" i="62"/>
  <c r="J910" i="62"/>
  <c r="J909" i="62"/>
  <c r="J908" i="62"/>
  <c r="J907" i="62"/>
  <c r="J906" i="62"/>
  <c r="J905" i="62"/>
  <c r="J904" i="62"/>
  <c r="J903" i="62"/>
  <c r="J902" i="62"/>
  <c r="J901" i="62"/>
  <c r="J900" i="62"/>
  <c r="J899" i="62"/>
  <c r="J898" i="62"/>
  <c r="J897" i="62"/>
  <c r="J896" i="62"/>
  <c r="J895" i="62"/>
  <c r="J894" i="62"/>
  <c r="J893" i="62"/>
  <c r="J892" i="62"/>
  <c r="J891" i="62"/>
  <c r="J890" i="62"/>
  <c r="J889" i="62"/>
  <c r="J888" i="62"/>
  <c r="J887" i="62"/>
  <c r="J886" i="62"/>
  <c r="J885" i="62"/>
  <c r="J884" i="62"/>
  <c r="J883" i="62"/>
  <c r="J882" i="62"/>
  <c r="J881" i="62"/>
  <c r="J880" i="62"/>
  <c r="J879" i="62"/>
  <c r="J878" i="62"/>
  <c r="J877" i="62"/>
  <c r="J876" i="62"/>
  <c r="J875" i="62"/>
  <c r="J874" i="62"/>
  <c r="J873" i="62"/>
  <c r="J872" i="62"/>
  <c r="J871" i="62"/>
  <c r="J870" i="62"/>
  <c r="J869" i="62"/>
  <c r="J868" i="62"/>
  <c r="J867" i="62"/>
  <c r="J866" i="62"/>
  <c r="J865" i="62"/>
  <c r="J864" i="62"/>
  <c r="J863" i="62"/>
  <c r="J862" i="62"/>
  <c r="J861" i="62"/>
  <c r="J860" i="62"/>
  <c r="J859" i="62"/>
  <c r="J858" i="62"/>
  <c r="J857" i="62"/>
  <c r="J856" i="62"/>
  <c r="J855" i="62"/>
  <c r="J854" i="62"/>
  <c r="J853" i="62"/>
  <c r="J852" i="62"/>
  <c r="J851" i="62"/>
  <c r="J850" i="62"/>
  <c r="J849" i="62"/>
  <c r="J848" i="62"/>
  <c r="J847" i="62"/>
  <c r="J846" i="62"/>
  <c r="J845" i="62"/>
  <c r="J844" i="62"/>
  <c r="J843" i="62"/>
  <c r="J842" i="62"/>
  <c r="J841" i="62"/>
  <c r="J840" i="62"/>
  <c r="J839" i="62"/>
  <c r="J838" i="62"/>
  <c r="J837" i="62"/>
  <c r="J836" i="62"/>
  <c r="J835" i="62"/>
  <c r="J834" i="62"/>
  <c r="J833" i="62"/>
  <c r="J832" i="62"/>
  <c r="J831" i="62"/>
  <c r="J830" i="62"/>
  <c r="J829" i="62"/>
  <c r="J828" i="62"/>
  <c r="J827" i="62"/>
  <c r="J826" i="62"/>
  <c r="J825" i="62"/>
  <c r="J824" i="62"/>
  <c r="J823" i="62"/>
  <c r="J822" i="62"/>
  <c r="J821" i="62"/>
  <c r="J820" i="62"/>
  <c r="J819" i="62"/>
  <c r="J818" i="62"/>
  <c r="J817" i="62"/>
  <c r="J816" i="62"/>
  <c r="J815" i="62"/>
  <c r="J814" i="62"/>
  <c r="J813" i="62"/>
  <c r="J812" i="62"/>
  <c r="J811" i="62"/>
  <c r="J810" i="62"/>
  <c r="J809" i="62"/>
  <c r="J808" i="62"/>
  <c r="J807" i="62"/>
  <c r="J806" i="62"/>
  <c r="J805" i="62"/>
  <c r="J804" i="62"/>
  <c r="J803" i="62"/>
  <c r="J802" i="62"/>
  <c r="J801" i="62"/>
  <c r="J800" i="62"/>
  <c r="J799" i="62"/>
  <c r="J798" i="62"/>
  <c r="J797" i="62"/>
  <c r="J796" i="62"/>
  <c r="J795" i="62"/>
  <c r="J794" i="62"/>
  <c r="J793" i="62"/>
  <c r="J792" i="62"/>
  <c r="J791" i="62"/>
  <c r="J790" i="62"/>
  <c r="J789" i="62"/>
  <c r="J788" i="62"/>
  <c r="J787" i="62"/>
  <c r="J786" i="62"/>
  <c r="J785" i="62"/>
  <c r="J784" i="62"/>
  <c r="J783" i="62"/>
  <c r="J782" i="62"/>
  <c r="J781" i="62"/>
  <c r="J780" i="62"/>
  <c r="J779" i="62"/>
  <c r="J778" i="62"/>
  <c r="J777" i="62"/>
  <c r="J776" i="62"/>
  <c r="J775" i="62"/>
  <c r="J774" i="62"/>
  <c r="J773" i="62"/>
  <c r="J772" i="62"/>
  <c r="J771" i="62"/>
  <c r="J770" i="62"/>
  <c r="J769" i="62"/>
  <c r="J768" i="62"/>
  <c r="J767" i="62"/>
  <c r="J766" i="62"/>
  <c r="J765" i="62"/>
  <c r="J764" i="62"/>
  <c r="J763" i="62"/>
  <c r="J762" i="62"/>
  <c r="J761" i="62"/>
  <c r="J760" i="62"/>
  <c r="J759" i="62"/>
  <c r="J758" i="62"/>
  <c r="J757" i="62"/>
  <c r="J756" i="62"/>
  <c r="J755" i="62"/>
  <c r="J754" i="62"/>
  <c r="J753" i="62"/>
  <c r="J752" i="62"/>
  <c r="J751" i="62"/>
  <c r="J750" i="62"/>
  <c r="J749" i="62"/>
  <c r="J748" i="62"/>
  <c r="J747" i="62"/>
  <c r="J746" i="62"/>
  <c r="J745" i="62"/>
  <c r="J744" i="62"/>
  <c r="J743" i="62"/>
  <c r="J742" i="62"/>
  <c r="J741" i="62"/>
  <c r="J740" i="62"/>
  <c r="J739" i="62"/>
  <c r="J738" i="62"/>
  <c r="J737" i="62"/>
  <c r="J736" i="62"/>
  <c r="J735" i="62"/>
  <c r="J734" i="62"/>
  <c r="J733" i="62"/>
  <c r="J732" i="62"/>
  <c r="J731" i="62"/>
  <c r="J730" i="62"/>
  <c r="J729" i="62"/>
  <c r="J728" i="62"/>
  <c r="J727" i="62"/>
  <c r="J726" i="62"/>
  <c r="J725" i="62"/>
  <c r="J724" i="62"/>
  <c r="J723" i="62"/>
  <c r="J722" i="62"/>
  <c r="J721" i="62"/>
  <c r="J720" i="62"/>
  <c r="J719" i="62"/>
  <c r="J718" i="62"/>
  <c r="J717" i="62"/>
  <c r="J716" i="62"/>
  <c r="J715" i="62"/>
  <c r="J714" i="62"/>
  <c r="J713" i="62"/>
  <c r="J712" i="62"/>
  <c r="J711" i="62"/>
  <c r="J710" i="62"/>
  <c r="J709" i="62"/>
  <c r="J708" i="62"/>
  <c r="J707" i="62"/>
  <c r="J706" i="62"/>
  <c r="J705" i="62"/>
  <c r="J704" i="62"/>
  <c r="J703" i="62"/>
  <c r="J702" i="62"/>
  <c r="J701" i="62"/>
  <c r="J700" i="62"/>
  <c r="J699" i="62"/>
  <c r="J698" i="62"/>
  <c r="J697" i="62"/>
  <c r="J696" i="62"/>
  <c r="J695" i="62"/>
  <c r="J694" i="62"/>
  <c r="J693" i="62"/>
  <c r="J692" i="62"/>
  <c r="J691" i="62"/>
  <c r="J690" i="62"/>
  <c r="J689" i="62"/>
  <c r="J688" i="62"/>
  <c r="J687" i="62"/>
  <c r="J686" i="62"/>
  <c r="J685" i="62"/>
  <c r="J684" i="62"/>
  <c r="J683" i="62"/>
  <c r="J682" i="62"/>
  <c r="J681" i="62"/>
  <c r="J680" i="62"/>
  <c r="J679" i="62"/>
  <c r="J678" i="62"/>
  <c r="J677" i="62"/>
  <c r="J676" i="62"/>
  <c r="J675" i="62"/>
  <c r="J674" i="62"/>
  <c r="J673" i="62"/>
  <c r="J672" i="62"/>
  <c r="J671" i="62"/>
  <c r="J670" i="62"/>
  <c r="J669" i="62"/>
  <c r="J668" i="62"/>
  <c r="J667" i="62"/>
  <c r="J666" i="62"/>
  <c r="J665" i="62"/>
  <c r="J664" i="62"/>
  <c r="J663" i="62"/>
  <c r="J662" i="62"/>
  <c r="J661" i="62"/>
  <c r="J660" i="62"/>
  <c r="J659" i="62"/>
  <c r="J658" i="62"/>
  <c r="J657" i="62"/>
  <c r="J656" i="62"/>
  <c r="J655" i="62"/>
  <c r="J654" i="62"/>
  <c r="J653" i="62"/>
  <c r="J652" i="62"/>
  <c r="J651" i="62"/>
  <c r="J650" i="62"/>
  <c r="J649" i="62"/>
  <c r="J648" i="62"/>
  <c r="J647" i="62"/>
  <c r="J646" i="62"/>
  <c r="J645" i="62"/>
  <c r="J644" i="62"/>
  <c r="J643" i="62"/>
  <c r="J642" i="62"/>
  <c r="J641" i="62"/>
  <c r="J640" i="62"/>
  <c r="J639" i="62"/>
  <c r="J638" i="62"/>
  <c r="J637" i="62"/>
  <c r="J636" i="62"/>
  <c r="J635" i="62"/>
  <c r="J634" i="62"/>
  <c r="J633" i="62"/>
  <c r="J632" i="62"/>
  <c r="J631" i="62"/>
  <c r="J630" i="62"/>
  <c r="J629" i="62"/>
  <c r="J628" i="62"/>
  <c r="J627" i="62"/>
  <c r="J626" i="62"/>
  <c r="J625" i="62"/>
  <c r="J624" i="62"/>
  <c r="J623" i="62"/>
  <c r="J622" i="62"/>
  <c r="J621" i="62"/>
  <c r="J620" i="62"/>
  <c r="J619" i="62"/>
  <c r="J618" i="62"/>
  <c r="J617" i="62"/>
  <c r="J616" i="62"/>
  <c r="J615" i="62"/>
  <c r="J614" i="62"/>
  <c r="J613" i="62"/>
  <c r="J612" i="62"/>
  <c r="J611" i="62"/>
  <c r="J610" i="62"/>
  <c r="J609" i="62"/>
  <c r="J608" i="62"/>
  <c r="J607" i="62"/>
  <c r="J606" i="62"/>
  <c r="J605" i="62"/>
  <c r="J604" i="62"/>
  <c r="J603" i="62"/>
  <c r="J602" i="62"/>
  <c r="J601" i="62"/>
  <c r="J600" i="62"/>
  <c r="J599" i="62"/>
  <c r="J598" i="62"/>
  <c r="J597" i="62"/>
  <c r="J596" i="62"/>
  <c r="J595" i="62"/>
  <c r="J594" i="62"/>
  <c r="J593" i="62"/>
  <c r="J592" i="62"/>
  <c r="J591" i="62"/>
  <c r="J590" i="62"/>
  <c r="J589" i="62"/>
  <c r="J588" i="62"/>
  <c r="J587" i="62"/>
  <c r="J586" i="62"/>
  <c r="J585" i="62"/>
  <c r="J584" i="62"/>
  <c r="J583" i="62"/>
  <c r="J582" i="62"/>
  <c r="J581" i="62"/>
  <c r="J580" i="62"/>
  <c r="J579" i="62"/>
  <c r="J578" i="62"/>
  <c r="J577" i="62"/>
  <c r="J576" i="62"/>
  <c r="J575" i="62"/>
  <c r="J574" i="62"/>
  <c r="J573" i="62"/>
  <c r="J572" i="62"/>
  <c r="J571" i="62"/>
  <c r="J570" i="62"/>
  <c r="J569" i="62"/>
  <c r="J568" i="62"/>
  <c r="J567" i="62"/>
  <c r="J566" i="62"/>
  <c r="J565" i="62"/>
  <c r="J564" i="62"/>
  <c r="J563" i="62"/>
  <c r="J562" i="62"/>
  <c r="J561" i="62"/>
  <c r="J560" i="62"/>
  <c r="J559" i="62"/>
  <c r="J558" i="62"/>
  <c r="J557" i="62"/>
  <c r="J556" i="62"/>
  <c r="J555" i="62"/>
  <c r="J554" i="62"/>
  <c r="J553" i="62"/>
  <c r="J552" i="62"/>
  <c r="J551" i="62"/>
  <c r="J550" i="62"/>
  <c r="J549" i="62"/>
  <c r="J548" i="62"/>
  <c r="J547" i="62"/>
  <c r="J546" i="62"/>
  <c r="J545" i="62"/>
  <c r="J544" i="62"/>
  <c r="J543" i="62"/>
  <c r="J542" i="62"/>
  <c r="J541" i="62"/>
  <c r="J540" i="62"/>
  <c r="J539" i="62"/>
  <c r="J538" i="62"/>
  <c r="J537" i="62"/>
  <c r="J536" i="62"/>
  <c r="J535" i="62"/>
  <c r="J534" i="62"/>
  <c r="J533" i="62"/>
  <c r="J532" i="62"/>
  <c r="J531" i="62"/>
  <c r="J530" i="62"/>
  <c r="J529" i="62"/>
  <c r="J528" i="62"/>
  <c r="J527" i="62"/>
  <c r="J526" i="62"/>
  <c r="J525" i="62"/>
  <c r="J524" i="62"/>
  <c r="J523" i="62"/>
  <c r="J522" i="62"/>
  <c r="J521" i="62"/>
  <c r="J520" i="62"/>
  <c r="J519" i="62"/>
  <c r="J518" i="62"/>
  <c r="J517" i="62"/>
  <c r="J516" i="62"/>
  <c r="J515" i="62"/>
  <c r="J514" i="62"/>
  <c r="J513" i="62"/>
  <c r="J512" i="62"/>
  <c r="J511" i="62"/>
  <c r="J510" i="62"/>
  <c r="J509" i="62"/>
  <c r="J508" i="62"/>
  <c r="J507" i="62"/>
  <c r="J506" i="62"/>
  <c r="J505" i="62"/>
  <c r="J504" i="62"/>
  <c r="J503" i="62"/>
  <c r="J502" i="62"/>
  <c r="J501" i="62"/>
  <c r="J500" i="62"/>
  <c r="J499" i="62"/>
  <c r="J498" i="62"/>
  <c r="J497" i="62"/>
  <c r="J496" i="62"/>
  <c r="J495" i="62"/>
  <c r="J494" i="62"/>
  <c r="J493" i="62"/>
  <c r="J492" i="62"/>
  <c r="J491" i="62"/>
  <c r="J490" i="62"/>
  <c r="J489" i="62"/>
  <c r="J488" i="62"/>
  <c r="J487" i="62"/>
  <c r="J486" i="62"/>
  <c r="J485" i="62"/>
  <c r="J484" i="62"/>
  <c r="J483" i="62"/>
  <c r="J482" i="62"/>
  <c r="J481" i="62"/>
  <c r="J480" i="62"/>
  <c r="J479" i="62"/>
  <c r="J478" i="62"/>
  <c r="J477" i="62"/>
  <c r="J476" i="62"/>
  <c r="J475" i="62"/>
  <c r="J474" i="62"/>
  <c r="J473" i="62"/>
  <c r="J472" i="62"/>
  <c r="J471" i="62"/>
  <c r="J470" i="62"/>
  <c r="J469" i="62"/>
  <c r="J468" i="62"/>
  <c r="J467" i="62"/>
  <c r="J466" i="62"/>
  <c r="J465" i="62"/>
  <c r="J464" i="62"/>
  <c r="J463" i="62"/>
  <c r="J462" i="62"/>
  <c r="J461" i="62"/>
  <c r="J460" i="62"/>
  <c r="J459" i="62"/>
  <c r="J458" i="62"/>
  <c r="J457" i="62"/>
  <c r="J456" i="62"/>
  <c r="J455" i="62"/>
  <c r="J454" i="62"/>
  <c r="J453" i="62"/>
  <c r="J452" i="62"/>
  <c r="J451" i="62"/>
  <c r="J450" i="62"/>
  <c r="J449" i="62"/>
  <c r="J448" i="62"/>
  <c r="J447" i="62"/>
  <c r="J446" i="62"/>
  <c r="J445" i="62"/>
  <c r="J444" i="62"/>
  <c r="J443" i="62"/>
  <c r="J442" i="62"/>
  <c r="J441" i="62"/>
  <c r="J440" i="62"/>
  <c r="J439" i="62"/>
  <c r="J438" i="62"/>
  <c r="J437" i="62"/>
  <c r="J436" i="62"/>
  <c r="J435" i="62"/>
  <c r="J434" i="62"/>
  <c r="J433" i="62"/>
  <c r="J432" i="62"/>
  <c r="J431" i="62"/>
  <c r="J430" i="62"/>
  <c r="J429" i="62"/>
  <c r="J428" i="62"/>
  <c r="J427" i="62"/>
  <c r="J426" i="62"/>
  <c r="J425" i="62"/>
  <c r="J424" i="62"/>
  <c r="J423" i="62"/>
  <c r="J422" i="62"/>
  <c r="J421" i="62"/>
  <c r="J420" i="62"/>
  <c r="J419" i="62"/>
  <c r="J418" i="62"/>
  <c r="J417" i="62"/>
  <c r="J416" i="62"/>
  <c r="J415" i="62"/>
  <c r="J414" i="62"/>
  <c r="J413" i="62"/>
  <c r="J412" i="62"/>
  <c r="J411" i="62"/>
  <c r="J410" i="62"/>
  <c r="J409" i="62"/>
  <c r="J408" i="62"/>
  <c r="J407" i="62"/>
  <c r="J406" i="62"/>
  <c r="J405" i="62"/>
  <c r="J404" i="62"/>
  <c r="J403" i="62"/>
  <c r="J402" i="62"/>
  <c r="J401" i="62"/>
  <c r="J400" i="62"/>
  <c r="J399" i="62"/>
  <c r="J398" i="62"/>
  <c r="J397" i="62"/>
  <c r="J396" i="62"/>
  <c r="J395" i="62"/>
  <c r="J394" i="62"/>
  <c r="J393" i="62"/>
  <c r="J392" i="62"/>
  <c r="J391" i="62"/>
  <c r="J390" i="62"/>
  <c r="J389" i="62"/>
  <c r="J388" i="62"/>
  <c r="J387" i="62"/>
  <c r="J386" i="62"/>
  <c r="J385" i="62"/>
  <c r="J384" i="62"/>
  <c r="J383" i="62"/>
  <c r="J382" i="62"/>
  <c r="J381" i="62"/>
  <c r="J380" i="62"/>
  <c r="J379" i="62"/>
  <c r="J378" i="62"/>
  <c r="J377" i="62"/>
  <c r="J376" i="62"/>
  <c r="J375" i="62"/>
  <c r="J374" i="62"/>
  <c r="J373" i="62"/>
  <c r="J372" i="62"/>
  <c r="J371" i="62"/>
  <c r="J370" i="62"/>
  <c r="J369" i="62"/>
  <c r="J368" i="62"/>
  <c r="J367" i="62"/>
  <c r="J366" i="62"/>
  <c r="J365" i="62"/>
  <c r="J364" i="62"/>
  <c r="J363" i="62"/>
  <c r="J362" i="62"/>
  <c r="J361" i="62"/>
  <c r="J360" i="62"/>
  <c r="J359" i="62"/>
  <c r="J358" i="62"/>
  <c r="J357" i="62"/>
  <c r="J356" i="62"/>
  <c r="J355" i="62"/>
  <c r="J354" i="62"/>
  <c r="J353" i="62"/>
  <c r="J352" i="62"/>
  <c r="J351" i="62"/>
  <c r="J350" i="62"/>
  <c r="J349" i="62"/>
  <c r="J348" i="62"/>
  <c r="J347" i="62"/>
  <c r="J346" i="62"/>
  <c r="J345" i="62"/>
  <c r="J344" i="62"/>
  <c r="J343" i="62"/>
  <c r="J342" i="62"/>
  <c r="J341" i="62"/>
  <c r="J340" i="62"/>
  <c r="J339" i="62"/>
  <c r="J338" i="62"/>
  <c r="J337" i="62"/>
  <c r="J336" i="62"/>
  <c r="J335" i="62"/>
  <c r="J334" i="62"/>
  <c r="J333" i="62"/>
  <c r="J332" i="62"/>
  <c r="J331" i="62"/>
  <c r="J330" i="62"/>
  <c r="J329" i="62"/>
  <c r="J328" i="62"/>
  <c r="J327" i="62"/>
  <c r="J326" i="62"/>
  <c r="J325" i="62"/>
  <c r="J324" i="62"/>
  <c r="J323" i="62"/>
  <c r="J322" i="62"/>
  <c r="J321" i="62"/>
  <c r="J320" i="62"/>
  <c r="J319" i="62"/>
  <c r="J318" i="62"/>
  <c r="J317" i="62"/>
  <c r="J316" i="62"/>
  <c r="J315" i="62"/>
  <c r="J314" i="62"/>
  <c r="J313" i="62"/>
  <c r="J312" i="62"/>
  <c r="J311" i="62"/>
  <c r="J310" i="62"/>
  <c r="J309" i="62"/>
  <c r="J308" i="62"/>
  <c r="J307" i="62"/>
  <c r="J306" i="62"/>
  <c r="J305" i="62"/>
  <c r="J304" i="62"/>
  <c r="J303" i="62"/>
  <c r="J302" i="62"/>
  <c r="J301" i="62"/>
  <c r="J300" i="62"/>
  <c r="J299" i="62"/>
  <c r="J298" i="62"/>
  <c r="J297" i="62"/>
  <c r="J296" i="62"/>
  <c r="J295" i="62"/>
  <c r="J294" i="62"/>
  <c r="J293" i="62"/>
  <c r="J292" i="62"/>
  <c r="J291" i="62"/>
  <c r="J290" i="62"/>
  <c r="J289" i="62"/>
  <c r="J288" i="62"/>
  <c r="J287" i="62"/>
  <c r="J286" i="62"/>
  <c r="J285" i="62"/>
  <c r="J284" i="62"/>
  <c r="J283" i="62"/>
  <c r="J282" i="62"/>
  <c r="J281" i="62"/>
  <c r="J280" i="62"/>
  <c r="J279" i="62"/>
  <c r="J278" i="62"/>
  <c r="J277" i="62"/>
  <c r="J276" i="62"/>
  <c r="J275" i="62"/>
  <c r="J274" i="62"/>
  <c r="J273" i="62"/>
  <c r="J272" i="62"/>
  <c r="J271" i="62"/>
  <c r="J270" i="62"/>
  <c r="J269" i="62"/>
  <c r="J268" i="62"/>
  <c r="J267" i="62"/>
  <c r="J266" i="62"/>
  <c r="J265" i="62"/>
  <c r="J264" i="62"/>
  <c r="J263" i="62"/>
  <c r="J262" i="62"/>
  <c r="J261" i="62"/>
  <c r="J260" i="62"/>
  <c r="J259" i="62"/>
  <c r="J258" i="62"/>
  <c r="J257" i="62"/>
  <c r="J256" i="62"/>
  <c r="J255" i="62"/>
  <c r="J254" i="62"/>
  <c r="J253" i="62"/>
  <c r="J252" i="62"/>
  <c r="J251" i="62"/>
  <c r="J250" i="62"/>
  <c r="J249" i="62"/>
  <c r="J248" i="62"/>
  <c r="J247" i="62"/>
  <c r="J246" i="62"/>
  <c r="J245" i="62"/>
  <c r="J244" i="62"/>
  <c r="J243" i="62"/>
  <c r="J242" i="62"/>
  <c r="J241" i="62"/>
  <c r="J240" i="62"/>
  <c r="J239" i="62"/>
  <c r="J238" i="62"/>
  <c r="J237" i="62"/>
  <c r="J236" i="62"/>
  <c r="J235" i="62"/>
  <c r="J234" i="62"/>
  <c r="J233" i="62"/>
  <c r="J232" i="62"/>
  <c r="J231" i="62"/>
  <c r="J230" i="62"/>
  <c r="J229" i="62"/>
  <c r="J228" i="62"/>
  <c r="J227" i="62"/>
  <c r="J226" i="62"/>
  <c r="J225" i="62"/>
  <c r="J224" i="62"/>
  <c r="J223" i="62"/>
  <c r="J222" i="62"/>
  <c r="J221" i="62"/>
  <c r="J220" i="62"/>
  <c r="J219" i="62"/>
  <c r="J218" i="62"/>
  <c r="J217" i="62"/>
  <c r="J216" i="62"/>
  <c r="J215" i="62"/>
  <c r="J214" i="62"/>
  <c r="J213" i="62"/>
  <c r="J212" i="62"/>
  <c r="J211" i="62"/>
  <c r="J210" i="62"/>
  <c r="J209" i="62"/>
  <c r="J208" i="62"/>
  <c r="J207" i="62"/>
  <c r="J206" i="62"/>
  <c r="J205" i="62"/>
  <c r="J204" i="62"/>
  <c r="J203" i="62"/>
  <c r="J202" i="62"/>
  <c r="J201" i="62"/>
  <c r="J200" i="62"/>
  <c r="J199" i="62"/>
  <c r="J198" i="62"/>
  <c r="J197" i="62"/>
  <c r="J196" i="62"/>
  <c r="J195" i="62"/>
  <c r="J194" i="62"/>
  <c r="J193" i="62"/>
  <c r="J192" i="62"/>
  <c r="J191" i="62"/>
  <c r="J190" i="62"/>
  <c r="J189" i="62"/>
  <c r="J188" i="62"/>
  <c r="J187" i="62"/>
  <c r="J186" i="62"/>
  <c r="J185" i="62"/>
  <c r="J184" i="62"/>
  <c r="J183" i="62"/>
  <c r="J182" i="62"/>
  <c r="J181" i="62"/>
  <c r="J180" i="62"/>
  <c r="J179" i="62"/>
  <c r="J178" i="62"/>
  <c r="J177" i="62"/>
  <c r="J176" i="62"/>
  <c r="J175" i="62"/>
  <c r="J174" i="62"/>
  <c r="J173" i="62"/>
  <c r="J172" i="62"/>
  <c r="J171" i="62"/>
  <c r="J170" i="62"/>
  <c r="J169" i="62"/>
  <c r="J168" i="62"/>
  <c r="J167" i="62"/>
  <c r="J166" i="62"/>
  <c r="J165" i="62"/>
  <c r="J164" i="62"/>
  <c r="J163" i="62"/>
  <c r="J162" i="62"/>
  <c r="J161" i="62"/>
  <c r="J160" i="62"/>
  <c r="J159" i="62"/>
  <c r="J158" i="62"/>
  <c r="J157" i="62"/>
  <c r="J156" i="62"/>
  <c r="J155" i="62"/>
  <c r="J154" i="62"/>
  <c r="J153" i="62"/>
  <c r="J152" i="62"/>
  <c r="J151" i="62"/>
  <c r="J150" i="62"/>
  <c r="J149" i="62"/>
  <c r="J148" i="62"/>
  <c r="J147" i="62"/>
  <c r="J146" i="62"/>
  <c r="J145" i="62"/>
  <c r="J144" i="62"/>
  <c r="J143" i="62"/>
  <c r="J142" i="62"/>
  <c r="J141" i="62"/>
  <c r="J140" i="62"/>
  <c r="J139" i="62"/>
  <c r="J138" i="62"/>
  <c r="J137" i="62"/>
  <c r="J136" i="62"/>
  <c r="J135" i="62"/>
  <c r="J134" i="62"/>
  <c r="J133" i="62"/>
  <c r="J132" i="62"/>
  <c r="J131" i="62"/>
  <c r="J130" i="62"/>
  <c r="J129" i="62"/>
  <c r="J128" i="62"/>
  <c r="J127" i="62"/>
  <c r="J126" i="62"/>
  <c r="J125" i="62"/>
  <c r="J124" i="62"/>
  <c r="J123" i="62"/>
  <c r="J122" i="62"/>
  <c r="J121" i="62"/>
  <c r="J120" i="62"/>
  <c r="J119" i="62"/>
  <c r="J118" i="62"/>
  <c r="J117" i="62"/>
  <c r="J116" i="62"/>
  <c r="J115" i="62"/>
  <c r="J114" i="62"/>
  <c r="J113" i="62"/>
  <c r="J112" i="62"/>
  <c r="J111" i="62"/>
  <c r="J110" i="62"/>
  <c r="J109" i="62"/>
  <c r="J108" i="62"/>
  <c r="J107" i="62"/>
  <c r="J106" i="62"/>
  <c r="J105" i="62"/>
  <c r="J104" i="62"/>
  <c r="J103" i="62"/>
  <c r="J102" i="62"/>
  <c r="J101" i="62"/>
  <c r="J100" i="62"/>
  <c r="J99" i="62"/>
  <c r="J98" i="62"/>
  <c r="J97" i="62"/>
  <c r="J96" i="62"/>
  <c r="J95" i="62"/>
  <c r="J94" i="62"/>
  <c r="J93" i="62"/>
  <c r="J92" i="62"/>
  <c r="J91" i="62"/>
  <c r="J90" i="62"/>
  <c r="J89" i="62"/>
  <c r="J88" i="62"/>
  <c r="J87" i="62"/>
  <c r="J86" i="62"/>
  <c r="J85" i="62"/>
  <c r="J84" i="62"/>
  <c r="J83" i="62"/>
  <c r="J82" i="62"/>
  <c r="J81" i="62"/>
  <c r="J80" i="62"/>
  <c r="J79" i="62"/>
  <c r="J78" i="62"/>
  <c r="J77" i="62"/>
  <c r="J76" i="62"/>
  <c r="J75" i="62"/>
  <c r="J74" i="62"/>
  <c r="J73" i="62"/>
  <c r="J72" i="62"/>
  <c r="J71" i="62"/>
  <c r="J70" i="62"/>
  <c r="J69" i="62"/>
  <c r="J68" i="62"/>
  <c r="J67" i="62"/>
  <c r="J66" i="62"/>
  <c r="J65" i="62"/>
  <c r="J64" i="62"/>
  <c r="J63" i="62"/>
  <c r="J62" i="62"/>
  <c r="J61" i="62"/>
  <c r="J60" i="62"/>
  <c r="J59" i="62"/>
  <c r="J58" i="62"/>
  <c r="J57" i="62"/>
  <c r="J56" i="62"/>
  <c r="J55" i="62"/>
  <c r="J54" i="62"/>
  <c r="J53" i="62"/>
  <c r="J52" i="62"/>
  <c r="J51" i="62"/>
  <c r="J50" i="62"/>
  <c r="J49" i="62"/>
  <c r="J48" i="62"/>
  <c r="J47" i="62"/>
  <c r="J46" i="62"/>
  <c r="J45" i="62"/>
  <c r="J44" i="62"/>
  <c r="J43" i="62"/>
  <c r="J42" i="62"/>
  <c r="J41" i="62"/>
  <c r="J40" i="62"/>
  <c r="J39" i="62"/>
  <c r="J38" i="62"/>
  <c r="J37" i="62"/>
  <c r="J36" i="62"/>
  <c r="J35" i="62"/>
  <c r="J34" i="62"/>
  <c r="J33" i="62"/>
  <c r="J32" i="62"/>
  <c r="J31" i="62"/>
  <c r="J30" i="62"/>
  <c r="J29" i="62"/>
  <c r="J28" i="62"/>
  <c r="J27" i="62"/>
  <c r="J26" i="62"/>
  <c r="J25" i="62"/>
  <c r="J24" i="62"/>
  <c r="J23" i="62"/>
  <c r="J22" i="62"/>
  <c r="J21" i="62"/>
  <c r="J20" i="62"/>
  <c r="J19" i="62"/>
  <c r="J18" i="62"/>
  <c r="J17" i="62"/>
  <c r="J16" i="62"/>
  <c r="J15" i="62"/>
  <c r="J14" i="62"/>
  <c r="J13" i="62"/>
  <c r="J12" i="62"/>
  <c r="J11" i="62"/>
  <c r="J10" i="62"/>
  <c r="J9" i="62"/>
  <c r="J8" i="62"/>
  <c r="J7" i="62"/>
  <c r="J6" i="62"/>
  <c r="J5" i="62"/>
  <c r="C2" i="62"/>
  <c r="J1400" i="25"/>
  <c r="J1401" i="25"/>
  <c r="J1402" i="25"/>
  <c r="J1403" i="25"/>
  <c r="J1404" i="25"/>
  <c r="J1405" i="25"/>
  <c r="J1406" i="25"/>
  <c r="J1407" i="25"/>
  <c r="J1408" i="25"/>
  <c r="J1409" i="25"/>
  <c r="J1410" i="25"/>
  <c r="J1411" i="25"/>
  <c r="J1412" i="25"/>
  <c r="J1413" i="25"/>
  <c r="J1414" i="25"/>
  <c r="J1415" i="25"/>
  <c r="J1416" i="25"/>
  <c r="J1417" i="25"/>
  <c r="J1418" i="25"/>
  <c r="J1419" i="25"/>
  <c r="J1420" i="25"/>
  <c r="J1421" i="25"/>
  <c r="J1422" i="25"/>
  <c r="J1423" i="25"/>
  <c r="J1424" i="25"/>
  <c r="J1425" i="25"/>
  <c r="J1426" i="25"/>
  <c r="J1427" i="25"/>
  <c r="J1428" i="25"/>
  <c r="J1429" i="25"/>
  <c r="J1430" i="25"/>
  <c r="J1431" i="25"/>
  <c r="J1432" i="25"/>
  <c r="J1433" i="25"/>
  <c r="J1434" i="25"/>
  <c r="J1435" i="25"/>
  <c r="J1436" i="25"/>
  <c r="J1437" i="25"/>
  <c r="J1438" i="25"/>
  <c r="J1439" i="25"/>
  <c r="J1440" i="25"/>
  <c r="J1441" i="25"/>
  <c r="J1442" i="25"/>
  <c r="J1443" i="25"/>
  <c r="J1444" i="25"/>
  <c r="J1445" i="25"/>
  <c r="J1446" i="25"/>
  <c r="J1447" i="25"/>
  <c r="J1448" i="25"/>
  <c r="J1449" i="25"/>
  <c r="J1450" i="25"/>
  <c r="J1451" i="25"/>
  <c r="J1452" i="25"/>
  <c r="J1453" i="25"/>
  <c r="J1454" i="25"/>
  <c r="J1455" i="25"/>
  <c r="J1456" i="25"/>
  <c r="J1457" i="25"/>
  <c r="J1458" i="25"/>
  <c r="J1459" i="25"/>
  <c r="J1460" i="25"/>
  <c r="J1461" i="25"/>
  <c r="J1462" i="25"/>
  <c r="J1463" i="25"/>
  <c r="J1464" i="25"/>
  <c r="J1465" i="25"/>
  <c r="J1466" i="25"/>
  <c r="J1467" i="25"/>
  <c r="J1468" i="25"/>
  <c r="J1469" i="25"/>
  <c r="J1470" i="25"/>
  <c r="J1471" i="25"/>
  <c r="J1472" i="25"/>
  <c r="J1473" i="25"/>
  <c r="J1474" i="25"/>
  <c r="J1475" i="25"/>
  <c r="J1476" i="25"/>
  <c r="J1477" i="25"/>
  <c r="J1478" i="25"/>
  <c r="J1479" i="25"/>
  <c r="J1480" i="25"/>
  <c r="J1481" i="25"/>
  <c r="J1482" i="25"/>
  <c r="J1483" i="25"/>
  <c r="J1484" i="25"/>
  <c r="J1485" i="25"/>
  <c r="J1486" i="25"/>
  <c r="J1487" i="25"/>
  <c r="J1488" i="25"/>
  <c r="J1489" i="25"/>
  <c r="J1490" i="25"/>
  <c r="J1491" i="25"/>
  <c r="J1492" i="25"/>
  <c r="J1493" i="25"/>
  <c r="J1494" i="25"/>
  <c r="J1495" i="25"/>
  <c r="J1496" i="25"/>
  <c r="J1497" i="25"/>
  <c r="J1498" i="25"/>
  <c r="J1499" i="25"/>
  <c r="J1500" i="25"/>
  <c r="J1501" i="25"/>
  <c r="J1502" i="25"/>
  <c r="J1503" i="25"/>
  <c r="J1504" i="25"/>
  <c r="J1505" i="25"/>
  <c r="J1506" i="25"/>
  <c r="J1507" i="25"/>
  <c r="J1508" i="25"/>
  <c r="J1509" i="25"/>
  <c r="J1510" i="25"/>
  <c r="J1511" i="25"/>
  <c r="J1512" i="25"/>
  <c r="J1513" i="25"/>
  <c r="J1514" i="25"/>
  <c r="J1515" i="25"/>
  <c r="J1516" i="25"/>
  <c r="J1517" i="25"/>
  <c r="J1518" i="25"/>
  <c r="J1519" i="25"/>
  <c r="J1520" i="25"/>
  <c r="J1521" i="25"/>
  <c r="J1522" i="25"/>
  <c r="J1523" i="25"/>
  <c r="J1524" i="25"/>
  <c r="J1525" i="25"/>
  <c r="J1526" i="25"/>
  <c r="J1527" i="25"/>
  <c r="J1528" i="25"/>
  <c r="J1529" i="25"/>
  <c r="J1530" i="25"/>
  <c r="J1531" i="25"/>
  <c r="J1532" i="25"/>
  <c r="J1533" i="25"/>
  <c r="J1534" i="25"/>
  <c r="J1535" i="25"/>
  <c r="J1536" i="25"/>
  <c r="J1537" i="25"/>
  <c r="J1538" i="25"/>
  <c r="J1539" i="25"/>
  <c r="J1540" i="25"/>
  <c r="J1541" i="25"/>
  <c r="J1542" i="25"/>
  <c r="J1543" i="25"/>
  <c r="J1544" i="25"/>
  <c r="J1545" i="25"/>
  <c r="J1546" i="25"/>
  <c r="J1547" i="25"/>
  <c r="J1548" i="25"/>
  <c r="J1549" i="25"/>
  <c r="J1550" i="25"/>
  <c r="J1551" i="25"/>
  <c r="J1552" i="25"/>
  <c r="J1553" i="25"/>
  <c r="J1554" i="25"/>
  <c r="J1555" i="25"/>
  <c r="J1556" i="25"/>
  <c r="J1557" i="25"/>
  <c r="J1558" i="25"/>
  <c r="J1559" i="25"/>
  <c r="J1560" i="25"/>
  <c r="J1561" i="25"/>
  <c r="J1562" i="25"/>
  <c r="J1563" i="25"/>
  <c r="J1564" i="25"/>
  <c r="J1565" i="25"/>
  <c r="J1566" i="25"/>
  <c r="J1567" i="25"/>
  <c r="J1568" i="25"/>
  <c r="J1569" i="25"/>
  <c r="J1570" i="25"/>
  <c r="J1571" i="25"/>
  <c r="J1572" i="25"/>
  <c r="J1573" i="25"/>
  <c r="J1574" i="25"/>
  <c r="J1575" i="25"/>
  <c r="J1576" i="25"/>
  <c r="J1577" i="25"/>
  <c r="J1578" i="25"/>
  <c r="J1579" i="25"/>
  <c r="J1580" i="25"/>
  <c r="J1581" i="25"/>
  <c r="J1582" i="25"/>
  <c r="J1583" i="25"/>
  <c r="J1584" i="25"/>
  <c r="J1585" i="25"/>
  <c r="J1586" i="25"/>
  <c r="J1587" i="25"/>
  <c r="J1588" i="25"/>
  <c r="J1589" i="25"/>
  <c r="J1590" i="25"/>
  <c r="J1591" i="25"/>
  <c r="J1592" i="25"/>
  <c r="J1593" i="25"/>
  <c r="J1594" i="25"/>
  <c r="J1595" i="25"/>
  <c r="J1596" i="25"/>
  <c r="J1597" i="25"/>
  <c r="J1598" i="25"/>
  <c r="J1599" i="25"/>
  <c r="J1600" i="25"/>
  <c r="J1601" i="25"/>
  <c r="J1602" i="25"/>
  <c r="J1603" i="25"/>
  <c r="J1604" i="25"/>
  <c r="J1605" i="25"/>
  <c r="J1606" i="25"/>
  <c r="J1607" i="25"/>
  <c r="J1608" i="25"/>
  <c r="J1609" i="25"/>
  <c r="J1610" i="25"/>
  <c r="J1611" i="25"/>
  <c r="J1612" i="25"/>
  <c r="J1613" i="25"/>
  <c r="J1614" i="25"/>
  <c r="J1615" i="25"/>
  <c r="J1616" i="25"/>
  <c r="J1617" i="25"/>
  <c r="J1618" i="25"/>
  <c r="J1619" i="25"/>
  <c r="J1620" i="25"/>
  <c r="J1621" i="25"/>
  <c r="J1622" i="25"/>
  <c r="J1623" i="25"/>
  <c r="J1624" i="25"/>
  <c r="J1625" i="25"/>
  <c r="J1626" i="25"/>
  <c r="J1627" i="25"/>
  <c r="J1628" i="25"/>
  <c r="J1629" i="25"/>
  <c r="J1630" i="25"/>
  <c r="J1631" i="25"/>
  <c r="J1632" i="25"/>
  <c r="J1633" i="25"/>
  <c r="J1634" i="25"/>
  <c r="J1635" i="25"/>
  <c r="J1636" i="25"/>
  <c r="J1637" i="25"/>
  <c r="J1638" i="25"/>
  <c r="J1639" i="25"/>
  <c r="J1640" i="25"/>
  <c r="J1641" i="25"/>
  <c r="J1642" i="25"/>
  <c r="J1643" i="25"/>
  <c r="J1644" i="25"/>
  <c r="J1645" i="25"/>
  <c r="J1646" i="25"/>
  <c r="J1647" i="25"/>
  <c r="J1648" i="25"/>
  <c r="J1649" i="25"/>
  <c r="J1650" i="25"/>
  <c r="J1651" i="25"/>
  <c r="J1652" i="25"/>
  <c r="J1653" i="25"/>
  <c r="J1654" i="25"/>
  <c r="J1655" i="25"/>
  <c r="J1656" i="25"/>
  <c r="J1657" i="25"/>
  <c r="J1658" i="25"/>
  <c r="J1659" i="25"/>
  <c r="J1660" i="25"/>
  <c r="J1661" i="25"/>
  <c r="J1662" i="25"/>
  <c r="J1663" i="25"/>
  <c r="J1664" i="25"/>
  <c r="J1665" i="25"/>
  <c r="J1666" i="25"/>
  <c r="J1667" i="25"/>
  <c r="J1668" i="25"/>
  <c r="J1669" i="25"/>
  <c r="J1670" i="25"/>
  <c r="J1671" i="25"/>
  <c r="J1672" i="25"/>
  <c r="J1673" i="25"/>
  <c r="J1674" i="25"/>
  <c r="J1675" i="25"/>
  <c r="J1676" i="25"/>
  <c r="J1677" i="25"/>
  <c r="J1678" i="25"/>
  <c r="J1679" i="25"/>
  <c r="J1680" i="25"/>
  <c r="J1681" i="25"/>
  <c r="J1682" i="25"/>
  <c r="J1683" i="25"/>
  <c r="J1684" i="25"/>
  <c r="J1685" i="25"/>
  <c r="J1686" i="25"/>
  <c r="J1687" i="25"/>
  <c r="J1688" i="25"/>
  <c r="J1689" i="25"/>
  <c r="J1690" i="25"/>
  <c r="J1691" i="25"/>
  <c r="J1692" i="25"/>
  <c r="J1693" i="25"/>
  <c r="J1694" i="25"/>
  <c r="J1695" i="25"/>
  <c r="J1696" i="25"/>
  <c r="J1697" i="25"/>
  <c r="J1698" i="25"/>
  <c r="J1699" i="25"/>
  <c r="J1700" i="25"/>
  <c r="J1701" i="25"/>
  <c r="J1702" i="25"/>
  <c r="J1703" i="25"/>
  <c r="J1704" i="25"/>
  <c r="J1705" i="25"/>
  <c r="J1706" i="25"/>
  <c r="J1707" i="25"/>
  <c r="J1708" i="25"/>
  <c r="J1709" i="25"/>
  <c r="J1710" i="25"/>
  <c r="J1711" i="25"/>
  <c r="J1712" i="25"/>
  <c r="J1713" i="25"/>
  <c r="J1714" i="25"/>
  <c r="J1715" i="25"/>
  <c r="J1716" i="25"/>
  <c r="J1717" i="25"/>
  <c r="J1718" i="25"/>
  <c r="J1719" i="25"/>
  <c r="J1720" i="25"/>
  <c r="J1721" i="25"/>
  <c r="J1722" i="25"/>
  <c r="J1723" i="25"/>
  <c r="J1724" i="25"/>
  <c r="J1725" i="25"/>
  <c r="J1726" i="25"/>
  <c r="J1727" i="25"/>
  <c r="J1728" i="25"/>
  <c r="J1729" i="25"/>
  <c r="J1730" i="25"/>
  <c r="J1731" i="25"/>
  <c r="J1732" i="25"/>
  <c r="J1733" i="25"/>
  <c r="J1734" i="25"/>
  <c r="J1735" i="25"/>
  <c r="J1736" i="25"/>
  <c r="J1737" i="25"/>
  <c r="J1738" i="25"/>
  <c r="J1739" i="25"/>
  <c r="J1740" i="25"/>
  <c r="J1741" i="25"/>
  <c r="J1742" i="25"/>
  <c r="J1743" i="25"/>
  <c r="J1744" i="25"/>
  <c r="J1745" i="25"/>
  <c r="J1746" i="25"/>
  <c r="J1747" i="25"/>
  <c r="J1748" i="25"/>
  <c r="J1749" i="25"/>
  <c r="J1750" i="25"/>
  <c r="J1751" i="25"/>
  <c r="J1752" i="25"/>
  <c r="J1753" i="25"/>
  <c r="J1754" i="25"/>
  <c r="J1755" i="25"/>
  <c r="J1756" i="25"/>
  <c r="J1757" i="25"/>
  <c r="J1758" i="25"/>
  <c r="J1759" i="25"/>
  <c r="J1760" i="25"/>
  <c r="J1761" i="25"/>
  <c r="J1762" i="25"/>
  <c r="J1763" i="25"/>
  <c r="J1764" i="25"/>
  <c r="J1765" i="25"/>
  <c r="J1766" i="25"/>
  <c r="J1767" i="25"/>
  <c r="J1768" i="25"/>
  <c r="J1769" i="25"/>
  <c r="J1770" i="25"/>
  <c r="J1771" i="25"/>
  <c r="J1772" i="25"/>
  <c r="J1773" i="25"/>
  <c r="J1774" i="25"/>
  <c r="J1775" i="25"/>
  <c r="J1776" i="25"/>
  <c r="J1777" i="25"/>
  <c r="J1778" i="25"/>
  <c r="J1779" i="25"/>
  <c r="J1780" i="25"/>
  <c r="J1781" i="25"/>
  <c r="J1782" i="25"/>
  <c r="J1783" i="25"/>
  <c r="J1784" i="25"/>
  <c r="J1785" i="25"/>
  <c r="J1786" i="25"/>
  <c r="J1787" i="25"/>
  <c r="J1788" i="25"/>
  <c r="J1789" i="25"/>
  <c r="J1790" i="25"/>
  <c r="J1791" i="25"/>
  <c r="J1792" i="25"/>
  <c r="J1793" i="25"/>
  <c r="J1794" i="25"/>
  <c r="J1795" i="25"/>
  <c r="J1796" i="25"/>
  <c r="J1797" i="25"/>
  <c r="J1798" i="25"/>
  <c r="J1799" i="25"/>
  <c r="J1800" i="25"/>
  <c r="J1801" i="25"/>
  <c r="J1802" i="25"/>
  <c r="J1803" i="25"/>
  <c r="J1804" i="25"/>
  <c r="J1805" i="25"/>
  <c r="J1806" i="25"/>
  <c r="J1807" i="25"/>
  <c r="J1808" i="25"/>
  <c r="J1809" i="25"/>
  <c r="J1810" i="25"/>
  <c r="J1811" i="25"/>
  <c r="J1812" i="25"/>
  <c r="J1813" i="25"/>
  <c r="J1814" i="25"/>
  <c r="J1815" i="25"/>
  <c r="J1816" i="25"/>
  <c r="J1817" i="25"/>
  <c r="J1818" i="25"/>
  <c r="J1819" i="25"/>
  <c r="J1820" i="25"/>
  <c r="J1821" i="25"/>
  <c r="J1822" i="25"/>
  <c r="J1823" i="25"/>
  <c r="J1824" i="25"/>
  <c r="J1825" i="25"/>
  <c r="J1826" i="25"/>
  <c r="J1827" i="25"/>
  <c r="J1828" i="25"/>
  <c r="J1829" i="25"/>
  <c r="J1830" i="25"/>
  <c r="J1831" i="25"/>
  <c r="J1832" i="25"/>
  <c r="J1833" i="25"/>
  <c r="J1834" i="25"/>
  <c r="J1835" i="25"/>
  <c r="J1836" i="25"/>
  <c r="J1837" i="25"/>
  <c r="J1838" i="25"/>
  <c r="J1839" i="25"/>
  <c r="J1840" i="25"/>
  <c r="J1841" i="25"/>
  <c r="J1842" i="25"/>
  <c r="J1843" i="25"/>
  <c r="J1844" i="25"/>
  <c r="J1845" i="25"/>
  <c r="J1846" i="25"/>
  <c r="J1847" i="25"/>
  <c r="J1848" i="25"/>
  <c r="J1849" i="25"/>
  <c r="J1850" i="25"/>
  <c r="J1851" i="25"/>
  <c r="J1852" i="25"/>
  <c r="J1853" i="25"/>
  <c r="J1854" i="25"/>
  <c r="J1855" i="25"/>
  <c r="J1856" i="25"/>
  <c r="J1857" i="25"/>
  <c r="J1858" i="25"/>
  <c r="J1859" i="25"/>
  <c r="J1860" i="25"/>
  <c r="J1861" i="25"/>
  <c r="J1862" i="25"/>
  <c r="J1863" i="25"/>
  <c r="J1864" i="25"/>
  <c r="J1865" i="25"/>
  <c r="J1866" i="25"/>
  <c r="J1867" i="25"/>
  <c r="J1868" i="25"/>
  <c r="J1869" i="25"/>
  <c r="J1870" i="25"/>
  <c r="J1871" i="25"/>
  <c r="J1872" i="25"/>
  <c r="J1873" i="25"/>
  <c r="J1874" i="25"/>
  <c r="J1875" i="25"/>
  <c r="J1876" i="25"/>
  <c r="J1877" i="25"/>
  <c r="J1878" i="25"/>
  <c r="J1879" i="25"/>
  <c r="J1880" i="25"/>
  <c r="J1881" i="25"/>
  <c r="J1882" i="25"/>
  <c r="J1883" i="25"/>
  <c r="J1884" i="25"/>
  <c r="J1885" i="25"/>
  <c r="J1886" i="25"/>
  <c r="J1887" i="25"/>
  <c r="J1888" i="25"/>
  <c r="J1889" i="25"/>
  <c r="J1890" i="25"/>
  <c r="J1891" i="25"/>
  <c r="J1892" i="25"/>
  <c r="J1893" i="25"/>
  <c r="J1894" i="25"/>
  <c r="J1895" i="25"/>
  <c r="J1896" i="25"/>
  <c r="J1897" i="25"/>
  <c r="J1898" i="25"/>
  <c r="J1899" i="25"/>
  <c r="J1900" i="25"/>
  <c r="J1901" i="25"/>
  <c r="J1902" i="25"/>
  <c r="J1903" i="25"/>
  <c r="J1904" i="25"/>
  <c r="J1905" i="25"/>
  <c r="J1906" i="25"/>
  <c r="J1907" i="25"/>
  <c r="J1908" i="25"/>
  <c r="J1909" i="25"/>
  <c r="J1910" i="25"/>
  <c r="J1911" i="25"/>
  <c r="J1912" i="25"/>
  <c r="J1913" i="25"/>
  <c r="J1914" i="25"/>
  <c r="J1915" i="25"/>
  <c r="J1916" i="25"/>
  <c r="J1917" i="25"/>
  <c r="J1918" i="25"/>
  <c r="J1919" i="25"/>
  <c r="J1920" i="25"/>
  <c r="J1921" i="25"/>
  <c r="J1922" i="25"/>
  <c r="J1923" i="25"/>
  <c r="J1924" i="25"/>
  <c r="J1925" i="25"/>
  <c r="J1926" i="25"/>
  <c r="J1927" i="25"/>
  <c r="J1928" i="25"/>
  <c r="J1929" i="25"/>
  <c r="J1930" i="25"/>
  <c r="J1931" i="25"/>
  <c r="J1932" i="25"/>
  <c r="J1933" i="25"/>
  <c r="J1934" i="25"/>
  <c r="J1935" i="25"/>
  <c r="J1936" i="25"/>
  <c r="J1937" i="25"/>
  <c r="J1938" i="25"/>
  <c r="J1939" i="25"/>
  <c r="J1940" i="25"/>
  <c r="J1941" i="25"/>
  <c r="J1942" i="25"/>
  <c r="J1943" i="25"/>
  <c r="J1944" i="25"/>
  <c r="J1945" i="25"/>
  <c r="J1946" i="25"/>
  <c r="J1947" i="25"/>
  <c r="J1948" i="25"/>
  <c r="J1949" i="25"/>
  <c r="J1950" i="25"/>
  <c r="J1951" i="25"/>
  <c r="J1952" i="25"/>
  <c r="J1953" i="25"/>
  <c r="J1954" i="25"/>
  <c r="J1955" i="25"/>
  <c r="J1956" i="25"/>
  <c r="J1957" i="25"/>
  <c r="J1958" i="25"/>
  <c r="J1959" i="25"/>
  <c r="J1960" i="25"/>
  <c r="J1961" i="25"/>
  <c r="J1962" i="25"/>
  <c r="J1963" i="25"/>
  <c r="J1964" i="25"/>
  <c r="J1965" i="25"/>
  <c r="J1966" i="25"/>
  <c r="J1967" i="25"/>
  <c r="J1968" i="25"/>
  <c r="J1969" i="25"/>
  <c r="J1970" i="25"/>
  <c r="J1971" i="25"/>
  <c r="J1972" i="25"/>
  <c r="J1973" i="25"/>
  <c r="J1974" i="25"/>
  <c r="J1975" i="25"/>
  <c r="J1976" i="25"/>
  <c r="J1977" i="25"/>
  <c r="J1978" i="25"/>
  <c r="J1979" i="25"/>
  <c r="J1980" i="25"/>
  <c r="J1981" i="25"/>
  <c r="J1982" i="25"/>
  <c r="J1983" i="25"/>
  <c r="J1984" i="25"/>
  <c r="J1985" i="25"/>
  <c r="J1986" i="25"/>
  <c r="J1987" i="25"/>
  <c r="J1988" i="25"/>
  <c r="J1989" i="25"/>
  <c r="J1990" i="25"/>
  <c r="J1991" i="25"/>
  <c r="J1992" i="25"/>
  <c r="J1993" i="25"/>
  <c r="J1994" i="25"/>
  <c r="J1995" i="25"/>
  <c r="J1996" i="25"/>
  <c r="J1997" i="25"/>
  <c r="J1998" i="25"/>
  <c r="J1999" i="25"/>
  <c r="J2000" i="25"/>
  <c r="J2001" i="25"/>
  <c r="J2002" i="25"/>
  <c r="J2003" i="25"/>
  <c r="J2004" i="25"/>
  <c r="J2005" i="25"/>
  <c r="J2006" i="25"/>
  <c r="J2007" i="25"/>
  <c r="J2008" i="25"/>
  <c r="J2009" i="25"/>
  <c r="J2010" i="25"/>
  <c r="J2011" i="25"/>
  <c r="J2012" i="25"/>
  <c r="J2013" i="25"/>
  <c r="J2014" i="25"/>
  <c r="J2015" i="25"/>
  <c r="J2016" i="25"/>
  <c r="J2017" i="25"/>
  <c r="J2018" i="25"/>
  <c r="J2019" i="25"/>
  <c r="J2020" i="25"/>
  <c r="J2021" i="25"/>
  <c r="J2022" i="25"/>
  <c r="J2023" i="25"/>
  <c r="J2024" i="25"/>
  <c r="J2025" i="25"/>
  <c r="J2026" i="25"/>
  <c r="J2027" i="25"/>
  <c r="J2028" i="25"/>
  <c r="J2029" i="25"/>
  <c r="J2030" i="25"/>
  <c r="J2031" i="25"/>
  <c r="J2032" i="25"/>
  <c r="J2033" i="25"/>
  <c r="J2034" i="25"/>
  <c r="J2035" i="25"/>
  <c r="J2036" i="25"/>
  <c r="J2037" i="25"/>
  <c r="J2038" i="25"/>
  <c r="J2039" i="25"/>
  <c r="J2040" i="25"/>
  <c r="J2041" i="25"/>
  <c r="J2042" i="25"/>
  <c r="J2043" i="25"/>
  <c r="J2044" i="25"/>
  <c r="J2045" i="25"/>
  <c r="J2046" i="25"/>
  <c r="J2047" i="25"/>
  <c r="J2048" i="25"/>
  <c r="J2049" i="25"/>
  <c r="J2050" i="25"/>
  <c r="J2051" i="25"/>
  <c r="J2052" i="25"/>
  <c r="J2053" i="25"/>
  <c r="J2054" i="25"/>
  <c r="J2055" i="25"/>
  <c r="J2056" i="25"/>
  <c r="J2057" i="25"/>
  <c r="J2058" i="25"/>
  <c r="J2059" i="25"/>
  <c r="J2060" i="25"/>
  <c r="J2061" i="25"/>
  <c r="J2062" i="25"/>
  <c r="J2063" i="25"/>
  <c r="J2064" i="25"/>
  <c r="J2065" i="25"/>
  <c r="J2066" i="25"/>
  <c r="J2067" i="25"/>
  <c r="J2068" i="25"/>
  <c r="J2069" i="25"/>
  <c r="J2070" i="25"/>
  <c r="J2071" i="25"/>
  <c r="J2072" i="25"/>
  <c r="J2073" i="25"/>
  <c r="J2074" i="25"/>
  <c r="J2075" i="25"/>
  <c r="J2076" i="25"/>
  <c r="J2077" i="25"/>
  <c r="J2078" i="25"/>
  <c r="J2079" i="25"/>
  <c r="J2080" i="25"/>
  <c r="J2081" i="25"/>
  <c r="J2082" i="25"/>
  <c r="J2083" i="25"/>
  <c r="J2084" i="25"/>
  <c r="J2085" i="25"/>
  <c r="J2086" i="25"/>
  <c r="J2087" i="25"/>
  <c r="J2088" i="25"/>
  <c r="J2089" i="25"/>
  <c r="J2090" i="25"/>
  <c r="J2091" i="25"/>
  <c r="J2092" i="25"/>
  <c r="J2093" i="25"/>
  <c r="J2094" i="25"/>
  <c r="J2095" i="25"/>
  <c r="J2096" i="25"/>
  <c r="J2097" i="25"/>
  <c r="J2098" i="25"/>
  <c r="J2099" i="25"/>
  <c r="J2100" i="25"/>
  <c r="J2101" i="25"/>
  <c r="J2102" i="25"/>
  <c r="J2103" i="25"/>
  <c r="J2104" i="25"/>
  <c r="J2105" i="25"/>
  <c r="J2106" i="25"/>
  <c r="J2107" i="25"/>
  <c r="J2108" i="25"/>
  <c r="J2109" i="25"/>
  <c r="J2110" i="25"/>
  <c r="J2111" i="25"/>
  <c r="J2112" i="25"/>
  <c r="J2113" i="25"/>
  <c r="J2114" i="25"/>
  <c r="J2115" i="25"/>
  <c r="J2116" i="25"/>
  <c r="J2117" i="25"/>
  <c r="J2118" i="25"/>
  <c r="J2119" i="25"/>
  <c r="J2120" i="25"/>
  <c r="J2121" i="25"/>
  <c r="J2122" i="25"/>
  <c r="J2123" i="25"/>
  <c r="J2124" i="25"/>
  <c r="J2125" i="25"/>
  <c r="J2126" i="25"/>
  <c r="J2127" i="25"/>
  <c r="J2128" i="25"/>
  <c r="J2129" i="25"/>
  <c r="J2130" i="25"/>
  <c r="J2131" i="25"/>
  <c r="J2132" i="25"/>
  <c r="J2133" i="25"/>
  <c r="J2134" i="25"/>
  <c r="J2135" i="25"/>
  <c r="J2136" i="25"/>
  <c r="J2137" i="25"/>
  <c r="J2138" i="25"/>
  <c r="J2139" i="25"/>
  <c r="J2140" i="25"/>
  <c r="J2141" i="25"/>
  <c r="J2142" i="25"/>
  <c r="J2143" i="25"/>
  <c r="J2144" i="25"/>
  <c r="J2145" i="25"/>
  <c r="J2146" i="25"/>
  <c r="J2147" i="25"/>
  <c r="J2148" i="25"/>
  <c r="J2149" i="25"/>
  <c r="J2150" i="25"/>
  <c r="J2151" i="25"/>
  <c r="J2152" i="25"/>
  <c r="J2153" i="25"/>
  <c r="J2154" i="25"/>
  <c r="J2155" i="25"/>
  <c r="J2156" i="25"/>
  <c r="J2157" i="25"/>
  <c r="J2158" i="25"/>
  <c r="J2159" i="25"/>
  <c r="J2160" i="25"/>
  <c r="J2161" i="25"/>
  <c r="J2162" i="25"/>
  <c r="J2163" i="25"/>
  <c r="J2164" i="25"/>
  <c r="J2165" i="25"/>
  <c r="J2166" i="25"/>
  <c r="J2167" i="25"/>
  <c r="J2168" i="25"/>
  <c r="J2169" i="25"/>
  <c r="J2170" i="25"/>
  <c r="J2171" i="25"/>
  <c r="J18" i="25"/>
  <c r="J19" i="25"/>
  <c r="J20" i="25"/>
  <c r="J21" i="25"/>
  <c r="J22" i="25"/>
  <c r="J23" i="25"/>
  <c r="J24" i="25"/>
  <c r="J25" i="25"/>
  <c r="J26" i="25"/>
  <c r="J27" i="25"/>
  <c r="J28" i="25"/>
  <c r="J29" i="25"/>
  <c r="J30" i="25"/>
  <c r="J31" i="25"/>
  <c r="J32" i="25"/>
  <c r="J33" i="25"/>
  <c r="J34" i="25"/>
  <c r="J35" i="25"/>
  <c r="J36" i="25"/>
  <c r="J37" i="25"/>
  <c r="J38" i="25"/>
  <c r="J39" i="25"/>
  <c r="J40" i="25"/>
  <c r="J41" i="25"/>
  <c r="J42" i="25"/>
  <c r="J43" i="25"/>
  <c r="J44" i="25"/>
  <c r="J45" i="25"/>
  <c r="J46" i="25"/>
  <c r="J47" i="25"/>
  <c r="J48" i="25"/>
  <c r="J49" i="25"/>
  <c r="J50" i="25"/>
  <c r="J51" i="25"/>
  <c r="J52" i="25"/>
  <c r="J53" i="25"/>
  <c r="J54" i="25"/>
  <c r="J55" i="25"/>
  <c r="J56" i="25"/>
  <c r="J57" i="25"/>
  <c r="J58" i="25"/>
  <c r="J59" i="25"/>
  <c r="J60" i="25"/>
  <c r="J61" i="25"/>
  <c r="J62" i="25"/>
  <c r="J63" i="25"/>
  <c r="J64" i="25"/>
  <c r="J65" i="25"/>
  <c r="J66" i="25"/>
  <c r="J67" i="25"/>
  <c r="J68" i="25"/>
  <c r="J69" i="25"/>
  <c r="J70" i="25"/>
  <c r="J71" i="25"/>
  <c r="J72" i="25"/>
  <c r="J73" i="25"/>
  <c r="J74" i="25"/>
  <c r="J75" i="25"/>
  <c r="J76" i="25"/>
  <c r="J77" i="25"/>
  <c r="J78" i="25"/>
  <c r="J79" i="25"/>
  <c r="J80" i="25"/>
  <c r="J81" i="25"/>
  <c r="J82" i="25"/>
  <c r="J83" i="25"/>
  <c r="J84" i="25"/>
  <c r="J85" i="25"/>
  <c r="J86" i="25"/>
  <c r="J87" i="25"/>
  <c r="J88" i="25"/>
  <c r="J89" i="25"/>
  <c r="J90" i="25"/>
  <c r="J91" i="25"/>
  <c r="J92" i="25"/>
  <c r="J93" i="25"/>
  <c r="J94" i="25"/>
  <c r="J95" i="25"/>
  <c r="J96" i="25"/>
  <c r="J97" i="25"/>
  <c r="J98" i="25"/>
  <c r="J99" i="25"/>
  <c r="J100" i="25"/>
  <c r="J101" i="25"/>
  <c r="J102" i="25"/>
  <c r="J103" i="25"/>
  <c r="J104" i="25"/>
  <c r="J105" i="25"/>
  <c r="J106" i="25"/>
  <c r="J107" i="25"/>
  <c r="J108" i="25"/>
  <c r="J109" i="25"/>
  <c r="J110" i="25"/>
  <c r="J111" i="25"/>
  <c r="J112" i="25"/>
  <c r="J113" i="25"/>
  <c r="J114" i="25"/>
  <c r="J115" i="25"/>
  <c r="J116" i="25"/>
  <c r="J117" i="25"/>
  <c r="J118" i="25"/>
  <c r="J119" i="25"/>
  <c r="J120" i="25"/>
  <c r="J121" i="25"/>
  <c r="J122" i="25"/>
  <c r="J123" i="25"/>
  <c r="J124" i="25"/>
  <c r="J125" i="25"/>
  <c r="J126" i="25"/>
  <c r="J127" i="25"/>
  <c r="J128" i="25"/>
  <c r="J129" i="25"/>
  <c r="J130" i="25"/>
  <c r="J131" i="25"/>
  <c r="J132" i="25"/>
  <c r="J133" i="25"/>
  <c r="J134" i="25"/>
  <c r="J135" i="25"/>
  <c r="J136" i="25"/>
  <c r="J137" i="25"/>
  <c r="J138" i="25"/>
  <c r="J139" i="25"/>
  <c r="J140" i="25"/>
  <c r="J141" i="25"/>
  <c r="J142" i="25"/>
  <c r="J143" i="25"/>
  <c r="J144" i="25"/>
  <c r="J145" i="25"/>
  <c r="J146" i="25"/>
  <c r="J147" i="25"/>
  <c r="J148" i="25"/>
  <c r="J149" i="25"/>
  <c r="J150" i="25"/>
  <c r="J151" i="25"/>
  <c r="J152" i="25"/>
  <c r="J153" i="25"/>
  <c r="J154" i="25"/>
  <c r="J155" i="25"/>
  <c r="J156" i="25"/>
  <c r="J157" i="25"/>
  <c r="J158" i="25"/>
  <c r="J159" i="25"/>
  <c r="J160" i="25"/>
  <c r="J161" i="25"/>
  <c r="J162" i="25"/>
  <c r="J163" i="25"/>
  <c r="J164" i="25"/>
  <c r="J165" i="25"/>
  <c r="J166" i="25"/>
  <c r="J167" i="25"/>
  <c r="J168" i="25"/>
  <c r="J169" i="25"/>
  <c r="J170" i="25"/>
  <c r="J171" i="25"/>
  <c r="J172" i="25"/>
  <c r="J173" i="25"/>
  <c r="J174" i="25"/>
  <c r="J175" i="25"/>
  <c r="J176" i="25"/>
  <c r="J177" i="25"/>
  <c r="J178" i="25"/>
  <c r="J179" i="25"/>
  <c r="J180" i="25"/>
  <c r="J181" i="25"/>
  <c r="J182" i="25"/>
  <c r="J183" i="25"/>
  <c r="J184" i="25"/>
  <c r="J185" i="25"/>
  <c r="J186" i="25"/>
  <c r="J187" i="25"/>
  <c r="J188" i="25"/>
  <c r="J189" i="25"/>
  <c r="J190" i="25"/>
  <c r="J191" i="25"/>
  <c r="J192" i="25"/>
  <c r="J193" i="25"/>
  <c r="J194" i="25"/>
  <c r="J195" i="25"/>
  <c r="J196" i="25"/>
  <c r="J197" i="25"/>
  <c r="J198" i="25"/>
  <c r="J199" i="25"/>
  <c r="J200" i="25"/>
  <c r="J201" i="25"/>
  <c r="J202" i="25"/>
  <c r="J203" i="25"/>
  <c r="J204" i="25"/>
  <c r="J205" i="25"/>
  <c r="J206" i="25"/>
  <c r="J207" i="25"/>
  <c r="J208" i="25"/>
  <c r="J209" i="25"/>
  <c r="J210" i="25"/>
  <c r="J211" i="25"/>
  <c r="J212" i="25"/>
  <c r="J213" i="25"/>
  <c r="J214" i="25"/>
  <c r="J215" i="25"/>
  <c r="J216" i="25"/>
  <c r="J217" i="25"/>
  <c r="J218" i="25"/>
  <c r="J219" i="25"/>
  <c r="J220" i="25"/>
  <c r="J221" i="25"/>
  <c r="J222" i="25"/>
  <c r="J223" i="25"/>
  <c r="J224" i="25"/>
  <c r="J225" i="25"/>
  <c r="J226" i="25"/>
  <c r="J227" i="25"/>
  <c r="J228" i="25"/>
  <c r="J229" i="25"/>
  <c r="J230" i="25"/>
  <c r="J231" i="25"/>
  <c r="J232" i="25"/>
  <c r="J233" i="25"/>
  <c r="J234" i="25"/>
  <c r="J235" i="25"/>
  <c r="J236" i="25"/>
  <c r="J237" i="25"/>
  <c r="J238" i="25"/>
  <c r="J239" i="25"/>
  <c r="J240" i="25"/>
  <c r="J241" i="25"/>
  <c r="J242" i="25"/>
  <c r="J243" i="25"/>
  <c r="J244" i="25"/>
  <c r="J245" i="25"/>
  <c r="J246" i="25"/>
  <c r="J247" i="25"/>
  <c r="J248" i="25"/>
  <c r="J249" i="25"/>
  <c r="J250" i="25"/>
  <c r="J251" i="25"/>
  <c r="J252" i="25"/>
  <c r="J253" i="25"/>
  <c r="J254" i="25"/>
  <c r="J255" i="25"/>
  <c r="J256" i="25"/>
  <c r="J257" i="25"/>
  <c r="J258" i="25"/>
  <c r="J259" i="25"/>
  <c r="J260" i="25"/>
  <c r="J261" i="25"/>
  <c r="J262" i="25"/>
  <c r="J263" i="25"/>
  <c r="J264" i="25"/>
  <c r="J265" i="25"/>
  <c r="J266" i="25"/>
  <c r="J267" i="25"/>
  <c r="J268" i="25"/>
  <c r="J269" i="25"/>
  <c r="J270" i="25"/>
  <c r="J271" i="25"/>
  <c r="J272" i="25"/>
  <c r="J273" i="25"/>
  <c r="J274" i="25"/>
  <c r="J275" i="25"/>
  <c r="J276" i="25"/>
  <c r="J277" i="25"/>
  <c r="J278" i="25"/>
  <c r="J279" i="25"/>
  <c r="J280" i="25"/>
  <c r="J281" i="25"/>
  <c r="J282" i="25"/>
  <c r="J283" i="25"/>
  <c r="J284" i="25"/>
  <c r="J285" i="25"/>
  <c r="J286" i="25"/>
  <c r="J287" i="25"/>
  <c r="J288" i="25"/>
  <c r="J289" i="25"/>
  <c r="J290" i="25"/>
  <c r="J291" i="25"/>
  <c r="J292" i="25"/>
  <c r="J293" i="25"/>
  <c r="J294" i="25"/>
  <c r="J295" i="25"/>
  <c r="J296" i="25"/>
  <c r="J297" i="25"/>
  <c r="J298" i="25"/>
  <c r="J299" i="25"/>
  <c r="J300" i="25"/>
  <c r="J301" i="25"/>
  <c r="J302" i="25"/>
  <c r="J303" i="25"/>
  <c r="J304" i="25"/>
  <c r="J305" i="25"/>
  <c r="J306" i="25"/>
  <c r="J307" i="25"/>
  <c r="J308" i="25"/>
  <c r="J309" i="25"/>
  <c r="J310" i="25"/>
  <c r="J311" i="25"/>
  <c r="J312" i="25"/>
  <c r="J313" i="25"/>
  <c r="J314" i="25"/>
  <c r="J315" i="25"/>
  <c r="J316" i="25"/>
  <c r="J317" i="25"/>
  <c r="J318" i="25"/>
  <c r="J319" i="25"/>
  <c r="J320" i="25"/>
  <c r="J321" i="25"/>
  <c r="J322" i="25"/>
  <c r="J323" i="25"/>
  <c r="J324" i="25"/>
  <c r="J325" i="25"/>
  <c r="J326" i="25"/>
  <c r="J327" i="25"/>
  <c r="J328" i="25"/>
  <c r="J329" i="25"/>
  <c r="J330" i="25"/>
  <c r="J331" i="25"/>
  <c r="J332" i="25"/>
  <c r="J333" i="25"/>
  <c r="J334" i="25"/>
  <c r="J335" i="25"/>
  <c r="J336" i="25"/>
  <c r="J337" i="25"/>
  <c r="J338" i="25"/>
  <c r="J339" i="25"/>
  <c r="J340" i="25"/>
  <c r="J341" i="25"/>
  <c r="J342" i="25"/>
  <c r="J343" i="25"/>
  <c r="J344" i="25"/>
  <c r="J345" i="25"/>
  <c r="J346" i="25"/>
  <c r="J347" i="25"/>
  <c r="J348" i="25"/>
  <c r="J349" i="25"/>
  <c r="J350" i="25"/>
  <c r="J351" i="25"/>
  <c r="J352" i="25"/>
  <c r="J353" i="25"/>
  <c r="J354" i="25"/>
  <c r="J355" i="25"/>
  <c r="J356" i="25"/>
  <c r="J357" i="25"/>
  <c r="J358" i="25"/>
  <c r="J359" i="25"/>
  <c r="J360" i="25"/>
  <c r="J361" i="25"/>
  <c r="J362" i="25"/>
  <c r="J363" i="25"/>
  <c r="J364" i="25"/>
  <c r="J365" i="25"/>
  <c r="J366" i="25"/>
  <c r="J367" i="25"/>
  <c r="J368" i="25"/>
  <c r="J369" i="25"/>
  <c r="J370" i="25"/>
  <c r="J371" i="25"/>
  <c r="J372" i="25"/>
  <c r="J373" i="25"/>
  <c r="J374" i="25"/>
  <c r="J375" i="25"/>
  <c r="J376" i="25"/>
  <c r="J377" i="25"/>
  <c r="J378" i="25"/>
  <c r="J379" i="25"/>
  <c r="J380" i="25"/>
  <c r="J381" i="25"/>
  <c r="J382" i="25"/>
  <c r="J383" i="25"/>
  <c r="J384" i="25"/>
  <c r="J385" i="25"/>
  <c r="J386" i="25"/>
  <c r="J387" i="25"/>
  <c r="J388" i="25"/>
  <c r="J389" i="25"/>
  <c r="J390" i="25"/>
  <c r="J391" i="25"/>
  <c r="J392" i="25"/>
  <c r="J393" i="25"/>
  <c r="J394" i="25"/>
  <c r="J395" i="25"/>
  <c r="J396" i="25"/>
  <c r="J397" i="25"/>
  <c r="J398" i="25"/>
  <c r="J399" i="25"/>
  <c r="J400" i="25"/>
  <c r="J401" i="25"/>
  <c r="J402" i="25"/>
  <c r="J403" i="25"/>
  <c r="J404" i="25"/>
  <c r="J405" i="25"/>
  <c r="J406" i="25"/>
  <c r="J407" i="25"/>
  <c r="J408" i="25"/>
  <c r="J409" i="25"/>
  <c r="J410" i="25"/>
  <c r="J411" i="25"/>
  <c r="J412" i="25"/>
  <c r="J413" i="25"/>
  <c r="J414" i="25"/>
  <c r="J415" i="25"/>
  <c r="J416" i="25"/>
  <c r="J417" i="25"/>
  <c r="J418" i="25"/>
  <c r="J419" i="25"/>
  <c r="J420" i="25"/>
  <c r="J421" i="25"/>
  <c r="J422" i="25"/>
  <c r="J423" i="25"/>
  <c r="J424" i="25"/>
  <c r="J425" i="25"/>
  <c r="J426" i="25"/>
  <c r="J427" i="25"/>
  <c r="J428" i="25"/>
  <c r="J429" i="25"/>
  <c r="J430" i="25"/>
  <c r="J431" i="25"/>
  <c r="J432" i="25"/>
  <c r="J433" i="25"/>
  <c r="J434" i="25"/>
  <c r="J435" i="25"/>
  <c r="J436" i="25"/>
  <c r="J437" i="25"/>
  <c r="J438" i="25"/>
  <c r="J439" i="25"/>
  <c r="J440" i="25"/>
  <c r="J441" i="25"/>
  <c r="J442" i="25"/>
  <c r="J443" i="25"/>
  <c r="J444" i="25"/>
  <c r="J445" i="25"/>
  <c r="J446" i="25"/>
  <c r="J447" i="25"/>
  <c r="J448" i="25"/>
  <c r="J449" i="25"/>
  <c r="J450" i="25"/>
  <c r="J451" i="25"/>
  <c r="J452" i="25"/>
  <c r="J453" i="25"/>
  <c r="J454" i="25"/>
  <c r="J455" i="25"/>
  <c r="J456" i="25"/>
  <c r="J457" i="25"/>
  <c r="J458" i="25"/>
  <c r="J459" i="25"/>
  <c r="J460" i="25"/>
  <c r="J461" i="25"/>
  <c r="J462" i="25"/>
  <c r="J463" i="25"/>
  <c r="J464" i="25"/>
  <c r="J465" i="25"/>
  <c r="J466" i="25"/>
  <c r="J467" i="25"/>
  <c r="J468" i="25"/>
  <c r="J469" i="25"/>
  <c r="J470" i="25"/>
  <c r="J471" i="25"/>
  <c r="J472" i="25"/>
  <c r="J473" i="25"/>
  <c r="J474" i="25"/>
  <c r="J475" i="25"/>
  <c r="J476" i="25"/>
  <c r="J477" i="25"/>
  <c r="J478" i="25"/>
  <c r="J479" i="25"/>
  <c r="J480" i="25"/>
  <c r="J481" i="25"/>
  <c r="J482" i="25"/>
  <c r="J483" i="25"/>
  <c r="J484" i="25"/>
  <c r="J485" i="25"/>
  <c r="J486" i="25"/>
  <c r="J487" i="25"/>
  <c r="J488" i="25"/>
  <c r="J489" i="25"/>
  <c r="J490" i="25"/>
  <c r="J491" i="25"/>
  <c r="J492" i="25"/>
  <c r="J493" i="25"/>
  <c r="J494" i="25"/>
  <c r="J495" i="25"/>
  <c r="J496" i="25"/>
  <c r="J497" i="25"/>
  <c r="J498" i="25"/>
  <c r="J499" i="25"/>
  <c r="J500" i="25"/>
  <c r="J501" i="25"/>
  <c r="J502" i="25"/>
  <c r="J503" i="25"/>
  <c r="J504" i="25"/>
  <c r="J505" i="25"/>
  <c r="J506" i="25"/>
  <c r="J507" i="25"/>
  <c r="J508" i="25"/>
  <c r="J509" i="25"/>
  <c r="J510" i="25"/>
  <c r="J511" i="25"/>
  <c r="J512" i="25"/>
  <c r="J513" i="25"/>
  <c r="J514" i="25"/>
  <c r="J515" i="25"/>
  <c r="J516" i="25"/>
  <c r="J517" i="25"/>
  <c r="J518" i="25"/>
  <c r="J519" i="25"/>
  <c r="J520" i="25"/>
  <c r="J521" i="25"/>
  <c r="J522" i="25"/>
  <c r="J523" i="25"/>
  <c r="J524" i="25"/>
  <c r="J525" i="25"/>
  <c r="J526" i="25"/>
  <c r="J527" i="25"/>
  <c r="J528" i="25"/>
  <c r="J529" i="25"/>
  <c r="J530" i="25"/>
  <c r="J531" i="25"/>
  <c r="J532" i="25"/>
  <c r="J533" i="25"/>
  <c r="J534" i="25"/>
  <c r="J535" i="25"/>
  <c r="J536" i="25"/>
  <c r="J537" i="25"/>
  <c r="J538" i="25"/>
  <c r="J539" i="25"/>
  <c r="J540" i="25"/>
  <c r="J541" i="25"/>
  <c r="J542" i="25"/>
  <c r="J543" i="25"/>
  <c r="J544" i="25"/>
  <c r="J545" i="25"/>
  <c r="J546" i="25"/>
  <c r="J547" i="25"/>
  <c r="J548" i="25"/>
  <c r="J549" i="25"/>
  <c r="J550" i="25"/>
  <c r="J551" i="25"/>
  <c r="J552" i="25"/>
  <c r="J553" i="25"/>
  <c r="J554" i="25"/>
  <c r="J555" i="25"/>
  <c r="J556" i="25"/>
  <c r="J557" i="25"/>
  <c r="J558" i="25"/>
  <c r="J559" i="25"/>
  <c r="J560" i="25"/>
  <c r="J561" i="25"/>
  <c r="J562" i="25"/>
  <c r="J563" i="25"/>
  <c r="J564" i="25"/>
  <c r="J565" i="25"/>
  <c r="J566" i="25"/>
  <c r="J567" i="25"/>
  <c r="J568" i="25"/>
  <c r="J569" i="25"/>
  <c r="J570" i="25"/>
  <c r="J571" i="25"/>
  <c r="J572" i="25"/>
  <c r="J573" i="25"/>
  <c r="J574" i="25"/>
  <c r="J575" i="25"/>
  <c r="J576" i="25"/>
  <c r="J577" i="25"/>
  <c r="J578" i="25"/>
  <c r="J579" i="25"/>
  <c r="J580" i="25"/>
  <c r="J581" i="25"/>
  <c r="J582" i="25"/>
  <c r="J583" i="25"/>
  <c r="J584" i="25"/>
  <c r="J585" i="25"/>
  <c r="J586" i="25"/>
  <c r="J587" i="25"/>
  <c r="J588" i="25"/>
  <c r="J589" i="25"/>
  <c r="J590" i="25"/>
  <c r="J591" i="25"/>
  <c r="J592" i="25"/>
  <c r="J593" i="25"/>
  <c r="J594" i="25"/>
  <c r="J595" i="25"/>
  <c r="J596" i="25"/>
  <c r="J597" i="25"/>
  <c r="J598" i="25"/>
  <c r="J599" i="25"/>
  <c r="J600" i="25"/>
  <c r="J601" i="25"/>
  <c r="J602" i="25"/>
  <c r="J603" i="25"/>
  <c r="J604" i="25"/>
  <c r="J605" i="25"/>
  <c r="J606" i="25"/>
  <c r="J607" i="25"/>
  <c r="J608" i="25"/>
  <c r="J609" i="25"/>
  <c r="J610" i="25"/>
  <c r="J611" i="25"/>
  <c r="J612" i="25"/>
  <c r="J613" i="25"/>
  <c r="J614" i="25"/>
  <c r="J615" i="25"/>
  <c r="J616" i="25"/>
  <c r="J617" i="25"/>
  <c r="J618" i="25"/>
  <c r="J619" i="25"/>
  <c r="J620" i="25"/>
  <c r="J621" i="25"/>
  <c r="J622" i="25"/>
  <c r="J623" i="25"/>
  <c r="J624" i="25"/>
  <c r="J625" i="25"/>
  <c r="J626" i="25"/>
  <c r="J627" i="25"/>
  <c r="J628" i="25"/>
  <c r="J629" i="25"/>
  <c r="J630" i="25"/>
  <c r="J631" i="25"/>
  <c r="J632" i="25"/>
  <c r="J633" i="25"/>
  <c r="J634" i="25"/>
  <c r="J635" i="25"/>
  <c r="J636" i="25"/>
  <c r="J637" i="25"/>
  <c r="J638" i="25"/>
  <c r="J639" i="25"/>
  <c r="J640" i="25"/>
  <c r="J641" i="25"/>
  <c r="J642" i="25"/>
  <c r="J643" i="25"/>
  <c r="J644" i="25"/>
  <c r="J645" i="25"/>
  <c r="J646" i="25"/>
  <c r="J647" i="25"/>
  <c r="J648" i="25"/>
  <c r="J649" i="25"/>
  <c r="J650" i="25"/>
  <c r="J651" i="25"/>
  <c r="J652" i="25"/>
  <c r="J653" i="25"/>
  <c r="J654" i="25"/>
  <c r="J655" i="25"/>
  <c r="J656" i="25"/>
  <c r="J657" i="25"/>
  <c r="J658" i="25"/>
  <c r="J659" i="25"/>
  <c r="J660" i="25"/>
  <c r="J661" i="25"/>
  <c r="J662" i="25"/>
  <c r="J663" i="25"/>
  <c r="J664" i="25"/>
  <c r="J665" i="25"/>
  <c r="J666" i="25"/>
  <c r="J667" i="25"/>
  <c r="J668" i="25"/>
  <c r="J669" i="25"/>
  <c r="J670" i="25"/>
  <c r="J671" i="25"/>
  <c r="J672" i="25"/>
  <c r="J673" i="25"/>
  <c r="J674" i="25"/>
  <c r="J675" i="25"/>
  <c r="J676" i="25"/>
  <c r="J677" i="25"/>
  <c r="J678" i="25"/>
  <c r="J679" i="25"/>
  <c r="J680" i="25"/>
  <c r="J681" i="25"/>
  <c r="J682" i="25"/>
  <c r="J683" i="25"/>
  <c r="J684" i="25"/>
  <c r="J685" i="25"/>
  <c r="J686" i="25"/>
  <c r="J687" i="25"/>
  <c r="J688" i="25"/>
  <c r="J689" i="25"/>
  <c r="J690" i="25"/>
  <c r="J691" i="25"/>
  <c r="J692" i="25"/>
  <c r="J693" i="25"/>
  <c r="J694" i="25"/>
  <c r="J695" i="25"/>
  <c r="J696" i="25"/>
  <c r="J697" i="25"/>
  <c r="J698" i="25"/>
  <c r="J699" i="25"/>
  <c r="J700" i="25"/>
  <c r="J701" i="25"/>
  <c r="J702" i="25"/>
  <c r="J703" i="25"/>
  <c r="J704" i="25"/>
  <c r="J705" i="25"/>
  <c r="J706" i="25"/>
  <c r="J707" i="25"/>
  <c r="J708" i="25"/>
  <c r="J709" i="25"/>
  <c r="J710" i="25"/>
  <c r="J711" i="25"/>
  <c r="J712" i="25"/>
  <c r="J713" i="25"/>
  <c r="J714" i="25"/>
  <c r="J715" i="25"/>
  <c r="J716" i="25"/>
  <c r="J717" i="25"/>
  <c r="J718" i="25"/>
  <c r="J719" i="25"/>
  <c r="J720" i="25"/>
  <c r="J721" i="25"/>
  <c r="J722" i="25"/>
  <c r="J723" i="25"/>
  <c r="J724" i="25"/>
  <c r="J725" i="25"/>
  <c r="J726" i="25"/>
  <c r="J727" i="25"/>
  <c r="J728" i="25"/>
  <c r="J729" i="25"/>
  <c r="J730" i="25"/>
  <c r="J731" i="25"/>
  <c r="J732" i="25"/>
  <c r="J733" i="25"/>
  <c r="J734" i="25"/>
  <c r="J735" i="25"/>
  <c r="J736" i="25"/>
  <c r="J737" i="25"/>
  <c r="J738" i="25"/>
  <c r="J739" i="25"/>
  <c r="J740" i="25"/>
  <c r="J741" i="25"/>
  <c r="J742" i="25"/>
  <c r="J743" i="25"/>
  <c r="J744" i="25"/>
  <c r="J745" i="25"/>
  <c r="J746" i="25"/>
  <c r="J747" i="25"/>
  <c r="J748" i="25"/>
  <c r="J749" i="25"/>
  <c r="J750" i="25"/>
  <c r="J751" i="25"/>
  <c r="J752" i="25"/>
  <c r="J753" i="25"/>
  <c r="J754" i="25"/>
  <c r="J755" i="25"/>
  <c r="J756" i="25"/>
  <c r="J757" i="25"/>
  <c r="J758" i="25"/>
  <c r="J759" i="25"/>
  <c r="J760" i="25"/>
  <c r="J761" i="25"/>
  <c r="J762" i="25"/>
  <c r="J763" i="25"/>
  <c r="J764" i="25"/>
  <c r="J765" i="25"/>
  <c r="J766" i="25"/>
  <c r="J767" i="25"/>
  <c r="J768" i="25"/>
  <c r="J769" i="25"/>
  <c r="J770" i="25"/>
  <c r="J771" i="25"/>
  <c r="J772" i="25"/>
  <c r="J773" i="25"/>
  <c r="J774" i="25"/>
  <c r="J775" i="25"/>
  <c r="J776" i="25"/>
  <c r="J777" i="25"/>
  <c r="J778" i="25"/>
  <c r="J779" i="25"/>
  <c r="J780" i="25"/>
  <c r="J781" i="25"/>
  <c r="J782" i="25"/>
  <c r="J783" i="25"/>
  <c r="J784" i="25"/>
  <c r="J785" i="25"/>
  <c r="J786" i="25"/>
  <c r="J787" i="25"/>
  <c r="J788" i="25"/>
  <c r="J789" i="25"/>
  <c r="J790" i="25"/>
  <c r="J791" i="25"/>
  <c r="J792" i="25"/>
  <c r="J793" i="25"/>
  <c r="J794" i="25"/>
  <c r="J795" i="25"/>
  <c r="J796" i="25"/>
  <c r="J797" i="25"/>
  <c r="J798" i="25"/>
  <c r="J799" i="25"/>
  <c r="J800" i="25"/>
  <c r="J801" i="25"/>
  <c r="J802" i="25"/>
  <c r="J803" i="25"/>
  <c r="J804" i="25"/>
  <c r="J805" i="25"/>
  <c r="J806" i="25"/>
  <c r="J807" i="25"/>
  <c r="J808" i="25"/>
  <c r="J809" i="25"/>
  <c r="J810" i="25"/>
  <c r="J811" i="25"/>
  <c r="J812" i="25"/>
  <c r="J813" i="25"/>
  <c r="J814" i="25"/>
  <c r="J815" i="25"/>
  <c r="J816" i="25"/>
  <c r="J817" i="25"/>
  <c r="J818" i="25"/>
  <c r="J819" i="25"/>
  <c r="J820" i="25"/>
  <c r="J821" i="25"/>
  <c r="J822" i="25"/>
  <c r="J823" i="25"/>
  <c r="J824" i="25"/>
  <c r="J825" i="25"/>
  <c r="J826" i="25"/>
  <c r="J827" i="25"/>
  <c r="J828" i="25"/>
  <c r="J829" i="25"/>
  <c r="J830" i="25"/>
  <c r="J831" i="25"/>
  <c r="J832" i="25"/>
  <c r="J833" i="25"/>
  <c r="J834" i="25"/>
  <c r="J835" i="25"/>
  <c r="J836" i="25"/>
  <c r="J837" i="25"/>
  <c r="J838" i="25"/>
  <c r="J839" i="25"/>
  <c r="J840" i="25"/>
  <c r="J841" i="25"/>
  <c r="J842" i="25"/>
  <c r="J843" i="25"/>
  <c r="J844" i="25"/>
  <c r="J845" i="25"/>
  <c r="J846" i="25"/>
  <c r="J847" i="25"/>
  <c r="J848" i="25"/>
  <c r="J849" i="25"/>
  <c r="J850" i="25"/>
  <c r="J851" i="25"/>
  <c r="J852" i="25"/>
  <c r="J853" i="25"/>
  <c r="J854" i="25"/>
  <c r="J855" i="25"/>
  <c r="J856" i="25"/>
  <c r="J857" i="25"/>
  <c r="J858" i="25"/>
  <c r="J859" i="25"/>
  <c r="J860" i="25"/>
  <c r="J861" i="25"/>
  <c r="J862" i="25"/>
  <c r="J863" i="25"/>
  <c r="J864" i="25"/>
  <c r="J865" i="25"/>
  <c r="J866" i="25"/>
  <c r="J867" i="25"/>
  <c r="J868" i="25"/>
  <c r="J869" i="25"/>
  <c r="J870" i="25"/>
  <c r="J871" i="25"/>
  <c r="J872" i="25"/>
  <c r="J873" i="25"/>
  <c r="J874" i="25"/>
  <c r="J875" i="25"/>
  <c r="J876" i="25"/>
  <c r="J877" i="25"/>
  <c r="J878" i="25"/>
  <c r="J879" i="25"/>
  <c r="J880" i="25"/>
  <c r="J881" i="25"/>
  <c r="J882" i="25"/>
  <c r="J883" i="25"/>
  <c r="J884" i="25"/>
  <c r="J885" i="25"/>
  <c r="J886" i="25"/>
  <c r="J887" i="25"/>
  <c r="J888" i="25"/>
  <c r="J889" i="25"/>
  <c r="J890" i="25"/>
  <c r="J891" i="25"/>
  <c r="J892" i="25"/>
  <c r="J893" i="25"/>
  <c r="J894" i="25"/>
  <c r="J895" i="25"/>
  <c r="J896" i="25"/>
  <c r="J897" i="25"/>
  <c r="J898" i="25"/>
  <c r="J899" i="25"/>
  <c r="J900" i="25"/>
  <c r="J901" i="25"/>
  <c r="J902" i="25"/>
  <c r="J903" i="25"/>
  <c r="J904" i="25"/>
  <c r="J905" i="25"/>
  <c r="J906" i="25"/>
  <c r="J907" i="25"/>
  <c r="J908" i="25"/>
  <c r="J909" i="25"/>
  <c r="J910" i="25"/>
  <c r="J911" i="25"/>
  <c r="J912" i="25"/>
  <c r="J913" i="25"/>
  <c r="J914" i="25"/>
  <c r="J915" i="25"/>
  <c r="J916" i="25"/>
  <c r="J917" i="25"/>
  <c r="J918" i="25"/>
  <c r="J919" i="25"/>
  <c r="J920" i="25"/>
  <c r="J921" i="25"/>
  <c r="J922" i="25"/>
  <c r="J923" i="25"/>
  <c r="J924" i="25"/>
  <c r="J925" i="25"/>
  <c r="J926" i="25"/>
  <c r="J927" i="25"/>
  <c r="J928" i="25"/>
  <c r="J929" i="25"/>
  <c r="J930" i="25"/>
  <c r="J931" i="25"/>
  <c r="J932" i="25"/>
  <c r="J933" i="25"/>
  <c r="J934" i="25"/>
  <c r="J935" i="25"/>
  <c r="J936" i="25"/>
  <c r="J937" i="25"/>
  <c r="J938" i="25"/>
  <c r="J939" i="25"/>
  <c r="J940" i="25"/>
  <c r="J941" i="25"/>
  <c r="J942" i="25"/>
  <c r="J943" i="25"/>
  <c r="J944" i="25"/>
  <c r="J945" i="25"/>
  <c r="J946" i="25"/>
  <c r="J947" i="25"/>
  <c r="J948" i="25"/>
  <c r="J949" i="25"/>
  <c r="J950" i="25"/>
  <c r="J951" i="25"/>
  <c r="J952" i="25"/>
  <c r="J953" i="25"/>
  <c r="J954" i="25"/>
  <c r="J955" i="25"/>
  <c r="J956" i="25"/>
  <c r="J957" i="25"/>
  <c r="J958" i="25"/>
  <c r="J959" i="25"/>
  <c r="J960" i="25"/>
  <c r="J961" i="25"/>
  <c r="J962" i="25"/>
  <c r="J963" i="25"/>
  <c r="J964" i="25"/>
  <c r="J965" i="25"/>
  <c r="J966" i="25"/>
  <c r="J967" i="25"/>
  <c r="J968" i="25"/>
  <c r="J969" i="25"/>
  <c r="J970" i="25"/>
  <c r="J971" i="25"/>
  <c r="J972" i="25"/>
  <c r="J973" i="25"/>
  <c r="J974" i="25"/>
  <c r="J975" i="25"/>
  <c r="J976" i="25"/>
  <c r="J977" i="25"/>
  <c r="J978" i="25"/>
  <c r="J979" i="25"/>
  <c r="J980" i="25"/>
  <c r="J981" i="25"/>
  <c r="J982" i="25"/>
  <c r="J983" i="25"/>
  <c r="J984" i="25"/>
  <c r="J985" i="25"/>
  <c r="J986" i="25"/>
  <c r="J987" i="25"/>
  <c r="J988" i="25"/>
  <c r="J989" i="25"/>
  <c r="J990" i="25"/>
  <c r="J991" i="25"/>
  <c r="J992" i="25"/>
  <c r="J993" i="25"/>
  <c r="J994" i="25"/>
  <c r="J995" i="25"/>
  <c r="J996" i="25"/>
  <c r="J997" i="25"/>
  <c r="J998" i="25"/>
  <c r="J999" i="25"/>
  <c r="J1000" i="25"/>
  <c r="J1001" i="25"/>
  <c r="J1002" i="25"/>
  <c r="J1003" i="25"/>
  <c r="J1004" i="25"/>
  <c r="J1005" i="25"/>
  <c r="J1006" i="25"/>
  <c r="J1007" i="25"/>
  <c r="J1008" i="25"/>
  <c r="J1009" i="25"/>
  <c r="J1010" i="25"/>
  <c r="J1011" i="25"/>
  <c r="J1012" i="25"/>
  <c r="J1013" i="25"/>
  <c r="J1014" i="25"/>
  <c r="J1015" i="25"/>
  <c r="J1016" i="25"/>
  <c r="J1017" i="25"/>
  <c r="J1018" i="25"/>
  <c r="J1019" i="25"/>
  <c r="J1020" i="25"/>
  <c r="J1021" i="25"/>
  <c r="J1022" i="25"/>
  <c r="J1023" i="25"/>
  <c r="J1024" i="25"/>
  <c r="J1025" i="25"/>
  <c r="J1026" i="25"/>
  <c r="J1027" i="25"/>
  <c r="J1028" i="25"/>
  <c r="J1029" i="25"/>
  <c r="J1030" i="25"/>
  <c r="J1031" i="25"/>
  <c r="J1032" i="25"/>
  <c r="J1033" i="25"/>
  <c r="J1034" i="25"/>
  <c r="J1035" i="25"/>
  <c r="J1036" i="25"/>
  <c r="J1037" i="25"/>
  <c r="J1038" i="25"/>
  <c r="J1039" i="25"/>
  <c r="J1040" i="25"/>
  <c r="J1041" i="25"/>
  <c r="J1042" i="25"/>
  <c r="J1043" i="25"/>
  <c r="J1044" i="25"/>
  <c r="J1045" i="25"/>
  <c r="J1046" i="25"/>
  <c r="J1047" i="25"/>
  <c r="J1048" i="25"/>
  <c r="J1049" i="25"/>
  <c r="J1050" i="25"/>
  <c r="J1051" i="25"/>
  <c r="J1052" i="25"/>
  <c r="J1053" i="25"/>
  <c r="J1054" i="25"/>
  <c r="J1055" i="25"/>
  <c r="J1056" i="25"/>
  <c r="J1057" i="25"/>
  <c r="J1058" i="25"/>
  <c r="J1059" i="25"/>
  <c r="J1060" i="25"/>
  <c r="J1061" i="25"/>
  <c r="J1062" i="25"/>
  <c r="J1063" i="25"/>
  <c r="J1064" i="25"/>
  <c r="J1065" i="25"/>
  <c r="J1066" i="25"/>
  <c r="J1067" i="25"/>
  <c r="J1068" i="25"/>
  <c r="J1069" i="25"/>
  <c r="J1070" i="25"/>
  <c r="J1071" i="25"/>
  <c r="J1072" i="25"/>
  <c r="J1073" i="25"/>
  <c r="J1074" i="25"/>
  <c r="J1075" i="25"/>
  <c r="J1076" i="25"/>
  <c r="J1077" i="25"/>
  <c r="J1078" i="25"/>
  <c r="J1079" i="25"/>
  <c r="J1080" i="25"/>
  <c r="J1081" i="25"/>
  <c r="J1082" i="25"/>
  <c r="J1083" i="25"/>
  <c r="J1084" i="25"/>
  <c r="J1085" i="25"/>
  <c r="J1086" i="25"/>
  <c r="J1087" i="25"/>
  <c r="J1088" i="25"/>
  <c r="J1089" i="25"/>
  <c r="J1090" i="25"/>
  <c r="J1091" i="25"/>
  <c r="J1092" i="25"/>
  <c r="J1093" i="25"/>
  <c r="J1094" i="25"/>
  <c r="J1095" i="25"/>
  <c r="J1096" i="25"/>
  <c r="J1097" i="25"/>
  <c r="J1098" i="25"/>
  <c r="J1099" i="25"/>
  <c r="J1100" i="25"/>
  <c r="J1101" i="25"/>
  <c r="J1102" i="25"/>
  <c r="J1103" i="25"/>
  <c r="J1104" i="25"/>
  <c r="J1105" i="25"/>
  <c r="J1106" i="25"/>
  <c r="J1107" i="25"/>
  <c r="J1108" i="25"/>
  <c r="J1109" i="25"/>
  <c r="J1110" i="25"/>
  <c r="J1111" i="25"/>
  <c r="J1112" i="25"/>
  <c r="J1113" i="25"/>
  <c r="J1114" i="25"/>
  <c r="J1115" i="25"/>
  <c r="J1116" i="25"/>
  <c r="J1117" i="25"/>
  <c r="J1118" i="25"/>
  <c r="J1119" i="25"/>
  <c r="J1120" i="25"/>
  <c r="J1121" i="25"/>
  <c r="J1122" i="25"/>
  <c r="J1123" i="25"/>
  <c r="J1124" i="25"/>
  <c r="J1125" i="25"/>
  <c r="J1126" i="25"/>
  <c r="J1127" i="25"/>
  <c r="J1128" i="25"/>
  <c r="J1129" i="25"/>
  <c r="J1130" i="25"/>
  <c r="J1131" i="25"/>
  <c r="J1132" i="25"/>
  <c r="J1133" i="25"/>
  <c r="J1134" i="25"/>
  <c r="J1135" i="25"/>
  <c r="J1136" i="25"/>
  <c r="J1137" i="25"/>
  <c r="J1138" i="25"/>
  <c r="J1139" i="25"/>
  <c r="J1140" i="25"/>
  <c r="J1141" i="25"/>
  <c r="J1142" i="25"/>
  <c r="J1143" i="25"/>
  <c r="J1144" i="25"/>
  <c r="J1145" i="25"/>
  <c r="J1146" i="25"/>
  <c r="J1147" i="25"/>
  <c r="J1148" i="25"/>
  <c r="J1149" i="25"/>
  <c r="J1150" i="25"/>
  <c r="J1151" i="25"/>
  <c r="J1152" i="25"/>
  <c r="J1153" i="25"/>
  <c r="J1154" i="25"/>
  <c r="J1155" i="25"/>
  <c r="J1156" i="25"/>
  <c r="J1157" i="25"/>
  <c r="J1158" i="25"/>
  <c r="J1159" i="25"/>
  <c r="J1160" i="25"/>
  <c r="J1161" i="25"/>
  <c r="J1162" i="25"/>
  <c r="J1163" i="25"/>
  <c r="J1164" i="25"/>
  <c r="J1165" i="25"/>
  <c r="J1166" i="25"/>
  <c r="J1167" i="25"/>
  <c r="J1168" i="25"/>
  <c r="J1169" i="25"/>
  <c r="J1170" i="25"/>
  <c r="J1171" i="25"/>
  <c r="J1172" i="25"/>
  <c r="J1173" i="25"/>
  <c r="J1174" i="25"/>
  <c r="J1175" i="25"/>
  <c r="J1176" i="25"/>
  <c r="J1177" i="25"/>
  <c r="J1178" i="25"/>
  <c r="J1179" i="25"/>
  <c r="J1180" i="25"/>
  <c r="J1181" i="25"/>
  <c r="J1182" i="25"/>
  <c r="J1183" i="25"/>
  <c r="J1184" i="25"/>
  <c r="J1185" i="25"/>
  <c r="J1186" i="25"/>
  <c r="J1187" i="25"/>
  <c r="J1188" i="25"/>
  <c r="J1189" i="25"/>
  <c r="J1190" i="25"/>
  <c r="J1191" i="25"/>
  <c r="J1192" i="25"/>
  <c r="J1193" i="25"/>
  <c r="J1194" i="25"/>
  <c r="J1195" i="25"/>
  <c r="J1196" i="25"/>
  <c r="J1197" i="25"/>
  <c r="J1198" i="25"/>
  <c r="J1199" i="25"/>
  <c r="J1200" i="25"/>
  <c r="J1201" i="25"/>
  <c r="J1202" i="25"/>
  <c r="J1203" i="25"/>
  <c r="J1204" i="25"/>
  <c r="J1205" i="25"/>
  <c r="J1206" i="25"/>
  <c r="J1207" i="25"/>
  <c r="J1208" i="25"/>
  <c r="J1209" i="25"/>
  <c r="J1210" i="25"/>
  <c r="J1211" i="25"/>
  <c r="J1212" i="25"/>
  <c r="J1213" i="25"/>
  <c r="J1214" i="25"/>
  <c r="J1215" i="25"/>
  <c r="J1216" i="25"/>
  <c r="J1217" i="25"/>
  <c r="J1218" i="25"/>
  <c r="J1219" i="25"/>
  <c r="J1220" i="25"/>
  <c r="J1221" i="25"/>
  <c r="J1222" i="25"/>
  <c r="J1223" i="25"/>
  <c r="J1224" i="25"/>
  <c r="J1225" i="25"/>
  <c r="J1226" i="25"/>
  <c r="J1227" i="25"/>
  <c r="J1228" i="25"/>
  <c r="J1229" i="25"/>
  <c r="J1230" i="25"/>
  <c r="J1231" i="25"/>
  <c r="J1232" i="25"/>
  <c r="J1233" i="25"/>
  <c r="J1234" i="25"/>
  <c r="J1235" i="25"/>
  <c r="J1236" i="25"/>
  <c r="J1237" i="25"/>
  <c r="J1238" i="25"/>
  <c r="J1239" i="25"/>
  <c r="J1240" i="25"/>
  <c r="J1241" i="25"/>
  <c r="J1242" i="25"/>
  <c r="J1243" i="25"/>
  <c r="J1244" i="25"/>
  <c r="J1245" i="25"/>
  <c r="J1246" i="25"/>
  <c r="J1247" i="25"/>
  <c r="J1248" i="25"/>
  <c r="J1249" i="25"/>
  <c r="J1250" i="25"/>
  <c r="J1251" i="25"/>
  <c r="J1252" i="25"/>
  <c r="J1253" i="25"/>
  <c r="J1254" i="25"/>
  <c r="J1255" i="25"/>
  <c r="J1256" i="25"/>
  <c r="J1257" i="25"/>
  <c r="J1258" i="25"/>
  <c r="J1259" i="25"/>
  <c r="J1260" i="25"/>
  <c r="J1261" i="25"/>
  <c r="J1262" i="25"/>
  <c r="J1263" i="25"/>
  <c r="J1264" i="25"/>
  <c r="J1265" i="25"/>
  <c r="J1266" i="25"/>
  <c r="J1267" i="25"/>
  <c r="J1268" i="25"/>
  <c r="J1269" i="25"/>
  <c r="J1270" i="25"/>
  <c r="J1271" i="25"/>
  <c r="J1272" i="25"/>
  <c r="J1273" i="25"/>
  <c r="J1274" i="25"/>
  <c r="J1275" i="25"/>
  <c r="J1276" i="25"/>
  <c r="J1277" i="25"/>
  <c r="J1278" i="25"/>
  <c r="J1279" i="25"/>
  <c r="J1280" i="25"/>
  <c r="J1281" i="25"/>
  <c r="J1282" i="25"/>
  <c r="J1283" i="25"/>
  <c r="J1284" i="25"/>
  <c r="J1285" i="25"/>
  <c r="J1286" i="25"/>
  <c r="J1287" i="25"/>
  <c r="J1288" i="25"/>
  <c r="J1289" i="25"/>
  <c r="J1290" i="25"/>
  <c r="J1291" i="25"/>
  <c r="J1292" i="25"/>
  <c r="J1293" i="25"/>
  <c r="J1294" i="25"/>
  <c r="J1295" i="25"/>
  <c r="J1296" i="25"/>
  <c r="J1297" i="25"/>
  <c r="J1298" i="25"/>
  <c r="J1299" i="25"/>
  <c r="J1300" i="25"/>
  <c r="J1301" i="25"/>
  <c r="J1302" i="25"/>
  <c r="J1303" i="25"/>
  <c r="J1304" i="25"/>
  <c r="J1305" i="25"/>
  <c r="J1306" i="25"/>
  <c r="J1307" i="25"/>
  <c r="J1308" i="25"/>
  <c r="J1309" i="25"/>
  <c r="J1310" i="25"/>
  <c r="J1311" i="25"/>
  <c r="J1312" i="25"/>
  <c r="J1313" i="25"/>
  <c r="J1314" i="25"/>
  <c r="J1315" i="25"/>
  <c r="J1316" i="25"/>
  <c r="J1317" i="25"/>
  <c r="J1318" i="25"/>
  <c r="J1319" i="25"/>
  <c r="J1320" i="25"/>
  <c r="J1321" i="25"/>
  <c r="J1322" i="25"/>
  <c r="J1323" i="25"/>
  <c r="J1324" i="25"/>
  <c r="J1325" i="25"/>
  <c r="J1326" i="25"/>
  <c r="J1327" i="25"/>
  <c r="J1328" i="25"/>
  <c r="J1329" i="25"/>
  <c r="J1330" i="25"/>
  <c r="J1331" i="25"/>
  <c r="J1332" i="25"/>
  <c r="J1333" i="25"/>
  <c r="J1334" i="25"/>
  <c r="J1335" i="25"/>
  <c r="J1336" i="25"/>
  <c r="J1337" i="25"/>
  <c r="J1338" i="25"/>
  <c r="J1339" i="25"/>
  <c r="J1340" i="25"/>
  <c r="J1341" i="25"/>
  <c r="J1342" i="25"/>
  <c r="J1343" i="25"/>
  <c r="J1344" i="25"/>
  <c r="J1345" i="25"/>
  <c r="J1346" i="25"/>
  <c r="J1347" i="25"/>
  <c r="J1348" i="25"/>
  <c r="J1349" i="25"/>
  <c r="J1350" i="25"/>
  <c r="J1351" i="25"/>
  <c r="J1352" i="25"/>
  <c r="J1353" i="25"/>
  <c r="J1354" i="25"/>
  <c r="J1355" i="25"/>
  <c r="J1356" i="25"/>
  <c r="J1357" i="25"/>
  <c r="J1358" i="25"/>
  <c r="J1359" i="25"/>
  <c r="J1360" i="25"/>
  <c r="J1361" i="25"/>
  <c r="J1362" i="25"/>
  <c r="J1363" i="25"/>
  <c r="J1364" i="25"/>
  <c r="J1365" i="25"/>
  <c r="J1366" i="25"/>
  <c r="J1367" i="25"/>
  <c r="J1368" i="25"/>
  <c r="J1369" i="25"/>
  <c r="J1370" i="25"/>
  <c r="J1371" i="25"/>
  <c r="J1372" i="25"/>
  <c r="J1373" i="25"/>
  <c r="J1374" i="25"/>
  <c r="J1375" i="25"/>
  <c r="J1376" i="25"/>
  <c r="J1377" i="25"/>
  <c r="J1378" i="25"/>
  <c r="J1379" i="25"/>
  <c r="J1380" i="25"/>
  <c r="J1381" i="25"/>
  <c r="J1382" i="25"/>
  <c r="J1383" i="25"/>
  <c r="J1384" i="25"/>
  <c r="J1385" i="25"/>
  <c r="J1386" i="25"/>
  <c r="J1387" i="25"/>
  <c r="J1388" i="25"/>
  <c r="J1389" i="25"/>
  <c r="J1390" i="25"/>
  <c r="J1391" i="25"/>
  <c r="J1392" i="25"/>
  <c r="J1393" i="25"/>
  <c r="J1394" i="25"/>
  <c r="J1395" i="25"/>
  <c r="J1396" i="25"/>
  <c r="J1397" i="25"/>
  <c r="J1398" i="25"/>
  <c r="J1399" i="25"/>
  <c r="J109" i="60"/>
  <c r="J108" i="60"/>
  <c r="J107" i="60"/>
  <c r="J106" i="60"/>
  <c r="J105" i="60"/>
  <c r="J104" i="60"/>
  <c r="J103" i="60"/>
  <c r="J102" i="60"/>
  <c r="J101" i="60"/>
  <c r="J100" i="60"/>
  <c r="J99" i="60"/>
  <c r="J98" i="60"/>
  <c r="J97" i="60"/>
  <c r="J96" i="60"/>
  <c r="J95" i="60"/>
  <c r="J94" i="60"/>
  <c r="J93" i="60"/>
  <c r="J92" i="60"/>
  <c r="J91" i="60"/>
  <c r="J90" i="60"/>
  <c r="J89" i="60"/>
  <c r="J88" i="60"/>
  <c r="J87" i="60"/>
  <c r="J86" i="60"/>
  <c r="J85" i="60"/>
  <c r="J84" i="60"/>
  <c r="J83" i="60"/>
  <c r="J82" i="60"/>
  <c r="J81" i="60"/>
  <c r="J80" i="60"/>
  <c r="J79" i="60"/>
  <c r="J78" i="60"/>
  <c r="J77" i="60"/>
  <c r="J76" i="60"/>
  <c r="J75" i="60"/>
  <c r="J74" i="60"/>
  <c r="J73" i="60"/>
  <c r="J72" i="60"/>
  <c r="J71" i="60"/>
  <c r="J70" i="60"/>
  <c r="J69" i="60"/>
  <c r="J68" i="60"/>
  <c r="J67" i="60"/>
  <c r="J66" i="60"/>
  <c r="J65" i="60"/>
  <c r="J64" i="60"/>
  <c r="J63" i="60"/>
  <c r="J62" i="60"/>
  <c r="J61" i="60"/>
  <c r="J60" i="60"/>
  <c r="J59" i="60"/>
  <c r="J58" i="60"/>
  <c r="J57" i="60"/>
  <c r="J56" i="60"/>
  <c r="J55" i="60"/>
  <c r="J54" i="60"/>
  <c r="J53" i="60"/>
  <c r="J52" i="60"/>
  <c r="J51" i="60"/>
  <c r="J50" i="60"/>
  <c r="J49" i="60"/>
  <c r="J48" i="60"/>
  <c r="J47" i="60"/>
  <c r="J46" i="60"/>
  <c r="J45" i="60"/>
  <c r="J44" i="60"/>
  <c r="J43" i="60"/>
  <c r="J42" i="60"/>
  <c r="J41" i="60"/>
  <c r="J40" i="60"/>
  <c r="J39" i="60"/>
  <c r="J38" i="60"/>
  <c r="J37" i="60"/>
  <c r="J36" i="60"/>
  <c r="J35" i="60"/>
  <c r="J34" i="60"/>
  <c r="J33" i="60"/>
  <c r="J32" i="60"/>
  <c r="J31" i="60"/>
  <c r="J30" i="60"/>
  <c r="J29" i="60"/>
  <c r="J28" i="60"/>
  <c r="J27" i="60"/>
  <c r="J26" i="60"/>
  <c r="J25" i="60"/>
  <c r="J24" i="60"/>
  <c r="J23" i="60"/>
  <c r="J22" i="60"/>
  <c r="J21" i="60"/>
  <c r="J20" i="60"/>
  <c r="J19" i="60"/>
  <c r="J18" i="60"/>
  <c r="J17" i="60"/>
  <c r="J16" i="60"/>
  <c r="J15" i="60"/>
  <c r="J14" i="60"/>
  <c r="J13" i="60"/>
  <c r="J12" i="60"/>
  <c r="J11" i="60"/>
  <c r="J10" i="60"/>
  <c r="J9" i="60"/>
  <c r="J8" i="60"/>
  <c r="J7" i="60"/>
  <c r="J6" i="60"/>
  <c r="J5" i="60"/>
  <c r="C2" i="60"/>
  <c r="J243" i="59"/>
  <c r="J242" i="59"/>
  <c r="J241" i="59"/>
  <c r="J240" i="59"/>
  <c r="J239" i="59"/>
  <c r="J238" i="59"/>
  <c r="J237" i="59"/>
  <c r="J236" i="59"/>
  <c r="J235" i="59"/>
  <c r="J234" i="59"/>
  <c r="J233" i="59"/>
  <c r="J232" i="59"/>
  <c r="J231" i="59"/>
  <c r="J230" i="59"/>
  <c r="J229" i="59"/>
  <c r="J228" i="59"/>
  <c r="J227" i="59"/>
  <c r="J226" i="59"/>
  <c r="J225" i="59"/>
  <c r="J224" i="59"/>
  <c r="J223" i="59"/>
  <c r="J222" i="59"/>
  <c r="J221" i="59"/>
  <c r="J220" i="59"/>
  <c r="J219" i="59"/>
  <c r="J218" i="59"/>
  <c r="J217" i="59"/>
  <c r="J216" i="59"/>
  <c r="J215" i="59"/>
  <c r="J214" i="59"/>
  <c r="J213" i="59"/>
  <c r="J212" i="59"/>
  <c r="J211" i="59"/>
  <c r="J210" i="59"/>
  <c r="J209" i="59"/>
  <c r="J208" i="59"/>
  <c r="J207" i="59"/>
  <c r="J206" i="59"/>
  <c r="J205" i="59"/>
  <c r="J204" i="59"/>
  <c r="J203" i="59"/>
  <c r="J202" i="59"/>
  <c r="J201" i="59"/>
  <c r="J200" i="59"/>
  <c r="J199" i="59"/>
  <c r="J198" i="59"/>
  <c r="J197" i="59"/>
  <c r="J196" i="59"/>
  <c r="J195" i="59"/>
  <c r="J194" i="59"/>
  <c r="J193" i="59"/>
  <c r="J192" i="59"/>
  <c r="J191" i="59"/>
  <c r="J190" i="59"/>
  <c r="J189" i="59"/>
  <c r="J188" i="59"/>
  <c r="J187" i="59"/>
  <c r="J186" i="59"/>
  <c r="J185" i="59"/>
  <c r="J184" i="59"/>
  <c r="J183" i="59"/>
  <c r="J182" i="59"/>
  <c r="J181" i="59"/>
  <c r="J180" i="59"/>
  <c r="J179" i="59"/>
  <c r="J178" i="59"/>
  <c r="J177" i="59"/>
  <c r="J176" i="59"/>
  <c r="J175" i="59"/>
  <c r="J174" i="59"/>
  <c r="J173" i="59"/>
  <c r="J172" i="59"/>
  <c r="J171" i="59"/>
  <c r="J170" i="59"/>
  <c r="J169" i="59"/>
  <c r="J168" i="59"/>
  <c r="J167" i="59"/>
  <c r="J166" i="59"/>
  <c r="J165" i="59"/>
  <c r="J164" i="59"/>
  <c r="J163" i="59"/>
  <c r="J162" i="59"/>
  <c r="J161" i="59"/>
  <c r="J160" i="59"/>
  <c r="J159" i="59"/>
  <c r="J158" i="59"/>
  <c r="J157" i="59"/>
  <c r="J156" i="59"/>
  <c r="J155" i="59"/>
  <c r="J154" i="59"/>
  <c r="J153" i="59"/>
  <c r="J152" i="59"/>
  <c r="J151" i="59"/>
  <c r="J150" i="59"/>
  <c r="J149" i="59"/>
  <c r="J148" i="59"/>
  <c r="J147" i="59"/>
  <c r="J146" i="59"/>
  <c r="J145" i="59"/>
  <c r="J144" i="59"/>
  <c r="J143" i="59"/>
  <c r="J142" i="59"/>
  <c r="J141" i="59"/>
  <c r="J140" i="59"/>
  <c r="J139" i="59"/>
  <c r="J138" i="59"/>
  <c r="J137" i="59"/>
  <c r="J136" i="59"/>
  <c r="J135" i="59"/>
  <c r="J134" i="59"/>
  <c r="J133" i="59"/>
  <c r="J132" i="59"/>
  <c r="J131" i="59"/>
  <c r="J130" i="59"/>
  <c r="J129" i="59"/>
  <c r="J128" i="59"/>
  <c r="J127" i="59"/>
  <c r="J126" i="59"/>
  <c r="J125" i="59"/>
  <c r="J124" i="59"/>
  <c r="J123" i="59"/>
  <c r="J122" i="59"/>
  <c r="J121" i="59"/>
  <c r="J120" i="59"/>
  <c r="J119" i="59"/>
  <c r="J118" i="59"/>
  <c r="J117" i="59"/>
  <c r="J116" i="59"/>
  <c r="J115" i="59"/>
  <c r="J114" i="59"/>
  <c r="J113" i="59"/>
  <c r="J112" i="59"/>
  <c r="J111" i="59"/>
  <c r="J110" i="59"/>
  <c r="J109" i="59"/>
  <c r="J108" i="59"/>
  <c r="J107" i="59"/>
  <c r="J106" i="59"/>
  <c r="J105" i="59"/>
  <c r="J104" i="59"/>
  <c r="J103" i="59"/>
  <c r="J102" i="59"/>
  <c r="J101" i="59"/>
  <c r="J100" i="59"/>
  <c r="J99" i="59"/>
  <c r="J98" i="59"/>
  <c r="J97" i="59"/>
  <c r="J96" i="59"/>
  <c r="J95" i="59"/>
  <c r="J94" i="59"/>
  <c r="J93" i="59"/>
  <c r="J92" i="59"/>
  <c r="J91" i="59"/>
  <c r="J90" i="59"/>
  <c r="J89" i="59"/>
  <c r="J88" i="59"/>
  <c r="J87" i="59"/>
  <c r="J86" i="59"/>
  <c r="J85" i="59"/>
  <c r="J84" i="59"/>
  <c r="J83" i="59"/>
  <c r="J82" i="59"/>
  <c r="J81" i="59"/>
  <c r="J80" i="59"/>
  <c r="J79" i="59"/>
  <c r="J78" i="59"/>
  <c r="J77" i="59"/>
  <c r="J76" i="59"/>
  <c r="J75" i="59"/>
  <c r="J74" i="59"/>
  <c r="J73" i="59"/>
  <c r="J72" i="59"/>
  <c r="J71" i="59"/>
  <c r="J70" i="59"/>
  <c r="J69" i="59"/>
  <c r="J68" i="59"/>
  <c r="J67" i="59"/>
  <c r="J66" i="59"/>
  <c r="J65" i="59"/>
  <c r="J64" i="59"/>
  <c r="J63" i="59"/>
  <c r="J62" i="59"/>
  <c r="J61" i="59"/>
  <c r="J60" i="59"/>
  <c r="J59" i="59"/>
  <c r="J58" i="59"/>
  <c r="J57" i="59"/>
  <c r="J56" i="59"/>
  <c r="J55" i="59"/>
  <c r="J54" i="59"/>
  <c r="J53" i="59"/>
  <c r="J52" i="59"/>
  <c r="J51" i="59"/>
  <c r="J50" i="59"/>
  <c r="J49" i="59"/>
  <c r="J48" i="59"/>
  <c r="J47" i="59"/>
  <c r="J46" i="59"/>
  <c r="J45" i="59"/>
  <c r="J44" i="59"/>
  <c r="J43" i="59"/>
  <c r="J42" i="59"/>
  <c r="J41" i="59"/>
  <c r="J40" i="59"/>
  <c r="J39" i="59"/>
  <c r="J38" i="59"/>
  <c r="J37" i="59"/>
  <c r="J36" i="59"/>
  <c r="J35" i="59"/>
  <c r="J34" i="59"/>
  <c r="J33" i="59"/>
  <c r="J32" i="59"/>
  <c r="J31" i="59"/>
  <c r="J30" i="59"/>
  <c r="J29" i="59"/>
  <c r="J28" i="59"/>
  <c r="J27" i="59"/>
  <c r="J26" i="59"/>
  <c r="J25" i="59"/>
  <c r="J24" i="59"/>
  <c r="J23" i="59"/>
  <c r="J22" i="59"/>
  <c r="J21" i="59"/>
  <c r="J20" i="59"/>
  <c r="J19" i="59"/>
  <c r="J18" i="59"/>
  <c r="J17" i="59"/>
  <c r="J16" i="59"/>
  <c r="J15" i="59"/>
  <c r="J14" i="59"/>
  <c r="J13" i="59"/>
  <c r="J12" i="59"/>
  <c r="J11" i="59"/>
  <c r="J10" i="59"/>
  <c r="J9" i="59"/>
  <c r="J8" i="59"/>
  <c r="J7" i="59"/>
  <c r="J6" i="59"/>
  <c r="J5" i="59"/>
  <c r="C2" i="59"/>
  <c r="J1890" i="58"/>
  <c r="J1889" i="58"/>
  <c r="J1888" i="58"/>
  <c r="J1887" i="58"/>
  <c r="J1886" i="58"/>
  <c r="J1885" i="58"/>
  <c r="J1884" i="58"/>
  <c r="J1883" i="58"/>
  <c r="J1882" i="58"/>
  <c r="J1881" i="58"/>
  <c r="J1880" i="58"/>
  <c r="J1879" i="58"/>
  <c r="J1878" i="58"/>
  <c r="J1877" i="58"/>
  <c r="J1876" i="58"/>
  <c r="J1875" i="58"/>
  <c r="J1874" i="58"/>
  <c r="J1873" i="58"/>
  <c r="J1872" i="58"/>
  <c r="J1871" i="58"/>
  <c r="J1870" i="58"/>
  <c r="J1869" i="58"/>
  <c r="J1868" i="58"/>
  <c r="J1867" i="58"/>
  <c r="J1866" i="58"/>
  <c r="J1865" i="58"/>
  <c r="J1864" i="58"/>
  <c r="J1863" i="58"/>
  <c r="J1862" i="58"/>
  <c r="J1861" i="58"/>
  <c r="J1860" i="58"/>
  <c r="J1859" i="58"/>
  <c r="J1858" i="58"/>
  <c r="J1857" i="58"/>
  <c r="J1856" i="58"/>
  <c r="J1855" i="58"/>
  <c r="J1854" i="58"/>
  <c r="J1853" i="58"/>
  <c r="J1852" i="58"/>
  <c r="J1851" i="58"/>
  <c r="J1850" i="58"/>
  <c r="J1849" i="58"/>
  <c r="J1848" i="58"/>
  <c r="J1847" i="58"/>
  <c r="J1846" i="58"/>
  <c r="J1845" i="58"/>
  <c r="J1844" i="58"/>
  <c r="J1843" i="58"/>
  <c r="J1842" i="58"/>
  <c r="J1841" i="58"/>
  <c r="J1840" i="58"/>
  <c r="J1839" i="58"/>
  <c r="J1838" i="58"/>
  <c r="J1837" i="58"/>
  <c r="J1836" i="58"/>
  <c r="J1835" i="58"/>
  <c r="J1834" i="58"/>
  <c r="J1833" i="58"/>
  <c r="J1832" i="58"/>
  <c r="J1831" i="58"/>
  <c r="J1830" i="58"/>
  <c r="J1829" i="58"/>
  <c r="J1828" i="58"/>
  <c r="J1827" i="58"/>
  <c r="J1826" i="58"/>
  <c r="J1825" i="58"/>
  <c r="J1824" i="58"/>
  <c r="J1823" i="58"/>
  <c r="J1822" i="58"/>
  <c r="J1821" i="58"/>
  <c r="J1820" i="58"/>
  <c r="J1819" i="58"/>
  <c r="J1818" i="58"/>
  <c r="J1817" i="58"/>
  <c r="J1816" i="58"/>
  <c r="J1815" i="58"/>
  <c r="J1814" i="58"/>
  <c r="J1813" i="58"/>
  <c r="J1812" i="58"/>
  <c r="J1811" i="58"/>
  <c r="J1810" i="58"/>
  <c r="J1809" i="58"/>
  <c r="J1808" i="58"/>
  <c r="J1807" i="58"/>
  <c r="J1806" i="58"/>
  <c r="J1805" i="58"/>
  <c r="J1804" i="58"/>
  <c r="J1803" i="58"/>
  <c r="J1802" i="58"/>
  <c r="J1801" i="58"/>
  <c r="J1800" i="58"/>
  <c r="J1799" i="58"/>
  <c r="J1798" i="58"/>
  <c r="J1797" i="58"/>
  <c r="J1796" i="58"/>
  <c r="J1795" i="58"/>
  <c r="J1794" i="58"/>
  <c r="J1793" i="58"/>
  <c r="J1792" i="58"/>
  <c r="J1791" i="58"/>
  <c r="J1790" i="58"/>
  <c r="J1789" i="58"/>
  <c r="J1788" i="58"/>
  <c r="J1787" i="58"/>
  <c r="J1786" i="58"/>
  <c r="J1785" i="58"/>
  <c r="J1784" i="58"/>
  <c r="J1783" i="58"/>
  <c r="J1782" i="58"/>
  <c r="J1781" i="58"/>
  <c r="J1780" i="58"/>
  <c r="J1779" i="58"/>
  <c r="J1778" i="58"/>
  <c r="J1777" i="58"/>
  <c r="J1776" i="58"/>
  <c r="J1775" i="58"/>
  <c r="J1774" i="58"/>
  <c r="J1773" i="58"/>
  <c r="J1772" i="58"/>
  <c r="J1771" i="58"/>
  <c r="J1770" i="58"/>
  <c r="J1769" i="58"/>
  <c r="J1768" i="58"/>
  <c r="J1767" i="58"/>
  <c r="J1766" i="58"/>
  <c r="J1765" i="58"/>
  <c r="J1764" i="58"/>
  <c r="J1763" i="58"/>
  <c r="J1762" i="58"/>
  <c r="J1761" i="58"/>
  <c r="J1760" i="58"/>
  <c r="J1759" i="58"/>
  <c r="J1758" i="58"/>
  <c r="J1757" i="58"/>
  <c r="J1756" i="58"/>
  <c r="J1755" i="58"/>
  <c r="J1754" i="58"/>
  <c r="J1753" i="58"/>
  <c r="J1752" i="58"/>
  <c r="J1751" i="58"/>
  <c r="J1750" i="58"/>
  <c r="J1749" i="58"/>
  <c r="J1748" i="58"/>
  <c r="J1747" i="58"/>
  <c r="J1746" i="58"/>
  <c r="J1745" i="58"/>
  <c r="J1744" i="58"/>
  <c r="J1743" i="58"/>
  <c r="J1742" i="58"/>
  <c r="J1741" i="58"/>
  <c r="J1740" i="58"/>
  <c r="J1739" i="58"/>
  <c r="J1738" i="58"/>
  <c r="J1737" i="58"/>
  <c r="J1736" i="58"/>
  <c r="J1735" i="58"/>
  <c r="J1734" i="58"/>
  <c r="J1733" i="58"/>
  <c r="J1732" i="58"/>
  <c r="J1731" i="58"/>
  <c r="J1730" i="58"/>
  <c r="J1729" i="58"/>
  <c r="J1728" i="58"/>
  <c r="J1727" i="58"/>
  <c r="J1726" i="58"/>
  <c r="J1725" i="58"/>
  <c r="J1724" i="58"/>
  <c r="J1723" i="58"/>
  <c r="J1722" i="58"/>
  <c r="J1721" i="58"/>
  <c r="J1720" i="58"/>
  <c r="J1719" i="58"/>
  <c r="J1718" i="58"/>
  <c r="J1717" i="58"/>
  <c r="J1716" i="58"/>
  <c r="J1715" i="58"/>
  <c r="J1714" i="58"/>
  <c r="J1713" i="58"/>
  <c r="J1712" i="58"/>
  <c r="J1711" i="58"/>
  <c r="J1710" i="58"/>
  <c r="J1709" i="58"/>
  <c r="J1708" i="58"/>
  <c r="J1707" i="58"/>
  <c r="J1706" i="58"/>
  <c r="J1705" i="58"/>
  <c r="J1704" i="58"/>
  <c r="J1703" i="58"/>
  <c r="J1702" i="58"/>
  <c r="J1701" i="58"/>
  <c r="J1700" i="58"/>
  <c r="J1699" i="58"/>
  <c r="J1698" i="58"/>
  <c r="J1697" i="58"/>
  <c r="J1696" i="58"/>
  <c r="J1695" i="58"/>
  <c r="J1694" i="58"/>
  <c r="J1693" i="58"/>
  <c r="J1692" i="58"/>
  <c r="J1691" i="58"/>
  <c r="J1690" i="58"/>
  <c r="J1689" i="58"/>
  <c r="J1688" i="58"/>
  <c r="J1687" i="58"/>
  <c r="J1686" i="58"/>
  <c r="J1685" i="58"/>
  <c r="J1684" i="58"/>
  <c r="J1683" i="58"/>
  <c r="J1682" i="58"/>
  <c r="J1681" i="58"/>
  <c r="J1680" i="58"/>
  <c r="J1679" i="58"/>
  <c r="J1678" i="58"/>
  <c r="J1677" i="58"/>
  <c r="J1676" i="58"/>
  <c r="J1675" i="58"/>
  <c r="J1674" i="58"/>
  <c r="J1673" i="58"/>
  <c r="J1672" i="58"/>
  <c r="J1671" i="58"/>
  <c r="J1670" i="58"/>
  <c r="J1669" i="58"/>
  <c r="J1668" i="58"/>
  <c r="J1667" i="58"/>
  <c r="J1666" i="58"/>
  <c r="J1665" i="58"/>
  <c r="J1664" i="58"/>
  <c r="J1663" i="58"/>
  <c r="J1662" i="58"/>
  <c r="J1661" i="58"/>
  <c r="J1660" i="58"/>
  <c r="J1659" i="58"/>
  <c r="J1658" i="58"/>
  <c r="J1657" i="58"/>
  <c r="J1656" i="58"/>
  <c r="J1655" i="58"/>
  <c r="J1654" i="58"/>
  <c r="J1653" i="58"/>
  <c r="J1652" i="58"/>
  <c r="J1651" i="58"/>
  <c r="J1650" i="58"/>
  <c r="J1649" i="58"/>
  <c r="J1648" i="58"/>
  <c r="J1647" i="58"/>
  <c r="J1646" i="58"/>
  <c r="J1645" i="58"/>
  <c r="J1644" i="58"/>
  <c r="J1643" i="58"/>
  <c r="J1642" i="58"/>
  <c r="J1641" i="58"/>
  <c r="J1640" i="58"/>
  <c r="J1639" i="58"/>
  <c r="J1638" i="58"/>
  <c r="J1637" i="58"/>
  <c r="J1636" i="58"/>
  <c r="J1635" i="58"/>
  <c r="J1634" i="58"/>
  <c r="J1633" i="58"/>
  <c r="J1632" i="58"/>
  <c r="J1631" i="58"/>
  <c r="J1630" i="58"/>
  <c r="J1629" i="58"/>
  <c r="J1628" i="58"/>
  <c r="J1627" i="58"/>
  <c r="J1626" i="58"/>
  <c r="J1625" i="58"/>
  <c r="J1624" i="58"/>
  <c r="J1623" i="58"/>
  <c r="J1622" i="58"/>
  <c r="J1621" i="58"/>
  <c r="J1620" i="58"/>
  <c r="J1619" i="58"/>
  <c r="J1618" i="58"/>
  <c r="J1617" i="58"/>
  <c r="J1616" i="58"/>
  <c r="J1615" i="58"/>
  <c r="J1614" i="58"/>
  <c r="J1613" i="58"/>
  <c r="J1612" i="58"/>
  <c r="J1611" i="58"/>
  <c r="J1610" i="58"/>
  <c r="J1609" i="58"/>
  <c r="J1608" i="58"/>
  <c r="J1607" i="58"/>
  <c r="J1606" i="58"/>
  <c r="J1605" i="58"/>
  <c r="J1604" i="58"/>
  <c r="J1603" i="58"/>
  <c r="J1602" i="58"/>
  <c r="J1601" i="58"/>
  <c r="J1600" i="58"/>
  <c r="J1599" i="58"/>
  <c r="J1598" i="58"/>
  <c r="J1597" i="58"/>
  <c r="J1596" i="58"/>
  <c r="J1595" i="58"/>
  <c r="J1594" i="58"/>
  <c r="J1593" i="58"/>
  <c r="J1592" i="58"/>
  <c r="J1591" i="58"/>
  <c r="J1590" i="58"/>
  <c r="J1589" i="58"/>
  <c r="J1588" i="58"/>
  <c r="J1587" i="58"/>
  <c r="J1586" i="58"/>
  <c r="J1585" i="58"/>
  <c r="J1584" i="58"/>
  <c r="J1583" i="58"/>
  <c r="J1582" i="58"/>
  <c r="J1581" i="58"/>
  <c r="J1580" i="58"/>
  <c r="J1579" i="58"/>
  <c r="J1578" i="58"/>
  <c r="J1577" i="58"/>
  <c r="J1576" i="58"/>
  <c r="J1575" i="58"/>
  <c r="J1574" i="58"/>
  <c r="J1573" i="58"/>
  <c r="J1572" i="58"/>
  <c r="J1571" i="58"/>
  <c r="J1570" i="58"/>
  <c r="J1569" i="58"/>
  <c r="J1568" i="58"/>
  <c r="J1567" i="58"/>
  <c r="J1566" i="58"/>
  <c r="J1565" i="58"/>
  <c r="J1564" i="58"/>
  <c r="J1563" i="58"/>
  <c r="J1562" i="58"/>
  <c r="J1561" i="58"/>
  <c r="J1560" i="58"/>
  <c r="J1559" i="58"/>
  <c r="J1558" i="58"/>
  <c r="J1557" i="58"/>
  <c r="J1556" i="58"/>
  <c r="J1555" i="58"/>
  <c r="J1554" i="58"/>
  <c r="J1553" i="58"/>
  <c r="J1552" i="58"/>
  <c r="J1551" i="58"/>
  <c r="J1550" i="58"/>
  <c r="J1549" i="58"/>
  <c r="J1548" i="58"/>
  <c r="J1547" i="58"/>
  <c r="J1546" i="58"/>
  <c r="J1545" i="58"/>
  <c r="J1544" i="58"/>
  <c r="J1543" i="58"/>
  <c r="J1542" i="58"/>
  <c r="J1541" i="58"/>
  <c r="J1540" i="58"/>
  <c r="J1539" i="58"/>
  <c r="J1538" i="58"/>
  <c r="J1537" i="58"/>
  <c r="J1536" i="58"/>
  <c r="J1535" i="58"/>
  <c r="J1534" i="58"/>
  <c r="J1533" i="58"/>
  <c r="J1532" i="58"/>
  <c r="J1531" i="58"/>
  <c r="J1530" i="58"/>
  <c r="J1529" i="58"/>
  <c r="J1528" i="58"/>
  <c r="J1527" i="58"/>
  <c r="J1526" i="58"/>
  <c r="J1525" i="58"/>
  <c r="J1524" i="58"/>
  <c r="J1523" i="58"/>
  <c r="J1522" i="58"/>
  <c r="J1521" i="58"/>
  <c r="J1520" i="58"/>
  <c r="J1519" i="58"/>
  <c r="J1518" i="58"/>
  <c r="J1517" i="58"/>
  <c r="J1516" i="58"/>
  <c r="J1515" i="58"/>
  <c r="J1514" i="58"/>
  <c r="J1513" i="58"/>
  <c r="J1512" i="58"/>
  <c r="J1511" i="58"/>
  <c r="J1510" i="58"/>
  <c r="J1509" i="58"/>
  <c r="J1508" i="58"/>
  <c r="J1507" i="58"/>
  <c r="J1506" i="58"/>
  <c r="J1505" i="58"/>
  <c r="J1504" i="58"/>
  <c r="J1503" i="58"/>
  <c r="J1502" i="58"/>
  <c r="J1501" i="58"/>
  <c r="J1500" i="58"/>
  <c r="J1499" i="58"/>
  <c r="J1498" i="58"/>
  <c r="J1497" i="58"/>
  <c r="J1496" i="58"/>
  <c r="J1495" i="58"/>
  <c r="J1494" i="58"/>
  <c r="J1493" i="58"/>
  <c r="J1492" i="58"/>
  <c r="J1491" i="58"/>
  <c r="J1490" i="58"/>
  <c r="J1489" i="58"/>
  <c r="J1488" i="58"/>
  <c r="J1487" i="58"/>
  <c r="J1486" i="58"/>
  <c r="J1485" i="58"/>
  <c r="J1484" i="58"/>
  <c r="J1483" i="58"/>
  <c r="J1482" i="58"/>
  <c r="J1481" i="58"/>
  <c r="J1480" i="58"/>
  <c r="J1479" i="58"/>
  <c r="J1478" i="58"/>
  <c r="J1477" i="58"/>
  <c r="J1476" i="58"/>
  <c r="J1475" i="58"/>
  <c r="J1474" i="58"/>
  <c r="J1473" i="58"/>
  <c r="J1472" i="58"/>
  <c r="J1471" i="58"/>
  <c r="J1470" i="58"/>
  <c r="J1469" i="58"/>
  <c r="J1468" i="58"/>
  <c r="J1467" i="58"/>
  <c r="J1466" i="58"/>
  <c r="J1465" i="58"/>
  <c r="J1464" i="58"/>
  <c r="J1463" i="58"/>
  <c r="J1462" i="58"/>
  <c r="J1461" i="58"/>
  <c r="J1460" i="58"/>
  <c r="J1459" i="58"/>
  <c r="J1458" i="58"/>
  <c r="J1457" i="58"/>
  <c r="J1456" i="58"/>
  <c r="J1455" i="58"/>
  <c r="J1454" i="58"/>
  <c r="J1453" i="58"/>
  <c r="J1452" i="58"/>
  <c r="J1451" i="58"/>
  <c r="J1450" i="58"/>
  <c r="J1449" i="58"/>
  <c r="J1448" i="58"/>
  <c r="J1447" i="58"/>
  <c r="J1446" i="58"/>
  <c r="J1445" i="58"/>
  <c r="J1444" i="58"/>
  <c r="J1443" i="58"/>
  <c r="J1442" i="58"/>
  <c r="J1441" i="58"/>
  <c r="J1440" i="58"/>
  <c r="J1439" i="58"/>
  <c r="J1438" i="58"/>
  <c r="J1437" i="58"/>
  <c r="J1436" i="58"/>
  <c r="J1435" i="58"/>
  <c r="J1434" i="58"/>
  <c r="J1433" i="58"/>
  <c r="J1432" i="58"/>
  <c r="J1431" i="58"/>
  <c r="J1430" i="58"/>
  <c r="J1429" i="58"/>
  <c r="J1428" i="58"/>
  <c r="J1427" i="58"/>
  <c r="J1426" i="58"/>
  <c r="J1425" i="58"/>
  <c r="J1424" i="58"/>
  <c r="J1423" i="58"/>
  <c r="J1422" i="58"/>
  <c r="J1421" i="58"/>
  <c r="J1420" i="58"/>
  <c r="J1419" i="58"/>
  <c r="J1418" i="58"/>
  <c r="J1417" i="58"/>
  <c r="J1416" i="58"/>
  <c r="J1415" i="58"/>
  <c r="J1414" i="58"/>
  <c r="J1413" i="58"/>
  <c r="J1412" i="58"/>
  <c r="J1411" i="58"/>
  <c r="J1410" i="58"/>
  <c r="J1409" i="58"/>
  <c r="J1408" i="58"/>
  <c r="J1407" i="58"/>
  <c r="J1406" i="58"/>
  <c r="J1405" i="58"/>
  <c r="J1404" i="58"/>
  <c r="J1403" i="58"/>
  <c r="J1402" i="58"/>
  <c r="J1401" i="58"/>
  <c r="J1400" i="58"/>
  <c r="J1399" i="58"/>
  <c r="J1398" i="58"/>
  <c r="J1397" i="58"/>
  <c r="J1396" i="58"/>
  <c r="J1395" i="58"/>
  <c r="J1394" i="58"/>
  <c r="J1393" i="58"/>
  <c r="J1392" i="58"/>
  <c r="J1391" i="58"/>
  <c r="J1390" i="58"/>
  <c r="J1389" i="58"/>
  <c r="J1388" i="58"/>
  <c r="J1387" i="58"/>
  <c r="J1386" i="58"/>
  <c r="J1385" i="58"/>
  <c r="J1384" i="58"/>
  <c r="J1383" i="58"/>
  <c r="J1382" i="58"/>
  <c r="J1381" i="58"/>
  <c r="J1380" i="58"/>
  <c r="J1379" i="58"/>
  <c r="J1378" i="58"/>
  <c r="J1377" i="58"/>
  <c r="J1376" i="58"/>
  <c r="J1375" i="58"/>
  <c r="J1374" i="58"/>
  <c r="J1373" i="58"/>
  <c r="J1372" i="58"/>
  <c r="J1371" i="58"/>
  <c r="J1370" i="58"/>
  <c r="J1369" i="58"/>
  <c r="J1368" i="58"/>
  <c r="J1367" i="58"/>
  <c r="J1366" i="58"/>
  <c r="J1365" i="58"/>
  <c r="J1364" i="58"/>
  <c r="J1363" i="58"/>
  <c r="J1362" i="58"/>
  <c r="J1361" i="58"/>
  <c r="J1360" i="58"/>
  <c r="J1359" i="58"/>
  <c r="J1358" i="58"/>
  <c r="J1357" i="58"/>
  <c r="J1356" i="58"/>
  <c r="J1355" i="58"/>
  <c r="J1354" i="58"/>
  <c r="J1353" i="58"/>
  <c r="J1352" i="58"/>
  <c r="J1351" i="58"/>
  <c r="J1350" i="58"/>
  <c r="J1349" i="58"/>
  <c r="J1348" i="58"/>
  <c r="J1347" i="58"/>
  <c r="J1346" i="58"/>
  <c r="J1345" i="58"/>
  <c r="J1344" i="58"/>
  <c r="J1343" i="58"/>
  <c r="J1342" i="58"/>
  <c r="J1341" i="58"/>
  <c r="J1340" i="58"/>
  <c r="J1339" i="58"/>
  <c r="J1338" i="58"/>
  <c r="J1337" i="58"/>
  <c r="J1336" i="58"/>
  <c r="J1335" i="58"/>
  <c r="J1334" i="58"/>
  <c r="J1333" i="58"/>
  <c r="J1332" i="58"/>
  <c r="J1331" i="58"/>
  <c r="J1330" i="58"/>
  <c r="J1329" i="58"/>
  <c r="J1328" i="58"/>
  <c r="J1327" i="58"/>
  <c r="J1326" i="58"/>
  <c r="J1325" i="58"/>
  <c r="J1324" i="58"/>
  <c r="J1323" i="58"/>
  <c r="J1322" i="58"/>
  <c r="J1321" i="58"/>
  <c r="J1320" i="58"/>
  <c r="J1319" i="58"/>
  <c r="J1318" i="58"/>
  <c r="J1317" i="58"/>
  <c r="J1316" i="58"/>
  <c r="J1315" i="58"/>
  <c r="J1314" i="58"/>
  <c r="J1313" i="58"/>
  <c r="J1312" i="58"/>
  <c r="J1311" i="58"/>
  <c r="J1310" i="58"/>
  <c r="J1309" i="58"/>
  <c r="J1308" i="58"/>
  <c r="J1307" i="58"/>
  <c r="J1306" i="58"/>
  <c r="J1305" i="58"/>
  <c r="J1304" i="58"/>
  <c r="J1303" i="58"/>
  <c r="J1302" i="58"/>
  <c r="J1301" i="58"/>
  <c r="J1300" i="58"/>
  <c r="J1299" i="58"/>
  <c r="J1298" i="58"/>
  <c r="J1297" i="58"/>
  <c r="J1296" i="58"/>
  <c r="J1295" i="58"/>
  <c r="J1294" i="58"/>
  <c r="J1293" i="58"/>
  <c r="J1292" i="58"/>
  <c r="J1291" i="58"/>
  <c r="J1290" i="58"/>
  <c r="J1289" i="58"/>
  <c r="J1288" i="58"/>
  <c r="J1287" i="58"/>
  <c r="J1286" i="58"/>
  <c r="J1285" i="58"/>
  <c r="J1284" i="58"/>
  <c r="J1283" i="58"/>
  <c r="J1282" i="58"/>
  <c r="J1281" i="58"/>
  <c r="J1280" i="58"/>
  <c r="J1279" i="58"/>
  <c r="J1278" i="58"/>
  <c r="J1277" i="58"/>
  <c r="J1276" i="58"/>
  <c r="J1275" i="58"/>
  <c r="J1274" i="58"/>
  <c r="J1273" i="58"/>
  <c r="J1272" i="58"/>
  <c r="J1271" i="58"/>
  <c r="J1270" i="58"/>
  <c r="J1269" i="58"/>
  <c r="J1268" i="58"/>
  <c r="J1267" i="58"/>
  <c r="J1266" i="58"/>
  <c r="J1265" i="58"/>
  <c r="J1264" i="58"/>
  <c r="J1263" i="58"/>
  <c r="J1262" i="58"/>
  <c r="J1261" i="58"/>
  <c r="J1260" i="58"/>
  <c r="J1259" i="58"/>
  <c r="J1258" i="58"/>
  <c r="J1257" i="58"/>
  <c r="J1256" i="58"/>
  <c r="J1255" i="58"/>
  <c r="J1254" i="58"/>
  <c r="J1253" i="58"/>
  <c r="J1252" i="58"/>
  <c r="J1251" i="58"/>
  <c r="J1250" i="58"/>
  <c r="J1249" i="58"/>
  <c r="J1248" i="58"/>
  <c r="J1247" i="58"/>
  <c r="J1246" i="58"/>
  <c r="J1245" i="58"/>
  <c r="J1244" i="58"/>
  <c r="J1243" i="58"/>
  <c r="J1242" i="58"/>
  <c r="J1241" i="58"/>
  <c r="J1240" i="58"/>
  <c r="J1239" i="58"/>
  <c r="J1238" i="58"/>
  <c r="J1237" i="58"/>
  <c r="J1236" i="58"/>
  <c r="J1235" i="58"/>
  <c r="J1234" i="58"/>
  <c r="J1233" i="58"/>
  <c r="J1232" i="58"/>
  <c r="J1231" i="58"/>
  <c r="J1230" i="58"/>
  <c r="J1229" i="58"/>
  <c r="J1228" i="58"/>
  <c r="J1227" i="58"/>
  <c r="J1226" i="58"/>
  <c r="J1225" i="58"/>
  <c r="J1224" i="58"/>
  <c r="J1223" i="58"/>
  <c r="J1222" i="58"/>
  <c r="J1221" i="58"/>
  <c r="J1220" i="58"/>
  <c r="J1219" i="58"/>
  <c r="J1218" i="58"/>
  <c r="J1217" i="58"/>
  <c r="J1216" i="58"/>
  <c r="J1215" i="58"/>
  <c r="J1214" i="58"/>
  <c r="J1213" i="58"/>
  <c r="J1212" i="58"/>
  <c r="J1211" i="58"/>
  <c r="J1210" i="58"/>
  <c r="J1209" i="58"/>
  <c r="J1208" i="58"/>
  <c r="J1207" i="58"/>
  <c r="J1206" i="58"/>
  <c r="J1205" i="58"/>
  <c r="J1204" i="58"/>
  <c r="J1203" i="58"/>
  <c r="J1202" i="58"/>
  <c r="J1201" i="58"/>
  <c r="J1200" i="58"/>
  <c r="J1199" i="58"/>
  <c r="J1198" i="58"/>
  <c r="J1197" i="58"/>
  <c r="J1196" i="58"/>
  <c r="J1195" i="58"/>
  <c r="J1194" i="58"/>
  <c r="J1193" i="58"/>
  <c r="J1192" i="58"/>
  <c r="J1191" i="58"/>
  <c r="J1190" i="58"/>
  <c r="J1189" i="58"/>
  <c r="J1188" i="58"/>
  <c r="J1187" i="58"/>
  <c r="J1186" i="58"/>
  <c r="J1185" i="58"/>
  <c r="J1184" i="58"/>
  <c r="J1183" i="58"/>
  <c r="J1182" i="58"/>
  <c r="J1181" i="58"/>
  <c r="J1180" i="58"/>
  <c r="J1179" i="58"/>
  <c r="J1178" i="58"/>
  <c r="J1177" i="58"/>
  <c r="J1176" i="58"/>
  <c r="J1175" i="58"/>
  <c r="J1174" i="58"/>
  <c r="J1173" i="58"/>
  <c r="J1172" i="58"/>
  <c r="J1171" i="58"/>
  <c r="J1170" i="58"/>
  <c r="J1169" i="58"/>
  <c r="J1168" i="58"/>
  <c r="J1167" i="58"/>
  <c r="J1166" i="58"/>
  <c r="J1165" i="58"/>
  <c r="J1164" i="58"/>
  <c r="J1163" i="58"/>
  <c r="J1162" i="58"/>
  <c r="J1161" i="58"/>
  <c r="J1160" i="58"/>
  <c r="J1159" i="58"/>
  <c r="J1158" i="58"/>
  <c r="J1157" i="58"/>
  <c r="J1156" i="58"/>
  <c r="J1155" i="58"/>
  <c r="J1154" i="58"/>
  <c r="J1153" i="58"/>
  <c r="J1152" i="58"/>
  <c r="J1151" i="58"/>
  <c r="J1150" i="58"/>
  <c r="J1149" i="58"/>
  <c r="J1148" i="58"/>
  <c r="J1147" i="58"/>
  <c r="J1146" i="58"/>
  <c r="J1145" i="58"/>
  <c r="J1144" i="58"/>
  <c r="J1143" i="58"/>
  <c r="J1142" i="58"/>
  <c r="J1141" i="58"/>
  <c r="J1140" i="58"/>
  <c r="J1139" i="58"/>
  <c r="J1138" i="58"/>
  <c r="J1137" i="58"/>
  <c r="J1136" i="58"/>
  <c r="J1135" i="58"/>
  <c r="J1134" i="58"/>
  <c r="J1133" i="58"/>
  <c r="J1132" i="58"/>
  <c r="J1131" i="58"/>
  <c r="J1130" i="58"/>
  <c r="J1129" i="58"/>
  <c r="J1128" i="58"/>
  <c r="J1127" i="58"/>
  <c r="J1126" i="58"/>
  <c r="J1125" i="58"/>
  <c r="J1124" i="58"/>
  <c r="J1123" i="58"/>
  <c r="J1122" i="58"/>
  <c r="J1121" i="58"/>
  <c r="J1120" i="58"/>
  <c r="J1119" i="58"/>
  <c r="J1118" i="58"/>
  <c r="J1117" i="58"/>
  <c r="J1116" i="58"/>
  <c r="J1115" i="58"/>
  <c r="J1114" i="58"/>
  <c r="J1113" i="58"/>
  <c r="J1112" i="58"/>
  <c r="J1111" i="58"/>
  <c r="J1110" i="58"/>
  <c r="J1109" i="58"/>
  <c r="J1108" i="58"/>
  <c r="J1107" i="58"/>
  <c r="J1106" i="58"/>
  <c r="J1105" i="58"/>
  <c r="J1104" i="58"/>
  <c r="J1103" i="58"/>
  <c r="J1102" i="58"/>
  <c r="J1101" i="58"/>
  <c r="J1100" i="58"/>
  <c r="J1099" i="58"/>
  <c r="J1098" i="58"/>
  <c r="J1097" i="58"/>
  <c r="J1096" i="58"/>
  <c r="J1095" i="58"/>
  <c r="J1094" i="58"/>
  <c r="J1093" i="58"/>
  <c r="J1092" i="58"/>
  <c r="J1091" i="58"/>
  <c r="J1090" i="58"/>
  <c r="J1089" i="58"/>
  <c r="J1088" i="58"/>
  <c r="J1087" i="58"/>
  <c r="J1086" i="58"/>
  <c r="J1085" i="58"/>
  <c r="J1084" i="58"/>
  <c r="J1083" i="58"/>
  <c r="J1082" i="58"/>
  <c r="J1081" i="58"/>
  <c r="J1080" i="58"/>
  <c r="J1079" i="58"/>
  <c r="J1078" i="58"/>
  <c r="J1077" i="58"/>
  <c r="J1076" i="58"/>
  <c r="J1075" i="58"/>
  <c r="J1074" i="58"/>
  <c r="J1073" i="58"/>
  <c r="J1072" i="58"/>
  <c r="J1071" i="58"/>
  <c r="J1070" i="58"/>
  <c r="J1069" i="58"/>
  <c r="J1068" i="58"/>
  <c r="J1067" i="58"/>
  <c r="J1066" i="58"/>
  <c r="J1065" i="58"/>
  <c r="J1064" i="58"/>
  <c r="J1063" i="58"/>
  <c r="J1062" i="58"/>
  <c r="J1061" i="58"/>
  <c r="J1060" i="58"/>
  <c r="J1059" i="58"/>
  <c r="J1058" i="58"/>
  <c r="J1057" i="58"/>
  <c r="J1056" i="58"/>
  <c r="J1055" i="58"/>
  <c r="J1054" i="58"/>
  <c r="J1053" i="58"/>
  <c r="J1052" i="58"/>
  <c r="J1051" i="58"/>
  <c r="J1050" i="58"/>
  <c r="J1049" i="58"/>
  <c r="J1048" i="58"/>
  <c r="J1047" i="58"/>
  <c r="J1046" i="58"/>
  <c r="J1045" i="58"/>
  <c r="J1044" i="58"/>
  <c r="J1043" i="58"/>
  <c r="J1042" i="58"/>
  <c r="J1041" i="58"/>
  <c r="J1040" i="58"/>
  <c r="J1039" i="58"/>
  <c r="J1038" i="58"/>
  <c r="J1037" i="58"/>
  <c r="J1036" i="58"/>
  <c r="J1035" i="58"/>
  <c r="J1034" i="58"/>
  <c r="J1033" i="58"/>
  <c r="J1032" i="58"/>
  <c r="J1031" i="58"/>
  <c r="J1030" i="58"/>
  <c r="J1029" i="58"/>
  <c r="J1028" i="58"/>
  <c r="J1027" i="58"/>
  <c r="J1026" i="58"/>
  <c r="J1025" i="58"/>
  <c r="J1024" i="58"/>
  <c r="J1023" i="58"/>
  <c r="J1022" i="58"/>
  <c r="J1021" i="58"/>
  <c r="J1020" i="58"/>
  <c r="J1019" i="58"/>
  <c r="J1018" i="58"/>
  <c r="J1017" i="58"/>
  <c r="J1016" i="58"/>
  <c r="J1015" i="58"/>
  <c r="J1014" i="58"/>
  <c r="J1013" i="58"/>
  <c r="J1012" i="58"/>
  <c r="J1011" i="58"/>
  <c r="J1010" i="58"/>
  <c r="J1009" i="58"/>
  <c r="J1008" i="58"/>
  <c r="J1007" i="58"/>
  <c r="J1006" i="58"/>
  <c r="J1005" i="58"/>
  <c r="J1004" i="58"/>
  <c r="J1003" i="58"/>
  <c r="J1002" i="58"/>
  <c r="J1001" i="58"/>
  <c r="J1000" i="58"/>
  <c r="J999" i="58"/>
  <c r="J998" i="58"/>
  <c r="J997" i="58"/>
  <c r="J996" i="58"/>
  <c r="J995" i="58"/>
  <c r="J994" i="58"/>
  <c r="J993" i="58"/>
  <c r="J992" i="58"/>
  <c r="J991" i="58"/>
  <c r="J990" i="58"/>
  <c r="J989" i="58"/>
  <c r="J988" i="58"/>
  <c r="J987" i="58"/>
  <c r="J986" i="58"/>
  <c r="J985" i="58"/>
  <c r="J984" i="58"/>
  <c r="J983" i="58"/>
  <c r="J982" i="58"/>
  <c r="J981" i="58"/>
  <c r="J980" i="58"/>
  <c r="J979" i="58"/>
  <c r="J978" i="58"/>
  <c r="J977" i="58"/>
  <c r="J976" i="58"/>
  <c r="J975" i="58"/>
  <c r="J974" i="58"/>
  <c r="J973" i="58"/>
  <c r="J972" i="58"/>
  <c r="J971" i="58"/>
  <c r="J970" i="58"/>
  <c r="J969" i="58"/>
  <c r="J968" i="58"/>
  <c r="J967" i="58"/>
  <c r="J966" i="58"/>
  <c r="J965" i="58"/>
  <c r="J964" i="58"/>
  <c r="J963" i="58"/>
  <c r="J962" i="58"/>
  <c r="J961" i="58"/>
  <c r="J960" i="58"/>
  <c r="J959" i="58"/>
  <c r="J958" i="58"/>
  <c r="J957" i="58"/>
  <c r="J956" i="58"/>
  <c r="J955" i="58"/>
  <c r="J954" i="58"/>
  <c r="J953" i="58"/>
  <c r="J952" i="58"/>
  <c r="J951" i="58"/>
  <c r="J950" i="58"/>
  <c r="J949" i="58"/>
  <c r="J948" i="58"/>
  <c r="J947" i="58"/>
  <c r="J946" i="58"/>
  <c r="J945" i="58"/>
  <c r="J944" i="58"/>
  <c r="J943" i="58"/>
  <c r="J942" i="58"/>
  <c r="J941" i="58"/>
  <c r="J940" i="58"/>
  <c r="J939" i="58"/>
  <c r="J938" i="58"/>
  <c r="J937" i="58"/>
  <c r="J936" i="58"/>
  <c r="J935" i="58"/>
  <c r="J934" i="58"/>
  <c r="J933" i="58"/>
  <c r="J932" i="58"/>
  <c r="J931" i="58"/>
  <c r="J930" i="58"/>
  <c r="J929" i="58"/>
  <c r="J928" i="58"/>
  <c r="J927" i="58"/>
  <c r="J926" i="58"/>
  <c r="J925" i="58"/>
  <c r="J924" i="58"/>
  <c r="J923" i="58"/>
  <c r="J922" i="58"/>
  <c r="J921" i="58"/>
  <c r="J920" i="58"/>
  <c r="J919" i="58"/>
  <c r="J918" i="58"/>
  <c r="J917" i="58"/>
  <c r="J916" i="58"/>
  <c r="J915" i="58"/>
  <c r="J914" i="58"/>
  <c r="J913" i="58"/>
  <c r="J912" i="58"/>
  <c r="J911" i="58"/>
  <c r="J910" i="58"/>
  <c r="J909" i="58"/>
  <c r="J908" i="58"/>
  <c r="J907" i="58"/>
  <c r="J906" i="58"/>
  <c r="J905" i="58"/>
  <c r="J904" i="58"/>
  <c r="J903" i="58"/>
  <c r="J902" i="58"/>
  <c r="J901" i="58"/>
  <c r="J900" i="58"/>
  <c r="J899" i="58"/>
  <c r="J898" i="58"/>
  <c r="J897" i="58"/>
  <c r="J896" i="58"/>
  <c r="J895" i="58"/>
  <c r="J894" i="58"/>
  <c r="J893" i="58"/>
  <c r="J892" i="58"/>
  <c r="J891" i="58"/>
  <c r="J890" i="58"/>
  <c r="J889" i="58"/>
  <c r="J888" i="58"/>
  <c r="J887" i="58"/>
  <c r="J886" i="58"/>
  <c r="J885" i="58"/>
  <c r="J884" i="58"/>
  <c r="J883" i="58"/>
  <c r="J882" i="58"/>
  <c r="J881" i="58"/>
  <c r="J880" i="58"/>
  <c r="J879" i="58"/>
  <c r="J878" i="58"/>
  <c r="J877" i="58"/>
  <c r="J876" i="58"/>
  <c r="J875" i="58"/>
  <c r="J874" i="58"/>
  <c r="J873" i="58"/>
  <c r="J872" i="58"/>
  <c r="J871" i="58"/>
  <c r="J870" i="58"/>
  <c r="J869" i="58"/>
  <c r="J868" i="58"/>
  <c r="J867" i="58"/>
  <c r="J866" i="58"/>
  <c r="J865" i="58"/>
  <c r="J864" i="58"/>
  <c r="J863" i="58"/>
  <c r="J862" i="58"/>
  <c r="J861" i="58"/>
  <c r="J860" i="58"/>
  <c r="J859" i="58"/>
  <c r="J858" i="58"/>
  <c r="J857" i="58"/>
  <c r="J856" i="58"/>
  <c r="J855" i="58"/>
  <c r="J854" i="58"/>
  <c r="J853" i="58"/>
  <c r="J852" i="58"/>
  <c r="J851" i="58"/>
  <c r="J850" i="58"/>
  <c r="J849" i="58"/>
  <c r="J848" i="58"/>
  <c r="J847" i="58"/>
  <c r="J846" i="58"/>
  <c r="J845" i="58"/>
  <c r="J844" i="58"/>
  <c r="J843" i="58"/>
  <c r="J842" i="58"/>
  <c r="J841" i="58"/>
  <c r="J840" i="58"/>
  <c r="J839" i="58"/>
  <c r="J838" i="58"/>
  <c r="J837" i="58"/>
  <c r="J836" i="58"/>
  <c r="J835" i="58"/>
  <c r="J834" i="58"/>
  <c r="J833" i="58"/>
  <c r="J832" i="58"/>
  <c r="J831" i="58"/>
  <c r="J830" i="58"/>
  <c r="J829" i="58"/>
  <c r="J828" i="58"/>
  <c r="J827" i="58"/>
  <c r="J826" i="58"/>
  <c r="J825" i="58"/>
  <c r="J824" i="58"/>
  <c r="J823" i="58"/>
  <c r="J822" i="58"/>
  <c r="J821" i="58"/>
  <c r="J820" i="58"/>
  <c r="J819" i="58"/>
  <c r="J818" i="58"/>
  <c r="J817" i="58"/>
  <c r="J816" i="58"/>
  <c r="J815" i="58"/>
  <c r="J814" i="58"/>
  <c r="J813" i="58"/>
  <c r="J812" i="58"/>
  <c r="J811" i="58"/>
  <c r="J810" i="58"/>
  <c r="J809" i="58"/>
  <c r="J808" i="58"/>
  <c r="J807" i="58"/>
  <c r="J806" i="58"/>
  <c r="J805" i="58"/>
  <c r="J804" i="58"/>
  <c r="J803" i="58"/>
  <c r="J802" i="58"/>
  <c r="J801" i="58"/>
  <c r="J800" i="58"/>
  <c r="J799" i="58"/>
  <c r="J798" i="58"/>
  <c r="J797" i="58"/>
  <c r="J796" i="58"/>
  <c r="J795" i="58"/>
  <c r="J794" i="58"/>
  <c r="J793" i="58"/>
  <c r="J792" i="58"/>
  <c r="J791" i="58"/>
  <c r="J790" i="58"/>
  <c r="J789" i="58"/>
  <c r="J788" i="58"/>
  <c r="J787" i="58"/>
  <c r="J786" i="58"/>
  <c r="J785" i="58"/>
  <c r="J784" i="58"/>
  <c r="J783" i="58"/>
  <c r="J782" i="58"/>
  <c r="J781" i="58"/>
  <c r="J780" i="58"/>
  <c r="J779" i="58"/>
  <c r="J778" i="58"/>
  <c r="J777" i="58"/>
  <c r="J776" i="58"/>
  <c r="J775" i="58"/>
  <c r="J774" i="58"/>
  <c r="J773" i="58"/>
  <c r="J772" i="58"/>
  <c r="J771" i="58"/>
  <c r="J770" i="58"/>
  <c r="J769" i="58"/>
  <c r="J768" i="58"/>
  <c r="J767" i="58"/>
  <c r="J766" i="58"/>
  <c r="J765" i="58"/>
  <c r="J764" i="58"/>
  <c r="J763" i="58"/>
  <c r="J762" i="58"/>
  <c r="J761" i="58"/>
  <c r="J760" i="58"/>
  <c r="J759" i="58"/>
  <c r="J758" i="58"/>
  <c r="J757" i="58"/>
  <c r="J756" i="58"/>
  <c r="J755" i="58"/>
  <c r="J754" i="58"/>
  <c r="J753" i="58"/>
  <c r="J752" i="58"/>
  <c r="J751" i="58"/>
  <c r="J750" i="58"/>
  <c r="J749" i="58"/>
  <c r="J748" i="58"/>
  <c r="J747" i="58"/>
  <c r="J746" i="58"/>
  <c r="J745" i="58"/>
  <c r="J744" i="58"/>
  <c r="J743" i="58"/>
  <c r="J742" i="58"/>
  <c r="J741" i="58"/>
  <c r="J740" i="58"/>
  <c r="J739" i="58"/>
  <c r="J738" i="58"/>
  <c r="J737" i="58"/>
  <c r="J736" i="58"/>
  <c r="J735" i="58"/>
  <c r="J734" i="58"/>
  <c r="J733" i="58"/>
  <c r="J732" i="58"/>
  <c r="J731" i="58"/>
  <c r="J730" i="58"/>
  <c r="J729" i="58"/>
  <c r="J728" i="58"/>
  <c r="J727" i="58"/>
  <c r="J726" i="58"/>
  <c r="J725" i="58"/>
  <c r="J724" i="58"/>
  <c r="J723" i="58"/>
  <c r="J722" i="58"/>
  <c r="J721" i="58"/>
  <c r="J720" i="58"/>
  <c r="J719" i="58"/>
  <c r="J718" i="58"/>
  <c r="J717" i="58"/>
  <c r="J716" i="58"/>
  <c r="J715" i="58"/>
  <c r="J714" i="58"/>
  <c r="J713" i="58"/>
  <c r="J712" i="58"/>
  <c r="J711" i="58"/>
  <c r="J710" i="58"/>
  <c r="J709" i="58"/>
  <c r="J708" i="58"/>
  <c r="J707" i="58"/>
  <c r="J706" i="58"/>
  <c r="J705" i="58"/>
  <c r="J704" i="58"/>
  <c r="J703" i="58"/>
  <c r="J702" i="58"/>
  <c r="J701" i="58"/>
  <c r="J700" i="58"/>
  <c r="J699" i="58"/>
  <c r="J698" i="58"/>
  <c r="J697" i="58"/>
  <c r="J696" i="58"/>
  <c r="J695" i="58"/>
  <c r="J694" i="58"/>
  <c r="J693" i="58"/>
  <c r="J692" i="58"/>
  <c r="J691" i="58"/>
  <c r="J690" i="58"/>
  <c r="J689" i="58"/>
  <c r="J688" i="58"/>
  <c r="J687" i="58"/>
  <c r="J686" i="58"/>
  <c r="J685" i="58"/>
  <c r="J684" i="58"/>
  <c r="J683" i="58"/>
  <c r="J682" i="58"/>
  <c r="J681" i="58"/>
  <c r="J680" i="58"/>
  <c r="J679" i="58"/>
  <c r="J678" i="58"/>
  <c r="J677" i="58"/>
  <c r="J676" i="58"/>
  <c r="J675" i="58"/>
  <c r="J674" i="58"/>
  <c r="J673" i="58"/>
  <c r="J672" i="58"/>
  <c r="J671" i="58"/>
  <c r="J670" i="58"/>
  <c r="J669" i="58"/>
  <c r="J668" i="58"/>
  <c r="J667" i="58"/>
  <c r="J666" i="58"/>
  <c r="J665" i="58"/>
  <c r="J664" i="58"/>
  <c r="J663" i="58"/>
  <c r="J662" i="58"/>
  <c r="J661" i="58"/>
  <c r="J660" i="58"/>
  <c r="J659" i="58"/>
  <c r="J658" i="58"/>
  <c r="J657" i="58"/>
  <c r="J656" i="58"/>
  <c r="J655" i="58"/>
  <c r="J654" i="58"/>
  <c r="J653" i="58"/>
  <c r="J652" i="58"/>
  <c r="J651" i="58"/>
  <c r="J650" i="58"/>
  <c r="J649" i="58"/>
  <c r="J648" i="58"/>
  <c r="J647" i="58"/>
  <c r="J646" i="58"/>
  <c r="J645" i="58"/>
  <c r="J644" i="58"/>
  <c r="J643" i="58"/>
  <c r="J642" i="58"/>
  <c r="J641" i="58"/>
  <c r="J640" i="58"/>
  <c r="J639" i="58"/>
  <c r="J638" i="58"/>
  <c r="J637" i="58"/>
  <c r="J636" i="58"/>
  <c r="J635" i="58"/>
  <c r="J634" i="58"/>
  <c r="J633" i="58"/>
  <c r="J632" i="58"/>
  <c r="J631" i="58"/>
  <c r="J630" i="58"/>
  <c r="J629" i="58"/>
  <c r="J628" i="58"/>
  <c r="J627" i="58"/>
  <c r="J626" i="58"/>
  <c r="J625" i="58"/>
  <c r="J624" i="58"/>
  <c r="J623" i="58"/>
  <c r="J622" i="58"/>
  <c r="J621" i="58"/>
  <c r="J620" i="58"/>
  <c r="J619" i="58"/>
  <c r="J618" i="58"/>
  <c r="J617" i="58"/>
  <c r="J616" i="58"/>
  <c r="J615" i="58"/>
  <c r="J614" i="58"/>
  <c r="J613" i="58"/>
  <c r="J612" i="58"/>
  <c r="J611" i="58"/>
  <c r="J610" i="58"/>
  <c r="J609" i="58"/>
  <c r="J608" i="58"/>
  <c r="J607" i="58"/>
  <c r="J606" i="58"/>
  <c r="J605" i="58"/>
  <c r="J604" i="58"/>
  <c r="J603" i="58"/>
  <c r="J602" i="58"/>
  <c r="J601" i="58"/>
  <c r="J600" i="58"/>
  <c r="J599" i="58"/>
  <c r="J598" i="58"/>
  <c r="J597" i="58"/>
  <c r="J596" i="58"/>
  <c r="J595" i="58"/>
  <c r="J594" i="58"/>
  <c r="J593" i="58"/>
  <c r="J592" i="58"/>
  <c r="J591" i="58"/>
  <c r="J590" i="58"/>
  <c r="J589" i="58"/>
  <c r="J588" i="58"/>
  <c r="J587" i="58"/>
  <c r="J586" i="58"/>
  <c r="J585" i="58"/>
  <c r="J584" i="58"/>
  <c r="J583" i="58"/>
  <c r="J582" i="58"/>
  <c r="J581" i="58"/>
  <c r="J580" i="58"/>
  <c r="J579" i="58"/>
  <c r="J578" i="58"/>
  <c r="J577" i="58"/>
  <c r="J576" i="58"/>
  <c r="J575" i="58"/>
  <c r="J574" i="58"/>
  <c r="J573" i="58"/>
  <c r="J572" i="58"/>
  <c r="J571" i="58"/>
  <c r="J570" i="58"/>
  <c r="J569" i="58"/>
  <c r="J568" i="58"/>
  <c r="J567" i="58"/>
  <c r="J566" i="58"/>
  <c r="J565" i="58"/>
  <c r="J564" i="58"/>
  <c r="J563" i="58"/>
  <c r="J562" i="58"/>
  <c r="J561" i="58"/>
  <c r="J560" i="58"/>
  <c r="J559" i="58"/>
  <c r="J558" i="58"/>
  <c r="J557" i="58"/>
  <c r="J556" i="58"/>
  <c r="J555" i="58"/>
  <c r="J554" i="58"/>
  <c r="J553" i="58"/>
  <c r="J552" i="58"/>
  <c r="J551" i="58"/>
  <c r="J550" i="58"/>
  <c r="J549" i="58"/>
  <c r="J548" i="58"/>
  <c r="J547" i="58"/>
  <c r="J546" i="58"/>
  <c r="J545" i="58"/>
  <c r="J544" i="58"/>
  <c r="J543" i="58"/>
  <c r="J542" i="58"/>
  <c r="J541" i="58"/>
  <c r="J540" i="58"/>
  <c r="J539" i="58"/>
  <c r="J538" i="58"/>
  <c r="J537" i="58"/>
  <c r="J536" i="58"/>
  <c r="J535" i="58"/>
  <c r="J534" i="58"/>
  <c r="J533" i="58"/>
  <c r="J532" i="58"/>
  <c r="J531" i="58"/>
  <c r="J530" i="58"/>
  <c r="J529" i="58"/>
  <c r="J528" i="58"/>
  <c r="J527" i="58"/>
  <c r="J526" i="58"/>
  <c r="J525" i="58"/>
  <c r="J524" i="58"/>
  <c r="J523" i="58"/>
  <c r="J522" i="58"/>
  <c r="J521" i="58"/>
  <c r="J520" i="58"/>
  <c r="J519" i="58"/>
  <c r="J518" i="58"/>
  <c r="J517" i="58"/>
  <c r="J516" i="58"/>
  <c r="J515" i="58"/>
  <c r="J514" i="58"/>
  <c r="J513" i="58"/>
  <c r="J512" i="58"/>
  <c r="J511" i="58"/>
  <c r="J510" i="58"/>
  <c r="J509" i="58"/>
  <c r="J508" i="58"/>
  <c r="J507" i="58"/>
  <c r="J506" i="58"/>
  <c r="J505" i="58"/>
  <c r="J504" i="58"/>
  <c r="J503" i="58"/>
  <c r="J502" i="58"/>
  <c r="J501" i="58"/>
  <c r="J500" i="58"/>
  <c r="J499" i="58"/>
  <c r="J498" i="58"/>
  <c r="J497" i="58"/>
  <c r="J496" i="58"/>
  <c r="J495" i="58"/>
  <c r="J494" i="58"/>
  <c r="J493" i="58"/>
  <c r="J492" i="58"/>
  <c r="J491" i="58"/>
  <c r="J490" i="58"/>
  <c r="J489" i="58"/>
  <c r="J488" i="58"/>
  <c r="J487" i="58"/>
  <c r="J486" i="58"/>
  <c r="J485" i="58"/>
  <c r="J484" i="58"/>
  <c r="J483" i="58"/>
  <c r="J482" i="58"/>
  <c r="J481" i="58"/>
  <c r="J480" i="58"/>
  <c r="J479" i="58"/>
  <c r="J478" i="58"/>
  <c r="J477" i="58"/>
  <c r="J476" i="58"/>
  <c r="J475" i="58"/>
  <c r="J474" i="58"/>
  <c r="J473" i="58"/>
  <c r="J472" i="58"/>
  <c r="J471" i="58"/>
  <c r="J470" i="58"/>
  <c r="J469" i="58"/>
  <c r="J468" i="58"/>
  <c r="J467" i="58"/>
  <c r="J466" i="58"/>
  <c r="J465" i="58"/>
  <c r="J464" i="58"/>
  <c r="J463" i="58"/>
  <c r="J462" i="58"/>
  <c r="J461" i="58"/>
  <c r="J460" i="58"/>
  <c r="J459" i="58"/>
  <c r="J458" i="58"/>
  <c r="J457" i="58"/>
  <c r="J456" i="58"/>
  <c r="J455" i="58"/>
  <c r="J454" i="58"/>
  <c r="J453" i="58"/>
  <c r="J452" i="58"/>
  <c r="J451" i="58"/>
  <c r="J450" i="58"/>
  <c r="J449" i="58"/>
  <c r="J448" i="58"/>
  <c r="J447" i="58"/>
  <c r="J446" i="58"/>
  <c r="J445" i="58"/>
  <c r="J444" i="58"/>
  <c r="J443" i="58"/>
  <c r="J442" i="58"/>
  <c r="J441" i="58"/>
  <c r="J440" i="58"/>
  <c r="J439" i="58"/>
  <c r="J438" i="58"/>
  <c r="J437" i="58"/>
  <c r="J436" i="58"/>
  <c r="J435" i="58"/>
  <c r="J434" i="58"/>
  <c r="J433" i="58"/>
  <c r="J432" i="58"/>
  <c r="J431" i="58"/>
  <c r="J430" i="58"/>
  <c r="J429" i="58"/>
  <c r="J428" i="58"/>
  <c r="J427" i="58"/>
  <c r="J426" i="58"/>
  <c r="J425" i="58"/>
  <c r="J424" i="58"/>
  <c r="J423" i="58"/>
  <c r="J422" i="58"/>
  <c r="J421" i="58"/>
  <c r="J420" i="58"/>
  <c r="J419" i="58"/>
  <c r="J418" i="58"/>
  <c r="J417" i="58"/>
  <c r="J416" i="58"/>
  <c r="J415" i="58"/>
  <c r="J414" i="58"/>
  <c r="J413" i="58"/>
  <c r="J412" i="58"/>
  <c r="J411" i="58"/>
  <c r="J410" i="58"/>
  <c r="J409" i="58"/>
  <c r="J408" i="58"/>
  <c r="J407" i="58"/>
  <c r="J406" i="58"/>
  <c r="J405" i="58"/>
  <c r="J404" i="58"/>
  <c r="J403" i="58"/>
  <c r="J402" i="58"/>
  <c r="J401" i="58"/>
  <c r="J400" i="58"/>
  <c r="J399" i="58"/>
  <c r="J398" i="58"/>
  <c r="J397" i="58"/>
  <c r="J396" i="58"/>
  <c r="J395" i="58"/>
  <c r="J394" i="58"/>
  <c r="J393" i="58"/>
  <c r="J392" i="58"/>
  <c r="J391" i="58"/>
  <c r="J390" i="58"/>
  <c r="J389" i="58"/>
  <c r="J388" i="58"/>
  <c r="J387" i="58"/>
  <c r="J386" i="58"/>
  <c r="J385" i="58"/>
  <c r="J384" i="58"/>
  <c r="J383" i="58"/>
  <c r="J382" i="58"/>
  <c r="J381" i="58"/>
  <c r="J380" i="58"/>
  <c r="J379" i="58"/>
  <c r="J378" i="58"/>
  <c r="J377" i="58"/>
  <c r="J376" i="58"/>
  <c r="J375" i="58"/>
  <c r="J374" i="58"/>
  <c r="J373" i="58"/>
  <c r="J372" i="58"/>
  <c r="J371" i="58"/>
  <c r="J370" i="58"/>
  <c r="J369" i="58"/>
  <c r="J368" i="58"/>
  <c r="J367" i="58"/>
  <c r="J366" i="58"/>
  <c r="J365" i="58"/>
  <c r="J364" i="58"/>
  <c r="J363" i="58"/>
  <c r="J362" i="58"/>
  <c r="J361" i="58"/>
  <c r="J360" i="58"/>
  <c r="J359" i="58"/>
  <c r="J358" i="58"/>
  <c r="J357" i="58"/>
  <c r="J356" i="58"/>
  <c r="J355" i="58"/>
  <c r="J354" i="58"/>
  <c r="J353" i="58"/>
  <c r="J352" i="58"/>
  <c r="J351" i="58"/>
  <c r="J350" i="58"/>
  <c r="J349" i="58"/>
  <c r="J348" i="58"/>
  <c r="J347" i="58"/>
  <c r="J346" i="58"/>
  <c r="J345" i="58"/>
  <c r="J344" i="58"/>
  <c r="J343" i="58"/>
  <c r="J342" i="58"/>
  <c r="J341" i="58"/>
  <c r="J340" i="58"/>
  <c r="J339" i="58"/>
  <c r="J338" i="58"/>
  <c r="J337" i="58"/>
  <c r="J336" i="58"/>
  <c r="J335" i="58"/>
  <c r="J334" i="58"/>
  <c r="J333" i="58"/>
  <c r="J332" i="58"/>
  <c r="J331" i="58"/>
  <c r="J330" i="58"/>
  <c r="J329" i="58"/>
  <c r="J328" i="58"/>
  <c r="J327" i="58"/>
  <c r="J326" i="58"/>
  <c r="J325" i="58"/>
  <c r="J324" i="58"/>
  <c r="J323" i="58"/>
  <c r="J322" i="58"/>
  <c r="J321" i="58"/>
  <c r="J320" i="58"/>
  <c r="J319" i="58"/>
  <c r="J318" i="58"/>
  <c r="J317" i="58"/>
  <c r="J316" i="58"/>
  <c r="J315" i="58"/>
  <c r="J314" i="58"/>
  <c r="J313" i="58"/>
  <c r="J312" i="58"/>
  <c r="J311" i="58"/>
  <c r="J310" i="58"/>
  <c r="J309" i="58"/>
  <c r="J308" i="58"/>
  <c r="J307" i="58"/>
  <c r="J306" i="58"/>
  <c r="J305" i="58"/>
  <c r="J304" i="58"/>
  <c r="J303" i="58"/>
  <c r="J302" i="58"/>
  <c r="J301" i="58"/>
  <c r="J300" i="58"/>
  <c r="J299" i="58"/>
  <c r="J298" i="58"/>
  <c r="J297" i="58"/>
  <c r="J296" i="58"/>
  <c r="J295" i="58"/>
  <c r="J294" i="58"/>
  <c r="J293" i="58"/>
  <c r="J292" i="58"/>
  <c r="J291" i="58"/>
  <c r="J290" i="58"/>
  <c r="J289" i="58"/>
  <c r="J288" i="58"/>
  <c r="J287" i="58"/>
  <c r="J286" i="58"/>
  <c r="J285" i="58"/>
  <c r="J284" i="58"/>
  <c r="J283" i="58"/>
  <c r="J282" i="58"/>
  <c r="J281" i="58"/>
  <c r="J280" i="58"/>
  <c r="J279" i="58"/>
  <c r="J278" i="58"/>
  <c r="J277" i="58"/>
  <c r="J276" i="58"/>
  <c r="J275" i="58"/>
  <c r="J274" i="58"/>
  <c r="J273" i="58"/>
  <c r="J272" i="58"/>
  <c r="J271" i="58"/>
  <c r="J270" i="58"/>
  <c r="J269" i="58"/>
  <c r="J268" i="58"/>
  <c r="J267" i="58"/>
  <c r="J266" i="58"/>
  <c r="J265" i="58"/>
  <c r="J264" i="58"/>
  <c r="J263" i="58"/>
  <c r="J262" i="58"/>
  <c r="J261" i="58"/>
  <c r="J260" i="58"/>
  <c r="J259" i="58"/>
  <c r="J258" i="58"/>
  <c r="J257" i="58"/>
  <c r="J256" i="58"/>
  <c r="J255" i="58"/>
  <c r="J254" i="58"/>
  <c r="J253" i="58"/>
  <c r="J252" i="58"/>
  <c r="J251" i="58"/>
  <c r="J250" i="58"/>
  <c r="J249" i="58"/>
  <c r="J248" i="58"/>
  <c r="J247" i="58"/>
  <c r="J246" i="58"/>
  <c r="J245" i="58"/>
  <c r="J244" i="58"/>
  <c r="J243" i="58"/>
  <c r="J242" i="58"/>
  <c r="J241" i="58"/>
  <c r="J240" i="58"/>
  <c r="J239" i="58"/>
  <c r="J238" i="58"/>
  <c r="J237" i="58"/>
  <c r="J236" i="58"/>
  <c r="J235" i="58"/>
  <c r="J234" i="58"/>
  <c r="J233" i="58"/>
  <c r="J232" i="58"/>
  <c r="J231" i="58"/>
  <c r="J230" i="58"/>
  <c r="J229" i="58"/>
  <c r="J228" i="58"/>
  <c r="J227" i="58"/>
  <c r="J226" i="58"/>
  <c r="J225" i="58"/>
  <c r="J224" i="58"/>
  <c r="J223" i="58"/>
  <c r="J222" i="58"/>
  <c r="J221" i="58"/>
  <c r="J220" i="58"/>
  <c r="J219" i="58"/>
  <c r="J218" i="58"/>
  <c r="J217" i="58"/>
  <c r="J216" i="58"/>
  <c r="J215" i="58"/>
  <c r="J214" i="58"/>
  <c r="J213" i="58"/>
  <c r="J212" i="58"/>
  <c r="J211" i="58"/>
  <c r="J210" i="58"/>
  <c r="J209" i="58"/>
  <c r="J208" i="58"/>
  <c r="J207" i="58"/>
  <c r="J206" i="58"/>
  <c r="J205" i="58"/>
  <c r="J204" i="58"/>
  <c r="J203" i="58"/>
  <c r="J202" i="58"/>
  <c r="J201" i="58"/>
  <c r="J200" i="58"/>
  <c r="J199" i="58"/>
  <c r="J198" i="58"/>
  <c r="J197" i="58"/>
  <c r="J196" i="58"/>
  <c r="J195" i="58"/>
  <c r="J194" i="58"/>
  <c r="J193" i="58"/>
  <c r="J192" i="58"/>
  <c r="J191" i="58"/>
  <c r="J190" i="58"/>
  <c r="J189" i="58"/>
  <c r="J188" i="58"/>
  <c r="J187" i="58"/>
  <c r="J186" i="58"/>
  <c r="J185" i="58"/>
  <c r="J184" i="58"/>
  <c r="J183" i="58"/>
  <c r="J182" i="58"/>
  <c r="J181" i="58"/>
  <c r="J180" i="58"/>
  <c r="J179" i="58"/>
  <c r="J178" i="58"/>
  <c r="J177" i="58"/>
  <c r="J176" i="58"/>
  <c r="J175" i="58"/>
  <c r="J174" i="58"/>
  <c r="J173" i="58"/>
  <c r="J172" i="58"/>
  <c r="J171" i="58"/>
  <c r="J170" i="58"/>
  <c r="J169" i="58"/>
  <c r="J168" i="58"/>
  <c r="J167" i="58"/>
  <c r="J166" i="58"/>
  <c r="J165" i="58"/>
  <c r="J164" i="58"/>
  <c r="J163" i="58"/>
  <c r="J162" i="58"/>
  <c r="J161" i="58"/>
  <c r="J160" i="58"/>
  <c r="J159" i="58"/>
  <c r="J158" i="58"/>
  <c r="J157" i="58"/>
  <c r="J156" i="58"/>
  <c r="J155" i="58"/>
  <c r="J154" i="58"/>
  <c r="J153" i="58"/>
  <c r="J152" i="58"/>
  <c r="J151" i="58"/>
  <c r="J150" i="58"/>
  <c r="J149" i="58"/>
  <c r="J148" i="58"/>
  <c r="J147" i="58"/>
  <c r="J146" i="58"/>
  <c r="J145" i="58"/>
  <c r="J144" i="58"/>
  <c r="J143" i="58"/>
  <c r="J142" i="58"/>
  <c r="J141" i="58"/>
  <c r="J140" i="58"/>
  <c r="J139" i="58"/>
  <c r="J138" i="58"/>
  <c r="J137" i="58"/>
  <c r="J136" i="58"/>
  <c r="J135" i="58"/>
  <c r="J134" i="58"/>
  <c r="J133" i="58"/>
  <c r="J132" i="58"/>
  <c r="J131" i="58"/>
  <c r="J130" i="58"/>
  <c r="J129" i="58"/>
  <c r="J128" i="58"/>
  <c r="J127" i="58"/>
  <c r="J126" i="58"/>
  <c r="J125" i="58"/>
  <c r="J124" i="58"/>
  <c r="J123" i="58"/>
  <c r="J122" i="58"/>
  <c r="J121" i="58"/>
  <c r="J120" i="58"/>
  <c r="J119" i="58"/>
  <c r="J118" i="58"/>
  <c r="J117" i="58"/>
  <c r="J116" i="58"/>
  <c r="J115" i="58"/>
  <c r="J114" i="58"/>
  <c r="J113" i="58"/>
  <c r="J112" i="58"/>
  <c r="J111" i="58"/>
  <c r="J110" i="58"/>
  <c r="J109" i="58"/>
  <c r="J108" i="58"/>
  <c r="J107" i="58"/>
  <c r="J106" i="58"/>
  <c r="J105" i="58"/>
  <c r="J104" i="58"/>
  <c r="J103" i="58"/>
  <c r="J102" i="58"/>
  <c r="J101" i="58"/>
  <c r="J100" i="58"/>
  <c r="J99" i="58"/>
  <c r="J98" i="58"/>
  <c r="J97" i="58"/>
  <c r="J96" i="58"/>
  <c r="J95" i="58"/>
  <c r="J94" i="58"/>
  <c r="J93" i="58"/>
  <c r="J92" i="58"/>
  <c r="J91" i="58"/>
  <c r="J90" i="58"/>
  <c r="J89" i="58"/>
  <c r="J88" i="58"/>
  <c r="J87" i="58"/>
  <c r="J86" i="58"/>
  <c r="J85" i="58"/>
  <c r="J84" i="58"/>
  <c r="J83" i="58"/>
  <c r="J82" i="58"/>
  <c r="J81" i="58"/>
  <c r="J80" i="58"/>
  <c r="J79" i="58"/>
  <c r="J78" i="58"/>
  <c r="J77" i="58"/>
  <c r="J76" i="58"/>
  <c r="J75" i="58"/>
  <c r="J74" i="58"/>
  <c r="J73" i="58"/>
  <c r="J72" i="58"/>
  <c r="J71" i="58"/>
  <c r="J70" i="58"/>
  <c r="J69" i="58"/>
  <c r="J68" i="58"/>
  <c r="J67" i="58"/>
  <c r="J66" i="58"/>
  <c r="J65" i="58"/>
  <c r="J64" i="58"/>
  <c r="J63" i="58"/>
  <c r="J62" i="58"/>
  <c r="J61" i="58"/>
  <c r="J60" i="58"/>
  <c r="J59" i="58"/>
  <c r="J58" i="58"/>
  <c r="J57" i="58"/>
  <c r="J56" i="58"/>
  <c r="J55" i="58"/>
  <c r="J54" i="58"/>
  <c r="J53" i="58"/>
  <c r="J52" i="58"/>
  <c r="J51" i="58"/>
  <c r="J50" i="58"/>
  <c r="J49" i="58"/>
  <c r="J48" i="58"/>
  <c r="J47" i="58"/>
  <c r="J46" i="58"/>
  <c r="J45" i="58"/>
  <c r="J44" i="58"/>
  <c r="J43" i="58"/>
  <c r="J42" i="58"/>
  <c r="J41" i="58"/>
  <c r="J40" i="58"/>
  <c r="J39" i="58"/>
  <c r="J38" i="58"/>
  <c r="J37" i="58"/>
  <c r="J36" i="58"/>
  <c r="J35" i="58"/>
  <c r="J34" i="58"/>
  <c r="J33" i="58"/>
  <c r="J32" i="58"/>
  <c r="J31" i="58"/>
  <c r="J30" i="58"/>
  <c r="J29" i="58"/>
  <c r="J28" i="58"/>
  <c r="J27" i="58"/>
  <c r="J26" i="58"/>
  <c r="J25" i="58"/>
  <c r="J24" i="58"/>
  <c r="J23" i="58"/>
  <c r="J22" i="58"/>
  <c r="J21" i="58"/>
  <c r="J20" i="58"/>
  <c r="J19" i="58"/>
  <c r="J18" i="58"/>
  <c r="J17" i="58"/>
  <c r="J16" i="58"/>
  <c r="J15" i="58"/>
  <c r="J14" i="58"/>
  <c r="J13" i="58"/>
  <c r="J12" i="58"/>
  <c r="J11" i="58"/>
  <c r="J10" i="58"/>
  <c r="J9" i="58"/>
  <c r="J8" i="58"/>
  <c r="J7" i="58"/>
  <c r="J6" i="58"/>
  <c r="J5" i="58"/>
  <c r="C2" i="58"/>
  <c r="C1" i="49"/>
  <c r="C2" i="25"/>
  <c r="G10" i="39"/>
  <c r="G4" i="39"/>
  <c r="J7" i="39"/>
  <c r="L7" i="39"/>
  <c r="N7" i="39"/>
  <c r="O7" i="39" s="1"/>
  <c r="N10" i="39"/>
  <c r="O10" i="39" s="1"/>
  <c r="L10" i="39"/>
  <c r="M10" i="39" s="1"/>
  <c r="J10" i="39"/>
  <c r="K10" i="39" s="1"/>
  <c r="H10" i="39"/>
  <c r="I10" i="39" s="1"/>
  <c r="E8" i="39"/>
  <c r="G8" i="39" s="1"/>
  <c r="N13" i="39"/>
  <c r="L13" i="39"/>
  <c r="J13" i="39"/>
  <c r="H13" i="39"/>
  <c r="H7" i="39"/>
  <c r="N8" i="39"/>
  <c r="O8" i="39" s="1"/>
  <c r="L8" i="39"/>
  <c r="M8" i="39" s="1"/>
  <c r="J8" i="39"/>
  <c r="K8" i="39" s="1"/>
  <c r="H8" i="39"/>
  <c r="I8" i="39" s="1"/>
  <c r="N8" i="43"/>
  <c r="O8" i="43" s="1"/>
  <c r="L8" i="43"/>
  <c r="M8" i="43" s="1"/>
  <c r="J8" i="43"/>
  <c r="K8" i="43" s="1"/>
  <c r="H8" i="43"/>
  <c r="I8" i="43" s="1"/>
  <c r="E8" i="43"/>
  <c r="G8" i="43" s="1"/>
  <c r="N13" i="43"/>
  <c r="O13" i="43" s="1"/>
  <c r="L13" i="43"/>
  <c r="M13" i="43" s="1"/>
  <c r="J13" i="43"/>
  <c r="K13" i="43" s="1"/>
  <c r="H13" i="43"/>
  <c r="I13" i="43" s="1"/>
  <c r="E13" i="43"/>
  <c r="G13" i="43" s="1"/>
  <c r="N9" i="42"/>
  <c r="L9" i="42"/>
  <c r="J9" i="42"/>
  <c r="H9" i="42"/>
  <c r="N6" i="42"/>
  <c r="L6" i="42"/>
  <c r="J6" i="42"/>
  <c r="H6" i="42"/>
  <c r="I6" i="42" s="1"/>
  <c r="N8" i="41"/>
  <c r="O8" i="41" s="1"/>
  <c r="L8" i="41"/>
  <c r="M8" i="41" s="1"/>
  <c r="J8" i="41"/>
  <c r="K8" i="41" s="1"/>
  <c r="H8" i="41"/>
  <c r="I8" i="41" s="1"/>
  <c r="E8" i="41"/>
  <c r="G8" i="41" s="1"/>
  <c r="N13" i="41"/>
  <c r="O13" i="41" s="1"/>
  <c r="L13" i="41"/>
  <c r="J13" i="41"/>
  <c r="H13" i="41"/>
  <c r="I13" i="41" s="1"/>
  <c r="E13" i="41"/>
  <c r="G13" i="41" s="1"/>
  <c r="N9" i="40"/>
  <c r="O9" i="40" s="1"/>
  <c r="L9" i="40"/>
  <c r="J9" i="40"/>
  <c r="H9" i="40"/>
  <c r="I9" i="40" s="1"/>
  <c r="E6" i="40"/>
  <c r="G6" i="40" s="1"/>
  <c r="N12" i="41"/>
  <c r="L12" i="41"/>
  <c r="J12" i="41"/>
  <c r="H12" i="41"/>
  <c r="N7" i="41"/>
  <c r="O7" i="41" s="1"/>
  <c r="L7" i="41"/>
  <c r="M7" i="41" s="1"/>
  <c r="J7" i="41"/>
  <c r="K7" i="41" s="1"/>
  <c r="H7" i="41"/>
  <c r="I7" i="41" s="1"/>
  <c r="E7" i="41"/>
  <c r="G7" i="41" s="1"/>
  <c r="N4" i="41"/>
  <c r="O4" i="41" s="1"/>
  <c r="L4" i="41"/>
  <c r="M4" i="41" s="1"/>
  <c r="J4" i="41"/>
  <c r="K4" i="41" s="1"/>
  <c r="H4" i="41"/>
  <c r="I4" i="41" s="1"/>
  <c r="E4" i="41"/>
  <c r="G4" i="41" s="1"/>
  <c r="N5" i="41"/>
  <c r="L5" i="41"/>
  <c r="J5" i="41"/>
  <c r="H5" i="41"/>
  <c r="E5" i="41"/>
  <c r="G5" i="41" s="1"/>
  <c r="N7" i="42"/>
  <c r="L7" i="42"/>
  <c r="J7" i="42"/>
  <c r="H7" i="42"/>
  <c r="E4" i="42"/>
  <c r="G4" i="42" s="1"/>
  <c r="N12" i="43"/>
  <c r="O12" i="43" s="1"/>
  <c r="L12" i="43"/>
  <c r="M12" i="43" s="1"/>
  <c r="J12" i="43"/>
  <c r="K12" i="43" s="1"/>
  <c r="H12" i="43"/>
  <c r="I12" i="43" s="1"/>
  <c r="E12" i="43"/>
  <c r="G12" i="43" s="1"/>
  <c r="E7" i="43"/>
  <c r="G7" i="43" s="1"/>
  <c r="N11" i="43"/>
  <c r="L11" i="43"/>
  <c r="J11" i="43"/>
  <c r="H11" i="43"/>
  <c r="N10" i="43"/>
  <c r="O10" i="43" s="1"/>
  <c r="L10" i="43"/>
  <c r="M10" i="43" s="1"/>
  <c r="J10" i="43"/>
  <c r="K10" i="43" s="1"/>
  <c r="H10" i="43"/>
  <c r="I10" i="43" s="1"/>
  <c r="E10" i="43"/>
  <c r="G10" i="43" s="1"/>
  <c r="E5" i="43"/>
  <c r="G5" i="43" s="1"/>
  <c r="N9" i="43"/>
  <c r="L9" i="43"/>
  <c r="J9" i="43"/>
  <c r="H9" i="43"/>
  <c r="N4" i="43"/>
  <c r="L4" i="43"/>
  <c r="J4" i="43"/>
  <c r="H4" i="43"/>
  <c r="N8" i="42"/>
  <c r="L8" i="42"/>
  <c r="J8" i="42"/>
  <c r="H8" i="42"/>
  <c r="N4" i="42"/>
  <c r="L4" i="42"/>
  <c r="J4" i="42"/>
  <c r="H4" i="42"/>
  <c r="O21" i="43"/>
  <c r="M21" i="43"/>
  <c r="K21" i="43"/>
  <c r="I21" i="43"/>
  <c r="O18" i="43"/>
  <c r="M18" i="43"/>
  <c r="K18" i="43"/>
  <c r="I18" i="43"/>
  <c r="O17" i="43"/>
  <c r="M17" i="43"/>
  <c r="K17" i="43"/>
  <c r="I17" i="43"/>
  <c r="O16" i="43"/>
  <c r="M16" i="43"/>
  <c r="K16" i="43"/>
  <c r="I16" i="43"/>
  <c r="O15" i="43"/>
  <c r="M15" i="43"/>
  <c r="K15" i="43"/>
  <c r="I15" i="43"/>
  <c r="O14" i="43"/>
  <c r="M14" i="43"/>
  <c r="K14" i="43"/>
  <c r="I14" i="43"/>
  <c r="N7" i="43"/>
  <c r="O7" i="43" s="1"/>
  <c r="L7" i="43"/>
  <c r="M7" i="43" s="1"/>
  <c r="J7" i="43"/>
  <c r="K7" i="43" s="1"/>
  <c r="H7" i="43"/>
  <c r="I7" i="43" s="1"/>
  <c r="N6" i="43"/>
  <c r="L6" i="43"/>
  <c r="J6" i="43"/>
  <c r="H6" i="43"/>
  <c r="N5" i="43"/>
  <c r="O5" i="43" s="1"/>
  <c r="L5" i="43"/>
  <c r="M5" i="43" s="1"/>
  <c r="J5" i="43"/>
  <c r="K5" i="43" s="1"/>
  <c r="H5" i="43"/>
  <c r="I5" i="43" s="1"/>
  <c r="O17" i="42"/>
  <c r="M17" i="42"/>
  <c r="K17" i="42"/>
  <c r="I17" i="42"/>
  <c r="O14" i="42"/>
  <c r="M14" i="42"/>
  <c r="K14" i="42"/>
  <c r="I14" i="42"/>
  <c r="O13" i="42"/>
  <c r="M13" i="42"/>
  <c r="K13" i="42"/>
  <c r="I13" i="42"/>
  <c r="O12" i="42"/>
  <c r="M12" i="42"/>
  <c r="K12" i="42"/>
  <c r="I12" i="42"/>
  <c r="O11" i="42"/>
  <c r="M11" i="42"/>
  <c r="K11" i="42"/>
  <c r="I11" i="42"/>
  <c r="O10" i="42"/>
  <c r="M10" i="42"/>
  <c r="K10" i="42"/>
  <c r="I10" i="42"/>
  <c r="N5" i="42"/>
  <c r="O5" i="42" s="1"/>
  <c r="L5" i="42"/>
  <c r="M5" i="42" s="1"/>
  <c r="J5" i="42"/>
  <c r="K5" i="42" s="1"/>
  <c r="H5" i="42"/>
  <c r="I5" i="42" s="1"/>
  <c r="O21" i="41"/>
  <c r="M21" i="41"/>
  <c r="K21" i="41"/>
  <c r="I21" i="41"/>
  <c r="O18" i="41"/>
  <c r="M18" i="41"/>
  <c r="K18" i="41"/>
  <c r="I18" i="41"/>
  <c r="O17" i="41"/>
  <c r="M17" i="41"/>
  <c r="K17" i="41"/>
  <c r="I17" i="41"/>
  <c r="O16" i="41"/>
  <c r="M16" i="41"/>
  <c r="K16" i="41"/>
  <c r="I16" i="41"/>
  <c r="O15" i="41"/>
  <c r="M15" i="41"/>
  <c r="K15" i="41"/>
  <c r="I15" i="41"/>
  <c r="O14" i="41"/>
  <c r="M14" i="41"/>
  <c r="K14" i="41"/>
  <c r="I14" i="41"/>
  <c r="O17" i="40"/>
  <c r="M17" i="40"/>
  <c r="K17" i="40"/>
  <c r="I17" i="40"/>
  <c r="O14" i="40"/>
  <c r="M14" i="40"/>
  <c r="K14" i="40"/>
  <c r="I14" i="40"/>
  <c r="O13" i="40"/>
  <c r="M13" i="40"/>
  <c r="K13" i="40"/>
  <c r="I13" i="40"/>
  <c r="O12" i="40"/>
  <c r="M12" i="40"/>
  <c r="K12" i="40"/>
  <c r="I12" i="40"/>
  <c r="O11" i="40"/>
  <c r="M11" i="40"/>
  <c r="K11" i="40"/>
  <c r="I11" i="40"/>
  <c r="O10" i="40"/>
  <c r="M10" i="40"/>
  <c r="K10" i="40"/>
  <c r="I10" i="40"/>
  <c r="N6" i="40"/>
  <c r="O6" i="40" s="1"/>
  <c r="L6" i="40"/>
  <c r="M6" i="40" s="1"/>
  <c r="J6" i="40"/>
  <c r="K6" i="40" s="1"/>
  <c r="H6" i="40"/>
  <c r="I6" i="40" s="1"/>
  <c r="O22" i="39"/>
  <c r="M22" i="39"/>
  <c r="K22" i="39"/>
  <c r="I22" i="39"/>
  <c r="O19" i="39"/>
  <c r="M19" i="39"/>
  <c r="K19" i="39"/>
  <c r="I19" i="39"/>
  <c r="O18" i="39"/>
  <c r="M18" i="39"/>
  <c r="K18" i="39"/>
  <c r="I18" i="39"/>
  <c r="O17" i="39"/>
  <c r="M17" i="39"/>
  <c r="K17" i="39"/>
  <c r="I17" i="39"/>
  <c r="O16" i="39"/>
  <c r="M16" i="39"/>
  <c r="K16" i="39"/>
  <c r="I16" i="39"/>
  <c r="O15" i="39"/>
  <c r="M15" i="39"/>
  <c r="K15" i="39"/>
  <c r="I15" i="39"/>
  <c r="N14" i="39"/>
  <c r="L14" i="39"/>
  <c r="J14" i="39"/>
  <c r="H14" i="39"/>
  <c r="N9" i="39"/>
  <c r="L9" i="39"/>
  <c r="J9" i="39"/>
  <c r="H9" i="39"/>
  <c r="N4" i="39"/>
  <c r="O4" i="39" s="1"/>
  <c r="H4" i="39"/>
  <c r="I4" i="39" s="1"/>
  <c r="J17" i="25"/>
  <c r="J16" i="25"/>
  <c r="J15" i="25"/>
  <c r="J14" i="25"/>
  <c r="J13" i="25"/>
  <c r="J12" i="25"/>
  <c r="J11" i="25"/>
  <c r="J10" i="25"/>
  <c r="J9" i="25"/>
  <c r="J8" i="25"/>
  <c r="J7" i="25"/>
  <c r="J6" i="25"/>
  <c r="J5" i="25"/>
  <c r="O9" i="42" l="1"/>
  <c r="H11" i="39"/>
  <c r="I11" i="39" s="1"/>
  <c r="D8" i="40"/>
  <c r="E8" i="40" s="1"/>
  <c r="G8" i="40" s="1"/>
  <c r="N9" i="41"/>
  <c r="O9" i="41" s="1"/>
  <c r="J4" i="39"/>
  <c r="K4" i="39" s="1"/>
  <c r="K9" i="40"/>
  <c r="M7" i="39"/>
  <c r="M9" i="40"/>
  <c r="I7" i="39"/>
  <c r="K7" i="39"/>
  <c r="K6" i="42"/>
  <c r="J5" i="39"/>
  <c r="K5" i="39" s="1"/>
  <c r="E6" i="39"/>
  <c r="G6" i="39" s="1"/>
  <c r="H5" i="40"/>
  <c r="I5" i="40" s="1"/>
  <c r="I4" i="43"/>
  <c r="H10" i="41"/>
  <c r="M6" i="42"/>
  <c r="N11" i="39"/>
  <c r="O11" i="39" s="1"/>
  <c r="H6" i="41"/>
  <c r="E14" i="39"/>
  <c r="G14" i="39" s="1"/>
  <c r="K4" i="43"/>
  <c r="I12" i="41"/>
  <c r="O6" i="42"/>
  <c r="N7" i="40"/>
  <c r="O7" i="40" s="1"/>
  <c r="M4" i="43"/>
  <c r="K12" i="41"/>
  <c r="O4" i="43"/>
  <c r="M12" i="41"/>
  <c r="O11" i="41"/>
  <c r="O12" i="41"/>
  <c r="O8" i="42"/>
  <c r="K13" i="39"/>
  <c r="N5" i="39"/>
  <c r="O5" i="39" s="1"/>
  <c r="K9" i="39"/>
  <c r="M9" i="39"/>
  <c r="M13" i="39"/>
  <c r="H5" i="39"/>
  <c r="I5" i="39" s="1"/>
  <c r="D5" i="40"/>
  <c r="E5" i="40" s="1"/>
  <c r="G5" i="40" s="1"/>
  <c r="I9" i="39"/>
  <c r="M8" i="42"/>
  <c r="O9" i="39"/>
  <c r="H9" i="41"/>
  <c r="I9" i="41" s="1"/>
  <c r="I9" i="42"/>
  <c r="O13" i="39"/>
  <c r="H6" i="39"/>
  <c r="I6" i="39" s="1"/>
  <c r="E7" i="40"/>
  <c r="D11" i="41"/>
  <c r="E11" i="41" s="1"/>
  <c r="G11" i="41" s="1"/>
  <c r="J9" i="41"/>
  <c r="K9" i="41" s="1"/>
  <c r="K9" i="42"/>
  <c r="I4" i="40"/>
  <c r="E10" i="41"/>
  <c r="G10" i="41" s="1"/>
  <c r="M9" i="42"/>
  <c r="J6" i="39"/>
  <c r="K6" i="39" s="1"/>
  <c r="H11" i="41"/>
  <c r="I11" i="41" s="1"/>
  <c r="J10" i="41"/>
  <c r="J11" i="41"/>
  <c r="K11" i="41" s="1"/>
  <c r="L5" i="40"/>
  <c r="I9" i="43"/>
  <c r="L10" i="41"/>
  <c r="L6" i="39"/>
  <c r="M6" i="39" s="1"/>
  <c r="L11" i="41"/>
  <c r="M11" i="41" s="1"/>
  <c r="E9" i="41"/>
  <c r="G9" i="41" s="1"/>
  <c r="I8" i="42"/>
  <c r="M9" i="43"/>
  <c r="M7" i="40"/>
  <c r="K9" i="43"/>
  <c r="K8" i="42"/>
  <c r="O9" i="43"/>
  <c r="J12" i="39"/>
  <c r="K12" i="39" s="1"/>
  <c r="I13" i="39"/>
  <c r="N5" i="40"/>
  <c r="O5" i="40" s="1"/>
  <c r="K13" i="41"/>
  <c r="M13" i="41"/>
  <c r="I6" i="41"/>
  <c r="K6" i="41"/>
  <c r="M6" i="41"/>
  <c r="N6" i="41"/>
  <c r="O6" i="41" s="1"/>
  <c r="J7" i="40"/>
  <c r="K7" i="40" s="1"/>
  <c r="J4" i="40"/>
  <c r="K4" i="40" s="1"/>
  <c r="L4" i="40"/>
  <c r="M4" i="40" s="1"/>
  <c r="D4" i="40"/>
  <c r="E4" i="40" s="1"/>
  <c r="N4" i="40"/>
  <c r="O4" i="40" s="1"/>
  <c r="K8" i="40"/>
  <c r="M8" i="40"/>
  <c r="M5" i="40"/>
  <c r="H12" i="39"/>
  <c r="I12" i="39" s="1"/>
  <c r="E11" i="39"/>
  <c r="G11" i="39" s="1"/>
  <c r="L11" i="39"/>
  <c r="M11" i="39" s="1"/>
  <c r="K14" i="39"/>
  <c r="M11" i="43"/>
  <c r="M14" i="39"/>
  <c r="O14" i="39"/>
  <c r="I14" i="39"/>
  <c r="I6" i="43"/>
  <c r="K4" i="42"/>
  <c r="G11" i="43"/>
  <c r="O4" i="42"/>
  <c r="M4" i="42"/>
  <c r="I4" i="42"/>
  <c r="M7" i="42"/>
  <c r="I11" i="43"/>
  <c r="K6" i="43"/>
  <c r="M6" i="43"/>
  <c r="K11" i="43"/>
  <c r="O6" i="43"/>
  <c r="O11" i="43"/>
  <c r="I7" i="42"/>
  <c r="O7" i="42"/>
  <c r="K7" i="42"/>
  <c r="G6" i="41"/>
  <c r="I5" i="41"/>
  <c r="I10" i="41"/>
  <c r="K5" i="41"/>
  <c r="M5" i="41"/>
  <c r="O5" i="41"/>
  <c r="K10" i="41"/>
  <c r="O10" i="41"/>
  <c r="G7" i="40"/>
  <c r="M10" i="41" l="1"/>
  <c r="G4" i="4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DeCicco, Michael</author>
  </authors>
  <commentList>
    <comment ref="B61" authorId="0" shapeId="0" xr:uid="{00000000-0006-0000-0000-000001000000}">
      <text>
        <r>
          <rPr>
            <b/>
            <sz val="14"/>
            <color indexed="81"/>
            <rFont val="Tahoma"/>
            <family val="2"/>
          </rPr>
          <t>DeCicco, Michael:</t>
        </r>
        <r>
          <rPr>
            <sz val="14"/>
            <color indexed="81"/>
            <rFont val="Tahoma"/>
            <family val="2"/>
          </rPr>
          <t xml:space="preserve">
Rework language 
Generic to just indicate any DOL PW titles </t>
        </r>
      </text>
    </comment>
  </commentList>
</comments>
</file>

<file path=xl/sharedStrings.xml><?xml version="1.0" encoding="utf-8"?>
<sst xmlns="http://schemas.openxmlformats.org/spreadsheetml/2006/main" count="44108" uniqueCount="15795">
  <si>
    <t>Bidder Name:</t>
  </si>
  <si>
    <t>NYS Net Price</t>
  </si>
  <si>
    <t>List Price / MSRP</t>
  </si>
  <si>
    <t>Unit of Measurement</t>
  </si>
  <si>
    <r>
      <t xml:space="preserve">  </t>
    </r>
    <r>
      <rPr>
        <b/>
        <sz val="12"/>
        <rFont val="Times New Roman"/>
        <family val="1"/>
      </rPr>
      <t/>
    </r>
  </si>
  <si>
    <t>Manufacturer/Product Line</t>
  </si>
  <si>
    <t>[Insert Bidder Name]</t>
  </si>
  <si>
    <t>Percent (%) Discount</t>
  </si>
  <si>
    <t>Region(s) Bid:</t>
  </si>
  <si>
    <t>Region 1</t>
  </si>
  <si>
    <t>Region 2</t>
  </si>
  <si>
    <t>Region 3</t>
  </si>
  <si>
    <t>Region 4</t>
  </si>
  <si>
    <t>Region 5</t>
  </si>
  <si>
    <t>Region 6</t>
  </si>
  <si>
    <t xml:space="preserve">Region 7 </t>
  </si>
  <si>
    <t>Region 8</t>
  </si>
  <si>
    <t>Region 9</t>
  </si>
  <si>
    <t>Lot Bid:</t>
  </si>
  <si>
    <t>Insert an "X in the Applicable cell:</t>
  </si>
  <si>
    <t>Lot 1</t>
  </si>
  <si>
    <t>Lot 2</t>
  </si>
  <si>
    <t>Insert an "X" in the applicable cell(s):</t>
  </si>
  <si>
    <t>Line #</t>
  </si>
  <si>
    <t xml:space="preserve">ALL List/MSRP Prices &amp; NYS Net Prices must be quantifiable (i.e. indicate a numeric value). The following terms are unacceptable and any line item containing them as a List/MSRP or NYS Net price must be removed or indicated with an acceptable quantifiable value: Individual Case Basis (ICB), Call for Quote, To Be Determined (TBD), Consult Factory, Consult Call for Quote, Custom Call, N/A, Value, Call, Custom, etc. </t>
  </si>
  <si>
    <t xml:space="preserve">Warranty Period - # of year(s) after acceptance as required by Appendix B, Clause 54 </t>
  </si>
  <si>
    <t>Job Title</t>
  </si>
  <si>
    <t>Description of Duties</t>
  </si>
  <si>
    <t>Prevailing Wage Rate</t>
  </si>
  <si>
    <t>Supplemental Benefit</t>
  </si>
  <si>
    <t>Percent Markup</t>
  </si>
  <si>
    <t>After Business Hours
Hourly Pay Rate</t>
  </si>
  <si>
    <t>After Business Hours 
Total Hourly Rate</t>
  </si>
  <si>
    <t>Saturday Hourly Pay Rate</t>
  </si>
  <si>
    <t>Saturday Total Hourly Rate</t>
  </si>
  <si>
    <t>Sunday and NYS Holiday Total Hourly Rate</t>
  </si>
  <si>
    <t>CAD Specialist</t>
  </si>
  <si>
    <t>Length of Class (Number of Hours)</t>
  </si>
  <si>
    <t>Class Size (Number of People)</t>
  </si>
  <si>
    <t>Project/Program Manager</t>
  </si>
  <si>
    <t>Sunday and NYS Holiday Hourly Pay Rate</t>
  </si>
  <si>
    <t>Overtime
Total Hourly Rate</t>
  </si>
  <si>
    <t>Overtime
Hourly Pay Rate</t>
  </si>
  <si>
    <t>Total Hourly Rate</t>
  </si>
  <si>
    <t>Product Line Subcategory Indicator
(If Applicable)</t>
  </si>
  <si>
    <t xml:space="preserve">All NYS Net Prices Must INCLUDE all applicable shipping; handling, insurance and associated delivery charges (F.O.B. Destination the dock/delivery location of the Authorized User) Reference Appendix B §35 Shipping/Receipt of Product and §36 Title/Risk of Loss. </t>
  </si>
  <si>
    <t xml:space="preserve">In the table below, please list your (bidder's) name (this will populate your Name on all tabs) AND the Lot and Region(s) which are being bid.  
Note: Bidders are not permitted to bid BOTH Lot 1 and Lot 2.  </t>
  </si>
  <si>
    <t>Region 4 - Orange, Rockland, Sullivan, and Ulster Counties</t>
  </si>
  <si>
    <t>Region 7 - Cayuga, Cortland, Herkimer, Jefferson, Lewis, Madison, Oneida, Onondaga, Oswego, and St. Lawrence Counties</t>
  </si>
  <si>
    <t>Region 6 - Clinton, Essex, Hamilton, Franklin, Saratoga, Warren, Washington</t>
  </si>
  <si>
    <t>Region 5 - Albany, Columbia, Greene, Delaware, Fulton, Greene, Montgomery, Rensselaer, Schenectady, and Schoharie Counties</t>
  </si>
  <si>
    <t>Please Note: The following are mandatory requirements for all NYS Net Pricing and Total Hourly Rates.  Failure to meet the mandatory requirements above May be cause to disqualify a Bidder’s Bid.</t>
  </si>
  <si>
    <t xml:space="preserve">ALL costs Must be identified.  For instances where a cost is dependent on various components, Bidders Must list the NYS Net Pricing/Total Hourly Rates for all components known at the time of the Bid Response.  </t>
  </si>
  <si>
    <t xml:space="preserve">The Percent (%) Markup includes, but is not limited, all of the following costs:
1. Travel Costs,
2. Meals,
3. Lodging,
4. Gas/fuel,
5. Tolls,
6. Site Access Costs,
7. Workers Compensation,
8. Disability Benefits,
9. State Unemployment (SUTA),
10. Federal Insurance (FICA),
11. Federal Unemployment (FUTA)
12. All other insurance, including, but not limited to: 
     A. Commercial General Liability, 
     B. Business Automobile Liability,
     C. Professional Liability/Errors &amp; Omissions Insurance,
     D. Technology Professional Liability/Technology Errors &amp; Omissions Insurance,
     E. Cyber Liability Insurance, and
     G. Any other insurance
13. Background checks, ongoing certifications, licensing, etc., 
14. Authorized user Security procedures, 
15. All other overhead (including, but not limited to taxes, utilities, etc.), and 
16. Profit
This Percent (%) Markup Shall cover both Bidder/Contractor and Subcontractors.  </t>
  </si>
  <si>
    <t>Designer</t>
  </si>
  <si>
    <t>Trainer</t>
  </si>
  <si>
    <t>Advanced Trainer</t>
  </si>
  <si>
    <t>After Business Hours Total Hourly Rate</t>
  </si>
  <si>
    <t>GROUP 77201 Solicitation 23150 - Intelligent Facility and Security Systems and Solutions</t>
  </si>
  <si>
    <t>ATTACHMENT 1:  NYS NET PRICING PAGES</t>
  </si>
  <si>
    <t xml:space="preserve">Bidder/Contractor Shall not include any Bundled Line Item in their NYS Net Pricing.  Final determination whether or not an line item is an Bundled Line Item resides solely with Procurement Services.  </t>
  </si>
  <si>
    <t>Prevailing Wage Occupation Sub-category</t>
  </si>
  <si>
    <r>
      <t xml:space="preserve">Electrician Lineman Onsite Region 3 
</t>
    </r>
    <r>
      <rPr>
        <u/>
        <sz val="11"/>
        <color theme="1"/>
        <rFont val="Calibri"/>
        <family val="2"/>
        <scheme val="minor"/>
      </rPr>
      <t>Entire County:</t>
    </r>
    <r>
      <rPr>
        <sz val="11"/>
        <color theme="1"/>
        <rFont val="Calibri"/>
        <family val="2"/>
        <scheme val="minor"/>
      </rPr>
      <t xml:space="preserve"> </t>
    </r>
    <r>
      <rPr>
        <b/>
        <sz val="11"/>
        <color theme="1"/>
        <rFont val="Calibri"/>
        <family val="2"/>
        <scheme val="minor"/>
      </rPr>
      <t>Westchester</t>
    </r>
    <r>
      <rPr>
        <sz val="11"/>
        <color theme="1"/>
        <rFont val="Calibri"/>
        <family val="2"/>
        <scheme val="minor"/>
      </rPr>
      <t xml:space="preserve"> </t>
    </r>
  </si>
  <si>
    <r>
      <t xml:space="preserve">Electrician Lineman Onsite Region 3 
</t>
    </r>
    <r>
      <rPr>
        <u/>
        <sz val="11"/>
        <color theme="1"/>
        <rFont val="Calibri"/>
        <family val="2"/>
        <scheme val="minor"/>
      </rPr>
      <t>Entire Counties:</t>
    </r>
    <r>
      <rPr>
        <sz val="11"/>
        <color theme="1"/>
        <rFont val="Calibri"/>
        <family val="2"/>
        <scheme val="minor"/>
      </rPr>
      <t xml:space="preserve"> </t>
    </r>
    <r>
      <rPr>
        <b/>
        <sz val="11"/>
        <color theme="1"/>
        <rFont val="Calibri"/>
        <family val="2"/>
        <scheme val="minor"/>
      </rPr>
      <t>Dutchess</t>
    </r>
    <r>
      <rPr>
        <sz val="11"/>
        <color theme="1"/>
        <rFont val="Calibri"/>
        <family val="2"/>
        <scheme val="minor"/>
      </rPr>
      <t xml:space="preserve"> and </t>
    </r>
    <r>
      <rPr>
        <b/>
        <sz val="11"/>
        <color theme="1"/>
        <rFont val="Calibri"/>
        <family val="2"/>
        <scheme val="minor"/>
      </rPr>
      <t>Putnam</t>
    </r>
    <r>
      <rPr>
        <sz val="11"/>
        <color theme="1"/>
        <rFont val="Calibri"/>
        <family val="2"/>
        <scheme val="minor"/>
      </rPr>
      <t xml:space="preserve"> </t>
    </r>
  </si>
  <si>
    <t>1 Year</t>
  </si>
  <si>
    <r>
      <t xml:space="preserve">Electrician/Electrical Installer 
Onsite Region 4
</t>
    </r>
    <r>
      <rPr>
        <u/>
        <sz val="11"/>
        <color theme="1"/>
        <rFont val="Calibri"/>
        <family val="2"/>
        <scheme val="minor"/>
      </rPr>
      <t>Entire Counties</t>
    </r>
    <r>
      <rPr>
        <sz val="11"/>
        <color theme="1"/>
        <rFont val="Calibri"/>
        <family val="2"/>
        <scheme val="minor"/>
      </rPr>
      <t xml:space="preserve"> - </t>
    </r>
    <r>
      <rPr>
        <b/>
        <sz val="11"/>
        <color theme="1"/>
        <rFont val="Calibri"/>
        <family val="2"/>
        <scheme val="minor"/>
      </rPr>
      <t>Orange and Rockland</t>
    </r>
  </si>
  <si>
    <r>
      <t xml:space="preserve">Electrician/Electrical Installer 
Onsite Region 4
</t>
    </r>
    <r>
      <rPr>
        <u/>
        <sz val="11"/>
        <color theme="1"/>
        <rFont val="Calibri"/>
        <family val="2"/>
        <scheme val="minor"/>
      </rPr>
      <t xml:space="preserve">Entire Counties </t>
    </r>
    <r>
      <rPr>
        <sz val="11"/>
        <color theme="1"/>
        <rFont val="Calibri"/>
        <family val="2"/>
        <scheme val="minor"/>
      </rPr>
      <t xml:space="preserve">- </t>
    </r>
    <r>
      <rPr>
        <b/>
        <sz val="11"/>
        <color theme="1"/>
        <rFont val="Calibri"/>
        <family val="2"/>
        <scheme val="minor"/>
      </rPr>
      <t>Sullivan</t>
    </r>
    <r>
      <rPr>
        <sz val="11"/>
        <color theme="1"/>
        <rFont val="Calibri"/>
        <family val="2"/>
        <scheme val="minor"/>
      </rPr>
      <t xml:space="preserve"> and </t>
    </r>
    <r>
      <rPr>
        <b/>
        <sz val="11"/>
        <color theme="1"/>
        <rFont val="Calibri"/>
        <family val="2"/>
        <scheme val="minor"/>
      </rPr>
      <t>Ulster</t>
    </r>
  </si>
  <si>
    <r>
      <t xml:space="preserve">Electrician Lineman Onsite Region 4
</t>
    </r>
    <r>
      <rPr>
        <u/>
        <sz val="11"/>
        <color theme="1"/>
        <rFont val="Calibri"/>
        <family val="2"/>
        <scheme val="minor"/>
      </rPr>
      <t xml:space="preserve">Entire Counties </t>
    </r>
    <r>
      <rPr>
        <sz val="11"/>
        <color theme="1"/>
        <rFont val="Calibri"/>
        <family val="2"/>
        <scheme val="minor"/>
      </rPr>
      <t xml:space="preserve">- </t>
    </r>
    <r>
      <rPr>
        <b/>
        <sz val="11"/>
        <color theme="1"/>
        <rFont val="Calibri"/>
        <family val="2"/>
        <scheme val="minor"/>
      </rPr>
      <t>Orange, Rockland, Sullivan, Ulster</t>
    </r>
  </si>
  <si>
    <t>Electrician: Electrician - Broome, Chenango: Entire County except the Townships of Columbus, New Berlin and Sherburne.
Delaware: Only the Townships of Davenport, Delhi, Deposit, Franklin, Hamden, Masonville, Meredith, Sidney, Tompkins and Walton
Townships,and that portion of Colchester and Hancock Townships north of the east branch of the Delaware River. Otsego: Only the Townships of Butternuts, Hartwick, Laurens, Maryland, Milford, Morris, Oneonta, Otego, Unadilla and Westford. Tioga: Only the Townships of Berkshire, Newark Valley, Owego, Richford and Tioga.</t>
  </si>
  <si>
    <r>
      <t xml:space="preserve">Electrician/Electrical Installer 
Onsite Region 5
</t>
    </r>
    <r>
      <rPr>
        <u/>
        <sz val="11"/>
        <color theme="1"/>
        <rFont val="Calibri"/>
        <family val="2"/>
        <scheme val="minor"/>
      </rPr>
      <t>Partial Counties</t>
    </r>
    <r>
      <rPr>
        <b/>
        <sz val="11"/>
        <color theme="1"/>
        <rFont val="Calibri"/>
        <family val="2"/>
        <scheme val="minor"/>
      </rPr>
      <t xml:space="preserve"> </t>
    </r>
    <r>
      <rPr>
        <sz val="11"/>
        <color theme="1"/>
        <rFont val="Calibri"/>
        <family val="2"/>
        <scheme val="minor"/>
      </rPr>
      <t xml:space="preserve">- </t>
    </r>
    <r>
      <rPr>
        <b/>
        <sz val="11"/>
        <color theme="1"/>
        <rFont val="Calibri"/>
        <family val="2"/>
        <scheme val="minor"/>
      </rPr>
      <t>Delaware</t>
    </r>
    <r>
      <rPr>
        <sz val="11"/>
        <color theme="1"/>
        <rFont val="Calibri"/>
        <family val="2"/>
        <scheme val="minor"/>
      </rPr>
      <t xml:space="preserve">:  Only the Townships  of Davenport, Delhi, Deposit, Franklin, 
Hamden, Masonville, Meredith, Sidney, Tompkins, and Walton Townships, and that portion of 
Colchester and Hancock Townships north of the east branch of the Delaware River.  
</t>
    </r>
    <r>
      <rPr>
        <b/>
        <sz val="11"/>
        <color theme="1"/>
        <rFont val="Calibri"/>
        <family val="2"/>
        <scheme val="minor"/>
      </rPr>
      <t>Otsego</t>
    </r>
    <r>
      <rPr>
        <sz val="11"/>
        <color theme="1"/>
        <rFont val="Calibri"/>
        <family val="2"/>
        <scheme val="minor"/>
      </rPr>
      <t xml:space="preserve">:  Only the Townships of Butternuts, Hartwick, Laurens, Maryland, Milford, Morris, Oneonta, Otego, Unadilla, and Westford.  </t>
    </r>
  </si>
  <si>
    <r>
      <t>Electrician/Electrical Installer 
Onsite Region 5
Entire Counties -</t>
    </r>
    <r>
      <rPr>
        <b/>
        <sz val="11"/>
        <color theme="1"/>
        <rFont val="Calibri"/>
        <family val="2"/>
        <scheme val="minor"/>
      </rPr>
      <t xml:space="preserve"> Albany, Columbia, Fulton,  Montgomery, Rensselaer, Schenectady, and Schoharie</t>
    </r>
    <r>
      <rPr>
        <sz val="11"/>
        <color theme="1"/>
        <rFont val="Calibri"/>
        <family val="2"/>
        <scheme val="minor"/>
      </rPr>
      <t xml:space="preserve">
Partial Counties - </t>
    </r>
    <r>
      <rPr>
        <b/>
        <sz val="11"/>
        <color theme="1"/>
        <rFont val="Calibri"/>
        <family val="2"/>
        <scheme val="minor"/>
      </rPr>
      <t>Greene</t>
    </r>
    <r>
      <rPr>
        <sz val="11"/>
        <color theme="1"/>
        <rFont val="Calibri"/>
        <family val="2"/>
        <scheme val="minor"/>
      </rPr>
      <t xml:space="preserve">:  Portion of the County 
North of a line following the South limits of the  City of Catskill in a westerly direction from the Hudson 
River to State Highway 23A.  Then continuing on 23A to the road following the Little West Kill and 
continuing along this road to Delaware County.  
</t>
    </r>
    <r>
      <rPr>
        <b/>
        <sz val="11"/>
        <color theme="1"/>
        <rFont val="Calibri"/>
        <family val="2"/>
        <scheme val="minor"/>
      </rPr>
      <t>Otsego</t>
    </r>
    <r>
      <rPr>
        <sz val="11"/>
        <color theme="1"/>
        <rFont val="Calibri"/>
        <family val="2"/>
        <scheme val="minor"/>
      </rPr>
      <t xml:space="preserve">:  Only the Towns of Decatur and Worchester. </t>
    </r>
  </si>
  <si>
    <t xml:space="preserve">Electrician: Electrician- Albany, Columbia, Fulton, Hamilton, Montgomery, Rensselaer, Saratoga, Schenectady, Schoharie, Warren, Washington, Greene: Portion of the County North of a line following the South limits of the City of Catskill in a westerly direction from the Hudson River to State Highway 23A. Then continuing on 23A to the road following the Little West Kill and continuing along this road to Delaware County. Otsego: Only the Towns of Decatur and Worchester </t>
  </si>
  <si>
    <t>Electrician: Electrician Wireman/Technician -Sullivan, Ulster, Delaware: Only in the Townships of Andes, Harpersfield, Kortwright,Stamford, Bovina, Roxbury, Middletown and those portions of
Colchester and Hancock south of the East Branch of the Delaware River.
Dutchess: All of the county except for the towns of Fishkill,East Fishkill, and Beacon.
Greene: That portion of the county south of a line following the south limits of the city of Catskill in a Westerly direction from the Hudson River to Highway 23A along 23A to the road following the Little Westkill and continuing along this road to Delaware County.</t>
  </si>
  <si>
    <t>Electrician: Electrician - Cortland, Herkimer, Madison, Oneida, Oswego, Cayuga: Townships of Ira, Locke, Sempronius, Sterling, Summerhill and Victory.
Chenango: Only the Townships of Columbus, New Berlin and Sherburne.
Onondaga: Entire County except Townships of Elbridge and Skaneateles.
Otsego: Only the Townships of Plainfield, Richfield, Springfield, Cherry Valley, Roseboom, Middlefield, Otsego, Exeter, Edmeston, Burlington, Pittsfield and New Lebanon. Tompkins: Only the Township of Groton. Wayne: Only the Townships of Huron, Wolcott, Rose and Butler.</t>
  </si>
  <si>
    <r>
      <t xml:space="preserve">Electrical/Electrician Installer
Onsite Region 5
</t>
    </r>
    <r>
      <rPr>
        <u/>
        <sz val="11"/>
        <color theme="1"/>
        <rFont val="Calibri"/>
        <family val="2"/>
        <scheme val="minor"/>
      </rPr>
      <t>Partial County</t>
    </r>
    <r>
      <rPr>
        <sz val="11"/>
        <color theme="1"/>
        <rFont val="Calibri"/>
        <family val="2"/>
        <scheme val="minor"/>
      </rPr>
      <t xml:space="preserve"> - </t>
    </r>
    <r>
      <rPr>
        <b/>
        <sz val="11"/>
        <color theme="1"/>
        <rFont val="Calibri"/>
        <family val="2"/>
        <scheme val="minor"/>
      </rPr>
      <t>Otsego</t>
    </r>
    <r>
      <rPr>
        <sz val="11"/>
        <color theme="1"/>
        <rFont val="Calibri"/>
        <family val="2"/>
        <scheme val="minor"/>
      </rPr>
      <t xml:space="preserve">:  Only the Townships of 
                        Plainfield, Richfield, Springfield, Cherry 
                        Valley, Roseboom, Middlefield, Otsego, 
                        Exeter, Edmeston, Burlington, Pittsfield, 
                        and New Lebanon.  </t>
    </r>
  </si>
  <si>
    <r>
      <t xml:space="preserve">Electrician Lineman Onsite Region 5
</t>
    </r>
    <r>
      <rPr>
        <u/>
        <sz val="11"/>
        <color theme="1"/>
        <rFont val="Calibri"/>
        <family val="2"/>
        <scheme val="minor"/>
      </rPr>
      <t>Entire Counties</t>
    </r>
    <r>
      <rPr>
        <b/>
        <sz val="11"/>
        <color theme="1"/>
        <rFont val="Calibri"/>
        <family val="2"/>
        <scheme val="minor"/>
      </rPr>
      <t xml:space="preserve">: Albany, Columbia, Greene, Delaware, Fulton, Greene, Montgomery, Rensselaer, Schenectady, and Schoharie </t>
    </r>
  </si>
  <si>
    <t>Electrician: Electrician - Cortland, Herkimer, Madison, Oneida, Oswego, Cayuga: Townships of Ira, Locke, Sempronius, Sterling, Summerhill and Victory.Chenango: Only the Townships of Columbus, New Berlin and Sherburne. Onondaga: Entire County except Townships of Elbridge and Skaneateles. Otsego: Only the Townships of Plainfield, Richfield, Springfield, Cherry Valley, Roseboom, Middlefield, Otsego, Exeter, Edmeston, Burlington, Pittsfield and New Lebanon. Tompkins: Only the Township of Groton. Wayne: Only the Townships of Huron, Wolcott, Rose and Butler.</t>
  </si>
  <si>
    <r>
      <t xml:space="preserve">Electrician/Electrical Installer 
Onsite Region 5
</t>
    </r>
    <r>
      <rPr>
        <u/>
        <sz val="11"/>
        <color theme="1"/>
        <rFont val="Calibri"/>
        <family val="2"/>
        <scheme val="minor"/>
      </rPr>
      <t>Partial Counties</t>
    </r>
    <r>
      <rPr>
        <sz val="11"/>
        <color theme="1"/>
        <rFont val="Calibri"/>
        <family val="2"/>
        <scheme val="minor"/>
      </rPr>
      <t xml:space="preserve"> - </t>
    </r>
    <r>
      <rPr>
        <b/>
        <sz val="11"/>
        <color theme="1"/>
        <rFont val="Calibri"/>
        <family val="2"/>
        <scheme val="minor"/>
      </rPr>
      <t>Delaware</t>
    </r>
    <r>
      <rPr>
        <sz val="11"/>
        <color theme="1"/>
        <rFont val="Calibri"/>
        <family val="2"/>
        <scheme val="minor"/>
      </rPr>
      <t xml:space="preserve">:  Only in the Townships of Andes, Harpersfield, Kortwright, Stamford, Bovina, Roxbury, Middletown and those portions of Colchester and Hancock south of the East Branch of the Delaware River.  
</t>
    </r>
    <r>
      <rPr>
        <b/>
        <sz val="11"/>
        <color theme="1"/>
        <rFont val="Calibri"/>
        <family val="2"/>
        <scheme val="minor"/>
      </rPr>
      <t>Greene</t>
    </r>
    <r>
      <rPr>
        <sz val="11"/>
        <color theme="1"/>
        <rFont val="Calibri"/>
        <family val="2"/>
        <scheme val="minor"/>
      </rPr>
      <t xml:space="preserve">:  That portion of the county south of a line following the south limits of the city of Catskill in a Westerly direction from the Hudson River to Highway 23A along 23A to the road following the Little Westkill and continuing along this road to Delaware County. </t>
    </r>
  </si>
  <si>
    <r>
      <t xml:space="preserve">Electrician/Electrical Installer 
Onsite Region 6 
</t>
    </r>
    <r>
      <rPr>
        <u/>
        <sz val="11"/>
        <color theme="1"/>
        <rFont val="Calibri"/>
        <family val="2"/>
        <scheme val="minor"/>
      </rPr>
      <t>Entire Counties</t>
    </r>
    <r>
      <rPr>
        <sz val="11"/>
        <color theme="1"/>
        <rFont val="Calibri"/>
        <family val="2"/>
        <scheme val="minor"/>
      </rPr>
      <t xml:space="preserve">: </t>
    </r>
    <r>
      <rPr>
        <b/>
        <sz val="11"/>
        <color theme="1"/>
        <rFont val="Calibri"/>
        <family val="2"/>
        <scheme val="minor"/>
      </rPr>
      <t xml:space="preserve">Hamilton, Saratoga, Warren, and Washington </t>
    </r>
  </si>
  <si>
    <t>Electrician: Electrician/Tele-Data - Albany, Columbia, Fulton, Hamilton, Montgomery, Rensselaer, Saratoga, Schenectady, Schoharie, Warren, Washington, Greene: Portion of the County North of a line following the South limits of the City of Catskill in a westerly direction from the Hudson River to State Highway 23A. Then continuing on 23A to the road following the Little West Kill and continuing along this road to Delaware County. Otsego: Only the Towns of Decatur and Worchester</t>
  </si>
  <si>
    <r>
      <t xml:space="preserve">Electrician/Electrical Installer 
Onsite Region 6 
Entire Counties: </t>
    </r>
    <r>
      <rPr>
        <b/>
        <sz val="11"/>
        <color theme="1"/>
        <rFont val="Calibri"/>
        <family val="2"/>
        <scheme val="minor"/>
      </rPr>
      <t xml:space="preserve">Clinton, Essex, and Franklin </t>
    </r>
  </si>
  <si>
    <t>Electrician: Electrician/Teledata - Clinton, Essex, Franklin, Jefferson, Lewis, St. Lawrence</t>
  </si>
  <si>
    <r>
      <t xml:space="preserve">Electrician Lineman Onsite Region 6
</t>
    </r>
    <r>
      <rPr>
        <u/>
        <sz val="11"/>
        <color theme="1"/>
        <rFont val="Calibri"/>
        <family val="2"/>
        <scheme val="minor"/>
      </rPr>
      <t>Entire Counties</t>
    </r>
    <r>
      <rPr>
        <sz val="11"/>
        <color theme="1"/>
        <rFont val="Calibri"/>
        <family val="2"/>
        <scheme val="minor"/>
      </rPr>
      <t xml:space="preserve">: </t>
    </r>
    <r>
      <rPr>
        <b/>
        <sz val="11"/>
        <color theme="1"/>
        <rFont val="Calibri"/>
        <family val="2"/>
        <scheme val="minor"/>
      </rPr>
      <t>Clinton, Essex, Hamilton, Franklin, Saratoga, Warren, Washington</t>
    </r>
  </si>
  <si>
    <t>Electrician: Electrician - Albany, Columbia, Fulton, Hamilton, Montgomery, Rensselaer, Saratoga, Schenectady, Schoharie, Warren, Washington, Greene: Portion of the County North of a line following the South limits of the City of Catskill in a westerly direction from the Hudson River to State Highway 23A. Then continuing on 23A to the road following the Little West Kill and continuing along this road to Delaware County. Otsego: Only the Towns of Decatur and Worchester</t>
  </si>
  <si>
    <t>Electrician: Electrician - Clinton, Essex, Franklin, Jefferson, Lewis, St. Lawrence</t>
  </si>
  <si>
    <t>Electrician: Electrician Wireman/Technician Electrical/Technician Projects - Sullivan, Ulster, Delaware: Only in the Townships of Andes, Harpersfield, Kortwright,Stamford, Bovina, Roxbury, Middletown and those portions of Colchester and Hancock south of the East Branch of the Delaware River.
Dutchess: All of the county except for the towns of Fishkill,East Fishkill, and Beacon.
Greene: That portion of the county south of a line following the south limits of the city of Catskill in a Westerly direction from the Hudson River to Highway 23A along 23A to the road following the Little Westkill and continuing along this road to Delaware County.</t>
  </si>
  <si>
    <t>Electrician: Electrician Wireman/Technician - Orange, Putnam, Rockland, Dutchess: Towns of Fishkill, East Fishkill, and Beacon.</t>
  </si>
  <si>
    <r>
      <t xml:space="preserve">Electrician/Electrical Installer 
Onsite Region 7
</t>
    </r>
    <r>
      <rPr>
        <u/>
        <sz val="11"/>
        <color theme="1"/>
        <rFont val="Calibri"/>
        <family val="2"/>
        <scheme val="minor"/>
      </rPr>
      <t xml:space="preserve">Entire Counties </t>
    </r>
    <r>
      <rPr>
        <sz val="11"/>
        <color theme="1"/>
        <rFont val="Calibri"/>
        <family val="2"/>
        <scheme val="minor"/>
      </rPr>
      <t xml:space="preserve">- </t>
    </r>
    <r>
      <rPr>
        <b/>
        <sz val="11"/>
        <color theme="1"/>
        <rFont val="Calibri"/>
        <family val="2"/>
        <scheme val="minor"/>
      </rPr>
      <t>Jefferson, Lewis, and St. Lawrence</t>
    </r>
  </si>
  <si>
    <r>
      <t xml:space="preserve">Electrician/Electrical Installer 
Onsite Region 7
</t>
    </r>
    <r>
      <rPr>
        <u/>
        <sz val="11"/>
        <rFont val="Calibri"/>
        <family val="2"/>
        <scheme val="minor"/>
      </rPr>
      <t>Partial County</t>
    </r>
    <r>
      <rPr>
        <sz val="11"/>
        <rFont val="Calibri"/>
        <family val="2"/>
        <scheme val="minor"/>
      </rPr>
      <t xml:space="preserve"> - </t>
    </r>
    <r>
      <rPr>
        <b/>
        <sz val="11"/>
        <rFont val="Calibri"/>
        <family val="2"/>
        <scheme val="minor"/>
      </rPr>
      <t>Cayuga</t>
    </r>
    <r>
      <rPr>
        <sz val="11"/>
        <rFont val="Calibri"/>
        <family val="2"/>
        <scheme val="minor"/>
      </rPr>
      <t xml:space="preserve">:  Only the Township of Genoa. </t>
    </r>
  </si>
  <si>
    <r>
      <t xml:space="preserve">Electrician/Electrical Installer 
Onsite Region 7
</t>
    </r>
    <r>
      <rPr>
        <u/>
        <sz val="11"/>
        <rFont val="Calibri"/>
        <family val="2"/>
        <scheme val="minor"/>
      </rPr>
      <t>Partial Counties</t>
    </r>
    <r>
      <rPr>
        <sz val="11"/>
        <rFont val="Calibri"/>
        <family val="2"/>
        <scheme val="minor"/>
      </rPr>
      <t xml:space="preserve"> - </t>
    </r>
    <r>
      <rPr>
        <b/>
        <sz val="11"/>
        <rFont val="Calibri"/>
        <family val="2"/>
        <scheme val="minor"/>
      </rPr>
      <t>Cayuga</t>
    </r>
    <r>
      <rPr>
        <sz val="11"/>
        <rFont val="Calibri"/>
        <family val="2"/>
        <scheme val="minor"/>
      </rPr>
      <t xml:space="preserve">:  All Townships except Genoa, Ira, Sterling, Victory, Locke, Sempronius and Summerhill 
</t>
    </r>
    <r>
      <rPr>
        <b/>
        <sz val="11"/>
        <rFont val="Calibri"/>
        <family val="2"/>
        <scheme val="minor"/>
      </rPr>
      <t>Onondaga</t>
    </r>
    <r>
      <rPr>
        <sz val="11"/>
        <rFont val="Calibri"/>
        <family val="2"/>
        <scheme val="minor"/>
      </rPr>
      <t xml:space="preserve">: Only the Townships of Elbridge and Skaneateles </t>
    </r>
  </si>
  <si>
    <r>
      <t xml:space="preserve">Electrician/Electrical Installer 
Onsite Region 7
</t>
    </r>
    <r>
      <rPr>
        <u/>
        <sz val="11"/>
        <rFont val="Calibri"/>
        <family val="2"/>
        <scheme val="minor"/>
      </rPr>
      <t>Entire Counties -</t>
    </r>
    <r>
      <rPr>
        <sz val="11"/>
        <rFont val="Calibri"/>
        <family val="2"/>
        <scheme val="minor"/>
      </rPr>
      <t xml:space="preserve"> </t>
    </r>
    <r>
      <rPr>
        <b/>
        <sz val="11"/>
        <rFont val="Calibri"/>
        <family val="2"/>
        <scheme val="minor"/>
      </rPr>
      <t xml:space="preserve">Cortland, Herkimer, Madison, Oneida, Oswego 
</t>
    </r>
    <r>
      <rPr>
        <u/>
        <sz val="11"/>
        <rFont val="Calibri"/>
        <family val="2"/>
        <scheme val="minor"/>
      </rPr>
      <t>Partial Counties</t>
    </r>
    <r>
      <rPr>
        <sz val="11"/>
        <rFont val="Calibri"/>
        <family val="2"/>
        <scheme val="minor"/>
      </rPr>
      <t xml:space="preserve"> - </t>
    </r>
    <r>
      <rPr>
        <b/>
        <sz val="11"/>
        <rFont val="Calibri"/>
        <family val="2"/>
        <scheme val="minor"/>
      </rPr>
      <t>Cayuga</t>
    </r>
    <r>
      <rPr>
        <sz val="11"/>
        <rFont val="Calibri"/>
        <family val="2"/>
        <scheme val="minor"/>
      </rPr>
      <t xml:space="preserve">:  Townships of Ira, Locke, Sempronius, Sterling, Summerhill and Victory. 
</t>
    </r>
    <r>
      <rPr>
        <b/>
        <sz val="11"/>
        <rFont val="Calibri"/>
        <family val="2"/>
        <scheme val="minor"/>
      </rPr>
      <t>Onondaga</t>
    </r>
    <r>
      <rPr>
        <sz val="11"/>
        <rFont val="Calibri"/>
        <family val="2"/>
        <scheme val="minor"/>
      </rPr>
      <t xml:space="preserve">: Entire County except Townships of Elbridge and Skaneateles. </t>
    </r>
  </si>
  <si>
    <t>Electrician: Teledata - Clinton, Essex, Franklin, Jefferson, Lewis, St. Lawrence</t>
  </si>
  <si>
    <t xml:space="preserve">Electrician: Teledata - Cortland, Herkimer, Madison, Oneida, Oswego, Cayuga: Townships of Ira, Locke, Sempronius, Sterling, Summerhill and Victory.
Chenango: Only the Townships of Columbus, New Berlin and Sherburne.
Onondaga: Entire County except Townships of Elbridge and Skaneateles.
Otsego: Only the Townships of Plainfield, Richfield, Springfield, Cherry Valley, Roseboom, Middlefield, Otsego, Exeter, Edmeston, Burlington, Pittsfield and New Lebanon. Tompkins: Only the Township of Groton.Wayne: Only the Townships of Huron, Wolcott, Rose and Butler. </t>
  </si>
  <si>
    <t>Lineman Electrician: Lineman, Tech, Welder - Albany, Allegany, Broome, Cattaraugus, Cayuga, Chautauqua, Chemung, Chenango, Clinton, Columbia, Cortland, Delaware, Dutchess, Erie, Essex, Franklin, Fulton, Genesee, Greene, Hamilton, Herkimer, Jefferson, Lewis, Livingston, Madison, Monroe, Montgomery, Niagara, Oneida, Onondaga, Ontario, Orange, Orleans, Oswego, Otsego, Putnam, Rensselaer, Rockland, Saratoga, Schenectady, Schoharie, Schuyler, Seneca, St. Lawrence, Steuben, Sullivan, Tioga, Tompkins, Ulster, Warren, Washington, Wayne, Wyoming, Yates</t>
  </si>
  <si>
    <r>
      <t xml:space="preserve">Electrician Lineman Region 7
</t>
    </r>
    <r>
      <rPr>
        <u/>
        <sz val="11"/>
        <color theme="1"/>
        <rFont val="Calibri"/>
        <family val="2"/>
        <scheme val="minor"/>
      </rPr>
      <t>Entire Counties:</t>
    </r>
    <r>
      <rPr>
        <b/>
        <sz val="11"/>
        <color theme="1"/>
        <rFont val="Calibri"/>
        <family val="2"/>
        <scheme val="minor"/>
      </rPr>
      <t xml:space="preserve"> Cayuga, Cortland, Herkimer, Jefferson, Lewis, Madison, Oneida, Onondaga, Oswego, and St. Lawrence </t>
    </r>
  </si>
  <si>
    <t xml:space="preserve">Bidders are not permitted to propose any other Job Titles, Descriptions of Duties, or Total Hourly Rates as part of their Bid Proposals.  </t>
  </si>
  <si>
    <t xml:space="preserve">Using the aforementioned Percent (%) Markup, the formulas in the spreadsheet will automatically calculate the following:
1.  Total Hourly Rate (Business Hours)
2.  Overtime Hourly Pay Rate
3.  Overtime Total Hourly Rate
4.  After Business Hour Pay Rate, 
5.  After Business Hours Total Hourly Rate, 
6.  Saturday Hourly Pay Rate,
7.  Saturday Total Hourly Rate, 
8.  Sunday and NYS Holiday Pay Rate, and 
9.  Sunday and NYS Holiday Total Hourly Rate.  
</t>
  </si>
  <si>
    <t>4. Under Column D, "Product Description", insert the description of the Product/model number (e.g. XYZ Chiller P90X 50 Ton)</t>
  </si>
  <si>
    <t xml:space="preserve">5. Under Column E, "Unit of Measurement", indicate the unit/amount the product/model number is sold as (i.e. per foot, pounds, quantity, etc.). </t>
  </si>
  <si>
    <t>9. Under Column I, "Comparable Contract Price",  indicate the price that was offered to the comparable customer/contract. This figure should be indicated to match the NYS Net Price column G, (e.g. if you indicated a NYS Net Price under column G of $450.00, and offered the State of Texas $475.00 per ton for a chiller, please list the $475.00 as the Comparable Contract Price.</t>
  </si>
  <si>
    <t xml:space="preserve">2. Under Column B, "Manufacturer/Product Line", insert the Manufacturer/Brand Name/Product Line (e.g. Lenel, Bosch, Belimo, etc.). </t>
  </si>
  <si>
    <r>
      <t xml:space="preserve">Traffic and Transportation CCTV/Surveillance Camera System
Technician Onsite Region 3 
</t>
    </r>
    <r>
      <rPr>
        <u/>
        <sz val="11"/>
        <color theme="1"/>
        <rFont val="Calibri"/>
        <family val="2"/>
        <scheme val="minor"/>
      </rPr>
      <t>Entire County:</t>
    </r>
    <r>
      <rPr>
        <sz val="11"/>
        <color theme="1"/>
        <rFont val="Calibri"/>
        <family val="2"/>
        <scheme val="minor"/>
      </rPr>
      <t xml:space="preserve"> </t>
    </r>
    <r>
      <rPr>
        <b/>
        <sz val="11"/>
        <color theme="1"/>
        <rFont val="Calibri"/>
        <family val="2"/>
        <scheme val="minor"/>
      </rPr>
      <t>Westchester</t>
    </r>
  </si>
  <si>
    <r>
      <t xml:space="preserve">Traffic and Transportation CCTV/Surveillance Camera System
Technician Onsite Region 3 
</t>
    </r>
    <r>
      <rPr>
        <u/>
        <sz val="11"/>
        <color theme="1"/>
        <rFont val="Calibri"/>
        <family val="2"/>
        <scheme val="minor"/>
      </rPr>
      <t>Entire Counties:</t>
    </r>
    <r>
      <rPr>
        <sz val="11"/>
        <color theme="1"/>
        <rFont val="Calibri"/>
        <family val="2"/>
        <scheme val="minor"/>
      </rPr>
      <t xml:space="preserve"> </t>
    </r>
    <r>
      <rPr>
        <b/>
        <sz val="11"/>
        <color theme="1"/>
        <rFont val="Calibri"/>
        <family val="2"/>
        <scheme val="minor"/>
      </rPr>
      <t>Dutchess</t>
    </r>
    <r>
      <rPr>
        <sz val="11"/>
        <color theme="1"/>
        <rFont val="Calibri"/>
        <family val="2"/>
        <scheme val="minor"/>
      </rPr>
      <t xml:space="preserve"> and </t>
    </r>
    <r>
      <rPr>
        <b/>
        <sz val="11"/>
        <color theme="1"/>
        <rFont val="Calibri"/>
        <family val="2"/>
        <scheme val="minor"/>
      </rPr>
      <t>Putnam</t>
    </r>
  </si>
  <si>
    <r>
      <t xml:space="preserve">Traffic and Transportation CCTV/Surveillance Camera System
Technician Onsite Region 4
</t>
    </r>
    <r>
      <rPr>
        <u/>
        <sz val="11"/>
        <color theme="1"/>
        <rFont val="Calibri"/>
        <family val="2"/>
        <scheme val="minor"/>
      </rPr>
      <t xml:space="preserve">Entire Counties </t>
    </r>
    <r>
      <rPr>
        <sz val="11"/>
        <color theme="1"/>
        <rFont val="Calibri"/>
        <family val="2"/>
        <scheme val="minor"/>
      </rPr>
      <t xml:space="preserve">- </t>
    </r>
    <r>
      <rPr>
        <b/>
        <sz val="11"/>
        <color theme="1"/>
        <rFont val="Calibri"/>
        <family val="2"/>
        <scheme val="minor"/>
      </rPr>
      <t>Orange, Rockland, Sullivan, Ulster</t>
    </r>
  </si>
  <si>
    <r>
      <t xml:space="preserve">Traffic and Transportation CCTV/Surveillance Camera System
Technician Onsite Region 5
</t>
    </r>
    <r>
      <rPr>
        <u/>
        <sz val="11"/>
        <color theme="1"/>
        <rFont val="Calibri"/>
        <family val="2"/>
        <scheme val="minor"/>
      </rPr>
      <t>Entire Counties:</t>
    </r>
    <r>
      <rPr>
        <sz val="11"/>
        <color theme="1"/>
        <rFont val="Calibri"/>
        <family val="2"/>
        <scheme val="minor"/>
      </rPr>
      <t xml:space="preserve"> </t>
    </r>
    <r>
      <rPr>
        <b/>
        <sz val="11"/>
        <color theme="1"/>
        <rFont val="Calibri"/>
        <family val="2"/>
        <scheme val="minor"/>
      </rPr>
      <t xml:space="preserve">Albany, Columbia, Greene, Delaware, Fulton, Greene, Montgomery, Rensselaer, Schenectady, and Schoharie </t>
    </r>
  </si>
  <si>
    <r>
      <t xml:space="preserve">Traffic and Transportation CCTV/Surveillance Camera System
Technician Onsite Region 6
</t>
    </r>
    <r>
      <rPr>
        <u/>
        <sz val="11"/>
        <color theme="1"/>
        <rFont val="Calibri"/>
        <family val="2"/>
        <scheme val="minor"/>
      </rPr>
      <t>Entire Counties</t>
    </r>
    <r>
      <rPr>
        <sz val="11"/>
        <color theme="1"/>
        <rFont val="Calibri"/>
        <family val="2"/>
        <scheme val="minor"/>
      </rPr>
      <t xml:space="preserve">: </t>
    </r>
    <r>
      <rPr>
        <b/>
        <sz val="11"/>
        <color theme="1"/>
        <rFont val="Calibri"/>
        <family val="2"/>
        <scheme val="minor"/>
      </rPr>
      <t>Clinton, Essex, Hamilton, Franklin, Saratoga, Warren, Washington</t>
    </r>
  </si>
  <si>
    <r>
      <t xml:space="preserve">Traffic and Transportation CCTV/Surveillance Camera System
Technician Onsite Region 7
</t>
    </r>
    <r>
      <rPr>
        <u/>
        <sz val="11"/>
        <color theme="1"/>
        <rFont val="Calibri"/>
        <family val="2"/>
        <scheme val="minor"/>
      </rPr>
      <t>Entire Counties</t>
    </r>
    <r>
      <rPr>
        <sz val="11"/>
        <color theme="1"/>
        <rFont val="Calibri"/>
        <family val="2"/>
        <scheme val="minor"/>
      </rPr>
      <t xml:space="preserve">: </t>
    </r>
    <r>
      <rPr>
        <b/>
        <sz val="11"/>
        <color theme="1"/>
        <rFont val="Calibri"/>
        <family val="2"/>
        <scheme val="minor"/>
      </rPr>
      <t>Cayuga, Cortland, Herkimer, Jefferson, Lewis, Madison, Oneida, Onondaga, Oswego, and St. Lawrence</t>
    </r>
  </si>
  <si>
    <t xml:space="preserve">For all Job Titles and their corresponding Total Hourly Rates, Bidders Must identify:
1.   Their comparable contract/customer, and
2.   Their comparable contract/customer total hourly rate for each job title bid.  </t>
  </si>
  <si>
    <t xml:space="preserve">8. Under Column H, "Comparable Contract/Customer", indicate a comparable contract/customer for which you have previously offered the listed product(s to demonstrate Reasonableness of Price. 
Bidders may demonstrate Reasonableness of Price by offering NYS equal to or better Total Hourly Rates than the following: 
1.	Pricing on any contracts awarded by GSA, Veteran's Administration (VA), Department of Defense (DOD), and other government entities,
2.	Pricing on other state’s government contract, 
3.	Pricing offered by other Bidders for this Solicitation, 
4.	Pricing offered by Bidders to their Best Commercial Customer(s), and/or
5.	Reviewing other information deemed necessary by the Office of General Services </t>
  </si>
  <si>
    <t xml:space="preserve">For Bidders Bidding Lot 2, for each Region bid on each Region Labor Rate sheet, under Columns H and I the Bidder Shall indicate the comparable contract/customer, and the comparable/ contract customer Total Hourly Rate offered to this entity. Bidders are required to demonstrate Reasonableness of Price for the Products and/or Services they are Bidding. Bidders may demonstrate Reasonableness of Price by offering NYS equal to or better Total Hourly Rates than the following: 
1.	Pricing on any contracts awarded by GSA, Veteran's Administration (VA), Department of Defense (DOD), and other government entities,
2.	Pricing on other state’s government contract, 
3.	Pricing offered by other Bidders for this Solicitation, 
4.	Pricing offered by Bidders to their Best Commercial Customer(s), and/or
5.	Reviewing other information deemed necessary by the Office of General Services </t>
  </si>
  <si>
    <r>
      <t xml:space="preserve">Electrician/Electrical Installer 
Onsite Region 3 
</t>
    </r>
    <r>
      <rPr>
        <u/>
        <sz val="11"/>
        <color theme="1"/>
        <rFont val="Calibri"/>
        <family val="2"/>
        <scheme val="minor"/>
      </rPr>
      <t>Entire County</t>
    </r>
    <r>
      <rPr>
        <sz val="11"/>
        <color theme="1"/>
        <rFont val="Calibri"/>
        <family val="2"/>
        <scheme val="minor"/>
      </rPr>
      <t xml:space="preserve">: </t>
    </r>
    <r>
      <rPr>
        <b/>
        <sz val="11"/>
        <color theme="1"/>
        <rFont val="Calibri"/>
        <family val="2"/>
        <scheme val="minor"/>
      </rPr>
      <t>Westchester</t>
    </r>
  </si>
  <si>
    <t>Electrician: Teledata - Westchester</t>
  </si>
  <si>
    <t>Lineman Electrician: Lineman, Tech, Welder - Westchester</t>
  </si>
  <si>
    <t>Electrician: Service Technician - Bronx, Kings, New York, Queens, Richmond, Westchester</t>
  </si>
  <si>
    <t>Lineman Electrician: Lineman, Tech, Welder- Albany, Allegany, Broome, Cattaraugus, Cayuga, Chautauqua, Chemung, Chenango, Clinton, Columbia, Cortland, Delaware, Dutchess, Erie, Essex, Franklin, Fulton, Genesee, Greene, Hamilton, Herkimer, Jefferson, Lewis, Livingston, Madison, Monroe, Montgomery, Niagara, Oneida, Onondaga, Ontario, Orange, Orleans, Oswego, Otsego, Putnam, Rensselaer, Rockland, Saratoga, Schenectady, Schoharie, Schuyler, Seneca, St. Lawrence, Steuben, Sullivan, Tioga, Tompkins, Ulster, Warren, Washington, Wayne, Wyoming, Yates</t>
  </si>
  <si>
    <t>Lineman Electrician: Lineman, Tech, Welder - Albany, Allegany, Broome, Cattaraugus, Cayuga, Chautauqua, Chemung, Chenango, Clinton, Columbia, Cortland, Delaware, Dutchess,
Erie, Essex, Franklin, Fulton, Genesee, Greene, Hamilton, Herkimer, Jefferson, Lewis, Livingston, Madison, Monroe, Montgomery, Niagara,
Oneida, Onondaga, Ontario, Orange, Orleans, Oswego, Otsego, Putnam, Rensselaer, Rockland, Saratoga, Schenectady, Schoharie,
Schuyler, Seneca, St. Lawrence, Steuben, Sullivan, Tioga, Tompkins, Ulster, Warren, Washington, Wayne, Wyoming, Yates</t>
  </si>
  <si>
    <t>Lineman Electrician: Lineman, Tech, Welder- Albany, Allegany, Broome, Cattaraugus, Cayuga, Chautauqua, Chemung, Chenango, Clinton, Columbia, Cortland, Delaware, Dutchess,
Erie, Essex, Franklin, Fulton, Genesee, Greene, Hamilton, Herkimer, Jefferson, Lewis, Livingston, Madison, Monroe, Montgomery, Niagara,
Oneida, Onondaga, Ontario, Orange, Orleans, Oswego, Otsego, Putnam, Rensselaer, Rockland, Saratoga, Schenectady, Schoharie,
Schuyler, Seneca, St. Lawrence, Steuben, Sullivan, Tioga, Tompkins, Ulster, Warren, Washington, Wayne, Wyoming, Yates</t>
  </si>
  <si>
    <t xml:space="preserve">1.  Any Bidder Bidding Lots 1 or 2 Must:
     A. Review their proposed NYS Net Pricing Pages for the following terms in their product pricing prior to submission:
          i. Call for quote 
          ii. To be determined
          iii. Consult Factory
          iv. Custom Call for Quote
          v. Custom Call
          vi. N/A
          vii. Value
          viii. Call
          ix. Custom
     B. If included in your proposal NYS Net Pricing Pages, determine if the particular line item does not have a NYS Net Pricing, and 
     C. If the line item does not have NYS Net Price either:
          i. Remove the line item, 
          ii. Obtain and insert a NYS Net Price for this line item, or
          iii. Indicate that you will not charge authorized users for this product by listing either:
                a.  $0.00
                b.  "No Charge,"
                c.  "N/C"
                in both the List Price/MSRP and NYS Net Price columns. </t>
  </si>
  <si>
    <t>3. All Bidders Must:
    A. Review their proposed NYS Net Pricing pages prior to submitting their Bid Proposal for the following words which May indicate references 
         to separate Travel Costs, Site Access Costs, etc. in the pricing:
         i. Travel
         ii. Meals
         iii. Lodging
         iv.  Per Diem
         v.   Travel &amp; Expenses
         vi.  T&amp;E
         vii. Airfare
         viii. Mileage
         ix. Site Access
     B. Determine/Verify If these terms are for separate Travel Costs, Site Access 
          Costs, etc., and
     C. If Yes to 3.B above, either:
          i.  If Bidding Lot 1, remove the entire line item from your proposed NYS Net Pricing Pages, or
          ii. If Bidding either Lot 2, either:
             a.  Remove the aforementioned language from the corresponding line items, making them inclusive of all Travel Cost, Site Access Costs, 
                 etc., or
             b.  Remove the entire line item from your proposed NYS Net Pricing Pages.</t>
  </si>
  <si>
    <t>4. All Bidders Must:
    A. Review their proposed NYS Net Pricing pages prior to submitting their Bid Proposal for the following terms words which May indicate 
         separate shipping 
         charges:
         i. Shipping
         ii. Handling
         iii. Packaging
         iv. Delivery
    B. Determine/Verify If these line items either:
         i. Separate Shipping Charges, or
         ii. Merely describe some functional/specification aspect of the line item and 
            therefore allowable. 
    C. If Yes to 4.B.i above, either:
         i. Remove the reference to separate shipping charges, or
         ii. Remove the line item from their Proposed NYS Net Pricing Pages.</t>
  </si>
  <si>
    <t>The spreadsheet will automatically calculate the following for the aforementioned job titles not included in an NYSDOL Prevailing Wage Rate Schedule:
1. Overtime Total Hourly Rates - [Calculated as 1.5x the Total Hourly Rate]
2. After Business Hours Total Hourly Rate - [Calculated as 1.5x the Total Hourly Rate],
3. Saturday Total Hourly Rate - [Calculated as 1.5x the Total Hourly Rate], and 
4. Sunday and NYS Holiday Total Hourly Rate. - [Calculated as 2.0x the Total Hourly Rate]</t>
  </si>
  <si>
    <t xml:space="preserve">Bidders are not permitted to propose any other Subcontractor Category or Description of Work as part of their Bid Proposals.  After award of Contracts, Contractors May propose additional Subcontractor Categories and associated Descriptions of Work, provided these do not overlap with the Subcontractor Category and associated Descriptions of Work listed in this Attachment (e.g. Electrical Contractor, Mechanical Contractor, etc.). and further that there is no increase in the Subcontractor Percent (%) Markup for these additional Subcontractor Categories and associated Descriptions of Works. </t>
  </si>
  <si>
    <r>
      <rPr>
        <b/>
        <sz val="12"/>
        <rFont val="Times New Roman"/>
        <family val="1"/>
      </rPr>
      <t>Equipment Pricing</t>
    </r>
    <r>
      <rPr>
        <sz val="12"/>
        <rFont val="Times New Roman"/>
        <family val="1"/>
      </rPr>
      <t xml:space="preserve">:
To develop your NYS Net Price List, the following columns </t>
    </r>
    <r>
      <rPr>
        <b/>
        <u/>
        <sz val="12"/>
        <rFont val="Times New Roman Bold"/>
      </rPr>
      <t>are required to be completed for the Equipment pricing for all Lot(s) bid</t>
    </r>
    <r>
      <rPr>
        <sz val="12"/>
        <rFont val="Times New Roman"/>
        <family val="1"/>
      </rPr>
      <t>:</t>
    </r>
  </si>
  <si>
    <t xml:space="preserve">1. Under Column A, the spreadsheet Shall automatically "count" the number  for each item.  This row is locked and cannot be edited, but only extended.  To extend this column:
      A.  Bring the curser to the lower left-hand corner of the cell with the last Line Item #, which is initial A20 in the Equipment Pricing Tab      
      B.  Once the curser appears as a "+" sign, drag the cell to last row you are utilizing.  
      C.  The formula in this cell will automatically "Count" by adding 1 to each row. </t>
  </si>
  <si>
    <t xml:space="preserve">Bidders are to offer either an entire Product Line, or all Product Subcategories of a Product Line which fit the Scope of this Solicitation and any resulting Contract by including all items from these into the applicable Equipment Pricing tab in Attachment 1 NYS Net Pricing.  Any Product Subcategory or portion of a Product Line which does not fit the scope of this Solicitation and any resulting Contract Shall not be offered and will not be included in any award.  </t>
  </si>
  <si>
    <t xml:space="preserve">5. Any Bidder Bidding Lot 1 Must:
     A. Review their Proposed NYS Net Pricing pages prior to submitting their Bid  Proposal for the following terms:
          i. install
          ii. integrate(e)(ion)
          iii. service
          iv. implement
          v. custom
          vi. consult
          vii. maint
          viii. repair
          ix. replace
          x. project manager
          xi. commission
          xii. professional service  
     B. If the Bidder locates these terms in its proposed NYS Net Pricing Pages, determine/verify If these terms are for Services/Labor Rates, and
     C. If the Bidder determines these are for Services/Labor Rates, remove these line items from their proposed NYS Net Pricing Pages. </t>
  </si>
  <si>
    <r>
      <rPr>
        <b/>
        <u/>
        <sz val="11"/>
        <rFont val="The Arial"/>
      </rPr>
      <t>Custom-Built Equipment Pricing</t>
    </r>
    <r>
      <rPr>
        <b/>
        <sz val="11"/>
        <rFont val="The Arial"/>
      </rPr>
      <t xml:space="preserve">
</t>
    </r>
    <r>
      <rPr>
        <sz val="11"/>
        <rFont val="The Arial"/>
      </rPr>
      <t xml:space="preserve">Certain Equipment for example chillers, air handlers, air terminals, heat pumps, etc.) may be Custom-Built Equipment as defined in Attachment 15 - Glossary of Terms.  If this is the case, please insert these items under the tab: Custom-Built Equipment Pricing </t>
    </r>
    <r>
      <rPr>
        <b/>
        <sz val="11"/>
        <rFont val="The Arial"/>
      </rPr>
      <t xml:space="preserve">
For Any Equipment which a Bidder Proposes as Custom-Built Equipment where OGS determines that there is a List Price/MSRP, OGS will reject the proposed Equipment Pricing.</t>
    </r>
  </si>
  <si>
    <t xml:space="preserve">6. Under Column F "Warranty Period – # of year(s) after acceptance as required by Appendix B, Clause 54", please list the term of 
      the warranty for each Product Line, Product Line Subcategory, or Equipment in years. The warranty period shall be the longer of either: 
      A.  the Bidder's or Manufacturer's standard commercially-offered warranty, or 
      B.   One (1) year 
      from the date of acceptance. </t>
  </si>
  <si>
    <r>
      <t>4.. Under column D "</t>
    </r>
    <r>
      <rPr>
        <b/>
        <sz val="12"/>
        <rFont val="Times New Roman"/>
        <family val="1"/>
      </rPr>
      <t>Product Description</t>
    </r>
    <r>
      <rPr>
        <sz val="12"/>
        <rFont val="Times New Roman"/>
        <family val="1"/>
      </rPr>
      <t>", insert the description of the Product/Model number from the Manufacturer’s/Distributor’s Price 
     List with List Price/MSRP (“List Price/MSRP File”).   Bidders Must use the Manufacturer’s or Distributor's Product Description from the 
     Manufacturer’s/Distributor’s Price List with List Price/MSRP (“List Price/MSRP File”) .</t>
    </r>
  </si>
  <si>
    <r>
      <rPr>
        <sz val="12"/>
        <rFont val="Symbol"/>
        <family val="1"/>
        <charset val="2"/>
      </rPr>
      <t>1.</t>
    </r>
    <r>
      <rPr>
        <sz val="12"/>
        <rFont val="Times New Roman"/>
        <family val="1"/>
      </rPr>
      <t>   Under column A "</t>
    </r>
    <r>
      <rPr>
        <b/>
        <sz val="12"/>
        <rFont val="Times New Roman"/>
        <family val="1"/>
      </rPr>
      <t>Line #</t>
    </r>
    <r>
      <rPr>
        <sz val="12"/>
        <rFont val="Times New Roman"/>
        <family val="1"/>
      </rPr>
      <t xml:space="preserve">," the spreadsheet Shall automatically "count" the number 
      for each item.  This row is locked and cannot be edited, but only extended.  To extend this column:
      A.  Bring the curser to the lower left-hand corner of the cell with the last Line Item #, which is initial A17 in the Equipment Pricing Tabs for 
            Lots 1 and 2.
      B.  Once the curser appears as a "+" sign, drag the cell to last row you are utilizing.  
      C.  The formula in this cell will automatically "Count" by adding 1 to each row.    </t>
    </r>
  </si>
  <si>
    <r>
      <rPr>
        <sz val="12"/>
        <rFont val="Symbol"/>
        <family val="1"/>
        <charset val="2"/>
      </rPr>
      <t>2.</t>
    </r>
    <r>
      <rPr>
        <sz val="12"/>
        <rFont val="Times New Roman"/>
        <family val="1"/>
      </rPr>
      <t>   Under column B "</t>
    </r>
    <r>
      <rPr>
        <b/>
        <sz val="12"/>
        <rFont val="Times New Roman"/>
        <family val="1"/>
      </rPr>
      <t>Manufacturer/Product Line</t>
    </r>
    <r>
      <rPr>
        <sz val="12"/>
        <rFont val="Times New Roman"/>
        <family val="1"/>
      </rPr>
      <t>", insert the Manufacturer/Brand Name/Product Line (e.g. Lenel, Bosch, Belimo, etc.). 
      Depending upon the number of Product Lines being Bid, you may either utilize one sheet and add applicable rows for each Product Line's part 
      numbers, or create a separate sheets for each Product Line.</t>
    </r>
  </si>
  <si>
    <r>
      <t xml:space="preserve">7.   </t>
    </r>
    <r>
      <rPr>
        <sz val="12"/>
        <rFont val="Times New Roman"/>
        <family val="1"/>
      </rPr>
      <t>Under column G "</t>
    </r>
    <r>
      <rPr>
        <b/>
        <sz val="12"/>
        <rFont val="Times New Roman"/>
        <family val="1"/>
      </rPr>
      <t>Warranty Period – # of year(s) after acceptance as required by Appendix B, Clause 54</t>
    </r>
    <r>
      <rPr>
        <sz val="12"/>
        <rFont val="Times New Roman"/>
        <family val="1"/>
      </rPr>
      <t xml:space="preserve">", please list the term of 
      the warranty for each Product Line, Product Line Subcategory, or Equipment in years. The warranty period shall be the longer of either: 
      A.  the Bidder's or Manufacturer's standard commercially-offered warranty, or 
      B.   One (1) year 
      from the date of acceptance. </t>
    </r>
  </si>
  <si>
    <r>
      <t>9.</t>
    </r>
    <r>
      <rPr>
        <sz val="7"/>
        <rFont val="Times New Roman"/>
        <family val="1"/>
      </rPr>
      <t>     </t>
    </r>
    <r>
      <rPr>
        <sz val="12"/>
        <rFont val="Times New Roman"/>
        <family val="1"/>
      </rPr>
      <t>Under column I "</t>
    </r>
    <r>
      <rPr>
        <b/>
        <sz val="12"/>
        <rFont val="Times New Roman"/>
        <family val="1"/>
      </rPr>
      <t>Percent (%) Discount</t>
    </r>
    <r>
      <rPr>
        <sz val="12"/>
        <rFont val="Times New Roman"/>
        <family val="1"/>
      </rPr>
      <t xml:space="preserve">", insert the proposed Percent (%) Discount for each product.  </t>
    </r>
  </si>
  <si>
    <r>
      <t>5.</t>
    </r>
    <r>
      <rPr>
        <sz val="7"/>
        <rFont val="Times New Roman"/>
        <family val="1"/>
      </rPr>
      <t xml:space="preserve">      </t>
    </r>
    <r>
      <rPr>
        <sz val="12"/>
        <rFont val="Times New Roman"/>
        <family val="1"/>
      </rPr>
      <t>Under column G "</t>
    </r>
    <r>
      <rPr>
        <b/>
        <sz val="12"/>
        <rFont val="Times New Roman"/>
        <family val="1"/>
      </rPr>
      <t>Unit of Measurement,</t>
    </r>
    <r>
      <rPr>
        <sz val="12"/>
        <rFont val="Times New Roman"/>
        <family val="1"/>
      </rPr>
      <t>" indicate the unit/amount at which the Equipment is sold as (i.e. per foot, pounds, quantity,
      etc.).</t>
    </r>
  </si>
  <si>
    <t xml:space="preserve">Bidders Bidding Lot 2 who wish to:
1. Utilize Subcontractors, and 
2. Propose a Subcontractor Percent (%) Markup Shall complete the Tab "Subcontractor Utilization, "
</t>
  </si>
  <si>
    <t xml:space="preserve">ALL PRICING PROVIDED HEREIN, EXCEPT FOR PRICING PROVIDED FOR COMPARABLE CUSTOMERS/CONTRACTS PURPOSES, WILL BE PUBLISHED ON THE OGS WEBSITE FOR PUBLIC VIEWING
</t>
  </si>
  <si>
    <t xml:space="preserve">Equipment/Model Number </t>
  </si>
  <si>
    <t xml:space="preserve"> Equipment Description </t>
  </si>
  <si>
    <r>
      <t>6.</t>
    </r>
    <r>
      <rPr>
        <sz val="7"/>
        <rFont val="Times New Roman"/>
        <family val="1"/>
      </rPr>
      <t xml:space="preserve">          </t>
    </r>
    <r>
      <rPr>
        <sz val="12"/>
        <rFont val="Times New Roman"/>
        <family val="1"/>
      </rPr>
      <t>Under column F "</t>
    </r>
    <r>
      <rPr>
        <b/>
        <sz val="12"/>
        <rFont val="Times New Roman"/>
        <family val="1"/>
      </rPr>
      <t>Product Line Subcategory,"</t>
    </r>
    <r>
      <rPr>
        <sz val="12"/>
        <rFont val="Times New Roman"/>
        <family val="1"/>
      </rPr>
      <t xml:space="preserve"> where the Manufacturer’s/Distributor’s Price List with List Price/MSRP (“List Price/MSRP 
       File”).e has multiple different product line subcategories which will have different proposed Percent (%) Discounts, Bidder Shall insert 
       the applicable Product Line Subcategory indicator (e.g. A, B, "cameras, etc.) which will correspond to this particular Product Line 
       Subcategory.  This is not required where bidder is Bidding one (1) Percent (%) Discount for a Product Line (e.g. 40% for all Pelco equipment). </t>
    </r>
  </si>
  <si>
    <t xml:space="preserve">2. Any Bidder Bidding Lot 1 Must:
    A. Review their proposed NYS Net Pricing Pages prior to submitting their Bid Proposal for the following terms in their product pricing prior to 
         submission which May indicate Cloud/Hosted Offerings::
         i. Web/Web-based
         ii. SaaS
         iii. PaaS
          iv. IaaS
          v. .Net
          vi. Remote Access
          vii. Hosted
          viii. Cloud
          ix. XaaS
          x. Remote Monitoring
     B. If included in your proposed NYS Net Pricing Pages, determine if these are Cloud Offerings, and
     C. If:
          i. Yes to B above, remove these form your proposed NYS Net Pricing Pages, or
          ii. No to B.ii above, attach a separate document which answers these questions:
              a. Are these Products on hardware which is owned and retained by customers (authorized users) (Yes or No only)? 
              b. Are these Products behind the customer’s firewall (Yes or No only)?
              c. Is any Data stored/housed remotely (on non-customer premises) (Yes or No only)? 
              d. Does/Can any other Third Party “Act on” or “Manage” these items besides the customer (Note: This does not referee to remote 
                  Maintenance as described in Sec. 10.E of Solicitation XXXXX (Yes or No Only)? and
              e. Is all Data transmitted on networks managed by the customer, behind their firewall/Encryption (Yes or No Only)? </t>
  </si>
  <si>
    <t xml:space="preserve">The Total Hourly Rates for the aforementioned Job Titles Which Are Not Included in an NYSDOL Prevailing Wage Rate Schedule include the following
1. Hourly Pay Rate (as determined by the contractor),
2. All benefits (health insurance, retirement, etc.),
3. Travel Costs,
4. Meals,
5. Lodging,
6. Gas/fuel,
7. Tolls,
8. Site Access Costs,
9. Workers Compensation,
10. Disability Benefits,
11. State Unemployment (SUTA),
12. Federal Insurance (FICA),
13. Federal Unemployment (FUTA)
14. All other insurance, including, but not limited to: 
      A. Commercial General Liability, 
      B. Business Automobile Liability, 
      C. Professional Liability/Errors &amp; Omissions Insurance,
      D. Technology Professional Liability/Technology Errors &amp; Omissions Insurance,
      E. Data Breach and Privacy/Cyber Liability Insurance, and
      F. Any other insurance
15. Background checks, ongoing certifications, licensing, etc., 
16. Authorized user Security procedures, 
17. All other overhead (including, but not limited to taxes, utilities, etc.), and 
18. Profit
These job titles shall cover both contractor and subcontractors.  
</t>
  </si>
  <si>
    <t>Offsite Integration and Maintenance Technician</t>
  </si>
  <si>
    <r>
      <t xml:space="preserve">Electrician/Electrical Installer 
Onsite Region 3 
</t>
    </r>
    <r>
      <rPr>
        <u/>
        <sz val="11"/>
        <color theme="1"/>
        <rFont val="Calibri"/>
        <family val="2"/>
        <scheme val="minor"/>
      </rPr>
      <t>Entire Counties</t>
    </r>
    <r>
      <rPr>
        <sz val="11"/>
        <color theme="1"/>
        <rFont val="Calibri"/>
        <family val="2"/>
        <scheme val="minor"/>
      </rPr>
      <t xml:space="preserve">: </t>
    </r>
    <r>
      <rPr>
        <b/>
        <sz val="11"/>
        <color theme="1"/>
        <rFont val="Calibri"/>
        <family val="2"/>
        <scheme val="minor"/>
      </rPr>
      <t>Putnam</t>
    </r>
    <r>
      <rPr>
        <sz val="11"/>
        <color theme="1"/>
        <rFont val="Calibri"/>
        <family val="2"/>
        <scheme val="minor"/>
      </rPr>
      <t xml:space="preserve"> 
</t>
    </r>
    <r>
      <rPr>
        <u/>
        <sz val="11"/>
        <color theme="1"/>
        <rFont val="Calibri"/>
        <family val="2"/>
        <scheme val="minor"/>
      </rPr>
      <t>Partial Counties</t>
    </r>
    <r>
      <rPr>
        <sz val="11"/>
        <color theme="1"/>
        <rFont val="Calibri"/>
        <family val="2"/>
        <scheme val="minor"/>
      </rPr>
      <t xml:space="preserve">: </t>
    </r>
    <r>
      <rPr>
        <b/>
        <sz val="11"/>
        <color theme="1"/>
        <rFont val="Calibri"/>
        <family val="2"/>
        <scheme val="minor"/>
      </rPr>
      <t>Dutchess</t>
    </r>
    <r>
      <rPr>
        <sz val="11"/>
        <color theme="1"/>
        <rFont val="Calibri"/>
        <family val="2"/>
        <scheme val="minor"/>
      </rPr>
      <t>: Towns of Fishkill, East 
Fishkill, and Beacon.</t>
    </r>
  </si>
  <si>
    <r>
      <t xml:space="preserve">Electrician/Electrical Installer 
Onsite Region 3 
</t>
    </r>
    <r>
      <rPr>
        <u/>
        <sz val="11"/>
        <color theme="1"/>
        <rFont val="Calibri"/>
        <family val="2"/>
        <scheme val="minor"/>
      </rPr>
      <t>Partial Counties</t>
    </r>
    <r>
      <rPr>
        <sz val="11"/>
        <color theme="1"/>
        <rFont val="Calibri"/>
        <family val="2"/>
        <scheme val="minor"/>
      </rPr>
      <t xml:space="preserve">: - </t>
    </r>
    <r>
      <rPr>
        <b/>
        <sz val="11"/>
        <color theme="1"/>
        <rFont val="Calibri"/>
        <family val="2"/>
        <scheme val="minor"/>
      </rPr>
      <t>Dutchess</t>
    </r>
    <r>
      <rPr>
        <sz val="11"/>
        <color theme="1"/>
        <rFont val="Calibri"/>
        <family val="2"/>
        <scheme val="minor"/>
      </rPr>
      <t>: All of the county except for the towns of Fishkill, East Fishkill, and Beacon.</t>
    </r>
  </si>
  <si>
    <t>Region 3 - Dutchess, Putnam, and Westchester Counties</t>
  </si>
  <si>
    <t>Electrician: Electrician Wireman/ Technician Electrical/Technician Projects-  Sullivan, Ulster, Delaware: Only in the Townships of Andes, Harpersfield, Kortwright,Stamford, Bovina, Roxbury, Middletown and those portions of Colchester and Hancock south of the East Branch of the Delaware River.
Dutchess: All of the county except for the towns of Fishkill,East Fishkill, and Beacon.
Greene: That portion of the county south of a line following the south limits of the city of Catskill in a Westerly direction from the Hudson River to Highway 23A along 23A to the road following the Little Westkill and continuing along this road to Delaware County.</t>
  </si>
  <si>
    <t>Electrician: Electrician - Cayuga: Only the Township of Genoa. Schuyler: Only the Townships of Cayuga, Catharine, and Hector.
Seneca: Only the Townships of Lodi and Covert. Tioga: Only the Townships of Spencer and Candor. Tompkins: Entire county except the Township of Groton.</t>
  </si>
  <si>
    <t>Electrician: Teledata, Sound Wireman - Yates, Cayuga: All Townships except Genoa, Ira, Sterling, Victory, Locke, Sempronius and Summerhill, Onondaga: Townships of Elbridge and Skaneateles, Ontario: Only the Townships of Canandaigua, Farmington, Geneva, Gorham, Hopewell, Manchester, Phelps and Seneca, Seneca: All townships except Covert and Lodi, Wayne: Only the Townships of Arcadia, Galen, Lyons, Savannah and Village of Newark.</t>
  </si>
  <si>
    <r>
      <t>8.</t>
    </r>
    <r>
      <rPr>
        <sz val="7"/>
        <rFont val="Times New Roman"/>
        <family val="1"/>
      </rPr>
      <t>    </t>
    </r>
    <r>
      <rPr>
        <sz val="12"/>
        <rFont val="Times New Roman"/>
        <family val="1"/>
      </rPr>
      <t>Under column H "</t>
    </r>
    <r>
      <rPr>
        <b/>
        <sz val="12"/>
        <rFont val="Times New Roman"/>
        <family val="1"/>
      </rPr>
      <t>List Price/MSRP</t>
    </r>
    <r>
      <rPr>
        <sz val="12"/>
        <rFont val="Times New Roman"/>
        <family val="1"/>
      </rPr>
      <t>", insert the List Price/MSRP for each item from the Manufacturer’s/Distributor’s Price List with List Price/MSRP (“List Price/MSRP File”).</t>
    </r>
    <r>
      <rPr>
        <sz val="12"/>
        <rFont val="Symbol"/>
        <family val="1"/>
        <charset val="2"/>
      </rPr>
      <t xml:space="preserve"> </t>
    </r>
    <r>
      <rPr>
        <sz val="12"/>
        <rFont val="Times New Roman"/>
        <family val="1"/>
      </rPr>
      <t xml:space="preserve">This value should be rounded to the nearest whole cent (e.g. two decimal places) using 'standard' rounding method </t>
    </r>
  </si>
  <si>
    <t xml:space="preserve">7. Under Column G, "NYS Net Price", indicate the customized pricing, based upon the Unit of Measurement listed, that will be charged. (e.g. for a chiller based on a per ton Unit of Measurement, if you indicate a NYS Net Price of $500.00, and the Authorized User requires a 90 ton chiller, this would yield a total price of $45,000.00 [$500.00 * 90 = $45,000]. This value should be rounded to the nearest whole cent (e.g. two decimal places) using 'standard' rounding method. </t>
  </si>
  <si>
    <t>1.  Bidders bidding LOT 2 are required to complete the tabs labeled "Region [#] Labor Rates," for all Installation, Integration, and 
     Maintenance by inserting the following:
2.  For all Bidders offering Products/Systems which are hardwired/affixed to facilities, the Bidder Must insert a proposed Percent (%) Markup for 
     the following Job Titles which are included in NYSDOL Prevailing Wage Schedules:
     A.  Electrician/Electrical Installer
     B.  The applicable technician titles for products/systems being bid.  
     C.  If offering Traffic and Transportation CCTV/Surveillance Camera Systems in Regions 1 and 3-9, the Electrician Lineman.
     D. The value inidcated for the percent markup should list no more than two (2) decimal places
3.  Where the Bidder is proposing Integrated Microprocessor-Controlled HVAC Product Systems, the Bidder should insert proposed Percent (%) 
     Markups for the applicable Steamfitter Job Tittles in addition to the applicable Electrical  Installer and Technician Job Titles.
4.  Where the Bidder is proposing Fire Sprinkler Systems or Fire Suppression Systems, Bidder Shall insert proposed Percent (%) Markups for the 
     Sprinkler Job Title in addition to the applicable Electrician and Technician Titles).</t>
  </si>
  <si>
    <r>
      <t xml:space="preserve">CCTV/Surveillance Camera Systems
Physical Access Control Systems 
Alarm and Signal Systems
Technician Onsite Region 4
</t>
    </r>
    <r>
      <rPr>
        <u/>
        <sz val="11"/>
        <color theme="1"/>
        <rFont val="Calibri"/>
        <family val="2"/>
        <scheme val="minor"/>
      </rPr>
      <t>Entire Counties</t>
    </r>
    <r>
      <rPr>
        <sz val="11"/>
        <color theme="1"/>
        <rFont val="Calibri"/>
        <family val="2"/>
        <scheme val="minor"/>
      </rPr>
      <t xml:space="preserve"> - </t>
    </r>
    <r>
      <rPr>
        <b/>
        <sz val="11"/>
        <color theme="1"/>
        <rFont val="Calibri"/>
        <family val="2"/>
        <scheme val="minor"/>
      </rPr>
      <t>Orange and Rockland</t>
    </r>
  </si>
  <si>
    <r>
      <t xml:space="preserve">CCTV/Surveillance Camera Systems
Physical Access Control Systems 
Alarm and Signal Systems
Technician Onsite Region 4
</t>
    </r>
    <r>
      <rPr>
        <u/>
        <sz val="11"/>
        <color theme="1"/>
        <rFont val="Calibri"/>
        <family val="2"/>
        <scheme val="minor"/>
      </rPr>
      <t>Entire Counties</t>
    </r>
    <r>
      <rPr>
        <sz val="11"/>
        <color theme="1"/>
        <rFont val="Calibri"/>
        <family val="2"/>
        <scheme val="minor"/>
      </rPr>
      <t xml:space="preserve"> - </t>
    </r>
    <r>
      <rPr>
        <b/>
        <sz val="11"/>
        <color theme="1"/>
        <rFont val="Calibri"/>
        <family val="2"/>
        <scheme val="minor"/>
      </rPr>
      <t>Sullivan and Ulster</t>
    </r>
  </si>
  <si>
    <t>Individual employed by the Contractor or Subcontractor who Starts-Up, Commissions, Programs,  Integrates, and Maintains (both Preventative and Remedial Maintenance) Traffic Camera Systems.</t>
  </si>
  <si>
    <r>
      <t xml:space="preserve">Bidders should submit one electronic copy of Attachment 1 - NYS Net Pricing Pages.  This file must to be an </t>
    </r>
    <r>
      <rPr>
        <b/>
        <u/>
        <sz val="12"/>
        <rFont val="Times New Roman Bold"/>
      </rPr>
      <t>Unprotected Excel File</t>
    </r>
    <r>
      <rPr>
        <b/>
        <sz val="12"/>
        <rFont val="Times New Roman"/>
        <family val="1"/>
      </rPr>
      <t xml:space="preserve">.  </t>
    </r>
  </si>
  <si>
    <r>
      <t>3.</t>
    </r>
    <r>
      <rPr>
        <sz val="7"/>
        <rFont val="Times New Roman"/>
        <family val="1"/>
      </rPr>
      <t>       </t>
    </r>
    <r>
      <rPr>
        <sz val="12"/>
        <rFont val="Times New Roman"/>
        <family val="1"/>
      </rPr>
      <t>Under column C "</t>
    </r>
    <r>
      <rPr>
        <b/>
        <sz val="12"/>
        <rFont val="Times New Roman"/>
        <family val="1"/>
      </rPr>
      <t>Equipment/Model Number</t>
    </r>
    <r>
      <rPr>
        <sz val="12"/>
        <rFont val="Times New Roman"/>
        <family val="1"/>
      </rPr>
      <t>", insert the Manufacturer's or Distributor's listed Equipment/product/model Number.  Bidders Must use the Manufacturer’s or Distributor's Product/Model # from the Manufacturer’s/Distributor’s Price List with List Price/MSRP (“List Price/MSRP File”) .</t>
    </r>
  </si>
  <si>
    <t xml:space="preserve">3.       Under column C "Equipment/Model Number", insert the Manufacturer's or Distributor's listed Equipment/product/model Number. *Note, if as a custom-built product that does not have a Manufacturer's equipment/product/model number, please create a model/part number which can be used when invoicing. </t>
  </si>
  <si>
    <t>MISCELLANEOUS INFORMATION</t>
  </si>
  <si>
    <t>Instructions:
1.  All Bidders Must complete
    A. Tab "Discount Table Comparison"
    B.  The "Equipment Pricing" tab for all Products except Custom-Built Equipment
2. If Bidding Lot 2, 
    A. and proposing Custom-Built Equipment, list these in and complete the Custom Build Equipment Pricing" Tab
    D.  If Bidding Lot 2, the applicable Labor Rates Tab.
    E.  If Bidding Lot 2, and the Bidder wishes to offer Subcontractors, the Subcontractor Utilization Tab. 
2. The instructions for completing the "Discount Summary Table" are in the Discount Summary Table tab. 
3. The following instructions describe how the Bidder is to complete the Equipment Pricing and Labor Rate Tabs.
4.  The instructions for completing the "Subcontractor Utilization" tab are in the Subcontractor Utilization Tab.</t>
  </si>
  <si>
    <r>
      <t>10.</t>
    </r>
    <r>
      <rPr>
        <sz val="7"/>
        <rFont val="Times New Roman"/>
        <family val="1"/>
      </rPr>
      <t>      </t>
    </r>
    <r>
      <rPr>
        <b/>
        <sz val="12"/>
        <rFont val="Times New Roman"/>
        <family val="1"/>
      </rPr>
      <t>NYS Net Price Column</t>
    </r>
    <r>
      <rPr>
        <sz val="12"/>
        <rFont val="Times New Roman"/>
        <family val="1"/>
      </rPr>
      <t xml:space="preserve"> - This column automatically calculates NYS Net Price by multiplying the List Price/MSRP by the Percent (%) Discount.  This column is LOCKED and cannot be edited.   
The following is an example of how the NYS Net Price is calculated:
NYS Net Price = List Price/MSRP * (1-Discount Percentage)
$540 = $600 * (1-10%)
In this case, the List Price/MSRP is $600.00, and the proposed Percent (%) Discount is 10%.
This value shall be rounded to the nearest whole cent (e.g. two decimal places) using 'standard' rounding method   
</t>
    </r>
    <r>
      <rPr>
        <b/>
        <sz val="12"/>
        <rFont val="Times New Roman"/>
        <family val="1"/>
      </rPr>
      <t>DO NOT ATTEMPT TO CHANGE THIS FORMULA AS THIS MAY RESULT IN BIDDER'S BID BEING FOUND NON-RESPONSIVE AND INELIGIBLE FOR AWARD</t>
    </r>
  </si>
  <si>
    <r>
      <t xml:space="preserve">Installation, Integration, and Maintenance Labor Rates - </t>
    </r>
    <r>
      <rPr>
        <b/>
        <u/>
        <sz val="12"/>
        <rFont val="Times New Roman"/>
        <family val="1"/>
      </rPr>
      <t>Applicable to Each Region Tab</t>
    </r>
    <r>
      <rPr>
        <sz val="12"/>
        <rFont val="Times New Roman"/>
        <family val="1"/>
      </rPr>
      <t xml:space="preserve"> (i.e. Region 1 Labor Rates, Region 2 Labor Rates, Region 3 Labor Rates, Region 4 Labor Rates, Region 5 Labor Rates, Region 6 Labor Rates, Region 7 Labor Rates, Region 8 Labor Rates &amp; Region 9 Labor Rates)</t>
    </r>
  </si>
  <si>
    <t>Bidders Bidding Lot 2 May also propose Total Hourly Rates (for Business Hours) for the following Job Titles Which Are Not Included in NYS DOL Prevailing Wage Rate Schedules:
a.  Project/Program Manager
b.  CAD Drafter
c.  Designer
d.  Offsite Integration and Maintenance Technician
LIVESCAN
e.  Trainer
f.  Advanced Trainer (option)
For both Training and Advanced training, authorized users shall insert:
i.   Class Size (# of People), and
ii.  Length of Class (# of Hours)
The spreadsheet shall automatically calculate the overtime/holiday rates:</t>
  </si>
  <si>
    <t>Where a Bidder is proposing Equipment for which it will not be charging authorized users, it Must list one of the following in the "List Price/MSRP and "NYS Net Pricing" columns:
1. $0.00,
2. "No Charge," or
3. "N/C"</t>
  </si>
  <si>
    <r>
      <t xml:space="preserve">CCTV/Surveillance Cameras System
Physical Access Control Systems 
Alarm and Signal System
Technician Onsite Region 5
</t>
    </r>
    <r>
      <rPr>
        <u/>
        <sz val="11"/>
        <color theme="1"/>
        <rFont val="Calibri"/>
        <family val="2"/>
        <scheme val="minor"/>
      </rPr>
      <t>Partial County</t>
    </r>
    <r>
      <rPr>
        <sz val="11"/>
        <color theme="1"/>
        <rFont val="Calibri"/>
        <family val="2"/>
        <scheme val="minor"/>
      </rPr>
      <t xml:space="preserve"> - </t>
    </r>
    <r>
      <rPr>
        <b/>
        <sz val="11"/>
        <color theme="1"/>
        <rFont val="Calibri"/>
        <family val="2"/>
        <scheme val="minor"/>
      </rPr>
      <t>Otsego</t>
    </r>
    <r>
      <rPr>
        <sz val="11"/>
        <color theme="1"/>
        <rFont val="Calibri"/>
        <family val="2"/>
        <scheme val="minor"/>
      </rPr>
      <t xml:space="preserve">:  Only the Townships of Plainfield, Richfield, Springfield, Cherry Valley, Roseboom, Middlefield, Otsego, Exeter, Edmeston, Burlington, Pittsfield, and New Lebanon.  </t>
    </r>
  </si>
  <si>
    <r>
      <t xml:space="preserve">CCTV/Surveillance Cameras System
Physical Access Control System
Alarm and Signal System
Technician Onsite Region 5
</t>
    </r>
    <r>
      <rPr>
        <u/>
        <sz val="11"/>
        <color theme="1"/>
        <rFont val="Calibri"/>
        <family val="2"/>
        <scheme val="minor"/>
      </rPr>
      <t>Partial Counties</t>
    </r>
    <r>
      <rPr>
        <sz val="11"/>
        <color theme="1"/>
        <rFont val="Calibri"/>
        <family val="2"/>
        <scheme val="minor"/>
      </rPr>
      <t xml:space="preserve"> - </t>
    </r>
    <r>
      <rPr>
        <b/>
        <sz val="11"/>
        <color theme="1"/>
        <rFont val="Calibri"/>
        <family val="2"/>
        <scheme val="minor"/>
      </rPr>
      <t>Delaware</t>
    </r>
    <r>
      <rPr>
        <sz val="11"/>
        <color theme="1"/>
        <rFont val="Calibri"/>
        <family val="2"/>
        <scheme val="minor"/>
      </rPr>
      <t xml:space="preserve">:  Only in the Townships of Andes, Harpersfield, Kortwright, Stamford, Bovina, Roxbury, Middletown and those portions of Colchester and Hancock south of the East Branch of the Delaware River.  
</t>
    </r>
    <r>
      <rPr>
        <b/>
        <sz val="11"/>
        <color theme="1"/>
        <rFont val="Calibri"/>
        <family val="2"/>
        <scheme val="minor"/>
      </rPr>
      <t>Greene</t>
    </r>
    <r>
      <rPr>
        <sz val="11"/>
        <color theme="1"/>
        <rFont val="Calibri"/>
        <family val="2"/>
        <scheme val="minor"/>
      </rPr>
      <t xml:space="preserve">:  That portion of the county south of a line following the south limits of the city of Catskill in a Westerly direction from the Hudson River to Highway 23A along 23A to the road following the Little Westkill and continuing along this road to Delaware County. </t>
    </r>
  </si>
  <si>
    <r>
      <t xml:space="preserve">CCTV/Surveillance Cameras System
Physical Access Control System
Alarm and Signal System
Technician Onsite Region 5
</t>
    </r>
    <r>
      <rPr>
        <u/>
        <sz val="11"/>
        <color theme="1"/>
        <rFont val="Calibri"/>
        <family val="2"/>
        <scheme val="minor"/>
      </rPr>
      <t>Entire Counties</t>
    </r>
    <r>
      <rPr>
        <sz val="11"/>
        <color theme="1"/>
        <rFont val="Calibri"/>
        <family val="2"/>
        <scheme val="minor"/>
      </rPr>
      <t xml:space="preserve"> - </t>
    </r>
    <r>
      <rPr>
        <b/>
        <sz val="11"/>
        <color theme="1"/>
        <rFont val="Calibri"/>
        <family val="2"/>
        <scheme val="minor"/>
      </rPr>
      <t>Albany, Columbia, Fulton, Montgomery, Rensselaer, Schenectady, and Schoharie</t>
    </r>
    <r>
      <rPr>
        <sz val="11"/>
        <color theme="1"/>
        <rFont val="Calibri"/>
        <family val="2"/>
        <scheme val="minor"/>
      </rPr>
      <t xml:space="preserve">
</t>
    </r>
    <r>
      <rPr>
        <u/>
        <sz val="11"/>
        <color theme="1"/>
        <rFont val="Calibri"/>
        <family val="2"/>
        <scheme val="minor"/>
      </rPr>
      <t>Partial Counties</t>
    </r>
    <r>
      <rPr>
        <sz val="11"/>
        <color theme="1"/>
        <rFont val="Calibri"/>
        <family val="2"/>
        <scheme val="minor"/>
      </rPr>
      <t xml:space="preserve"> - </t>
    </r>
    <r>
      <rPr>
        <b/>
        <sz val="11"/>
        <color theme="1"/>
        <rFont val="Calibri"/>
        <family val="2"/>
        <scheme val="minor"/>
      </rPr>
      <t>Greene</t>
    </r>
    <r>
      <rPr>
        <sz val="11"/>
        <color theme="1"/>
        <rFont val="Calibri"/>
        <family val="2"/>
        <scheme val="minor"/>
      </rPr>
      <t xml:space="preserve">:  Portion of the County North of a line following the South limits of the  City of Catskill in a westerly direction from the Hudson River to State Highway 23A.  Then continuing on 23A to the road following the Little West Kill and continuing along this road to Delaware County.  
</t>
    </r>
    <r>
      <rPr>
        <b/>
        <sz val="11"/>
        <color theme="1"/>
        <rFont val="Calibri"/>
        <family val="2"/>
        <scheme val="minor"/>
      </rPr>
      <t>Otsego</t>
    </r>
    <r>
      <rPr>
        <sz val="11"/>
        <color theme="1"/>
        <rFont val="Calibri"/>
        <family val="2"/>
        <scheme val="minor"/>
      </rPr>
      <t xml:space="preserve">:  Only the Towns of Decatur and Worchester. </t>
    </r>
  </si>
  <si>
    <r>
      <t xml:space="preserve">CCTV/Surveillance Cameras System
Physical Access Control System
Alarm and Signal System
Technician Onsite Region 5
</t>
    </r>
    <r>
      <rPr>
        <u/>
        <sz val="11"/>
        <color theme="1"/>
        <rFont val="Calibri"/>
        <family val="2"/>
        <scheme val="minor"/>
      </rPr>
      <t>Partial Counties</t>
    </r>
    <r>
      <rPr>
        <sz val="11"/>
        <color theme="1"/>
        <rFont val="Calibri"/>
        <family val="2"/>
        <scheme val="minor"/>
      </rPr>
      <t xml:space="preserve"> - </t>
    </r>
    <r>
      <rPr>
        <b/>
        <sz val="11"/>
        <color theme="1"/>
        <rFont val="Calibri"/>
        <family val="2"/>
        <scheme val="minor"/>
      </rPr>
      <t>Delaware</t>
    </r>
    <r>
      <rPr>
        <sz val="11"/>
        <color theme="1"/>
        <rFont val="Calibri"/>
        <family val="2"/>
        <scheme val="minor"/>
      </rPr>
      <t xml:space="preserve">:  Only the Townships of Davenport, Delhi, Deposit, Franklin, Hamden, Masonville, Meredith, Sidney, Tompkins, and Walton Townships, and that portion of Colchester and Hancock Townships north of the east branch of the Delaware River.  
</t>
    </r>
    <r>
      <rPr>
        <b/>
        <sz val="11"/>
        <color theme="1"/>
        <rFont val="Calibri"/>
        <family val="2"/>
        <scheme val="minor"/>
      </rPr>
      <t>Otsego</t>
    </r>
    <r>
      <rPr>
        <sz val="11"/>
        <color theme="1"/>
        <rFont val="Calibri"/>
        <family val="2"/>
        <scheme val="minor"/>
      </rPr>
      <t xml:space="preserve">:  Only the Townships of Butternuts, Hartwick, Laurens, Maryland, Milford, Morris, Oneonta, Otego, Unadilla, and Westford.  </t>
    </r>
  </si>
  <si>
    <r>
      <t xml:space="preserve">CCTV/Surveillance Camera System
Physical Access Control Systems 
Alarm and Signal System
Technician Onsite Region 6 
</t>
    </r>
    <r>
      <rPr>
        <u/>
        <sz val="11"/>
        <color theme="1"/>
        <rFont val="Calibri"/>
        <family val="2"/>
        <scheme val="minor"/>
      </rPr>
      <t>Entire Counties</t>
    </r>
    <r>
      <rPr>
        <sz val="11"/>
        <color theme="1"/>
        <rFont val="Calibri"/>
        <family val="2"/>
        <scheme val="minor"/>
      </rPr>
      <t xml:space="preserve">: </t>
    </r>
    <r>
      <rPr>
        <b/>
        <sz val="11"/>
        <color theme="1"/>
        <rFont val="Calibri"/>
        <family val="2"/>
        <scheme val="minor"/>
      </rPr>
      <t>Clinton, Essex, and Franklin</t>
    </r>
    <r>
      <rPr>
        <sz val="11"/>
        <color theme="1"/>
        <rFont val="Calibri"/>
        <family val="2"/>
        <scheme val="minor"/>
      </rPr>
      <t xml:space="preserve"> </t>
    </r>
  </si>
  <si>
    <r>
      <t xml:space="preserve">CCTV/Surveillance Camera System
Physical Access Control Systems 
Alarm and Signal System
Technician Onsite Region 6 </t>
    </r>
    <r>
      <rPr>
        <u/>
        <sz val="11"/>
        <color theme="1"/>
        <rFont val="Calibri"/>
        <family val="2"/>
        <scheme val="minor"/>
      </rPr>
      <t>Entire Counties</t>
    </r>
    <r>
      <rPr>
        <sz val="11"/>
        <color theme="1"/>
        <rFont val="Calibri"/>
        <family val="2"/>
        <scheme val="minor"/>
      </rPr>
      <t xml:space="preserve">: </t>
    </r>
    <r>
      <rPr>
        <b/>
        <sz val="11"/>
        <color theme="1"/>
        <rFont val="Calibri"/>
        <family val="2"/>
        <scheme val="minor"/>
      </rPr>
      <t xml:space="preserve">Hamilton, Saratoga, Warren, and Washington </t>
    </r>
  </si>
  <si>
    <r>
      <t xml:space="preserve">CCTV/Surveillance Camera System
Physical Access Control System
Alarm and Signal System
Technician Onsite Region 7
</t>
    </r>
    <r>
      <rPr>
        <u/>
        <sz val="11"/>
        <color theme="1"/>
        <rFont val="Calibri"/>
        <family val="2"/>
        <scheme val="minor"/>
      </rPr>
      <t>Entire Counties</t>
    </r>
    <r>
      <rPr>
        <sz val="11"/>
        <color theme="1"/>
        <rFont val="Calibri"/>
        <family val="2"/>
        <scheme val="minor"/>
      </rPr>
      <t xml:space="preserve"> - </t>
    </r>
    <r>
      <rPr>
        <b/>
        <sz val="11"/>
        <color theme="1"/>
        <rFont val="Calibri"/>
        <family val="2"/>
        <scheme val="minor"/>
      </rPr>
      <t>Jefferson, Lewis, and St. Lawrence</t>
    </r>
  </si>
  <si>
    <r>
      <t xml:space="preserve">CCTV/Surveillance Camera System
Physical Access Control System
Alarm and Signal System
Technician Onsite Region 7
</t>
    </r>
    <r>
      <rPr>
        <u/>
        <sz val="11"/>
        <rFont val="Calibri"/>
        <family val="2"/>
        <scheme val="minor"/>
      </rPr>
      <t xml:space="preserve">Partial County </t>
    </r>
    <r>
      <rPr>
        <sz val="11"/>
        <rFont val="Calibri"/>
        <family val="2"/>
        <scheme val="minor"/>
      </rPr>
      <t xml:space="preserve">- </t>
    </r>
    <r>
      <rPr>
        <b/>
        <sz val="11"/>
        <rFont val="Calibri"/>
        <family val="2"/>
        <scheme val="minor"/>
      </rPr>
      <t>Cayuga</t>
    </r>
    <r>
      <rPr>
        <sz val="11"/>
        <rFont val="Calibri"/>
        <family val="2"/>
        <scheme val="minor"/>
      </rPr>
      <t xml:space="preserve">:  Only the Township of Genoa. </t>
    </r>
  </si>
  <si>
    <r>
      <t xml:space="preserve">CCTV/Surveillance Camera System
Physical Access Control System
Alarm and Signal System
Technician Onsite Region 7
</t>
    </r>
    <r>
      <rPr>
        <u/>
        <sz val="11"/>
        <rFont val="Calibri"/>
        <family val="2"/>
        <scheme val="minor"/>
      </rPr>
      <t>Partial Counties</t>
    </r>
    <r>
      <rPr>
        <sz val="11"/>
        <rFont val="Calibri"/>
        <family val="2"/>
        <scheme val="minor"/>
      </rPr>
      <t xml:space="preserve"> - </t>
    </r>
    <r>
      <rPr>
        <b/>
        <sz val="11"/>
        <rFont val="Calibri"/>
        <family val="2"/>
        <scheme val="minor"/>
      </rPr>
      <t>Cayuga</t>
    </r>
    <r>
      <rPr>
        <sz val="11"/>
        <rFont val="Calibri"/>
        <family val="2"/>
        <scheme val="minor"/>
      </rPr>
      <t xml:space="preserve">:  All Townships except Genoa, Ira, Sterling, Victory, Locke, Sempronius and Summerhill 
</t>
    </r>
    <r>
      <rPr>
        <b/>
        <sz val="11"/>
        <rFont val="Calibri"/>
        <family val="2"/>
        <scheme val="minor"/>
      </rPr>
      <t>Onondaga</t>
    </r>
    <r>
      <rPr>
        <sz val="11"/>
        <rFont val="Calibri"/>
        <family val="2"/>
        <scheme val="minor"/>
      </rPr>
      <t xml:space="preserve">: Only the Townships of Elbridge and Skaneateles </t>
    </r>
  </si>
  <si>
    <r>
      <t xml:space="preserve">CCTV/Surveillance Camera System
Physical Access Control System
Alarm and Signal System
Technician Onsite Region 7
</t>
    </r>
    <r>
      <rPr>
        <u/>
        <sz val="11"/>
        <rFont val="Calibri"/>
        <family val="2"/>
        <scheme val="minor"/>
      </rPr>
      <t>Entire Counties</t>
    </r>
    <r>
      <rPr>
        <sz val="11"/>
        <rFont val="Calibri"/>
        <family val="2"/>
        <scheme val="minor"/>
      </rPr>
      <t xml:space="preserve"> - </t>
    </r>
    <r>
      <rPr>
        <b/>
        <sz val="11"/>
        <rFont val="Calibri"/>
        <family val="2"/>
        <scheme val="minor"/>
      </rPr>
      <t xml:space="preserve">Cortland, Herkimer, Madison, Oneida, Oswego </t>
    </r>
    <r>
      <rPr>
        <sz val="11"/>
        <rFont val="Calibri"/>
        <family val="2"/>
        <scheme val="minor"/>
      </rPr>
      <t xml:space="preserve">
</t>
    </r>
    <r>
      <rPr>
        <u/>
        <sz val="11"/>
        <rFont val="Calibri"/>
        <family val="2"/>
        <scheme val="minor"/>
      </rPr>
      <t>Partial Counties</t>
    </r>
    <r>
      <rPr>
        <sz val="11"/>
        <rFont val="Calibri"/>
        <family val="2"/>
        <scheme val="minor"/>
      </rPr>
      <t xml:space="preserve"> - </t>
    </r>
    <r>
      <rPr>
        <b/>
        <sz val="11"/>
        <rFont val="Calibri"/>
        <family val="2"/>
        <scheme val="minor"/>
      </rPr>
      <t>Cayuga</t>
    </r>
    <r>
      <rPr>
        <sz val="11"/>
        <rFont val="Calibri"/>
        <family val="2"/>
        <scheme val="minor"/>
      </rPr>
      <t xml:space="preserve">:  Townships of Ira, Locke, Sempronius, Sterling, Summerhill and Victory. 
</t>
    </r>
    <r>
      <rPr>
        <b/>
        <sz val="11"/>
        <rFont val="Calibri"/>
        <family val="2"/>
        <scheme val="minor"/>
      </rPr>
      <t>Onondaga</t>
    </r>
    <r>
      <rPr>
        <sz val="11"/>
        <rFont val="Calibri"/>
        <family val="2"/>
        <scheme val="minor"/>
      </rPr>
      <t xml:space="preserve">: Entire County except Townships of Elbridge and Skaneateles. </t>
    </r>
  </si>
  <si>
    <r>
      <t xml:space="preserve">CCTV/Surveillance Camera System
Physical Access Control System
Alarm and Signal System
Technician Onsite Region 3
</t>
    </r>
    <r>
      <rPr>
        <u/>
        <sz val="11"/>
        <color theme="1"/>
        <rFont val="Calibri"/>
        <family val="2"/>
        <scheme val="minor"/>
      </rPr>
      <t>Partial Counties</t>
    </r>
    <r>
      <rPr>
        <sz val="11"/>
        <color theme="1"/>
        <rFont val="Calibri"/>
        <family val="2"/>
        <scheme val="minor"/>
      </rPr>
      <t xml:space="preserve"> - </t>
    </r>
    <r>
      <rPr>
        <b/>
        <sz val="11"/>
        <color theme="1"/>
        <rFont val="Calibri"/>
        <family val="2"/>
        <scheme val="minor"/>
      </rPr>
      <t>Dutchess</t>
    </r>
    <r>
      <rPr>
        <sz val="11"/>
        <color theme="1"/>
        <rFont val="Calibri"/>
        <family val="2"/>
        <scheme val="minor"/>
      </rPr>
      <t>: All of the county except  
                                         for the towns of Fishkill,East Fishkill, 
                                         and Beacon.</t>
    </r>
  </si>
  <si>
    <r>
      <t xml:space="preserve">CCTV/Surveillance Camera System
Physical Access Control System
Alarm and Signal System
Technician Onsite Region 3 
</t>
    </r>
    <r>
      <rPr>
        <u/>
        <sz val="11"/>
        <color theme="1"/>
        <rFont val="Calibri"/>
        <family val="2"/>
        <scheme val="minor"/>
      </rPr>
      <t>Entire Counties</t>
    </r>
    <r>
      <rPr>
        <sz val="11"/>
        <color theme="1"/>
        <rFont val="Calibri"/>
        <family val="2"/>
        <scheme val="minor"/>
      </rPr>
      <t xml:space="preserve">: </t>
    </r>
    <r>
      <rPr>
        <b/>
        <sz val="11"/>
        <color theme="1"/>
        <rFont val="Calibri"/>
        <family val="2"/>
        <scheme val="minor"/>
      </rPr>
      <t>Putnam</t>
    </r>
    <r>
      <rPr>
        <sz val="11"/>
        <color theme="1"/>
        <rFont val="Calibri"/>
        <family val="2"/>
        <scheme val="minor"/>
      </rPr>
      <t xml:space="preserve"> 
</t>
    </r>
    <r>
      <rPr>
        <u/>
        <sz val="11"/>
        <color theme="1"/>
        <rFont val="Calibri"/>
        <family val="2"/>
        <scheme val="minor"/>
      </rPr>
      <t>Partial Counties</t>
    </r>
    <r>
      <rPr>
        <sz val="11"/>
        <color theme="1"/>
        <rFont val="Calibri"/>
        <family val="2"/>
        <scheme val="minor"/>
      </rPr>
      <t xml:space="preserve">: </t>
    </r>
    <r>
      <rPr>
        <b/>
        <sz val="11"/>
        <color theme="1"/>
        <rFont val="Calibri"/>
        <family val="2"/>
        <scheme val="minor"/>
      </rPr>
      <t>Dutchess</t>
    </r>
    <r>
      <rPr>
        <sz val="11"/>
        <color theme="1"/>
        <rFont val="Calibri"/>
        <family val="2"/>
        <scheme val="minor"/>
      </rPr>
      <t>:Towns of Fishkill, East 
                                      Fishkill, and Beacon.</t>
    </r>
  </si>
  <si>
    <r>
      <t xml:space="preserve">CCTV/Surveillance Camera System
Physical Access Control System
Alarm and Signal System
Technician Maintenance Onsite Region 3 
</t>
    </r>
    <r>
      <rPr>
        <u/>
        <sz val="11"/>
        <color theme="1"/>
        <rFont val="Calibri"/>
        <family val="2"/>
        <scheme val="minor"/>
      </rPr>
      <t>Entire County</t>
    </r>
    <r>
      <rPr>
        <sz val="11"/>
        <color theme="1"/>
        <rFont val="Calibri"/>
        <family val="2"/>
        <scheme val="minor"/>
      </rPr>
      <t xml:space="preserve">: </t>
    </r>
    <r>
      <rPr>
        <b/>
        <sz val="11"/>
        <color theme="1"/>
        <rFont val="Calibri"/>
        <family val="2"/>
        <scheme val="minor"/>
      </rPr>
      <t>Westchester</t>
    </r>
  </si>
  <si>
    <t>Individual employed by the Contractor or Subcontractor who: 
1) Installs, runs, pulls, etc. Low Voltage Wiring,  Line Voltage Wiring, cable, fiber optics, etc. for all  Traffic and Transportation CCTV/Surveillance Camera Systems. 
2) Installs raceway, conduits, etc. for wire, cable, and fiber optics for Traffic  and Transportation CCTV/Surveillance Camera Systems. 
3) Installs/Mounts products onto poles, pads, etc. for Traffic  and Transportation CCTV/Surveillance Camera Systems.
***This Job Title can only be used for work/Services on Systems/Product Lines/Equipment which are included on the Contractor's Contract***</t>
  </si>
  <si>
    <r>
      <t xml:space="preserve">CCTV/Surveillance Camera Systems
Physical Access Control Systems
Alarm and Signal Systems
Technician Integration Onsite Region 3 
</t>
    </r>
    <r>
      <rPr>
        <u/>
        <sz val="11"/>
        <color theme="1"/>
        <rFont val="Calibri"/>
        <family val="2"/>
        <scheme val="minor"/>
      </rPr>
      <t>Entire County</t>
    </r>
    <r>
      <rPr>
        <sz val="11"/>
        <color theme="1"/>
        <rFont val="Calibri"/>
        <family val="2"/>
        <scheme val="minor"/>
      </rPr>
      <t xml:space="preserve">: </t>
    </r>
    <r>
      <rPr>
        <b/>
        <sz val="11"/>
        <color theme="1"/>
        <rFont val="Calibri"/>
        <family val="2"/>
        <scheme val="minor"/>
      </rPr>
      <t>Westchester</t>
    </r>
    <r>
      <rPr>
        <sz val="11"/>
        <color theme="1"/>
        <rFont val="Calibri"/>
        <family val="2"/>
        <scheme val="minor"/>
      </rPr>
      <t xml:space="preserve"> </t>
    </r>
  </si>
  <si>
    <t>Individual employed by the Contractor or Subcontractor who: 
1) Installs, runs, pulls, etc. Low Voltage Wiring,  Line Voltage Wiring, cable, fiber optics, etc. for all  Traffic and Transportation CCTV/Surveillance Camera Systems. 
2) Installs raceway, conduits, etc. for wire, cable, and fiber optics for Traffic  and Transportation CCTV/Surveillance Camera Systems. 
3) Installs/Mounts products onto poles, pads, etc. for Traffic  and Transportation CCTV/Surveillance Camera Systems
***This Job Title can only be used for work/Services on Systems/Product Lines/Equipment which are included on the Contractor's Contract***</t>
  </si>
  <si>
    <t>Individual employed by the Contractor or Subcontractor who: 
1) Installs, runs, pulls, etc. Low Voltage Wiring,  Line Voltage Wiring, cable, fiber optics, etc. for all  Traffic and Transportation CCTV/Surveillance Camera Systems. 
2) Installs raceway, conduits, etc. for wire, cable, and fiber optics for Traffic  and Transportation CCTV/Surveillance Camera Systems. 
3) Installs/Mounts products onto poles, pads, etc. for Traffic  and Transportation CCTV/Surveillance Camera Systems.
***This Job Title can only be used for work/Services on Systems/Product Lines/Equipment which are included on the Contractor's Contract***.</t>
  </si>
  <si>
    <t>Individual employed by the Contractor or Subcontractor who Starts-Up, Commissions, Programs,  Integrates, and Maintains (both Preventative and Remedial Maintenance) Traffic Camera Systems.
***This Job Title can only be used for work/Services on Systems/Product Lines/Equipment which are included on the Contractor's Contract***.</t>
  </si>
  <si>
    <t>Individual employed by the Contractor or Subcontractor who performs advanced training of Authorized User's personnel in the use of Systems obtained or Maintained under This Award.
***This Job Title can only be used for work/Services on Systems/Product Lines/Equipment which are included on the Contractor's Contract***.</t>
  </si>
  <si>
    <t>Individual employed by the Contractor or Subcontractor who performs training of Authorized User's personnel in the use of Systems obtained or Maintained under This Award.
***This Job Title can only be used for work/Services on Systems/Product Lines/Equipment which are included on the Contractor's Contract***.</t>
  </si>
  <si>
    <t>Individual employed by the Contractor or Subcontractor who performs Commissioning, Programming, Integration, Maintenance (both Preventative or Remedial Maintenance) offsite.  See also Sec. "Remote Maintenance."  This Job Title and corresponding Total Hourly Rate Must not be utilized  for any work performed onsite, regardless of the nature of the Work.  
***This Job Title can only be used for work/Services on Systems/Product Lines/Equipment which are included on the Contractor's Contract***.</t>
  </si>
  <si>
    <t>Individual employed by the Contractor or Subcontractor who performs design Services related to the Installation and Integration of an Intelligent Facility and Security System and Solution as permitted by This Award, excluding Professional Design Services.  
***This Job Title can only be used for work/Services on Systems/Product Lines/Equipment which are included on the Contractor's Contract***.</t>
  </si>
  <si>
    <t>Individual employed by the Contractor or Subcontractor who generates diagrams, drawings, plans, etc.
***This Job Title can only be used for work/Services on Systems/Product Lines/Equipment which are included on the Contractor's Contract***.</t>
  </si>
  <si>
    <t>Individual employed by the Contractor or Subcontractor who oversees all onsite Work.
***This Job Title can only be used for work/Services on Systems/Product Lines/Equipment which are included on the Contractor's Contract***.</t>
  </si>
  <si>
    <t>Individual employed by the Contractor or a Subcontractor who:
1) installs, runs, pulls, etc. low voltage wiring,  line voltage wiring, cable, fiber optics, etc. for all products/systems which fit the scope of the contract except for Traffic Camera Systems. 
2) installs raceway, conduits, etc. for wire, cable, and fiber optics for all products/systems which fit the scope of the contract except for Traffic Camera Systems.
3) Installs/Mounts products onto poles, pads, etc. except for Traffic Cameras. 
4) Performs any other Installation work classified by NYS DOL as electrical work which is permitted on This Award. 
***This Job Title can only be used for work/Services on Systems/Product Lines/Equipment which are included on the Contractor's Contract***.</t>
  </si>
  <si>
    <t>Individual employed by the Contractor or Subcontractor who Starts-Up, Commissions, Programs, and Integrates   CCTV/Surveillance Cameras, Physical Access Control Systems, and Alarm and Signal Systems.
***This Job Title can only be used for Work/Services on Systems which are included on the Contractor's Contract***.</t>
  </si>
  <si>
    <t>Individual employed by the Contractor or Subcontractor who  Maintains (both Preventative and Remedial Maintenance) Fire Alarm Systems.
***This Job Title can only be used for work/Services on Systems/Product Lines/Equipment which are included on the Contractor's Contract***.</t>
  </si>
  <si>
    <t>Individual employed by the Contractor or Subcontractor who Starts-Up, Commissions, Programs,  Integrates, and Maintains (both Preventative and Remedial Maintenance) CCTV/Surveillance Cameras, Physical Access Control Systems, and Alarm and Signal Systems.
***This Job Title can only be used for work/Services on Systems/Product Lines/Equipment which are included on the Contractor's Contract***.</t>
  </si>
  <si>
    <t>Individual employed by the Contractor who Starts-Up, Commissions, Programs,  Integrates, and Maintains (both Preventative and Remedial Maintenance) CCTV/Surveillance Cameras, Physical Access Control Systems, and Alarm and Signal Systems.
***This Job Title can only be used for work/Services on Systems/Product Lines/Equipment which are included on the Contractor's Contract***.</t>
  </si>
  <si>
    <t>Individual employed by the Contractor or Subcontractor who Starts-Up, Commissions, Programs,  Integrates, and Maintains (both Preventative and Remedial Maintenance)Traffic Camera Systems.
***This Job Title can only be used for work/Services on Systems/Product Lines/Equipment which are included on the Contractor's Contract***.</t>
  </si>
  <si>
    <t>Individual employed by the Contractor or Subcontractor who Starts-Up, commissions, programs, integrates, and maintains (both preventative and remedial maintenance) Traffic Camera Systems.
***This Job Title can only be used for work/Services on Systems/Product Lines/Equipment which are included on the Contractor's Contract***.</t>
  </si>
  <si>
    <t>Individual employed by the Contractor or a Subcontractor who:
1) Installs, runs, pulls, etc. Low Voltage Wiring,  Line Voltage Wiring,, cable, fiber optics, etc. for all products/systems which fit the scope of the contract except for Traffic Camera Systems. 
2) Installs raceway, conduits, etc. for wire, cable, and fiber optics for all products/systems which fit the scope of the contract except for Traffic Camera Systems.
3) Installs/Mounts products onto poles, pads, etc. except for Traffic Cameras. 
4) Performs any other Installation work classified by NYS DOL as electrical work which is permitted on This Award.  
***This Job Title can only be used for work/Services on Systems/Product Lines/Equipment which are included on the Contractor's Contract***.</t>
  </si>
  <si>
    <t>Individual employed by the Contractor or Subcontractor who Starts-Up, Commissions, Programs,  Integrates, and Maintains (both Preventative and Remedial Maintenance) Facility Affixed CCTV/Surveillance Cameras, Facility Affixed Physical Access Control Systems, and Alarm and Signal Systems.
***This Job Title can only be used for work/Services on Systems/Product Lines/Equipment which are included on the Contractor's Contract***.</t>
  </si>
  <si>
    <t>Individual employed by the Contractor or a Subcontractor who:
1) installs, runs, pulls, etc. low voltage wiring,  line voltage wiring, cable, fiber optics, etc. for all products/systems which fit the scope of the contract except for Traffic Camera Systems. 
2) installs raceway, conduits, etc. for wire, cable, and fiber optics for all products/systems which fit the scope of the contract except for Traffic Camera Systems.
3) Installs/Mounts products onto poles, pads, etc. except for Traffic Cameras. 
4) Performs any other Installation work classified by NYS DOL as electrical work which is permitted on THis Award.  
***This Job Title can only be used for work/Services on Systems/Product Lines/Equipment which are included on the Contractor's Contract***</t>
  </si>
  <si>
    <t>Individual employed by the Contractor or Subcontractor who Starts-Up, Commissions, Programs,  Integrates, and Maintains (both Preventative and Remedial Maintenance)  CCTV/Surveillance Cameras, Physical Access Control Systems, and Alarm and Signal Systems.
***This Job Title can only be used for work/Services on Systems/Product Lines/Equipment which are included on the Contractor's Contract***.</t>
  </si>
  <si>
    <t>Individual employed by the Contractor or Subcontractor who Starts-Up, Commissions, Programs,  Integrates, and Maintains (both Preventative and Remedial Maintenance)   CCTV/Surveillance Cameras, Physical Access Control Systems, and Alarm and Signal Systems.
***This Job Title can only be used for work/Services on Systems/Product Lines/Equipment which are included on the Contractor's Contract***.</t>
  </si>
  <si>
    <t>Individual employed by the Contractor or Subcontractor who: 
1) Installs, runs, pulls, etc. Low Voltage Wiring,  Line Voltage Wiring, cable, fiber optics, etc. for all  Traffic and Transportation CCTV/Surveillance Camera Systems. 
2) Installs raceway, conduits, etc. for wire, cable, and fiber optics for Traffic  and Transportation CCTV/Surveillance Camera Systems. 
3) Installs/Mounts products onto poles, pads, etc. for Traffic  and Transportation CCTV/Surveillance Camera Systems.
***This Job Title can only be used for Work/Services on Systems which are included on the Contractor's Contract***.
***This Job Title can only be used for work/Services on Systems/Product Lines/Equipment which are included on the Contractor's Contract***.</t>
  </si>
  <si>
    <t>Individual employed by the Contractor or a Subcontractor who:
1) Installs, runs, pulls, etc. Low Voltage Wiring,  Line Voltage Wiring,, cable, fiber optics, etc. for all products/systems which fit the scope of the contract except for Traffic Camera Systems. 
2) Installs raceway, conduits, etc. for wire, cable, and fiber optics for all products/systems which fit the scope of the contract except for Traffic Camera Systems.
3) Installs/Mounts products onto poles, pads, etc. except for Traffic Cameras. 
4) Performs any other Installation work classified by NYS DOL as electrical work which is permitted on This Award.
***This Job Title can only be used for work/Services on Systems/Product Lines/Equipment which are included on the Contractor's Contract***.</t>
  </si>
  <si>
    <t>Comalli Group Inc.</t>
  </si>
  <si>
    <t>Altronix</t>
  </si>
  <si>
    <t>Antaira</t>
  </si>
  <si>
    <t>Belden</t>
  </si>
  <si>
    <t>Exacq</t>
  </si>
  <si>
    <t>LenelS2</t>
  </si>
  <si>
    <t>Securitron</t>
  </si>
  <si>
    <t>Axis</t>
  </si>
  <si>
    <t>01672-001</t>
  </si>
  <si>
    <t>The 2N® Access Commander Box is an ultra compact computer with pre-installed 2N® Access Commander – software designed for access control configuration and 2N devices management. It is ready to use, plug and play solution which requires only a power supply and an Ethernet cable to be connected to the computer. It is perfectly optimised for small and medium-size installations with up to 50 2N IP intercoms/Access Units and 1000 users.
Free license 01372-001 for +5 devices (to be requested at the TechSupport) is included in the product price.</t>
  </si>
  <si>
    <t>ea</t>
  </si>
  <si>
    <t>3 Years</t>
  </si>
  <si>
    <t>01365-001</t>
  </si>
  <si>
    <t>2N Access Unit - RFID 125kHz. Comes without frame and/or flush box - those are from IP Verso.</t>
  </si>
  <si>
    <t>01366-001</t>
  </si>
  <si>
    <t>2N Access Unit - RFID 13.56MHz NFC ready. Comes without frame and/or flush box - those are from  IP Verso.</t>
  </si>
  <si>
    <t>01367-001</t>
  </si>
  <si>
    <t>2N Access Unit - Fingerprint (9137423E USB reader needed for user enrollment)Comes without frame and/or flush box - those are from  IP Verso.</t>
  </si>
  <si>
    <t>01368-001</t>
  </si>
  <si>
    <t>2N Access Unit - Bluetooth. Comes without frame and/or flush box - those are from  IP Verso.</t>
  </si>
  <si>
    <t>01370-001</t>
  </si>
  <si>
    <t>2N Access Unit - Touch keypad Comes without frame and/or flush box - those are from  IP Verso.</t>
  </si>
  <si>
    <t>01371-001</t>
  </si>
  <si>
    <t>2N Access Unit - RJ45 connector cable</t>
  </si>
  <si>
    <t>01851-001</t>
  </si>
  <si>
    <t>2N Access Unit 2.0 – Bluetooth &amp; RFID 125kHz, 13.56MHz secured card reader, reading PACS ID + UID, NFC ready, ISO15693 compatible.
The unit is equipped with the RJ45 connector, no need to use 01371-001 2N AU - RJ45 CONNECTOR CABLE accessories anymore.</t>
  </si>
  <si>
    <t>01852-001</t>
  </si>
  <si>
    <t>2N Access Unit 2.0 – Touch keypad &amp; RFID 125kHz, 13.56MHz secured card reader, reading PACS ID + UID, NFC ready, ISO15693 compatible.
The unit is equipped with the RJ45 connector, no need to use 01371-001 2N AU - RJ45 CONNECTOR CABLE accessories anymore.</t>
  </si>
  <si>
    <t>01850-001</t>
  </si>
  <si>
    <t>2N Access Unit 2.0 - RFID 125kHz, 13.56MHz secured card reader, reading PACS ID + UID, NFC ready, ISO15693 compatible.
The unit is equipped with the RJ45 connector, no need to use 01371-001 2N AU - RJ45 CONNECTOR CABLE accessories anymore.</t>
  </si>
  <si>
    <t>01478-001</t>
  </si>
  <si>
    <t>2N IP Audio Kit - microphone &amp; speaker set</t>
  </si>
  <si>
    <t>01479-001</t>
  </si>
  <si>
    <t>2N IP Audio Kit - stainless steel backlit button</t>
  </si>
  <si>
    <t>01526-001</t>
  </si>
  <si>
    <t>2N IP Audio Kit – SIP module for embedded installation</t>
  </si>
  <si>
    <t>01357-001</t>
  </si>
  <si>
    <t>2N  IP Base - camera, black frame</t>
  </si>
  <si>
    <t>01358-001</t>
  </si>
  <si>
    <t>2N  IP Base - 125kHz RFID card reader</t>
  </si>
  <si>
    <t>01359-001</t>
  </si>
  <si>
    <t>2N  IP Base - 13.56MHz RFID card reader, reads UID</t>
  </si>
  <si>
    <t>01360-001</t>
  </si>
  <si>
    <t>2N  IP Base - backplate for easier surface installation</t>
  </si>
  <si>
    <t>01334-001</t>
  </si>
  <si>
    <t>2N  IP Force - 1 button + HD camera + pictograms + 10W speaker, card reader ready</t>
  </si>
  <si>
    <t>01335-001</t>
  </si>
  <si>
    <t>2N  IP Force - 1 button + pictograms + 10W speaker, card reader ready</t>
  </si>
  <si>
    <t>01336-001</t>
  </si>
  <si>
    <t>2N  IP Force - 1 button + 10W speaker</t>
  </si>
  <si>
    <t>01337-001</t>
  </si>
  <si>
    <t>2N  IP Force - 1 button + HD camera + 10W speaker</t>
  </si>
  <si>
    <t>01338-001</t>
  </si>
  <si>
    <t>2N  IP Force - 1 button + keypad + 10W speaker</t>
  </si>
  <si>
    <t>01339-001</t>
  </si>
  <si>
    <t>2N  IP Force - 1 button + HD camera + keypad + 10W speaker</t>
  </si>
  <si>
    <t>01340-001</t>
  </si>
  <si>
    <t>2N  IP Force - 2 buttons + HD camera + 10W speaker, card reader ready</t>
  </si>
  <si>
    <t>01341-001</t>
  </si>
  <si>
    <t>2N  IP Force - 2 buttons + 10W speaker, card reader ready</t>
  </si>
  <si>
    <t>01342-001</t>
  </si>
  <si>
    <t>2N  IP Force - 4 buttons + 10W speaker</t>
  </si>
  <si>
    <t>01343-001</t>
  </si>
  <si>
    <t>2N  IP Force - 4 button + HD camera + 10W speaker</t>
  </si>
  <si>
    <t>01344-001</t>
  </si>
  <si>
    <t>2N  IP Force - 125kHz card reader. Includes Wiegand interface, 2 logical inputs, 2 output relays and tamper switch.</t>
  </si>
  <si>
    <t>01345-001</t>
  </si>
  <si>
    <t>2N  IP Force - safety screws, torx with pin</t>
  </si>
  <si>
    <t>01730-001</t>
  </si>
  <si>
    <t>2N IP Force - 13.56MHz secured card reader, ISO15693, NFC ready, Reads UID + PACS ID. Includes Wiegand interface, 2 logical inputs, 2 output relays and tamper switch</t>
  </si>
  <si>
    <t>01735-001</t>
  </si>
  <si>
    <t>2N IP Force Torx 4 screws black for the front panel - 5 packages of screws</t>
  </si>
  <si>
    <t>01734-001</t>
  </si>
  <si>
    <t>2N IP Force Frame for the main unit - 1 pc</t>
  </si>
  <si>
    <t>01736-001</t>
  </si>
  <si>
    <t>2N IP Force front panel with 4 buttons - 1pc</t>
  </si>
  <si>
    <t>01737-001</t>
  </si>
  <si>
    <t>2N IP Force front panel with 1 button - 1pc</t>
  </si>
  <si>
    <t>01738-001</t>
  </si>
  <si>
    <t>2N IP Force front panel with 1 button and pictograms -</t>
  </si>
  <si>
    <t>01739-001</t>
  </si>
  <si>
    <t>2N IP Force front panel with 1 button ready for keypad - 1pc</t>
  </si>
  <si>
    <t>01740-001</t>
  </si>
  <si>
    <t>2N IP Force front panel with 2 buttons ready for card reader - 1pc</t>
  </si>
  <si>
    <t>01348-001</t>
  </si>
  <si>
    <t>2N  IP Force and Safety - Brick flush mounting box</t>
  </si>
  <si>
    <t>01349-001</t>
  </si>
  <si>
    <t>2N  IP Force and Safety - Plasterboard flush mounting box</t>
  </si>
  <si>
    <t>01350-001</t>
  </si>
  <si>
    <t>2N  IP Force and Safety - Additional switch + Tamper switch.</t>
  </si>
  <si>
    <t>01351-001</t>
  </si>
  <si>
    <t>2N  IP Force and Safety - Gooseneck stand, height 120cm/47in</t>
  </si>
  <si>
    <t>01352-001</t>
  </si>
  <si>
    <t>2N  IP Force and Safety - Installation adapter for Code Blue and Talkaphone</t>
  </si>
  <si>
    <t>01550-001</t>
  </si>
  <si>
    <t>2N IP Force and Safety - Gooseneck stand double, 45“ / 80“</t>
  </si>
  <si>
    <t>01733-001</t>
  </si>
  <si>
    <t>2N IP Force and Safety set of bushing for ethernet cable -5 pcs</t>
  </si>
  <si>
    <t>01353-001</t>
  </si>
  <si>
    <t>2N  IP Safety - 1 button + 10W speaker</t>
  </si>
  <si>
    <t>01354-001</t>
  </si>
  <si>
    <t>2N  IP Safety - 2 buttons + 10W speaker</t>
  </si>
  <si>
    <t>01355-001</t>
  </si>
  <si>
    <t>2N  IP Safety - red emergency button + 10W speaker</t>
  </si>
  <si>
    <t>01356-001</t>
  </si>
  <si>
    <t>2N  IP Safety - metal frame (orange color)</t>
  </si>
  <si>
    <t>01300-001</t>
  </si>
  <si>
    <t>2N  IP Solo - flush mount</t>
  </si>
  <si>
    <t>01301-001</t>
  </si>
  <si>
    <t>2N  IP Solo - surface mount</t>
  </si>
  <si>
    <t>01302-001</t>
  </si>
  <si>
    <t>2N  IP Solo - surface mount, black</t>
  </si>
  <si>
    <t>01303-001</t>
  </si>
  <si>
    <t>2N  IP Solo - flush mount, black</t>
  </si>
  <si>
    <t>01304-001</t>
  </si>
  <si>
    <t>2N  IP Solo - backbox for flush installation</t>
  </si>
  <si>
    <t>01305-001</t>
  </si>
  <si>
    <t>2N  IP Solo - backplate for easier surface installation</t>
  </si>
  <si>
    <t>01361-001</t>
  </si>
  <si>
    <t>2N  IP Uni - 1 button</t>
  </si>
  <si>
    <t>01362-001</t>
  </si>
  <si>
    <t>2N  IP Uni - 2 buttons</t>
  </si>
  <si>
    <t>01363-001</t>
  </si>
  <si>
    <t>2N  IP Uni - 1 button, pictograms</t>
  </si>
  <si>
    <t>01364-001</t>
  </si>
  <si>
    <t>2N  IP Uni - surface mount box</t>
  </si>
  <si>
    <t>01329-001</t>
  </si>
  <si>
    <t>2N  IP Vario - spare single button</t>
  </si>
  <si>
    <t>01330-001</t>
  </si>
  <si>
    <t>2N  IP Vario - spare double button</t>
  </si>
  <si>
    <t>01331-001</t>
  </si>
  <si>
    <t>2N  IP Vario - spare info cover</t>
  </si>
  <si>
    <t>01332-001</t>
  </si>
  <si>
    <t>2N  IP Vario - Additional switch including one NO/NC output relay</t>
  </si>
  <si>
    <t>01333-001</t>
  </si>
  <si>
    <t>2N  IP Vario - 125kHz RFID card reader. Includes Wiegand interface, 2 logical inputs, 2 output relays.</t>
  </si>
  <si>
    <t>01741-001</t>
  </si>
  <si>
    <t>Button extedern for Yealink T-58A SIP phone</t>
  </si>
  <si>
    <t>01320-001</t>
  </si>
  <si>
    <t>2N  IP Vario - extender 8 single buttons</t>
  </si>
  <si>
    <t>01321-001</t>
  </si>
  <si>
    <t>2N  IP Vario - extender 8 double buttons</t>
  </si>
  <si>
    <t>01322-001</t>
  </si>
  <si>
    <t>2N  IP Vario - infopanel</t>
  </si>
  <si>
    <t>01323-001</t>
  </si>
  <si>
    <t>2N  IP Vario - 1 module roof</t>
  </si>
  <si>
    <t>01324-001</t>
  </si>
  <si>
    <t>2N  IP Vario - 2 modules roof</t>
  </si>
  <si>
    <t>01325-001</t>
  </si>
  <si>
    <t>2N  IP Vario - 1 module flush box</t>
  </si>
  <si>
    <t>01326-001</t>
  </si>
  <si>
    <t>2N  IP Vario - 2 modules flush box</t>
  </si>
  <si>
    <t>01327-001</t>
  </si>
  <si>
    <t>2N  IP Vario - 1 modules flush box and roof</t>
  </si>
  <si>
    <t>01328-001</t>
  </si>
  <si>
    <t>2N  IP Vario - 2 modules flush box and roof</t>
  </si>
  <si>
    <t>01313-001</t>
  </si>
  <si>
    <t>2N  IP Vario - 1 button + camera</t>
  </si>
  <si>
    <t>01314-001</t>
  </si>
  <si>
    <t>2N  IP Vario - 3 buttons + camera</t>
  </si>
  <si>
    <t>01315-001</t>
  </si>
  <si>
    <t>2N  IP Vario - 3x2 buttons + camera</t>
  </si>
  <si>
    <t>01316-001</t>
  </si>
  <si>
    <t>2N  IP Vario - 1 button + keypad + camera</t>
  </si>
  <si>
    <t>01318-001</t>
  </si>
  <si>
    <t>2N  IP Vario - 3x2 buttons + keypad + camera</t>
  </si>
  <si>
    <t>01319-001</t>
  </si>
  <si>
    <t>2N  IP Vario - 3x2 buttons + keypad + display + camera</t>
  </si>
  <si>
    <t>01317-001</t>
  </si>
  <si>
    <t>2N  IP Vario - 3 buttons + keypad + camera</t>
  </si>
  <si>
    <t>01306-001</t>
  </si>
  <si>
    <t>2N  IP Vario - 1 button</t>
  </si>
  <si>
    <t>01307-001</t>
  </si>
  <si>
    <t>2N  IP Vario - 3 buttons</t>
  </si>
  <si>
    <t>01308-001</t>
  </si>
  <si>
    <t>2N  IP Vario - 3x2 buttons</t>
  </si>
  <si>
    <t>01309-001</t>
  </si>
  <si>
    <t>2N  IP Vario - 1 button + keypad</t>
  </si>
  <si>
    <t>01310-001</t>
  </si>
  <si>
    <t>2N  IP Vario - 3 buttons + keypad</t>
  </si>
  <si>
    <t>01311-001</t>
  </si>
  <si>
    <t>2N  IP Vario - 3x2 buttons + keypad</t>
  </si>
  <si>
    <t>01312-001</t>
  </si>
  <si>
    <t>2N  IP Vario - 3x2 buttons + keypad + display</t>
  </si>
  <si>
    <t>01252-001</t>
  </si>
  <si>
    <t>2N  IP Verso - Infopanel</t>
  </si>
  <si>
    <t>01253-001</t>
  </si>
  <si>
    <t>2N  IP Verso - Keypad</t>
  </si>
  <si>
    <t>01254-001</t>
  </si>
  <si>
    <t>2N  IP Verso - Keypad, black</t>
  </si>
  <si>
    <t>01255-001</t>
  </si>
  <si>
    <t>2N  IP Verso - RFID 125kHz card reader</t>
  </si>
  <si>
    <t>01257-001</t>
  </si>
  <si>
    <t>2N  IP Verso - 2 inputs and 2 output relays. This module is installed beneath other modules.</t>
  </si>
  <si>
    <t>01258-001</t>
  </si>
  <si>
    <t>2N  IP Verso - 5 buttons</t>
  </si>
  <si>
    <t>01259-001</t>
  </si>
  <si>
    <t>2N  IP Verso - Wiegand. This module is installed beneath other modules.</t>
  </si>
  <si>
    <t>01260-001</t>
  </si>
  <si>
    <t>2N  IP Verso - Tamper switch. This module is installed beneath other modules.</t>
  </si>
  <si>
    <t>01261-001</t>
  </si>
  <si>
    <t>2N  IP Verso - Blind panel</t>
  </si>
  <si>
    <t>01262-001</t>
  </si>
  <si>
    <t>2N  IP Verso - RFID 13MHz card reader NFC ready</t>
  </si>
  <si>
    <t>01263-001</t>
  </si>
  <si>
    <t>2N  IP Verso - Induction loop</t>
  </si>
  <si>
    <t>01264-001</t>
  </si>
  <si>
    <t>2N  IP Verso - RFID 13MHz secured card reader NFC ready</t>
  </si>
  <si>
    <t>01266-001</t>
  </si>
  <si>
    <t>2N  IP Verso - Bluetooth</t>
  </si>
  <si>
    <t>01267-001</t>
  </si>
  <si>
    <t>2N  IP Verso - Extension cable 1m</t>
  </si>
  <si>
    <t>01268-001</t>
  </si>
  <si>
    <t>2N  IP Verso - Extension cable 3m</t>
  </si>
  <si>
    <t>01270-001</t>
  </si>
  <si>
    <t>2N  IP Verso - Blind button. Covers one button, on the main unit or 5 button module.</t>
  </si>
  <si>
    <t>01271-001</t>
  </si>
  <si>
    <t>2N  IP Verso - Main unit without camera</t>
  </si>
  <si>
    <t>01272-001</t>
  </si>
  <si>
    <t>2N  IP Verso - Main unit without camera, black</t>
  </si>
  <si>
    <t>01273-001</t>
  </si>
  <si>
    <t>2N  IP Verso - Main unit with camera</t>
  </si>
  <si>
    <t>01274-001</t>
  </si>
  <si>
    <t>2N  IP Verso - Main unit with camera, black</t>
  </si>
  <si>
    <t>01275-001</t>
  </si>
  <si>
    <t>2N  IP Verso - Touch display</t>
  </si>
  <si>
    <t>01277-001</t>
  </si>
  <si>
    <t>2N  IP Verso - Touch keypad</t>
  </si>
  <si>
    <t>01276-001</t>
  </si>
  <si>
    <t>2N  IP Verso - Fingerprint</t>
  </si>
  <si>
    <t>01269-001</t>
  </si>
  <si>
    <t>2N  IP Verso - Extension cable 5m</t>
  </si>
  <si>
    <t>01265-001</t>
  </si>
  <si>
    <t>2N  IP Verso - Induction loop external antenna for wider coverage area</t>
  </si>
  <si>
    <t>01523-001</t>
  </si>
  <si>
    <t>2N  IP Verso - Blind button. Covers one button, on the main unit or 5 button module. Black</t>
  </si>
  <si>
    <t>01639-001</t>
  </si>
  <si>
    <t>2N IP Verso – Bluetooth &amp; RFID reader (125kHz, secured 13.56MHz UID+PACS ID, NFC)</t>
  </si>
  <si>
    <t>01638-001</t>
  </si>
  <si>
    <t>2N IP Verso – Touch keypad &amp; RFID reader (125kHz, secured 13.56MHz UID+PACS ID, NFC)</t>
  </si>
  <si>
    <t>01712-001</t>
  </si>
  <si>
    <t>2N IP Verso - RFID 13.56MHz secured card reader, reading PACS ID + UID, NFC ready, ISO15693 compatible</t>
  </si>
  <si>
    <t>01278-001</t>
  </si>
  <si>
    <t>2N  IP Verso - 1 module flush frame</t>
  </si>
  <si>
    <t>01279-001</t>
  </si>
  <si>
    <t>2N  IP Verso - 1 module flush frame, black</t>
  </si>
  <si>
    <t>01280-001</t>
  </si>
  <si>
    <t>2N  IP Verso - 2 modules flush frame</t>
  </si>
  <si>
    <t>01281-001</t>
  </si>
  <si>
    <t>2N  IP Verso - 2 modules flush frame, black</t>
  </si>
  <si>
    <t>01282-001</t>
  </si>
  <si>
    <t>2N  IP Verso - 3 modules flush frame</t>
  </si>
  <si>
    <t>01283-001</t>
  </si>
  <si>
    <t>2N  IP Verso - 3 modules flush frame, black</t>
  </si>
  <si>
    <t>01284-001</t>
  </si>
  <si>
    <t>2N  IP Verso - 1 module flush box</t>
  </si>
  <si>
    <t>01285-001</t>
  </si>
  <si>
    <t>2N  IP Verso - 2 modules flush box</t>
  </si>
  <si>
    <t>01286-001</t>
  </si>
  <si>
    <t>2N  IP Verso - 3 modules flush box</t>
  </si>
  <si>
    <t>01287-001</t>
  </si>
  <si>
    <t>2N  IP Verso - 1 module surface frame</t>
  </si>
  <si>
    <t>01288-001</t>
  </si>
  <si>
    <t>2N  IP Verso - 1 module surface frame, black</t>
  </si>
  <si>
    <t>01289-001</t>
  </si>
  <si>
    <t>2N  IP Verso - 2 modules surface frame</t>
  </si>
  <si>
    <t>01290-001</t>
  </si>
  <si>
    <t>2N  IP Verso - 2 modules surface frame, black</t>
  </si>
  <si>
    <t>01291-001</t>
  </si>
  <si>
    <t>2N  IP Verso - 3 modules surface frame</t>
  </si>
  <si>
    <t>01292-001</t>
  </si>
  <si>
    <t>2N  IP Verso - 3 modules surface frame, black</t>
  </si>
  <si>
    <t>01293-001</t>
  </si>
  <si>
    <t>2N  IP Verso - 1 module backplate for surface installation</t>
  </si>
  <si>
    <t>01294-001</t>
  </si>
  <si>
    <t>2N  IP Verso - 2 modules backplate for surface installation</t>
  </si>
  <si>
    <t>01295-001</t>
  </si>
  <si>
    <t>2N  IP Verso - 3 modules backplate for surface installation</t>
  </si>
  <si>
    <t>01296-001</t>
  </si>
  <si>
    <t>2N  IP Verso - 2x2 modules backplate for surface installation</t>
  </si>
  <si>
    <t>01297-001</t>
  </si>
  <si>
    <t>2N  IP Verso - 3x2 modules backplate for surface installation</t>
  </si>
  <si>
    <t>01298-001</t>
  </si>
  <si>
    <t>2N  IP Verso - 2x3 modules backplate for surface installation</t>
  </si>
  <si>
    <t>01299-001</t>
  </si>
  <si>
    <t>2N  IP Verso - 3x3 modules backplate for surface installation</t>
  </si>
  <si>
    <t>01524-001</t>
  </si>
  <si>
    <t>2N  IP Verso - 1 module backplate for surface installation on a 2-gang backbox</t>
  </si>
  <si>
    <t>01525-001</t>
  </si>
  <si>
    <t>2N  IP Verso - 2 modules backplate for surface installation on a 2-gang backbox</t>
  </si>
  <si>
    <t>01372-001</t>
  </si>
  <si>
    <t>2N Access Commander - license for adding 5 devices (block of 5 licenses)</t>
  </si>
  <si>
    <t>01381-001</t>
  </si>
  <si>
    <t>2N  IP Intercom and SIP AudioLicense - Informacast License</t>
  </si>
  <si>
    <t>01373-001</t>
  </si>
  <si>
    <t>2N Access Commander - license for adding 25 users (block of 25 licenses)</t>
  </si>
  <si>
    <t>01375-001</t>
  </si>
  <si>
    <t>2N  IP Intercom and SIP Audio - license for G.729 audio codec</t>
  </si>
  <si>
    <t>01374-001</t>
  </si>
  <si>
    <t>2N Access Commander - LDAP license</t>
  </si>
  <si>
    <t>01376-001</t>
  </si>
  <si>
    <t>2N  IP Intercom License -  Enhanced Audio</t>
  </si>
  <si>
    <t>01377-001</t>
  </si>
  <si>
    <t>2N IP Intercom Enhanced Video lic</t>
  </si>
  <si>
    <t>01378-001</t>
  </si>
  <si>
    <t>2N IP Intercom Enhanced Integration lic</t>
  </si>
  <si>
    <t>01379-001</t>
  </si>
  <si>
    <t>2N  IP Intercom  License  - Enhanced Security</t>
  </si>
  <si>
    <t>01369-001</t>
  </si>
  <si>
    <t>2N Access Unit - NFC license for 916010 NFC ready type</t>
  </si>
  <si>
    <t>01380-001</t>
  </si>
  <si>
    <t>2N  IP Intercom License  - Gold License</t>
  </si>
  <si>
    <t>01382-001</t>
  </si>
  <si>
    <t>2N IP Intercom - NFC License</t>
  </si>
  <si>
    <t>01418-001</t>
  </si>
  <si>
    <t>2N Indoor Touch - unlocking license for uploading apps</t>
  </si>
  <si>
    <t>01424-001</t>
  </si>
  <si>
    <t>2N Indoor Touch HTTP API license</t>
  </si>
  <si>
    <t>01384-001</t>
  </si>
  <si>
    <t>Mifare RFID smart card 13.56MHz</t>
  </si>
  <si>
    <t>01385-001</t>
  </si>
  <si>
    <t>Mifare RFID smart key fob 13.56MHz</t>
  </si>
  <si>
    <t>01386-001</t>
  </si>
  <si>
    <t>2N Security Relay</t>
  </si>
  <si>
    <t>01387-001</t>
  </si>
  <si>
    <t>2N Wiegand Isolator</t>
  </si>
  <si>
    <t>01388-001</t>
  </si>
  <si>
    <t>2N Magnetic door contact</t>
  </si>
  <si>
    <t>01389-001</t>
  </si>
  <si>
    <t>External 125 kHz EMarine RFID card reader, Wiegand</t>
  </si>
  <si>
    <t>01390-001</t>
  </si>
  <si>
    <t>External 13.56MHz Mifare RFID card reader, Wiegand</t>
  </si>
  <si>
    <t>01391-001</t>
  </si>
  <si>
    <t>2N External induction loop for  IP Intercom</t>
  </si>
  <si>
    <t>01392-001</t>
  </si>
  <si>
    <t>2N External antenna for the induction loop</t>
  </si>
  <si>
    <t>01393-001</t>
  </si>
  <si>
    <t>2N Power supply for the induction loop</t>
  </si>
  <si>
    <t>01394-001</t>
  </si>
  <si>
    <t>PoE injector PSA16U-480(POE), external PoE; 1port 15.4W ACDC  - without cable</t>
  </si>
  <si>
    <t>01395-001</t>
  </si>
  <si>
    <t>Proximity Card Emarine 125kHz</t>
  </si>
  <si>
    <t>01396-001</t>
  </si>
  <si>
    <t>Proximity Key Fob Emarine 125kHz</t>
  </si>
  <si>
    <t>01397-001</t>
  </si>
  <si>
    <t>Web IP Relay - 1 output, 1 input</t>
  </si>
  <si>
    <t>01398-001</t>
  </si>
  <si>
    <t>01399-001</t>
  </si>
  <si>
    <t>External RFID Reader 125kHz EMarine (USB interface)</t>
  </si>
  <si>
    <t>01400-001</t>
  </si>
  <si>
    <t>External RFID Reader 13.56MHz + 125kHz (USB interface)</t>
  </si>
  <si>
    <t>01401-001</t>
  </si>
  <si>
    <t>External fingerprint reader (USB interface)</t>
  </si>
  <si>
    <t>01402-001</t>
  </si>
  <si>
    <t>External Bluetooth reader (USB interface)</t>
  </si>
  <si>
    <t>01403-001</t>
  </si>
  <si>
    <t>PoE injector PSA16U-480(POE), external PoE; 1port 15.4W ACDC - with US cable</t>
  </si>
  <si>
    <t>01404-001</t>
  </si>
  <si>
    <t>2N 2Wire - set of 2 adaptors and power source for the US plug</t>
  </si>
  <si>
    <t>01527-001</t>
  </si>
  <si>
    <t>External RFID secured reader 13.56MHz + 125kHz (USB interface)</t>
  </si>
  <si>
    <t>01640-001</t>
  </si>
  <si>
    <t>2N IP Verso and Solo speaker cover - plastic cover of speaker on the main unit - 5pcs</t>
  </si>
  <si>
    <t>01641-001</t>
  </si>
  <si>
    <t>2N IP Verso and Solo camera window- camera version -plastic cover on the main unit - 5pcs</t>
  </si>
  <si>
    <t>01642-001</t>
  </si>
  <si>
    <t>2N IP Verso camera window- non-camera version -plastic cover on the main unit - 5pcs</t>
  </si>
  <si>
    <t>01643-001</t>
  </si>
  <si>
    <t>2N IP Verso and Solo Reflector with 2N logo - plastic part under the camera - 5pcs</t>
  </si>
  <si>
    <t>01644-001</t>
  </si>
  <si>
    <t>2N IP Verso and Solo button nametag - plastic button with nametag - 10pcs</t>
  </si>
  <si>
    <t>01645-001</t>
  </si>
  <si>
    <t>2N IP Verso Flush and surface bottom fixture - metal fixture to hold the frame - 5pcs</t>
  </si>
  <si>
    <t>01646-001</t>
  </si>
  <si>
    <t>2N IP Solo Flush and surface bottom fixture - metal fixture to hold the frame - 5pcs</t>
  </si>
  <si>
    <t>01647-001</t>
  </si>
  <si>
    <t>2N IP Verso and Solo Flush mount upper fixtrue - metal part to hold the frame - 5pcs</t>
  </si>
  <si>
    <t>01648-001</t>
  </si>
  <si>
    <t>2N IP Verso and Solo Surface mount upper fixture - metal part to hold the frame - 5pcs</t>
  </si>
  <si>
    <t>01649-001</t>
  </si>
  <si>
    <t>2N IP Verso bus short, 80mm - vbus cabel to connect the modules - 10pcs</t>
  </si>
  <si>
    <t>01650-001</t>
  </si>
  <si>
    <t>2N IP Verso bus short, 220mm - vbus cabel to connect the modules - 10pcs</t>
  </si>
  <si>
    <t>01651-001</t>
  </si>
  <si>
    <t>2N IP Verso microphone set - microphone with cable to 3 module extension - 10pcs</t>
  </si>
  <si>
    <t>01652-001</t>
  </si>
  <si>
    <t>2N IP Force and Safety Speaker 1W, 16 Ohm, 77mm - 1pc</t>
  </si>
  <si>
    <t>01654-001</t>
  </si>
  <si>
    <t>2N IP Force and Safety Gasket for microphone - 5pcs</t>
  </si>
  <si>
    <t>01655-001</t>
  </si>
  <si>
    <t>2N IP Force and Safety microphone with cable - 10pcs</t>
  </si>
  <si>
    <t>01656-001</t>
  </si>
  <si>
    <t>2N IP Force and analog Force Button namateg to plastic part - 5pcs</t>
  </si>
  <si>
    <t>01657-001</t>
  </si>
  <si>
    <t>2N IP Force and analog Force Plastic clear button on the PCB board - 10pcs</t>
  </si>
  <si>
    <t>01658-001</t>
  </si>
  <si>
    <t>2N IP Force and analog Force 1 button board - 1pc</t>
  </si>
  <si>
    <t>01659-001</t>
  </si>
  <si>
    <t>2N IP Force and analog Force 1 button board, pictograms - 1pc</t>
  </si>
  <si>
    <t>01660-001</t>
  </si>
  <si>
    <t>2N IP Force and analog Force 2 buttons board - 1pc</t>
  </si>
  <si>
    <t>01661-001</t>
  </si>
  <si>
    <t>2N IP Force and analog Force 4 buttons board - 1pc</t>
  </si>
  <si>
    <t>01653-001</t>
  </si>
  <si>
    <t>2N IP Force and Safety Speaker 10W, 4 Ohm, 76mm - 4pcs</t>
  </si>
  <si>
    <t>01416-001</t>
  </si>
  <si>
    <t>2N Indoor Touch PoE - Black</t>
  </si>
  <si>
    <t>01417-001</t>
  </si>
  <si>
    <t>2N Indoor Touch PoE - White</t>
  </si>
  <si>
    <t>01419-001</t>
  </si>
  <si>
    <t>2N Indoor Touch - PoE, WiFi, black</t>
  </si>
  <si>
    <t>01420-001</t>
  </si>
  <si>
    <t>2N Indoor Touch - PoE, WiFi, white</t>
  </si>
  <si>
    <t>01698-001</t>
  </si>
  <si>
    <t>2N Indoor Talk PoE – Black
Elegant answering unit with HD sound.
The design of the 2N® Indoor Talk answering unit will suit every flat or home. The aesthetic appearance of this product was achieved by using a glass surface and striking backlighting of its icons. However, we placed particular emphasis on selecting the highest-quality audio components in order to achieve a high-quality sound. This means you can talk to visitors outside as if they were standing right next to you. Invite them in and press the icon to open the door from the comfort of your home.
The 2N Indoor Talk Black requires the 2N Indoor Flush Box (01700-001) for installation.</t>
  </si>
  <si>
    <t>01699-001</t>
  </si>
  <si>
    <t>2N Indoor Talk PoE – White
Elegant answering unit with HD sound.
The design of the 2N® Indoor Talk answering unit will suit every flat or home. The aesthetic appearance of this product was achieved by using a glass surface and striking backlighting of its icons. However, we placed particular emphasis on selecting the highest-quality audio components in order to achieve a high-quality sound. This means you can talk to visitors outside as if they were standing right next to you. Invite them in and press the icon to open the door from the comfort of your home.
The 2N Indoor Talk White requires the 2N Indoor Flush Box (01700-001) for installation.</t>
  </si>
  <si>
    <t>01700-001</t>
  </si>
  <si>
    <t>2N Indoor answering unit flush installation box, required for the 2N Indoor Talk (01698-001 or 01699-001).</t>
  </si>
  <si>
    <t>01695-001</t>
  </si>
  <si>
    <t>Grandstream GXV 3370 Multimedia IP phone with 7” touch screen, Android, Wifi, PoE</t>
  </si>
  <si>
    <t>01422-001</t>
  </si>
  <si>
    <t>Grandstream GXV 3240 Multimedia IP phone with 4.3” digital color LCD, Android, Wifi, PoE</t>
  </si>
  <si>
    <t>01423-001</t>
  </si>
  <si>
    <t>2N Indoor Touch External power supply, 12V 2A DC, flush mounted</t>
  </si>
  <si>
    <t>01425-001</t>
  </si>
  <si>
    <t>2N Indoor Touch - Desk stand black</t>
  </si>
  <si>
    <t>01426-001</t>
  </si>
  <si>
    <t>2N Indoor Touch - Desk stand white</t>
  </si>
  <si>
    <t>01586-001</t>
  </si>
  <si>
    <t>The Yealink SIP-T58A is a simple-to-use smart media phone that provides an enriched HD audio and video calling experience for business professionals. This all-new smart media phone enables productivity-enhancing visual communication with the ease of a standard phone.</t>
  </si>
  <si>
    <t>01208-001</t>
  </si>
  <si>
    <t>2N SIP Mic allows paging to several zones with a simple push of a button. It is ideal for live or pre-recorded announcements. It has a built-in audio-management server for configuration, which means less equipment as well as flexible, easy and cost-efficient installation. The network microphone console has 12 buttons that can be configured with actions of your choice. 2N SIP Mic’s 12 buttons give you a smart paging solution for up to 12 zones, and if your system grows you can easily connect the microphone console to a PBX system thanks to support for SIP. The microphone is based on open standards and connects to standard networks using PoE.</t>
  </si>
  <si>
    <t>01433-001</t>
  </si>
  <si>
    <t>2N SIP Speaker - Horn (outdoor SIP based active hornspeaker)</t>
  </si>
  <si>
    <t>01429-001</t>
  </si>
  <si>
    <t>2N SIP Audio Converter (SIP Audio to analogue audio converter)</t>
  </si>
  <si>
    <t>01430-001</t>
  </si>
  <si>
    <t>2N SIP Audio Converter set with Speaker and Mic</t>
  </si>
  <si>
    <t>01432-001</t>
  </si>
  <si>
    <t>2N SIP Speaker - Loudspeaker Set,wall mounted (SIP based active speaker)</t>
  </si>
  <si>
    <t>01431-001</t>
  </si>
  <si>
    <t>2N SIP Speaker - Loudspeaker Set, wall mounted (SIP based active speaker)</t>
  </si>
  <si>
    <t>01435-001</t>
  </si>
  <si>
    <t>2N IP Audio Power Supply - US plug</t>
  </si>
  <si>
    <t>5801-131</t>
  </si>
  <si>
    <t>AXIS A8004 Junction box offers neat and easy recessed installations of the AXIS A8004-VE Network video door station. Multiple mounting and wiring options along with a robust steel construction makes it suitable for most situations and wall types.</t>
  </si>
  <si>
    <t>5801-141</t>
  </si>
  <si>
    <t>AXIS A9801 Security relay box offer an easy and cost efficient way to  improve security for doors controlled by an Axis network video door station. The product bridges the connection between door station and door lock and is placed on the secure side of the door. If an intruder attempt to tamper with the door station to access the door lock wires, AXIS A9801 Security relay will cut the connection and ensure that the door remains securely locked.</t>
  </si>
  <si>
    <t>5507-471</t>
  </si>
  <si>
    <t>Stainless steel adapter plate for mounting AXIS A8004-VE Network Video Door Station in Code Blue emergency stanchions and call boxes, combining intelligent video surveillance with emergency communication in a single device. The adapter plate is compatible with all Code Blue help points, suitable for new deployments and retrofitting existing installations.</t>
  </si>
  <si>
    <t>0820-001</t>
  </si>
  <si>
    <t>AXIS A9188 Network I/O Relay Module is an intelligent module with 8 configurable I/Os and 8 form C relays and supports supervised inputs. Open API, including VAPIX, for software integration. High level of integration with AXIS A1001 Network Door Controller for elevator control for floor management etc. Supported by AXIS Video Hosting System, AXIS Camera Station and third party partner software. The module provides 12 and 24 V DC output to I/O devices and can extend the functionality of any Axis product where you need additional I/Os or relays. Powered by PoE+ or 12 and 24 V DC input</t>
  </si>
  <si>
    <t>5506-831</t>
  </si>
  <si>
    <t>AXIS Access Card is a contactless Mifare 1K smart card that uses advanced radio frequency identification (RFID) technology to deliver secure and reliable physical access to premises. It is robust and IP68-rated, comes in a pack of 200 pcs.</t>
  </si>
  <si>
    <t>5801-481</t>
  </si>
  <si>
    <t>Nice and easy recessed mount of AXIS A8105-E Network video door station suitable for most wall types.</t>
  </si>
  <si>
    <t>0821-001</t>
  </si>
  <si>
    <t>AXIS A9161 Network I/O Relay Module has 6 configurable I/Os with supervised inputs and a relay. The module reacts on inputs, such as signals from PIR motion detectors or switches, to trigger actions. Supplying power to I/O devices, it can extend the functionality of Axis products where additional I/Os or relays are needed. Its  enclosure makes installation easy and flexible. 
-6 I/Os and 1 form C relays
-12 and 24 V DC output/input or PoE+
-Based on Axis open plattforms, VAPIX and ACAP
-Used with AXIS Camera station or third-party software</t>
  </si>
  <si>
    <t>0831-001</t>
  </si>
  <si>
    <t>AXIS A9188-VE Network I/O Relay Module comes with AXIS T98A15-VE Surveillance Cabinet making it outdoor-ready, vandal-resistant, and UL294-approved. With its 8 configurable I/Os and relays, its open platform enables a high level of integration with AXIS A1001 Network Door Controller and other facility systems. 
-8 I/Os with supervised inputs and 8 form C relays
-UL294-approved with cabinet AXIS T98A15-VE Surveillance Cabinet
-12 and 24 V DC output/input or PoE+
-Open API, support for VAPIX, ACAP
-Used with AXIS Camera station or third-party software</t>
  </si>
  <si>
    <t>5801-671</t>
  </si>
  <si>
    <t>AXIS A8004-VE Accessibility kit is an easy way to improve access to your building and comply with regulations on barrier-free accessibility. It’s designed as a new front plate that mounts on and connects directly to any AXIS A8004-E Network Video Door Station. The product includes an inductive loop for hearing aids, illuminated pictograms for user feedback and a tactile dot for the call button, all of which help to simplify interaction for people with impaired hearing or vision.</t>
  </si>
  <si>
    <t>0540-001</t>
  </si>
  <si>
    <t>AXIS A1001 Network Door Controller is an open, non-proprietary platform for access management. The controller is installed by each door and data is automatically synchronized between the controllers in the system. The controller supports most Wiegand and RS 485 OSDP readers. The unit comes with a built-in software for basic access management for up to 33 controllers as well as an open API to meet the requirements for larger and more advanced installations. The plenum rated controller is designed for wall or ceiling mount indoors and supports Power over Ethernet IEEE 802.3af Class 3. It is fitted with 14 configurable input/outputs and 5 power outputs for door accessories including fault/tamper detection and support for Uninterruptible Power Supply (UPS).</t>
  </si>
  <si>
    <t>0540-021</t>
  </si>
  <si>
    <t>01507-001</t>
  </si>
  <si>
    <t>With door controllers from Axis, you install one smart, independent device by each door to create a scalable access control system. The open platform allows you to mix and match best-of-breed software and hardware, and enables easy integration with other systems such as video surveillance, intrusion detection, and time and attendance. AXIS A1601 Network Door Controller is ideal for advanced access management in mid-sized and large, multi-site installations using third-party software (no embedded Entry Manager sofware). It has a powerful processor, expanded storage and memory, relays, and I/O ports. AXIS A1601 is powered by PoE+ and can also power connected equipment.</t>
  </si>
  <si>
    <t>0673-001</t>
  </si>
  <si>
    <t>AXIS A8004-VE Network Video Door Station is an open, IP-based door station for two-way communication, video and remote entry control. By combining exceptional audio capabilities, including a high performing solution for echo cancellation and noise suppression, with an integrated HDTV camera with WDR and excellent low-light performance, the unit offers reliable 24/7 identification and remote entry control also in the most demanding situations. Based on open IP standards and interfaces such as Onvif, PoE and SIP, AXIS A8004-VE Network Video Door Station offers great integration possibilities and is a perfect complement to any video surveillance system.</t>
  </si>
  <si>
    <t>0871-001</t>
  </si>
  <si>
    <t>AXIS A8105-E is a small and powerful network video door station. It operates as a communication device and full-fledged security camera at the same time, providing HDTV video, audiovisual identification, two-way communication and remote entry control as an intrinsic part of video surveillance. Open standards such as ONVIF and Session Initiation Protocol (SIP) in combination with its small size, give unique opportunities for system design, integration and installation. Wide Dynamic Range (WDR) and efficient noise cancellation ensure uncompromised performance in demanding situations, such as strong backlight or surrounding noise. Axis' Digital Corridor Format easily adjusts the viewing area to the location.</t>
  </si>
  <si>
    <t>0745-001</t>
  </si>
  <si>
    <t>AXIS A4011-E Reader is a generic touch-free reader with keypad and illuminated symbols. It is a perfect match to the Network Door Controler A1001. The reader is intended for both indoor and outdoor use and it supports most smart card formats with 13.56 MHz.
The reader is certified according to UL294</t>
  </si>
  <si>
    <t>01023-001</t>
  </si>
  <si>
    <t>AXIS A4010-E Reader is a generic touch-free reader without keypad and 2 LED feedback. It is a perfect match to the Network Door Controler A1001. The reader has a small form factor, intended for both indoor and outdoor use. It uses RS485 OSDP communication and supports most smart card formats with 13.56 MHz. This reader is a Mark II for 0946-001 with same functionality but no visible differences.</t>
  </si>
  <si>
    <t>5507-711</t>
  </si>
  <si>
    <t>The AXIS 4-in-1 Security Screwdriver Kit is a great tool for installing Axis products. The kit features two double-sided insert bits type that match Axis products using tamper resistant torx and standard philips head. The kit comes with a quick-release, non-slip rubber handle, and a velcro-sealed polyester pouch with belt clip. Insert bits material in chrome vanadium (TR10+PH1) and in stainless steel (TR20+TR30).</t>
  </si>
  <si>
    <t>01687-001</t>
  </si>
  <si>
    <t>Accessory front window assembly in polycarbonate for AXIS Q1785/86-LE, IK10 rated. Not recommended for installation that requires more than 22x optical zoom.</t>
  </si>
  <si>
    <t>5503-741</t>
  </si>
  <si>
    <t>M20 Gasket for cable diameter 3,5mm to 7mm. 10 pcs.</t>
  </si>
  <si>
    <t>21776</t>
  </si>
  <si>
    <t>Tool for steel strap tensioning. For use with 21764 and AXIS T91A67</t>
  </si>
  <si>
    <t>01785-001</t>
  </si>
  <si>
    <t>IP66 cable gasket for M16 holes (max 17mm). By using the included CONNECTOR GUARD A over the RJ45 connector, you do not need to re-terminate the network cable which gives a much faster and more secure installation. Suitable for cable diameters between 5-8mm. Black color. 10 pieces (bulk pack).</t>
  </si>
  <si>
    <t>5503-751</t>
  </si>
  <si>
    <t>M20 Gasket for cable diameter 6-13mm, 10 pcs.</t>
  </si>
  <si>
    <t>5503-791</t>
  </si>
  <si>
    <t>M20 Gasket for cable 8-17mm, 10 pcs.</t>
  </si>
  <si>
    <t>5503-581</t>
  </si>
  <si>
    <t>Focus tool for AXIS M3004-V/M3005-V (2pcs)</t>
  </si>
  <si>
    <t>5503-761</t>
  </si>
  <si>
    <t>M20 cable gland, 5 pcs.</t>
  </si>
  <si>
    <t>5503-561</t>
  </si>
  <si>
    <t>Tool kit for simplifying adjustment of viewing direction and focus setting. Compatible with AXIS M311X cameras with 2mm lens. Content: Lens tool and Opening tool 4 pcs of each.</t>
  </si>
  <si>
    <t>5505-941</t>
  </si>
  <si>
    <t>This gasket is specially made for flexible and easy installation. By using the included CONNECTOR GUARD A over the RJ45 connector, you do not need to re-terminate the network cable wich gives a much faster and more secure installation.
Made for M20 holes and cables from 5 to 15mm in outer diameter. 10 pcs.</t>
  </si>
  <si>
    <t>5502-771</t>
  </si>
  <si>
    <t>Tool kit for simplifying adjustment of viewing direction and focus setting. Compatible with AXIS M311X (except 2mm lens version). Content: Lens tool and Opening tool 4 pcs of each.</t>
  </si>
  <si>
    <t>5506-421</t>
  </si>
  <si>
    <t>M20 gasket for small cables like I/O and audio cables. 10 pcs</t>
  </si>
  <si>
    <t>5506-441</t>
  </si>
  <si>
    <t>Tool kit for simplifying adjustment of viewing direction and focus setting. Compatible with AXIS P39xx-R cameras with the standard lens and the 2.8 mm accessory lens. Content: Lens tool, Allen key and Opening tool. 4 pcs of each.</t>
  </si>
  <si>
    <t>5503-831</t>
  </si>
  <si>
    <t>M25 Cable gland, 5 pcs.</t>
  </si>
  <si>
    <t>5503-951</t>
  </si>
  <si>
    <t>M20 cable gland for RJ45. Ease of installation, no need of cutting the cable.</t>
  </si>
  <si>
    <t>5502-711</t>
  </si>
  <si>
    <t>Accessory cable sealing to meet IP65 rating for Q8108-R.</t>
  </si>
  <si>
    <t>5505-731</t>
  </si>
  <si>
    <t>DIN power supply. 12V DC, 2.1 A. For use in T98A to power cameras, media converters etc.</t>
  </si>
  <si>
    <t>01169-001</t>
  </si>
  <si>
    <t>DIN power supply. 24V DC, 4.2 A. For use in AXIS Surveillance Cabinets to power cameras, media converters etc.</t>
  </si>
  <si>
    <t>01170-001</t>
  </si>
  <si>
    <t>24V DC power supply with 240 W output power.</t>
  </si>
  <si>
    <t>01677-001</t>
  </si>
  <si>
    <t>Power supply for AXIS Q86, Q87 &amp; T99A product lines. 480W 24V 20A for DIN rail mounting.</t>
  </si>
  <si>
    <t>01726-001</t>
  </si>
  <si>
    <t>Power supply for AXIS T8504-R Industrial PoE Switch. 240W 56V 5A for DIN rail mounting.</t>
  </si>
  <si>
    <t>5503-651</t>
  </si>
  <si>
    <t>Optional lens, 6mm for M3004-V/M3005-V</t>
  </si>
  <si>
    <t>5503-941</t>
  </si>
  <si>
    <t>Optional lens for AXIS M3006-V, 2.0mm, HFOV: 105°. Including lens tool.</t>
  </si>
  <si>
    <t>5503-981</t>
  </si>
  <si>
    <t>Optional lens for AXIS M3006-V, 2.8mm. Including lens tool.</t>
  </si>
  <si>
    <t>5504-551</t>
  </si>
  <si>
    <t>Optional lens for AXIS M3025-VE, 6mm. Including focus ring.</t>
  </si>
  <si>
    <t>5502-161</t>
  </si>
  <si>
    <t>Megapixel lens 16mm with M12 thread for AXIS M3113-R, AXIS M3114-R, AXIS 209FD, AXIS 209MFD, AXIS M3011, AXIS 3014. With IR filter. 10pcs</t>
  </si>
  <si>
    <t>5502-101</t>
  </si>
  <si>
    <t>Megapixel lens 2.8mm with M12 thread for AXIS M3113-R, AXIS M3114-R, AXIS 209FD, AXIS 209MFD, AXIS M3011, AXIS 3014. With IR filter. 10pcs</t>
  </si>
  <si>
    <t>5502-151</t>
  </si>
  <si>
    <t>Megapixel lens 3.6mm with M12 thread for AXIS M3113-R, AXIS M3114-R, AXIS 209FD, AXIS 209MFD, AXIS M3011, AXIS 3014. With IR filter 10pcs</t>
  </si>
  <si>
    <t>5507-121</t>
  </si>
  <si>
    <t>Weathershield for AXIS P14 Series designed for use in rainy and windy environments.</t>
  </si>
  <si>
    <t>5801-771</t>
  </si>
  <si>
    <t>Accessory M12 6mm lens for AXIS Q6000-E MkII 5pcs</t>
  </si>
  <si>
    <t>5502-111</t>
  </si>
  <si>
    <t>Megapixel lens 6mm lens with M12 thread for AXIS M3113-R, AXIS M3114-R, AXIS 209FD, AXIS 209MFD, AXIS M3011, AXIS 3014. With IR filter 10pcs</t>
  </si>
  <si>
    <t>5504-951</t>
  </si>
  <si>
    <t>Megapixel lens 2.8 mm, F2.0 with M12 thread for AXIS P39-R Series that provides 115° horizontal FOV with these cameras. With IR filter. 10 pieces.</t>
  </si>
  <si>
    <t>5504-961</t>
  </si>
  <si>
    <t>Megapixel lens 6 mm, F1.6 with M12 thread for AXIS P39-R Series that provides 52° horizontal FOV with these cameras. With IR filter. 10 pieces.</t>
  </si>
  <si>
    <t>5504-971</t>
  </si>
  <si>
    <t>Megapixel lens 8 mm, F1.6 with M12 thread for AXIS P39-R Series that provides 40° horizontal FOV with these cameras. With IR filter. 10 pieces.</t>
  </si>
  <si>
    <t>5506-011</t>
  </si>
  <si>
    <t>Megapixel lens 3.6 mm, F2.0 with M12 thread for AXIS P39-R Series that provides 87° horizontal FOV with these cameras. With IR filter. 10 pieces. Can be used as a spare part for AXIS P39-R or as a wider FOV option for P3905-RE.</t>
  </si>
  <si>
    <t>5901-371</t>
  </si>
  <si>
    <t>Megapixel lens 2.1mm, F2.2 with M12 thread for AXIS P39-R Series that provides 147° horizontal FOV with these cameras. With IR filter. 10 pieces. Lens tool included.</t>
  </si>
  <si>
    <t>5801-781</t>
  </si>
  <si>
    <t>Accessory M12 16mm lens for AXIS Q6000-E MkII 5pcs</t>
  </si>
  <si>
    <t>5506-431</t>
  </si>
  <si>
    <t>2 pieces each of 2.8 mm (F2.0), 6 mm (F1.6) and 8 mm (F1.6) Megapixel lenses with M12 thread. For use with AXIS P39-R cameras. Includes lens tools.</t>
  </si>
  <si>
    <t>5502-411</t>
  </si>
  <si>
    <t>Megapixel lens 8mm with M12 thread for AXIS M3113-R, AXIS M3114-R, AXIS 209FD, AXIS 209MFD, AXIS M3011, AXIS 3014.With IR filter. 10pcs</t>
  </si>
  <si>
    <t>5502-421</t>
  </si>
  <si>
    <t>Mixed pack of M12 Megapixel lenses. Focal lenght: 2.8mm, 3.6mm, 6mm, 8mm and 16mm for AXIS M3113-R, AXIS M3114-R, AXIS 209FD, AXIS 209MFD, AXIS M3011, AXIS 3014. With IR filter. 10pcs=2 pcs of each lens.</t>
  </si>
  <si>
    <t>5503-161</t>
  </si>
  <si>
    <t>Barrel distortion corrected and IR corrected wideangle lens for cameras up to 5 mega pixel resolution. Compatible with e.g. AXIS M1114/-E, AXIS P1353/-E, P1354/-E, P1355/-E, P1357/-E, AXIS Q1602/-E, Q1604/-E, Q1614/-E, Q1615/-E.</t>
  </si>
  <si>
    <t>5502-751</t>
  </si>
  <si>
    <t>Varifocal 2.2-6mm DC-Iris Megapixel Lens, F1.3, CS mount for AXIS M1113/4</t>
  </si>
  <si>
    <t>5503-181</t>
  </si>
  <si>
    <t>Manual iris lens, varifocal 2.4-6MM compatible with AXIS M1103 and M1104.</t>
  </si>
  <si>
    <t>5800-781</t>
  </si>
  <si>
    <t>Varifocal IR-corrected lens with DC-Iris. Compatible with e.g. AXIS P1353/-E, P1354/-E, P1355/-E,  P1357/-E, AXIS Q1602/-E, Q1604/-E.</t>
  </si>
  <si>
    <t>5500-871</t>
  </si>
  <si>
    <t>CS mount Varifocal Megapixel Lens 2.4-6mm DC Iris for AXIS P1344 and AXIS 211M/223M. Includes CS mount ring for AXIS 223M.</t>
  </si>
  <si>
    <t>5506-961</t>
  </si>
  <si>
    <t>Standard lens for AXIS M1124/-E, M1125/-E.</t>
  </si>
  <si>
    <t>5503-171</t>
  </si>
  <si>
    <t>Varifocal IR-corrected lens for cameras up to 5 mega pixel resolution. Compatible with e.g. AXIS M1114/-E, P1354/-E, P1355/-E, P1357/-E, Q1602/-E, Q1604/-E.</t>
  </si>
  <si>
    <t>5504-901</t>
  </si>
  <si>
    <t>Varifocal IR-corrected P-iris tele lens compatible with AXIS AXIS P1355/-E, P1357/-E, AXIS Q1602/-E, Q1604/-E, Q1614/-E, Q1615/-E.</t>
  </si>
  <si>
    <t>5502-221</t>
  </si>
  <si>
    <t>CS mount Varifocal Megapixel Lens 5-50mm DC Iris for AXIS P1344 and AXSIS 211M.</t>
  </si>
  <si>
    <t>5800-791</t>
  </si>
  <si>
    <t>Varifocal IR-corrected lens with DC-Iris. Compatible with e.g. AXIS P1353/-E, P1354/-E. Axis Q1602/-E, Q1604/-E.</t>
  </si>
  <si>
    <t>5800-801</t>
  </si>
  <si>
    <t>Varifocal IR-corrected lens with P-Iris. Compatible with e.g. AXIS Q1602/-E, Q1604/-E, Q1614/-E, Q1615/-E, AXIS P1355/-E, P1357/-E.</t>
  </si>
  <si>
    <t>5901-101</t>
  </si>
  <si>
    <t>Standard lens for AXIS Q1615 MkII with remote zoom based on the new standard i-CS.</t>
  </si>
  <si>
    <t>5502-761</t>
  </si>
  <si>
    <t>Varifocal Mega Pixel DC-Iris Lens 15-50mm, F1.5, CS mount, for AXIS M1113/14</t>
  </si>
  <si>
    <t>5503-421</t>
  </si>
  <si>
    <t>Varifocal Megapixel DC-Iris Lens 15-50mm, F1.5, CS mount, Day/Night for AXIS Q1602.</t>
  </si>
  <si>
    <t>5506-991</t>
  </si>
  <si>
    <t>Varifocal IR-corrected lens with DC-Iris. For use with both C-mount and CS-mount cameras thanks to the included adapter. Compatible with e.g. AXIS Q1635.</t>
  </si>
  <si>
    <t>01577-001</t>
  </si>
  <si>
    <t>Lens RICOM 2 MP DC-iris CS-Mount Varifocal 8-26MM F0.9. Recommended for AXIS Q1645/-LE.</t>
  </si>
  <si>
    <t>01690-001</t>
  </si>
  <si>
    <t>Varifocal IR-corrected 12-50 mm P-Iris lens for cameras up to 8 megapixel resolution and 1/1.8" sensor . Compatible with e.g. AXIS Q1645/-LE, AXIS Q1647/-LE, AXIS P1367/-E and P1368-E.</t>
  </si>
  <si>
    <t>01727-001</t>
  </si>
  <si>
    <t>Varifocal IR-corrected 12-50 mm i-CS lens for cameras up to 8 megapixel resolution and 1/1.8" sensor.
Motorized zoom, focus and P-iris. 
Compatible with e.g. AXIS Q1645/-LE, AXIS Q1647/-LE, AXIS P1367/-E and P1368-E.</t>
  </si>
  <si>
    <t>01576-001</t>
  </si>
  <si>
    <t>Spare varifocal i-CS lens for AXIS Q1645/-LE and AXIS Q1647/-LE.</t>
  </si>
  <si>
    <t>5502-661</t>
  </si>
  <si>
    <t>Axis accessory lens cloth. 10 pack</t>
  </si>
  <si>
    <t>5502-721</t>
  </si>
  <si>
    <t>Axis accessory lens cloth. 50 pack</t>
  </si>
  <si>
    <t>5503-521</t>
  </si>
  <si>
    <t>Electrical safety kit for AXIS T98A in countries where the mains power is 120 V DC. Included products: Surge protector class 2, Fuse/main switch, terminal blocks and an intrusion door switch.</t>
  </si>
  <si>
    <t>5502-811</t>
  </si>
  <si>
    <t>Axis branded sticker showing a Camera.  Text: Video surveillance in operation</t>
  </si>
  <si>
    <t>5502-821</t>
  </si>
  <si>
    <t>01551-001</t>
  </si>
  <si>
    <t>Axis branded sticker showing a radar detection illustration. Text: Radar detection in operation</t>
  </si>
  <si>
    <t>5504-881</t>
  </si>
  <si>
    <t>Heavy duty outdoor weathershield for wall mounted AXIS fixed dome cameras. Designed to protect the dome from rain, snow and sun. The underside of the cover is coated with matte black anti-reflective coating, for suitable use with camera's built-in IR LEDs.</t>
  </si>
  <si>
    <t>5801-901</t>
  </si>
  <si>
    <t>850nm IR LED illuminator kit compatible with AXIS T99A Positioning Units for visual cameras. Kit includes one pair of IR illuminators, one metal mounting bracket, and three different diverging lenses. Note: this is the same illuminator kit as used in AXIS Q8685-LE PTZ Network Camera.</t>
  </si>
  <si>
    <t>01181-001</t>
  </si>
  <si>
    <t>Bracket kit for installing a pair of compatible illuminators to Axis positioning cameras and positioning units. Designed for use with AXIS Q8685-E and AXIS T99A10. Compatible with selected T90 white-LED and IR-LED illuminators. Includes fitting brackets, illuminator connectors, screws, washers, cable glands and cable ties. Illuminators sold separately.</t>
  </si>
  <si>
    <t>5507-701</t>
  </si>
  <si>
    <t>Washer kit for spraying cleaning fluid on the windows of AXIS positioning cameras and positioning units. The kit contains a 23 litre tank, pump for delivery up to 11m (36ft), tube, nozzle and custom-made mounting bracket for the nozzle.</t>
  </si>
  <si>
    <t>5505-921</t>
  </si>
  <si>
    <t>Washer kit for spraying cleaning fluid on the windows of AXIS Q8631-E/Q8632-E and AXIS Q8665-E/Q8665-LE. The kit contains a 23 liter tank, pump for delivery up to 11m (36ft), tube, nozzle and mounting bracket for attaching the nozzle to the PT-head.</t>
  </si>
  <si>
    <t>5801-121</t>
  </si>
  <si>
    <t>Bird control spikes made of flexible UV-resistant polymer preventing birds from landing on cameras or mounts. Each module has five spikes and can be mounted on flat or curved surfaces using the pre-mounted adhesive or cable ties (not included). The modules can be connected lengthwise and/or widthwise to cover a larger area. 10 pcs.</t>
  </si>
  <si>
    <t>5801-971</t>
  </si>
  <si>
    <t>Stainless steel safety wire 3 m (10 ft) long, with a fixed loop in one end and an adjustable loop with a plated brass wire lock in the other. Suitable for both indoor and outdoor use.</t>
  </si>
  <si>
    <t>01552-001</t>
  </si>
  <si>
    <t>Black cable with RJ12 and micro USB connectors for indoor Sensor Units. Length 1 m (39 in.) 4 pcs.</t>
  </si>
  <si>
    <t>5506-821</t>
  </si>
  <si>
    <t>AXIS F7315 comes in packs of four. 15-m (49 ft.) white cable with an RJ12 contact for connection to an AXIS F1004 Sensor Unit.</t>
  </si>
  <si>
    <t>0344-001</t>
  </si>
  <si>
    <t>Protective camera housing for P13XX, M11XX, Q16XX and Q1755.  Die cast aluminum casing and wallbracket,  polycarbonate sunshield. The housing is IP66-, Nema 4X rated and IK10 impact-resistant. Sunshield,  wallbracket and screwdriver included.</t>
  </si>
  <si>
    <t>0433-001</t>
  </si>
  <si>
    <t>Outdoor PoE camera housing with window-/camera heaters and fan for P13XX, M11XX, Q16XX and Q1755.  Die cast aluminum casing and wallbracket,  polycarbonate sunshield. The housing is IP66-, Nema 4X-, Vibration 4M3 rated and IK10 impact-resistant. Sunshield,  wallbracket and screwdriver included.</t>
  </si>
  <si>
    <t>01085-001</t>
  </si>
  <si>
    <t>Outdoor PoE+ camera housing with IR illumination, window &amp; camera heaters, and fan. Compatible with AXIS Q1645 and AXIS Q1647. Polycarbonate sunshield, aluminum wall mount and torx screwdriver included.</t>
  </si>
  <si>
    <t>5507-681</t>
  </si>
  <si>
    <t>Outdoor camera housing for Axis cameras with EF lenses (e.g.: AXIS Q1659). Made of IK10 impact resistant thermoplastic with dual-layer UV protection. IP66, NEMA 4X rated and UL listed. Powered by 24 VDC (power supply not included). Heavy duty wall mount included.</t>
  </si>
  <si>
    <t>5901-471</t>
  </si>
  <si>
    <t>Extension kit to allow mounting of longer lenses in AXIS T93C10 Outdoor Housing (e.g.: compatible with AXIS Q1659 55-250 mm). Includes built-in sunshield and front window. The extension kit provides an extra space of 80mm in length within the housing, giving a total length of 380mm for the camera and lens. The part of the lens within the extension kit can have maximum diameter of 75mm.</t>
  </si>
  <si>
    <t>5900-261</t>
  </si>
  <si>
    <t>Fixed box protective camera housing made of IK10 impact resistant and UV resistant polymer. IP66, NEMA 4X rated and UL listed. Compatible with AXIS P13 Series and AXIS Q16 Series. AXIS T94Q01A Wall mount included.</t>
  </si>
  <si>
    <t>5900-271</t>
  </si>
  <si>
    <t>Fixed box outdoor camera housing made of IK10 impact resistant and UV resistant polymer. IP66, NEMA 4X rated and UL listed. Powered by 24 V AC or 12-24 V DC. Temperature range -40C to -45C (-40F to 113F). Compatible with AXIS P13 Series and AXIS Q16 Series. AXIS T94Q01A Wall mount included.</t>
  </si>
  <si>
    <t>5900-281</t>
  </si>
  <si>
    <t>Fixed box outdoor camera housing made of IK10 impact resistant and UV resistant polymer. IP66, NEMA 4X rated and UL listed. Powered by PoE IEEE802.3af. Temperature range -40C to -45C (-40F to 113F). Compatible with AXIS P13 Series and AXIS Q16 Series. AXIS T94Q01A Wall mount included.</t>
  </si>
  <si>
    <t>5506-491</t>
  </si>
  <si>
    <t>Tailor-made light weight IP66- and IK10-rated housing for AXIS M1124/M1125. Operating temperature: –20 °C to 50 °C (–4 °F to 122 °F). Material: IK10 impact-resistant polymer. Wallmount included.</t>
  </si>
  <si>
    <t>5504-941</t>
  </si>
  <si>
    <t>Accessory sunshield and weather protection for AXIS T93F Housing Series</t>
  </si>
  <si>
    <t>5032-061</t>
  </si>
  <si>
    <t>Black vandal resistant housing for AXIS M50 series. IK10 and IP66 rated.</t>
  </si>
  <si>
    <t>5032-051</t>
  </si>
  <si>
    <t>White vandal resistant housing for AXIS M50 series. IK10 and IP66 rated.</t>
  </si>
  <si>
    <t>5505-911</t>
  </si>
  <si>
    <t>Outdoor housing for AXIS P39-R cameras. Enables P39-R cameras to be mounted outside vehicles such as buses, trams, trucks and emergency vehicles. Includes lens tool and top cover tool.</t>
  </si>
  <si>
    <t>5900-151</t>
  </si>
  <si>
    <t>IP66, IK10 and NEMA 4X rated outdoor-ready surveillance cabinet. Protects accessory devices such as power supply, media converter, midspan and fuse from tough weather and vandalism.  Mounting bracket for wall, DIN-rail, device mounting bracket and Electrical safety cover is included.</t>
  </si>
  <si>
    <t>5900-161</t>
  </si>
  <si>
    <t>IP66, IK10 and NEMA 4X rated outdoor-ready surveillance cabinet. Protects accessory devices such as power supply, media converter, midspan and fuse from tough weather and vandalism. The camera is mounted on the door of the cabinet. Mounting bracket for wall, DIN-rail, device mounting bracket and Electrical safety cover is included. Compatible cameras: AXIS M111X-E, P13XX-E, Q16XX-E, Q1755-E, Q191X-E Q192X-E.</t>
  </si>
  <si>
    <t>5900-171</t>
  </si>
  <si>
    <t>IP66, IK10 and NEMA 4X rated outdoor-ready surveillance cabinet. Protects accessory devices such as power supply, media converter, midspan and fuse from tough weather and vandalism. The camera is mounted on the door of the cabinet. Mounting bracket for wall, DIN-rail, device mounting bracket and Electrical safety cover is included. Compatible cameras: AXIS P33-VE/-LVE.</t>
  </si>
  <si>
    <t>5900-181</t>
  </si>
  <si>
    <t>IP66, IK10 and NEMA 4X rated outdoor-ready surveillance cabinet. Protects accessory devices such as power supply, media converter, midspan and fuse from tough weather and vandalism. The camera is mounted on the door of the cabinet. Mounting bracket for wall, DIN-rail, device mounting bracket and Electrical safety cover is included. Compatible products: AXIS T91B61 Wall bracket for use with AXIS P55, P56, Q60 and Q61-series or fixed dome pendant kits.</t>
  </si>
  <si>
    <t>5900-321</t>
  </si>
  <si>
    <t>IP66, IK10 and NEMA 4X rated outdoor-ready surveillance cabinet. Protects accessory devices such as power supply, media converter, midspan and fuse from tough weather and vandalism. The camera is mounted on the door of the cabinet. Mounting bracket for wall, DIN-rail, device mounting bracket and Electrical safety cover is included. Compatible products: AXIS P5414-E/15-E.</t>
  </si>
  <si>
    <t>5503-551</t>
  </si>
  <si>
    <t>Metal sunshield for AXIS T98A-VE Surveillance Cabinet series. Reduces the temperature inside the cabinet, caused by sun radiation, with up to 15°C (27°F).</t>
  </si>
  <si>
    <t>5505-651</t>
  </si>
  <si>
    <t>Door lock for AXIS T98A surveillance cabinet. Uses a generic key but it is possible to change locking cylinder to a unique key solution (not supplied from Axis)</t>
  </si>
  <si>
    <t>5504-931</t>
  </si>
  <si>
    <t>The corridor format bracket makes it possible to mount a camera rotated 90 degrees inside the AXIS T93F05 and AXIS T93F20 housings to enable a vertically oriented, "portrait"-shaped video stream from the camera. Includes built-in camera heater (only applicable when mounted in AXIS T93F20).</t>
  </si>
  <si>
    <t>5506-381</t>
  </si>
  <si>
    <t>The corridor format bracket makes it possible to mount a camera rotated 90 degrees inside the AXIS T93F10 housing to enable a vertically oriented, "portrait"-shaped video stream from the camera. Included with built-in camera heater.</t>
  </si>
  <si>
    <t>5505-331</t>
  </si>
  <si>
    <t>Camera holder plate for mounting an AXIS Q1614 in a AXIS T92E05 and AXIS T92E20 housing. Or change the camera unit inside an AXIS P135X-E outdoor camera.</t>
  </si>
  <si>
    <t>5505-341</t>
  </si>
  <si>
    <t>Kit for mounting an AXIS Q1614 in a AXIS T92E05/AXIS T92E20 housing produced before 2014. Or change the camera unit inside an AXIS P134X-E outdoor camera.</t>
  </si>
  <si>
    <t>5503-591</t>
  </si>
  <si>
    <t>Clip on black cover for AXIS M3004-V and AXIS M3005-V.</t>
  </si>
  <si>
    <t>5503-601</t>
  </si>
  <si>
    <t>Clip on white cover for AXIS M3004-V and AXIS M3005-V.</t>
  </si>
  <si>
    <t>5503-621</t>
  </si>
  <si>
    <t>Clip on white cover for AXIS M3006-V and AXIS M3007-PV. 10 pcs.</t>
  </si>
  <si>
    <t>5507-441</t>
  </si>
  <si>
    <t>Viewing protector that makes it harder to see where the camera is aiming. For use when the camera is used without dome. 5 pcs.</t>
  </si>
  <si>
    <t>5502-341</t>
  </si>
  <si>
    <t>Mixed covers with clear bubble for AXIS M3011 and AXIS M3014 Network Cameras. Includes 3 black, 3 silver, 3 gold and 1 white cover.</t>
  </si>
  <si>
    <t>5502-181</t>
  </si>
  <si>
    <t>Black cover with clear bubble for AXIS M3011 and AXIS M3014. 10 pack</t>
  </si>
  <si>
    <t>5502-191</t>
  </si>
  <si>
    <t>Silver cover with clear bubble for AXIS M3011 and AXIS M3014 Network Cameras. 10 pack.</t>
  </si>
  <si>
    <t>5502-201</t>
  </si>
  <si>
    <t>Gold cover with clear bubble for AXIS M3011 and AXIS M3014 Network Cameras. 10 pack.</t>
  </si>
  <si>
    <t>5504-071</t>
  </si>
  <si>
    <t>White cover skins compatible with AXIS M3024/M3025/M3026/M3027 for covering screws or simplify the painting process.</t>
  </si>
  <si>
    <t>5504-061</t>
  </si>
  <si>
    <t>Black cover skins compatible with AXIS M3024/M3025/M3026/M3027 for covering screws or simplify the painting process.</t>
  </si>
  <si>
    <t>01463-001</t>
  </si>
  <si>
    <t>4-pack. Outdoor-ready skin covers compatible with AXIS M3057/58-PLVE cameras for changing the appearance of the camera, simplify re-painting and covering screws. Black color.</t>
  </si>
  <si>
    <t>5507-431</t>
  </si>
  <si>
    <t>Black accessory casing for AXIS M3044-V/45-V/46-V. Replaces the white original casing. 5 pcs.</t>
  </si>
  <si>
    <t>5901-131</t>
  </si>
  <si>
    <t>Vandal-resistant (IK 08-rated) white casing with clear dome for M3047/48-P. 5 pcs.</t>
  </si>
  <si>
    <t>5901-151</t>
  </si>
  <si>
    <t>Highly discreet white casing with smoke-detector look for AXIS M3047/48-P. 5 pcs.</t>
  </si>
  <si>
    <t>5901-121</t>
  </si>
  <si>
    <t>Black accessory casing for AXIS M3047/48-P. Replaces the white original casing. 5 pcs.</t>
  </si>
  <si>
    <t>01492-001</t>
  </si>
  <si>
    <t>4-pack of black accessory cover ring for AXIS M3015-V/16-V. Magnetic attachment. Replaces the original white cover ring. Dome not included.</t>
  </si>
  <si>
    <t>01607-001</t>
  </si>
  <si>
    <t>Smoked dome in polycarbonate. IK09 vandal resistant. Compatible with AXISM5525-E. Single pack.</t>
  </si>
  <si>
    <t>5505-121</t>
  </si>
  <si>
    <t>Skin covers compatible with AXIS Q3505-V for changing the appearance of the camera, simplify re-painting or covering screws. Black color. 5 pcs</t>
  </si>
  <si>
    <t>5506-031</t>
  </si>
  <si>
    <t>5-pack. Skin covers compatible with AXIS P32-V cameras for changing the appearance of the camera, simplify re-painting or covering screws. Black color.</t>
  </si>
  <si>
    <t>5506-161</t>
  </si>
  <si>
    <t>Spare part skin covers for the AXIS P56 Series. Both the camera cover and the ring around the dome are included. 5 pcs.</t>
  </si>
  <si>
    <t>5505-991</t>
  </si>
  <si>
    <t>Skin covers compatible with AXIS P39-R cameras for changing the appearance of the camera, simplify re-painting or covering screws. White color. 10 pcs.</t>
  </si>
  <si>
    <t>5506-001</t>
  </si>
  <si>
    <t>Skin covers compatible with AXIS P39-R cameras for changing the appearance of the camera, simplify re-painting or covering screws. Black color. 10 pcs.</t>
  </si>
  <si>
    <t>5506-501</t>
  </si>
  <si>
    <t>AXIS F8214 Dome Accessory (4 pieces). Dome accessory for use with AXIS F1004 Sensor Unit. Can be mounted on walls and ceilings. Can be used with or without bubble.</t>
  </si>
  <si>
    <t>5504-031</t>
  </si>
  <si>
    <t>Smoked domes for AXIS M3004-V and and M3005-V. 5pcs.</t>
  </si>
  <si>
    <t>5504-011</t>
  </si>
  <si>
    <t>Original white top cover with smoked dome for AXIS M3006, 5pcs.</t>
  </si>
  <si>
    <t>5503-191</t>
  </si>
  <si>
    <t>Interchangeable black casing with smoked dome for AXIS 216FD, AXIS M32 Series, AXIS P3301 and P3304.</t>
  </si>
  <si>
    <t>5505-861</t>
  </si>
  <si>
    <t>Smoked domes for AXIS M3025-VE, M3026-VE. 5 pcs.</t>
  </si>
  <si>
    <t>5507-421</t>
  </si>
  <si>
    <t>Smoked dome for AXIS M3044-V/45-V/46-V SM DOME. 5 pcs.</t>
  </si>
  <si>
    <t>5801-401</t>
  </si>
  <si>
    <t>Black accessory casing for AXIS M3104-L/05-L/06-L. Replaces the white original casing. 5 pcs.</t>
  </si>
  <si>
    <t>5801-411</t>
  </si>
  <si>
    <t>Black accessory casing for AXIS M3104-LV/5-LV/6-LV. Replaces the white original casing. 5 pcs.</t>
  </si>
  <si>
    <t>5901-461</t>
  </si>
  <si>
    <t>Black accessory casing for AXIS P32-VE and P32-LVE outdoor cameras. Replaces the white original casing. Includes anti-loss screws, conduit side covers. 5 pcs per pack.</t>
  </si>
  <si>
    <t>5506-021</t>
  </si>
  <si>
    <t>Smoked domes for AXIS P32-V Series, 5 pcs</t>
  </si>
  <si>
    <t>5506-461</t>
  </si>
  <si>
    <t>Smoked dome for AXIS P32-VE Series, 5 pcs</t>
  </si>
  <si>
    <t>5503-151</t>
  </si>
  <si>
    <t>Black cover with clear dome for AXIS P3346.</t>
  </si>
  <si>
    <t>01546-001</t>
  </si>
  <si>
    <t>Black accessory casing for AXIS P33-V/-LV indoor cameras. Replaces the white original casing. Includes anti-loss screws, conduit side covers. Domes sold separately.</t>
  </si>
  <si>
    <t>01547-001</t>
  </si>
  <si>
    <t>Smoked dome with anti-scratch hard coating for indoor and outdoor AXIS P337X cameras. 4x domes per pack.</t>
  </si>
  <si>
    <t>5800-761</t>
  </si>
  <si>
    <t>Smoked dome for AXIS P54-series.</t>
  </si>
  <si>
    <t>5506-151</t>
  </si>
  <si>
    <t>Smoked dome for AXIS P56 Series cameras.</t>
  </si>
  <si>
    <t>5700-661</t>
  </si>
  <si>
    <t>Black top cover including dome and screws for AXIS M311X-R. 10 pcs. Approved for use in buses and trams. Not for trains.</t>
  </si>
  <si>
    <t>5504-401</t>
  </si>
  <si>
    <t>Dome kit for AXIS P3364-LV. The dome is pre-mounted in a black top cover casing.</t>
  </si>
  <si>
    <t>01157-001</t>
  </si>
  <si>
    <t>Skin covers in black, compatible with AXIS Q35-LV indoor cameras. Simple to repaint in other colours, and prevents unwanted access to the cameras' screws. Black in color. 5 pieces per pack.</t>
  </si>
  <si>
    <t>01529-001</t>
  </si>
  <si>
    <t>2-pack of skin covers in black, compatible with AXIS Q35-VE/-LVE outdoor cameras. Simple to repaint in other colors, and prevents unwanted access to the cameras' screws. Black in color. 2 pieces per pack.</t>
  </si>
  <si>
    <t>01158-001</t>
  </si>
  <si>
    <t>Skin covers in black, compatible with AXIS Q35-VE/-LVE outdoor cameras. Simple to repaint in other colours, and prevents unwanted access to the cameras' screws. Black in color. 5 pieces per pack.</t>
  </si>
  <si>
    <t>5505-601</t>
  </si>
  <si>
    <t>Smoked dome for AXIS Q3505-V. 5 pcs</t>
  </si>
  <si>
    <t>01183-001</t>
  </si>
  <si>
    <t>Smoked dome with anti-scratch hard coating. Compatible with AXIS Q3517-LV/-LVE. 5x domes per pack.</t>
  </si>
  <si>
    <t>5505-621</t>
  </si>
  <si>
    <t>Smoked dome for AXIS Q3505-VE. 5pcs</t>
  </si>
  <si>
    <t>01585-001</t>
  </si>
  <si>
    <t>Accessory clear dome in a special nylon blend with anti-scratch hard coating. IK10+ vandal-resistant with superior chemical resistance. Compatible with AXIS Q3517-SLVE but not recommended to use with IR illumination. 2x domes per pack.</t>
  </si>
  <si>
    <t>5801-501</t>
  </si>
  <si>
    <t>Smoked dome with anti-scratch hard coating. Compatible with AXIS P38 and AXIS Q36 series.</t>
  </si>
  <si>
    <t>5901-431</t>
  </si>
  <si>
    <t>Smoked dome with anti-scratch hard coating. Compatible with AXIS Q3708-PVE and Q3709-PVE. Single pack.</t>
  </si>
  <si>
    <t>5503-001</t>
  </si>
  <si>
    <t>Stand alone clear dome for the AXIS Q603X-E with slightly decreased optical quality compared to the HD dome version, but with the line higher up to enable greater tilt without distortion.</t>
  </si>
  <si>
    <t>5504-791</t>
  </si>
  <si>
    <t>Smoked dome in a special nylon blend with superior stress and chemical resistance. Compatible with AXIS Q604x-S and Q6055-S cameras. Single-pack.</t>
  </si>
  <si>
    <t>5507-281</t>
  </si>
  <si>
    <t>Standard clear dome for AXIS Q6114-E/Q6115-E.</t>
  </si>
  <si>
    <t>5506-521</t>
  </si>
  <si>
    <t>Standard clear dome for AXIS Q61 Series, 5 pcs</t>
  </si>
  <si>
    <t>5801-791</t>
  </si>
  <si>
    <t>Hard coated scratch resistant clear dome for AXIS Q6128-E</t>
  </si>
  <si>
    <t>5506-371</t>
  </si>
  <si>
    <t>Accessory IR window without microphone hole. 5 pcs.</t>
  </si>
  <si>
    <t>5506-301</t>
  </si>
  <si>
    <t>Smoked dome for hiding the direction of the camera. Compatible with AXIS Q8414-LVS. 5 pcs.</t>
  </si>
  <si>
    <t>5502-091</t>
  </si>
  <si>
    <t>Vandal-resistant casing with clear transparent cover as a spare part for AXIS 212PTZ-V.</t>
  </si>
  <si>
    <t>5506-701</t>
  </si>
  <si>
    <t>Standard clear dome for AXIS Q3505-SVE. 2pcs</t>
  </si>
  <si>
    <t>5005-051</t>
  </si>
  <si>
    <t>Vandal-resistant casing with clear transparent cover. Can also upgrade an AXIS 216FD/216MFD/P330X/M320X to an AXIS 216FD-V/216MFD-V/P330X-V/M320X-V.</t>
  </si>
  <si>
    <t>5500-821</t>
  </si>
  <si>
    <t>Interchangeable black casing for AXIS 216FD, AXIS M32 Series, AXIS P3301 and P3304 Network Cameras with transparent cover.</t>
  </si>
  <si>
    <t>5500-201</t>
  </si>
  <si>
    <t>Smoked plastic dome for AXIS 231/232D+ dome cameras</t>
  </si>
  <si>
    <t>5500-601</t>
  </si>
  <si>
    <t>Clear and Smoked plastic dome for AXIS 233D dome cameras</t>
  </si>
  <si>
    <t>25741</t>
  </si>
  <si>
    <t>Clear Bubble for AXIS Pendant Fusion Dome (Spare Part)</t>
  </si>
  <si>
    <t>25740</t>
  </si>
  <si>
    <t>Smoked Bubble for AXIS Pendant Fusion Domes (Spare Part)</t>
  </si>
  <si>
    <t>5801-931</t>
  </si>
  <si>
    <t>The power supply is UL certified and made of epoxy powder coated copper free aluminum with stainless steel cover bolts and hinges. It is pre-mounted with fuses, terminals, RJ45 coupler and 115/230 V AC transformer, which provides 24 V AC for Explosion Protected Cameras. The cabinet has 3 open ¾”NPT cable entries and a fourth plugged entry and is Class I, Div 1 &amp; 2, Class II, Div 1 &amp; 2, Class 3, cUL to CSA C22.2 No. 30, No. 25 and NEMA 3 &amp; 4 certified for temperatures between -40°C and +55°C. Weight is 67.3 Ib (30.5 kg).</t>
  </si>
  <si>
    <t>5507-191</t>
  </si>
  <si>
    <t>The Electro-polished 316L stainless steel pole bracket is specifically designed for top mounting installations of XF40 and suitable for onshore, offshore, marine and heavy industrial applications. It features a swivel movement of pan ±90° and tilt ±45° and its weight is 1.1kg.</t>
  </si>
  <si>
    <t>5507-201</t>
  </si>
  <si>
    <t>Electro-polished 316L stainless steel wall mount for XF40, designed for onshore, offshore, marine and heavy industrial applications. Can also be used in conjunction with Bracket Pole Clamp Adaptor XF40 EX for pole mounting. It features a swivel movement of pan ±90° and tilt ±45° and its weight is 2.5 kg.</t>
  </si>
  <si>
    <t>01171-001</t>
  </si>
  <si>
    <t>Electro-polished 316L stainless steel wall mount for XF60, designed for onshore, offshore, marine and heavy industrial applications. Can also be used in conjunction with Ex pole mount XF40, for pole mounting. It features a swivel movement of pan ±90° and tilt 60° down.</t>
  </si>
  <si>
    <t>5507-211</t>
  </si>
  <si>
    <t>Electro-polished 316L stainless steel wall mount for XP40, designed for onshore, offshore, marine and heavy industrial applications. Weight 14 kg.</t>
  </si>
  <si>
    <t>5507-221</t>
  </si>
  <si>
    <t>Pole mounting explosion protected fixed network cameras is made simple using this electo-polished 316L stainless steeel Ex Pole mount XF40, accompanied by the requisite Ex Wall Mount XF40. The Ex Pole Mount XF40 is specifically designed to mount Ex Wall Mount XF40 to poles of a diameter from 90mm to 120mm. Weight 4.2 kg.</t>
  </si>
  <si>
    <t>01521-001</t>
  </si>
  <si>
    <t>316L Stainless steel wall mount for use with D201-S AXIS Q6055 explosion-protected camera.</t>
  </si>
  <si>
    <t>01522-001</t>
  </si>
  <si>
    <t>316L Stainless steel pole mount adapter for the D201-S AXIS Q6055 explosion-protected camera. To be used together with Wall Mount D201-S.</t>
  </si>
  <si>
    <t>01571-001</t>
  </si>
  <si>
    <t>316L Stainless steel corner mount adapter for the D201-S AXIS Q6055 explosion-protected camera. To be used together with Wall Mount D201-S.</t>
  </si>
  <si>
    <t>01569-001</t>
  </si>
  <si>
    <t>Stainless steel (1.4404 / 316L) wall bracket for fixed explosion-protected cameras in the ExCam range, includes hinge and mounting material.</t>
  </si>
  <si>
    <t>01570-001</t>
  </si>
  <si>
    <t>Stainless steel (1.4404 / 316L) pole mount, to be used with Wall Mount Excam XF. Mounting material included.</t>
  </si>
  <si>
    <t>01721-001</t>
  </si>
  <si>
    <t>Stainless steel (316L) wall mount for F101-A XF explosion-protected cameras. Compatible with Pole Mount D201-S XPT and Corder Mount D201-S XPT.</t>
  </si>
  <si>
    <t>01706-001</t>
  </si>
  <si>
    <t>1.5" NPT Male-to-Male coupler used to connect any AXIS Pendant Kit (e.g.: AXIS T94A01D) to a legacy mount with Female NPT or NPS thread (e.g.: 3rd party wall mount). Useful in retrofitting legacy cameras in existing installations. Lock nut included. Material:Aluminum with black anodizing. 
Note: The National Pipe Taper (NPT) is a U.S. standard for tapered threads used on threaded pipes and fittings.  The National Pipe Straight (NPS) threads are straight (parallel).  Both NPT and NPS have the same thread angle, shape, and pitch (threads per inch).</t>
  </si>
  <si>
    <t>5502-381</t>
  </si>
  <si>
    <t>Clamp to mount AXIS M10 series. 1 pcs.</t>
  </si>
  <si>
    <t>5502-391</t>
  </si>
  <si>
    <t>Clamp to mount AXIS M10 series. 10 pack.</t>
  </si>
  <si>
    <t>5502-701</t>
  </si>
  <si>
    <t>AXIS M10-series 10 cm stand extension. 10 pcs. Cable clip included.</t>
  </si>
  <si>
    <t>19273</t>
  </si>
  <si>
    <t>19" Rack mount holder for up to 8 2401/2400 Video Servers.</t>
  </si>
  <si>
    <t>5026-411</t>
  </si>
  <si>
    <t>Wall mount bracket for AXIS T8640 Ethernet over Coax adapter base or device unit.</t>
  </si>
  <si>
    <t>5026-431</t>
  </si>
  <si>
    <t>DIN rail clip for AXIS 8640 Ethernet over Coax adapter.</t>
  </si>
  <si>
    <t>5506-291</t>
  </si>
  <si>
    <t>Kit for mounting an AXIS T8642 e.g. inside an AXIS Q8414-LVS. Kit contents: cable tie 432mm (17 in) long, BNC male to female angled adapter and network cable 135 mm (5.3 in) long.</t>
  </si>
  <si>
    <t>5026-421</t>
  </si>
  <si>
    <t>Rack mount bracket for AXIS T8640 Ethernet over Coax adapter (8 units in 1U).</t>
  </si>
  <si>
    <t>5013-611</t>
  </si>
  <si>
    <t>Mounting bracket for one AXIS T90A illuminator.</t>
  </si>
  <si>
    <t>5013-621</t>
  </si>
  <si>
    <t>Mounting bracket for two AXIS T90A illuminators.</t>
  </si>
  <si>
    <t>5013-631</t>
  </si>
  <si>
    <t>L shaped wall bracket which provides up/down and left/right adjustment when used with the standard brackets on AXIS T90A/T90B series illuminators.</t>
  </si>
  <si>
    <t>5013-661</t>
  </si>
  <si>
    <t>Pole bracket for AXIS T90A illuminators.</t>
  </si>
  <si>
    <t>5017-027</t>
  </si>
  <si>
    <t>DIN rail clip for AXIS Q7401, AXIS P8221 and AXIS 7701.</t>
  </si>
  <si>
    <t>5017-028</t>
  </si>
  <si>
    <t>DIN rail clip for AXIS M7014 and AXIS P7214</t>
  </si>
  <si>
    <t>5503-194</t>
  </si>
  <si>
    <t>DIN rail clip for AXIS Q7424-R.</t>
  </si>
  <si>
    <t>5017-041</t>
  </si>
  <si>
    <t>Holding device for pendant mounted cameras. For use with 3/4" pipes with NPS or NPT threading. Compatible with all cameras with standard tripod threading.</t>
  </si>
  <si>
    <t>5017-051</t>
  </si>
  <si>
    <t>Holding device for pendant mounted cameras. For use with 1,5" pipes with NPS or NPT threading. Compatible with all cameras with standard tripod threading.</t>
  </si>
  <si>
    <t>5503-091</t>
  </si>
  <si>
    <t>Pipe adapter step up from 3/4" NPT thread to 1.5" NPS thread. Compatible with all pendant kits that are made for the AXIS T91A range of brackets.</t>
  </si>
  <si>
    <t>5507-331</t>
  </si>
  <si>
    <t>Plastic mounting kit with stand and clamp for flexible moutning of Axis products with tripod thread.</t>
  </si>
  <si>
    <t>5017-111</t>
  </si>
  <si>
    <t>Plastic camera stand. Original stand for the AXIS M11-series.</t>
  </si>
  <si>
    <t>01464-001</t>
  </si>
  <si>
    <t>10-pack threaded ceiling mount for quick installation under ceiling tiles. Compatible with cameras with standard 1/4"-20 UNC tripod thread. Total length 80mm (3") with thread length 65mm (2.5"). Threaded rod in nylon, counter nut with friction pad. 10-piece bulk pack.</t>
  </si>
  <si>
    <t>01612-001</t>
  </si>
  <si>
    <t>4-pack of ceiling mount accessory for mounting Axis cameras and stands on a variety of drop-ceiling tile grid system. Compatible with Axis Safety Wire. Color: Axis white. Bulk pack.
Suitable tile grid (T-bar) dimensions: 15mm(0.6in)/24mm(0.9in)/35mm(1.4in).
Suitable ceiling tiles type: square-edge, tegular edge.</t>
  </si>
  <si>
    <t>01467-001</t>
  </si>
  <si>
    <t>4-pack of lighting track mounts. Color: white. Compatible with universal 3-circuit lighting track systems and selected linear trunking systems. Compatible with a wide range of Axis cameras and camera stands.</t>
  </si>
  <si>
    <t>01474-001</t>
  </si>
  <si>
    <t>4-pack of lighting track mounts. Color: black. Compatible with universal 3-circuit lighting track systems and selected linear trunking systems. Compatible with a wide range of Axis cameras and camera stands.</t>
  </si>
  <si>
    <t>01232-001</t>
  </si>
  <si>
    <t>Rack mount kit for AXIS T8508 PoE+ Network Switch</t>
  </si>
  <si>
    <t>5506-611</t>
  </si>
  <si>
    <t>White aluminum stand for wall or hard ceiling mount. A cable hole in the base of the stand makes it possible to hide the hole in the wall out of which the cable is routed. A snap on cover gives a clean look without visible screws. Compatible with all standard tripod thread cameras e.g. AXIS M11, P13, Q16 series.</t>
  </si>
  <si>
    <t>5506-621</t>
  </si>
  <si>
    <t>Black aluminum stand for wall or hard ceiling mount. A cable hole in the base of the stand makes it possible to hide the hole in the wall out of which the cable is routed. A snap on cover gives a clean look without visible screws. Compatible with all standard tripod thread cameras e.g. AXIS M11, P13, Q16 series.</t>
  </si>
  <si>
    <t>5503-971</t>
  </si>
  <si>
    <t>Pole mount bracket compatible with all cameras with standard tripod threading (1/4"-20 UNC)</t>
  </si>
  <si>
    <t>5504-701</t>
  </si>
  <si>
    <t>AXIS T91A47 Pole Mount for Indoor and outdoor installations, for poles between 60-110 mm (2.4"-4.3”) in diameter. AXIS T91A47 is compatible with all outdoor fixed and thermal cameras and most fixed outdoor dome cameras such as the AXIS P33-VE.</t>
  </si>
  <si>
    <t>01164-001</t>
  </si>
  <si>
    <t>AXIS T91B47 Pole Mount for indoor and outdoor installations, for poles with diameter between 100-410 mm (4"-16”). Includes 1 pair of AXIS Stainless Steel Straps 1450mm (57") with TX30 screw interface for ease-of-installation. AXIS T91B47 is directly compatible with a wide range of Axis cameras.</t>
  </si>
  <si>
    <t>01165-001</t>
  </si>
  <si>
    <t>AXIS T91B47 Pole Mount for indoor and outdoor installations, for poles with diameter between 50-150mm (2"-6"). Includes 1 pair of AXIS Stainless Steel Straps 570mm (22.5") with TX30 screw interface for ease-of-installation. AXIS T91B47 is directly compatible with a wide range of Axis cameras.</t>
  </si>
  <si>
    <t>01470-001</t>
  </si>
  <si>
    <t>Aluminum Pole Mount for indoor and outdoor installations, for poles with diameter between 100-410 mm (4"-16”). Includes 1 pair of AXIS Stainless Steel Straps 1450mm (57") with TX30 screw interface for ease-of-installation. AXIS T91B57 is compatible with mounts such as AXIS T91G61, T91H61, and AXIS T98A Surveillance Cabinet series. Color: Axis white.</t>
  </si>
  <si>
    <t>01473-001</t>
  </si>
  <si>
    <t>Outdoor-ready, powder-coated aluminum pole mount with 1.5" NPS thread for fixed dome pendant kits. Includes insect-proof cable gasket and 1 pair of stainless steel straps (with TX30 screw) for pole diameter between 65-165mm (2.5"-6.5"). White in color.</t>
  </si>
  <si>
    <t>01149-001</t>
  </si>
  <si>
    <t>Pole mount for our outdoor midspans and switch.</t>
  </si>
  <si>
    <t>5504-821</t>
  </si>
  <si>
    <t>Chromated and powder coated aluminum wall mount with 1.5" NPS thread for fixed dome pendant kits. Cable routing from behind or through 3/4" conduit hole on the side. Includes mounting plate, pipe seal and conduit hole cover. Color: White</t>
  </si>
  <si>
    <t>5506-481</t>
  </si>
  <si>
    <t>Wall mount with internal cable canal for dome cameras with 1.5" NPS thread, compatible with Axis pendant kits. IK10 and NEMA 4X rated. Powder coated aluminum for indoor and outdoor installations.</t>
  </si>
  <si>
    <t>5506-951</t>
  </si>
  <si>
    <t>The aluminum IP66, NEMA 4X and IK10 rated AXIS T91G61 Wall Mount is designed to accommodate and safely protect accessories e.g. a midspan inside the mount. Quickly and easily connect power and data via the pre-mounted IP66 rated RJ45 connector. Compatible with AXIS Q3709, AXIS P55, P56, Q60 and Q61 Series cameras.</t>
  </si>
  <si>
    <t>5507-641</t>
  </si>
  <si>
    <t>AXIS T91H61 Wall Mount is designed with a built-in RJ45 cable and connectionto, and spacious compartment for connectivity accessories such as midspans and media converters. The wall mount is impact-resistant (IK10) and weather-resistant (IP66, NEMA 4X) for indoor and outdoor use. The 1.5" NPS thread mount ensures compatibility with all pendant kits for Axis fixed dome cameras.</t>
  </si>
  <si>
    <t>5506-681</t>
  </si>
  <si>
    <t>Wall mount for AXIS Q3505-SVE, made of stainless steel.</t>
  </si>
  <si>
    <t>5801-721</t>
  </si>
  <si>
    <t>Wall-and-Pole Mount for Axis PTZ and multi-sensor cameras. Built-in Ethernet cable with an IP66 RJ45 connector for quick installation with protection against dust and water. Connect PoE via either RJ45 or IDC (insulation-displacement contact) connectors. Suitable for both indoor and outdoor environments. Separate stainless steel straps required for pole installation.</t>
  </si>
  <si>
    <t>5901-401</t>
  </si>
  <si>
    <t>Marine-grade stainless steel wall mount for AXIS Q6055-S PTZ Network Camera. Compatible with stainless steel pole mount (sold separately).</t>
  </si>
  <si>
    <t>5901-331</t>
  </si>
  <si>
    <t>Aluminum wall mount for Axis positioning cameras and positioning units. Robust and impact-resistant. Compatible with Axis ACI 3/4” conduit adapters, and offers multiple cable entries. Cables can be routed through the back or, by using a conduit connection, from each side or from the bottom. Suitable for indoor and outdoor use.</t>
  </si>
  <si>
    <t>01445-001</t>
  </si>
  <si>
    <t>Robust and impact-resistant aluminum wall mount for selected Axis PTZ and positioning cameras. Multiple cable entry points for 3/4” (M25) conduit pipes. Suitable for indoor and outdoor use. Color: Urban Grey.</t>
  </si>
  <si>
    <t>5507-271</t>
  </si>
  <si>
    <t>Made for parapet and wall installations. Telescopic arm with adjustable length between 783 mm (30.1 in) to 1033 mm (40.7 in) for compensating different parapet thicknesses or obstructive elements on the facade of the building. It can Swivel round its own axis 180 degrees, allowing mounting/maintain the camera easily and safely from the rooftop. The mount is intended for outdoor fixed and PTZ dome cameras supporting 1.5” NPS thread. A retrofit mounting bracket (optional accessory) makes it possible to reuse holes drilled for Pelco’s PTZ dome parapet mount.</t>
  </si>
  <si>
    <t>5507-501</t>
  </si>
  <si>
    <t>Retrofit adapter mount bracket for re-using holes drilled from Pelco’s PTZ dome parapet mount, or for increasing the attachment area towards the parapet.</t>
  </si>
  <si>
    <t>5504-631</t>
  </si>
  <si>
    <t>Chromated and powder coated aluminum parapet mount compatible with fixed dome pendant kits and AXIS P55-series and AXIS Q60-series PTZ dome cameras. Cable routing from behind or through 3/4" conduit hole on the side. Includes mounting plate, pipe seal, conduit hole cover and AXIS T94A01D Pendant Kit for PTZ dome cameras. Color: White</t>
  </si>
  <si>
    <t>5507-451</t>
  </si>
  <si>
    <t>Indoor/outdoor telescopic ceiling mount. Expands between 1 m (39") and 2 m (79"). Features a swivel action to prevent breaking if hit by forklifs or high vehicles. Can be mounted on a sloped ceiling. Accessory extension pipes (Not included) for a maximum lengh of 5 m (197"). Compatible with all Axis pendant kits featuring a 1,5” NPS thread and the AXIS T91A05 Camera holder for fixed cameras.</t>
  </si>
  <si>
    <t>5507-461</t>
  </si>
  <si>
    <t>The indoor/outdoor ceiling mount is ideal for low ceiling installations such as parking houses, with swivel action to prevent breaking if hit. Can be mounted in a sloped ceilings/soffits to compensate angles up to 45 degrees. Available accessory extension pipes (Not included) of 30 cm (12”) or 1 meter (39”) to enable correct camera height for the specific environment. Compatible with all Axis pendant kits featuring a 1,5” NPS thread and the AXIS T91A05 Camera holder for fixed cameras.</t>
  </si>
  <si>
    <t>5507-491</t>
  </si>
  <si>
    <t>Extension pipe for AXIS T91B50 and AXIS T91B51. Length 30 cm (12").</t>
  </si>
  <si>
    <t>5507-481</t>
  </si>
  <si>
    <t>Extension pipe for AXIS T91B50 and AXIS T91B51. Length 100 cm (39").</t>
  </si>
  <si>
    <t>01189-001</t>
  </si>
  <si>
    <t>Twin-pack (bulk). Includes 2x indoor telescopic ceiling mounts, extendable between 1m to 1.8m (3.2 to 6ft) at 10cm (4") intervals. Compatible with Axis pendant kits and camera holder with 3/4" conduit interface. Suitable for vertical and horizontal mounting.</t>
  </si>
  <si>
    <t>5504-641</t>
  </si>
  <si>
    <t>Chromated and powder coated aluminum ceiling mount 75 cm / 29.5 inch compatible with fixed dome pendant kits and AXIS P55-series and AXIS Q60-series  PTZ dome cameras. Cable routing from behind or through 3/4" conduit hole on the side. Includes mounting plate, pipe seal, conduit hole cover and AXIS T94A01D Pendant Kit for PTZ dome cameras. Color: White</t>
  </si>
  <si>
    <t>5017-641</t>
  </si>
  <si>
    <t>Corner Bracket. Requires AXIS T91A61 Wall Bracket. AXIS P55-series, AXIS Q60-series PTZ Dome Network Cameras, AXIS P33 Series Pendant kit, AXIS P33-VE Series Pendant kit, AXIS 225 Pendant kit and AXIS 216/P3301 Pendant kit. White.</t>
  </si>
  <si>
    <t>5505-001</t>
  </si>
  <si>
    <t>Stainless steel pole mount for AXIS Q60-S</t>
  </si>
  <si>
    <t>5506-691</t>
  </si>
  <si>
    <t>Pole mount bracket for AXIS Q35-SLVE stainless steel cameras. Compatible with AXIS T91F61 Wall mount. Made of marine-grade stainless steel. Includes 1 pair marine-grade (SS316L) stainless steel straps with TX30 screw interface for ease-of-installation. Straps length 1450mm (57"), suitable for pole diameter range 100-410mm (4"-16").</t>
  </si>
  <si>
    <t>5503-781</t>
  </si>
  <si>
    <t>Pipe seal for AXIS T91A6, to protect from dust, water and bugs.</t>
  </si>
  <si>
    <t>5801-831</t>
  </si>
  <si>
    <t>Kit for mounting an AXIS M3044-V/45-V/46-V in AXIS T94B01L Recessed mount. 2pcs</t>
  </si>
  <si>
    <t>5901-421</t>
  </si>
  <si>
    <t>Aluminum conduit back box for wall or pole mount. Space for outdoor power supply, and electrical connection boxes. Steel straps for pole mount are sold separately. Recommended to use with POWER SUPPLY PS24 240W (not included).</t>
  </si>
  <si>
    <t>5901-301</t>
  </si>
  <si>
    <t>For attaching AXIS Q61 PTZ network camera to AXIS Q6000-E MkII PTZ network camera.</t>
  </si>
  <si>
    <t>5502-431</t>
  </si>
  <si>
    <t>Pendant kit for the AXIS Q60-series and AXIS P55-series PTZ Network Cameras, enables mount on standard '1,5" NPT threaded brackets. White.</t>
  </si>
  <si>
    <t>5901-411</t>
  </si>
  <si>
    <t>Marine-grade stainless steel pendant kit for AXIS Q60-S with 1.5" NPT male thread.</t>
  </si>
  <si>
    <t>5506-181</t>
  </si>
  <si>
    <t>Bracket for mounting an AXIS P56 Series camera in a hard ceiling. For indoor and outdoor installations. 3/4" conduit hole, compatible with ACI adapters.</t>
  </si>
  <si>
    <t>5801-601</t>
  </si>
  <si>
    <t>Aluminum ceiling bracket for Axis PTZ cameras and AXSI Q37 Series for indoor or outdoor use. 3/4" conduit hole on the side.</t>
  </si>
  <si>
    <t>5505-721</t>
  </si>
  <si>
    <t>Outdoor recessed mount for AXIS Q60-E cameras. Can be mounted in panels, wood or pre-made holes solid concrete. The mount is very sturdy and made of aluminum and stainless steel. It supports the IK10 impact rating of the camera and has two 3/4" conduit holes for a plenum rated and rodent safe installation.</t>
  </si>
  <si>
    <t>5506-171</t>
  </si>
  <si>
    <t>Outdoor recessed mount for AXIS P56 cameras. Also suitable indoor for recessed camera installations in plenum as the back box is made of metal and has a 3/4" hole for cable protection conduits.</t>
  </si>
  <si>
    <t>5506-841</t>
  </si>
  <si>
    <t>Recessed mount for AXIS P5514/-E and P5515/-E cameras. Also suitable indoor for recessed camera installations in plenum as the back box is made of metal and has a 3/4" hole for cable protection conduits.</t>
  </si>
  <si>
    <t>5801-611</t>
  </si>
  <si>
    <t>Indoor and outdoor recessed mount for AXIS Q61 Series. Suitable indoor for recessed camera installations in air handling spaces as the back box is made of metal and has a 3/4" hole for cable protection conduits.</t>
  </si>
  <si>
    <t>01159-001</t>
  </si>
  <si>
    <t>Pendant kit for wall mount or ceiling mount. Compatible with Axis mounting accessories with 1.5" NPS thread. 3/4" threaded pipes can also be used with a nut for securing. Compatible with the small form factor of AXIS M20, M31-LV/-LVE, M30-V/-WV and Companion dome cameras. 10-pack.</t>
  </si>
  <si>
    <t>5507-361</t>
  </si>
  <si>
    <t>Pendant kit for wall mount or ceiling mount. Compatible with Axis mounting accessories with 1.5" NPS thread. 3/4" threaded pipes can also be used with a nut for securing. Compatible with the small form factor of AXIS M20, M31-LV/-LVE, M30-V/-WV and Companion dome cameras. Single pack.</t>
  </si>
  <si>
    <t>01185-001</t>
  </si>
  <si>
    <t>Pendant kit for wall mount or ceiling mount in black. Compatible with Axis mounting accessories with 1.5" NPS thread. 3/4" threaded pipes can also be used with a nut for securing. Compatible with the small form factor of AXIS M20, M31-LV/-LVE, M30-V/-WV and Companion dome cameras. Single pack.</t>
  </si>
  <si>
    <t>01150-001</t>
  </si>
  <si>
    <t>Indoor recessed mount for drop ceiling installation. The aluminum casing makes it suitable for use in air handling spaces. Compatible with AXIS M3044-V/M3045-V/M3046-V/M3047-V/M3048-V.</t>
  </si>
  <si>
    <t>5801-861</t>
  </si>
  <si>
    <t>Indoor recessed mount for drop ceiling installations. The aluminum casing makes it suitable for use in air handling spaces. Compatible with AXIS M2025/26 and AXIS Companion Bullet.</t>
  </si>
  <si>
    <t>5801-421</t>
  </si>
  <si>
    <t>Bracket for mounting a camera on a 4” square, 4” octagon, single or double-gang junction box. Compatible with AXIS M3044-V/M3045-V/M3046-V.</t>
  </si>
  <si>
    <t>5507-401</t>
  </si>
  <si>
    <t>Conduit back box for 1/2" or M20 pipes. Features the 1/2" ACI interface to enable use of ACI adapters.
There is an integrated female tripod thread for use of standard camera stands or holders. Compatible with AXIS M3044-V/M3045-V/M3046-V.</t>
  </si>
  <si>
    <t>5504-531</t>
  </si>
  <si>
    <t>Black mount bracket for mounting on standard tripod threading (1/4"-20 UNC) or single-gang junction box. Compatible with AXIS M3004-V/5-V.</t>
  </si>
  <si>
    <t>5503-911</t>
  </si>
  <si>
    <t>White mount bracket for mounting on standard tripod threading (1/4"-20 UNC) or single-gang junction box. Compatible with AXIS M3004-V/5-V.</t>
  </si>
  <si>
    <t>5504-911</t>
  </si>
  <si>
    <t>White plastic adapter for mounting AXIS P3904-R and AXIS P3905-R on flat surfaces. Does not fit with AXIS P3915-R. Used when the cable must enter from the side. 10 pack.</t>
  </si>
  <si>
    <t>5504-921</t>
  </si>
  <si>
    <t>White plastic adapter for mounting AXIS P3904-R, AXIS P3905-R and AXIS P3915-R on curved surfaces. 10 pack.</t>
  </si>
  <si>
    <t>5503-881</t>
  </si>
  <si>
    <t>Indoor pendant kit for AXIS M3006/7, AXIS M3024-LVE/3025-VE/3026-VE. to enable use of AXIS T91A Brackets or 1.5"(NPT or NPS threaded) pipes. The camera network cable fits into the product and a RJ45 network cable coupler is included.</t>
  </si>
  <si>
    <t>5900-021</t>
  </si>
  <si>
    <t>Outdoor pendant kit for M3024-LVE/M3025-VE, P14 Series, to enable use of AXIS T91A Brackets or 1.5"(NPT or NPS threaded) pipes.</t>
  </si>
  <si>
    <t>5503-901</t>
  </si>
  <si>
    <t>Indoor recessed mount for drop ceiling installations. RJ45 network cable coupler included. Compatible with AXIS M3006-V/M3007-PV,AXIS M3024-LVE/M3025-VE/M3026-VE.</t>
  </si>
  <si>
    <t>5504-871</t>
  </si>
  <si>
    <t>Indoor recessed mount for drop ceiling installations. RJ45 network cable coupler included. Compatible with AXIS M3007-P</t>
  </si>
  <si>
    <t>5503-921</t>
  </si>
  <si>
    <t>Bracket for mounting on 4” square, 4” octagon, single or double-gang junction box. RJ45 network cable coupler included. Compatible with. Compatible with AXIS M3006/7, AXIS M3024-LVE/3025-VE/3026-VE, P14 Series.</t>
  </si>
  <si>
    <t>5504-041</t>
  </si>
  <si>
    <t>Backbox for AXIS M3006-V, AXIS M3007-P/-PV, AXIS M3024-LVE/3025-VE/3026-VE/3027-PVE, P14 Series, which enables safe cabling through 1/2" (M20) conduits.</t>
  </si>
  <si>
    <t>5505-181</t>
  </si>
  <si>
    <t>Back box for 3/4" (M25) conduits/cable protection pipes. Compatible with AXIS Q1765-LE and AXIS Q1931-E.</t>
  </si>
  <si>
    <t>5504-051</t>
  </si>
  <si>
    <t>Recessed mount for AXIS P3364-L. For indoor use in drop ceilings installations.</t>
  </si>
  <si>
    <t>5034-111</t>
  </si>
  <si>
    <t>Vandal resistant aluminum back box accessory for AXIS P33-/V series indoor cameras (except P3301/04) which enables safe cabling through 3/4" conduits.</t>
  </si>
  <si>
    <t>5505-081</t>
  </si>
  <si>
    <t>Indoor pendant kit for AXIS P32-V Series- AXIS P33/-V and AXIS Q3505-V, compatible with Axis ceiling-/wall mounts, AXIS T91A67 Pole mount and 1.5" NPS threaded pipes.</t>
  </si>
  <si>
    <t>01155-001</t>
  </si>
  <si>
    <t>Indoor recessed mount compatible with mid-size indoor dome cameras such as: AXIS P32-V/-LV, AXIS P33/-V and AXIS Q35-V/-LV series. Suitable for indoor installations in plenum spaces.</t>
  </si>
  <si>
    <t>5505-091</t>
  </si>
  <si>
    <t>Outdoor pendant kit for AXIS Q3505-VE compatible with Axis ceiling-/wall mounts, AXIS T91A67 Pole mount and 1.5" NPS threaded pipes.</t>
  </si>
  <si>
    <t>01156-001</t>
  </si>
  <si>
    <t>Outdoor recessed mount for mid-size outdoor dome cameras such as: AXIS P32-VE/-LVE, P33-VE/-LVE and Q35-VE/-LVE series. Suitable for outdoor installations in roof overhangs and soffits. Also suitable for indoor installations in plenum spaces.</t>
  </si>
  <si>
    <t>5507-511</t>
  </si>
  <si>
    <t>AXIS T94M02D comprises a weather shield and a mounting adapter for AXIS P3707-PE Network Camera. The mounting adapter is compatible with 1.5-inch NPS thread. The kit enables AXIS P3707-PE to mounted on poles, parapets and outer corners using many AXIS T91 mounting accessories.</t>
  </si>
  <si>
    <t>01513-001</t>
  </si>
  <si>
    <t>AXIS T94N01D Pendant Kit comprises a weathershield and a mounting adapter for AXIS P3717-PLE Network Camera. The mounting adapter is compatible with 1.5-inch NPS thread. The kit enables AXIS P3717-PLE to be mounted on walls, poles, parapets and outer corners using AXIS T91 mounting accessories.</t>
  </si>
  <si>
    <t>5901-341</t>
  </si>
  <si>
    <t>Stainless steel pole mount designed for use with heavier Axis products such as positioning cameras and positioning units. IK10. Includes 3pcs stainless steel straps included for pole diameter 60-400mm (2.4-15.7in) and sealing gaskets for multiple cable entries with protection against insect infestation.</t>
  </si>
  <si>
    <t>5504-711</t>
  </si>
  <si>
    <t>Corner mount for AXIS P5414-E/15-E, AXIS Q1765-LE, AXIS Q1931-E and AXIS P33-VE series.</t>
  </si>
  <si>
    <t>01172-001</t>
  </si>
  <si>
    <t>Indoor and outdoor recessed mount for AXIS M55 Series. Suitable for air-handling spaces in indoor installations as the enclosure is made of metal and has a 3/4" (M25) conduit hole for protected cable-routing. UL-approved.</t>
  </si>
  <si>
    <t>5505-241</t>
  </si>
  <si>
    <t>Wall mount compatible with all Axis outdoor fixed box cameras and housings. Corrosion tested according to NEMA 4X, UL listed and IK10 rated.</t>
  </si>
  <si>
    <t>5507-591</t>
  </si>
  <si>
    <t>The powder-coated aluminum AXIS T94Q01F for AXIS fixed box outdoor ready cameras and housings, can be used for both ceiling/soffit and column/parapet installations. This allows Axis’ fixed camera housings to be mounted under hard surfaces such as ceilings, beams, soffits and canopies. It can also be mounted on pole or column tops, parapets and other horizontal building structures. Re-direction and maintenance of the camera is easy thanks to the swivel arm feature. The cable is routed through the pipe, and is never exposed to weather or potential vandalism. Cable conduits and Axis’ conduit adapters (3/4” dimension) are used for cable protection when routed from the side.</t>
  </si>
  <si>
    <t>5507-601</t>
  </si>
  <si>
    <t>The powder-coated aluminum AXIS T94R01B Corner Bracket is used for attaching the wall mount of Axis’ camera housing to the outer corners of a building. AXIS T94R01B Corner Bracket is compatible with AXIS T91E61 Wall Mount for fixed dome cameras. Small-size fixed dome and bullet-style cameras can also be mounted, thanks to the included and commonly used hole pattern of a single gang junction box.</t>
  </si>
  <si>
    <t>5505-141</t>
  </si>
  <si>
    <t>Back box to enable external cable entry or use of cable protection equipment. Hole for 3/4 inch conduits or M25 cable protection pipes. Compatible with AXIS T94Q01A Wall mount, all AXIS M11-E/P13-E/Q16-E/Q1755-E/Q1910-E/21-E/22-E outdoor fixed box camera wall mounts and AXIS T92E Series and AXIS T93E05 Fixed camera housings.</t>
  </si>
  <si>
    <t>5507-671</t>
  </si>
  <si>
    <t>Indoor recessed mount for drop ceiling installations. Single-screw ceiling attachment for quick and easy installation. Not suitable for air-handling (plenum) spaces. Compatible with AXIS P32-V/-LV series.</t>
  </si>
  <si>
    <t>5901-361</t>
  </si>
  <si>
    <t>Indoor recessed mount for drop ceiling installations. Single-screw ceiling attachment for quick and easy installation. Not suitable for air-handling (plenum) spaces. Compatible with AXIS P32-V/-LV series. 10-pack.</t>
  </si>
  <si>
    <t>01462-001</t>
  </si>
  <si>
    <t>Indoor recessed mount for ceiling/wall installations. Compatible with AXIS M3057/58-PLVE cameras. Single-screw ceiling attachment for quick and easy installation. Not suitable for air-handling (plenum) spaces.</t>
  </si>
  <si>
    <t>01190-001</t>
  </si>
  <si>
    <t>Outdoor-ready, impact resistant (IK10+) back box with sealed compartment (IP66/67) for secure storage of connectivity devices. 3/4" / M25 conduit interface from both side and back. Can be mounted directly behind a wide range of Axis network cameras. Includes a network cable and extra gaskets.</t>
  </si>
  <si>
    <t>5505-871</t>
  </si>
  <si>
    <t>Outdoor pendant kit for AXIS P32-VE Series, compatible with Axis ceiling-/wall mounts, AXIS T91A67 Pole mount and 1.5" NPS threaded pipes.</t>
  </si>
  <si>
    <t>01461-001</t>
  </si>
  <si>
    <t>Outdoor pendant kit for AXIS M30-PLVE Series. Weathershield made from impact-, UV-, and heat-resistant polymer. Compatible with wide range of Axis mounts with 1.5" NPS threaded interface.</t>
  </si>
  <si>
    <t>5506-651</t>
  </si>
  <si>
    <t>Pendant kit for AXIS Q3505-SVE, without weather shield, mainly for indoor use made of stainless steel.</t>
  </si>
  <si>
    <t>5506-661</t>
  </si>
  <si>
    <t>Outdoor pendant kit with weather shield for AXIS Q3505-SVE, made of stainless steel.</t>
  </si>
  <si>
    <t>01457-001</t>
  </si>
  <si>
    <t>AXIS T94V01C Dual Camera Mount allows back-to-back installation of two Axis cameras for panoramic coverage. Compatible with a wide range of Axis dome cameras, box cameras, and bullet cameras. Compatible with Axis mounting accessories with 1.5” NPS threaded interface, for mounting on walls, poles, and under ceilings. AXIS T94V01C is IK10 rated for impact resistance, which safeguards it against vandalism. Suitable for both indoor and outdoor use. Note: To ensure physical stability, do not use AXIS T94VO1C for single camera installations.</t>
  </si>
  <si>
    <t>01505-001</t>
  </si>
  <si>
    <t>Outdoor pendant kit for AXIS P38-PVE and Q36-VE series. Weathershield made from impact-, UV-, and heat-resistant polymer. Compatible with wide range of Axis mounts with 1.5" NPS threaded interface.</t>
  </si>
  <si>
    <t>5801-431</t>
  </si>
  <si>
    <t>Pendant kit for indoor and outdoor use for the AXIS Q36-VE Series compatible with Axis ceiling-/wall-/pole mounts with 1.5" NPS thread.</t>
  </si>
  <si>
    <t>5801-441</t>
  </si>
  <si>
    <t>Recessed mount for indoor and outdoor use for the AXIS Q36-VE and AXIS P38 Series. It has a metal back box with ¾" (M25) conduit hole (for protected cable runs) and is suitable for installation in plenum (air-handling) spaces.</t>
  </si>
  <si>
    <t>5010-641</t>
  </si>
  <si>
    <t>Corner bracket for AXIS T98A-VE Surveillance Cabinet and AXIS Positioning Cameras. When used with AXIS Positioning Cameras, AXIS T94J01A Wall Mount is required.</t>
  </si>
  <si>
    <t>5010-671</t>
  </si>
  <si>
    <t>Pole bracket for AXIS T98A-VE Surveillance Cabinet. No straps required.</t>
  </si>
  <si>
    <t>5503-061</t>
  </si>
  <si>
    <t>Optional light grey adapter for mounting AXIS M311X on curved surfaces. 10 pack</t>
  </si>
  <si>
    <t>5000-011</t>
  </si>
  <si>
    <t>Metal box to mount AXIS PS24 to a wall.</t>
  </si>
  <si>
    <t>21764</t>
  </si>
  <si>
    <t>Outdoor pole mount bracket for PS-24 and AXIS T97A10. Requires the Wall Mount AXIS PS-24 (5000-011) and a mounting tool for straps (21776 or similar).</t>
  </si>
  <si>
    <t>5502-471</t>
  </si>
  <si>
    <t>Aluminum wall bracket for YP3040 Pan Tilt Motor. White</t>
  </si>
  <si>
    <t>5503-491</t>
  </si>
  <si>
    <t>Bracket for mounting an AXIS Q87-E on a wall.</t>
  </si>
  <si>
    <t>5800-511</t>
  </si>
  <si>
    <t>The clip, made of steel, enables mounting on a standard 35mm DIN rail. 
It includes 2 cable ties. Compatible with AXIS T8120/T8133 midspans and AXIS T8604 / T8605 converters. Weight: 17 g (0.6 oz.).
5-pack.</t>
  </si>
  <si>
    <t>5503-931</t>
  </si>
  <si>
    <t>Din clip for AXIS midspan T8123,  T8124 and T8125</t>
  </si>
  <si>
    <t>5800-431</t>
  </si>
  <si>
    <t>Original mounting kit for AXIS P1214/-E. Kit contents: sensor unit housing, flush wall mount bracket. 5 pack.</t>
  </si>
  <si>
    <t>5800-461</t>
  </si>
  <si>
    <t>Mounting kit for AXIS P1204/E. Kit contents: Flush mount wall bracket. 5 pack.</t>
  </si>
  <si>
    <t>5700-481</t>
  </si>
  <si>
    <t>Plastic stand for the AXIS M10-series</t>
  </si>
  <si>
    <t>5502-361</t>
  </si>
  <si>
    <t>Drop ceiling mount for AXIS P3343, AXIS P3344, AXIS P3353 and AXIS P3354 including clear transparent bubble. For indoor use</t>
  </si>
  <si>
    <t>5502-401</t>
  </si>
  <si>
    <t>Mounting bracket for AXIS P33-V/-LV indoor cameras. For mounting cameras on junction boxes (4" square, 4" octagon, single-gang, or double-gang), and other Axis mounting accessories. Also compatible with selected AXIS M30 and P32 cameras.</t>
  </si>
  <si>
    <t>5503-711</t>
  </si>
  <si>
    <t>Aluminum cable cover with stainless steel adapter used for mounting 3/4" NPS or NPT pipes to AXIS P33XX-VE cameras for cable protection.</t>
  </si>
  <si>
    <t>5503-721</t>
  </si>
  <si>
    <t>Aluminum cable cover with stainless steel adapter used for mounting 3/4" NPS or NPT pipes to AXIS P33XX-VE cameras for cable protection. Four complete units.</t>
  </si>
  <si>
    <t>5503-131</t>
  </si>
  <si>
    <t>Stainless steel adapter used for mounting 3/4" NPS or NPT pipes to AXIS P33XX-VE cameras for cable protection.</t>
  </si>
  <si>
    <t>01494-001</t>
  </si>
  <si>
    <t>Bracket for pendent mounting of AXIS Companion Eye mini L. Compatible with M25 or 3/4" pipes with NPS thread.</t>
  </si>
  <si>
    <t>01495-001</t>
  </si>
  <si>
    <t>Bracket for mounting AXIS Companion Eye mini L on a 4” square, 4” octagon, single or double-gang junction box.</t>
  </si>
  <si>
    <t>5502-321</t>
  </si>
  <si>
    <t>With AXIS P33-VE Series PENDANT KIT it is possible to mount the AXIS P3343-VE, AXIS P3344-VE, AXIS P3346-VE AXIS P3363-VE and AXIS P3364-VE, AXIS P3367-VE, AXIS P3384-VE Fixed Dome Network Cameras on AXIS T91A Brackets or on standard 1.5" NPT threaded brackets. White</t>
  </si>
  <si>
    <t>5503-192</t>
  </si>
  <si>
    <t>Adapter plate for mounting an AXIS M31 using the same foot print as the AXIS 209. 50 PCS</t>
  </si>
  <si>
    <t>5503-731</t>
  </si>
  <si>
    <t>Aluminum cable cover for AXIS P33XX-VE cameras. 4 pcs.</t>
  </si>
  <si>
    <t>5505-191</t>
  </si>
  <si>
    <t>Mechanical adapter that provides a U-shaped 30mm wide cable entry for use when a U-shape cable protection is required. The adapter is compatible with AXIS P54-series, AXIS P32-VE Series (requires AXIS ACI Mounting Bracket A), AXIS Q3505-VE, AXIS T91B6X mounts and AXIS 
AXIS T94R01P Conduit Back Box. 5 pcs.</t>
  </si>
  <si>
    <t>5505-971</t>
  </si>
  <si>
    <t>Cable protection attachment bracket for AXIS P32-VE Series. Compatible with 3/4" Conduits, M25 pipes and AXIS ACI adapters. 5pcs.</t>
  </si>
  <si>
    <t>5506-041</t>
  </si>
  <si>
    <t>Cable protection attachment bracket for AXIS P32-V Series. Compatible with 1/2" Conduits, M20 pipes and AXIS ACI adapters. 5pcs.</t>
  </si>
  <si>
    <t>5505-541</t>
  </si>
  <si>
    <t>Step up ACI adapter for attaching 3/4" conduits or M25 pipes to AXIS products with a 1/2" conduit interface such as AXIS P32-V series (requires AXIS ACI conduit bracket B) and AXIS Q3505-V. 2 pcs</t>
  </si>
  <si>
    <t>5503-071</t>
  </si>
  <si>
    <t>Optional light grey plastic adapter for mounting AXIS M311X on flat surfaces. Used when the cable must enter from the side. 10 pack</t>
  </si>
  <si>
    <t>5505-521</t>
  </si>
  <si>
    <t>Mechanical adapter that provides a U-shaped 20mm wide cable entry for use when a U-shape cable protection is required. The adapter is compatible with AXIS products with a 1/2" conduit interface such as AXIS P32-V series (requires AXIS ACI conduit bracket B) and AXIS Q3505-V. 5 pcs</t>
  </si>
  <si>
    <t>5505-591</t>
  </si>
  <si>
    <t>Threaded stainless steel step up ACI adapter for attaching 3/4" NPS conduits to AXIS products with a 1/2" conduit interface such as AXIS Q35-V series. 2 pcs</t>
  </si>
  <si>
    <t>5505-641</t>
  </si>
  <si>
    <t>Threaded stainless steel ACI adapter for attaching 3/4" NPS conduits to AXIS products with a 3/4" conduit interface such as AXIS Q35-VE series. 2 pcs</t>
  </si>
  <si>
    <t>5505-791</t>
  </si>
  <si>
    <t>Bracket to mount and secure an F Series main unit onto a surface. Withstands vibrations and secures all cables to/from the main unit.</t>
  </si>
  <si>
    <t>5502-551</t>
  </si>
  <si>
    <t>Optional adapter for mounting AXIS M311X on curved surfaces. 10 pack</t>
  </si>
  <si>
    <t>5504-781</t>
  </si>
  <si>
    <t>Rack slides for AXIS Q7920 Video Encoder Chassis</t>
  </si>
  <si>
    <t>5506-921</t>
  </si>
  <si>
    <t>AXIS F7308 comes in packs of four. 8-m (26 ft.) black cable with an RJ12 contact for connection to an AXIS F1004 Sensor Unit. Used as a spare part for the original cable that comes with AXIS F1004 Sensor Unit.</t>
  </si>
  <si>
    <t>5505-801</t>
  </si>
  <si>
    <t>DIN clip + angled mounting bracket. Allows an AXIS F Series main unit to be mounted on a DIN rail with the short side against the rail to minimize used space. Main unit can be mounted with cables going in any of three directions (up, down or out from the rail).</t>
  </si>
  <si>
    <t>5505-841</t>
  </si>
  <si>
    <t>Lens protection for AXIS F1005-E. The lens protector is screwed onto the threaded front part of the sensor unit to protect the lens. Comes in pack of 5 units.</t>
  </si>
  <si>
    <t>5505-811</t>
  </si>
  <si>
    <t>Mounting bracket for AXIS F1005-E, AXIS F1015 and AXIS 1035-E. Allows the sensor unit to be fixed and angled into various directions to get the desired view. Comes in pack of 5 pcs.</t>
  </si>
  <si>
    <t>5505-821</t>
  </si>
  <si>
    <t>Mounting bracket that allows the pinhole sensor unit of AXIS F1025 to be mounted onto a flat surface with the cone being flush with opposite surface. Comes in pack of 5 pcs.</t>
  </si>
  <si>
    <t>5505-831</t>
  </si>
  <si>
    <t>Metal bracket for stable mounting of AXIS F1005-E, F1015 and F1035-E. Variety of holes for screws for flexible mounting. Comes in pack of 5 units.</t>
  </si>
  <si>
    <t>5506-571</t>
  </si>
  <si>
    <t>Stainless steel band for flexible mounting of AXIS F Series Sensor units and AXIS P12 sensor units. Sold in 10-pack. 10 x M20 x 1.5 nuts to lock the band to the sensor unit are included. Works with all AXIS P12 Sensor Units and all AXIS F Series Sensor units except AXIS F1015.</t>
  </si>
  <si>
    <t>5507-621</t>
  </si>
  <si>
    <t>Mounting bracket that allows AXIS F1004 Pinhole Sensor Unit and the sensor unit for AXIS P1264 to be mounted behind a thin metal/plastic/glass panel. Comes in pack of 5 pcs.</t>
  </si>
  <si>
    <t>5507-101</t>
  </si>
  <si>
    <t>Trim ring for discreet mounting of AXIS F1025 Sensor Unit behind a thin surface. 10 PCS.</t>
  </si>
  <si>
    <t>5507-111</t>
  </si>
  <si>
    <t>Trim ring for discreet mounting of AXIS F1005-E, F1035-E, P1214-E and P1224-E behind a surface. 10 PCS.</t>
  </si>
  <si>
    <t>5506-511</t>
  </si>
  <si>
    <t>AXIS F8224 Recessed Mount (4 pieces). Recessed mount accessory for use with AXIS F1004 Sensor Unit. Can be mounted in a ceiling.</t>
  </si>
  <si>
    <t>5506-211</t>
  </si>
  <si>
    <t>Bullet-style camera accessory for AXIS F1005-E. AXIS F1005-E provides 113° horizontal FOV. Comes with c-clamp and a stand.</t>
  </si>
  <si>
    <t>5506-221</t>
  </si>
  <si>
    <t>Varifocal bullet-style camera accessory for AXIS F1015. AXIS F1015 provides 58-108° horizontal FOV. Comes with c-clamp and a stand.</t>
  </si>
  <si>
    <t>5506-531</t>
  </si>
  <si>
    <t>Discreet accessory for ceiling mount of AXIS F1025 (pinhole). AXIS F1025 provides 92° horizontal FOV. Used to get overview of rooms or of a door. Can easily be repainted to fit ceiling color.</t>
  </si>
  <si>
    <t>5506-541</t>
  </si>
  <si>
    <t>Discreet accessory to mount a AXIS F1035-E in a ceiling. Perfect for overview in small rooms or in parts of a larger room. Can easily be repainted to fit ceiling color.</t>
  </si>
  <si>
    <t>01630-001</t>
  </si>
  <si>
    <t>Height strip housing for discrete mounting of a pin hole sensor unit, for capturing eye-level images e.g. of people leaving a store. It is compatible with AXIS F1025, FA1125, F1004 Pin hole, AXIS P1264 and P1265. Comes with both a metric and an imperial height strip. Black aluminium housing.</t>
  </si>
  <si>
    <t>01631-001</t>
  </si>
  <si>
    <t>Height strip housing for discrete mounting of a pin hole sensor unit, for capturing eye-level images e.g. of people leaving a store. It is compatible with AXIS F1025, FA1125, F1004 Pin hole, AXIS P1264 and P1265. Comes with both a metric and an imperial height strip. Silver aluminium housing.</t>
  </si>
  <si>
    <t>5801-631</t>
  </si>
  <si>
    <t>Mount bracket for AXIS Companion Recorder. For mounting the recorder on e.g. walls, shelves and under tables.</t>
  </si>
  <si>
    <t>01516-001</t>
  </si>
  <si>
    <t>Tiltable wall-mount for AXIS D2050-VE Network Radar Detector. 
Includes arm, AXIS T94R01P CONDUIT BACK BOX and conduit 260 mm (10 inch) cable kit.</t>
  </si>
  <si>
    <t>01226-001</t>
  </si>
  <si>
    <t>High accuracy outdoor positioning unit with AXIS T93F10 camera housing. Responsive absolute positioning with high-speed and ultra-smooth pan and tilt capabilities. Integrated SFP slot for long-distance fiber connection. IK10, IP66, NEMA 4X rated and UL listed. Ready for column-mount. Powered by 24 V AC/DC. Recommended for AXIS P13 and Q16 network camera series. Optional wall mount and pole mount accessories available separately.</t>
  </si>
  <si>
    <t>01227-001</t>
  </si>
  <si>
    <t>High accuracy outdoor positioning unit to be used with PT Mount models in AXIS Q19 and Q29 series. Responsive absolute positioning with high-speed and ultra-smooth pan and tilt capabilities. Integrated SFP slot for long-distance fiber connection. IK10, IP66, NEMA 4X rated and UL listed. Ready for column-mount. Optional wall mount and pole mount accessories available separately. Powered by 24 V AC/DC.</t>
  </si>
  <si>
    <t>5502-461</t>
  </si>
  <si>
    <t>*REPLACED BY 5901-201* YP3040 PAN TILT MOTOR is a compact PT motor for use with AXIS Q1755 Network Cameras and AXIS Q19 Series Network Thermal Cameras. Indoor and outdoor use. IP66-rated. 24VAC input. Compatible with AXIS T92A Housing and AXIS T92E Housing. YP3040 Wall bracket required. AXIS PS24 recommended.</t>
  </si>
  <si>
    <t>5901-201</t>
  </si>
  <si>
    <t>YP3040 PAN TILT MOTOR is a compact positioning unit for use with AXIS fixed and thermal cameras with pan-tilt support. An additional adapter is included for increased product compatibility. Suitable for indoor and outdoor use. IP66-rated. 24VAC input. Recommended to use with AXIS PS24 power supply. YP3040 Wall Bracket is required for wall mount. This article replaces the previous versions of YP3040 (5502-461 &amp; 5502-469).</t>
  </si>
  <si>
    <t>01519-021</t>
  </si>
  <si>
    <t>Extra device licenses for AXIS Audio Manager (10 extra licenses)</t>
  </si>
  <si>
    <t>01519-041</t>
  </si>
  <si>
    <t>Extra device licenses for AXIS Audio Manager (100 extra licenses)</t>
  </si>
  <si>
    <t>01519-004</t>
  </si>
  <si>
    <t>AXIS Audio Manager provides easy, remote management of large IP audio installations. Take control of your complete audio system from one single user interface which handles, for example, system setup of audio devices, zone management, audio content management, and audio scheduling. Especially useful in retail or in schools, AXIS Audio Manager helps you broadcast music, live or scheduled announcements, emergency messages, and more, either individually in separate zones or centrally to all devices. With quick installation, intuitive operation, and online device status monitoring, AXIS Audio Manager realizes the benefits of network audio.</t>
  </si>
  <si>
    <t>0767-001</t>
  </si>
  <si>
    <t>AXIS C3003-E delivers high sound pressure and clear voice in demanding outdoor environments. The self-contained network speaker installs and powers with a single network cable. It integrates in your video management or VoIP system (SIP) and ensures reliability through the Auto Speaker Test.</t>
  </si>
  <si>
    <t>0923-001</t>
  </si>
  <si>
    <t>AXIS C1004-E Network Cabinet Speaker (black) is an all-in-one speaker system connected with a single network cable. It delivers out-of-the-box-ready high-quality sound without any need for fine-tuning. Background music can be played via the preinstalled AXIS Audio Player application. You can create and schedule your own playlists from an onboard SD card or from audio streaming services. AXIS C1004-E is also perfect for voice announcements (scheduled or live calls). The speakers can be zoned together thanks to built-in audio synchronization technology.</t>
  </si>
  <si>
    <t>0833-001</t>
  </si>
  <si>
    <t>AXIS C1004-E Network Cabinet Speaker (white) is an all-in-one speaker system connected with a single network cable. It delivers out-of-the-box-ready high-quality sound without any need for fine-tuning. Background music can be played via the preinstalled AXIS Audio Player application. You can create and schedule your own playlists from an onboard SD card or from audio streaming services. AXIS C1004-E is also perfect for voice announcements (scheduled or live calls). The speakers can be zoned together thanks to built-in audio synchronization technology.</t>
  </si>
  <si>
    <t>0834-001</t>
  </si>
  <si>
    <t>AXIS C2005 Network Ceiling Speaker (white) is an all-in-one speaker system connected with a single network cable. It delivers out-of-the-box-ready high-quality sound without any need for fine-tuning. Background music can be played via the preinstalled AXIS Audio Player application. You can create and schedule your own playlists from an onboard SD card or from audio streaming services. AXIS C2005 is also perfect for voice announcements (scheduled or live calls). The speakers can be zoned together thanks to built-in audio synchronization technology.</t>
  </si>
  <si>
    <t>01025-001</t>
  </si>
  <si>
    <t>AXIS C8033 Network Audio Bridge is a smart solution for connecting and combining analog and digital audio systems. With this scalable and cost-efficient product, you can connect analog audio sources to Axis network speaker system, connect digital audio sources to an analog speaker system, or combine analog and digital speaker systems to act as one. Based on open standards, the audio bridge is easily integrated with other systems. It is small, easy to place, and easy to connect using Power over Ethernet.</t>
  </si>
  <si>
    <t>0835-031</t>
  </si>
  <si>
    <t>Explosion-protected 316L stainless steel fixed network camera certified for hazardous areas according to INMETRO. Certification part code 1410-15-00. Oxalis housing, Axis 1080p HDTV camera with 18x optical zoom, auto focus and day/night mode. Multiple, individually configurable H.264 and Motion JPEG streams; max HDTV 1080p resolution at 25/30 fps. It supports Onvif, WDR- dynamic contrast, AXIS  Video motion detection and active tampering alarm. IP66 and IP67-rated and operating temperature in -60°C to +40°C ( -76ºF to +104ºF). Powered by 24 V AC (Power supply not included). Includes a removable sunshield and AXIS Surveillance microSDXC™ Card 64 GB.</t>
  </si>
  <si>
    <t>0835-041</t>
  </si>
  <si>
    <t>Explosion-protected 316L stainless steel fixed network camera certified for hazardous areas according to CSA. Certification part code 1410-15-00. Oxalis housing, Axis 1080p HDTV camera with 18x optical zoom, auto focus and day/night mode. Multiple, individually configurable H.264 and Motion JPEG streams; max HDTV 1080p resolution at 25/30 fps. It supports Onvif,WDR- dynamic contrast, AXIS  Video motion detection and active tampering alarm. IP66 and IP67-rated and operating temperature in -40°C to +60°C ( -40ºF to +140ºF). Powered by 24 V AC(Power supply not included). Includes a removable sunshield and AXIS Surveillance microSDXC™ Card 64 GB.</t>
  </si>
  <si>
    <t>0835-051</t>
  </si>
  <si>
    <t>Explosion-protected 316L stainless steel fixed network camera certified for hazardous areas according to CSA. Certification part code 1410-15-00. Oxalis housing, Axis 1080p HDTV camera with 18x optical zoom, auto focus and day/night mode. Multiple, individually configurable H.264 and Motion JPEG streams; max HDTV 1080p resolution at 25/30 fps. WDR- dynamic contrast. It supports Onvif, AXIS  Video motion detection and active tampering alarm. IP66 and IP67-rated and operating temperature in -60°C to +40°C ( -76ºF to +104ºF). Powered by 24 V AC (Power supply not included). Includes a removable sunshieldand AXIS Surveillance microSDXC™ Card 64 GB.</t>
  </si>
  <si>
    <t>01111-001</t>
  </si>
  <si>
    <t>Explosion-protected 316L stainless steel fixed network camera certified for hazardous areas according to UL. Certification part code Oxalis-UL1410-15. Oxalis explosion-protected housing with three 3/4" NPT cable entries, Axis 1080p HDTV camera inside with 18x optical zoom, auto focus and day/night mode. Multiple, individually configurable H.264 and Motion JPEG streams; max HDTV 1080p resolution at 25/30 fps.  It supports Onvif, WDR- dynamic contrast, AXIS  Video motion detection and active tampering alarm. IP66 and IP67-rated and operating temperature in -58ºF to +158ºF (-50°C to +70°C). Powered by 24 V AC (Power supply not included). Includes a removable sunshield and AXIS Surveillance microSDXC™ Card 64 GB.</t>
  </si>
  <si>
    <t>01124-001</t>
  </si>
  <si>
    <t>Explosion-protected 316L stainless steel fixed network camera certified for hazardous areas according to UL. Certification part code  Oxalis-UL2410-02. Oxalis explosion-protected housing with three 3/4" NPT cable entries, Axis 1080p HDTV camera inside with 18x optical zoom, auto focus and day/night mode. Multiple, individually configurable H.264 and Motion JPEG streams; max HDTV 1080p resolution at 25/30 fps.It supports Onvif, WDR- dynamic contrast, AXIS  Video motion detection and active tampering alarm. IP66 and IP67-rated and operating temperature in -58ºF to +158ºF (-50°C to +70°C). Powered by 110V AC. Includes a removable sunshield and AXIS Surveillance microSDXC™ Card 64 GB.</t>
  </si>
  <si>
    <t>01113-001</t>
  </si>
  <si>
    <t>Explosion-protected 316L stainless steel PTZ network camera certified for hazardous areas according to UL. Certification part code Oxalis-UL1410-25/UL2420-01. Oxalis explosion-protected housing with 3/4" NPT cable entries, Axis 1080p HDTV camera inside with 18x optical zoom, auto focus and day/night mode. Continuous 360° pan, ±90° tilt and 64 preset positions. Multiple, individually configurable H.264 and Motion JPEG streams; max HDTV 1080p resolution at 25/30 fps. It supports Onvif, WDR- dynamic contrast, AXIS  Video motion detection and active tampering alarm. IP66 and IP67-rated and operating temperature in  -58ºF to +158ºF (-50°C to +70°C). Powered by 24 V AC (Power supply not included). Includes a removable sunshield and AXIS Surveillance microSDXC™ Card 64 GB.</t>
  </si>
  <si>
    <t>01126-001</t>
  </si>
  <si>
    <t>Explosion-protected 316L stainless steel PTZ network camera certified for hazardous areas according to UL. Certification part code Oxalis-UL1410-25/UL2420-01. Oxalis explosion-protected housing with 3/4" NPT cable entries, Axis 1080p HDTV camera inside with 18x optical zoom, auto focus and day/night mode. Continuous 360° pan, ±90° tilt and 64 preset positions. Multiple, individually configurable H.264 and Motion JPEG streams; max HDTV 1080p resolution at 25/30 fps. It supports Onvif, WDR- dynamic contrast, AXIS  Video motion detection and active tampering alarm. IP66 and IP67 rated and operating temperature in -58ºF to +158ºF (-50°C to +70°C). Powered by 110VAC.  Includes a removable sunshield and AXIS Surveillance microSDXC™ Card 64 GB.</t>
  </si>
  <si>
    <t>0836-041</t>
  </si>
  <si>
    <t>Explosion-protected 316L stainless steel PTZ network camera certified for hazardous areas according to CSA. Certification part code 1410-25/2420-01. Oxalis housing, Axis 1080p HDTV camera with 18x optical zoom, auto focus and day/night mode. Continuous 360° pan, ±90° tilt and 64 preset positions. Multiple, individually configurable H.264 and Motion JPEG streams; max HDTV 1080p resolution at 25/30 fps. It supports Onvif, WDR- dynamic contrast, AXIS  Video motion detection and active tampering alarm. IP66 and IP67-rated and operating temperature in -40°C to +60°C ( -40ºF to +140ºF). Powered by 24 V AC(Power supply not included). Includes a removable sunshield and AXIS Surveillance microSDXC™ Card 64 GB.</t>
  </si>
  <si>
    <t>0836-051</t>
  </si>
  <si>
    <t>Explosion-protected 316L stainless steel PTZ network camera certified for hazardous areas according to CSA. Certification part code 1410-25/2420-01. Oxalis housing, Axis 1080p HDTV camera with 18x optical zoom, auto focus and day/night mode.Continuous 360° pan, ±90° tilt and 64 preset positions. Multiple, individually configurable H.264 and Motion JPEG streams; max HDTV 1080p resolution at 25/30 fps.It supports Onvif, AXIS  Video motion detection and active tampering alarm. IP66 and IP67-rated and operating temperature in -60°C to +40°C ( -76ºF to +104ºF). Powered by 24 V AC (Power supply not included). Includes a removable sunshield and AXIS Surveillance microSDXC™ Card 64 GB.</t>
  </si>
  <si>
    <t>01135-001</t>
  </si>
  <si>
    <t>Explosion-protected 316L stainless steel Temperature Alarm Camera certified for hazardous areas according to UL. Certification part code OXALIS-UL2410-TI-50. The product contains U.S.-origin controlled technology/component, the US Export Administration Regulations (EAR) are always applicable to the product. You should comply at all times with all applicable national and international (re-) export control regulations. Oxalis explosion-protected housing with three 3/4" NPT cable entries and Axis Temperature Alarm camera inside with 336x256 resolution and 17° angle of view. Six temperature alarm zones, isothermal palettes and spot temperature. 3 individual streams in H.264 and Motion JPEG: simultaneous, individually configured streams in max. resolution at 8.3 fps.  It supports ONVIF, Video motion detection and Shock detection. IP66 and IP67-rated and operating temperature in -58ºF to +158ºF (-50°C to +70°C). Powered by 110 V AC (Power supply not included). Includes a removable sunshield and AXIS Surveillance microSDXC™ Card 64 GB.</t>
  </si>
  <si>
    <t>01133-001</t>
  </si>
  <si>
    <t>Explosion-protected 316L stainless steel Temperature Alarm Camera certified for hazardous areas according to UL. Certification part code OXALIS-UL1410-TI-50. The product contains U.S.-origin controlled technology/component, the US Export Administration Regulations (EAR) are always applicable to the product. You should comply at all times with all applicable national and international (re-) export control regulations. Oxalis explosion-protected housing with three 3/4" NPT cable entries and Axis Temperature Alarm camera inside with 336x256 resolution and 17° angle of view. Six temperature alarm zones, isothermal palettes and spot temperature. 3 individual streams in H.264 and Motion JPEG: simultaneous, individually configured streams in max. resolution at 8.3 fps. Video motion detection and Shock detection. IP66 and IP67-rated and operating temperature in -58ºF to +158ºF (-50°C to +70°C). Powered by 24 V AC (Power supply not included). Includes a removable sunshield and AXIS Surveillance microSDXC™ Card 64 GB.</t>
  </si>
  <si>
    <t>01092-001</t>
  </si>
  <si>
    <t>Explosion-protected 316L stainless steel Temperature Alarm Camera certified for hazardous areas according to CSA.  Certification part code 1410-TI-50. The product contains U.S.-origin controlled technology/component, the US Export Administration Regulations (EAR) are always applicable to the product. You should comply at all times with all applicable national and international (re-) export control regulations. Oxalis explosion-protected housing with three M20 cable entries and Axis Temperature Alarm camera inside with 336x256 resolution and 17° angle of view. Six temperature alarm zones, isothermal palettes and spot temperature. 3 individual streams in H.264 and Motion JPEG, simultaneous, individually configured streams in maximum resolution at 8.3 fps. Video motion detection and Shock detection. IP66 and IP67-rated and operating temperature in -40°C to +60°C (-40ºF to +140ºF). Powered by 24 V AC (Power supply not included). Includes a removable sunshield and AXIS Surveillance microSDXC™ Card 64 GB.</t>
  </si>
  <si>
    <t>01128-001</t>
  </si>
  <si>
    <t>Explosion-protected 316L stainless steel Temperature Alarm Camera certified for hazardous areas according to CSA.  Certification part code 1410-TI-50. The product contains U.S.-origin controlled technology/component, the US Export Administration Regulations (EAR) are always applicable to the product. You should comply at all times with all applicable national and international (re-) export control regulations. Oxalis explosion-protected housing with three M20 cable entries and Axis Temperature Alarm camera inside with 336x256 resolution and 17° angle of view. Six temperature alarm zones, isothermal palettes and spot temperature. 3 individual streams in H.264 and Motion JPEG, simultaneous, individually configured streams in maximum resolution at 8.3 fps. Video motion detection and Shock detection. IP66 and IP67-rated and operating temperature in -60°C to +40°C (-76ºF to +104ºF). Powered by 24 V AC (Power supply not included). Includes a removable sunshield and AXIS Surveillance microSDXC™ Card 64 GB.</t>
  </si>
  <si>
    <t>01142-001</t>
  </si>
  <si>
    <t>Explosion-protected 316L stainless steel PT Thermal Network camera certified for hazardous areas according to UL. Certification part code UL1410-10-TI-50/UL2420-01. Oxalis explosion-protected housing with two 3/4" NPT cable entries and Axis Thermal Network Camera inside with 640x480 resolution and 32° angle of view. Continuous 360° pan, ±90° tilt and 64 preset positions. At least 3 individual streams in H.264 and Motion JPEG: simultaneous, individually configured streams in maximum resolution at 8.3 fps. It supports Electronic Image Stabilization, Zipstream, ONVIF, Video motion detection and Shock detection. IP66 and IP67-rated and operating temperature in -58ºF to +158ºF (-50°C to +70°C). Powered by 24 V AC (Power supply not included). Includes a removable sunshield and AXIS Surveillance microSDXC™ Card 64 GB.</t>
  </si>
  <si>
    <t>01144-001</t>
  </si>
  <si>
    <t>Explosion-protected 316L stainless steel PT Thermal Network Camera certified for hazardous areas according to UL. Certification part code OXALIS-UL2410-TI-50. Oxalis explosion-protected housing with two 3/4" NPT cable entries and Axis Thermal Network Camera inside with 640x480 resolution and 32° angle of view. Continuous 360° pan, ±90° tilt and 64 preset positions. At least 3 individual streams in H.264 and Motion JPEG: simultaneous, individually configured streams in maximum resolution at 8.3 fps. It supports Electronic Image Stabilization, Zipstream, ONVIF, Video motion detection and Shock detection. IP66 and IP67-rated and operating temperature in -58ºF to +158ºF (-50°C to +70°C). Powered by 110 V AC. Includes a removable sunshield and AXIS Surveillance microSDXC™ Card 64 GB.</t>
  </si>
  <si>
    <t>01101-001</t>
  </si>
  <si>
    <t>Explosion-protected 316L stainless steel PT Thermal Network Camera certified for hazardous areas according to CSA. Certification part code 1410-10-TI-50/2420-01. Oxalis explosion-protected housing with one M20 cable entry and Axis Thermal Network Camera  inside with 640x480 resolution and 32° angle of view. Continuous 360° pan, ±90° tilt and 64 preset positions. At least 3 individual streams in H.264 and Motion JPEG, simultaneous, individually configured streams in maximum resolution at 8.3 fps. Video motion detection and Shock detection. IP66 and IP67-rated and operating temperature in -40°C to +60°C (-40ºF to +140ºF). Powered by 24 V AC (Power supply not included). Includes a removable sunshield and AXIS Surveillance microSDXC™ Card 64 GB.</t>
  </si>
  <si>
    <t>01137-001</t>
  </si>
  <si>
    <t>Explosion-protected 316L stainless steel PT Thermal Network Camera certified for hazardous areas according to CSA. Certification part code 1410-10-TI-50/2420-01. Oxalis explosion-protected housing with one M20 cable entry and Axis Thermal Network Camera inside with 640x480 resolution and 32° angle of view. Continuous 360° pan, ±90° tilt and 64 preset positions. At least 3 individual streams in H.264 and Motion JPEG, simultaneous, individually configured streams in maximum resolution at 8.3 fps. It supports Electronic Image Stabilization, Zipstream, ONVIF, Video motion detection and Shock detection. IP66 and IP67-rated and operating temperature in -60°C to +40°C (-76ºF to +104ºF). Powered by 24 V AC (Power supply not included). Includes a removable sunshield and AXIS Surveillance microSDXC™ Card 64 GB.</t>
  </si>
  <si>
    <t>01480-001</t>
  </si>
  <si>
    <t>Explosion-protected, top performance, PoE powered HDTV 1080p PTZ dome network camera with 32x zoom, FM listed for hazardous locations Class I Division 1, Groups B, C, D, T6; Class 1 Zone 1 IIB + H2 T6, -20ºC &lt;= Ta &lt;= +55ºC (FM17US0156). Stainless Steel 316L housing. Auto day/night functionality, Zipstream, wide dynamic range, electronic image stabilization, highlight compensation. Continuous 360º rotation and 220º tilt with E-flip. HDTV 1080p@30 fps, 720@60 fps. High PoE midspan with fiber slot is included (for installation in safe area or Ex d enclosure), AXIS Surveillance SD Card 64GB. Optional accessories: Wall and pole mount.
Built to order, 6 weeks lead time.</t>
  </si>
  <si>
    <t>01703-001</t>
  </si>
  <si>
    <t>Explosion-protected, PoE powered, 5 MP fixed network camera, FM listed for hazardous locations Class I/II/III Division 1, Groups B, C, D, E, F, G, T6; Class I Zone 1 IIB + H2 AEx d IIB+H2 T6, Class II Zone 21, AEx d IIIC T6 Db, -20ºC &lt;= Ta &lt;= +60ºC. Powder coated aluminum housing (RAL 3017). i-CS mount lens, 2.8 - 8mm, F1.2. Lightfinder, Zipstream, WDR - forensic capture. AXIS Surveillance SD Card 64GB, sunshield included. Built to order, 6 weeks lead time.</t>
  </si>
  <si>
    <t>01007-001</t>
  </si>
  <si>
    <t>AXIS P8804 Stereo Sensor Kit provides synched stereo imaging from two AXIS F1004 Sensor Units and an AXIS F34 Main Unit. Using analytics software from an Axis partner, AXIS P8804 enables the creation of a 3D depth map that facilitates precision counting for applications such as people counting, queue management and heat mapping. The kit is designed to be mounted indoors in ceilings—either recessed in a drop ceiling for a discreet installation, or surface-mounted with the included adapter. It is ideal for use, for example, in stores. ​​The main unit is powered with PoE (class 3) or an optional PSU. Sold without analytics SW.
The product can currently not be found on axis.com, but is available on Axis' partner pages (http://www.axis.com/partner_pages/news_prod_tech.php?t=cv&amp;mid=4454).</t>
  </si>
  <si>
    <t>0812-004</t>
  </si>
  <si>
    <t>Small,  wireless indoor cube camera for day &amp; night surveillance. 2.8mm fixed lens with 110° HFOV. Automatic IR cut filter. IR illumination up to 10 meters (33 feet) . Multiple, individually configurable H.264 and Motion JPEG streams; max HDTV 1080p at 30 fps with WDR. 
Axis’ Zipstream technology for reduced bandwidth and storage needs. Memory card slot for optional local video storage. Connects over wireless LAN (IEEE 802.11a/b/g/n) or wired Ethernet. Supports Wi-Fi Protected Setup™ PBC compatible. Includes wall, corner bracket and table top bracket for easy mounting. Power supply included.</t>
  </si>
  <si>
    <t>0811-001</t>
  </si>
  <si>
    <t>Small, full-featured indoor cube camera  for day &amp; night surveillance. 2.8mm fixed lens with 110° HFOV. Automatic IR cut filter. IR illumination up to 10 meters (33 feet) . Multiple, individually configurable H.264 and Motion JPEG streams; max HDTV 1080p at 30 fps with WDR. 
Axis’ Zipstream technology for reduced bandwidth and storage needs. Memory card slot for optional local video storage. Built-in microphone and mini-speaker, integrated PIR motion sensor. Powered over Ethernet (PoE) or by accessory power supply. Includes wall, corner bracket and table top bracket for easy mounting. Power supply not included.</t>
  </si>
  <si>
    <t>0810-004</t>
  </si>
  <si>
    <t>Small, full-featured wireless indoor cube camera for day &amp; night surveillance. 2.8mm fixed lens with 110° HFOV. Automatic IR cut filter. IR illumination up to 10 meters (33 feet) . Multiple, individually configurable H.264 and Motion JPEG streams; max HDTV 1080p at 30 fps with WDR. 
Axis’ Zipstream technology for reduced bandwidth and storage needs. Memory card slot for optional local video storage. Built-in microphone and mini-speaker, integrated PIR motion sensor. Connects over wireless LAN (IEEE 802.11a/b/g/n) or wired Ethernet. Supports Wi-Fi Protected Setup™ PBC compatible. Includes wall, corner bracket and table top bracket for easy mounting. Power supply included.</t>
  </si>
  <si>
    <t>0747-001</t>
  </si>
  <si>
    <t>HDTV 720p resolution, day/night, fixed camera with CS-mount varifocal 3-10.5 mm DC-iris lens. Multiple, individually configurable H.264 and Motion JPEG streams; max HDTV 720p at 30 fps. WDR – Forensic Capture and Axis’ Zipstream technology for reduced bandwidth and storage needs. Video motion detection and active tampering alarm. I/O for alarm/event handling, MicroSD/MicroSDHC memory card slot for optional local video storage. Power over Ethernet or 8-28 VDC input. Includes stand. Power supply not included.</t>
  </si>
  <si>
    <t>0747-021</t>
  </si>
  <si>
    <t>AXIS M1124 in 10-pack. Cannot be sold separately as single packs.</t>
  </si>
  <si>
    <t>0747-031</t>
  </si>
  <si>
    <t>AXIS M1124 Barebone. No lens.</t>
  </si>
  <si>
    <t>0748-001</t>
  </si>
  <si>
    <t>Outdoor, NEMA 4X, IP66 and IK10-rated, lightweight,HDTV 720p resolution, day/night, fixed camera with CS-mount varifocal 3-10.5 mm DC-iris lens. Multiple, individually configurable H.264 and Motion JPEG streams; max HDTV 720p at 30 fps. WDR – Forensic Capture and Axis’ Zipstream technology for reduced bandwidth and storage needs. Video motion detection and active tampering alarm. I/O for alarm/event handling, MicroSD/MicroSDHC memory card slot for optional local video storage. Power over Ethernet or 8-28 VDC input.
Operation in -20°C to +50°C. Powered by IEEE 802.3af midspan. Includes a wall bracket, Torx T20 screw driver and IP66- rated cable glands. Midspan not included.</t>
  </si>
  <si>
    <t>0749-001</t>
  </si>
  <si>
    <t>HDTV 1080p resolution, day/night, fixed camera with CS-mount varifocal 3-10.5 mm DC-iris lens. Multiple, individually configurable H.264 and Motion JPEG streams; max HDTV 1080p at 30 fps. WDR – Forensic Capture and Axis’ Zipstream technology for reduced bandwidth and storage needs. Video motion detection and active tampering alarm. I/O for alarm/event handling, MicroSD/MicroSDHC memory card slot for optional local video storage. Power over Ethernet or 8-28 VDC input. Includes stand. Power supply not included.</t>
  </si>
  <si>
    <t>0749-021</t>
  </si>
  <si>
    <t>AXIS M1125 in 10-pack. Cannot be sold separately as single packs.</t>
  </si>
  <si>
    <t>0749-031</t>
  </si>
  <si>
    <t>AXIS M1125 Barebone. No lens.</t>
  </si>
  <si>
    <t>0750-001</t>
  </si>
  <si>
    <t>Outdoor, NEMA 4X, IP66 and IK10-rated, lightweight,HDTV 1080p resolution, day/night, fixed camera with CS-mount varifocal 3-10.5 mm DC-iris lens. Multiple, individually configurable H.264 and Motion JPEG streams; max HDTV 1080p at 30 fps. WDR – Forensic Capture and Axis’ Zipstream technology for reduced bandwidth and storage needs. Video motion detection and active tampering alarm. I/O for alarm/event handling, MicroSD/MicroSDHC memory card slot for optional local video storage. Power over Ethernet or 8-28 VDC input.
Operation in -20°C to +50°C. Powered by IEEE 802.3af midspan. Includes a wall bracket, Torx T20 screw driver and IP66- rated cable glands. Midspan not included.</t>
  </si>
  <si>
    <t>0590-001</t>
  </si>
  <si>
    <t>HDTV camera for day and night surveillance with varifocal 3-10.5mm P-iris lens. Remote 3.5 x optical zoom and focus with automatic IR cut filter. Multiple, individually configurable H.264 and Motion JPEG streams; max HDTV 1080p or 2MP resolution at 30 fps. Video motion detection and active tampering alarm and I/O ports. MicroSD/SDHC memory card slot for edge storage. Includes stand for easy mounting. Power over Ethernet. Midspan not included.</t>
  </si>
  <si>
    <t>0590-021</t>
  </si>
  <si>
    <t>AXIS M1145 in 10-pack/bulk. Cannot be sold separately as single packs.</t>
  </si>
  <si>
    <t>0591-001</t>
  </si>
  <si>
    <t>HDTV camera for day and night surveillance with varifocal 3-10.5mm P-iris lens. Remote 3.5 x optical zoom and focus with automatic IR cut filter. Multiple, individually configurable H.264 and Motion JPEG streams; max HDTV 1080p or 2MP resolution at 30 fps. Video motion detection and active tampering alarm and I/O ports. OptimizedIR, a power-efficient LED technology that provides an adaptable angle of IR illumination up to 15 meters (50 feet) MicroSD/SDHC memory card slot for edge storage. Includes stand for easy mounting. Power over Ethernet. Midspan not included.</t>
  </si>
  <si>
    <t>0591-021</t>
  </si>
  <si>
    <t>AXIS M1145-L in 10-pack/bulk. Cannot be sold separately as single packs.</t>
  </si>
  <si>
    <t>0911-001</t>
  </si>
  <si>
    <t>Day/night, compact and outdoor-ready bullet style HDTV camera, IP66- and IK08-rated. Built-in IR illumination and WDR – Forensic Capture. Fixed lens with 115° HFOV. Automatic IR cut filter. Multiple, individually configurable H.264 and Motion JPEG streams; max HDTV 1080p resolution at 30 fps. Axis’ Zipstream technology for reduced bandwidth and storage needs. Memory card slot for optional local video storage. Video motion detection, active tampering alarm and corridor format. Integrated bracket for easy mounting on wall and ceiling. Power over Ethernet. Operating conditions -30 °C to 50 °C (-22 °F to 122 °F). Midspan not included.</t>
  </si>
  <si>
    <t>0988-001</t>
  </si>
  <si>
    <t>Day/night, compact and outdoor-ready bullet style HDTV camera in black color, IP66- and IK08-rated Built-in IR illumination and WDR – Forensic Capture. Fixed lens with 115° HFOV. Automatic IR cut filter. Multiple, individually configurable H.264 and Motion JPEG streams; max HDTV 1080p resolution at 30 fps. Axis’ Zipstream technology for reduced bandwidth and storage needs. Memory card slot for optional local video storage. Video motion detection, active tampering alarm and corridor format. Integrated bracket for easy mounting on wall and ceiling. Power over Ethernet. Operating conditions -30 °C to 50 °C (-22 °F to 122 °F). Midspan not included.</t>
  </si>
  <si>
    <t>0911-021</t>
  </si>
  <si>
    <t>AXIS M2025-LE in 10-pack/bulk. Cannot be sold separately as single packs.</t>
  </si>
  <si>
    <t>01049-001</t>
  </si>
  <si>
    <t>Day/night, compact and outdoor-ready bullet style HDTV camera, IP66- and IK08-rated. Built-in IR illumination and WDR. Fixed lens with 130° HFOV. Automatic IR cut filter. Multiple, individually configurable H.264/H.265 and Motion JPEG streams; max 4 MP / QuadHD resolution at 30 fps. Axis’ Zipstream technology for reduced bandwidth and storage needs. Memory card slot for optional local video storage. Video motion detection, active tampering alarm and corridor format. Integrated bracket for easy mounting on wall and ceiling. Power over Ethernet. Operating conditions -30 °C to 50 °C (-22 °F to 122 °F). Midspan not included.</t>
  </si>
  <si>
    <t>01050-001</t>
  </si>
  <si>
    <t>Day/night, compact and outdoor-ready bullet style HDTV camera in black color, IP66- and IK08-rated. Built-in IR illumination and WDR. Fixed lens with 130° HFOV. Automatic IR cut filter. Multiple, individually configurable H.264/H.265 and Motion JPEG streams; max 4 MP / QuadHD resolution at 30 fps. Axis’ Zipstream technology for reduced bandwidth and storage needs. Memory card slot for optional local video storage. Video motion detection, active tampering alarm and corridor format. Integrated bracket for easy mounting on wall and ceiling. Power over Ethernet. Operating conditions -30 °C to 50 °C (-22 °F to 122 °F). Midspan not included.</t>
  </si>
  <si>
    <t>01049-021</t>
  </si>
  <si>
    <t>AXIS M2026-LE Mk II in 10-pack/bulk. Cannot be sold separately as single packs.</t>
  </si>
  <si>
    <t>01050-021</t>
  </si>
  <si>
    <t>AXIS M2026-LE Mk II Black in 10-pack/bulk. Cannot be sold separately as single packs.</t>
  </si>
  <si>
    <t>0532-001</t>
  </si>
  <si>
    <t>Miniature HDTV pinhole camera for discreet surveillance. Cable from sensor unit going in the direction of the lens. Edge storage using microSD card or NAS. ACAP support, I/O port, multiple video streams in H.264 and Motion JPEG. 25/30 fps in all resolutions up to 720p. PoE and 8-28 VDC support.</t>
  </si>
  <si>
    <t>0532-021</t>
  </si>
  <si>
    <t>AXIS P1214 in pack of 10 units</t>
  </si>
  <si>
    <t>0533-001</t>
  </si>
  <si>
    <t>Miniature HDTV camera for discreet outdoor surveillance. Cable from sensor unit going in the direction of the lens. Edge storage using microSD card or NAS. ACAP support, I/O port, multiple video streams in H.264 and Motion JPEG. 25/30 fps in all resolutions up to 720p. PoE and 8-28 VDC support.</t>
  </si>
  <si>
    <t>0533-021</t>
  </si>
  <si>
    <t>AXIS P1214-E in pack of 10 units</t>
  </si>
  <si>
    <t>0654-001</t>
  </si>
  <si>
    <t>Miniature HDTV camera for discreet indoor/outdoor surveillance with 145° horizontal field of view.  Edge storage using microSD card or NAS. ACAP support, I/O port, multiple video streams in H.264 and Motion JPEG. 25/30 fps in all resolutions up to 720p. PoE and 8-28 VDC support.</t>
  </si>
  <si>
    <t>0896-001</t>
  </si>
  <si>
    <t>AXIS P1244 Network Camera is a modular camera based on a small-sized main unit (AXIS P12 Mk II) and AXIS F1004 Sensor Unit. The camera provides HDTV 720p resolution and 102° horizontal FoV. Supports multiple streams in H.264 and Motion JPEG, Axis’ Zipstream technology for lower bandwidth and storage needs, and edge storage using microSD card or NAS. The main unit is powered with PoE. The sensor unit has a pigtail with a detachable cable (8 m/26 ft.) for easy installation and maintenance. Comes with a kit for flush mount installation in ceiling/wall.</t>
  </si>
  <si>
    <t>0926-001</t>
  </si>
  <si>
    <t>AXIS P1245 Network Camera is a modular camera based on a small-sized main unit (AXIS P12 Mk II) and AXIS FA1105 Sensor Unit. The camera provides HDTV 1080p resolution, 111° horizontal FoV and WDR - Forensic Capture. Supports multiple streams in H.264 and Motion JPEG, Axis’ Zipstream technology for lower bandwidth and storage needs, and edge storage using microSD card. The main unit is powered with PoE. The sensor unit has a built in connector and a detachable cable (8 m/26 ft.) for easy installation and maintenance. Comes with a kit for flush mount installation in ceiling/wall.</t>
  </si>
  <si>
    <t>0924-001</t>
  </si>
  <si>
    <t>AXIS P1254 Network Camera is a modular camera based on a small-sized main unit (AXIS P12 Mk II) and AXIS F1004 Bullet Sensor Unit that enables easy mounting on walls or ceilings and with the ability to tilt and rotate The camera provides HDTV 720p resolution and 102° horizontal FoV. Supports multiple streams in H.264 and Motion JPEG, Axis’ Zipstream technology for lower bandwidth and storage needs, and edge storage using microSD card or NAS. The main unit is powered with PoE. The sensor unit has a pigtail with a detachable cable (8 m/26 ft.) for easy installation and maintenance.</t>
  </si>
  <si>
    <t>0925-001</t>
  </si>
  <si>
    <t>AXIS P1264 Network Camera is a modular camera based on a small-sized main unit (AXIS P12 Mk II) and AXIS F1004 Pinhole Sensor Unit that is designed for extremely discreet indoor installations. The camera provides HDTV 720p resolution and 57° horizontal FoV. Supports multiple streams in H.264 and Motion JPEG, Axis’ Zipstream technology for lower bandwidth and storage needs, and edge storage using microSD card or NAS. The main unit is powered with PoE. The sensor unit has a pigtail with a detachable cable (8 m/26 ft.) for easy installation and maintenance. Bracket included for mounting behind thin metal, plastic or glass panel.</t>
  </si>
  <si>
    <t>0927-001</t>
  </si>
  <si>
    <t>AXIS P1265 Network Camera is a modular camera based on a small-sized main unit (AXIS P12 Mk II) and an AXIS FA1125 Pinhole Sensor Unit that is designed for extremely discreet indoor installations. The camera provides HDTV 1080p resolution, 91° horizontal FoV and WDR - Forensic Capture. Supports multiple streams in H.264 and Motion JPEG, Axis’ Zipstream technology for lower bandwidth and storage needs, and edge storage using microSD card. The main unit is powered with PoE. The sensor unit has a built in connector with a detachable cable (8 m/26 ft.) for easy installation and maintenance. Bracket included for mounting behind a thin metal, plastic or glass panel.</t>
  </si>
  <si>
    <t>0928-001</t>
  </si>
  <si>
    <t>AXIS P1275 Network Camera is a modular camera based on a small-sized main unit (AXIS P12 Mk II) and an AXIS FA4115 Dome Sensor Unit with a varifocal lens that enables easy mounting on walls or ceilings. It can be manually directed with pan, tilt and rotate movements. The camera provides HDTV 1080p resolution, 53-99° horizontal FoV and WDR - Forensic Capture. Supports multiple streams in H.264 and Motion JPEG, Axis’ Zipstream technology for lower bandwidth and storage needs, and edge storage using microSD card. The main unit is powered with PoE. The sensor unit has a built in connector and a detachable cable (8 m/26 ft.) for easy installation and maintenance.</t>
  </si>
  <si>
    <t>0689-001</t>
  </si>
  <si>
    <t>HDTV 720p resolution, day/night, fixed camera with CS-mount varifocal 2.8-8.5 mm P-iris lens and remote back focus (camera also supports DC-iris lenses). Multiple, individually configurable H.264 and Motion JPEG streams; max HDTV 720p at 60 fps. WDR – Forensic Capture, Lightfinder and Axis’ Zipstream technology for reduced bandwidth and storage needs. Video motion detection and active tampering alarm. Two-way audio with built-in microphone and audio detection. I/O for alarm/event handling, MicroSD/MicroSDHC memory card slot for optional local video storage, serial port for RS422/485 communication. Power over Ethernet. Includes stand with cable management. Power supply not included.</t>
  </si>
  <si>
    <t>0689-021</t>
  </si>
  <si>
    <t>AXIS P1364 in 10-pack. Cannot be sold separately as single packs. No power supplies.</t>
  </si>
  <si>
    <t>0739-001</t>
  </si>
  <si>
    <t>Outdoor, NEMA 4X, IP66/67 and IK10-rated, lightweight, HDTV 720p, day/night, fixed network camera with CS-mount varifocal 2.8-8.5 mm P-iris lens and remote back focus (camera also supports DC-iris lenses). Multiple, individually configurable H.264 and Motion JPEG streams; max HDTV 720p resolution at 60 fps. WDR- Forensic Capture Lightfinder and Axis’ Zipstream technology for reduced bandwidth and storage needs. Video motion detection and active tampering alarm. Two-way audio. MicroSD/MicroSDHC memory card slot for optional local video storage, serial port for RS422/485 communication. Operation in -40°C to +50°C. Powered by IEEE 802.3af midspan. Includes a removable sunshield, wall bracket, intrusion switch, Torx T20 screw driver and IP66/67- rated cable glands. Midspan not included.</t>
  </si>
  <si>
    <t>0689-041</t>
  </si>
  <si>
    <t>AXIS P1364 Barebone. No lens. No power supply.</t>
  </si>
  <si>
    <t>0689-051</t>
  </si>
  <si>
    <t>AXIS P1364 Barebone in 10-pack. Cannot be sold separately as single packs. No lenses. No power supplies.</t>
  </si>
  <si>
    <t>0897-001</t>
  </si>
  <si>
    <t>HDTV 1080p resolution, day/night, fixed camera with CS-mount varifocal 2.8-8 mm P-Iris lens and remote back focus (camera also supports DC-iris lenses). Multiple, individually configurable H.264 and Motion JPEG streams; max HDTV 1080p at 60 fps. WDR – Forensic Capture, Lightfinder and Axis’ Zipstream technology for reduced bandwidth and storage needs. Video motion detection and active tampering alarm. Two-way audio with built-in microphone and audio detection. I/O for alarm/event handling, MicroSD/MicroSDHC memory card slot for optional local video storage, serial port for RS422/485 communication. Power over Ethernet. Includes stand with cable management. Power supply not included.</t>
  </si>
  <si>
    <t>0898-001</t>
  </si>
  <si>
    <t>Outdoor, NEMA 4X, IP66/67 and IK10-rated, lightweight, HDTV 1080p, day/night, fixed network camera with CS-mount varifocal 2.8-8 mm P-Iris lens and remote back focus (camera also supports DC-iris lenses). Multiple, individually configurable H.264 and Motion JPEG streams; max HDTV 1080p resolution at 60 fps. WDR - Forensic Capture, Lightfinder and Axis’ Zipstream technology for reduced bandwidth and storage needs. Video motion detection and active tampering alarm. Two-way audio. MicroSD/MicroSDHC memory card slot for optional local video storage, serial port for RS422/485 communication. Operation in -40°C to +50°C. Powered by IEEE 802.3af midspan. Includes a removable sunshield, wall bracket, Torx T20 screw driver and IP66/67- rated cable glands. Midspan not included.</t>
  </si>
  <si>
    <t>0897-021</t>
  </si>
  <si>
    <t>AXIS P1365 Mk II in 10-pack. Cannot be sold separately as single packs. No power supplies.</t>
  </si>
  <si>
    <t>0897-041</t>
  </si>
  <si>
    <t>AXIS P1365 Mk II Barebone. No lens. No power supply.</t>
  </si>
  <si>
    <t>0897-051</t>
  </si>
  <si>
    <t>AXIS P1365 Mk II Barebone in 10-pack. Cannot be sold separately as single packs. No lenses. No power supplies.</t>
  </si>
  <si>
    <t>0762-001</t>
  </si>
  <si>
    <t>5MP resolution, day/night, fixed box camera providing Forensic WDR and Lightfinder technology for demanding light conditions. Includes an IR corrected varifocal 2.8-8.5 mm F1.2 P-iris lens and remote back focus (camera also supports i-CS and DC-iris lenses with CS Mount). Multiple, individually configurable H.264 and Motion JPEG streams; max 5MP at 25/30 fps in in 16:9 format.
Axis Zipstream technology for reduced bandwidth and storage needs. Video motion detection and active tampering alarm. Two-way audio with built-in microphone and audio detection. I/O for alarm/event handling, Memory card slot for optional local video storage. Serial port for RS422/485 communication. Power over Ethernet or 8-28 V DC input. Includes black metal stand with hole for easy cable management. Midspan not included.</t>
  </si>
  <si>
    <t>0762-031</t>
  </si>
  <si>
    <t>AXIS P1367 Barebone. No lens. No power supply.</t>
  </si>
  <si>
    <t>0763-001</t>
  </si>
  <si>
    <t>Outdoor, 5MP resolution, day/night, fixed box camera providing Forensic WDR and Lightfinder for demanding light conditions Includes an IR corrected varifocal 2.8-8.5 mm F1.2 P-iris lens and remote back focus (camera also supports i-CS and DC-iris lenses with CS Mount).
Multiple, individually configurable H.264 and Motion JPEG streams; max 5MP at 25/30 fps in 16:9 format. Axis Zipstream technology for reduced bandwidth and storage needs. Video motion detection and active tampering alarm. Two-way audio. I/O for alarm/event handling, Memory card slot for optional local video storage. Serial port for RS422/485 communication
NEMA 4X, IP66/67 and IK10-rated for operation in -40°C to +55°C and intermittent up to +60°C. Powered by IEEE 802.3af Type 1 Class 3 midspan. Includes a removable sunshield, wall bracket, Torx T20 screw driver and IP66/67- rated cable glands. Midspan not included.</t>
  </si>
  <si>
    <t>0763-031</t>
  </si>
  <si>
    <t>AXIS P1367-E Barebone. No lens. Midspan not included</t>
  </si>
  <si>
    <t>01109-001</t>
  </si>
  <si>
    <t>Outdoor, 4K Ultra HD (8MP) camera, day/night, fixed box camera providing Forensic WDR and Lightfinder for demanding light conditions. Includes an IR corrected varifocal 2.8-8.5 mm F1.2 i-CS lens with P-Iris, remote zoom and focus for installation (camera also supports P-Iris and DC-iris lenses with CS Mount).
Multiple, individually configurable H.264 and Motion JPEG streams; max 4K Ultra HD/8MP at 25/30 fps in 16:9 format. Axis Zipstream technology for reduced bandwidth and storage needs. Video motion detection and active tampering alarm. Two-way audio. I/O for alarm/event handling, Memory card slot for optional local video storage. Serial port for RS422/485 communication
NEMA 4X, IP66/67 and IK10-rated for operation in -40°C to +55°. Powered by IEEE 802.3af Type 1 Class 3 midspan. Includes a removable sunshield, wall bracket, Torx T20 screw driver and IP66/67- rated cable glands. Midspan not included.</t>
  </si>
  <si>
    <t>01109-031</t>
  </si>
  <si>
    <t>AXIS P1368-E Barebone. No lens. Midspan not included</t>
  </si>
  <si>
    <t>0961-001</t>
  </si>
  <si>
    <t>Compact and outdoor-ready HDTV camera for day and night surveillance, IP66-rated, varifocal 2.8-10 mm P-iris lens . Remote 3.5 x optical zoom and focus. Automatic IR cut filter. Multiple, individually configurable H.264 and Motion JPEG streams; max HDTV 1080p /2MP resolution at 25/30 fps. Video motion detection, active tampering alarm, corridor format, Zipstream technology and WDR – Forensic Capture. microSD/SDHC memory card slot for edge storage. Built-in IR illumination covering up to 10 meters (33 feet). Integrated bracket for easy mounting on wall and ceiling. Power over Ethernet. Operating conditions -10 °C to 50 °C (14 °F to 122 °F).</t>
  </si>
  <si>
    <t>0960-001</t>
  </si>
  <si>
    <t>Compact and outdoor-ready HDTV camera for day and night surveillance, IP66-rated, varifocal 3-10.5 mm P-iris lens . Remote 3.5 x optical zoom and focus. Automatic IR cut filter. Multiple, individually configurable H.264 and Motion JPEG streams; max HDTV 1080p /2MP resolution at 50/60 fps. Video motion detection, active tampering alarm, corridor format, Lightfinder, Zipstream technology and WDR – Forensic Capture. I/O ports, microSD/SDHC memory card slot for edge storage. OptimizedIR, a power-efficient LED technology with adaptable angle of IR illumination up to 20 meters (66 feet). Integrated bracket for easy mounting on wall and ceiling. Power over Ethernet. Operating conditions -30 °C to 50 °C (-22 °F to 140 °F).</t>
  </si>
  <si>
    <t>0777-001</t>
  </si>
  <si>
    <t>Compact and outdoor-ready HDTV camera for day and night surveillance, IP66-rated, varifocal 3-10.5 mm P-iris lens . Remote 3.5 x optical zoom and focus. Automatic IR cut filter. Multiple, individually configurable H.264 and Motion JPEG streams; max HDTV 1080p /2MP resolution at 50/60 fps. Video motion detection, active tampering alarm, corridor format, Lightfinder, Zipstream technology and WDR – Forensic Capture. I/O ports, microSD/SDHC memory card slot for edge storage. OptimizedIR, a power-efficient LED technology with adaptable angle of IR illumination up to 30 meters (100 feet). Integrated bracket for easy mounting on wall and ceiling. Power over Ethernet. Operating conditions -30 °C to 60 °C (-22 °F to 140 °F).</t>
  </si>
  <si>
    <t>0890-001</t>
  </si>
  <si>
    <t>Compact and outdoor-ready HDTV camera for day and night surveillance, IP66-rated, varifocal 10-22 mm P-iris lens . Remote 2 x optical zoom and focus. Automatic IR cut filter. Multiple, individually configurable H.264 and Motion JPEG streams; max HDTV 1080p /2MP resolution at 50/60 fps. Video motion detection, active tampering alarm, corridor format, Lightfinder, Zipstream technology and WDR – Forensic Capture. I/O ports, microSD/SDHC memory card slot for edge storage. OptimizedIR, a power-efficient LED technology with adaptable angle of IR illumination up to 50 meters (164 feet). Integrated bracket for easy mounting on wall and ceiling. Power over Ethernet. Operating conditions -30 °C to 60 °C (-22 °F to 140 °F).</t>
  </si>
  <si>
    <t>01506-001</t>
  </si>
  <si>
    <t>Compact outdoor, HDTV, day/night, fixed bullet camera providing Forensic WDR and Lightfinder for demanding light conditions. IR corrected varifocal 2.8-8.5 mm F1.2 P-iris lens with remote 3x optical zoom and focus. Multiple, individually configurable H.264 and Motion JPEG streams; max HDTV 1080p /2MP resolution at 50/60 fps.. Axis Zipstream technology for reduced bandwidth and storage needs. Video motion detection, active tampering alarm, shock detection and corridor format. Audio mic/line in, I/O for alarm/event handling and memory card slot for optional local video storage. OptimizedIR, a power-efficient IR LED technology covering 40 meters (131 feet).
Integrated bracket for easy mounting on wall and ceiling.
NEMA 4X, IP66/67 and IK10-rated for operation in -40°C to +60°C(-40 °F to 140 °F). 
Powered by IEEE 802.3af Type 1 Class 3 midspan (PoE). Midspan not included.</t>
  </si>
  <si>
    <t>01054-001</t>
  </si>
  <si>
    <t>Compact outdoor, 5MP resolution, day/night, fixed bullet camera providing Forensic WDR and Lightfinder for demanding light conditions. IR corrected varifocal 2.8-8.5 mm F1.2 P-iris lens with remote 3x optical zoom and focus. Multiple, individually configurable H.264 and Motion JPEG streams; max 5MP at 25/30 fps in 16:9 format. Axis Zipstream technology for reduced bandwidth and storage needs. Video motion detection, active tampering alarm, shock detection and corridor format. Audio mic/line in, I/O for alarm/event handling and memory card slot for optional local video storage. OptimizedIR, a power-efficient IR LED technology covering 30 meters (98 feet).
Integrated bracket for easy mounting on wall and ceiling.
NEMA 4X, IP66/67 and IK10-rated for operation in -40°C to +60°C(-40 °F to 140 °F). 
Powered by IEEE 802.3af Type 1 Class 3 midspan (PoE). Midspan not included.</t>
  </si>
  <si>
    <t>01055-001</t>
  </si>
  <si>
    <t>Compact outdoor, 4K Ultra HD (8MP) resolution, day/night, fixed bullet camera providing Forensic WDR and Lightfinder for demanding light conditions. IR corrected varifocal 2.8-9.8 mm F1.6 P-iris lens with remote 3.5x optical zoom and focus. Multiple, individually configurable H.264 and Motion JPEG streams; max 4K Ultra HD/8MP at 25/30 fps in 16:9 format. Axis Zipstream technology for reduced bandwidth and storage needs. Video motion detection, active tampering alarm, shock detection and corridor format.  Audio mic/line in, I/O for alarm/event handling and memory card slot for optional local video storage. OptimizedIR, a power-efficient IR LED technology covering 25 meters (82 feet).
Integrated bracket for easy mounting on wall and ceiling.
NEMA 4X, IP66/67 and IK10-rated for operation in -40°C to +60°C(-40 °F to 140 °F). 
Powered by IEEE 802.3af Type 1 Class 3 midspan (PoE). Midspan not included.</t>
  </si>
  <si>
    <t>0883-001</t>
  </si>
  <si>
    <t>HDTV, Day/night fixed camera providing WDR – Forensic Capture and Lightfinder for demanding light conditions. Varifocal 2.8-8.5 mm i-CS lens with remote zoom and focus for installation. Support for P-Iris and DC-iris lenses, multiple, individually configurable H.264 and Motion JPEG streams; full HDTV 1080p/2MP resolution at up to 60 fps second and 720p/1MP resolution at 120 fps. Zipstream for reduced bandwidth and storage. Video motion detection, shock detection and active tampering alarm. Electronic image stabilization. Scene profiles.Two-way audio and audio detection. I/O for alarm/event handling. Memory card slot for optional local video storage. Serial port for RS485/RS422 communication. Power over Ethernet or 8-28 V DC input. Includes stand for wall and ceiling mount. Power supply not included.</t>
  </si>
  <si>
    <t>0883-041</t>
  </si>
  <si>
    <t>AXIS Q1615 Mk II Barebone in single pack. No lens. No power supply.</t>
  </si>
  <si>
    <t>0884-001</t>
  </si>
  <si>
    <t>Outdoor, NEMA 4X, IP66 and IK10-rated, HDTV, Day/night fixed camera providing WDR – Forensic Capture and Lightfinder for demanding light conditions. Varifocal 2.8-8.5 mm i-CS lens with remote zoom and focus for installation. Support for P-Iris and DC-iris lenses, multiple, individually configurable H.264 and Motion JPEG streams; full HDTV 1080p/2MP resolution at up to 60 fps second and 720p/1MP resolution at 120 fps. Zipstream for reduced bandwidth and storage. Video motion detection, shock detection and active tampering alarm. Electronic image stabilization. Scene profiles.Two-way audio and audio detection. I/O for alarm/event handling. Memory card slot for optional local video storage. Serial port for RS485/RS422 communication. Arctic Temperature Control, operation in -30°C to 60°C (-22 ºF to 140 ºF) when powered by IEEE 802.3af midspan or -40°C to 60°C (-40 ºF to 140 ºF) with PoE+ Midspan. Includes a removable sunshield and wall bracket. Midspan not included.</t>
  </si>
  <si>
    <t>01222-001</t>
  </si>
  <si>
    <t>1/2” image sensor, HDTV, Day/night fixed camera providing Forensic WDR and Lightfinder for demanding light conditions. Varifocal 3.9-10 mm i-CS lens with remote zoom and focus for installation. Support for P-Iris and DC-iris lenses, multiple, individually configurable H.264 and Motion JPEG streams; full HDTV 1080p/2MP resolution up to 60 fps with Forensic WDR and up to 120 fps without. Zipstream for reduced bandwidth and storage. Fence Guard, Motion Guard, Video motion detection, shock detection and active tampering alarm. Barrel distortion correction, Defog and Electronic image stabilization. Scene profiles.Two-way audio with built-in microphone and audio detection. I/O for alarm/event handling. Memory card slot for optional local video storage. Serial port for RS485/RS422 communication. Power over Ethernet or 8-28 V DC input. Includes stand for wall and ceiling mount. Midspan or power supply not included</t>
  </si>
  <si>
    <t>01222-041</t>
  </si>
  <si>
    <t>AXIS Q1645 Barebone in single pack. No lens. No power supply.</t>
  </si>
  <si>
    <t>01223-001</t>
  </si>
  <si>
    <t>1/2” image sensor, outdoor, NEMA 4X, IP66 and IK10-rated HDTV, day/night fixed camera providing OptimizedIR, Forensic WDR and Lightfinder. Varifocal 3.9-10 mm i-CS lens with remote zoom and focus. Support for CS-mount P-Iris and DC-iris lenses, multiple, individually configurable H.264 and Motion JPEG streams; full HDTV 1080p/2MP resolution up to 60 fps with Forensic WDR and up to 120 fps without. Zipstream for reduced bandwidth and storage. Includes analytics AXIS Guard Suite, shock detection and active tampering alarm. Barrel distortion correction, Defog and Electronic image stabilization. Scene profiles. Two-way audio and I/O for alarm/event handling. Memory card slot for optional local video storage. Serial port for RS485/RS422 communication.  Powered by IEEE 802.3at Type 2 Class 4 (PoE+). Built-in heaters and fan, Arctic Temperature Control for start up in -40°C to 60°C (-40 ºF to 140 ºF). Includes a removable sunshield and wall bracket. Midspan not included.</t>
  </si>
  <si>
    <t>01051-001</t>
  </si>
  <si>
    <t>1/2” sensor, 5 MP, Day/night fixed camera providing Forensic WDR and Lightfinder for demanding light conditions. Varifocal 3.9-10 mm i-CS lens with remote zoom and focus for installation. Support for P-Iris and DC-iris lenses, multiple, individually configurable H.264 and Motion JPEG streams; 5 MP at 30 fps with Forensic WDR, and 4 MP at up to 60 fps without Forensic WDR. Zipstream for reduced bandwidth and storage. Fence Guard, Motion Guard, Video motion detection, shock detection and active tampering alarm. Barrel distortion correction, Defog and Electronic image stabilization. Scene profiles.Two-way audio with built-in microphone and audio detection. I/O for alarm/event handling. Memory card slot for optional local video storage. Serial port for RS485/RS422 communication. Power over Ethernet or 8-28 V DC input. Includes stand for wall and ceiling mount. Midspan or power supply not included</t>
  </si>
  <si>
    <t>01051-041</t>
  </si>
  <si>
    <t>AXIS Q1647 Barebone in single pack. No lens. No power supply.</t>
  </si>
  <si>
    <t>01052-001</t>
  </si>
  <si>
    <t>1/2” sensor, outdoor, NEMA 4X, IP66 and IK10-rated, 5 MP, Day/night fixed camera providing OptimizedIR, Forensic WDR and Lightfinder. Varifocal 3.9-10 mm i-CS lens with remote zoom and focus. Support for CS-mount P-Iris and DC-iris lenses, multiple, individually configurable H.264 and Motion JPEG streams; 5 MP at 30 fps with Forensic WDR, and 4 MP at up to 60 fps without Forensic WDR. Zipstream for reduced bandwidth and storage. Inlcudes analytics AXIS Guard Suite, shock detection and active tampering alarm and shock detection. Barrel distortion correction, Defog and Electronic image stabilization. Scene profiles. Two-way audio and I/O for alarm/event handling. Memory card slot for optional local video storage. Serial port for RS485/RS422 communication. Powered by IEEE 802.3at Type 2 Class 4 (PoE+). Built-in heaters and fan, Arctic Temperature Control for start up in -40°C to 60°C (-40 ºF to 140 ºF). Includes a removable sunshield and wall bracket. Midspan not included.</t>
  </si>
  <si>
    <t>01568-031</t>
  </si>
  <si>
    <t>Note: Before the order is processed, this product requires an End User Information statement to be submitted to order@axis.com
Professional photography meets video surveillance
AXIS Q1659 Network Camera offers ultra-high image resolution for surveillance in superb detail at 8 frames per second, achieving unprecedented levels of detail for observing open spaces and across long distances.
It features digital single-lens reflex (DSLR) imaging technology and offers a choice of Canon EF/EF-S lenses, depending on individual user needs. Equipped with an EF lens mount, the camera enables easy lens changes.
AXIS Q1659 is compatible with a broad number of video management systems, and it supports Zipstream that significantly reduces bandwidth and storage requirements.
​&gt; 20 MP resolution
&gt; Canon EF mount and EF/EF-S lenses
&gt; Axis’ Zipstream technology
&gt; PoE and SFP slot for optional fiber connectivity
&gt; Optional accessory housing​</t>
  </si>
  <si>
    <t>0967-001</t>
  </si>
  <si>
    <t>Professional photography meets video surveillance
AXIS Q1659 Network Camera offers ultra-high image resolution for surveillance in superb detail at 8 frames per second, achieving unprecedented levels of detail for observing open spaces and across long distances.
It features digital single-lens reflex (DSLR) imaging technology and offers a choice of Canon EF/EF-S lenses, depending on individual user needs. Equipped with an EF lens mount, the camera enables easy lens changes.
AXIS Q1659 is compatible with a broad number of video management systems, and it supports Zipstream that significantly reduces bandwidth and storage requirements.
​&gt; 20 MP resolution
&gt; Canon EF mount and EF/EF-S lenses
&gt; Axis’ Zipstream technology
&gt; PoE and SFP slot for optional fiber connectivity
&gt; Optional accessory housing​</t>
  </si>
  <si>
    <t>0962-001</t>
  </si>
  <si>
    <t>0963-001</t>
  </si>
  <si>
    <t>0964-001</t>
  </si>
  <si>
    <t>0965-001</t>
  </si>
  <si>
    <t>0966-001</t>
  </si>
  <si>
    <t>0968-001</t>
  </si>
  <si>
    <t>0509-001</t>
  </si>
  <si>
    <t>Outdoor, IP66 and NEMA 4X-rated, 1080p HDTV camera with 18x optical zoom, auto focus and day/night mode. Integrated IR LED illumination. Multiple, individually configurable H.264 and Motion JPEG streams; max HDTV 1080p resolution at 25/30 fps. WDR- dynamic contrast. Video motion detection and active tampering alarm. Two way audio and I/O with multi-connector cable (not included). MicroSD/MicroSDHC memory card slot for optional local video storage. Operation in -40°C to +50°C. Powered by PoE (IEEE 802-3af), 8-28 V DC or 20-24 V AC. Includes a removable sunshield, integrated wall/ceiling mount. Power supply or midspan not included.</t>
  </si>
  <si>
    <t>0644-001</t>
  </si>
  <si>
    <t>Outdoor, IP66 and NEMA 4X-rated, 1080p HDTV camera with 18x optical zoom, auto focus and day/night mode. Integrated IR LED illumination. Multiple, individually configurable H.264 and Motion JPEG streams; max HDTV 1080p resolution at 25/30 fps. WDR- dynamic contrast. Video motion detection and active tampering alarm. 
Serial port supporting RS422/485 communication for connection to a pan-tilt motor. MicroSD/MicroSDHC memory card slot for optional local video storage. Operation in -40°C to +50°C. Powered by PoE (IEEE 802-3af), 8-28 V DC or 20-24 V AC. Includes a removable sunshield. Power supply, midspan or pan-tilt motor not included.</t>
  </si>
  <si>
    <t>0751-001</t>
  </si>
  <si>
    <t>1080p HDTV camera with 10x zoom, auto focus and day/night mode. Multiple, individually configurable H.264 and Motion JPEG streams; max. HDTV 1080p resolution at 50/60 fps. WDR-Dynamic Capture (130dB@ 30 fps and 90dB@ 60 fps). Video motion detection, Gatekeeper functionality and active tampering alarm. Two way audio in 48KHz, I/O and serial port for RS485/RS422 communication. SDHC/SDXC memory card slot for optional local video storage. Operation in 0 °C to +50 °C. Powered by PoE (IEEE 802-3af), 8-28 V DC or 20-24 V AC. Includes stand for wall or ceiling mount. Power supply not included.</t>
  </si>
  <si>
    <t>0752-001</t>
  </si>
  <si>
    <t>Outdoor, IP66- and NEMA 4X-rated, 1080p HDTV camera with 10x zoom, auto focus and day/night mode. Multiple, individually configurable H.264 and Motion JPEG streams; max. HDTV 1080p resolution at 50/60 fps. WDR-Dynamic Capture (130dB@ 30 fps and 90dB@ 60 fps). Video motion detection, Gatekeeper functionality and active tampering alarm. Two way audio in 48KHz, I/O and serial port for RS485/RS422 communication. SD/SDHC/SDXC memory card slot for optional local video storage. Arctic Temperature Control, operation in -30°C to 50°C (-22 ºF to 122 ºF) when powered by IEEE 802.3af midspan or -40 °C to 50 °C (-40 ºF to 122 ºF) with PoE+ Midspan. Includes a removable sunshield and wall bracket. Midspan not included.</t>
  </si>
  <si>
    <t>01161-001</t>
  </si>
  <si>
    <t>Robust outdoor, 2 MP/HDTV, day/night fixed bullet camera with 32x optical zoom. Multiple, individually configurable H.264 and Motion JPEG streams; max HDTV 1080p /2MP resolution at 50/60 fps. Forensic WDR and Lightfinder for demanding light conditions and Axis Zipstream technology for reduced bandwidth and storage needs.
Varifocal 4.3–137 mm, F1.4 with remote zoom and autofocus. 
Includes analytics AXIS Guard Suite, shock detection and active tampering alarm. Corridor format, Barrel distortion correction, Defog, Electronic image stabilization and Scene profiles
Audio mic/line in, I/O for alarm/event handling and memory card slot for optional local video storage. 
OptimizedIR, a power-efficient IR LED technology.
Integrated bracket for easy mounting on wall and ceiling.
NEMA 4X, IP66/67 and impact resistant in -40°C to +60°C(-40 °F to 140 °F). Powered by PoE (IEEE 802-3af), 8-28 V DC or 20-24 V AC. Includes a removable sunshield. 
Power supply or midspan not included.</t>
  </si>
  <si>
    <t>01162-001</t>
  </si>
  <si>
    <t>Robust outdoor, 4 MP/Quad HD1440p, day/night fixed bullet camera with 32x optical zoom. Multiple, individually configurable H.264 and Motion JPEG streams; max HDTV 1440p /4MP resolution at 50/60 fps. Forensic WDR and Lightfinder for demanding light conditions and Axis Zipstream technology for reduced bandwidth and storage needs.
Varifocal 4.3–137 mm, F1.4 with remote zoom and autofocus. 
Includes analytics AXIS Guard Suite, shock detection and active tampering alarm. Corridor format, Barrel distortion correction, Defog, Electronic image stabilization and Scene profiles
Audio mic/line in, I/O for alarm/event handling and memory card slot for optional local video storage. 
OptimizedIR, a power-efficient IR LED technology.
Integrated bracket for easy mounting on wall and ceiling.
NEMA 4X, IP66/67 and impact resistant in -40°C to +60°C(-40 °F to 140 °F). Powered by PoE (IEEE 802-3af), 8-28 V DC or 20-24 V AC. Includes a removable sunshield. 
Power supply or midspan not included.</t>
  </si>
  <si>
    <t>0786-001</t>
  </si>
  <si>
    <t>Outdoor thermal network camera for wall and ceiling mount, 384x288 resolution, 30 fps, and 7 mm lens with 55° angle of view. It supports Electronic Image Stabilization, Zipstream, ONVIF, H.264, audio, I/O ports and local storage. It includes Video motion detection, audio detection, shock detection and support for AXIS Camera Application Platform enabling installation of AXIS Perimeter Defender and third-party applications. IP66, IP67, NEMA 4X rated and UL listed. This product is subject to export control regulations. You should always consult and comply with the regulations of the appropriate local export control authorities.</t>
  </si>
  <si>
    <t>0787-001</t>
  </si>
  <si>
    <t>Outdoor thermal network camera for wall and ceiling mount, 384x288 resolution, 30 fps, and 13 mm lens with 28° angle of view. It supports Electronic Image Stabilization, Zipstream, ONVIF, H.264, audio, I/O ports and local storage. It includes Video motion detection, audio detection, shock detection and support for AXIS Camera Application Platform enabling installation of AXIS Perimeter Defender and third-party applications. IP66, IP67, NEMA 4X rated and UL listed. This product is subject to export control regulations. You should always consult and comply with the regulations of the appropriate local export control authorities.</t>
  </si>
  <si>
    <t>0877-001</t>
  </si>
  <si>
    <t>Outdoor thermal network camera for wall and ceiling mount, 384x288 resolution, 30 fps, and 19 mm lens with 19.4° angle of view. It supports Electronic Image Stabilization, Zipstream, ONVIF, H.264, audio, I/O ports and local storage. It includes Video motion detection, audio detection, shock detection and support for AXIS Camera Application Platform enabling installation of AXIS Perimeter Defender and third-party applications. IP66, IP67, NEMA 4X rated and UL listed. This product is subject to export control regulations. You should always consult and comply with the regulations of the appropriate local export control authorities.</t>
  </si>
  <si>
    <t>0788-001</t>
  </si>
  <si>
    <t>Outdoor thermal network camera for wall and ceiling mount, 384x288 resolution, 30 fps, and 35 mm lens with 10.7° angle of view. It supports Electronic Image Stabilization, Zipstream, ONVIF, H.264, audio, I/O ports and local storage. It includes Video motion detection, audio detection, shock detection and support for AXIS Camera Application Platform enabling installation of AXIS Perimeter Defender and third-party applications. IP66, IP67, NEMA 4X rated and UL listed. This product is subject to export control regulations. You should always consult and comply with the regulations of the appropriate local export control authorities.</t>
  </si>
  <si>
    <t>0789-001</t>
  </si>
  <si>
    <t>Outdoor thermal network camera for wall and ceiling mount, 384x288 resolution, 30 fps, and 60 mm lens with 6.2° angle of view. It supports Electronic Image Stabilization, Zipstream, ONVIF, H.264, audio, I/O ports and local storage. It includes Video motion detection, audio detection, shock detection and support for AXIS Camera Application Platform enabling installation of AXIS Perimeter Defender and third-party applications. IP66, IP67, NEMA 4X rated and UL listed. This product is subject to export control regulations. You should always consult and comply with the regulations of the appropriate local export control authorities.</t>
  </si>
  <si>
    <t>0973-001</t>
  </si>
  <si>
    <t>Outdoor Thermal Network Camera for positioning unit, 384x288 resolution, 30 fps, and 7 mm lens with 55° angle of view. It supports Electronic Image Stabilization, Zipstream, ONVIF, H.264, PoE and local storage. It includes Video motion detection, shock detection and support for AXIS Camera Application Platform enabling installation of AXIS Perimeter Defender and third-party applications. IP66, NEMA 4X rated and UL listed. This product is subject to export control regulations. You should always consult and comply with the regulations of the appropriate local export control authorities.</t>
  </si>
  <si>
    <t>0974-001</t>
  </si>
  <si>
    <t>Outdoor Thermal Network Camera for positioning unit, 384x288 resolution, 30 fps, and 13 mm lens with 28° angle of view. It supports Electronic Image Stabilization, Zipstream, ONVIF, H.264, PoE and local storage. It includes Video motion detection, shock detection and support for AXIS Camera Application Platform enabling installation of AXIS Perimeter Defender and third-party applications. IP66, NEMA 4X rated and UL listed. This product is subject to export control regulations. You should always consult and comply with the regulations of the appropriate local export control authorities.</t>
  </si>
  <si>
    <t>0979-001</t>
  </si>
  <si>
    <t>Outdoor Thermal Network Camera for positioning unit, 384x288 resolution, 30 fps, and 19 mm lens with 19.4° angle of view. It supports Electronic Image Stabilization, Zipstream, ONVIF, H.264, PoE and local storage. It includes Video motion detection, shock detection and support for AXIS Camera Application Platform enabling installation of AXIS Perimeter Defender and third-party applications. IP66, NEMA 4X rated and UL listed. This product is subject to export control regulations. You should always consult and comply with the regulations of the appropriate local export control authorities.</t>
  </si>
  <si>
    <t>0975-001</t>
  </si>
  <si>
    <t>Outdoor Thermal Network Camera for positioning unit, 384x288 resolution,  30 fps, and 35 mm lens with 10.7° angle of view. It supports Electronic Image Stabilization, Zipstream, ONVIF, H.264, PoE and local storage. It includes Video motion detection, shock detection and support for AXIS Camera Application Platform enabling installation of AXIS Perimeter Defender and third-party applications. IP66, NEMA 4X rated and UL listed. This product is subject to export control regulations. You should always consult and comply with the regulations of the appropriate local export control authorities.</t>
  </si>
  <si>
    <t>0977-001</t>
  </si>
  <si>
    <t>Outdoor Thermal Network Camera for positioning unit, 384x288 resolution, 30 fps, and 60 mm lens with 6.2° angle of view. It supports Electronic Image Stabilization, Zipstream, ONVIF, H.264, PoE and local storage. It includes Video motion detection, shock detection and support for AXIS Camera Application Platform enabling installation of AXIS Perimeter Defender and third-party applications. IP66, NEMA 4X rated and UL listed. This product is subject to export control regulations. You should always consult and comply with the regulations of the appropriate local export control authorities.</t>
  </si>
  <si>
    <t>0916-001</t>
  </si>
  <si>
    <t>Outdoor thermal network camera for wall and ceiling mount, 640x480 resolution, 30 fps, and 10mm lens with 63° angle of view. It supports Electronic Image Stabilization, Zipstream, ONVIF, H.264, audio, I/O ports and local storage. It includes Video motion detection, audio detection, shock detection and support for AXIS Camera Application Platform enabling installation of AXIS Perimeter Defender and third-party applications. IP66, IP67, NEMA 4X rated and UL listed. This product is subject to export control regulations. You should always consult and comply with the regulations of the appropriate local export control authorities.</t>
  </si>
  <si>
    <t>0918-001</t>
  </si>
  <si>
    <t>Outdoor thermal network camera for wall and ceiling mount, 640x480 resolution, 30 fps, and 19 mm lens with 32° angle of view. It supports Electronic Image Stabilization, Zipstream, ONVIF, H.264, audio, I/O ports and local storage. It includes Video motion detection, audio detection, shock detection and support for AXIS Camera Application Platform enabling installation of AXIS Perimeter Defender and third-party applications. IP66, IP67, NEMA 4X rated and UL listed. This product is subject to export control regulations. You should always consult and comply with the regulations of the appropriate local export control authorities.</t>
  </si>
  <si>
    <t>0920-001</t>
  </si>
  <si>
    <t>Outdoor thermal network camera for wall and ceiling mount, 640x480 resolution, 30 fps, and 35 mm lens with 17° angle of view. It supports Electronic Image Stabilization, Zipstream, ONVIF, H.264, audio, I/O ports and local storage. It includes Video motion detection, audio detection, shock detection and support for AXIS Camera Application Platform enabling installation of AXIS Perimeter Defender and third-party applications. IP66, IP67, NEMA 4X rated and UL listed. This product is subject to export control regulations. You should always consult and comply with the regulations of the appropriate local export control authorities.</t>
  </si>
  <si>
    <t>0922-001</t>
  </si>
  <si>
    <t>Outdoor thermal network camera for wall and ceiling mount, 640x480 resolution, 30 fps, and 60 mm lens with 10° angle of view. It supports Electronic Image Stabilization, Zipstream, ONVIF, H.264, audio, I/O ports and local storage. It includes Video motion detection, audio detection, shock detection and support for AXIS Camera Application Platform enabling installation of AXIS Perimeter Defender and third-party applications. IP66, IP67, NEMA 4X rated and UL listed. This product is subject to export control regulations. You should always consult and comply with the regulations of the appropriate local export control authorities.</t>
  </si>
  <si>
    <t>0981-001</t>
  </si>
  <si>
    <t>Outdoor Thermal Network Camera for positioning unit. 640x480 resolution, 30 fps, and 10mm lens with 63° angle of view. It supports Electronic Image Stabilization, Zipstream, ONVIF, H.264, PoE and local storage. It includes Video motion detection, shock detection and support for AXIS Camera Application Platform enabling installation of AXIS Perimeter Defender and third-party applications. IP66, NEMA 4X rated and UL listed. This product is subject to export control regulations. You should always consult and comply with the regulations of the appropriate local export control authorities.</t>
  </si>
  <si>
    <t>0983-001</t>
  </si>
  <si>
    <t>Q1942-E PT mount 19mm 
Outdoor Thermal Network Camera for positioning unit. 640x480 resolution, 30 fps, and 19mm lens with 32° angle of view. It supports Electronic Image Stabilization, Zipstream, ONVIF, H.264, PoE and local storage. It includes Video motion detection, shock detection and support for AXIS Camera Application Platform enabling installation of AXIS Perimeter Defender and third-party applications. IP66, NEMA 4X rated and UL listed. This product is subject to export control regulations. You should always consult and comply with the regulations of the appropriate local export control authorities.</t>
  </si>
  <si>
    <t>0985-001</t>
  </si>
  <si>
    <t>Outdoor Thermal Network Camera for positioning unit. 640x480 resolution, 30 fps, and 35mm lens with 17° angle of view. It supports Electronic Image Stabilization, Zipstream, ONVIF, H.264, PoE and local storage. It includes Video motion detection, shock detection and support for AXIS Camera Application Platform enabling installation of AXIS Perimeter Defender and third-party applications. IP66, NEMA 4X rated and UL listed. This product is subject to export control regulations. You should always consult and comply with the regulations of the appropriate local export control authorities.</t>
  </si>
  <si>
    <t>0987-001</t>
  </si>
  <si>
    <t>Outdoor Thermal Network Camera for positioning unit. 640x480 resolution, 30 fps, and 60mm lens with 10° angle of view. It supports Electronic Image Stabilization, Zipstream, ONVIF, H.264, PoE and local storage. It includes Video motion detection, shock detection and support for AXIS Camera Application Platform enabling installation of AXIS Perimeter Defender and third-party applications. IP66, NEMA 4X rated and UL listed. This product is subject to export control regulations. You should always consult and comply with the regulations of the appropriate local export control authorities.</t>
  </si>
  <si>
    <t>0778-001</t>
  </si>
  <si>
    <t>AXIS F34 Main Unit. 4-channel main unit to be used with any of AXIS F Sensor Units. Supports 1080p in 15/12.5 fps or 720p in full frame rate. Axis’ Zipstream technology for reduced bandwidth and storage needs. Video motion detection and active tampering alarm. Supports edge storage through NAS or SD cards (optional). Two SD card slots. Power over Ethernet or 8-28 V DC input. Power supply not included.</t>
  </si>
  <si>
    <t>0658-001</t>
  </si>
  <si>
    <t>AXIS F41 Main Unit. To be used with any of AXIS F Series Sensor Units. Supports full HDTV 1080p and WDR - Forensic Capture. Two way audio, 4 configurable I/Os with 12 V output and RS232. Supports Edge Storage through NAS or SD card (optional). PoE and 8-28 V DC support.</t>
  </si>
  <si>
    <t>0936-001</t>
  </si>
  <si>
    <t>AXIS F44 Dual Audio Input Main Unit. 4-channel main unit to be used with any of AXIS F Series Sensor Units. Supports 1080p in 15/12.5 fps or 720p in full frame rate. Two way audio, 4 configurable I/Os with 12 V output and RS232. Supports Edge Storage through NAS or SD cards (optional). Two SD card slots. PoE and 8-28 V DC support. Comes with a stereo-to-mono adapter cable that allows two audio inputs. This article replaces AXIS F44 Main Unit (0659-00x) and the US version of AXIS F44 Dual Audio Input (0936-004).</t>
  </si>
  <si>
    <t>0765-001</t>
  </si>
  <si>
    <t>AXIS F1004 Sensor Unit with a fixed lens. Provides HDTV 720p and 102° horizontal FOV. Pigtail for a detachable 8-m (26-ft.) cable for connecting to an AXIS F Main Unit. A flush ceiling/wall mount kit is included.</t>
  </si>
  <si>
    <t>0935-001</t>
  </si>
  <si>
    <t>AXIS F1004 Bullet Sensor Unit with a fixed lens. Bullet-style mechanics enabling easy mounting on walls or ceilings and with the ability to tilt and rotate. Provides HDTV 720p and 102° horizontal FOV. Pigtail for a detachable 8-m (26-ft.) cable for connecting to an AXIS F Main Unit.</t>
  </si>
  <si>
    <t>01003-001</t>
  </si>
  <si>
    <t>AXIS F1004 Pinhole Sensor Unit. Pinhole lens for extremely discreet surveillance. Provides HDTV 720p and 57° horizontal FOV. Pigtail for a detachable 8-m (26-ft.) cable for connecting to an AXIS F Main Unit. Comes with a mounting bracket fot the sensor unit.</t>
  </si>
  <si>
    <t>0779-004</t>
  </si>
  <si>
    <t>AXIS F34 Surveillance System. Includes one AXIS F34 Main Unit, 4 x AXIS F1004 Sensor Units, 4 x AXIS F8214 Dome Accessory, 4 x AXIS F8224 Recessed Mount, 4 x AXIS F7315 Cable White 15 m (49 ft) for connecting sensor units to the main unit and 2 x AXIS Surveillance microSDXC card 64 GB. Comes with a power supply.</t>
  </si>
  <si>
    <t>0675-001</t>
  </si>
  <si>
    <t>AXIS F1005-E Sensor Unit with a 3 meter cable to the main unit. IP66 rated. To be used with AXIS F Series Main Units. Fixed lens that provides 113° horizontal FOV. Full HDTV 1080p resolution and support for WDR - Forensic Capture together with AXIS F41 Main Unit. Includes one AXIS F8201 Vari-angle Mounting Bracket.</t>
  </si>
  <si>
    <t>0676-001</t>
  </si>
  <si>
    <t>AXIS F1005-E Sensor Unit with a 12 meter cable to the main unit. IP66 rated. To be used with AXIS F Series Main Units. Fixed lens that provides 113° horizontal FOV. Full HDTV 1080p resolution and support for WDR - Forensic Capture together with AXIS F41 Main Unit. Includes one AXIS F8201 Vari-angle Mounting Bracket.</t>
  </si>
  <si>
    <t>0677-001</t>
  </si>
  <si>
    <t>AXIS F1015 Sensor Unit with a 3 meter cable to the main unit. To be used with AXIS F Series Main Units. Vari-focal lens that provides 53° - 108° horizontal FOV. Full HDTV 1080p resolution and support for WDR - Forensic Capture together with AXIS F41 Main Unit. Includes one AXIS F8201 Vari-angle Mounting Bracket.</t>
  </si>
  <si>
    <t>0678-001</t>
  </si>
  <si>
    <t>AXIS F1015 Sensor Unit with a 12 meter cable to the main unit. To be used with AXIS F Series Main Units. Vari-focal lens that provides 53° - 108° horizontal FOV. Full HDTV 1080p resolution and support for WDR - Forensic Capture together with AXIS F41 Main Unit. Includes one AXIS F8201 Vari-angle Mounting Bracket.</t>
  </si>
  <si>
    <t>0735-001</t>
  </si>
  <si>
    <t>AXIS F1025 Sensor Unit with a 3 meter cable to the main unit. To be used with AXIS F Series Main Units. Pinhole lens that provides 92° horizontal FOV. Full HDTV 1080p resolution and support for WDR - Forensic Capture together with AXIS F41 Main Unit. Includes one AXIS F8202 Straight Mounting Bracket.</t>
  </si>
  <si>
    <t>0734-001</t>
  </si>
  <si>
    <t>AXIS F1025 Sensor Unit with a 12 meter cable to the main unit. To be used with AXIS F Series Main Units. Pinhole lens that provides 92° horizontal FOV. Full HDTV 1080p resolution and support for WDR - Forensic Capture together with AXIS F41 Main Unit. Includes one AXIS F8202 Straight Mounting Bracket.</t>
  </si>
  <si>
    <t>0737-001</t>
  </si>
  <si>
    <t>AXIS F1035-E Sensor Unit with a 3 meter cable to the main unit. IP66 rated. To be used with AXIS F Series Main Units. Fisheye lens that provides 194° horizontal FOV. Full HDTV 1080p resolution and support for WDR - Forensic Capture together with AXIS F41 Main Unit. Includes one AXIS F8201 Vari-angle Mounting Bracket.</t>
  </si>
  <si>
    <t>0736-001</t>
  </si>
  <si>
    <t>AXIS F1035-E Sensor Unit with a 12 meter cable to the main unit. IP66 rated. To be used with AXIS F Series Main Units. Fisheye lens that provides 194° horizontal FOV. Full HDTV 1080p resolution and support for WDR - Forensic Capture together with AXIS F41 Main Unit. Includes one AXIS F8201 Vari-angle Mounting Bracket.</t>
  </si>
  <si>
    <t>0775-001</t>
  </si>
  <si>
    <t>AXIS F4005-E Dome Sensor Unit with a 12-meter (39-feet) cable to an AXIS F Series Main Unit. Comes with a clear dome cover and damask at the back that makes it IK09 and IP66 rated. Fixed lens that provides 110° horizontal FOV. Full HDTV 1080p resolution and support for WDR - Forensic Capture together with AXIS F41 Main Unit.</t>
  </si>
  <si>
    <t>0798-001</t>
  </si>
  <si>
    <t>AXIS F4005 Dome Sensor Unit with a 12-meter (39-feet) cable to an AXIS F Series Main Unit. Recessed dome without a clear dome cover. Fixed lens that provides 113° horizontal FOV. Full HDTV 1080p resolution and support for WDR - Forensic Capture together with AXIS F41 Main Unit.</t>
  </si>
  <si>
    <t>0948-001</t>
  </si>
  <si>
    <t>AXIS F8804 Stereo Sensor Unit is made up of two AXIS F1004 Sensor Units and provides synchronized stereo imaging when used with an AXIS F34 or AXIS F44 Main Unit. When combined with analytics software from an Axis partner, the units enable the creation of a three-dimensional depth map that facilitates precision counting for applications such as people counting, queue management and heat mapping. The stereo sensor unit is designed to be mounted indoors in ceilings – either recessed in a drop ceiling for a discreet installation, or surface-mounted with the included adapter. It is ideal for use, for example, in stores.
The product can currently not be found on axis.com, but is available on Axis' partner pages (http://www.axis.com/partner_pages/news_prod_tech.php?t=cv&amp;mid=4454).</t>
  </si>
  <si>
    <t>0913-001</t>
  </si>
  <si>
    <t>AXIS FA1105 is a discreet indoor sensor unit with 111º horizontal field of view, for use with an AXIS FA Main Unit. It can be installed in tight places and flush-mounted in a wall, ceiling or metal panel with only a small hole visible for the lens. AXIS FA1105 provides a 1080p resolution and Forensic WDR (wide dynamic range) that is optimized for low light and motion. The unit comes with a mounting bracket and an 8 m (26 ft.) cable for connection to a main unit.</t>
  </si>
  <si>
    <t>0914-001</t>
  </si>
  <si>
    <t>AXIS FA1125 is an extremely discreet indoor, pin hole lens, Sensor Unit with a 91º horizontal 
field of view, for use with an AXIS FA Main Unit. It can be installed in tight places and flush-mounted in a wall, ceiling or metal panel with only a pinhole visible for the lens. AXIS FA1125 provides a 1080p resolution and Forensic WDR (wide dynamic range) that is optimized for low light and motion. The
unit comes with a mounting bracket and an 8 m (26 ft.) cable for connection to a main unit.</t>
  </si>
  <si>
    <t>01026-001</t>
  </si>
  <si>
    <t>AXIS FA3105-L is a compact eyeball sensor unit with built in IR illumination (15 m / 49 ft range of reach) for use with AXIS FA Main Unit. It has 103º horizontal field of view and 1080p HDTV resolution with Forensic WDR (wide dynamic range) that is optimized for low light and motion. The unit comes with a mounting bracket and an 8 m (26 ft.) cable for connection to the main unit.</t>
  </si>
  <si>
    <t>01001-001</t>
  </si>
  <si>
    <t>AXIS FA4115 is a compact varifocal dome sensor unit with 53º to 99º horizontal field of view for use with an AXIS FA Main Unit. AXIS FA4115 provides a 1080p resolution a Forensic WDR (wide dynamic range) that is optimized for low light and motion. The unit comes with a mounting bracket and an 8-m (26 ft.) cable for connection to a main unit.</t>
  </si>
  <si>
    <t>0878-004</t>
  </si>
  <si>
    <t>AXIS FA54 is a modular camera Main Unit and can stream full frame rate HDTV 1080p videos from four sensor units simultaneously using one IP address. It has an HDMI port for connection to a surveillance or public view monitor, Forensic WDR (wide dynamic range) that is optimized for low light and motion, Axis Zipstream, two microphone inputs and one audio out, I/O port and two micro SD card slots for local storage.</t>
  </si>
  <si>
    <t>0891-001</t>
  </si>
  <si>
    <t>Day/night, full HD cube camera for indoor use. Built-in IR illumination, PIR sensor, microphone, speaker and WDR. Fixed lens. HDTV 1080p resolution at 30 fps. Axis’ Zipstream technology for reduced bandwidth and storage needs. Memory card slot for optional local video storage. Video motion detection. Power over Ethernet. Midspan not included. For use only with AXIS Companion video management software and mobile apps.</t>
  </si>
  <si>
    <t>0959-001</t>
  </si>
  <si>
    <t>Day/night, outdoor-ready, full HD bullet-style camera. Built-in IR illumination and WDR – Forensic Capture. Fixed lens with 115° HFOV. Automatic IR cut filter. HDTV 1080p resolution at 30 fps. Axis’ Zipstream technology for reduced bandwidth and storage needs. Memory card slot for optional local video storage. Video motion detection and corridor format. Power over Ethernet. Midspan not included. Operating conditions -30 °C to 50 °C (-22 °F to 122 °F). For use only with AXIS Companion video management software and mobile apps.</t>
  </si>
  <si>
    <t>0892-004</t>
  </si>
  <si>
    <t>AXIS Companion Cube LW is a wireless day/night, full HD cube camera for indoor use. Features high quality video in HDTV 1080p / 2 MP resolution and WDR.  Built-in microphone for audio recording, and PIR motion sensor for detecting movement in darkness. IR illumination and day and night functionality. Connects over wireless LAN (IEEE 802.11a/b/g/n) or wired Ethernet. Supports Wi-Fi Protected Setup™. Axis’ Zipstream technology ensures maximized recording time. Self-contained recording solution with included 64 GB high endurance microSD card optimized for surveillance. Power supply included. For use only with AXIS Companion video management software and mobile apps.</t>
  </si>
  <si>
    <t>01118-001</t>
  </si>
  <si>
    <t>01115-001</t>
  </si>
  <si>
    <t>Day/night, outdoor-ready, full HD bullet-style camera. Built-in IR illumination and WDR technology. Fixed lens with 103° HFOV. HDTV 1080p resolution at 30 fps. Video motion detection and corridor format. Power over Ethernet. Operating conditions -20 °C to 50 °C (-4 °F to 122 °F). For use only with AXIS Companion video management software and mobile apps. AXIS Companion Recorder is required and sold separately.</t>
  </si>
  <si>
    <t>01151-001</t>
  </si>
  <si>
    <t>Ultra-discreet, indoor fixed mini dome for recessed mounting in ceiling or wall. Fixed lens. Multiple, individually configurable H.264, H.265 and Motion JPEG streams; max HDTV 1080p at 30 fps with WDR. Axis Zipstream technology for reduced bandwidth and storage needs. Memory card slot for optional local video storage. Video motion detection and active tampering alarm. Power over Ethernet. Midspan not included.</t>
  </si>
  <si>
    <t>01152-001</t>
  </si>
  <si>
    <t>Ultra-discreet, indoor fixed mini dome for recessed mounting in ceiling or wall. Fixed lens. Multiple, individually configurable H.264, H.265 and Motion JPEG streams; max 3 MP at 30 fps with WDR. Axis Zipstream technology for reduced bandwidth and storage needs. Memory card slot for optional local video storage. Video motion detection and active tampering alarm. Power over Ethernet. Midspan not included.</t>
  </si>
  <si>
    <t>0802-001</t>
  </si>
  <si>
    <t>Ultra-compact, indoor fixed mini dome with dust- and vandal-resistant casing for easy mounting on wall or ceiling. Fixed lens. Multiple, individually configurable H.264 and Motion JPEG streams; max HDTV 720p resolution at 30 fps with WDR. Axis’ Zipstream technology for reduced bandwidth and storage needs. Memory card slot for optional local video storage. Video motion detection and active tampering alarm. Power over Ethernet. Midspan not included.</t>
  </si>
  <si>
    <t>0803-004</t>
  </si>
  <si>
    <t>Ultra-compact, indoor fixed mini dome with dust- and vandal-resistant casing for easy mounting on wall or ceiling. Fixed lens. Multiple, individually configurable H.264 and Motion JPEG streams; max HDTV 720p at 30 fps with WDR. Axis’ Zipstream technology for reduced bandwidth and storage needs. Memory card slot for optional local video storage. Video motion detection and active tampering alarm. Connects over wireless LAN (IEEE 802.11b/g/n) or wired Ethernet. Power supply included.</t>
  </si>
  <si>
    <t>0804-001</t>
  </si>
  <si>
    <t>Ultra-compact, indoor fixed mini dome with dust- and vandal-resistant casing for easy mounting on wall or ceiling. Fixed lens. Multiple, individually configurable H.264 and Motion JPEG streams; max HDTV 1080p at 30 fps with WDR. HDMI output (micro). Axis’ Zipstream technology for reduced bandwidth and storage needs. Memory card slot for optional local video storage. Video motion detection and active tampering alarm. Power over Ethernet. Midspan not included.</t>
  </si>
  <si>
    <t>0805-004</t>
  </si>
  <si>
    <t>Ultra-compact, indoor fixed mini dome with dust- and vandal-resistant casing for easy mounting on wall or ceiling. Fixed lens. Multiple, individually configurable H.264 and Motion JPEG streams; max HDTV 1080p at 30 fps with WDR. HDMI output (micro). Axis’ Zipstream technology for reduced bandwidth and storage needs. Memory card slot for optional local video storage. Video motion detection and active tampering alarm. Connects over wireless LAN (IEEE 802.11b/g/n) or wired Ethernet. Power supply included.</t>
  </si>
  <si>
    <t>01116-001</t>
  </si>
  <si>
    <t>Ultra-compact, indoor fixed mini dome with dust- and vandal-resistant casing for easy mounting on wall or ceiling. Fixed 1.8mm lens. Multiple, individually configurable H.264 and Motion JPEG streams; max 3 MP at 30 fps with WDR. HDMI output (micro). Axis’ Zipstream technology for reduced bandwidth and storage needs. Memory card slot for optional local video storage. Video motion detection and active tampering alarm. Power over Ethernet. Midspan not included.</t>
  </si>
  <si>
    <t>0806-001</t>
  </si>
  <si>
    <t>Ultra-compact, indoor fixed mini dome with dust- and vandal-resistant casing for easy mounting on wall or ceiling. Fixed lens. Multiple, individually configurable H.264 and Motion JPEG streams; max 4 MP at 30 fps with WDR. HDMI output (micro). Axis’ Zipstream technology for reduced bandwidth and storage needs. Memory card slot for optional local video storage. Video motion detection and active tampering alarm. Power over Ethernet. Midspan not included.</t>
  </si>
  <si>
    <t>0808-001</t>
  </si>
  <si>
    <t>Ultra-compact, indoor fixed mini dome with 6 MP sensor, fixed lens and and tamper-resistant casing for easy mounting on wall or ceiling. Provides 360°/180° overview and dewarped panorama, quad, corner, corridor or digital PTZ views in up to 30 fps. Multiple, individually configurable H.264 and Motion JPEG streams. Client dewarping also supported. Axis’ Zipstream technology for reduced bandwidth and storage needs. Video motion detection and active tampering alarm. HDMI output (micro). Memory card slot for optional local video storage. Environment-friendly, PVC-free with recycled plastics. Power over Ethernet. Midspan not included.</t>
  </si>
  <si>
    <t>01004-001</t>
  </si>
  <si>
    <t>Ultra-compact, indoor fixed mini dome with 12 MP sensor, fixed lens and and tamper-resistant casing for easy mounting on wall or ceiling. Provides 360°/180° overview in up to 30 fps and dewarped panorama, quad, corner, corridor or digital PTZ views in up to 15 fps. Multiple, individually configurable H.264 and Motion JPEG streams. Client dewarping also supported. Axis’ Zipstream technology for reduced bandwidth and storage needs. Video motion detection and active tampering alarm. HDMI output (micro). Memory card slot for optional local video storage. Environment-friendly, PVC-free with recycled plastics. Power over Ethernet. Midspan not included.</t>
  </si>
  <si>
    <t>0535-001</t>
  </si>
  <si>
    <t>Compact, day/night fixed mini dome in a vandal-resistant casing for outdoor or indoor installation. Fixed lens and built-in IR illumination. Multiple, individually configurable H.264 and Motion JPEG streams; max HDTV 720p or 1 MP resolution at 30 fps. Memory card slot for optional local video storage. Video motion detection, active tampering alarm and I/O for alarm/event handling. Comes with a 2 m (6.6 ft.) network cable and is powered using Power over Ethernet. Midspan not included</t>
  </si>
  <si>
    <t>0536-001</t>
  </si>
  <si>
    <t>Compact, day/night fixed mini dome in a vandal-resistant casing for outdoor or indoor installation. Fixed lens. Multiple, individually configurable H.264 and Motion JPEG streams; max HDTV 1080p resolution at 30 fps. Memory card slot for optional local video storage. Video motion detection, active tampering alarm and I/O for alarm/event handling. Comes with a 2 m (6.6 ft.) network cable and is powered using Power over Ethernet. Midspan not included.</t>
  </si>
  <si>
    <t>0547-001</t>
  </si>
  <si>
    <t>Compact, day/night fixed mini dome in a vandal-resistant casing for outdoor or indoor installation. Fixed, 106° lens. Multiple, individually configurable H.264 and Motion JPEG streams; max HDTV 1080p resolution at 30 fps or 3 MP resolution at 20 fps. Memory card slot for optional local video storage. Video motion detection, active tampering alarm and I/O for alarm/event handling. Comes with a 2 m (6.6 ft.) network cable and is powered using Power over Ethernet. Midspan not included.</t>
  </si>
  <si>
    <t>0556-001</t>
  </si>
  <si>
    <t>Compact, day/night fixed mini dome in a vandal-resistant casing for outdoor or indoor installation, offering 360°/180° panoramic views as well as quad and digital PTZ views. Multiple, individually configurable H.264 and Motion JPEG streams in up to 5MP resolution at 12 fps. Memory card slot for optional local video storage. Video motion detection, active tampering alarm and I/O for alarm/event handling. Comes with a 2 m (6.6 ft.) cable with a male RJ-45 network connector and is powered using Power over Ethernet. Midspan not included.</t>
  </si>
  <si>
    <t>0548-001</t>
  </si>
  <si>
    <t>Compact, day/night fixed mini dome in a vandal-resistant casing for outdoor or indoor installation, offering 360°/270°/180° panoramic views as well as quad and digital PTZ views. Multiple, individually configurable H.264 and Motion JPEG streams in up to 5MP resolution at 12 fps. Two-way, echo-free audio communication with built-in microphone and speaker. SIP support for IP phone system integration. Memory card slot for optional local video storage. Video motion detection, active tampering alarm and I/O for alarm/event handling. Comes with a 2 m (6.6 ft.) cable with a male RJ-45 network connector and is powered using Power over Ethernet. Midspan not included.</t>
  </si>
  <si>
    <t>01177-001</t>
  </si>
  <si>
    <t>360°/180° fixed dome with 6 MP sensor and support for Forensic WDR, Lightfinder and OptimizedIR illumination. Vandal-resistant casing in flat design, for outdoor or indoor installation. Provides complete 360° overview in up to 30 fps with WDR and 60 fps with WDR disabled. Dewarped panorama, quad, corner, corridor and up to four digital PTZ views. Client-side dewarping also supported. Multiple, individually configurable H.264 and Motion JPEG streams, Zipstream for reduced bandwidth and storage. Video motion detection and active tampering alarm. Supervised input / digital output for alarm / event handling. Memory card slot for optional local video storage. Power over Ethernet. Includes mounting bracket for wall or junction boxes. Midspan not included.</t>
  </si>
  <si>
    <t>01178-001</t>
  </si>
  <si>
    <t>360°/180° fixed dome with 12 MP sensor and support for Forensic WDR, Lightfinder and OptimizedIR illumination. Vandal-resistant casing in flat design, for outdoor or indoor installation. Provides complete 360° overview in up to 20 fps with WDR and 30 fps with WDR disabled. Dewarped panorama, quad, corner, corridor and up to four digital PTZ views. Client-side dewarping also supported. Multiple, individually configurable H.264 and Motion JPEG streams, Zipstream for reduced bandwidth and storage. Video motion detection and active tampering alarm. Supervised input / digital output for alarm / event handling. Memory card slot for optional local video storage. Power over Ethernet. Includes mounting bracket for wall or junction boxes. Midspan not included.</t>
  </si>
  <si>
    <t>0865-001</t>
  </si>
  <si>
    <t>Day/night, compact mini dome with flat-faced design for indoor use. Built-in IR illumination and WDR – Forensic Capture. Fixed lens. Multiple, individually configurable H.264 and Motion JPEG streams; max HDTV 720p resolution at 30 fps. Axis’ Zipstream technology for reduced bandwidth and storage needs.  Memory card slot for optional local video storage. Video motion detection and active tampering alarm. Power over Ethernet. Midspan not included.</t>
  </si>
  <si>
    <t>0866-001</t>
  </si>
  <si>
    <t>Day/night, compact mini dome in a vandal-resistant, outdoor-ready, flat-faced design. Built-in IR illumination and WDR – Forensic Capture. Fixed lens. Multiple, individually configurable H.264 and Motion JPEG streams; max HDTV 720p resolution at 30 fps. Axis’ Zipstream technology for reduced bandwidth and storage needs.  Memory card slot for optional local video storage. Video motion detection and active tampering alarm. Power over Ethernet. Midspan not included.</t>
  </si>
  <si>
    <t>0867-001</t>
  </si>
  <si>
    <t>Day/night, compact mini dome with flat-faced design for indoor use. Built-in IR illumination and WDR – Forensic Capture. Fixed lens. Multiple, individually configurable H.264 and Motion JPEG streams; max HDTV 1080p resolution at 30 fps. Axis’ Zipstream technology for reduced bandwidth and storage needs.  Memory card slot for optional local video storage. Video motion detection and active tampering alarm. Power over Ethernet. Midspan not included.</t>
  </si>
  <si>
    <t>0868-001</t>
  </si>
  <si>
    <t>Day/night, compact mini dome in a vandal-resistant, outdoor-ready, flat-faced design. Built-in IR illumination and WDR – Forensic Capture. Fixed lens. Multiple, individually configurable H.264 and Motion JPEG streams; max HDTV 1080p resolution at 30 fps. Axis’ Zipstream technology for reduced bandwidth and storage needs.  Memory card slot for optional local video storage. Video motion detection and active tampering alarm. Power over Ethernet. Midspan not included.</t>
  </si>
  <si>
    <t>01036-001</t>
  </si>
  <si>
    <t>Day/night, compact mini dome with flat-faced design for indoor use. Built-in IR illumination and fixed lens. Multiple, individually configurable H.264, H.265 and Motion JPEG streams; max 4MP resolution at 30 fps with WDR. Axis’ Zipstream technology for reduced bandwidth and storage needs. Memory card slot for optional local video storage. Video motion detection and active tampering alarm. Power over Ethernet. Midspan not included.</t>
  </si>
  <si>
    <t>01037-001</t>
  </si>
  <si>
    <t>Day/night, compact mini dome in a vandal-resistant, outdoor-ready, flat-faced design. Built-in IR illumination and fixed lens. Multiple, individually configurable H.264, H.265 and Motion JPEG streams; max 4 MP resolution at 30 fps with WDR. Axis’ Zipstream technology for reduced bandwidth and storage needs. Memory card slot for optional local video storage. Video motion detection and active tampering alarm. Power over Ethernet. Midspan not included.</t>
  </si>
  <si>
    <t>0950-001</t>
  </si>
  <si>
    <t>Day/night fixed dome with support for WDR – Forensic Capture and Lightfinder. Discreet, dust and IK08 vandal-resistant indoor casing. Varifocal 2.8-10 mm P-Iris lens, remote focus and zoom. Multiple, individually configurable H.264 and Motion JPEG streams. HDTV 720p at 30 fps with WDR, and up to 60 fps with WDR disabled. Axis’ Zipstream technology for reduced bandwidth and storage needs. Video motion detection and active tampering alarm. Memory card slot for optional local video storage. Power over Ethernet. Midspan not included. Includes mounting bracket for wall/ceiling or junction boxes.</t>
  </si>
  <si>
    <t>0990-001</t>
  </si>
  <si>
    <t>Day/night fixed dome with support for WDR – Forensic Capture, Lightfinder and OptimizedIR with built-in IR illumination. Discreet, dust and IK08 vandal-resistant indoor casing. Varifocal 2.8-10 mm P-Iris lens, remote focus and zoom. Multiple, individually configurable H.264 and Motion JPEG streams. HDTV 720p at 30 fps with WDR, and up to 60 fps with WDR disabled. Axis’ Zipstream technology for reduced bandwidth and storage needs. Video motion detection and active tampering alarm. Memory card slot for optional local video storage. Power over Ethernet. Midspan not included. Includes mounting bracket for wall/ceiling or junction boxes.</t>
  </si>
  <si>
    <t>0952-001</t>
  </si>
  <si>
    <t>Day/night fixed dome with support for WDR – Forensic Capture and Lightfinder. Discreet, dust and IK08 vandal-resistant indoor casing. Varifocal 3-10.5 mm P-Iris lens, remote focus and zoom. Multiple, individually configurable H.264 and Motion JPEG streams. HDTV 1080p at 30 fps with WDR, and up to 60 fps with WDR disabled. Axis’ Zipstream technology for reduced bandwidth and storage needs. Video motion detection and active tampering alarm. Memory card slot for optional local video storage. Power over Ethernet. Midspan not included. Includes mounting bracket for wall/ceiling or junction boxes.</t>
  </si>
  <si>
    <t>0953-001</t>
  </si>
  <si>
    <t>Day/night fixed dome with support for WDR – Forensic Capture and Lightfinder. IK10 vandal-resistant outdoor casing. Varifocal 3-10.5 mm P-Iris lens, remote focus and zoom. Multiple, individually configurable H.264 and Motion JPEG streams. HDTV 1080p at 30 fps with WDR, and up to 60 fps with WDR disabled. Axis’ Zipstream technology for reduced bandwidth and storage needs. Video motion detection and active tampering alarm. Memory card slot for optional local video storage. Power over Ethernet. Midspan not included. Includes mounting bracket for wall/ceiling or junction boxes.</t>
  </si>
  <si>
    <t>0954-001</t>
  </si>
  <si>
    <t>Day/night fixed dome with support for WDR – Forensic Capture, Lightfinder and OptimizedIR with built-in IR illumination. Discreet, dust and IK08 vandal-resistant indoor casing. Varifocal 3-10.5 mm P-Iris lens, remote focus and zoom. Multiple, individually configurable H.264 and Motion JPEG streams. HDTV 1080p at 30 fps with WDR, and up to 60 fps with WDR disabled. Axis’ Zipstream technology for reduced bandwidth and storage needs. Video motion detection and active tampering alarm. Memory card slot for optional local video storage. Power over Ethernet. Midspan not included. Includes mounting bracket for wall/ceiling or junction boxes.</t>
  </si>
  <si>
    <t>0955-001</t>
  </si>
  <si>
    <t>Day/night fixed dome with support for WDR – Forensic Capture, Lightfinder and OptimizedIR with built-in IR illumination. IK10 vandal-resistant outdoor casing. Varifocal 3-10.5 mm P-Iris lens, remote focus and zoom. Multiple, individually configurable H.264 and Motion JPEG streams. HDTV 1080p at 30 fps with WDR, and up to 60 fps with WDR disabled. Axis’ Zipstream technology for reduced bandwidth and storage needs. Video motion detection and active tampering alarm. Memory card slot for optional local video storage. Power over Ethernet. Midspan not included. Includes mounting bracket for wall/ceiling or junction boxes and weather shield against sun, rain or snow.</t>
  </si>
  <si>
    <t>0885-001</t>
  </si>
  <si>
    <t>Day/night fixed dome with support for Forensic WDR, Lightfinder and OptimizedIR with built-in IR illumination. Discreet, dust- and IK08 vandal-resistant indoor casing. Varifocal 3.5-10 mm P-Iris lens with remote zoom and focus simplifying the installation. Multiple, individually configurable H.264 and Motion JPEG streams. 5 MP at 30 fps with WDR. Zipstream for reduced bandwidth and storage. Video motion detection and active tampering alarm. Memory card slot for optional local video storage. Power over Ethernet. Midspan not included. Includes mounting bracket for wall/ceiling or junction boxes.</t>
  </si>
  <si>
    <t>0886-001</t>
  </si>
  <si>
    <t>Day/night fixed dome with support for Forensic WDR, Lightfinder and OptimizedIR with built-in IR illumination. IK10 vandal-resistant outdoor casing. Varifocal 3.5-10 mm P-Iris lens with remote zoom and focus simplifying the installation. Multiple, individually configurable H.264 and Motion JPEG streams. 5 MP at 30 fps with WDR. Zipstream for reduced bandwidth and storage. Video motion detection and active tampering alarm. Memory card slot for optional local video storage. Power over Ethernet. Midspan not included. Includes mounting bracket for wall or junction boxes and weather shield against sun, rain or snow.</t>
  </si>
  <si>
    <t>0887-001</t>
  </si>
  <si>
    <t>Day/night fixed dome with support for Forensic WDR, Lightfinder and OptimizedIR with built-in IR illumination. Discreet, dust- and IK08 vandal-resistant indoor casing. Varifocal 3.5-10 mm P-Iris lens with remote zoom and focus simplifying the installation. Multiple, individually configurable H.264 and Motion JPEG streams. 4K (8MP) at 30 fps with WDR. Zipstream for reduced bandwidth and storage. Video motion detection and active tampering alarm. Memory card slot for optional local video storage. Power over Ethernet. Midspan not included. Includes mounting bracket for wall/ceiling or junction boxes.</t>
  </si>
  <si>
    <t>0888-001</t>
  </si>
  <si>
    <t>Day/night fixed dome with support for Forensic WDR, Lightfinder and OptimizedIR with built-in IR illumination. IK10 vandal-resistant outdoor casing. Varifocal 3.5-10 mm P-Iris lens with remote zoom and focus simplifying the installation. Multiple, individually configurable H.264 and Motion JPEG streams. 4K (8MP) at 30 fps with WDR. Zipstream for reduced bandwidth and storage. Video motion detection and active tampering alarm. Memory card slot for optional local video storage. Power over Ethernet. Midspan not included. Includes mounting bracket for wall or junction boxes and weather shield against sun, rain or snow.</t>
  </si>
  <si>
    <t>01443-001</t>
  </si>
  <si>
    <t>Day/night fixed dome with support for WDR – Forensic Capture, Lightfinder and OptimizedIR with built-in IR illumination. Discreet, dust and IK08 vandal-resistant indoor casing. Varifocal 3-10 mm P-Iris lens, remote focus and zoom. Multiple, individually configurable H.264 and Motion JPEG streams. HDTV 1080p at 30 fps with WDR, and up to 60 fps with WDR disabled. Zipstream for reduced bandwidth and storage. Video motion detection and active tampering alarm. Two-way audio and audio detection. Supervised digital input / digital output for alarm / event handling. Memory card slot for optional local video storage. Power over Ethernet. Midspan not included. Includes mounting bracket for wall/ceiling or junction boxes.</t>
  </si>
  <si>
    <t>01199-001</t>
  </si>
  <si>
    <t>Day/night fixed dome with support for WDR – Forensic Capture, Lightfinder and OptimizedIR with built-in IR illumination. IK10 vandal-resistant outdoor casing. Varifocal 3-10 mm P-Iris lens, remote focus and zoom. Multiple, individually configurable H.264 and Motion JPEG streams. HDTV 1080p at 30 fps with WDR, and up to 60 fps with WDR disabled. Zipstream for reduced bandwidth and storage. Video motion detection and active tampering alarm. Two-way audio and audio detection. Supervised digital input / digital output for alarm / event handling. Memory card slot for optional local video storage. Power over Ethernet. Midspan not included. Includes mounting bracket for wall/ceiling or junction boxes.</t>
  </si>
  <si>
    <t>0406-001</t>
  </si>
  <si>
    <t>5MP, day/night, fixed dome with discreet, vandal-resistant indoor casing. Varifocal 3-9 mm
P-iris lens, remote focus and zoom. Multiple, individually configurable H.264 and Motion JPEG streams; max 5MP resolution at 12 fps or HDTV 1080p at 30 fps. WDR. Video motion detection and active tampering alarm. Two-way audio with built-in microphone and audio detection. I/O for alarm/event handling, SD/SDHC memory card slot for optional local video storage. Power over Ethernet. Midspan not included. Includes smoked and clear transparent covers.</t>
  </si>
  <si>
    <t>0407-001</t>
  </si>
  <si>
    <t>5MP, day/night, fixed dome with vandal-resistant, IP66-rated outdoor casing. Varifocal 
3-9 mm P-iris lens, remote focus and zoom. Multiple, individually configurable H.264 and Motion JPEG streams; max 5MP resolution at 12 fps or HDTV 1080p at 30 fps. WDR. Video motion detection and active tampering alarm. Two-way audio and audio detection. I/O for alarm/event handling, SD/SDHC memory card slot for optional local video storage. Operation in -40°C to +55°C powered by standard Power over Ethernet. Midspan not included. Includes smoked and clear transparent covers, weather shield against sun, rain or snow, and 5m Ethernet cable with mounted gasket.</t>
  </si>
  <si>
    <t>01056-001</t>
  </si>
  <si>
    <t>Day/night fixed dome with support for WDR-Forensic Capture and Lightfinder. Discreet, IK10 vandal-resistant indoor casing. Varifocal 3 – 10 mm P-Iris lens with remote zoom and focus. Multiple, individually configurable H.264 and Motion JPEG streams. HDTV 720p at 30 fps with WDR, and up to 60 fps with WDR disabled. Zipstream for reduced bandwidth and storage. Video motion detection and active tampering alarm. Two-way audio and audio detection. Supervised input / digital output for alarm / event handling. Memory card slot for optional local video storage. Power over Ethernet, midspan not included.</t>
  </si>
  <si>
    <t>01058-001</t>
  </si>
  <si>
    <t>Day/night fixed dome with support for WDR-Forensic Capture, Lightfinder and OptimizedIR with built-in IR illumination. Discreet, IK10 vandal-resistant indoor casing. Varifocal 3 – 10 mm P-Iris lens with remote zoom and focus. Multiple, individually configurable H.264 and Motion JPEG streams. HDTV 720p at 30 fps with WDR, and up to 60 fps with WDR disabled. Zipstream for reduced bandwidth and storage. Video motion detection and active tampering alarm. Two-way audio and audio detection. Supervised input / digital output for alarm / event handling. Memory card slot for optional local video storage. Power over Ethernet, midspan not included.</t>
  </si>
  <si>
    <t>01060-001</t>
  </si>
  <si>
    <t>Day/night fixed dome with support for WDR-Forensic Capture and Lightfinder. Discreet, IK10 vandal-resistant indoor casing. Varifocal 3 – 10 mm P-Iris lens with remote zoom and focus. Multiple, individually configurable H.264 and Motion JPEG streams. HDTV 1080p at 30 fps with WDR, and up to 60 fps with WDR disabled. Zipstream for reduced bandwidth and storage. Video motion detection and active tampering alarm. Two-way audio and audio detection. Supervised input / digital output for alarm / event handling. Memory card slot for optional local video storage. Power over Ethernet, midspan not included.</t>
  </si>
  <si>
    <t>01062-001</t>
  </si>
  <si>
    <t>Day/night fixed dome with support for WDR-Forensic Capture, Lightfinder and OptimizedIR with built-in IR illumination. Discreet, IK10 vandal-resistant indoor casing. Varifocal 3 – 10 mm P-Iris lens with remote zoom and focus. Multiple, individually configurable H.264 and Motion JPEG streams. HDTV 1080p at 30 fps with WDR, and up to 60 fps with WDR disabled. Zipstream for reduced bandwidth and storage. Video motion detection and active tampering alarm. Two-way audio and audio detection. Supervised input / digital output for alarm / event handling. Memory card slot for optional local video storage. Power over Ethernet, midspan not included.</t>
  </si>
  <si>
    <t>01061-001</t>
  </si>
  <si>
    <t>Day/night fixed dome with support for WDR-Forensic Capture and Lightfinder. IK10 vandal-resistant outdoor casing. Varifocal 3 – 10 mm P-Iris lens with remote zoom and focus. Multiple, individually configurable H.264 and Motion JPEG streams. HDTV 1080p at 30 fps with WDR, and up to 60 fps with WDR disabled. Zipstream for reduced bandwidth and storage. Video motion detection and active tampering alarm. Two-way audio and audio detection. Supervised input / digital output for alarm / event handling. Memory card slot for optional local video storage. Operation in -40 ºC to 55 ºC (-40 ºF to 131 ºF) powered by standard Power over Ethernet. Midspan not included. Includes mounting bracket for wall or junction boxes and weather shield against sun, rain or snow.</t>
  </si>
  <si>
    <t>01063-001</t>
  </si>
  <si>
    <t>Day/night fixed dome with support for WDR-Forensic Capture, Lightfinder and OptimizedIR with built-in IR illumination. IK10 vandal-resistant outdoor casing. Varifocal 3 – 10 mm P-Iris lens with remote zoom and focus. Multiple, individually configurable H.264 and Motion JPEG streams. HDTV 1080p at 30 fps with WDR, and up to 60 fps with WDR disabled. Zipstream for reduced bandwidth and storage. Video motion detection and active tampering alarm. Two-way audio and audio detection. Supervised input / digital output for alarm / event handling. Memory card slot for optional local video storage. Operation in -40 ºC to 55 ºC (-40 ºF to 131 ºF) powered by standard Power over Ethernet. Midspan not included. Includes mounting bracket for wall or junction boxes and weather shield against sun, rain or snow.</t>
  </si>
  <si>
    <t>0815-001</t>
  </si>
  <si>
    <t>Flexible multisensor fixed camera with four 1080p sensors. The lenses can be adjusted to provide a 108° to 54° horizontal field of view for either a wide, panoramic view, or detailed, zoomed-in views. The lenses can be rotated to support vertically oriented scenes in Axis’ Corridor Format. Supports individually configurable video streams from each camera head, as well as quad view streaming, enabling 4x 1080p resolution videos at 12.5/15 fps or 4x 720p resolution videos at full frame rate. Axis’ Zipstream technology is supported to lower bandwidth and storage requirements. PoE Class 2.</t>
  </si>
  <si>
    <t>01504-001</t>
  </si>
  <si>
    <t>AXIS P3717-PLE Network Camera is a compact 8-megapixel camera with four varifocal lenses enabling overview and detailed surveillance. With one IP address and one network cable, the four-camera-in-one unit provides a flexible, cost-effective solution for multidirectional surveillance. 360° IR illumination, Forensic WDR and Lightfinder technology provides excellent video quality in any light conditions. Each camera head can be individually positioned (pan, tilt, roll and twist) along a circular track. Remote zoom and focus makes it easy to install and the clear cover, with no sharp edges, ensures undistorted views in all directions. The camera comes with an integrated weathershield.</t>
  </si>
  <si>
    <t>01048-001</t>
  </si>
  <si>
    <t>AXIS P3807-PVE Network Camera is a fixed dome camera with multiple sensors, providing an easy, reliable and cost-efficient one-camera installation – reducing installation time, cabling and VMS license costs. Thanks to its excellent image sensors, along with Forensic WDR and Lightfinder technology, it provides great video quality in any light conditions. Its four sensors give a seamless 180° panoramic overview, at up to 30 fps in 8 MP resolution. The camera is easy to install as recessed, flush, pendant, back-to-back, and comes with adjustable pre-set camera positions.
•Seamlessly stitched images
•180° horizontal and 90° vertical coverage
•8 MP resolution at full frame rate
•Axis Lightfinder and Forensic WDR
•Axis Zipstream for reduced bandwidth and storage needs</t>
  </si>
  <si>
    <t>01078-001</t>
  </si>
  <si>
    <t>720p fixed dome onboard camera with male RJ-45 network connector. Equipped with 3.6mm, F2.0 lens in ruggedized IP66/67 casing. Includes lens tool, top cover tool, allen key, and drill template.</t>
  </si>
  <si>
    <t>01078-021</t>
  </si>
  <si>
    <t>AXIS P3904-R MkII (RJ45) in bulk 10-pack. 720p fixed dome onboard camera with male RJ-45 network connector.</t>
  </si>
  <si>
    <t>01078-031</t>
  </si>
  <si>
    <t>AXIS P3904-R MkII (RJ45) in bulk 50-pack. 720p fixed dome onboard camera with male RJ-45 network connector.</t>
  </si>
  <si>
    <t>01071-001</t>
  </si>
  <si>
    <t>720p fixed dome onboard camera with female M12 D-coded connector. Equipped with 3.6mm, F2.0 lens in ruggedized IP66/67 casing. Includes lens tool, top cover tool, allen key, and drill template.</t>
  </si>
  <si>
    <t>01071-021</t>
  </si>
  <si>
    <t>AXIS P3904-R MkII (M12) in bulk 10-pack. 720p fixed dome onboard camera with female M12 D-coded connector.</t>
  </si>
  <si>
    <t>01071-031</t>
  </si>
  <si>
    <t>AXIS P3904-R MkII (M12) in bulk 50-pack. 720p fixed dome onboard camera with female M12 D-coded connector.</t>
  </si>
  <si>
    <t>01072-001</t>
  </si>
  <si>
    <t>1080p fixed dome onboard camera with male RJ-45 network connector. Equipped with 3.6mm, F2.0 lens in ruggedized IP66/67 casing. Includes lens tool, top cover tool, allen key, and drill template.</t>
  </si>
  <si>
    <t>01072-021</t>
  </si>
  <si>
    <t>AXIS P3905-R MkII (RJ45) in bulk 10-pack. 1080p fixed dome onboard camera with male RJ-45 network connector.</t>
  </si>
  <si>
    <t>01072-031</t>
  </si>
  <si>
    <t>AXIS P3905-R MkII (RJ45) in bulk 50-pack. 1080p fixed dome onboard camera with male RJ-45 network connector.</t>
  </si>
  <si>
    <t>01073-001</t>
  </si>
  <si>
    <t>1080p fixed dome onboard camera with female M12 D-coded connector. Equipped with 3.6mm, F2.0 lens in ruggedized IP66/67 casing. Includes lens tool, top cover tool, allen key, and drill template.</t>
  </si>
  <si>
    <t>01073-021</t>
  </si>
  <si>
    <t>AXIS P3905-R MkII (M12) in bulk 10-pack. 1080p fixed dome onboard camera with female M12 D-coded connector.</t>
  </si>
  <si>
    <t>01073-031</t>
  </si>
  <si>
    <t>AXIS P3905-R MkII (M12) in bulk 50-pack. 1080p fixed dome onboard camera with female M12 D-coded connector.</t>
  </si>
  <si>
    <t>01072-041</t>
  </si>
  <si>
    <t>AXIS P3905-R Mk II (RJ45) with no lens in bulk 10-pack. 1080p fixed dome onboard camera with male RJ-45 network connector. Lenses sold separately. 
Note: Avoid installing lenses in dusty environments. To reduce the risk of dust falling into the sensor, hold the camera with the lens opening facing down.</t>
  </si>
  <si>
    <t>01074-001</t>
  </si>
  <si>
    <t>1080p fixed dome onboard camera with male RJ-45 network connector, and support for audio and I/O. Equipped with 3.6mm, F2.0 lens in ruggedized IP66/67 casing. Includes lens tool, top cover tool, allen key, and drill template.</t>
  </si>
  <si>
    <t>01074-021</t>
  </si>
  <si>
    <t>AXIS P3915-R MkII (RJ45) in bulk 10-pack. 1080p fixed dome onboard camera with male RJ-45 network connector, and support for audio and I/O.</t>
  </si>
  <si>
    <t>01074-031</t>
  </si>
  <si>
    <t>AXIS P3915-R MkII (RJ45) in bulk 50-pack. 1080p fixed dome onboard camera with male RJ-45 network connector, and support for audio and I/O.</t>
  </si>
  <si>
    <t>01075-001</t>
  </si>
  <si>
    <t>1080p fixed dome onboard camera with female M12 D-coded connector, and support for audio and I/O. Equipped with 3.6mm, F2.0 lens in ruggedized IP66/67 casing. Includes lens tool, top cover tool, allen key, and drill template.</t>
  </si>
  <si>
    <t>01075-021</t>
  </si>
  <si>
    <t>AXIS P3915-R MkII (M12) in bulk 10-pack. 1080p fixed dome onboard camera with female M12 D-coded connector, and support for audio and I/O.</t>
  </si>
  <si>
    <t>01075-031</t>
  </si>
  <si>
    <t>AXIS P3915-R MkII (M12) in bulk 50-pack. 1080p fixed dome onboard camera with female M12 D-coded connector, and support for audio and I/O.</t>
  </si>
  <si>
    <t>0640-001</t>
  </si>
  <si>
    <t>Fixed dome mobile surveillance camera with rugged design. Fixed lens. Flat, discreet and tamper-resistant casing. Multiple, individually configurable H.264 and Motion JPEG streams; max 720p resolution at 30/25 fps. Video motion detection and active tampering alarm. Male RJ-45 network connector, Power over Ethernet. microSD card slot for Edge storage support. Includes lens tool and top cover tool. Midspan not included.</t>
  </si>
  <si>
    <t>0640-021</t>
  </si>
  <si>
    <t>AXIS P3904-R (RJ45) in 10-pack/bulk. No midspans or mounting adapters included.</t>
  </si>
  <si>
    <t>0640-031</t>
  </si>
  <si>
    <t>AXIS P3904-R (RJ45) in 50-pack/bulk. No midspans or mounting adapters included.</t>
  </si>
  <si>
    <t>0638-001</t>
  </si>
  <si>
    <t>Fixed dome mobile surveillance camera with rugged design. Fixed lens. Flat, discreet and tamper-resistant casing. Multiple, individually configurable H.264 and Motion JPEG streams; max 720p resolution at 30/25 fps. Video motion detection and active tampering alarm. M12 network connector, Power over Ethernet. microSD card slot for Edge storage support. Includes lens tool and top cover tool. Midspan not included.</t>
  </si>
  <si>
    <t>0638-021</t>
  </si>
  <si>
    <t>AXIS P3904-R (M12) in 10-pack/bulk. No midspans or mounting adapters included.</t>
  </si>
  <si>
    <t>0638-031</t>
  </si>
  <si>
    <t>AXIS P3904-R (M12) in 50-pack/bulk. No midspans or mounting adapters included.</t>
  </si>
  <si>
    <t>0641-001</t>
  </si>
  <si>
    <t>Fixed dome mobile surveillance camera with rugged design. Fixed lens. Flat, discreet and tamper-resistant casing. Multiple, individually configurable H.264 and Motion JPEG streams; max 1080p resolution at 30/25 fps. Video motion detection and active tampering alarm. Male RJ-45 network connector, Power over Ethernet. microSD card slot for Edge storage support. Includes lens tool and top cover tool. Midspan not included.</t>
  </si>
  <si>
    <t>0641-021</t>
  </si>
  <si>
    <t>AXIS P3905-R (RJ-45) in 10-pack/bulk. No midspans or mounting adapters included.</t>
  </si>
  <si>
    <t>0641-031</t>
  </si>
  <si>
    <t>AXIS P3905-R (RJ-45) in 50-pack/bulk. No midspans or mounting adapters included.</t>
  </si>
  <si>
    <t>01073-041</t>
  </si>
  <si>
    <t>AXIS P3905-R Mk II (M12) with no lens in bulk 10-pack. 1080p fixed dome onboard camera with female M12 D-coded connector. Lenses sold separately. 
Note: Avoid installing lenses in dusty environments. To reduce the risk of dust falling into the sensor, hold the camera with the lens opening facing down.</t>
  </si>
  <si>
    <t>0643-001</t>
  </si>
  <si>
    <t>Fixed dome mobile surveillance camera with rugged design. Fixed lens. Flat, discreet and tamper-resistant casing. Multiple, individually configurable H.264 and Motion JPEG streams; max 1080p resolution at 30/25 fps. Video motion detection and active tampering alarm. Male RJ-45 network connector, Power over Ethernet. Audio-in and I/O. microSD card slot for Edge storage support. Includes lens tool and top cover tool. Midspan not included.</t>
  </si>
  <si>
    <t>0643-021</t>
  </si>
  <si>
    <t>AXIS P3915-R (RJ-45) in 10-pack/bulk. No midspans or mounting adapters included.</t>
  </si>
  <si>
    <t>0643-031</t>
  </si>
  <si>
    <t>AXIS P3915-R (RJ-45) in 50-pack/bulk. No midspans or mounting adapters included.</t>
  </si>
  <si>
    <t>0642-001</t>
  </si>
  <si>
    <t>Fixed dome mobile surveillance camera with rugged design. Fixed lens. Flat, discreet and tamper-resistant casing. Multiple, individually configurable H.264 and Motion JPEG streams; max 1080p resolution at 30/25 fps. Video motion detection and active tampering alarm. M12 network connector, Power over Ethernet. Audio-in and I/O. microSD card slot for Edge storage support. Includes lens tool and top cover tool. Midspan not included.</t>
  </si>
  <si>
    <t>0642-021</t>
  </si>
  <si>
    <t>AXIS P3915-R (M12) in 10-pack/bulk. No midspans or mounting adapters included.</t>
  </si>
  <si>
    <t>0642-031</t>
  </si>
  <si>
    <t>AXIS P3915-R (M12) in 50-pack/bulk. No midspans or mounting adapters included.</t>
  </si>
  <si>
    <t>0662-001</t>
  </si>
  <si>
    <t>Fixed dome mobile surveillance camera for outdoors use on buses, trams, trucks and emergency vehicles. IP69K and IK09 rated. Fixed 6 mm lens providing 55° horizontal FOV. Flat, discreet and tamper-resistant casing. Supports H.264 and Motion JPEG streams; max 1080p resolution at 30/25 fps. Video motion detection and active tampering alarm. Male RJ-45 network connector, Power over Ethernet. microSD card slot for Edge storage support. Includes lens tool and top cover tool.</t>
  </si>
  <si>
    <t>0662-021</t>
  </si>
  <si>
    <t>Fixed dome mobile surveillance camera for outdoors use on buses, trams, trucks and emergency vehicles. IP69K and IK09 rated. Fixed 6 mm lens providing 55° horizontal FOV. Flat, discreet and tamper-resistant casing. Supports H.264 and Motion JPEG streams; max 1080p resolution at 30/25 fps. Video motion detection and active tampering alarm. Male RJ-45 network connector, Power over Ethernet. microSD card slot for Edge storage support. Includes lens tool and top cover tool. 10 PCS.</t>
  </si>
  <si>
    <t>0663-001</t>
  </si>
  <si>
    <t>Fixed dome mobile surveillance camera for outdoors use on buses, trams, trucks and emergency vehicles. IP69K and IK09 rated. Fixed 6 mm lens providing 55° horizontal FOV. Flat, discreet and tamper-resistant casing. Supports H.264 and Motion JPEG streams; max 1080p resolution at 30/25 fps. Video motion detection and active tampering alarm. M12 network connector, Power over Ethernet. microSD card slot for Edge storage support. Includes lens tool and top cover tool.</t>
  </si>
  <si>
    <t>0663-021</t>
  </si>
  <si>
    <t>Fixed dome mobile surveillance camera for outdoors use on buses, trams, trucks and emergency vehicles. IP69K and IK09 rated. Fixed 6 mm lens providing 55° horizontal FOV. Flat, discreet and tamper-resistant casing. Supports H.264 and Motion JPEG streams; max 1080p resolution at 30/25 fps. Video motion detection and active tampering alarm. M12 network connector, Power over Ethernet. microSD card slot for Edge storage support. Includes lens tool and top cover tool. 10 PCS.</t>
  </si>
  <si>
    <t>01553-001</t>
  </si>
  <si>
    <t>3MP compact and vandal-resistant (IK10) corner-mounted camera with 1.8mm lens  for wide field of view without blind spots. Elegant brushed steel design with no visible screws. Dust- and waterproof (IP66) casing. WDR, Zipstream, SD card slot and support for portcast technology. Video motion detection and active tampering alarm. PoE Class 1. Color: Brushed stainless steel.</t>
  </si>
  <si>
    <t>01620-001</t>
  </si>
  <si>
    <t>3MP compact and vandal-resistant (IK10) corner-mounted camera with 1.8mm lens  for wide field of view without blind spots. Ligature-resistant design with dust- and waterproof (IP66) casing. WDR, Zipstream, SD card slot and support for portcast technology. Video motion detection and active tampering alarm. PoE Class 1. White in color.</t>
  </si>
  <si>
    <t>0872-001</t>
  </si>
  <si>
    <t>Day/night fixed dome with support for WDR – Forensic Capture and Lightfinder in a discreet, dust and IK10 vandal-resistant indoor casing. Varifocal 3-9 mm P-Iris lens with remote zoom and focus for installation or monitoring. Multiple, individually configurable H.264 and Motion JPEG streams. HDTV 1080p video at 30 fps with WDR, and 1080p at up to 60 fps or 720p at up to 120 fps with WDR disabled. Zipstream for reduced bandwidth and storage. Video motion detection, shock detection and active tampering alarm. Two-way audio and audio detection. I/O for alarm/event handling. Electronic image stabilization. Memory card slot for optional local video storage. Power over Ethernet. Midspan not included. Includes mounting bracket for wall/ceiling or junction boxes.</t>
  </si>
  <si>
    <t>0873-001</t>
  </si>
  <si>
    <t>Day/night fixed dome with support for WDR – Forensic Capture and Lightfinder in a discreet, dust and IK10 vandal-resistant indoor casing. Varifocal 9-22 mm P-Iris lens with remote zoom and focus for installation or monitoring. Multiple, individually configurable H.264 and Motion JPEG streams. HDTV 1080p video at 30 fps with WDR, and 1080p at up to 60 fps or 720p at up to 120 fps with WDR disabled. Zipstream for reduced bandwidth and storage. Video motion detection, shock detection and active tampering alarm. Two-way audio and audio detection. I/O for alarm/event handling. Electronic image stabilization. Memory card slot for optional local video storage. Power over Ethernet. Midspan not included. Includes mounting bracket for wall/ceiling or junction boxes.</t>
  </si>
  <si>
    <t>0874-001</t>
  </si>
  <si>
    <t>Day/night fixed dome with support for WDR – Forensic Capture and Lightfinder in an IK10+ vandal-resistant outdoor casing. Varifocal 3-9 mm P-Iris lens with remote zoom and focus for installation or monitoring. Multiple, individually configurable H.264 and Motion JPEG streams. HDTV 1080p video at 30 fps with WDR, and 1080p at up to 60 fps or 720p at up to 120 fps with WDR disabled. Zipstream for reduced bandwidth and storage. Video motion detection, shock detection and active tampering alarm. Two-way audio and audio detection. I/O for alarm/event handling. Electronic image stabilization. Memory card slot for optional local video storage. Operation in -50 ºC to 60 ºC (-58 ºF to 140 ºF) powered by standard Power over Ethernet. Midspan not included. Includes mounting bracket for wall or junction boxes and weather shield against sun, rain or snow.</t>
  </si>
  <si>
    <t>0773-001</t>
  </si>
  <si>
    <t>Day/night fixed dome in a stainless steel (marine-grade SS 316L) outdoor casing with nylon dome cover, offering high corrosion resistance and IK10+ (50 joules) vandal resistance. Support for WDR – Forensic Capture and Lightfinder. Varifocal 3-9 mm P-Iris lens with remote zoom and focus for installation or monitoring. Multiple, individually configurable H.264 and Motion JPEG streams. HDTV 1080p video at 30 fps with WDR, and 1080p at up to 60 fps or 720p at up to 120 fps with WDR disabled. Zipstream for reduced bandwidth and storage. Video motion detection, shock detection and active tampering alarm. Two-way audio and audio detection. I/O for alarm/event handling. Electronic image stabilization. Memory card slot for optional local video storage. Operation in extended temperature range powered by standard Power over Ethernet. Midspan not included. Includes mounting bracket for wall/ceiling or junction boxes.</t>
  </si>
  <si>
    <t>0875-001</t>
  </si>
  <si>
    <t>Day/night fixed dome with support for WDR – Forensic Capture and Lightfinder in an IK10+ vandal-resistant outdoor casing. Varifocal 9-22 mm P-Iris lens with remote zoom and focus for installation or monitoring. Multiple, individually configurable H.264 and Motion JPEG streams. HDTV 1080p video at 30 fps with WDR, and 1080p at up to 60 fps or 720p at up to 120 fps with WDR disabled. Zipstream for reduced bandwidth and storage. Video motion detection, shock detection and active tampering alarm. Two-way audio and audio detection. I/O for alarm/event handling. Electronic image stabilization. Memory card slot for optional local video storage. Operation in -50 ºC to 60 ºC (-58 ºF to 140 ºF) powered by standard Power over Ethernet. Midspan not included. Includes mounting bracket for wall or junction boxes and weather shield against sun, rain or snow.</t>
  </si>
  <si>
    <t>0774-001</t>
  </si>
  <si>
    <t>Day/night fixed dome in a stainless steel (marine-grade SS 316L) outdoor casing with nylon dome cover, offering high corrosion resistance and IK10+ (50 joules) vandal resistance. Support for WDR – Forensic Capture and Lightfinder. Varifocal 9-22 mm P-Iris lens with remote zoom and focus for installation or monitoring. Multiple, individually configurable H.264 and Motion JPEG streams. HDTV 1080p video at 30 fps with WDR, and 1080p at up to 60 fps or 720p at up to 120 fps with WDR disabled. Zipstream for reduced bandwidth and storage. Video motion detection, shock detection and active tampering alarm. Two-way audio and audio detection. I/O for alarm/event handling. Electronic image stabilization. Memory card slot for optional local video storage. Operation in extended temperature range powered by standard Power over Ethernet. Midspan not included. Includes mounting bracket for wall/ceiling or junction boxes.</t>
  </si>
  <si>
    <t>01039-001</t>
  </si>
  <si>
    <t>Day/night fixed dome with support for Forensic WDR, Lightfinder and OptimizedIR illumination. Discreet, dust and IK10 vandal-resistant indoor casing. Varifocal 3-9 mm P-Iris lens with remote zoom and focus for installation or monitoring. Multiple, individually configurable H.264 and Motion JPEG streams. 1080p at 30 fps with WDR and Lightfinder and up to 120 fps without. Zipstream for reduced bandwidth and storage. Fence Guard, Motion Guard, Video motion detection, shock detection and active tampering alarm. Two-way audio and audio detection. Supervised inputs / digital outputs for alarm / event handling. Electronic image stabilization. Memory card slot for optional local video storage. Power over Ethernet or 8-28V DC power with redundancy. Midspan and power supply not included. Includes mounting bracket for wall or junction boxes.</t>
  </si>
  <si>
    <t>01044-001</t>
  </si>
  <si>
    <t>Day/night fixed dome with support for Forensic WDR, Lightfinder and OptimizedIR illumination. Discreet, dust and IK10 vandal-resistant indoor casing. Varifocal 9-22 mm P-Iris lens with remote zoom and focus for installation or monitoring. Multiple, individually configurable H.264 and Motion JPEG streams. 1080p at 30 fps with WDR and Lightfinder and up to 120 fps without. Zipstream for reduced bandwidth and storage. Fence Guard, Motion Guard, Video motion detection, shock detection and active tampering alarm. Two-way audio and audio detection. Supervised inputs / digital outputs for alarm / event handling. Electronic image stabilization. Memory card slot for optional local video storage. Power over Ethernet or 8-28V DC power with redundancy. Midspan and power supply not included. Includes mounting bracket for wall or junction boxes.</t>
  </si>
  <si>
    <t>01041-001</t>
  </si>
  <si>
    <t>Day/night fixed dome with support for Forensic WDR, Lightfinder and OptimizedIR illumination. IK10+ vandal-resistant outdoor casing. Varifocal 3-9 mm P-Iris lens with remote zoom and focus for installation or monitoring. Multiple, individually configurable H.264 and Motion JPEG streams. 1080p at 30 fps with WDR and Lightfinder, and up to 120 fps without. Zipstream for reduced bandwidth and storage. Fence Guard, Motion Guard, Video motion detection, shock detection and active tampering alarm. Two-way audio and audio detection. Supervised inputs / digital outputs for alarm / event handling. Electronic image stabilization. Memory card slot for optional local video storage. Operation in -50 ºC to 60 ºC (-58 ºF to 140 ºF) powered by standard Power over Ethernet or 8-28V DC power with redundancy. Midspan and power supply not included. Includes mounting bracket for wall or junction boxes and weather shield against sun, rain or snow.</t>
  </si>
  <si>
    <t>01046-001</t>
  </si>
  <si>
    <t>Day/night fixed dome with support for Forensic WDR, Lightfinder and OptimizedIR illumination. IK10+ vandal-resistant outdoor casing. Varifocal 9-22 mm P-Iris lens with remote zoom and focus for installation or monitoring. Multiple, individually configurable H.264 and Motion JPEG streams. 1080p at 30 fps with WDR and Lightfinder, and up to 120 fps without. Zipstream for reduced bandwidth and storage. Fence Guard, Motion Guard, Video motion detection, shock detection and active tampering alarm. Two-way audio and audio detection. Supervised inputs / digital outputs for alarm / event handling. Electronic image stabilization. Memory card slot for optional local video storage. Operation in -50 ºC to 60 ºC (-58 ºF to 140 ºF) powered by standard Power over Ethernet or 8-28V DC power with redundancy. Midspan and power supply not included. Includes mounting bracket for wall or junction boxes and weather shield against sun, rain or snow.</t>
  </si>
  <si>
    <t>01021-001</t>
  </si>
  <si>
    <t>Day/night fixed dome with support for Forensic WDR, Lightfinder and OptimizedIR with built-in IR illumination. Discreet, dust and IK10 vandal-resistant indoor casing. Varifocal 4.3 – 8.6 mm P-Iris lens with remote zoom and focus for installation or monitoring. Multiple, individually configurable H.264 and Motion JPEG streams. 5 MP at 30 fps with WDR, and 4 MP at up to 60 fps with WDR disabled. Zipstream for reduced bandwidth and storage. Video motion detection, shock detection and active tampering alarm. Two-way audio and audio detection. Supervised inputs / digital outputs for alarm / event handling. Electronic image stabilization. Memory card slot for optional local video storage. Power over Ethernet or 8-28V DC power with redundancy. Midspan and power supply not included. Includes mounting bracket for wall or junction boxes.</t>
  </si>
  <si>
    <t>01022-001</t>
  </si>
  <si>
    <t>Day/night fixed dome with support for Forensic WDR, Lightfinder and OptimizedIR with built-in IR illumination. IK10+ vandal-resistant outdoor casing. Varifocal 4.3 – 8.6 mm P-Iris lens with remote zoom and focus for installation or monitoring. Multiple, individually configurable H.264 and Motion JPEG streams. 5 MP at 30 fps with WDR, and 4 MP at up to 60 fps with WDR disabled. Zipstream for reduced bandwidth and storage. Video motion detection, shock detection and active tampering alarm. Two-way audio and audio detection. Supervised inputs / digital outputs for alarm / event handling. Electronic image stabilization. Memory card slot for optional local video storage. Operation in -50 ºC to 60 ºC (-58 ºF to 140 ºF) powered by standard Power over Ethernet or 8-28V DC power with redundancy. Midspan and power supply not included. Includes mounting bracket for wall or junction boxes and weather shield against sun, rain or snow.</t>
  </si>
  <si>
    <t>01237-001</t>
  </si>
  <si>
    <t>Day/night fixed dome in a stainless steel (marine-grade SS 316L) outdoor casing, offering high corrosion resistance and IK10+ (50 joules) vandal resistance. Support for Forensic WDR, Lightfinder and OptimizedIR IR illumination. Varifocal 4.3 – 8.6 mm P-Iris lens with remote zoom and focus for installation or monitoring. Multiple, individually configurable H.264 and Motion JPEG streams. 5 MP at 30 fps with WDR, and 4 MP at up to 60 fps with WDR disabled. Zipstream for reduced bandwidth and storage. Video motion detection, shock detection and active tampering alarm. Two-way audio and audio detection. Supervised inputs / digital outputs for alarm / event handling. Electronic image stabilization. Memory card slot for optional local video storage. Operation in -50 ºC to 60 ºC (-58 ºF to 140 ºF) powered by standard Power over Ethernet or 8-28V DC power with redundancy. Midspan and power supply not included. Includes mounting bracket for wall/ceiling or junction boxes.</t>
  </si>
  <si>
    <t>01565-001</t>
  </si>
  <si>
    <t>Fixed dome with enhanced security features: signed firmware and secure boot ensure firmware authenticity, and a Trusted Platform Module (TPM) secures certificates and cryptographic keys. Forensic WDR, Lightfinder and OptimizedIR illumination. IK10+ vandal-resistant outdoor casing. Varifocal 4.3 – 8.6 mm P-Iris lens with remote zoom and focus for installation or monitoring. Multiple, individually configurable H.264 and Motion JPEG streams. 5 MP at 30 fps with WDR, and 4 MP at up to 60 fps with WDR disabled. Zipstream for reduced bandwidth and storage. Video motion detection, shock detection and active tampering alarm. Two-way audio and audio detection. Supervised inputs / digital outputs for alarm / event handling. Electronic image stabilization. Memory card slot for local storage. Operation in -50 ºC to 60 ºC (-58 ºF to 140 ºF) powered by standard Power over Ethernet or 8-28V DC power with redundancy. Midspan and power supply not included. Includes mounting bracket for wall or junction boxes and weather shield against sun, rain or snow.</t>
  </si>
  <si>
    <t>01493-001</t>
  </si>
  <si>
    <t>Day/night fixed dome with support for Forensic WDR, Lightfinder and OptimizedIR with built-in IR illumination. IK10+ vandal-resistant outdoor casing. Varifocal 4.3 – 8.6 mm P-Iris lens with remote zoom and focus for installation or monitoring. Multiple, individually configurable H.264 and Motion JPEG streams. Up to 4K/8MP at 30 fps. Zipstream for reduced bandwidth and storage. Video motion detection, shock detection and active tampering alarm. Two-way audio and audio detection. Supervised inputs / digital outputs for alarm / event handling. Electronic image stabilization. Memory card slot for optional local video storage. Operation in -50 ºC to 60 ºC (-58 ºF to 140 ºF) powered by standard Power over Ethernet or 8-28V DC power with redundancy. Midspan and power supply not included. Includes mounting bracket for wall or junction boxes and weather shield against sun, rain or snow.</t>
  </si>
  <si>
    <t>0743-001</t>
  </si>
  <si>
    <t>Day/night fixed dome with 1/2" sensor, providing WDR – Forensic Capture and Lightfinder for demanding light conditions. IK10 vandal-resistant outdoor casing. Pan/tilt/roll/zoom for remote installation and readjustment. Motorized varifocal 4.1-9 mm P-Iris lens. Multiple, individually configurable H.264 and Motion JPEG streams; HDTV 1080p at up to 60 fps. Zipstream for reduced bandwidth and storage. Video motion detection, shock detection and active tampering alarm. Electronic image stabilization. Memory card slot for optional local video storage. Operation in wide temperature range powered by standard Power over Ethernet. Midspan not included. Includes mounting bracket for wall/ceiling or junction boxes and substantial weather shield against sun, rain or snow.</t>
  </si>
  <si>
    <t>0744-001</t>
  </si>
  <si>
    <t>Day/night fixed dome with 1/2" sensor, providing WDR – Forensic Capture and Lightfinder for demanding light conditions. IK10 vandal-resistant outdoor casing. Pan/tilt/roll/zoom for remote installation and readjustment. Motorized varifocal 4.1-9 mm P-Iris lens. Multiple, individually configurable H.264 and Motion JPEG streams; up to 4MP @ 30 fps with WDR, 6 MP @ 20 fps without WDR. Zipstream for reduced bandwidth and storage needs. Video motion detection, shock detection and active tampering alarm. Electronic image stabilization. Memory card slot for optional local video storage. Operation in wide temperature range powered by standard Power over Ethernet. Midspan not included. Includes mounting bracket for wall/ceiling or junction boxes and substantial weather shield against sun, rain or snow.</t>
  </si>
  <si>
    <t>0801-001</t>
  </si>
  <si>
    <t>180° multi-sensor, day/night fixed dome in an IK10 vandal-resistant outdoor casing. Fixed focal, multi-megapixel lenses, focused from factory. 3 x QHD resolution, up to 15MP total in 4:3 format. WDR Forensic Capture, Zipstream and one single IP address. Operation in wide temperature range powered by standard Power over Ethernet Plus. Midspan not included. Designed for pendant or wall mount arm with same bayonet joint interface as Axis’ PTZ domes. Includes weather shield against sun, rain or snow, easily repaintable to blend in with the environment.</t>
  </si>
  <si>
    <t>0664-001</t>
  </si>
  <si>
    <t>Multi-sensor, day/night fixed dome in an IK10 vandal-resistant outdoor casing. Fixed focal, multi-megapixel lenses, focused from factory. Multiple, individually configurable H.264 and Motion JPEG streams; high-quality 4K video in 30 fps from each of 3 sensors and up to 33 MP resolution in total, together providing a 180º view. Video motion detection and active tampering alarm. Operation in wide temperature range powered by standard Power over Ethernet Plus. Midspan not included. Designed for pendant or wall mount arm with same bayonet joint interface as Axis’ PTZ domes. Includes weather shield against sun, rain or snow, easily repaintable to blend in with the environment.</t>
  </si>
  <si>
    <t>0709-001</t>
  </si>
  <si>
    <t>AXIS Q8414-LVS Network Camera Metal is a brushed stainless steel indoor corner camera with an anti-grip/anti-ligature design to prevent self-harm. Ideal for correctional facilities and psychiatric wards. It supports IK10+ 50 joules impact rating. It is IP66- and NEMA 4X-rated for easy and safe cleaning. Superb images day and night with Lightfinder technology and has built-in invisible IR LED (940 nm). It delivers HDTV 720p or 1.3 Megapixel video, supporting a lens with: P-Iris, varifocal 2.5–6 mm, 105°–49° horizontal angle of view, F1.2. It offers 3 masks and I/O ports. Built-in surface mounted high quality microphone.</t>
  </si>
  <si>
    <t>0710-001</t>
  </si>
  <si>
    <t>AXIS Q8414-LVS Network Camera White is a powder coated stainless steel indoor corner camera with an anti-grip/anti-ligature design to prevent self-harm. Ideal for correctional facilities and psychiatric wards. It supports IK10+ 50 joules impact rating. It is IP66- and NEMA 4X-rated for easy and safe cleaning. Superb images day and night with Lightfinder technology and has built-in invisible IR LED (940 nm). It delivers HDTV 720p or 1.3 Megapixel video, supporting a lens with: P-Iris, varifocal 2.5–6 mm, 105°–49° horizontal angle of view, F1.2. It offers 3 masks and I/O ports. Built-in surface mounted high quality microphone.</t>
  </si>
  <si>
    <t>01665-001</t>
  </si>
  <si>
    <t>Day/night full HD mini dome camera for indoor and outdoor use. Built-in IR illumination and WDR technology. Fixed lens with 103° HFOV. HDTV 1080p resolution at 30 fps. Video motion detection and corridor format. Power over Ethernet. Operating conditions -20 °C to 50 °C (-4 °F to 122 °F). For use only with AXIS Companion video management software and mobile apps. AXIS Companion Recorder is required and sold separately.</t>
  </si>
  <si>
    <t>0894-001</t>
  </si>
  <si>
    <t>Indoor full HD mini dome with dust- and vandal-resistant casing for easy mounting on wall or ceiling. Fixed lens. max HDTV 1080p at 30 fps with WDR. HDMI output (micro). Axis’ Zipstream technology for reduced bandwidth and storage needs. Memory card slot for optional local video storage. Video motion detection. Power over Ethernet. Midspan not included. For use only with AXIS Companion video management software and mobile apps.</t>
  </si>
  <si>
    <t>0895-004</t>
  </si>
  <si>
    <t>AXIS Companion Dome WV is a wireless full HD mini dome for indoor use. It features high quality video in HDTV 1080p / 2 MP resolution and WDR.  Dust- and vandal-resistant casing for easy mounting on wall or ceiling. HDMI output (micro). Connects over wireless LAN (IEEE 802.11a/b/g/n) or wired Ethernet. Supports Wi-Fi Protected Setup™. Axis’ Zipstream technology ensures maximized recording time. Self-contained recording solution with included 64 GB high endurance microSD card optimized for surveillance. Power supply included. For use only with AXIS Companion video management software and mobile apps.</t>
  </si>
  <si>
    <t>01064-001</t>
  </si>
  <si>
    <t>Day/night, full HD mini dome with flat-faced design for indoor use. Built-in IR illumination and WDR technology. Fixed lens with 103° HFOV. HDTV 1080p resolution at 30 fps. Video motion detection and corridor format. Power over Ethernet. For use only with AXIS Companion video management software and mobile apps. AXIS Companion Recorder is required and sold separately.</t>
  </si>
  <si>
    <t>0881-001</t>
  </si>
  <si>
    <t>Day/night, full HD mini dome with flat-faced design for indoor use. Built-in IR illumination and WDR – Forensic Capture. Fixed lens. HDTV 1080p resolution at 30 fps. Axis’ Zipstream technology for reduced bandwidth and storage needs. Memory card slot for optional local video storage. Video motion detection. Power over Ethernet. Midspan not included. For use only with AXIS Companion video management software and mobile apps.</t>
  </si>
  <si>
    <t>0880-001</t>
  </si>
  <si>
    <t>Day/night, full HD mini dome in a vandal-resistant, outdoor-ready, flat-faced design. Built-in IR illumination and WDR – Forensic Capture. Fixed lens. HDTV 1080p resolution at 30 fps. Axis’ Zipstream technology for reduced bandwidth and storage needs. Memory card slot for optional local video storage. Video motion detection. Power over Ethernet. Midspan not included. For use only with AXIS Companion video management software and mobile apps.</t>
  </si>
  <si>
    <t>01024-001</t>
  </si>
  <si>
    <t>Indoor ultra-compact, 360° panoramic mini dome with 6 MP sensor, fixed lens and tamper-resistant casing for easy mounting on wall or ceiling. Client dewarping and digital pan, tilt and zoom. Axis Zipstream technology for reduced bandwidth and storage needs. HDMI output (micro). Memory card slot for optional local video storage. Video motion detection. Power over Ethernet. Midspan not included. For use only with AXIS Companion video management software and mobile apps.</t>
  </si>
  <si>
    <t>01119-001</t>
  </si>
  <si>
    <t>High accuracy outdoor PT positioning thermal camera. 384x288 resolution, 30 fps and 35 mm lens with 10.5° angle of view. It supports Electronic Image Stabilization, Zipstream, ONVIF, H.264 and local storage. It includes Video motion detection, shock detection and support for AXIS Camera Application Platform enabling installation of AXIS Perimeter Defender and third-party applications. Responsive absolute positioning with high-speed and ultra-smooth pan and tilt capabilities. Integrated SFP slot for long-distance fiber connection. IP66, NEMA 4X rated and UL listed. Ready for column-mount. Powered by 24 V AC/DC. This product is subject to export control regulations. You should always consult and comply with the regulations of the appropriate local export control authorities.</t>
  </si>
  <si>
    <t>01121-001</t>
  </si>
  <si>
    <t>High accuracy outdoor PT positioning thermal camera. 640x480 resolution, 30 fps and 60 mm lens with 10°angle of view. It supports Electronic Image Stabilization, Zipstream, ONVIF, H.264 and local storage. It includes Video motion detection, shock detection and support for AXIS Camera Application Platform enabling installation of AXIS Perimeter Defender and third-party applications. Responsive absolute positioning with high-speed and ultra-smooth pan and tilt capabilities. Integrated SFP slot for long-distance fiber connection. IP66, NEMA 4X rated and UL listed. Ready for column-mount. Powered by 24 V AC/DC. This product is subject to export control regulations. You should always consult and comply with the regulations of the appropriate local export control authorities.</t>
  </si>
  <si>
    <t>0862-001</t>
  </si>
  <si>
    <t>High accuracy outdoor PTZ positioning camera. HDTV 1080p video, 30x optical zoom, focus recall, extreme light sensitivity and Axis Zipstream. Responsive absolute positioning with high-speed and ultra-smooth pan and tilt capabilities. Integrated long-life silicone wiper for remote maintenance, and integrated SFP slot for long-distance fiber connection. IK10, IP66, NEMA 4X rated and UL listed. Ready for column-mount. Powered by 24 V AC/DC from external power supply (not included)</t>
  </si>
  <si>
    <t>0864-001</t>
  </si>
  <si>
    <t>High accuracy outdoor PTZ positioning camera with IR illuminators. HDTV 1080p video, 30x optical zoom, built-in IR pass filter for sharper images in mixed lighting conditions. IR range up to 500m. Integrated long-life silicone wiper for remote maintenance, and integrated SFP slot for long-distance fiber connection. IK10, IP66, NEMA 4X rated and UL listed. Ready for column-mount. Powered by 24 V AC/DC from external power supply (not included)</t>
  </si>
  <si>
    <t>0824-001</t>
  </si>
  <si>
    <t>High accuracy outdoor PTZ positioning bispectral camera. Thermal sensor features a 384x288 resolution, 30 fps and 35 mm lens with 10.5° angle of view. Visual sensor have HDTV 1080p video resolution, 30x optical zoom, focus recall and are extremly light sensitive. Integrated long-life silicone wiper for remote maintenance. The bispectral camera supports Zipstream, ONVIF, H.264 and local storage. It includes Video motion detection and support for AXIS Camera Application Platform enabling installation of AXIS Perimeter Defender and third-party applications. Responsive absolute positioning with high-speed and ultra-smooth pan and tilt capabilities. Integrated SFP slot for long-distance fiber connection. IP66, NEMA 4X rated and UL listed. Ready for column-mount. Powered by 24 V AC/DC from external power supply (not included). This product is subject to export control regulations. You should always consult and comply with the regulations of the appropriate local export control authorities.</t>
  </si>
  <si>
    <t>01013-001</t>
  </si>
  <si>
    <t>High accuracy outdoor PTZ positioning bispectral camera with IR illuminators. Thermal sensor features a 384x288 resolution, 30 fps and 35 mm lens with 10.5° angle of view. Visual sensor have HDTV 1080p video resolution, 30x optical zoom, built-in IR pass filter for sharper images in mixed lighting conditions. IR range up to 500m. Integrated long-life silicone wiper for remote maintenance. The bispectral camera supports Zipstream, ONVIF, H.264 and local storage. It includes Video motion detection and support for AXIS Camera Application Platform enabling installation of AXIS Perimeter Defender and third-party applications. Responsive absolute positioning with high-speed and ultra-smooth pan and tilt capabilities. Integrated SFP slot for long-distance fiber connection. IP66, NEMA 4X rated and UL listed. Ready for column-mount. Powered by 24 V AC/DC from external power supply (not included). This product is subject to export control regulations. You should always consult and comply with the regulations of the appropriate local export control authorities.</t>
  </si>
  <si>
    <t>0830-001</t>
  </si>
  <si>
    <t>High accuracy outdoor PTZ positioning Bispectral camera. Thermal sensor features a 640x480 resolution, 30 fps and 35-105 mm thermal zoom lens. Visual sensor have HDTV 1080p video resolution, 30x optical zoom, focus recall and are extremly light sensitive. Integrated long-life silicone wiper for remote maintenance. The bispectral camera supports Zipstream, ONVIF, H.264 and local storage. It includes Video motion detection and support for AXIS Camera Application Platform enabling installation of AXIS Perimeter Defender and third-party applications. Responsive absolute positioning with high-speed and ultra-smooth pan and tilt capabilities. Integrated SFP slot for long-distance fiber connection. IP66, NEMA 4X rated and UL listed. Ready for column-mount. Powered by 24 V AC/DC from external power supply (not included). This product is subject to export control regulations. You should always consult and comply with the regulations of the appropriate local export control authorities.</t>
  </si>
  <si>
    <t>0828-001</t>
  </si>
  <si>
    <t>High accuracy outdoor PTZ positioning Bispectral camera. Thermal sensor features a 640x480 resolution, 30 fps and 35 mm lens with 17° angle of view. Visual sensor have HDTV 1080p video resolution, 30x optical zoom, focus recall and are extremly light sensitive. Integrated long-life silicone wiper for remote maintenance. The bispectral camera supports Zipstream, ONVIF, H.264 and local storage. It includes Video motion detection and support for AXIS Camera Application Platform enabling installation of AXIS Perimeter Defender and third-party applications. Responsive absolute positioning with high-speed and ultra-smooth pan and tilt capabilities. Integrated SFP slot for long-distance fiber connection. IP66, NEMA 4X rated and UL listed. Ready for column-mount. Powered by 24 V AC/DC from external power supply (not included). This product is subject to export control regulations. You should always consult and comply with the regulations of the appropriate local export control authorities.</t>
  </si>
  <si>
    <t>01017-001</t>
  </si>
  <si>
    <t>High accuracy outdoor PTZ positioning bispectral camera with IR illuminators. Thermal sensor features a 640x480 resolution, 30 fps and 35 mm lens with 17° angle of view. Visual sensor have HDTV 1080p video resolution, 30x optical zoom, built-in IR pass filter for sharper images in mixed lighting conditions. IR range up to 500m. Integrated long-life silicone wiper for remote maintenance. The bispectral camera supports Zipstream, ONVIF, H.264 and local storage. It includes Video motion detection and support for AXIS Camera Application Platform enabling installation of AXIS Perimeter Defender and third-party applications. Responsive absolute positioning with high-speed and ultra-smooth pan and tilt capabilities. Integrated SFP slot for long-distance fiber connection. IP66, NEMA 4X rated and UL listed. Ready for column-mount. Powered by 24 V AC/DC from external power supply (not included). This product is subject to export control regulations. You should always consult and comply with the regulations of the appropriate local export control authorities.</t>
  </si>
  <si>
    <t>01019-001</t>
  </si>
  <si>
    <t>High accuracy outdoor PTZ positioning bispectral camera with IR illuminators. Thermal sensor features a 640x480 resolution, 30 fps and and 35-105 mm thermal zoom lens. Visual sensor have HDTV 1080p video resolution, 30x optical zoom, built-in IR pass filter for sharper images in mixed lighting conditions. IR range up to 500m. Integrated long-life silicone wiper for remote maintenance. The bispectral camera supports Zipstream, ONVIF, H.264 and local storage. It includes Video motion detection and support for AXIS Camera Application Platform enabling installation of AXIS Perimeter Defender and third-party applications. Responsive absolute positioning with high-speed and ultra-smooth pan and tilt capabilities. Integrated SFP slot for long-distance fiber connection. IP66, NEMA 4X rated and UL listed. Ready for column-mount. Powered by 24 V AC/DC from external power supply (not included). This product is subject to export control regulations. You should always consult and comply with the regulations of the appropriate local export control authorities.</t>
  </si>
  <si>
    <t>0398-001</t>
  </si>
  <si>
    <t>Ceiling-mount mini PTZ dome camera with SVGA resolution and 3x digital zoom. 800x600 @ 30fps in H.264 and Motion JPEG. IP51 protection against dust and water. Only PoE, midspan not included. Hard and soft ceiling mounting brackets included.</t>
  </si>
  <si>
    <t>0552-001</t>
  </si>
  <si>
    <t>Vandal resistant IP66- and IK10-rated. Hard ceiling-mount PTZ dome camera with SVGA resolution and 3x digital zoom. 800x600 @ 30fps in H.264 and Motion JPEG. Only PoE, midspan not included.</t>
  </si>
  <si>
    <t>0399-001</t>
  </si>
  <si>
    <t>Ceiling-mount mini PTZ dome camera with HDTV 720p resolution, 16:9 format and 3x digital zoom.1280x720 @ 30fps in H.264 and Motion JPEG. IP51 protection against dust and water. Only PoE, midspan not included. Hard and soft ceiling mounting brackets included.</t>
  </si>
  <si>
    <t>0553-001</t>
  </si>
  <si>
    <t>Vandal resistant IP66- and IK10-rated. Hard ceiling-mount PTZ dome camera with HDTV 720p resolution and 3x digital zoom. 1280x720 @ 30fps in H.264 and Motion JPEG. Only PoE, midspan not included.</t>
  </si>
  <si>
    <t>01079-001</t>
  </si>
  <si>
    <t>Ceiling-mount mini PTZ dome camera with 5x Optical zoom and autofocusing, HDTV 720p (1280x720) 25/30fps in H.264 with Zipstream and Motion JPEG. IP51 protection against dust and water. Basic analytics are included. Only PoE, midspan not included. Surface ceiling mounting brackets included</t>
  </si>
  <si>
    <t>01234-004</t>
  </si>
  <si>
    <t>Top of the line PTZ with IR, HDTV 1080 and 30x optical zoom, H264/265 with Zipstream and Motion JPEG. IP66 for both indoor and outdoor use, WDR . Perfect image quality in all directions without distortion. WDR, EIS, Speed dry. Includes Advanced gate keeper analytics. With its compact size and repaintable surface, it will easily blend into the surroundings. Midspan with fiber slot and RJ45 input included.</t>
  </si>
  <si>
    <t>01107-004</t>
  </si>
  <si>
    <t>Ceiling-mount mini PTZ dome camera with 5x Optical zoom and autofocusing, HDTV 1080p (1920x1080) 30fps in H.264 with Zipstream and Motion JPEG. IP51 protection against dust and water. Basic analytics are included. Only PoE, midspan not included. Surface ceiling mounting brackets included
4 wireless I/O using Z-wave communication.</t>
  </si>
  <si>
    <t>01146-001</t>
  </si>
  <si>
    <t>Discreet PTZ with HDTV 1080p, 1920x1080, 10x optical zoom, automatic day/night and autofocus. Continues 360° pan. WDR- Forensic Capture, IP66, PoE and 24V. 30fps in H.264 and Motion JPEG, Zipstream, Scene profiles, two-way audio, 4 I/O. Surface mount or Axis PTZ standard mount. Midspan not included.</t>
  </si>
  <si>
    <t>0588-001</t>
  </si>
  <si>
    <t>Intelligent Direct Drive PTZ camera with HDTV 720p, day/night and 18x zoom, designed for mounting on a wall or building. No extra bracket are needed, build in junction box. Audio In/Out, full size SD card, 24 V DC, 4 configurable I/Os and Ethernet connector with PoE. Repaintable sunshield covering the entire unit. Power supply not included.</t>
  </si>
  <si>
    <t>0589-001</t>
  </si>
  <si>
    <t>Intelligent Direct Drive PTZ camera with HDTV 1080p, day/night and 18x zoom, designed for mounting on a wall or building. No extra bracket are needed, build in junction box. Audio In/Out, full size SD card, 24 V DC, 4 configurable I/Os and Ethernet connector with PoE. Repaintable sunshield covering the entire unit. Power supply not included.</t>
  </si>
  <si>
    <t>0717-001</t>
  </si>
  <si>
    <t>High speed and precision PT-head design PTZ camera with integrated wiper. HDTV 1080p resolution and 18x optical zoom. Pan speed: 0.02°/s to 100°/s, tilt speed: 0.02°/s to 40°/s.
Continuous pan rotation, 360° endless and +90° to -40° tilt. IP66-rated and NEMA 4X-rated, operating temperature -40 °C to 55 °C (-40 °F to 131 °F). Power input 120V AC.</t>
  </si>
  <si>
    <t>0718-001</t>
  </si>
  <si>
    <t>High precision PT-head design PTZ camera with integrated wiper and IR illuminators enabling a viewing range in darkness up to 150m. HDTV 1080p resolution and 18x optical zoom. Pan speed: 0.02°/s to 40°/s, tilt speed: 0.02°/s to 30°/s.
Continuous pan rotation, 360° endless and +90° to -40° tilt. IP66-rated and NEMA 4X-rated, operating temperature -40 °C to 55 °C (-40 °F to 131 °F). Power input 24V AC.</t>
  </si>
  <si>
    <t>0720-001</t>
  </si>
  <si>
    <t>High precision PT-head design PTZ camera with integrated wiper and IR illuminators enabling a viewing range in darkness up to 150m. HDTV 1080p resolution and 18x optical zoom. Pan speed: 0.02°/s to 40°/s, tilt speed: 0.02°/s to 30°/s.
Continuous pan rotation, 360° endless and +90° to -40° tilt. IP66-rated and NEMA 4X-rated, operating temperature -40 °C to 55 °C (-40 °F to 131 °F). External power supply with power input 120V AC and integrated light sensor for IR illuminator control included.</t>
  </si>
  <si>
    <t>0769-001</t>
  </si>
  <si>
    <t>Compact PTZ camera, 360° pan with auto-flip, HDTV camera including 12x optical zoom, auto-iris, automatic day/night, and autofocus zoom lens. Up to 720P (1280x720) resolution at 60 fps frame rate. Simultaneous H.264 and Motion JPEG, standard IEEE 802.3af PoE (midspan not included), mounting kit for hard and drop ceiling, smoked and clear transparent cover. IP51 protection SD-card slot, 4 I/O connections for alarm/event handling. Two-way, full duplex audio requires multi connection cable (not included)</t>
  </si>
  <si>
    <t>0771-001</t>
  </si>
  <si>
    <t>Compact outdoor PTZ camera, 360° pan with auto-flip, HDTV camera including 12x optical zoom, auto-iris, automatic day/night, and autofocus zoom lens. Up to 720P (1280x720) resolution at 60 fps frame rate. Simultaneous H.264 and Motion JPEG, standard IEEE 802.3af PoE. SD-card slot, IP66, Advanced Gatekeeper. Midspan and mounting brackets are not included</t>
  </si>
  <si>
    <t>0770-001</t>
  </si>
  <si>
    <t>Compact PTZ camera, 360° pan with auto-flip, HDTV camera including 12x optical zoom, auto-iris, automatic day/night, and autofocus zoom lens. Up to 1080P (1920x1080) resolution at 30 fps frame rate. Simultaneous H.264 and Motion JPEG, standard IEEE 802.3af PoE (midspan not included), mounting kit for hard and drop ceiling, smoked and clear transparent cover. IP51 protection, SD-card slot, 4 I/O connections for alarm/event handling. Two-way, full duplex audio requires multi connection cable (not included)</t>
  </si>
  <si>
    <t>0772-001</t>
  </si>
  <si>
    <t>Compact outdoor PTZ camera, 360° pan with-auto flip, HDTV camera including 12x optical zoom, auto-iris, automatic day/night, and autofocus zoom lens. Up to 1080P (1920x1080) resolution at 30 fps frame rate. Simultaneous H.264 and Motion JPEG, standard IEEE 802.3af PoE. SD-card slot, IP66, Advanced Gatekeeper. Midspan and mounting brackets are not included</t>
  </si>
  <si>
    <t>0932-001</t>
  </si>
  <si>
    <t>PTZ camera with continues 360° pan for both indoor and outdoor with 23x optical zoom. HDTV 720p @ 30fps (1280x720) in H.264, Motion JPEG and Axis Zipstream and Focus Recall, Day &amp; Night, IP66 and NEMA 4X classification. Advanced Gatekeeper, full-size SD-card slot, smoked and clear dome. Mounting brackets and Midspan are not included.</t>
  </si>
  <si>
    <t>0929-001</t>
  </si>
  <si>
    <t>PTZ camera with continues 360° pan for both indoor and outdoor with 30x optical zoom Autofocus and Focus Recall. HDTV 1080p @ 30fps (1920x1080) in H.264, Motion JPEG and Axis Zipstream. Two-way audio, 4xI/O, 24V and PoE, Day &amp; Night, IP66 and NEMA 4X classification. Advanced Gatekeeper, full-size SD-card slot. Mounting brackets, Midspan/Power supply and connector or cable for audio, I/O and 24V are not included.</t>
  </si>
  <si>
    <t>01006-001</t>
  </si>
  <si>
    <t>Outdoor-ready 360° situational awareness camera, comprising 4x2MP sensors @ 30fps in H.264 Zipstream and Motion JPEG. Tiltable sensors with exchangeable lenses. Designed to be integrated with any AXIS Q60-E series camera for large area coverage and simultaneous zoomed-in view, using the one-click PTZ control feature. Full size SD-card slot. No extra equipment required, as it uses the same brackets, power supply and network cable as the connected AXIS Q60-E.</t>
  </si>
  <si>
    <t>0900-004</t>
  </si>
  <si>
    <t>IP52, PTZ dome camera with 36x optical zoom. Lightfinder, Focus recall, Zipstream, WDR, EIS. Auto day/night functionality; min. illumination down to 0.15 lux in color and 0.008 in black/white. Continuous 360º rotation and 180º tilt with E-flip. Progressive scan, D1 resolution @ 60 fps in H.264 and Motion JPEG. Shock detection, autotracking, Active Gatekeeper, tour recording. Full size SD slot. Two way audio, four I/Os and external power with multi-connector cable (not included). Includes High PoE midspan, smoked and clear dome covers, and mounting kits for hard and drop ceilings</t>
  </si>
  <si>
    <t>0902-004</t>
  </si>
  <si>
    <t>Outdoor-ready, IP66, IK10 and NEMA 4X classification, PTZ dome camera with 36x optical zoom. Arctic Temperature Control enables operation and start up from -50 °C to +50 °C (-58 °F to 122 °F). Lightfinder, Focus recall, Zipstream, WDR, EIS. Auto day/night functionality; min. illumination down to 0.15 lux in color and 0.008 in black/white. Continuous 360º rotation and 220º tilt with E-flip. Progressive scan, D1 resolution @ 60 fps in H.264 and Motion JPEG. Shock detection, Autotracking, Active Gatekeeper, tour recording. Full size SD slot. Power through High PoE only. Includes clear transparent dome cover and High PoE midspan with fiber slot. No mounting bracket included (several different accessories available).</t>
  </si>
  <si>
    <t>01482-004</t>
  </si>
  <si>
    <t>HDTV 720p compliant, high-speed PTZ dome camera with 30x optical zoom for indoor use. HDTV 720p @ 30 fps (1280x720) in H.264 and Motion JPEG, Day &amp; Night, IP52. Continuous 360º rotation and 220º tilt with E-flip. Lightfinder, Focus recall, Zipstream, WDR, EIS, Automatic Defogging, shock detection. Full-size SD slot. Two-way audio, four I/Os and external power with multi-connector cable (not included). 
 Includes High PoE midspan, smoked and clear dome covers, and mounting kits for hard and drop ceilings.</t>
  </si>
  <si>
    <t>01484-004</t>
  </si>
  <si>
    <t>HDTV 720p compliant, outdoor-ready, high-speed PTZ dome camera with 30x optical zoom. HDTV 720p @ 30fps (1280x720) in H.264 and Motion JPEG, Day &amp; Night, IP66, IK10 and NEMA 4X classification. Continuous 360º rotation and 220º tilt with E-flip. Lightfinder, Focus recall, Zipstream, WDR, EIS, automatic defogging, shock detection, Arctic Temperature Control enables operation and start up from from -50 °C to +50 °C (-58 °F to 122 °F). Active Gatekeeper, tour recording and autotracking. Includes High PoE midspan with fiber slot and clear dome cover. Mounting brackets are not included (several different accessories available</t>
  </si>
  <si>
    <t>0908-004</t>
  </si>
  <si>
    <t>HDTV 1080p compliant, high-speed PTZ dome camera with 32x optical zoom for indoor use. HDTV 1080p (1920x1080)@30 fps, 720P@60fps. Continuous 360º rotation and 220º tilt with E-flip. Day &amp; Night, IP52, Zipstream, Shock detection, autotracking, tour recording and Active Gatekeeper. Two-way audio, I/O and external power with multi-connector cable (not included). Basic built-in analytics: object removed, fence detector, object counter, enter/exit detection, video motion detection
Includes High PoE midspan, smoked and clear dome covers, and mounting kits for hard and drop ceilings</t>
  </si>
  <si>
    <t>0910-004</t>
  </si>
  <si>
    <t>Top performance HDTV 1080p compliant, outdoor-ready, IP66, IK10 and NEMA 4X-rated PTZ dome camera with 32x optical zoom and Zipstream. Arctic Temperature Control enables operation and start up from -50 °C to +50 °C (-58 °F to 122 °F). Auto day/night functionality. Continuous 360º rotation and 220º tilt with E-flip. HDTV 1080p (1920x1080)@30 fps, 720P@60fps. Shock detection, autotracking, tour recording and Active Gatekeeper. Power through High PoE only. Highlight compensation. Basic built-in analytics: object removed, fence detector, object counter, enter/exit detection, video motion detection. Clear transparent dome cover and High PoE midspan with fiber slot are included. No mounting bracket included (several different accessories available).</t>
  </si>
  <si>
    <t>0943-001</t>
  </si>
  <si>
    <t>Actively cooled, outdoor-ready high-speed PTZ dome camera with 32x optical zoom. IP66-, MIL-, IK10 and NEMA 4X-rated. Temperature range -20 ºC to +75 ºC. Auto day/night functionality. Continuous 360º rotation and 220º tilt with E-flip. HDTV 1080p (1920x1080) @ 30 fps. 720P@60 fps. Shock detection, autotracking, tour recording and Active Gatekeeper. Highlight compensation. Basic built-in analytics: object removed, fence detector, object counter, enter/exit detection, video motion detection. Including 5 m cable, media converter switch with 2xSFP slots for optical fiber modules, 2xRJ-45, 2xI/O and 24 V in. Power supply and brackets are not included. (several different accessories available).</t>
  </si>
  <si>
    <t>0945-001</t>
  </si>
  <si>
    <t>Stainless steel, (SS-316L) pressurized (5psi) Top performance HDTV 1080p compliant, outdoor-ready, IP66, IK10 and NEMA 4X-rated PTZ dome camera with 32x optical zoom. Auto day/night functionality. Continuous 360º rotation and 220º tilt with E-flip. HDTV 1080p (1920x1080) @ 30 fps, 720@60 fps. Shock detection, autotracking, tour recording and Active Gatekeeper. Highlight compensation. Basic built-in analytics: object removed, fence detector, object counter, enter/exit detection, video motion detection. Including 7 m cable, media converter switch with 2xSFP slots for optical fiber modules, 2xRJ-45, 2xI/O and 24 V in. Brackets and power adapter are not included (several different accessories available).</t>
  </si>
  <si>
    <t>0650-004</t>
  </si>
  <si>
    <t>Lightfinder HDTV PTZ for outdoor as well as indoor use. HDTV 720p resolution in 60fps with 30x zoom and top performance. Perfect image quality in all directions, without distortion. 130db WDR, EIS, automatic defog, Advanced gate keeper. With its compact size and repaintable surface, it will easily blend into the surroundings. Midspan with fiber slot included.</t>
  </si>
  <si>
    <t>01070-004</t>
  </si>
  <si>
    <t>0652-004</t>
  </si>
  <si>
    <t>Top of the line PTZ with HDTV PTZ for outdoor as well as indoor use. HDTV 1080p resolution in 60fps with 30x zoom and top performance. Perfect image quality in all directions without distortion. 115dbWDR, EIS, automatic defog, Advanced gate keeper. With its compact size and repaintable surface, it will easily blend into the surroundings. Midspan with fiber slot included.</t>
  </si>
  <si>
    <t>0799-004</t>
  </si>
  <si>
    <t>Compact, top performance 4K Comparable with SMPTE 2036 3840x2160 resolution in 30fps, (8MP). With 12x optical zoom for outdoor as well as indoor use. Day/night, Automatic defog, DNR 2D/3D and EIS. IP66, Active gatekeeper, tour recording and autotracking. Perfect image quality in all directions, without distortion, repaintable surface. Mounting brackets are not included (several different accessories available). Midspan with fiber slot included.</t>
  </si>
  <si>
    <t>0934-004</t>
  </si>
  <si>
    <t>Compact top performance HDTV PTZ for outdoor and indoor use with unique Laser Focus giving perfect focus. HDTV 1080p resolution in 30fps, perfect image quality in all directions without distortion due to Axis’ Sharpdome technology with hard coating.  Repaintable surface, will easily blend into the surroundings. 30x zoom 120dbWDR, EIS, automatic defog, Advanced gate keeper and Lightfinder. Midspan with fiber included</t>
  </si>
  <si>
    <t>01442-004</t>
  </si>
  <si>
    <t>PTZ for the toughest conditions. MIL specified, build in IR illumination 300M (984ft), can be mounted face up or face down. IP66/67/68, IK10, MIL 8105 521.
Camera part; ½” sensor with HDTV 1080p, 30x optical zoom, 60fps, H264 with Zipstream and Motion JPEG, WDR. Perfect image quality in all directions without distortion, window wiper. Advanced gate keeper analytics. 90W Midspan included. Color; Urban grey.</t>
  </si>
  <si>
    <t>0632-004</t>
  </si>
  <si>
    <t>Generic PTZ camera with 30x zoom, autofocus and HDTV 720p resolution at 60/fps for live streaming of video and audio. “Video conference” design, smooth pan and tilt, WDR, EIS. HDMI, 3G-SDI, XLR-3  for studio connectivity. CD-audio quality in stereo. Compliance with SMPTE 296M
Power supply and wall mount bracket are included.</t>
  </si>
  <si>
    <t>0634-004</t>
  </si>
  <si>
    <t>Generic PTZ camera with 30x zoom, autofocus and HDTV 1080p resolution at 60/fps for live streaming of video and audio. “Video conference” design, smooth pan and tilt, WDR, EIS. HDMI, 3G-SDI, XLR-3  for studio connectivity. CD-audio quality in stereo. Compliance with SMPTE 274M
Power supply and wall mount bracket are included.</t>
  </si>
  <si>
    <t>0723C001</t>
  </si>
  <si>
    <t>Sunshade cover for VB-H651LVE/VE outdoor Domes.
Includes securing bolts for easy installation.</t>
  </si>
  <si>
    <t>0721C001</t>
  </si>
  <si>
    <t>Smoked dome cover for VB-R1xVE &amp; VB-R1x PTZ Domes</t>
  </si>
  <si>
    <t>0722C001</t>
  </si>
  <si>
    <t>Smoked dome cover for VB-H651VE/V &amp; VB-M64xVE/V domes</t>
  </si>
  <si>
    <t>9919B001</t>
  </si>
  <si>
    <t>Indoor pendant mounting cap for VB-S30D/S31D/S80xD mini-domes.
Comprising of 1.5inch NPSM threaded pipe adaptor / cover - Silver.</t>
  </si>
  <si>
    <t>0720C001</t>
  </si>
  <si>
    <t>Wall mount bracket for VB-R1xVE outdoor PTZ Domes. Consisting of heavy duty metal hinged cable box, right angle extender and PA10-15-VE bayonet camera fitting - 215mm stand-off.</t>
  </si>
  <si>
    <t>0717C001</t>
  </si>
  <si>
    <t>Indoor recessed ceiling mount kit for VB-H651V/M64xV domes.
Comprising of in-ceiling cage and cover - Titanium White</t>
  </si>
  <si>
    <t>0724C001</t>
  </si>
  <si>
    <t>Optional heater element for VB-H651VE/M641VE outdoor Domes. Requires 24V AC power.</t>
  </si>
  <si>
    <t>1065C001</t>
  </si>
  <si>
    <t>Indoor plenum recessed ceiling mount kit for VB-S30D/S31D/S80xD mini-domes.
Comprising of fire resistant in-ceiling cage and cover - Titanium White</t>
  </si>
  <si>
    <t>4962B001</t>
  </si>
  <si>
    <t>Indoor surface mount ceiling cover (Silver) for VB-H43/M42 PTZ's
Comprising of a metal mounting plate and "skirt" cover - Silver</t>
  </si>
  <si>
    <t>0711C001</t>
  </si>
  <si>
    <t>Ceiling mount Back Box for VB-R1xVE outdoor PTZ Domes. Consisting of heavy duty metal hinged cable box and PA10-15-VE bayonet camera fitting - 342mm drop.</t>
  </si>
  <si>
    <t>5091B001</t>
  </si>
  <si>
    <t>Indoor recessed ceiling mount kit for VB-H630VE/D &amp; VB-M620VE/D domes.</t>
  </si>
  <si>
    <t>0718C001</t>
  </si>
  <si>
    <t>1.5inch Pipe Adaptor for VB-R1xVE outdoor PTZ Domes with standard NPSM screw thread and bayonet camera fitting - 100mm long.</t>
  </si>
  <si>
    <t>0716C001</t>
  </si>
  <si>
    <t>Indoor plenum recessed ceiling mount kit for VB-R13/R11 indoor PTZ Domes. 
Comprising of fire resistant in-ceiling cage and cover - Titanium White</t>
  </si>
  <si>
    <t>0715C001</t>
  </si>
  <si>
    <t>0712C001</t>
  </si>
  <si>
    <t>Conduit box for VB-H76x/H751LE/M74x outdoor bullets.</t>
  </si>
  <si>
    <t>0719C001</t>
  </si>
  <si>
    <t>Indoor pendant mounting cap for VB-R13/11 indoor PTZ Domes, VB-H65x/M64x domes, and VB-H76x/H751LE/M74x bullets. 
Comprising of 1.5inch NPSM threaded pipe adaptor / cover - Titanium White.</t>
  </si>
  <si>
    <t>0713C001</t>
  </si>
  <si>
    <t>Conduit adaptor for VB-M64xVE outdoor Domes.</t>
  </si>
  <si>
    <t>0714C001</t>
  </si>
  <si>
    <t>Indoor recessed ceiling mount kit for VB-R13/R11 indoor PTZ Domes. 
Comprising of mounting template, in-ceiling cage and cover - Titanium White</t>
  </si>
  <si>
    <t>5004B001</t>
  </si>
  <si>
    <t>Indoor junction box mounting plate for VB-H630VE/D &amp; VB-M620VE/D domes.</t>
  </si>
  <si>
    <t>4962B002</t>
  </si>
  <si>
    <t>Indoor surface mount ceiling cover (Black) for VB-H43B/M42B PTZ's.
Comprising of a metal mounting plate and "skirt" cover - Black</t>
  </si>
  <si>
    <t>5092B001</t>
  </si>
  <si>
    <t>Optional heater element for VB-H630VE/M620VE outdoor Domes. Requires 24V AC power.</t>
  </si>
  <si>
    <t>6816B001</t>
  </si>
  <si>
    <t>Indoor recessed ceiling mount kit for VB-H43(/B) &amp; VB-M42(/B) PTZ's.
Comprising of in-ceiling cage and Clear Dome - Silver</t>
  </si>
  <si>
    <t>6816B002</t>
  </si>
  <si>
    <t>Indoor recessed ceiling mount kit for VB-H43(/B) &amp; VB-M42(/B) PTZ's.
Comprising of in-ceiling cage and Smoked Dome - Silver</t>
  </si>
  <si>
    <t>9918B001</t>
  </si>
  <si>
    <t>Indoor pendant mounting cap for VB-H43(/B), VB-M42(/B) PTZ's, VB-H630VE/D &amp; VB-M620VE/D domes. 
Comprising of 1.5inch NPSM threaded pipe adaptor / cover - Silver.</t>
  </si>
  <si>
    <t>9920B001</t>
  </si>
  <si>
    <t>Indoor surface mount wall/ceiling spacer for VB-S30D/S31D/S80xD mini-domes.</t>
  </si>
  <si>
    <t>9921B001</t>
  </si>
  <si>
    <t>Indoor junction box mounting plate for VB-S30D/S31D/S80xD mini-domes.</t>
  </si>
  <si>
    <t>1381V106</t>
  </si>
  <si>
    <t>Pole Mount Adapter and 59" length Non-Tool Stainless Clamp (Minimum Pole Diameter 4")</t>
  </si>
  <si>
    <t>1381V120</t>
  </si>
  <si>
    <t>A-SWD5VC with Heater &amp; Blower</t>
  </si>
  <si>
    <t>2178V433</t>
  </si>
  <si>
    <t>Wall bracket kit for VB-M641, VB-M640, VB-H630, VB-H610, VB-M620, and VB-M600</t>
  </si>
  <si>
    <t>2787V308</t>
  </si>
  <si>
    <t>Wall bracket for VB-H43, VB-H41, VB-M42, VB-M40, VB-S30D, VB-S31D, VB-S800D, VB-S805D</t>
  </si>
  <si>
    <t>1923V398</t>
  </si>
  <si>
    <t>A-ODW7C12(OW) with sunshield</t>
  </si>
  <si>
    <t>1923V397</t>
  </si>
  <si>
    <t>Wall mount 7" tinted vandal dome 12VDC with heater &amp; blower 
(0.126" thickness polycarbonate capsule, IP66 or IPX4 selectable) for VB-H43, VB-H41, VB-M42, 
VB-M40, VB-C60, VB-C300, VB-C500D, VB-C50iR w/VB-EX50, and VC-C50iR</t>
  </si>
  <si>
    <t>1381V127</t>
  </si>
  <si>
    <t>Ceiling mount adapter</t>
  </si>
  <si>
    <t>1381V128</t>
  </si>
  <si>
    <t>Sunshield</t>
  </si>
  <si>
    <t>1968V994</t>
  </si>
  <si>
    <t>Wall bracket for A-SWD5V &amp; A-SWD5Z</t>
  </si>
  <si>
    <t>1381V107</t>
  </si>
  <si>
    <t>Corner Mount Adapter</t>
  </si>
  <si>
    <t>1381V108</t>
  </si>
  <si>
    <t>Adapter bracket for VC-C50iR</t>
  </si>
  <si>
    <t>3067V203</t>
  </si>
  <si>
    <t>A-ODW5C12(OW) with sunshield</t>
  </si>
  <si>
    <t>2064V111</t>
  </si>
  <si>
    <t>Tough Dome Lite.  Vandal surface mount dome 5" clear for VB-H43, VB-H41, VB-M42, VB-M40, VB-C60, 
VB-C300, VB-C500D, VB-C50iR, and VC-C50iR. (Capsule made of 0.118" thickness Polycarbonate)</t>
  </si>
  <si>
    <t>3063V605</t>
  </si>
  <si>
    <t>Pole Mount Adapter and Stainless U-Bolt for 1 1/2" NPT (2x) (Pole Diameter 1.5" - 2.0")</t>
  </si>
  <si>
    <t>3067V202</t>
  </si>
  <si>
    <t>Wall mount 6" clear dome 12VDC with heater &amp; blower (IP66 or IPX4 selectable) for VB-M50, VB-H43, 
VB-H41, VB-M42, VB-M40, VB-C60, VB-C300, VB-C500D, VB-C50iR, and VC-C50iR</t>
  </si>
  <si>
    <t>2038V642</t>
  </si>
  <si>
    <t>Attachment Plate for A-SWD5ZWB (Required if installing VB-M641, VB-M640, VB-H630, VB-H610, VB-M620, and VB-M600)</t>
  </si>
  <si>
    <t>3067V201</t>
  </si>
  <si>
    <t>Wall mount 6" tinted dome 24VAC with heater &amp; blower (IP66 or IPX4 selectable) 
for VB-M50, VB-H43, VB-H41, VB-M42, VB-M40, VB-C60, VB-C300, VB-C500D, VB-C50iR, and VC-C50iR</t>
  </si>
  <si>
    <t>3067V212</t>
  </si>
  <si>
    <t>A-ODW5T(OW) with sunshield</t>
  </si>
  <si>
    <t>3067V205</t>
  </si>
  <si>
    <t>A-ODW5T12(OW) with sunshield</t>
  </si>
  <si>
    <t>2038V640</t>
  </si>
  <si>
    <t>Additional Heater for A-ODW</t>
  </si>
  <si>
    <t>2038V641</t>
  </si>
  <si>
    <t>Outdoor camera housing with heater &amp; blower and Wall bracket in Stainless for VB-H730F, VB-H710F, VB-M720F, VB-M700F, and VB-C50FSi</t>
  </si>
  <si>
    <t>2030V463</t>
  </si>
  <si>
    <t>Replacement capsule, 5" Clear (for A-ODW5 / A-ID5 / A-SWD5)</t>
  </si>
  <si>
    <t>3067V199</t>
  </si>
  <si>
    <t>Wall mount 6" clear dome 24VAC with heater &amp; blower (IP66 or IPX4 selectable) 
for VB-M50, VB-H43, VB-H41, VB-M42, VB-M40, VB-C60, VB-C300, VB-C500D, VB-C50iR, and VC-C50iR</t>
  </si>
  <si>
    <t>2030V464</t>
  </si>
  <si>
    <t>Replacement capsule, 7" Clear (for A-ODW7 / A-ID7)</t>
  </si>
  <si>
    <t>1381V101</t>
  </si>
  <si>
    <t>Ceiling mount bracket for 1 1/2" NPT. Steel construction with powder coat finish</t>
  </si>
  <si>
    <t>2064V112</t>
  </si>
  <si>
    <t>Tough Dome Lite.  Vandal surface mount dome 5" tinted for VB-H43, VB-H41, VB-M42, VB-M40, VB-C60, 
VB-C300, VB-C500D, VB-C50iR, and VC-C50iR.  (Capsule made of 0.118" thickness Polycarbonate)</t>
  </si>
  <si>
    <t>2384V845</t>
  </si>
  <si>
    <t>Replacement capsule, 5" Tinted (for A-SWD5V / A-SWD5Z)</t>
  </si>
  <si>
    <t>2120V066</t>
  </si>
  <si>
    <t>Pole Mount Adapter and 59" length Non-Tool Aluminum Clamp (Minimum Pole Diameter 4")</t>
  </si>
  <si>
    <t>2120V067</t>
  </si>
  <si>
    <t>Blower &amp; Heater for A-SWD5, A-SWD5Z, A-SWD5V</t>
  </si>
  <si>
    <t>2384V844</t>
  </si>
  <si>
    <t>Replacement capsule, 5" Clear (for A-SWD5V / A-SWD5Z)</t>
  </si>
  <si>
    <t>3067V200</t>
  </si>
  <si>
    <t>A-ODW5C(OW) with sunshield</t>
  </si>
  <si>
    <t>1381V102</t>
  </si>
  <si>
    <t>Coupling for dome housing for 1 1/2" NPT. Steel construction with powder coat finish</t>
  </si>
  <si>
    <t>1381V103</t>
  </si>
  <si>
    <t>Replacement capsule, 5" Tinted (for A-ODW5 / A-ID5 / A-SWD5)</t>
  </si>
  <si>
    <t>1381V112</t>
  </si>
  <si>
    <t>Indoor tinted recessed 7" dome for VB-H43, VB-H41, VB-M42, VB-M40, VB-C60, VB-C300, VB-C500D, VB-C50FSi, VB-C50iR w/VB-EX50, and VC-C50iR</t>
  </si>
  <si>
    <t>1381V111</t>
  </si>
  <si>
    <t>Indoor clear recessed 7" dome for VB-H43, VB-H41, VB-M42, VB-M40, VB-C60, VB-C300, VB-C500D, VB-C50FSi, VB-C50iR w/VB-EX50, and VC-C50iR</t>
  </si>
  <si>
    <t>1923V396</t>
  </si>
  <si>
    <t>Wall mount 7" clear vandal dome 12VDC with heater &amp; blower (0.126" thickness polycarbonate
capsule, IP66 or IPX4 selectable) for VB-H43, VB-H41, VB-M42, VB-M40, VB-C60, VB-C300, 
VB-C500D, VB-C50iR w/VB-EX50, and VC-C50iR</t>
  </si>
  <si>
    <t>1588V039</t>
  </si>
  <si>
    <t>Outdoor camera housing with Wall bracket for VB-H730F, VB-H710F, VB-M720F, VB-M700F, and VB-C50FSi</t>
  </si>
  <si>
    <t>1381V119</t>
  </si>
  <si>
    <t>Tough Dome.  Vandal surface mount dome 5" tinted for VB-H43, VB-H41, VB-M42, VB-M40, VB-C60, VB-C300, VB-C500D, VB-C50iR, and VC-C50iR. (Capsule made of 0.118" thickness Polycarbonate with Cast Aluminum Body)</t>
  </si>
  <si>
    <t>1381V121</t>
  </si>
  <si>
    <t>A-SWD5VT with Heater &amp; Blower</t>
  </si>
  <si>
    <t>1923V399</t>
  </si>
  <si>
    <t>A-ODW7T12(OW) with sunshield</t>
  </si>
  <si>
    <t>1381V104</t>
  </si>
  <si>
    <t>Replacement capsule, 7" Tinted (for A-ODW7 / A-ID7)</t>
  </si>
  <si>
    <t>1381V125</t>
  </si>
  <si>
    <t>Vandal Resistant M4 Screws &amp; Tool Set; consists of 7 vandal resistant M4 screws and 1 tool</t>
  </si>
  <si>
    <t>1381V126</t>
  </si>
  <si>
    <t>Outdoor camera housing with heater &amp; blower and Wall bracket in Steel for VB-H730F, VB-H710F, VB-M720F, VB-M700F, and VB-C50FSi</t>
  </si>
  <si>
    <t>1381V097</t>
  </si>
  <si>
    <t>Wall mount 7" clear vandal dome 24VAC with heater &amp; blower (0.126" thickness polycarbonate capsule, IP66 or IPX4 selectable) for VB-H43, VB-H41, VB-M42, VB-M40, VB-C60, VB-C300, VB-C500D, VB-C50iR w/VB-EX50, and VC-C50iR</t>
  </si>
  <si>
    <t>1381V122</t>
  </si>
  <si>
    <t>24VAC-12VDC Converter (for A-SWD5)</t>
  </si>
  <si>
    <t>1381V124</t>
  </si>
  <si>
    <t>Ceiling adapter for A-SWD5 (Pipe is not provided)</t>
  </si>
  <si>
    <t>1381V105</t>
  </si>
  <si>
    <t>24VAC-12VDC Converter (for A-ODW / A-ID / A-OH15)</t>
  </si>
  <si>
    <t>1381V099</t>
  </si>
  <si>
    <t>A-ODW7C(OW) with sunshield</t>
  </si>
  <si>
    <t>1586V919</t>
  </si>
  <si>
    <t>Wall mount 7" tinted vandal dome 24VAC with heater &amp; blower 
(0.126" thickness polycarbonate capsule, IP66 or IPX4 selectable) for VB-H43, VB-H41, VB-M42,
 VB-M40, VB-C60, VB-C300, VB-C500D, VB-C50iR w/VB-EX50, and VC-C50iR</t>
  </si>
  <si>
    <t>1586V921</t>
  </si>
  <si>
    <t>A-ODW7T(OW) with sunshield</t>
  </si>
  <si>
    <t>1381V100</t>
  </si>
  <si>
    <t>Narrow ceiling mount bracket. Steel construction with powder coat finish</t>
  </si>
  <si>
    <t>3067V204</t>
  </si>
  <si>
    <t>Wall mount 6" tinted dome 12VDC with heater &amp; blower (IP66 or IPX4 selectable) for VB-M50, VB-H43, 
VB-H41, VB-M42, VB-M40, VB-C60, VB-C300, VB-C500D, VB-C50iR, and VC-C50iR</t>
  </si>
  <si>
    <t>3067V206</t>
  </si>
  <si>
    <t>Surface mount dome 6" clear for VB-M50, VB-H43, VB-H41, VB-M42, VB-M40, VB-C300, VB-C500D, VB-C50iR, and VC-C50iR</t>
  </si>
  <si>
    <t>3067V207</t>
  </si>
  <si>
    <t>Surface mount dome 6" tinted for VB-M50, VB-H43, VB-H41, VB-M42, VB-M40, VB-C300, VB-C500D, VB-C50iR, and VC-C50iR</t>
  </si>
  <si>
    <t>3067V208</t>
  </si>
  <si>
    <t>A-SWD5C w/ heater and blower for VB-M50, VB-H43, VB-H41, VB-M42, VB-M40, VB-C300, VB-C500D, VB-C50iR, and VC-C50iR</t>
  </si>
  <si>
    <t>3067V209</t>
  </si>
  <si>
    <t>A-SWD5T w/ heater and blower for VB-M50, VB-H43, VB-H41, VB-M42, VB-M40, VB-C300, VB-C500D, VB-C50iR, and VC-C50iR</t>
  </si>
  <si>
    <t>3067V210</t>
  </si>
  <si>
    <t>Indoor tinted recessed 6" dome for VB-M50, VB-H43, VB-H41, VB-M42, VB-M40, VB-C60, VB-C300, VB-C500D, VB-C50iR, and VC-C50iR</t>
  </si>
  <si>
    <t>3067V211</t>
  </si>
  <si>
    <t>Indoor clear recessed 6" dome for VB-M50, VB-H43, VB-H41, VB-M42, VB-M40, VB-C60, VB-C300, VB-C500D, VB-C50iR, and VC-C50iR</t>
  </si>
  <si>
    <t>1381V118</t>
  </si>
  <si>
    <t>Tough Dome.  Vandal surface mount dome 5" clear for VB-H43, VB-H41, VB-M42, VB-M40, VB-C60, VB-C300, VB-C500D, VB-C50iR, and VC-C50iR. (Capsule made of 0.118" thickness Polycarbonate with Cast Aluminum Body)</t>
  </si>
  <si>
    <t>2776V312</t>
  </si>
  <si>
    <t>Single port midspan PoE compliant power injector, 12VDC, IEEE 802.3af (15W) compliant for VB cameras with a power consumption under 12 watts.  (Power supply not included)</t>
  </si>
  <si>
    <t>2943V528</t>
  </si>
  <si>
    <t>Recessed Mounting Kit for VB-S30D, VB-S31D, VB-S800D, VB-S805D</t>
  </si>
  <si>
    <t>8362B001</t>
  </si>
  <si>
    <t>EAC certified encapsulated AC Adapter (12V DC Power supply) with US plug</t>
  </si>
  <si>
    <t>1498C001</t>
  </si>
  <si>
    <t>Optional heater element for VB-H652LVE outdoor Dome. Requires AC24V power</t>
  </si>
  <si>
    <t>1497C001</t>
  </si>
  <si>
    <t>Smoked Dome Unit for VB-H652LVE outdoor dome</t>
  </si>
  <si>
    <t>1736C001</t>
  </si>
  <si>
    <t>Indoor Pendant mounting Cap for VB-S30VE/S800VE mini-domes</t>
  </si>
  <si>
    <t>1735C001</t>
  </si>
  <si>
    <t>Conduit Box for VB-S30VE/S800VE mini-domes</t>
  </si>
  <si>
    <t>2206C001</t>
  </si>
  <si>
    <t>Weather Shield for VB-M741LE/M740E, VB-H751LE/H761LVE/H760VE</t>
  </si>
  <si>
    <t>3072V366</t>
  </si>
  <si>
    <t>Indoor universal wall mount bracket suitable for VB-R13/R11 indoor PTZ Domes, and VB-H/M domes. 172mm standoff to centre</t>
  </si>
  <si>
    <t>3497V728</t>
  </si>
  <si>
    <t>9901B001</t>
  </si>
  <si>
    <t>Indoor compact fixed box network camera. Fixed 2.7mm wide angle lens (96.0⁰ AOV 16:9), digital night mode. Multiple H.264 and Motion JPEG streams; max 1.3MP 720p resolution at 30fps. Smart Shade Control - dynamic contrast. 6 in-built video &amp; audio intelligent analytic functions. Powered by PoE. (Power supply not included). Two way audio, Input/Output ports and micro SD/SDHC/SDHX Card slot for Edge storage. Available in Silver.</t>
  </si>
  <si>
    <t>8821B001</t>
  </si>
  <si>
    <t>Indoor compact fixed box network camera. Fixed 2.7mm wide angle lens (96.0⁰ AOV 16:9) and digital night mode. Multiple H.264 and Motion JPEG streams; max Full HD 1080p resolution at 30fps. Smart Shade Control - dynamic contrast. 6 in-built video &amp; audio intelligent analytic functions. Powered by PoE (Power supply not included). Two way audio, Input/Output ports and micro SD/SDHC/SDHX Card slot for Edge storage. Available in Silver.</t>
  </si>
  <si>
    <t>0312C001</t>
  </si>
  <si>
    <t>Outdoor fixed box network camera with IR LED illumination up to 30m. 2.4x optical zoom, day/night switching. Multiple H.264 and Motion JPEG streams; max 1.3MP 720p resolution at 30fps. Smart Shade Control - dynamic contrast. ADSR - Area-specific Data Size Reduction technology. 8 in-built video &amp; audio intelligent analytic functions, and linked events. IP66, NEMA250-rated and operating temperature in -50⁰ C to +55⁰ C (-58⁰ F to +131⁰ F). Powered by PoE+, PoE, 24V AC and 12V DC (Power supply not included). Two way audio, Input/Output ports and SD/SDHC/SDHX Card slot for Edge storage. Pigtail cable connection. Available in Titanium White.
Includes wall/ceiling plate for easy surface mounting.</t>
  </si>
  <si>
    <t>0313C001</t>
  </si>
  <si>
    <t>Outdoor fixed box network camera. 2.4x optical zoom, day/night switching. Multiple H.264 and Motion JPEG streams; max 1.3MP 720p resolution at 30fps. Smart Shade Control - dynamic contrast. ADSR - Area-specific Data Size Reduction technology. 6 in-built video intelligent analytic functions. IP66, NEMA250-rated and operating temperature in -10⁰ C to +55⁰ C (-14⁰ F to +131⁰ F). Powered by PoE (Power supply not included) and SD/SDHC/SDHX Card slot for Edge storage. Pigtail cable connection. Available in Titanium White.
Includes wall/ceiling plate for easy surface mounting.</t>
  </si>
  <si>
    <t>9909B001</t>
  </si>
  <si>
    <t>Indoor fixed box network camera with remote zoom configuration. 2.4x optical zoom, day/night switching. Multiple H.264 and Motion JPEG streams; max 1.3MP 720p resolution at 30fps. Smart Shade Control - dynamic contrast. 6 in-built video &amp; audio intelligent analytic functions. Powered by PoE, 24V AC and 12V DC (Power supply not included). Two way audio, Input/Output ports and SD/SDHC/SDHX Card slot for Edge storage. Available in Silver.</t>
  </si>
  <si>
    <t>9905B001</t>
  </si>
  <si>
    <t>Indoor fixed box network camera with remote Zoom configuration. 2.4x optical zoom and day/night switching. Multiple H.264 and Motion JPEG streams; max Full HD 1080p resolution at 30fps. Smart Shade Control - dynamic contrast. 6 in-built video &amp; audio intelligent analytic functions. Powered by PoE, 24V AC and 12V DC (Power supply not included). Two way audio, Input/Output ports, and SD/SDHC/SDHX Card slot for Edge storage. Available in Silver.</t>
  </si>
  <si>
    <t>1389C001</t>
  </si>
  <si>
    <t>Indoor compact fixed box network camera. 3.5x optical zoom, auto focus, digital night mode and built-in Omni-directional microphone. Multiple H.264 and Motion JPEG streams; max Full HD 1080p resolution at 30fps. Smart Shade Control - dynamic contrast, ADSR - Area-specific Data Size Reduction technology. 7 in-built video &amp; audio intelligent analytic functions and linked events. Powered by PoE (Power supply not included). Audio output port and in-built microphone, Input/Output ports and micro SD/SDHC/SDHX Card slot for Edge storage. Available in Titanium White.</t>
  </si>
  <si>
    <t>1062C001</t>
  </si>
  <si>
    <t>Outdoor vandal resistant fixed box network camera with IR LED illumination up to 60m. 20x optical zoom, auto focus, day/night switching, Enhanced Digital Zoom capabilities and Clear IR Mode. Multiple H.264 and Motion JPEG streams; max Full HD 1080p resolution at 30fps. Smart Shade Control - dynamic contrast. ADSR - Area-specific Data Size Reduction technology and Motion-Adaptive Noise Reduction. 8 in-built video &amp; audio intelligent analytic functions, and linked events. IP66, NEMA250, IK09-rated and operating temperature in -50⁰ C to +55⁰ C (-58⁰ F to +131⁰ F). Powered by PoE+, PoE, 24V AC and 12V DC (Power supply not included). Two way audio, Input/Output ports and SD/SDHC/SDHX Card slot for Edge storage. Available in Titanium White.
Includes wall/ceiling plate for easy surface mounting.</t>
  </si>
  <si>
    <t>1063C001</t>
  </si>
  <si>
    <t>Outdoor vandal resistant fixed box network camera. 20x optical zoom, auto focus, day/night switching and Enhanced Digital Zoom capabilities. Multiple H.264 and Motion JPEG streams; max Full HD 1080p resolution at 30fps. Smart Shade Control - dynamic contrast. ADSR - Area-specific Data Size Reduction technology and Motion-Adaptive Noise Reduction. 7 in-built video intelligent analytic functions. IP66, NEMA250, IK09-rated and operating temperature in -10⁰ C to +55⁰ C (-14⁰ F to +131⁰ F). Powered by PoE(Power supply not included) and SD/SDHC/SDHX Card slot for Edge storage. Available in Titanium White. Includes wall/ceiling plate for easy surface mounting.</t>
  </si>
  <si>
    <t>1386C001</t>
  </si>
  <si>
    <t>Outdoor fixed box network camera with IR LED illumination up to 30m. 2.4x optical zoom, day/night switching. Multiple H.264 and Motion JPEG streams; max Full HD 1080p resolution at 30fps. Smart Shade Control - dynamic contrast. ADSR - Area-specific Data Size Reduction technology and Motion-Adaptive Noise Reduction. 8 in-built video &amp; audio intelligent analytic functions, and linked events. IP66, NEMA250-rated and operating temperature in -50⁰ C to +55⁰ C (-58⁰ F to +131⁰ F). Powered by PoE+, PoE), 24V AC</t>
  </si>
  <si>
    <t>2556C001</t>
  </si>
  <si>
    <t>2551C001</t>
  </si>
  <si>
    <t>2553C001</t>
  </si>
  <si>
    <t>8820B001</t>
  </si>
  <si>
    <t>Indoor compact fixed dome network camera. Fixed 2.7mm wide-angle lens (95.0⁰ AOV 16:9) and digital night mode. Multiple H.264 and Motion JPEG streams; max Full HD 1080p resolution at 30fps. Smart Shade Control - dynamic contrast. 6 in-built video &amp; audio intelligent analytic functions. Powered by PoE (Power supply not included). Two way audio, Input/Output ports and micro SD/SDHC/SDHX Card slot for Edge storage. Available in Silver.</t>
  </si>
  <si>
    <t>0308C001</t>
  </si>
  <si>
    <t>Outdoor vandal resistant fixed dome network camera with remote PTRZ configuration. 2.4x optical zoom and day/night switching. Multiple H.264 and Motion JPEG streams; max 1.3MP 720p resolution at 30fps. Smart Shade Control - dynamic contrast. ADSR - Area-specific Data Size Reduction technology. 8 in-built video &amp; audio intelligent analytic functions, and linked events. IP66, NEMA250 and IK10-rated and operating temperature in -40⁰ C to +55⁰ C (-40⁰ F to +131⁰ F) with optional heater fitted. Powered by PoE, 24V AC and 12V DC (Power supply not included). Two way audio, Input/Output ports and micro SD/SDHC/SDHX Card slot for Edge storage. Pigtail cable connection. Available in Titanium White.
Includes wall/ceiling plate for easy surface mounting. Optional heater unit HU641-VB sold separately.</t>
  </si>
  <si>
    <t>0309C001</t>
  </si>
  <si>
    <t>Indoor vandal resistant fixed dome network camera with remote PTRZ configuration. 2.4x optical zoom, day/night switching. Multiple H.264 and Motion JPEG streams; max 1.3MP 720p resolution at 30fps. Smart Shade Control - dynamic contrast. ADSR - Area-specific Data Size Reduction technology. 8 in-built video &amp; audio intelligent analytic functions, and linked events. IK10-rated. Powered by PoE, 24V AC and 12V DC (Power supply not included). Two way audio, Input/Output ports and micro SD/SDHC/SDHX Card slot for Edge storage. Available in Titanium White.
Includes wall/ceiling plate for easy surface mounting.</t>
  </si>
  <si>
    <t>9900B001</t>
  </si>
  <si>
    <t>Indoor compact fixed dome network camera. Fixed 2.7mm wide-angle lens (95⁰ AOV 16:9) and digital night mode. Multiple H.264 and Motion JPEG streams; max 1.3MP 720p resolution at 30fps. Smart Shade Control - dynamic contrast. 6 in-built video &amp; audio intelligent analytic functions. Powered by PoE (Power supply not included). Two way audio, Input/Output ports and micro SD/SDHC/SDHX Card slot for Edge storage. Available in Silver.</t>
  </si>
  <si>
    <t>0310C001</t>
  </si>
  <si>
    <t>Outdoor vandal resistant fixed dome network camera with PTRZ configuration. 2.4x optical zoom, day/night switching. Multiple H.264 and Motion JPEG streams; max 1.3MP 720p resolution at 30fps. Smart Shade Control - dynamic contrast. ADSR - Area-specific Data Size Reduction technology. 6 in-built video intelligent analytic functions. IP66, NEMA250 and IK10-rated and operating temperature in -10⁰ C to +55⁰ C (-14⁰ F to +131⁰ F). Powered by PoE (Power supply not included) and micro SD/SDHC/SDHX Card slot for Edge storage. Pigtail cable connection. Available in Titanium White.
Includes wall/ceiling plate for easy surface mounting.</t>
  </si>
  <si>
    <t>0311C001</t>
  </si>
  <si>
    <t>Indoor vandal resistant fixed dome network camera with remote PTRZ configuration. 2.4x optical zoom, day/night switching. Multiple H.264 and Motion JPEG streams; max 1.3MP 720p resolution at 30fps. Smart Shade Control - dynamic contrast. ADSR - Area-specific Data Size Reduction technology. 6 in-built video intelligent analytic functions. IK10-rated. Powered by PoE (Power supply not included) and micro SD/SDHC/SDHX Card slot for Edge storage. Available in Titanium White.
Supplied with wall/ceiling mounting plate.</t>
  </si>
  <si>
    <t>9907B001</t>
  </si>
  <si>
    <t>Outdoor vandal resistant fixed dome network camera with remote PTRZ configuration. 2.4x optical zoom, day/night switching. Multiple H.264 and Motion JPEG streams; max 1.3MP 720p resolution at 30fps. Smart Shade Control - dynamic contrast. 6 in-built video &amp; audio intelligent analytic functions. IP66 and IK10-rated and operating temperature in -30⁰ C to +50⁰ C (-22⁰ F to + 122⁰ F) with optional heater fitted. Powered by PoE, 24V AC and 12V DC (Power supply not included). Two way audio, Input/Output ports and SD/SDHC/SDHX Card slot for Edge storage. Available in Silver.
Optional heater unit HU600-VB sold separately.</t>
  </si>
  <si>
    <t>1385C001</t>
  </si>
  <si>
    <t>Indoor vandal resistant fixed dome network camera with remote PTRZ configuration. 2.4x optical zoom, day/night switching. Multiple H.264 and Motion JPEG streams; max Full HD 1080p resolution at 30fps. Smart Shade Control - dynamic contrast. ADSR - Area-specific Data Size Reduction technology and Motion-Adaptive Noise Reduction. 8 in-built video &amp; audio intelligent analytic functions, and linked events. IK10-rated. Powered by PoE, 24V AC and 12V DC (Power supply not included). Two way audio, Input/Output ports and micro SD/SDHC/SDHX Card slot for Edge storage. Available in Titanium White.
Includes wall/ceiling plate for easy surface mounting.</t>
  </si>
  <si>
    <t>9903B001</t>
  </si>
  <si>
    <t>Outdoor vandal resistant fixed dome network camera with remote PTRZ configuration. 2.4x optical zoom and day/night switching. Multiple H.264 and Motion JPEG streams; max Full HD 1080p resolution at 30fps. Smart Shade Control - dynamic contrast. 6 in-built video &amp; audio intelligent analytic functions. IP66 and IK10-rated and operating temperature in -30⁰ C to +50⁰ C (-22⁰ F to +122⁰ F) with optional heater fitted. Powered by PoE, 24V AC and 12V DC (Power supply not included). Two way audio, Input/Output ports and SD/SDHC/SDHX Card slot for Edge storage. Available in Silver.
Optional heater unit HU600-VB sold separately.</t>
  </si>
  <si>
    <t>9904B001</t>
  </si>
  <si>
    <t>Indoor fixed dome network camera with remote PTRZ configuration. 2.4x optical zoom and day/night switching. Multiple H.264 and Motion JPEG streams; max Full HD 1080p resolution at 30fps. Smart Shade Control - dynamic contrast. 6 in-built video &amp; audio intelligent analytic functions. Powered by PoE, 24V AC and 12V DC (Power supply not included). Two way audio, Input/Output ports and SD/SDHC/SDHX Card slot for Edge storage. Available in Silver.</t>
  </si>
  <si>
    <t>9908B001</t>
  </si>
  <si>
    <t>Indoor fixed dome network camera with remote PTRZ configuration. 2.4x optical zoom, day/night switching. Multiple H.264 and Motion JPEG streams; max 1.3MP 720p resolution at 30fps. Smart Shade Control - dynamic contrast. 6 in-built video &amp; audio intelligent analytic functions. Powered by PoE, 24V AC and 12V DC (Power supply not included). Two way audio, Input/Output ports and SD/SDHC/SDHX Card slot for Edge storage. Available in Silver.</t>
  </si>
  <si>
    <t>1384C001</t>
  </si>
  <si>
    <t>Outdoor vandal resistant fixed dome network camera with remote PTRZ configuration. 2.4x optical zoom, day/night switching. Multiple H.264 and Motion JPEG streams; max Full HD 1080p resolution at 30fps. Smart Shade Control - dynamic contrast. ADSR - Area-specific Data Size Reduction technology and Motion-Adaptive Noise Reduction. 8 in-built video &amp; audio intelligent analytic functions, and linked events. IP66, NEMA250 and IK10-rated and operating temperature in -40⁰ C to +55⁰ C (-40⁰ F to +131⁰ F) with</t>
  </si>
  <si>
    <t>1388C001</t>
  </si>
  <si>
    <t>Outdoor compact fixed dome network camera. Fixed 2.7mm wide-angle lens (93.8⁰ AOV 16:9), digital night mode and built-in Omni-directional microphone. Multiple H.264 and Motion JPEG streams; max Full HD 1080p resolution at 30fps. Smart Shade Control - dynamic contrast, ADSR - Area-specific Data Size Reduction technology. 7 in-built video &amp; audio intelligent analytic functions and linked events. IP66, IK10-rated and operating temperature in -25⁰ C to +50⁰ C (-14⁰ F to + 122⁰ F). Powered by PoE (Power supply not included). Audio output port and in-built microphone, Input/Output ports and micro SD/SDHC/SDHX Card slot for Edge storage. 1m pigtail cable connection. Available in Titanium White.</t>
  </si>
  <si>
    <t>2554C001</t>
  </si>
  <si>
    <t>2545C001</t>
  </si>
  <si>
    <t>Indoor compact network camera with lite-PTZ operation. 3.5x optical zoom, auto focus, and digital night mode. Multiple H.264 and Motion JPEG streams; max Full HD 1080p resolution at 30fps. Smart Shade Control - dynamic contrast. 6 in-built video &amp; audio intelligent analytic functions. Powered by PoE (Power supply not included). Two way audio, Input/Output ports and micro SD/SDHC/SDHX Card slot for Edge storage. Available in Silver.</t>
  </si>
  <si>
    <t>2546C001</t>
  </si>
  <si>
    <t>Indoor compact network camera with lite-PT operation. Fixed 2.7mm wide angle lens (95.0° AOV 16:9) and digital night mode. Multiple H.264 and Motion JPEG streams; max Full HD 1080p resolution at 30fps. Smart Shade Control - dynamic contrast. 6 in-built video &amp; audio intelligent analytic functions. Powered by PoE (Power supply not included). Two way audio, Input/Output ports and micro SD/SDHC/SDHX Card slot for Edge storage. Available in Silver.</t>
  </si>
  <si>
    <t>2552C001</t>
  </si>
  <si>
    <t>8819B001</t>
  </si>
  <si>
    <t>8818B001</t>
  </si>
  <si>
    <t>1381C001</t>
  </si>
  <si>
    <t>Outdoor vandal resistant PTZ Dome network camera with 360⁰ endless rotation, auto-flip, and auto-tracking capabilities. 30x optical zoom, auto focus, day/night switching and Enhanced Digital Zoom capabilities. Multiple H.264 and Motion JPEG streams; max Full HD 1080p resolution at 30fps. Smart Shade Control - dynamic contrast. ADSR - Area-specific Data Size Reduction technology and Motion-Adaptive Noise Reduction. 9 in-built video &amp; audio intelligent analytic functions, and linked events. IP66, NEMA250, IK10-rated and operating temperature in -50⁰ C to +55⁰ C (-58⁰ F to +131⁰ F). Powered by PoE+, PoE, 24V AC and 12V DC (Power supply not included). Two way audio, Input/Output ports and SD/SDHC/SDHX Card slot for Edge storage. 12cm Pigtail cable connection. Available in Titanium White.
Requires WM10-VB Wall mount, CM10-VB Ceiling mount, or PA10-15-VB Pipe mount - sold separately.</t>
  </si>
  <si>
    <t>1383C001</t>
  </si>
  <si>
    <t>Indoor PTZ Dome network camera with 360⁰ endless rotation, auto-flip, and auto-tracking capabilities. 30x optical zoom, auto focus, day/night switching and Enhanced Digital Zoom capabilities. Multiple H.264 and Motion JPEG streams; max Full HD 1080p resolution at 30fps. Smart Shade Control - dynamic contrast. ADSR - Area-specific Data Size Reduction technology and Motion-Adaptive Noise Reduction. 9 in-built video &amp; audio intelligent analytic functions, and linked events. Powered by PoE, 24V AC and 12V DC (Power supply not included). Two way audio, Input/Output ports and SD/SDHC/SDHX Card slot for Edge storage. Available in Titanium White.
Includes ceiling plate for easy surface mounting.</t>
  </si>
  <si>
    <t>1382C001</t>
  </si>
  <si>
    <t>Outdoor vandal resistant PTZ Dome network camera with 360⁰ endless rotation, auto-flip, and auto-tracking capabilities. 30x optical zoom, auto focus, day/night switching and Enhanced Digital Zoom capabilities. Multiple H.264 and Motion JPEG streams; max Full HD 1080p resolution at 30fps. Smart Shade Control - dynamic contrast. ADSR - Area-specific Data Size Reduction technology and Motion-Adaptive Noise Reduction. 7 in-built video intelligent analytic functions. IP66, NEMA250, IK10-rated and operating temperature in -50⁰ C to +55⁰ C (-58⁰ F to +131⁰ F). Powered by PoE+, PoE, 24V AC and 12V DC (Power supply not included). SD/SDHC/SDHX Card slot for Edge storage. Available in Titanium White.
Requires WM10-VB Wall mount, CM10-VB Ceiling mount, or PA10-15-VB Pipe mount - sold separately.</t>
  </si>
  <si>
    <t>0305C001</t>
  </si>
  <si>
    <t>Outdoor vandal resistant network PTZ Dome camera with 360⁰ endless rotation, auto-flip, and auto-tracking capabilities. 30x optical zoom, auto focus, and day/night switching. Multiple H.264 and Motion JPEG streams; max 1.3MP 720p resolution at 30fps. Smart Shade Control - dynamic contrast. ADSR - Area-specific Data Size Reduction technology. 9 in-built video &amp; audio intelligent analytic functions, and linked events. IP66, NEMA250, IK10-rated and operating temperature in -50⁰ C to +55⁰ C (-58⁰ F to +131⁰ F). Powered by PoE+, PoE, 24V AC and 12V DC (Power supply not included). Two way audio, Input/Output ports and SD/SDHC/SDHX Card slot for Edge storage. 12cm Pigtail cable connection. Available in Titanium White.
Requires WM10-VB Wall mount, CM10-VB Ceiling mount, or PA10-15-VB Pipe mount - sold separately.</t>
  </si>
  <si>
    <t>0306C001</t>
  </si>
  <si>
    <t>Indoor PTZ Dome network camera with 360⁰ endless rotation, auto-flip, and auto-tracking capabilities. 30x optical zoom, auto focus, and day/night switching. Multiple H.264 and Motion JPEG streams; max 1.3MP 720p resolution at 30fps. Smart Shade Control - dynamic contrast. ADSR - Area-specific Data Size Reduction technology. 9 in-built video &amp; audio intelligent analytic functions, and linked events. Powered by PoE, 24V AC and 12V DC (Power supply not included). Two way audio, Input/Output ports and SD/SDHC/SDHX Card slot for Edge storage. Available in Titanium White.
Includes ceiling plate for easy surface mounting.</t>
  </si>
  <si>
    <t>0307C001</t>
  </si>
  <si>
    <t>Outdoor vandal resistant network PTZ Dome camera with 360⁰ endless rotation, auto-flip, and auto-tracking capabilities. 30x optical zoom, auto focus and day/night switching. Multiple H.264 and Motion JPEG streams; max 1.3MP 720p resolution at 30fps. Smart Shade Control - dynamic contrast. ADSR - Area-specific Data Size Reduction technology. 7 in-built video intelligent analytic functions. IP66, NEMA250, IK10-rated and operating temperature in -50⁰ C to +55⁰ C (-58⁰ F to +131⁰ F). Powered by PoE+, PoE, 24V AC and 12V DC (Power supply not included). SD/SDHC/SDHX Card slot for Edge storage. Available in Titanium White.
Requires WM10-VB Wall mount, CM10-VB Ceiling mount, or PA10-15-VB Pipe mount - sold separately.</t>
  </si>
  <si>
    <t>1064C001</t>
  </si>
  <si>
    <t>Indoor PTZ network camera with 348⁰ rotation and large aperture lens ideal for low light applications. 5x optical zoom, auto focus, day/night switching and Clear IR Mode. Multiple H.264 and Motion JPEG streams; max 1.3MP 720p resolution at 30fps. Smart Shade Control - dynamic contrast, ADSR - Area-specific Data Size Reduction technology and Motion-Adaptive Noise Reduction. 9 in-built video &amp; audio intelligent analytic functions and linked events. Powered by PoE, 24V AC and 12V DC (Power supply not included). Two way audio, Input/Output ports and SD/SDHC/SDHX Card slot for Edge storage. Only available in Black.</t>
  </si>
  <si>
    <t>9906B002</t>
  </si>
  <si>
    <t>BLACK VERSION Indoor PTZ network camera with 340⁰ rotation. 20x optical zoom, auto focus, and day/night switching. Multiple H.264 and Motion JPEG streams; max 1.3MP 720p resolution at 30fps. Smart Shade Control - dynamic contrast. 6 in-built video &amp; audio intelligent analytic functions. Powered by PoE, 24V AC and 12V DC (Power supply not included). Two way audio, Input/Output ports and SD/SDHC/SDHX Card slot for Edge storage. Available in Black (/B).</t>
  </si>
  <si>
    <t>1061C001</t>
  </si>
  <si>
    <t>Outdoor vandal resistant fixed dome network camera with IR LED illumination up to 20m, and NTSC video out for manual PT configuration. 2.4x optical zoom, day/night switching. Multiple H.264 and Motion JPEG streams; max Full HD 1080p resolution at 30fps. Smart Shade Control - dynamic contrast. ADSR - Area-specific Data Size Reduction technology and Motion-Adaptive Noise Reduction. 8 in-built video &amp; audio intelligent analytic functions, and linked events. IP66, NEMA250 and IK10-rated and operating temperature in -40⁰ C to +55⁰ C (-40⁰ F to +131⁰ F) with optional heater fitted. Powered by PoE+, PoE, 24V AC and 12V DC (Power supply not included). Two way audio, Input/Output ports and micro SD/SDHC/SDHX Card slot for Edge storage. Available in Titanium White.
Includes wall/ceiling plate for easy surface mounting. Optional heater unit HU652-VB sold separately.</t>
  </si>
  <si>
    <t>9902B002</t>
  </si>
  <si>
    <t>BLACK VERSION Indoor PTZ network camera with 340⁰ rotation. 20x optical zoom, auto focus, and day/night switching. Multiple H.264 and Motion JPEG streams; max Full HD 1080p resolution at 30fps. Smart Shade Control - dynamic contrast. 6 in-built video &amp; audio intelligent analytic functions. Powered by PoE, 24V AC and 12V DC (Power supply not included). Two way audio, Input/Output ports and SD/SDHC/SDHX Card slot for Edge storage. Available in Black (/B).</t>
  </si>
  <si>
    <t>9902B001</t>
  </si>
  <si>
    <t>SILVER VERSION Indoor PTZ network camera with 340⁰ rotation. 20x optical zoom, auto focus, and day/night switching. Multiple H.264 and Motion JPEG streams; max Full HD 1080p resolution at 30fps. Smart Shade Control - dynamic contrast. 6 in-built video &amp; audio intelligent analytic functions. Powered by PoE, 24V AC and 12V DC (Power supply not included). Two way audio, Input/Output ports and SD/SDHC/SDHX Card slot for Edge storage. Available in Silver.</t>
  </si>
  <si>
    <t>1387C001</t>
  </si>
  <si>
    <t>Outdoor compact network camera with lite-PTZ operation. 3.5x optical zoom, auto focus, digital night mode and built-in Omni-directional microphone. Multiple H.264 and Motion JPEG streams; max Full HD 1080p resolution at 30fps. Smart Shade Control - dynamic contrast, ADSR - Area-specific Data Size Reduction technology. 7 in-built video &amp; audio intelligent analytic functions and linked events. IP66, IK10-rated and operating temperature in -25⁰ C to +50⁰ C (-14⁰ F to + 122⁰ F). Powered by PoE (Power supply not included). Audio output port and in-built microphone, Input/Output ports and micro SD/SDHC/SDHX Card slot for Edge storage. 1m pigtail cable connection. Available in Titanium White.</t>
  </si>
  <si>
    <t>2542C002</t>
  </si>
  <si>
    <t>2542C001</t>
  </si>
  <si>
    <t>SILVER VERSION Indoor PTZ network camera with 340⁰ rotation. 20x optical zoom, auto focus, and day/night switching. Multiple H.264 and Motion JPEG streams; max 1.3MP 720p resolution at 30fps. Smart Shade Control - dynamic contrast. 6 in-built video &amp; audio intelligent analytic functions. Powered by PoE, 24V AC and 12V DC (Power supply not included). Two way audio, Input/Output ports and SD/SDHC/SDHX Card slot for Edge storage. Available in Silver.</t>
  </si>
  <si>
    <t>2541C002</t>
  </si>
  <si>
    <t>2541C001</t>
  </si>
  <si>
    <t>0319-004</t>
  </si>
  <si>
    <t>1 channel network video decoder. Decodes H.264 and MPEG-4 Part 2 in max. D1 resolution at 30/25 (NTSC/PAL) fps and 720p in Motion JPEG. Decodes AAC, G726 and G.711 audio streams in mono. Supports video source sequencing. Power over Ethernet enabled. Includes power supply.</t>
  </si>
  <si>
    <t>0319-051</t>
  </si>
  <si>
    <t>AXIS P7701 BARE BOARD in 20-pack. Cannot be sold separately as single packs. No power supplies.</t>
  </si>
  <si>
    <t>0319-041</t>
  </si>
  <si>
    <t>Bare bone 1 channel video decoder (PCB without any mechanics). Decodes H.264 and MPEG-4 Part 2 in max. D1 resolution at 30/25 (NTSC/PAL) fps and 720p in Motion JPEG. Decodes AAC, G726 and G.711 audio streams in mono. Supports video source sequencing. Power over Ethernet enabled. No power supply.</t>
  </si>
  <si>
    <t>01186-004</t>
  </si>
  <si>
    <t>Network Video Decoder for easy display of video from IP cameras on big screens. With the 1080p HDMI output, Ethernet input and compact size, it is very easy to setup and use. It can display the video both as sequence or multimode and with the integrated VAPIX support, it automatically finds Axis cameras on the network for plug-and-play configuration.</t>
  </si>
  <si>
    <t>0764-001</t>
  </si>
  <si>
    <t>Single channel video encoder with H.264 (High, Main and Base profile) and Motion JPEG support. Power over Ethernet (IEEE 802.3af). Edge storage using microSDHC card or NAS. AVHS and ACAP support. No midspan included.</t>
  </si>
  <si>
    <t>0415-004</t>
  </si>
  <si>
    <t>Four-channel video encoder. Dual streaming H.264 and Motion JPEG on all channels. Max D1 resolution at 15 (NTSC/PAL) fps on all streams. Video motion detection. Active tampering alarm. Power over Ethernet  (IEEE 802.3af). Local storage using microSDHC card. PTZ support. Includes power supply.</t>
  </si>
  <si>
    <t>0415-021</t>
  </si>
  <si>
    <t>AXIS M7014 in 10-pack. Power supply not included. Cannot be sold separately as single packs.</t>
  </si>
  <si>
    <t>0541-004</t>
  </si>
  <si>
    <t>Sixteen-channel video encoder. Dual streaming H.264 and Motion JPEG on all channels. Max D1 resolution at 30/25 (NTSC/PAL) fps on all streams. Video motion detection. Active tampering alarm. Unit includes 4 x micro SD card slots for edge storage. PTZ support. Unit has 4 x ARTPEC chips and 4 x IP addresses. Includes power supply.</t>
  </si>
  <si>
    <t>0417-004</t>
  </si>
  <si>
    <t>Four-channel video encoder. Dual streaming H.264 and Motion JPEG on all channels. Max D1 resolution at 30/25 (NTSC/PAL) fps on all streams. Video motion detection. Active tampering alarm. Two-way audio with audio detection. Power over Ethernet  (IEEE 802.3af). Local storage using microSDHC card. PTZ support. Includes power supply.</t>
  </si>
  <si>
    <t>0417-021</t>
  </si>
  <si>
    <t>AXIS P7214 in 10-pack. Power supply not included. Cannot be sold separately as single packs.</t>
  </si>
  <si>
    <t>0417-031</t>
  </si>
  <si>
    <t>Four-channel bare bone video encoder (PCB without mechanics). Dual streaming H.264 and Motion JPEG on all channels. Max D1 resolution at 30/25 (NTSC/PAL) fps on all streams. Video motion detection. Active tampering alarm. Two-way audio with audio detection. Power over Ethernet (IEEE 802.3af). Local storage using microSDHC card. PTZ support. No power supply included.</t>
  </si>
  <si>
    <t>0418-001</t>
  </si>
  <si>
    <t>AXIS P7224:
Four-channel video encoder blade. Dual streaming H.264 and Motion JPEG on all channels. Max D1 resolution at 30/25 (NTSC/PAL) fps on all streams. Video motion detection. Active tampering alarm. Two-way audio with audio detection. PTZ support. COMPATIBLE WITH AXIS Q7900 RACK AND AXIS 291 1U VIDEO SERVER RACK.</t>
  </si>
  <si>
    <t>0542-004</t>
  </si>
  <si>
    <t>Sixteen-channel video encoder. Dual streaming H.264 and Motion JPEG on all channels. Max D1 resolution at 30/25 (NTSC/PAL) fps on all streams. Video motion detection. Active tampering alarm. Two-way audio with audio detection. SFP slot for optional fiber connection and/or network redundancy. Unit includes 4 x micro SD card slots for edge storage. PTZ support. Unit has 4 x ARTPEC chips and 4 x IP addresses. Includes power supply.</t>
  </si>
  <si>
    <t>0418-021</t>
  </si>
  <si>
    <t>AXIS P7224 in 10-pack. Cannot be sold separately as single packs.</t>
  </si>
  <si>
    <t>0288-004</t>
  </si>
  <si>
    <t>1 channel video encoder. Multiple, individually configurable H.264 and Motion JPEG streams; max. D1 resolution at 30/25 fps. Video motion detection. Active tampering alarm. Two-way audio and audio detection. Power over Ethernet  (IEEE 802.3af) with power out for the analog camera. SD/SDHC memory card slot for local storage.. Includes power supply.</t>
  </si>
  <si>
    <t>0288-041</t>
  </si>
  <si>
    <t>Bare bone 1 channel video encoder (PCB without mechanics). Multiple, individually configurable H.264 and Motion JPEG streams; max. D1 resolution at 30/25 fps. Video motion detection. Active tampering alarm. Two-way audio and audio detection. Power over Ethernet  (IEEE 802.3af) with power out for the analog camera. SD/SDHC memory card slot for local storage.. No power supply.</t>
  </si>
  <si>
    <t>0288-051</t>
  </si>
  <si>
    <t>AXIS Q7401 BARE BONE in 20-pack. Cannot be sold separately as single packs. No power supplies.</t>
  </si>
  <si>
    <t>0288-021</t>
  </si>
  <si>
    <t>AXIS Q7401 in 10-pack. Power supply not included. Cannot be sold separately as single packs</t>
  </si>
  <si>
    <t>0291-004</t>
  </si>
  <si>
    <t>Four-channel video encoder. Multiple, induvidually configurable H.264 and Motion JPEG streams per channel;max. D1 resolution at 30/25 (NTSC/PAL) fps. Video motion detection. Active tampering alarm. Two-way audio and audio detection on one channel. PTZ support. Includes power supply.</t>
  </si>
  <si>
    <t>0291-024</t>
  </si>
  <si>
    <t>AXIS Q7404 in 10-pack. Cannot be sold separately as single packs. Power supplies included.</t>
  </si>
  <si>
    <t>0518-004</t>
  </si>
  <si>
    <t>Video Encoder with H.264 (Main and Base profile) and Motion JPEG support. Supports 60/50 frames per second. Coax PTZ Control, video motion detection, two-way audio, configurable I/O connectors and ACAP support. 8-28 VD and Power over Ethernet (IEEE 802.3af). Edge storage using microSDHC card or NAS.</t>
  </si>
  <si>
    <t>0518-021</t>
  </si>
  <si>
    <t>AXIS Q7411 in 10-pack. Power supply not included. Cannot be sold separately as single packs.</t>
  </si>
  <si>
    <t>0354-001</t>
  </si>
  <si>
    <t>Four channel video encoder blade. Multiple, individually configurable H.264 and Motion JPEG streams; max. D1 resolution at 30/25 fps per channel. Four bi-directional audio channels with AAC encoding. Video motion detection. Active tampering alarm. COMPATIBLE WITH AXIS Q7900 RACK AND AXIS 291 1U VIDEO SERVER RACK.</t>
  </si>
  <si>
    <t>0354-021</t>
  </si>
  <si>
    <t>AXIS Q7414 in 10-pack. Cannot be sold separately as single packs.</t>
  </si>
  <si>
    <t>0742-001</t>
  </si>
  <si>
    <t>Rugged Video Encoder with H.264 and Motion JPEG support. 1-4 video channels. Video motion detection. Two-way audio with audio detection. ACAP support on one channel. Ethernet port and SFP slot for fiber connection. Support for Power over Ethernet (IEEE 802.3af) and Power Supply (optional). Edge storage using SDHC card or NAS. PTZ support and configurable I/O connectors. AXIS Q7424-R MkII is an update to the original AXIS Q7424-R. The addition of 100 Mbps on the SFP slot is the only difference. The original product only has support for 1 Gbps.</t>
  </si>
  <si>
    <t>0742-021</t>
  </si>
  <si>
    <t>Rugged Video Encoder with H.264 and Motion JPEG support. 1-4 video channels. Video motion detection. Two-way audio with audio detection. ACAP support on one channel. Ethernet port and SFP slot for fiber connection. Support for Power over Ethernet (IEEE 802.3af) and Power Supply (optional). Edge storage using SDHC card or NAS. PTZ support and configurable I/O connectors. AXIS Q7424-R MkII is an update to the original AXIS Q7424-R. The addition of 100 Mbps on the SFP slot is the only difference. The original product only has support for 1 Gbps. 10 PCS.</t>
  </si>
  <si>
    <t>0584-001</t>
  </si>
  <si>
    <t>6 channel video encoder blade. Multiple, individually configurable H.264 (Base, Main and High profile) and Motion JPEG streams; max. D1 resolution at 60/50 fps per channel. Video motion detection. Active tampering alarm. Coax PTZ Control (Coaxitron). Compatible with the following video encoder chassis:AXIS Q7920, AXIS Q7900 and AXIS 291 1U</t>
  </si>
  <si>
    <t>0584-021</t>
  </si>
  <si>
    <t>AXIS Q7436 in 10-pack. Cannot be sold separately as single packs.</t>
  </si>
  <si>
    <t>0656-004</t>
  </si>
  <si>
    <t>14 x AXIS Q7436 Video Encoder Blade mounted in an AXIS Q7920 Video Encoder Chassis. Country specific power cable.</t>
  </si>
  <si>
    <t>0267-004</t>
  </si>
  <si>
    <t>1U 19” rack unit with three expansions slots, compatible with all Axis Blade video servers. Universal built-in power supply. One 10/100/1000Base-T output.</t>
  </si>
  <si>
    <t>0267-001</t>
  </si>
  <si>
    <t>1U 19” rack unit with three expansions slots, compatible with all Axis Blade video servers. Universal built-in power supply. One 10/100/1000Base-T output. No power cable.</t>
  </si>
  <si>
    <t>0575-004</t>
  </si>
  <si>
    <t>5 U rack-mount video encoder chassis, providing an expandable solution for migrating large-scale analog installations to network video. Holds up to 14 hot-swappable video encoder blades supporting up to 84 analog cameras.</t>
  </si>
  <si>
    <t>0202-820</t>
  </si>
  <si>
    <t>Axis Camera Station S1016 Recorder workstation tested and validated with AXIS products. Preloaded with AXIS Camera Station software with preconfigured AXIS Camera Station settings and all other necessary software e.g. Windows 10IoT. Includes licenses for 16 channels, three year hardware warranty and on-site hardware replacement service. International keyboard and mouse included.</t>
  </si>
  <si>
    <t>01173-004</t>
  </si>
  <si>
    <t>Compact Desktop Terminal with micro form factor to be used with AXIS S1032 or AXIS S1048 recording servers. The terminal is preloaded with AXIS Camera Station software and all other necessary software e.g. Windows 10IoT. Includes three year hardware warranty and on-site hardware replacement service, international keyboard and mouse.</t>
  </si>
  <si>
    <t>01174-004</t>
  </si>
  <si>
    <t>All-in-one Desktop Terminal with a 22 inch monitor for system overview, to be used with AXIS S1032 or AXIS S1048 recording servers. The terminal is preloaded with AXIS Camera Station software and all other necessary software e.g. Windows 10IoT. Includes three year hardware warranty and on-site hardware replacement service, as well as a universal keyboard and a computer mouse.</t>
  </si>
  <si>
    <t>0832-004</t>
  </si>
  <si>
    <t>AXIS Companion Recorder. Surveillance graded hard disk, 2 TB. Switch with 8 PoE ports, 1 LAN port. Compact, fanless design. Wireless access point for mobile devices. USB port for exporting video. 3 year warranty. Comes with power supply. For use only with AXIS Companion video management software and mobile apps.</t>
  </si>
  <si>
    <t>0893-004</t>
  </si>
  <si>
    <t>AXIS Companion Recorder. Surveillance graded hard disk, 4 TB. Switch with 8 PoE ports, 1 LAN port. Compact, fanless design. Wireless access point for mobile devices. USB port for exporting video. 3 year warranty. Comes with power supply. For use only with AXIS Companion video management software and mobile apps.</t>
  </si>
  <si>
    <t>01035-004</t>
  </si>
  <si>
    <t>AXIS Companion Recorder. Surveillance graded hard disk, 1 TB. Switch with 4 PoE ports, 1 LAN port. Compact, fanless design. Wireless access point for mobile devices. USB port for exporting video. 3 year warranty. Comes with power supply. For use only with AXIS Companion video management software and mobile apps.</t>
  </si>
  <si>
    <t>0937-004</t>
  </si>
  <si>
    <t>AXIS Camera Station S2008 Appliance is an eight channel compact desktop Client/ Server including an integrated managed PoE switch validated and tested with Axis products. 
Preloaded with AXIS Camera Station software with preconfigured AXIS Camera Station settings and all other necessary software e.g. Windows 10IoT.
Includes 4 TB storage, Universal licenses for 8 channels and three year hardware warranty.Supports up to 4k ultra HD.</t>
  </si>
  <si>
    <t>0938-004</t>
  </si>
  <si>
    <t>AXIS Camera Station S2016 Appliance is an sixteen  channel Client/ Server for rack-mount including an integrated managed PoE switch validated and tested with Axis products. 
Preloaded with AXIS Camera Station software with preconfigured AXIS Camera Station settings and all other necessary software e.g. Windows 10IoT. 
Includes 8 TB storage, Universal licenses for 16 channels and three year hardware warranty.Supports up to 4k ultra HD.</t>
  </si>
  <si>
    <t>0939-004</t>
  </si>
  <si>
    <t>AXIS Camera Station S2024 Appliance is a twenty-four channel Client/ Server  for rack-mount including an integrated managed PoE switch validated and tested with Axis products. 
Preloaded with AXIS Camera Station software with preconfigured AXIS Camera Station settings and all other necessary software e.g. Windows 10IoT. 
Includes 12 TB storage, Universal licenses for 24 channels and three year hardware warranty.Supports up to 4k ultra HD.</t>
  </si>
  <si>
    <t>01617-001</t>
  </si>
  <si>
    <t>AXIS Camera Station S1116 Recorder is an out-of-the-box ready workstation tested and validated with Axis products for reliable surveillance up to 4K video streams. Preconfigured and preloaded with AXIS Camera Station video management software including licenses for 16 channels plus all necessary system software. Includes 3-year hardware warranty, on-site hardware replacement service, and international keyboard and mouse.</t>
  </si>
  <si>
    <t>01618-001</t>
  </si>
  <si>
    <t>AXIS Camera Station S1116 Recorder is an out-of-the-box ready rack-server tested and validated with Axis products for reliable surveillance up to 4K video streams. Preconfigured and preloaded with AXIS Camera Station video management software including licenses for 16 channels plus all necessary system software. Includes 3-year hardware warranty and on-site hardware replacement service.</t>
  </si>
  <si>
    <t>01613-001</t>
  </si>
  <si>
    <t>AXIS Camera Station S1132 Recorder is an out-of-the-box ready rack server tested and validated with Axis products for reliable surveillance up to 4K video streams. Preconfigured and preloaded with AXIS Camera Station video management software including licenses for 32 channels plus all necessary system software. Includes 3-year hardware warranty and on-site hardware replacement service.</t>
  </si>
  <si>
    <t>01614-001</t>
  </si>
  <si>
    <t>AXIS Camera Station S1148 Recorder is an out-of-the-box ready rack server tested and validated with Axis products for reliable surveillance up to 4K video streams. Preconfigured and preloaded with AXIS Camera Station video management software including licenses for 48 channels plus all necessary system software. Includes 3-year hardware warranty and on-site hardware replacement service.</t>
  </si>
  <si>
    <t>01615-001</t>
  </si>
  <si>
    <t>AXIS Camera Station S1148 Recorder is an out-of-the-box ready rack server tested and validated with Axis products for reliable surveillance up to 4K video streams. Preconfigured and preloaded with AXIS Camera Station video management software including licenses for 48 channels plus all necessary system software. Includes 3-year hardware warranty and on-site hardware replacement service. Build to order, 6 weeks lead time</t>
  </si>
  <si>
    <t>01616-001</t>
  </si>
  <si>
    <t>01691-001</t>
  </si>
  <si>
    <t>AXIS Camera Station S9201 Mk ll Desktop Terminal is an all-in-one desktop terminal with a 22-inch monitor for system overview, to be used with Axis recorders. The terminal is preloaded with AXIS Camera Station software and all other necessary software. Includes 3-year hardware warranty, on-site hardware replacement service and international keyboard and mouse.</t>
  </si>
  <si>
    <t>01619-001</t>
  </si>
  <si>
    <t>AXIS Camera Station S9002 Mk ll Desktop Terminal is a high-performance desktop terminal to be used with Axis recorders. Optimized for surveillance purposes with four monitors and supports up to three 4K video streams. The terminal is preloaded with AXIS Camera Station software and all other necessary software. Includes 3-year hardware warranty, on-site hardware replacement service and international keyboard and mouse.</t>
  </si>
  <si>
    <t>0540-600</t>
  </si>
  <si>
    <t>2 years extension of the warranty period
Note 1: Maximum warranty on selected Axis products is 5 years including extended warranty. No possibility to extend total warranty beyond 5 years.
Note 2: Extended warranty activation is done in four steps: 1 – create / select site in MyInventory (www.axis.com/reg/myinventory), 2- add products, 3 – redeem code, 4 – register warranty. Further info at: https://www.axis.com/support/warranty-and-rma/extended-warranty
Note 3: The warranty code must be redeemed within 6 months after purchase (=code delivery). After that the code will be voided.
Note 4: Extended warranty must be registered within 6 months from product purchase. After that the registration is locked.
Note 5: Extended Warranty is non-cancellable, non-changeable and non-returnable.
Note 6: Extended warranty is issued as an e-license.</t>
  </si>
  <si>
    <t>01023-600</t>
  </si>
  <si>
    <t>0745-600</t>
  </si>
  <si>
    <t>0673-600</t>
  </si>
  <si>
    <t>0871-600</t>
  </si>
  <si>
    <t>0923-600</t>
  </si>
  <si>
    <t>0833-600</t>
  </si>
  <si>
    <t>0834-600</t>
  </si>
  <si>
    <t>0767-600</t>
  </si>
  <si>
    <t>01025-600</t>
  </si>
  <si>
    <t>01033-600</t>
  </si>
  <si>
    <t>0935-600</t>
  </si>
  <si>
    <t>01003-600</t>
  </si>
  <si>
    <t>0765-600</t>
  </si>
  <si>
    <t>0675-600</t>
  </si>
  <si>
    <t>0677-600</t>
  </si>
  <si>
    <t>0676-600</t>
  </si>
  <si>
    <t>0678-600</t>
  </si>
  <si>
    <t>0735-600</t>
  </si>
  <si>
    <t>0734-600</t>
  </si>
  <si>
    <t>0737-600</t>
  </si>
  <si>
    <t>0736-600</t>
  </si>
  <si>
    <t>0778-600</t>
  </si>
  <si>
    <t>0779-600</t>
  </si>
  <si>
    <t>0775-600</t>
  </si>
  <si>
    <t>0798-600</t>
  </si>
  <si>
    <t>0658-600</t>
  </si>
  <si>
    <t>0936-600</t>
  </si>
  <si>
    <t>0948-600</t>
  </si>
  <si>
    <t>0913-600</t>
  </si>
  <si>
    <t>0914-600</t>
  </si>
  <si>
    <t>01026-600</t>
  </si>
  <si>
    <t>01001-600</t>
  </si>
  <si>
    <t>0878-600</t>
  </si>
  <si>
    <t>0555-600</t>
  </si>
  <si>
    <t>0812-600</t>
  </si>
  <si>
    <t>0811-600</t>
  </si>
  <si>
    <t>0810-600</t>
  </si>
  <si>
    <t>0747-600</t>
  </si>
  <si>
    <t>0748-600</t>
  </si>
  <si>
    <t>0749-600</t>
  </si>
  <si>
    <t>0750-600</t>
  </si>
  <si>
    <t>0590-600</t>
  </si>
  <si>
    <t>0591-600</t>
  </si>
  <si>
    <t>0549-600</t>
  </si>
  <si>
    <t>0911-600</t>
  </si>
  <si>
    <t>0988-600</t>
  </si>
  <si>
    <t>0912-600</t>
  </si>
  <si>
    <t>01049-600</t>
  </si>
  <si>
    <t>01050-600</t>
  </si>
  <si>
    <t>01151-600</t>
  </si>
  <si>
    <t>01152-600</t>
  </si>
  <si>
    <t>01036-600</t>
  </si>
  <si>
    <t>01037-600</t>
  </si>
  <si>
    <t>0535-600</t>
  </si>
  <si>
    <t>0536-600</t>
  </si>
  <si>
    <t>0547-600</t>
  </si>
  <si>
    <t>0556-600</t>
  </si>
  <si>
    <t>0548-600</t>
  </si>
  <si>
    <t>0802-600</t>
  </si>
  <si>
    <t>0803-600</t>
  </si>
  <si>
    <t>0804-600</t>
  </si>
  <si>
    <t>0805-600</t>
  </si>
  <si>
    <t>0806-600</t>
  </si>
  <si>
    <t>01116-600</t>
  </si>
  <si>
    <t>0808-600</t>
  </si>
  <si>
    <t>01004-600</t>
  </si>
  <si>
    <t>01177-600</t>
  </si>
  <si>
    <t>01178-600</t>
  </si>
  <si>
    <t>0865-600</t>
  </si>
  <si>
    <t>0866-600</t>
  </si>
  <si>
    <t>0867-600</t>
  </si>
  <si>
    <t>0868-600</t>
  </si>
  <si>
    <t>01107-600</t>
  </si>
  <si>
    <t>01146-600</t>
  </si>
  <si>
    <t>0764-600</t>
  </si>
  <si>
    <t>0541-600</t>
  </si>
  <si>
    <t>0415-600</t>
  </si>
  <si>
    <t>0532-600</t>
  </si>
  <si>
    <t>0533-600</t>
  </si>
  <si>
    <t>0654-600</t>
  </si>
  <si>
    <t>0896-600</t>
  </si>
  <si>
    <t>0926-600</t>
  </si>
  <si>
    <t>0924-600</t>
  </si>
  <si>
    <t>0925-600</t>
  </si>
  <si>
    <t>0927-600</t>
  </si>
  <si>
    <t>0928-600</t>
  </si>
  <si>
    <t>0689-600</t>
  </si>
  <si>
    <t>0739-600</t>
  </si>
  <si>
    <t>0897-600</t>
  </si>
  <si>
    <t>0898-600</t>
  </si>
  <si>
    <t>0762-600</t>
  </si>
  <si>
    <t>0763-600</t>
  </si>
  <si>
    <t>01109-600</t>
  </si>
  <si>
    <t>0961-600</t>
  </si>
  <si>
    <t>0960-600</t>
  </si>
  <si>
    <t>0625-600</t>
  </si>
  <si>
    <t>0637-600</t>
  </si>
  <si>
    <t>0776-600</t>
  </si>
  <si>
    <t>0777-600</t>
  </si>
  <si>
    <t>0890-600</t>
  </si>
  <si>
    <t>01506-600</t>
  </si>
  <si>
    <t>01054-600</t>
  </si>
  <si>
    <t>01055-600</t>
  </si>
  <si>
    <t>0612-600</t>
  </si>
  <si>
    <t>0613-600</t>
  </si>
  <si>
    <t>0614-600</t>
  </si>
  <si>
    <t>0615-600</t>
  </si>
  <si>
    <t>0990-600</t>
  </si>
  <si>
    <t>0950-600</t>
  </si>
  <si>
    <t>0954-600</t>
  </si>
  <si>
    <t>0955-600</t>
  </si>
  <si>
    <t>0952-600</t>
  </si>
  <si>
    <t>0953-600</t>
  </si>
  <si>
    <t>0885-600</t>
  </si>
  <si>
    <t>0886-600</t>
  </si>
  <si>
    <t>0887-600</t>
  </si>
  <si>
    <t>0888-600</t>
  </si>
  <si>
    <t>01443-600</t>
  </si>
  <si>
    <t>01199-600</t>
  </si>
  <si>
    <t>0406-600</t>
  </si>
  <si>
    <t>0407-600</t>
  </si>
  <si>
    <t>01058-600</t>
  </si>
  <si>
    <t>01056-600</t>
  </si>
  <si>
    <t>01062-600</t>
  </si>
  <si>
    <t>01063-600</t>
  </si>
  <si>
    <t>01060-600</t>
  </si>
  <si>
    <t>01061-600</t>
  </si>
  <si>
    <t>0511-600</t>
  </si>
  <si>
    <t>0512-600</t>
  </si>
  <si>
    <t>0815-600</t>
  </si>
  <si>
    <t>01504-600</t>
  </si>
  <si>
    <t>01048-600</t>
  </si>
  <si>
    <t>0640-600</t>
  </si>
  <si>
    <t>0638-600</t>
  </si>
  <si>
    <t>0641-600</t>
  </si>
  <si>
    <t>0639-600</t>
  </si>
  <si>
    <t>0662-600</t>
  </si>
  <si>
    <t>0663-600</t>
  </si>
  <si>
    <t>0643-600</t>
  </si>
  <si>
    <t>0642-600</t>
  </si>
  <si>
    <t>01078-600</t>
  </si>
  <si>
    <t>01071-600</t>
  </si>
  <si>
    <t>01072-600</t>
  </si>
  <si>
    <t>01073-600</t>
  </si>
  <si>
    <t>01074-600</t>
  </si>
  <si>
    <t>01075-600</t>
  </si>
  <si>
    <t>0588-600</t>
  </si>
  <si>
    <t>0589-600</t>
  </si>
  <si>
    <t>0671-600</t>
  </si>
  <si>
    <t>0932-600</t>
  </si>
  <si>
    <t>0929-600</t>
  </si>
  <si>
    <t>0267-600</t>
  </si>
  <si>
    <t>0542-600</t>
  </si>
  <si>
    <t>0418-600</t>
  </si>
  <si>
    <t>0417-600</t>
  </si>
  <si>
    <t>0319-600</t>
  </si>
  <si>
    <t>0321-600</t>
  </si>
  <si>
    <t>0653-600</t>
  </si>
  <si>
    <t>0712-600</t>
  </si>
  <si>
    <t>0714-600</t>
  </si>
  <si>
    <t>0711-600</t>
  </si>
  <si>
    <t>0713-600</t>
  </si>
  <si>
    <t>01206-600</t>
  </si>
  <si>
    <t>01007-600</t>
  </si>
  <si>
    <t>01620-600</t>
  </si>
  <si>
    <t>01553-600</t>
  </si>
  <si>
    <t>0883-600</t>
  </si>
  <si>
    <t>0884-600</t>
  </si>
  <si>
    <t>01222-600</t>
  </si>
  <si>
    <t>01223-600</t>
  </si>
  <si>
    <t>01051-600</t>
  </si>
  <si>
    <t>01052-600</t>
  </si>
  <si>
    <t>0967-600</t>
  </si>
  <si>
    <t>0962-600</t>
  </si>
  <si>
    <t>0963-600</t>
  </si>
  <si>
    <t>0964-600</t>
  </si>
  <si>
    <t>01118-600</t>
  </si>
  <si>
    <t>0968-600</t>
  </si>
  <si>
    <t>0965-600</t>
  </si>
  <si>
    <t>0966-600</t>
  </si>
  <si>
    <t>0509-600</t>
  </si>
  <si>
    <t>0644-600</t>
  </si>
  <si>
    <t>0751-600</t>
  </si>
  <si>
    <t>0752-600</t>
  </si>
  <si>
    <t>01161-600</t>
  </si>
  <si>
    <t>01162-600</t>
  </si>
  <si>
    <t>0787-600</t>
  </si>
  <si>
    <t>0786-600</t>
  </si>
  <si>
    <t>0788-600</t>
  </si>
  <si>
    <t>0789-600</t>
  </si>
  <si>
    <t>0877-600</t>
  </si>
  <si>
    <t>0973-600</t>
  </si>
  <si>
    <t>0974-600</t>
  </si>
  <si>
    <t>0979-600</t>
  </si>
  <si>
    <t>0975-600</t>
  </si>
  <si>
    <t>0977-600</t>
  </si>
  <si>
    <t>0916-600</t>
  </si>
  <si>
    <t>0918-600</t>
  </si>
  <si>
    <t>0920-600</t>
  </si>
  <si>
    <t>0922-600</t>
  </si>
  <si>
    <t>0981-600</t>
  </si>
  <si>
    <t>0983-600</t>
  </si>
  <si>
    <t>0985-600</t>
  </si>
  <si>
    <t>0987-600</t>
  </si>
  <si>
    <t>0773-600</t>
  </si>
  <si>
    <t>0774-600</t>
  </si>
  <si>
    <t>01039-600</t>
  </si>
  <si>
    <t>01041-600</t>
  </si>
  <si>
    <t>01044-600</t>
  </si>
  <si>
    <t>01046-600</t>
  </si>
  <si>
    <t>01021-600</t>
  </si>
  <si>
    <t>01022-600</t>
  </si>
  <si>
    <t>01237-600</t>
  </si>
  <si>
    <t>01493-600</t>
  </si>
  <si>
    <t>01565-600</t>
  </si>
  <si>
    <t>0743-600</t>
  </si>
  <si>
    <t>0744-600</t>
  </si>
  <si>
    <t>0801-600</t>
  </si>
  <si>
    <t>0664-600</t>
  </si>
  <si>
    <t>01006-600</t>
  </si>
  <si>
    <t>0900-600</t>
  </si>
  <si>
    <t>0902-600</t>
  </si>
  <si>
    <t>01068-600</t>
  </si>
  <si>
    <t>01066-600</t>
  </si>
  <si>
    <t>01482-600</t>
  </si>
  <si>
    <t>01484-600</t>
  </si>
  <si>
    <t>0908-600</t>
  </si>
  <si>
    <t>0943-600</t>
  </si>
  <si>
    <t>0910-600</t>
  </si>
  <si>
    <t>0945-600</t>
  </si>
  <si>
    <t>0652-600</t>
  </si>
  <si>
    <t>01234-600</t>
  </si>
  <si>
    <t>0799-600</t>
  </si>
  <si>
    <t>0934-600</t>
  </si>
  <si>
    <t>0288-600</t>
  </si>
  <si>
    <t>0291-600</t>
  </si>
  <si>
    <t>0518-600</t>
  </si>
  <si>
    <t>0354-600</t>
  </si>
  <si>
    <t>0742-600</t>
  </si>
  <si>
    <t>0584-600</t>
  </si>
  <si>
    <t>0656-600</t>
  </si>
  <si>
    <t>0575-600</t>
  </si>
  <si>
    <t>0710-600</t>
  </si>
  <si>
    <t>0709-600</t>
  </si>
  <si>
    <t>0729-600</t>
  </si>
  <si>
    <t>0732-600</t>
  </si>
  <si>
    <t>0733-600</t>
  </si>
  <si>
    <t>01119-600</t>
  </si>
  <si>
    <t>01121-600</t>
  </si>
  <si>
    <t>0717-600</t>
  </si>
  <si>
    <t>0715-600</t>
  </si>
  <si>
    <t>0721-600</t>
  </si>
  <si>
    <t>0720-600</t>
  </si>
  <si>
    <t>0719-600</t>
  </si>
  <si>
    <t>0718-600</t>
  </si>
  <si>
    <t>0716-600</t>
  </si>
  <si>
    <t>0862-600</t>
  </si>
  <si>
    <t>0864-600</t>
  </si>
  <si>
    <t>0824-600</t>
  </si>
  <si>
    <t>01013-600</t>
  </si>
  <si>
    <t>0828-600</t>
  </si>
  <si>
    <t>01017-600</t>
  </si>
  <si>
    <t>0830-600</t>
  </si>
  <si>
    <t>01019-600</t>
  </si>
  <si>
    <t>01619-600</t>
  </si>
  <si>
    <t>01173-600</t>
  </si>
  <si>
    <t>01691-600</t>
  </si>
  <si>
    <t>01673-600</t>
  </si>
  <si>
    <t>01618-600</t>
  </si>
  <si>
    <t>01617-600</t>
  </si>
  <si>
    <t>01674-600</t>
  </si>
  <si>
    <t>01675-600</t>
  </si>
  <si>
    <t>01613-600</t>
  </si>
  <si>
    <t>01614-600</t>
  </si>
  <si>
    <t>01615-600</t>
  </si>
  <si>
    <t>01616-600</t>
  </si>
  <si>
    <t>01160-600</t>
  </si>
  <si>
    <t>01230-600</t>
  </si>
  <si>
    <t>01449-600</t>
  </si>
  <si>
    <t>01633-600</t>
  </si>
  <si>
    <t>01191-600</t>
  </si>
  <si>
    <t>01192-600</t>
  </si>
  <si>
    <t>01468-600</t>
  </si>
  <si>
    <t>01489-600</t>
  </si>
  <si>
    <t>01490-600</t>
  </si>
  <si>
    <t>01186-600</t>
  </si>
  <si>
    <t>01226-600</t>
  </si>
  <si>
    <t>01227-600</t>
  </si>
  <si>
    <t>0632-600</t>
  </si>
  <si>
    <t>0634-600</t>
  </si>
  <si>
    <t>01703-600</t>
  </si>
  <si>
    <t>0820-600</t>
  </si>
  <si>
    <t>0831-600</t>
  </si>
  <si>
    <t>0821-600</t>
  </si>
  <si>
    <t>01507-600</t>
  </si>
  <si>
    <t>01266-600</t>
  </si>
  <si>
    <t>01271-600</t>
  </si>
  <si>
    <t>01272-600</t>
  </si>
  <si>
    <t>01273-600</t>
  </si>
  <si>
    <t>01274-600</t>
  </si>
  <si>
    <t>01275-600</t>
  </si>
  <si>
    <t>01277-600</t>
  </si>
  <si>
    <t>01300-600</t>
  </si>
  <si>
    <t>01301-600</t>
  </si>
  <si>
    <t>01302-600</t>
  </si>
  <si>
    <t>01303-600</t>
  </si>
  <si>
    <t>01306-600</t>
  </si>
  <si>
    <t>01307-600</t>
  </si>
  <si>
    <t>01308-600</t>
  </si>
  <si>
    <t>01309-600</t>
  </si>
  <si>
    <t>01310-600</t>
  </si>
  <si>
    <t>01311-600</t>
  </si>
  <si>
    <t>01312-600</t>
  </si>
  <si>
    <t>01313-600</t>
  </si>
  <si>
    <t>01314-600</t>
  </si>
  <si>
    <t>01315-600</t>
  </si>
  <si>
    <t>01316-600</t>
  </si>
  <si>
    <t>01317-600</t>
  </si>
  <si>
    <t>01318-600</t>
  </si>
  <si>
    <t>01319-600</t>
  </si>
  <si>
    <t>01334-600</t>
  </si>
  <si>
    <t>01335-600</t>
  </si>
  <si>
    <t>01336-600</t>
  </si>
  <si>
    <t>01337-600</t>
  </si>
  <si>
    <t>01338-600</t>
  </si>
  <si>
    <t>01339-600</t>
  </si>
  <si>
    <t>01340-600</t>
  </si>
  <si>
    <t>01341-600</t>
  </si>
  <si>
    <t>01342-600</t>
  </si>
  <si>
    <t>01343-600</t>
  </si>
  <si>
    <t>01353-600</t>
  </si>
  <si>
    <t>01354-600</t>
  </si>
  <si>
    <t>01355-600</t>
  </si>
  <si>
    <t>01357-600</t>
  </si>
  <si>
    <t>01362-600</t>
  </si>
  <si>
    <t>01361-600</t>
  </si>
  <si>
    <t>01363-600</t>
  </si>
  <si>
    <t>01365-600</t>
  </si>
  <si>
    <t>01366-600</t>
  </si>
  <si>
    <t>01367-600</t>
  </si>
  <si>
    <t>01368-600</t>
  </si>
  <si>
    <t>01370-600</t>
  </si>
  <si>
    <t>01429-600</t>
  </si>
  <si>
    <t>01430-600</t>
  </si>
  <si>
    <t>01431-600</t>
  </si>
  <si>
    <t>01432-600</t>
  </si>
  <si>
    <t>01433-600</t>
  </si>
  <si>
    <t>01586-600</t>
  </si>
  <si>
    <t>01416-600</t>
  </si>
  <si>
    <t>01417-600</t>
  </si>
  <si>
    <t>01419-600</t>
  </si>
  <si>
    <t>01420-600</t>
  </si>
  <si>
    <t>01421-600</t>
  </si>
  <si>
    <t>01422-600</t>
  </si>
  <si>
    <t>01695-600</t>
  </si>
  <si>
    <t>01276-600</t>
  </si>
  <si>
    <t>01208-600</t>
  </si>
  <si>
    <t>0333-608</t>
  </si>
  <si>
    <t>Single unit e-license for AXIS Perimeter Defender, a scalable and flexible video analytics application for perimeter surveillance and protection. Visit www.axis.com for supported products and application download.</t>
  </si>
  <si>
    <t>0333-609</t>
  </si>
  <si>
    <t>Ten (10) unit e-license for AXIS Perimeter Defender, a scalable and flexible video analytics application for perimeter surveillance and protection. Visit www.axis.com for supported products and application download.</t>
  </si>
  <si>
    <t>0333-011</t>
  </si>
  <si>
    <t>Single unit license for AXIS Cross Line Detection, a basic cross line video analytic. Visit www.axis.com for supported products and application download.</t>
  </si>
  <si>
    <t>0333-031</t>
  </si>
  <si>
    <t>Ten (10) unit license for AXIS Cross Line Detection, a basic cross line video analytic. Visit www.axis.com for supported products and application download.</t>
  </si>
  <si>
    <t>0333-051</t>
  </si>
  <si>
    <t>Fifty (50) unit license for AXIS Cross Line Detection, a basic cross line video analytic. Visit www.axis.com for supported products and application download.</t>
  </si>
  <si>
    <t>0333-600</t>
  </si>
  <si>
    <t>Single unit e-license for AXIS Motion Guard, a robust, installer-friendly motion detection video analytic. Visit www.axis.com for supported products and application download.</t>
  </si>
  <si>
    <t>0333-601</t>
  </si>
  <si>
    <t>Ten (10) unit e-license for AXIS Motion Guard, a robust, installer-friendly motion detection  video analytic. Visit www.axis.com for supported products and application download.</t>
  </si>
  <si>
    <t>0333-604</t>
  </si>
  <si>
    <t>Single unit e-license for AXIS Fence Guard, a robust, installer-friendly perimeter protection video analytic. Visit www.axis.com for supported products and application download.</t>
  </si>
  <si>
    <t>0333-605</t>
  </si>
  <si>
    <t>Ten (10) unit e-license for AXIS Fence Guard, a robust, installer-friendly perimeter protection video analytic. Visit www.axis.com for supported products and application download.</t>
  </si>
  <si>
    <t>0333-602</t>
  </si>
  <si>
    <t>Single unit e-license for AXIS Loitering Guard, a robust, installer-friendly loitering detection video analytic. Visit www.axis.com for supported products and application download.</t>
  </si>
  <si>
    <t>0333-603</t>
  </si>
  <si>
    <t>Ten (10) unit e-license for AXIS Loitering Guard, a robust, installer-friendly loitering detection video analytic. Visit www.axis.com for supported products and application download.</t>
  </si>
  <si>
    <t>0160-050</t>
  </si>
  <si>
    <t>A license document that grants installation of AXIS AVC/H.264 decoder onto 50 separate computers.  Applicable for all AXIS products that supports H.264 but does not have support for audio.</t>
  </si>
  <si>
    <t>0160-060</t>
  </si>
  <si>
    <t>A license document that grants installation of AXIS AVC/H.264 and ACC decoder onto 50 separate computers.  Applicable for all AXIS products that supports H.264 that also have support for audio.</t>
  </si>
  <si>
    <t>01147-101</t>
  </si>
  <si>
    <t>AXIS Store Data Manager is a server side tool that is used to collect and arrange analytics data from retail analytics-enabled cameras.</t>
  </si>
  <si>
    <t>01147-111</t>
  </si>
  <si>
    <t>AXIS Store Data Manager is a server side tool that is used to collect and arrange analytics data. This article is for additional channels to be added to AXIS Store Data Mgr 10P Core</t>
  </si>
  <si>
    <t>01704-001</t>
  </si>
  <si>
    <t>AXIS Store Reporter is a web-based tool that is used for graphical representation and reporting of statistical data gathered from Axis retail analytics applications. It is sold on a per channel basis as e-license. A license is valid until 31 Dec 2019. After this date the license will have to be renewed. AXIS Store Data Manager is included in AXIS Store Reporter.</t>
  </si>
  <si>
    <t>01147-011</t>
  </si>
  <si>
    <t>AXIS People Counter is a cost-efficient and scalable video analytics application for people counting. This business-improving application, installed on a network camera, enables accurate monitoring and analysis of customer flows. It is ideal for e.g. quick evaluation of marketing efforts, improving staff and store planning, or evaluating conversion rate if combined with point-of-sale data.</t>
  </si>
  <si>
    <t>01147-021</t>
  </si>
  <si>
    <t>AXIS 3D People Counter is a cost-efficient and scalable video analytics application for people counting in challenging conditions. This business-improving application, installed on a compatible network camera, enables precise monitoring and analysis of customer flows in crowded environments or in difficult lighting situations. The application is designed for AXIS P8804 Stereo Sensor Kit.</t>
  </si>
  <si>
    <t>01147-031</t>
  </si>
  <si>
    <t>AXIS Queue Monitor is a cost-efficient and scalable video analytics application for queue measurement and analysis. This application, installed on a network camera, provides statistics about queue duration and queue fluctuations over the course of the day, facilitating both staff planning and the comparison between store locations.</t>
  </si>
  <si>
    <t>01147-051</t>
  </si>
  <si>
    <t>AXIS Occupancy Estimator is a cost-efficient and scalable video analytics application for gathering and analyzing occupancy data. This application, installed on a network camera, is a valuable tool for improving service planning in places like shopping malls or entertainment venues.</t>
  </si>
  <si>
    <t>01147-071</t>
  </si>
  <si>
    <t>AXIS Tailgating Detector is a cost-efficient video analytics application for ensuring that only one person at a time is entering in an automated access control system. Preventing unauthorized entering, the camera-integrated application is ideal for subways, gyms, or other places where access cards are used</t>
  </si>
  <si>
    <t>01147-081</t>
  </si>
  <si>
    <t>AXIS Direction Detector is a cost-efficient and scalable video analytics application for detecting people moving in the wrong direction. This camera-integrated application reduces the need for physical barriers or extra staff in for example retail stores or airports, where it registers the number of people passing by and in what direction</t>
  </si>
  <si>
    <t>01147-091</t>
  </si>
  <si>
    <t>AXIS Random Selector is a camera-integrated video analytics application for randomly singling out individuals for inspection. The application eliminates any bias in the selection and inspection of, for instance, employees leaving a store, and may thereby reduce employees’ discomfort.</t>
  </si>
  <si>
    <t>0879-010</t>
  </si>
  <si>
    <t>One (1) AXIS Camera Station version 5.0 and up, Core Device license. Applicable for AXIS devices.
AXIS Camera Station is a monitoring and recording system mid-size installations optimized to take full advantage of Axis leading network cameras and video encoders. It combines easy setup with an intuitive user interface for efficient operation, quick investigation and high definition identification.
Delivered as eLicense key. Note: eLicenses are non-cancellable, non-changeable and non-returnable.</t>
  </si>
  <si>
    <t>0879-020</t>
  </si>
  <si>
    <t>One (1) Universal Device license applicable for AXIS Camera Station version 5.0 and up. 
AXIS Camera Station is a monitoring and recording system mid-size installations optimized to take full advantage of Axis leading network cameras and video encoders. It combines easy setup with an intuitive user interface for efficient operation, quick investigation and high definition identification.
Delivered as eLicense key. Note: eLicenses are non-cancellable, non-changeable and non-returnable.</t>
  </si>
  <si>
    <t>0879-040</t>
  </si>
  <si>
    <t>One (1) upgrade license applicable for existing licenses of AXIS Camera Station, version 1,2,3, 4. Each existing license in combination with this upgrade license enables upgrade to a AXIS Camera Station version 5 Universal Device license. 
Delivered as eLicense key. Note: eLicenses are non-cancellable, non-changeable and non-returnable.</t>
  </si>
  <si>
    <t>0879-030</t>
  </si>
  <si>
    <t>This license is primarily used for replacing AXIS devices with ONVIF devices.  One (1) Upgrade license and one AXIS Camera Station version 5 Core Device license upgrades to one (1) Universal Device license.
Delivered as eLicense key. Note: eLicenses are non-cancellable, non-changeable and non-returnable.</t>
  </si>
  <si>
    <t>0879-050</t>
  </si>
  <si>
    <t>One (1) AXIS Camera Station version 5.0 and up, Core Device license. Applicable for AXIS devices. 
AXIS Camera Station is a monitoring and recording system mid-size installations optimized to take full advantage of Axis leading network cameras and video encoders. It combines easy setup with an intuitive user interface for efficient operation, quick investigation and high definition identification.
Delivered as printed license code in envelope.</t>
  </si>
  <si>
    <t>0879-060</t>
  </si>
  <si>
    <t>Four (4) AXIS Camera Station version 5.0 and up, Core Device licenses. Applicable for AXIS devices. 
AXIS Camera Station is a monitoring and recording system mid-size installations optimized to take full advantage of Axis leading network cameras and video encoders. It combines easy setup with an intuitive user interface for efficient operation, quick investigation and high definition identification.
Delivered as printed license code in envelope.</t>
  </si>
  <si>
    <t>0879-070</t>
  </si>
  <si>
    <t>Sixteen (16) AXIS Camera Station version 5.0 and up, Core Device licenses. Applicable for AXIS devices.  
AXIS Camera Station is a monitoring and recording system mid-size installations optimized to take full advantage of Axis leading network cameras and video encoders. It combines easy setup with an intuitive user interface for efficient operation, quick investigation and high definition identification.
Delivered as printed license code in envelope.</t>
  </si>
  <si>
    <t>0879-080</t>
  </si>
  <si>
    <t>Thirtytwo (32) AXIS Camera Station version 5.0 and up, Core Device licenses. Applicable for AXIS devices. 
AXIS Camera Station is a monitoring and recording system mid-size installations optimized to take full advantage of Axis leading network cameras and video encoders. It combines easy setup with an intuitive user interface for efficient operation, quick investigation and high definition identification.
Delivered as printed license code in envelope.</t>
  </si>
  <si>
    <t>0879-090</t>
  </si>
  <si>
    <t>One (1) Universal Device license applicable for AXIS Camera Station version 5.0 and up. 
AXIS Camera Station is a monitoring and recording system mid-size installations optimized to take full advantage of Axis leading network cameras and video encoders. It combines easy setup with an intuitive user interface for efficient operation, quick investigation and high definition identification.
Delivered as printed license code in envelope.</t>
  </si>
  <si>
    <t>0879-100</t>
  </si>
  <si>
    <t>Four (4) Universal Device licenses applicable for AXIS Camera Station version 5.0 and up. 
AXIS Camera Station is a monitoring and recording system mid-size installations optimized to take full advantage of Axis leading network cameras and video encoders. It combines easy setup with an intuitive user interface for efficient operation, quick investigation and high definition identification.
Delivered as printed license code in envelope.</t>
  </si>
  <si>
    <t>0879-110</t>
  </si>
  <si>
    <t>Ten (10) Universal Device licenses applicable for AXIS Camera Station version 5.0 and up. 
AXIS Camera Station is a monitoring and recording system mid-size installations optimized to take full advantage of Axis leading network cameras and video encoders. It combines easy setup with an intuitive user interface for efficient operation, quick investigation and high definition identification.
Delivered as printed license code in envelope.</t>
  </si>
  <si>
    <t>0879-120</t>
  </si>
  <si>
    <t>Twenty (20) Universal Device licenses applicable for AXIS Camera Station version 5.0 and up. 
AXIS Camera Station is a monitoring and recording system mid-size installations optimized to take full advantage of Axis leading network cameras and video encoders. It combines easy setup with an intuitive user interface for efficient operation, quick investigation and high definition identification.
Delivered as printed license code in envelope.</t>
  </si>
  <si>
    <t>0879-170</t>
  </si>
  <si>
    <t>One (1) upgrade license applicable for existing licenses of AXIS Camera Station, version 1,2,3, 4. Each existing license in combination with this upgrade license enables upgrade to a AXIS Camera Station version 5 Universal Device license. 
Delivered as printed license code in envelope.</t>
  </si>
  <si>
    <t>0879-180</t>
  </si>
  <si>
    <t>Five (5) upgrade licenses applicable for existing licenses of AXIS Camera Station, version 1,2,3, 4. Each existing license in combination with this upgrade license enables upgrade to a AXIS Camera Station version 5 Universal Device license. 
Delivered as printed license code in envelope.</t>
  </si>
  <si>
    <t>0879-190</t>
  </si>
  <si>
    <t>Ten (10) upgrade licenses applicable for existing licenses of AXIS Camera Station, version 1,2,3, 4. Each existing license in combination with this upgrade license enables upgrade to a AXIS Camera Station version 5 Universal Device license. 
Delivered as printed license code in envelope.</t>
  </si>
  <si>
    <t>0879-200</t>
  </si>
  <si>
    <t>Twenty (20) upgrade licenses applicable for existing licenses of AXIS Camera Station, version 1,2,3, 4. Each existing license in combination with this upgrade license enables upgrade to a AXIS Camera Station version 5 Universal Device license. 
Delivered as printed license code in envelope.</t>
  </si>
  <si>
    <t>0879-130</t>
  </si>
  <si>
    <t>This license is primarily used for replacing AXIS devices with ONVIF devices. One (1) Upgrade license applicable for AXIS Camera Station version 5 Core Device license upgrade to Universal Device license.
Delivered as printed license code in envelope.</t>
  </si>
  <si>
    <t>0879-140</t>
  </si>
  <si>
    <t>This license is primarily used for replacing AXIS devices with ONVIF devices.  Five (5) Upgrade license applicable for AXIS Camera Station version 5 Core Device license upgrade to Universal Device license.
Delivered as printed license code in envelope.</t>
  </si>
  <si>
    <t>0879-150</t>
  </si>
  <si>
    <t>This license is primarily used for replacing AXIS devices with ONVIF devices.  Ten (10) Upgrade license applicable for AXIS Camera Station version 5 Core Device license upgrade to Universal Device license. Delivered as printed license code in envelope.</t>
  </si>
  <si>
    <t>0879-160</t>
  </si>
  <si>
    <t>This license is primarily used for replacing AXIS devices with ONVIF devices. Twenty (20) Upgrade license applicable for AXIS Camera Station version 5 Core Device license upgrade to Universal Device license.
Delivered as printed license code in envelope.</t>
  </si>
  <si>
    <t>0202-600</t>
  </si>
  <si>
    <t>AXIS Camera Station version 1,2,3,4 licenses. Not applicable for version 5.
Base pack with a license for 4 Axis network video channels. 
Note: eLicenses are non-cancellable, non-changeable and non-returnable.</t>
  </si>
  <si>
    <t>0202-601</t>
  </si>
  <si>
    <t>AXIS Camera Station version 1,2,3,4 licenses. Not applicable for version 5.
Base pack with a license for 10 Axis network video channels. Note: eLicenses are non-cancellable, non-changeable and non-returnable.</t>
  </si>
  <si>
    <t>0202-602</t>
  </si>
  <si>
    <t>AXIS Camera Station version 1,2,3,4 licenses. Not applicable for version 5.
License for 1 additional Axis network video channel to AXIS Camera Station 4 or 10 license base pack. Requires the base pack to be pre-installed. 
Note: eLicenses are non-cancellable, non-changeable and non-returnable.</t>
  </si>
  <si>
    <t>0202-603</t>
  </si>
  <si>
    <t>AXIS Camera Station version 1,2,3,4 licenses. Not applicable for version 5.
License for 5 additional Axis network video channel to AXIS Camera Station 4 or 10 license base pack. Requires the base pack to be pre-installed. 
Note: eLicenses are non-cancellable, non-changeable and non-returnable.</t>
  </si>
  <si>
    <t>0202-607</t>
  </si>
  <si>
    <t>AXIS Camera Station version 1,2,3,4 licenses. Not applicable for version 5.
License for 20 additional Axis network video channel to AXIS Camera Station 4 or 10 license base pack. Requires the base pack to be pre-installed. eLicense.
Note: eLicenses are non-cancellable, non-changeable and non-returnable.</t>
  </si>
  <si>
    <t>01438-001</t>
  </si>
  <si>
    <t>Replacement front cover for AXIS D2050-VE. Includes anti-loss screws and sealing gaskets.</t>
  </si>
  <si>
    <t>5801-461</t>
  </si>
  <si>
    <t>Standard clear dome for AXIS F4005-E, 5 pcs</t>
  </si>
  <si>
    <t>5500-301</t>
  </si>
  <si>
    <t>Replaceable cover for AXIS 209FD-R, 10 pcs. Includes dry bags</t>
  </si>
  <si>
    <t>5700-291</t>
  </si>
  <si>
    <t>Spare clear dome for AXIS 215-PTZ-E.  Includes mounting ring, clear bubble, rubber gasket and 4 screws.</t>
  </si>
  <si>
    <t>5005-001</t>
  </si>
  <si>
    <t>Casing with smoked transparent cover for AXIS 216FD/216MFD/P3301</t>
  </si>
  <si>
    <t>5005-011</t>
  </si>
  <si>
    <t>Casing with clear transparent cover for AXIS 216FD/216MFD/P3301</t>
  </si>
  <si>
    <t>5005-061</t>
  </si>
  <si>
    <t>Vandal-resistant casing with smoked transparent cover. Can also upgrade an AXIS 216FD/216MFD/P330X/M320X to an AXIS 216FD-V/216MFD-V/P330X-V/M320X-V</t>
  </si>
  <si>
    <t>21774</t>
  </si>
  <si>
    <t>Smoked dome, indoor for AXIS 231/232D.</t>
  </si>
  <si>
    <t>21777</t>
  </si>
  <si>
    <t>Clear dome, indoor for AXIS 231/232D (included with AXIS 231D/232D), available as spare part.</t>
  </si>
  <si>
    <t>5800-631</t>
  </si>
  <si>
    <t>Original top cover with clear dome for AXIS M3004-V/05-V</t>
  </si>
  <si>
    <t>5800-731</t>
  </si>
  <si>
    <t>Original white top cover with clear dome for AXIS M3006, 5pcs.</t>
  </si>
  <si>
    <t>5800-741</t>
  </si>
  <si>
    <t>Original white top cover with clear dome for AXIS M3007, 5pcs.</t>
  </si>
  <si>
    <t>5800-711</t>
  </si>
  <si>
    <t>Standard clear domes for AXIS M3024, 5 pcs</t>
  </si>
  <si>
    <t>5800-721</t>
  </si>
  <si>
    <t>Standard clear domes for AXIS M3025, M3026. 5 pcs</t>
  </si>
  <si>
    <t>5800-751</t>
  </si>
  <si>
    <t>Standard clear domes for AXIS M3027, 5 pcs</t>
  </si>
  <si>
    <t>5801-841</t>
  </si>
  <si>
    <t>Standard clear dome for AXIS M3044-V/45-V/46-V, 5 pcs</t>
  </si>
  <si>
    <t>01567-001</t>
  </si>
  <si>
    <t>Standard clear dome with anti-scratch hard coating. Rubber gaskets included. Compatible with AXISM3057/58-PLVE. 4-piece bulk pack.</t>
  </si>
  <si>
    <t>5901-241</t>
  </si>
  <si>
    <t>Original white casing with clear dome for M3044/45/46-V/-WV and AXIS Companion Dome cameras. 5 pcs.</t>
  </si>
  <si>
    <t>01153-001</t>
  </si>
  <si>
    <t>Original white casing for AXIS M3047/48-P. 5 pcs.</t>
  </si>
  <si>
    <t>5700-641</t>
  </si>
  <si>
    <t>Original dark grey top cover including dome and screws for AXIS M311X-R. 10 pcs</t>
  </si>
  <si>
    <t>5800-361</t>
  </si>
  <si>
    <t>ORIGINAL TOP COVER FOR AXIS M311X-VE, INCLUDING OPENING TOOL AND ALLEN KEY.</t>
  </si>
  <si>
    <t>5800-061</t>
  </si>
  <si>
    <t>Original top cover including dome and screws for AXIS M311X-VE No Cap. 10 pcs.</t>
  </si>
  <si>
    <t>5800-051</t>
  </si>
  <si>
    <t>Original top cover including dome and screws for AXIS M311X-VE. 10 pcs.</t>
  </si>
  <si>
    <t>01239-001</t>
  </si>
  <si>
    <t>Spare part AXIS M50 dome casing cover in white. Included in AXIS M5054/55/65 cameras.</t>
  </si>
  <si>
    <t>5800-111</t>
  </si>
  <si>
    <t>Spare part AXIS M501X dome, pre-mounted in the white top casing. Opening tool and gasket are included.</t>
  </si>
  <si>
    <t>01606-001</t>
  </si>
  <si>
    <t>Spare part clear dome in polycarbonate. IK09 vandal resistant. Compatible with AXIS M5525-E. Single pack.</t>
  </si>
  <si>
    <t>5506-131</t>
  </si>
  <si>
    <t>Standard clear dome for AXIS P32-V Series, 5 pcs</t>
  </si>
  <si>
    <t>5506-121</t>
  </si>
  <si>
    <t>Standard clear dome for AXIS P32-VE Series, 5 pcs</t>
  </si>
  <si>
    <t>5504-981</t>
  </si>
  <si>
    <t>Semi smoked domes for AXIS P32-LV Series, 5 pcs</t>
  </si>
  <si>
    <t>5504-991</t>
  </si>
  <si>
    <t>Semi smoked domes for AXIS P32-LVE Series, 5 pcs</t>
  </si>
  <si>
    <t>5700-321</t>
  </si>
  <si>
    <t>Dome Kit for AXIS P3343, AXIS P3344, AXIS P3353 and AXIS P3354 as spare part. Includes a clear bubble, mounted on o plastic dome cover and a separate smoked bubble.</t>
  </si>
  <si>
    <t>5700-311</t>
  </si>
  <si>
    <t>Dome kit for AXIS P3343-V, AXIS P3344-V, AXIS P3363-V and AXIS P3364-V as spare part. Includes a clear bubble, mounted on an aluminium dome cover and a separate smoked bubble.</t>
  </si>
  <si>
    <t>5700-341</t>
  </si>
  <si>
    <t>Dome Kit for AXIS P3343-VE, P3344-VE, AXIS P3363-VE and AXIS P3364-VE as spare part. Includes a clear bubble, mounted on an aluminium dome cover and a separate smoked bubble.</t>
  </si>
  <si>
    <t>5700-901</t>
  </si>
  <si>
    <t>Dome Kit for AXIS P3346 as spare part. Includes a clear bubble, mounted on o plastic dome cover and a separate smoked bubble.</t>
  </si>
  <si>
    <t>5700-911</t>
  </si>
  <si>
    <t>Dome kit for AXIS P3346-V, P3367-V and AXIS P3384-V as spare part. Includes a clear bubble, mounted on a zinc alloy  dome cover and a separate smoked bubble.</t>
  </si>
  <si>
    <t>5700-921</t>
  </si>
  <si>
    <t>Dome Kit for AXIS P3346-VE, P3367-VE, AXIS P3384-VE as spare part. Includes a clear bubble, mounted on an aluminium dome cover and a separate smoked bubble.</t>
  </si>
  <si>
    <t>5800-691</t>
  </si>
  <si>
    <t>Dome kit for AXIS P3364-LV. The dome is pre-mounted in the standard white top cover casing.</t>
  </si>
  <si>
    <t>5800-681</t>
  </si>
  <si>
    <t>Dome kit for AXIS P3364-LVE. The dome is pre-mounted in a standard white top cover casing.</t>
  </si>
  <si>
    <t>01548-001</t>
  </si>
  <si>
    <t>Semi-smoked dome with anti-scratch hard coating for indoor and outdoor AXIS P337X-LV/-LVE cameras. 4x domes per pack.</t>
  </si>
  <si>
    <t>01549-001</t>
  </si>
  <si>
    <t>Clear dome with anti-scratch hard coating for indoor and outdoor AXIS P337X-V/-VE cameras. 4x domes per pack.</t>
  </si>
  <si>
    <t>5801-521</t>
  </si>
  <si>
    <t>Dome kit for AXIS P3707-PE. The dome is pre-mounted in the standard white top cover casing.</t>
  </si>
  <si>
    <t>01515-001</t>
  </si>
  <si>
    <t>Dome kit for AXIS P3717-PLE. The dome is pre-mounted in the standard white top cover casing.</t>
  </si>
  <si>
    <t>5801-111</t>
  </si>
  <si>
    <t>Original top cover including dome and screws for AXIS P39-R Series. 10 pieces.</t>
  </si>
  <si>
    <t>5800-771</t>
  </si>
  <si>
    <t>Clear dome for AXIS P54-series.</t>
  </si>
  <si>
    <t>5800-281</t>
  </si>
  <si>
    <t>Dome kit for AXIS P5512-E. Clear-/smoked dome and dome cover included.</t>
  </si>
  <si>
    <t>5801-871</t>
  </si>
  <si>
    <t>Standard clear dome for AXIS Q6128-E.</t>
  </si>
  <si>
    <t>01814-001</t>
  </si>
  <si>
    <t>Standard clear dome with anti-scratch hard coating. Compatible with selected AXIS Q61-LE cameras. Weather-resistant and chemical-resistant. Rubber gasket included. Single pack.</t>
  </si>
  <si>
    <t>5800-251</t>
  </si>
  <si>
    <t>Original clear dome for AXIS P5522/-E, AXIS P5532/-E, AXIS P5534/-E.</t>
  </si>
  <si>
    <t>5800-191</t>
  </si>
  <si>
    <t>Original smoked dome for AXIS P5522/-E, AXIS P5532/-E, AXIS P5534/-E.</t>
  </si>
  <si>
    <t>5800-391</t>
  </si>
  <si>
    <t>Sparepart dome for AXIS P5544. Note that this product does not contain the fisheye lens.</t>
  </si>
  <si>
    <t>5506-141</t>
  </si>
  <si>
    <t>Clear dome for AXIS P56 Series cameras.</t>
  </si>
  <si>
    <t>5505-611</t>
  </si>
  <si>
    <t>Standard clear domes for AXIS Q35-V Series, 5 pcs</t>
  </si>
  <si>
    <t>01180-001</t>
  </si>
  <si>
    <t>Standard clear dome with anti-scratch hard coating. Compatible with AXIS Q3517-LV/-LVE. 5x domes per pack.</t>
  </si>
  <si>
    <t>5505-631</t>
  </si>
  <si>
    <t>Standard clear dome for AXIS Q3505-VE. 5pcs</t>
  </si>
  <si>
    <t>5801-511</t>
  </si>
  <si>
    <t>Standard clear  dome with anti-scratch hard coating. Compatible with AXIS P38 and Q36 Series.</t>
  </si>
  <si>
    <t>5507-311</t>
  </si>
  <si>
    <t>Standard clear dome with anti-scratch hard coating. Compatible with AXIS Q3708-PVE and Q3709-PVE. Single pack.</t>
  </si>
  <si>
    <t>5506-641</t>
  </si>
  <si>
    <t>Clear dome for AXIS Q6000-E</t>
  </si>
  <si>
    <t>5700-811</t>
  </si>
  <si>
    <t>HD optimized dome kit for AXIS Q603X as spare part. Includes a clear bubble mounted on dome ring and a separate smoked bubble.</t>
  </si>
  <si>
    <t>5800-081</t>
  </si>
  <si>
    <t>Stand alone HD quality clear dome without line for the AXIS Q603X-E.</t>
  </si>
  <si>
    <t>5800-341</t>
  </si>
  <si>
    <t>Stand alone HD quality smoked dome without line for the AXIS Q603X-E.</t>
  </si>
  <si>
    <t>5800-481</t>
  </si>
  <si>
    <t>Clear dome cover for AXIS Q60XX-E/-C series</t>
  </si>
  <si>
    <t>01584-001</t>
  </si>
  <si>
    <t>Original clear dome in polycarbonate with anti-scratch hard coating. IK10+ vandal-resistant and high chemical resistance. Compatible with AXIS Q3517-SLVE. 2x domes per pack.</t>
  </si>
  <si>
    <t>5503-961</t>
  </si>
  <si>
    <t>Stand alone smoked dome for AXIS Q60XX-E/-C series</t>
  </si>
  <si>
    <t>5700-751</t>
  </si>
  <si>
    <t>Original clear dome in a special nylon blend with superior stress and chemical resistance. Compatible with AXIS Q604x-S and Q6055-S cameras. Single-pack.</t>
  </si>
  <si>
    <t>5506-331</t>
  </si>
  <si>
    <t>Standard clear dome for AXIS Q8414-LVS. 5 pcs.</t>
  </si>
  <si>
    <t>5506-341</t>
  </si>
  <si>
    <t>Standard IR window with microphone hole and water-stop membrane for AXIS Q8414-LVS. 5 pcs.</t>
  </si>
  <si>
    <t>5801-471</t>
  </si>
  <si>
    <t>AXIS A8105-E Clear Dome is sold as spare parts to the AXIS A8105-E Network Video Door Station and comes in packs of five clear dome covers. It enables easy on-site replacement in case the original dome cover has been damaged or vandalized.</t>
  </si>
  <si>
    <t>5500-491</t>
  </si>
  <si>
    <t>Allen-key for AXIS 209FD-R 10-pack</t>
  </si>
  <si>
    <t>01439-001</t>
  </si>
  <si>
    <t>Original stainless steel mounting bracket for AXIS D2050-VE. Includes two pipe adapters, anti-loss screws, two gray cable gaskets, three black cable gaskets, and an M20 cable gland.</t>
  </si>
  <si>
    <t>5901-211</t>
  </si>
  <si>
    <t>Contains 5pcs wall-and-corner mount bracket and 5pcs table-top stand. Compatible with AXIS M10 Series.</t>
  </si>
  <si>
    <t>5505-161</t>
  </si>
  <si>
    <t>Spare part indoor recessed mount for mounting AXIS Q60 indoor cameras in drop ceilings.</t>
  </si>
  <si>
    <t>01198-001</t>
  </si>
  <si>
    <t>Mounting bracket that allows AXIS FA1125 Sensor Unit to be mounted behind a thin metal/plastic/glass panel. 5 pcs.</t>
  </si>
  <si>
    <t>5503-991</t>
  </si>
  <si>
    <t>Mount bracket for AXIS P1214, P1214-E and P1224-E. Allows to mount the sensor unit in different horizontal and vertical angles.</t>
  </si>
  <si>
    <t>5800-121</t>
  </si>
  <si>
    <t>Original ceiling mount kit for both hard- and drop ceilings for the AXIS M501X.</t>
  </si>
  <si>
    <t>01200-001</t>
  </si>
  <si>
    <t>Screw Kit for AXIS Q3505-SVE. Includes 2x anti-loss mounting screws in marine-grade stainless steel SS316, and 1x TR20 resitorx insert bits.</t>
  </si>
  <si>
    <t>5506-311</t>
  </si>
  <si>
    <t>Spare part powder coated white stainless steel back chassis with gaskets for AXIS Q8414-LVS.</t>
  </si>
  <si>
    <t>5506-321</t>
  </si>
  <si>
    <t>Spare part brushed stainless steel metal back chassis with gaskets for AXIS Q8414-LVS.</t>
  </si>
  <si>
    <t>5800-351</t>
  </si>
  <si>
    <t>Original stainless steel mounting bracket for AXIS T98A-VE Surveillance Cabinet series.</t>
  </si>
  <si>
    <t>01472-001</t>
  </si>
  <si>
    <t>1 pair marine-grade (SS316L) stainless steel straps with TX30 screw interface for ease-of-installation. Length 570mm (22.5"). Width 14.3mm (0.57"). Thickness 0.68mm (0.03"). Compatible with a wide range of Axis pole mounts. Pole diameter range 50-150mm (2"-6") when used with AXIS T91B47 Pole Mount.</t>
  </si>
  <si>
    <t>01471-001</t>
  </si>
  <si>
    <t>1 pair marine-grade (SS316L) stainless steel straps with TX30 screw interface for ease-of-installation. Length 1450mm (57"). Width 14.3mm (0.57"). Thickness 0.68mm (0.03"). Compatible with a wide range of Axis pole mounts. Pole diameter range 100-410mm (4"-16") when used with AXIS T91B47 Pole Mount.</t>
  </si>
  <si>
    <t>5800-811</t>
  </si>
  <si>
    <t>Original stainless steel straps for AXIS T91A47 110-400 mm. The straps also fit the AXIS T91A67. Mounting tool (P/N 21776) is required.</t>
  </si>
  <si>
    <t>5700-511</t>
  </si>
  <si>
    <t>Metal cup for AXIS M3011 and AXIS M3014 Network Cameras. 10 pcs.</t>
  </si>
  <si>
    <t>5700-351</t>
  </si>
  <si>
    <t>Screw Kit for AXIS P3343-VE and P3344-VE as spare part. Includes mounting screws, plugs and I/O connector.</t>
  </si>
  <si>
    <t>5700-301</t>
  </si>
  <si>
    <t>Screw kit för AXIS P3343, P3343-V, P3344 and P3344-V as spare part. Includes mounting screws, plugs and I/O connector.</t>
  </si>
  <si>
    <t>5901-281</t>
  </si>
  <si>
    <t>Spare part mounting brackets for AXIS M20 Series, 5-pack. Includes 5x mounting brackets with 5x Gasket C M20.</t>
  </si>
  <si>
    <t>5505-171</t>
  </si>
  <si>
    <t>Standard mount bracket for AXIS M3006-V, AXIS M3007-P/-PV, AXIS M3024-LVE/3025-VE/3026-VE</t>
  </si>
  <si>
    <t>5506-081</t>
  </si>
  <si>
    <t>Sparepart mounting bracket for AXIS Q1765-LE, Q1931-E, Q1932-E</t>
  </si>
  <si>
    <t>5505-551</t>
  </si>
  <si>
    <t>Sparepart mounting bracket for AXIS Q3505-V. 4 pcs</t>
  </si>
  <si>
    <t>5505-561</t>
  </si>
  <si>
    <t>Sparepart mounting bracket for AXIS Q3505-VE. 4 pcs</t>
  </si>
  <si>
    <t>5506-061</t>
  </si>
  <si>
    <t>Sparepart mounting bracket for AXIS P32-V Series. 4 pcs</t>
  </si>
  <si>
    <t>5506-071</t>
  </si>
  <si>
    <t>Sparepart mounting bracket for AXIS P32-VE Series. 4 pcs</t>
  </si>
  <si>
    <t>01566-001</t>
  </si>
  <si>
    <t>Spare part mounting brackets for AXIS M3057/58-PLVE, single pack. Includes spring clips for ease-of-installation.</t>
  </si>
  <si>
    <t>5700-691</t>
  </si>
  <si>
    <t>Original AXIS P33XX-VE mounting bracket for wall or hard ceilling.</t>
  </si>
  <si>
    <t>5506-391</t>
  </si>
  <si>
    <t>Spare part kit for changing between compatible cameras in AXIS T94K01L Recessed Mount. Included in AXIS T94K01L Recessed Mount. 5 change kits.</t>
  </si>
  <si>
    <t>5506-401</t>
  </si>
  <si>
    <t>Spare part kit for changing between compatible cameras in AXIS T94M01L Recessed Mount. Included in AXIS T94M01L Recessed Mount. 5 change kits.</t>
  </si>
  <si>
    <t>5801-911</t>
  </si>
  <si>
    <t>Standard mounting bracket for AXIS Q36 Series Network Cameras.</t>
  </si>
  <si>
    <t>5901-251</t>
  </si>
  <si>
    <t>Adapter bracket to YP3040 PAN TILT MOTOR for use with AXIS T93 camera housings. Suitable for indoor and outdoor use. Note that this bracket is included with P/N:5901-201 but not with P/N:5502-461.</t>
  </si>
  <si>
    <t>01512-001</t>
  </si>
  <si>
    <t>4-pack of 3/4" conduit locknut. Suitable for AXIS T91B53 Telescopic Ceiling Mount.</t>
  </si>
  <si>
    <t>5506-671</t>
  </si>
  <si>
    <t>Standard mounting bracket for AXIS Q3505-SVE made of stainless steel. Including gasket.</t>
  </si>
  <si>
    <t>5507-131</t>
  </si>
  <si>
    <t>Standard plastic mounting bracket for AXIS P1405, P1425, P1427, P1428.</t>
  </si>
  <si>
    <t>01621-001</t>
  </si>
  <si>
    <t>Standard clear dome with anti-scratch hard coating. Rubber gaskets included. Compatible with AXIS P9106-V. 2-piece bulk pack.</t>
  </si>
  <si>
    <t>01622-001</t>
  </si>
  <si>
    <t>Spare part skin cover for AXIS P9106-V. Brushed stainless steel finish. Easy to repaint. Magnetically attached. Suitable for both  AXIS P9106-V White and Brushed Steel models.</t>
  </si>
  <si>
    <t>5503-801</t>
  </si>
  <si>
    <t>Original sensor unit for AXIS P1204 with premounted cable. Cover skin and mounting kit is included.</t>
  </si>
  <si>
    <t>5503-811</t>
  </si>
  <si>
    <t>Original sensor unit for AXIS P1214 with premounted cable. Flush mount bracket included.</t>
  </si>
  <si>
    <t>5503-821</t>
  </si>
  <si>
    <t>Original sensor unit for AXIS P1214-E with premounted cable. Flush mount bracket and sensor unit housing included.</t>
  </si>
  <si>
    <t>5800-991</t>
  </si>
  <si>
    <t>Original sensor unit for AXIS P1224-E with premounted cable. Flush mount bracket included.</t>
  </si>
  <si>
    <t>01182-001</t>
  </si>
  <si>
    <t>Shielded RJ12 connectors for use with AXIS modular cameras. 10-pack.</t>
  </si>
  <si>
    <t>5500-704</t>
  </si>
  <si>
    <t>Power supply PS-P for AXIS 215 PTZ</t>
  </si>
  <si>
    <t>01509-001</t>
  </si>
  <si>
    <t>Standard power supply for AXIS FA54. IEC-C13 mains cable is not included.</t>
  </si>
  <si>
    <t>01508-001</t>
  </si>
  <si>
    <t>Standard power supply for AXIS Companion Recorder. IEC-C13 mains cable is not included.</t>
  </si>
  <si>
    <t>22512</t>
  </si>
  <si>
    <t>Power supply for the Axis Video Server Rack</t>
  </si>
  <si>
    <t>5503-461</t>
  </si>
  <si>
    <t>IP66 rated power supply for AXIS Q872X-E with 120 V AC input.</t>
  </si>
  <si>
    <t>5502-061</t>
  </si>
  <si>
    <t>Vibration resistant male RJ-45 connector suitable for RJ-45 version of AXIS M31XX-R and AXIS 209FD-R/MFD-R Network Cameras.</t>
  </si>
  <si>
    <t>5800-201</t>
  </si>
  <si>
    <t>Mains cable for AXIS One-Port Midspan, AXIS T8123/24, AXIS 291, AXIS Q7900, AXIS Video Server Rack, AXIS PoE Midspan 8-Port/16-Port, Power Supply AXIS T8412.</t>
  </si>
  <si>
    <t>5506-451</t>
  </si>
  <si>
    <t>Set of patch cables for AXIS T8085 PS57 RACK MOUNT 500W 1U to connect AXIS T8646 POE+ OVER COAX BLADE</t>
  </si>
  <si>
    <t>5502-051</t>
  </si>
  <si>
    <t>Vibration resistant male RJ-45 connector suitable for AXIS 209FD-R/MFD-R Network Camera. 10 pack</t>
  </si>
  <si>
    <t>5800-961</t>
  </si>
  <si>
    <t>M16 cable gland for cable diameter of 4.5 to 10mm. IP68. 5 pcs.</t>
  </si>
  <si>
    <t>23452</t>
  </si>
  <si>
    <t>Plastic stand for AXIS 210 and 211 (A) Network Cameras</t>
  </si>
  <si>
    <t>5800-601</t>
  </si>
  <si>
    <t>The kit contains a complete AXIS P3367-VE enclosure, heater and cable cover. The kit could also be used for converting an indoor version of AXIS P3346, P3367, P3384 and P3365 to an outdoor VE version.</t>
  </si>
  <si>
    <t>5505-151</t>
  </si>
  <si>
    <t>Sparepart weather cover for Axis P54-Series.</t>
  </si>
  <si>
    <t>5500-851</t>
  </si>
  <si>
    <t>Kit for the AXIS P13XX-series. Content: one terminal connector 4P str 250mm BP LF and one 2P STR 3.81MM BP LF.</t>
  </si>
  <si>
    <t>5700-161</t>
  </si>
  <si>
    <t>Terminal connectors for AXIS Q7404. Includes 8 pcs 2P 2.50MM, 4 pcs 4P 2.50MM and one 2P 3.81MM. In total 13 connectors.</t>
  </si>
  <si>
    <t>5800-641</t>
  </si>
  <si>
    <t>Original M12 lens for AXIS M3004 2.8mm. Focus tool included.</t>
  </si>
  <si>
    <t>5800-651</t>
  </si>
  <si>
    <t>Original M12 lens for AXIS M3005 2.8mm. Focus tool included.</t>
  </si>
  <si>
    <t>5700-711</t>
  </si>
  <si>
    <t>Original lens for AXIS M311X-R as spare part</t>
  </si>
  <si>
    <t>5801-651</t>
  </si>
  <si>
    <t>Varifocal lens 2.8-6MM, F2.0, M12 thread. Standard lens for AXIS F1015.</t>
  </si>
  <si>
    <t>5801-921</t>
  </si>
  <si>
    <t>Standard lens for AXIS F4005-E, AXIS F1005-E and AXIS P1214-E.</t>
  </si>
  <si>
    <t>5801-661</t>
  </si>
  <si>
    <t>Pinhole lens 3.7MM, F2.5, M12 thread. Standard lens for AXIS F1025. 10pcs</t>
  </si>
  <si>
    <t>5505-891</t>
  </si>
  <si>
    <t>Spare part top part of the housing including window.</t>
  </si>
  <si>
    <t>5500-061</t>
  </si>
  <si>
    <t>CS mount Varifocal 3-8 mm DC-Iris for 221</t>
  </si>
  <si>
    <t>5500-051</t>
  </si>
  <si>
    <t>CS mount Varifocal 3-8 mm DC-Iris for 211</t>
  </si>
  <si>
    <t>5700-601</t>
  </si>
  <si>
    <t>Varifocal 3-8mm DC-Iris Lens, CS mount. Original Lens for AXIS P1343</t>
  </si>
  <si>
    <t>5700-611</t>
  </si>
  <si>
    <t>Original DC-IRIS IR-corrected Megapixel lens for P1344.</t>
  </si>
  <si>
    <t>5700-881</t>
  </si>
  <si>
    <t>CS mounted Varifocal 2.8-8 mm DC-iris megapixel lens. Original lens for AXIS M1114.</t>
  </si>
  <si>
    <t>5503-451</t>
  </si>
  <si>
    <t>IP66 rated power supply for AXIS Q872X-E with 230 V AC input.</t>
  </si>
  <si>
    <t>5800-671</t>
  </si>
  <si>
    <t>Original CS mounted varifocal P-Iris lens 2.8-8mm for AXIS Q1604/14 and AXIS P1355/57</t>
  </si>
  <si>
    <t>5800-661</t>
  </si>
  <si>
    <t>Original CS mounted varifocal DC-Iris lens 2.8-8mm for AXIS Q1602/04 and AXIS P1354/55</t>
  </si>
  <si>
    <t>5506-721</t>
  </si>
  <si>
    <t>Standard CS mounted varifocal P-Iris lens 2.8-8mm for AXIS Q1615.</t>
  </si>
  <si>
    <t>5801-491</t>
  </si>
  <si>
    <t>Standard CS mounted varifocal P-Iris lens 2.8-8.5mm for AXIS P1364.</t>
  </si>
  <si>
    <t>5700-821</t>
  </si>
  <si>
    <t>Fixed Iris Megapixel Lens 2.8mm, F2.0, CS mount. Original Lens for AXIS M1103/4.</t>
  </si>
  <si>
    <t>5700-871</t>
  </si>
  <si>
    <t>Varifocal 2.9-8.2mm CS mounted SVGA DC-iris lens. Original lens for AXIS M1113</t>
  </si>
  <si>
    <t>5801-011</t>
  </si>
  <si>
    <t>Standard lens for AXIS Q1635-E.</t>
  </si>
  <si>
    <t>5700-861</t>
  </si>
  <si>
    <t>CS mounted 6.0 mm megapixel lens. Original lens for AXIS M1103/4</t>
  </si>
  <si>
    <t>5506-731</t>
  </si>
  <si>
    <t>Standard C mounted varifocal DC-Iris lens 4-13mm for AXIS Q1635.</t>
  </si>
  <si>
    <t>01469-001</t>
  </si>
  <si>
    <t>Varifocal 8-50 MM, 5 MP telephoto IR-corrected lens with P-Iris. Recommended for AXIS P1367 and AXIS P1367-E.</t>
  </si>
  <si>
    <t>5800-321</t>
  </si>
  <si>
    <t>Sunshield for AXIS Q872x-E as sparepart. Including screws and washer</t>
  </si>
  <si>
    <t>5506-471</t>
  </si>
  <si>
    <t>The kit contains mounting bracket, bottom casing, heater and cable cover required for converting an indoor version of AXIS P3364-V to an outdoor VE version. Note: Dome kit is not included, has to be ordered separately.</t>
  </si>
  <si>
    <t>5506-981</t>
  </si>
  <si>
    <t>Standard lens kit M12 1.37mm for AXIS Q6000-E. Gasket included.</t>
  </si>
  <si>
    <t>5700-851</t>
  </si>
  <si>
    <t>Bracket kit for surface mounting a camera on a hard ceiling. Compatible with Q603X and P553X. Content: Bracket, screws with washers and wave springs.</t>
  </si>
  <si>
    <t>5800-621</t>
  </si>
  <si>
    <t>Terminal connectors for AXIS M7014. Includes 2 pcs TERMINAL CONN 2P STR 2.50MM, rubber feet and mounting screws for the encoder.</t>
  </si>
  <si>
    <t>5500-831</t>
  </si>
  <si>
    <t>Connectors for AXIS Q7410 as spare parts. Includes two 2pin STR 2.50MM, one 6pin STR 2.50MM and one 2pin STR 3.81MM. In total 4 connectors.</t>
  </si>
  <si>
    <t>5800-611</t>
  </si>
  <si>
    <t>Terminal connectors for AXIS P7214 and AXIS Q7411. Includes 1 pcs TERMINAL CONN 6P STR 2.50MM, 2 pcs TERMINAL CONN 2P STR 2.50MM, rubber feet and mounting screws for the encoder.</t>
  </si>
  <si>
    <t>5700-371</t>
  </si>
  <si>
    <t>Spare RJ45 connector plug for AXIS Q603X-E &amp; AXIS P55XX-E. IP67 rated.</t>
  </si>
  <si>
    <t>5700-331</t>
  </si>
  <si>
    <t>Shielded outdoor network cable 5 meter. Pre mounted rubber gasket and male RJ45 connectors. For use with AXIS M11-E series, AXIS P13-E series, AXIS Q16-E series, AXIS Q1755-E, AXIS Q19-E series, AXIS P33-VE series and AXIS T92/3-E housings.</t>
  </si>
  <si>
    <t>5800-491</t>
  </si>
  <si>
    <t>Cable between AXIS Q60XX-C and connection box AXIS T8605</t>
  </si>
  <si>
    <t>5800-821</t>
  </si>
  <si>
    <t>5700-471</t>
  </si>
  <si>
    <t>Cover Camera for AXIS M7001 as spare part.</t>
  </si>
  <si>
    <t>5901-391</t>
  </si>
  <si>
    <t>Screw kit for installing AXIS P55-E Series with either AXIS T91L61 or AXIS T91G61 Wall Mounts. Single-pack includes 3x bayonet screws, 3x securing screws, 3x springs and an installation guide.</t>
  </si>
  <si>
    <t>5800-141</t>
  </si>
  <si>
    <t>Dome kit for AXIS P5512. Clear-/smoked dome and ome cover included.</t>
  </si>
  <si>
    <t>5800-401</t>
  </si>
  <si>
    <t>Spare part lens kit for AXIS P5544</t>
  </si>
  <si>
    <t>5801-321</t>
  </si>
  <si>
    <t>Kit for making a stand-alone AXIS Q6000-E MkII installation without PTZ camera inside. Includes a metal cover lid, an internal adapter plate, and IP66-rated RJ45 push-pull connector. Use this kit together with an AXIS Q6000-E MkII network camera (not included) and the AXIS T8133 Midspan 30 W 1-port (not included).</t>
  </si>
  <si>
    <t>5800-101</t>
  </si>
  <si>
    <t>Dome cover ring for AXIS Q603X-E including screws.</t>
  </si>
  <si>
    <t>5506-851</t>
  </si>
  <si>
    <t>Spare part window and window holder for AXIS T96B05 Outdoor Housing and AXIS P3905-RE. 5 Pcs. Includes screws.</t>
  </si>
  <si>
    <t>5800-501</t>
  </si>
  <si>
    <t>Peltier element, inside and outside fan for AXIS Q60XX-C</t>
  </si>
  <si>
    <t>5700-081</t>
  </si>
  <si>
    <t>Electronic boards for replacement in AXIS T95A00 110-230 VAC. Includes 4 boards.</t>
  </si>
  <si>
    <t>5700-091</t>
  </si>
  <si>
    <t>Electronic boards for replacement in AXIS T95A10 24 VAC. Includes 3 boards.</t>
  </si>
  <si>
    <t>5700-101</t>
  </si>
  <si>
    <t>Replacement kit with 3 heaters and fans for AXIS T95A00</t>
  </si>
  <si>
    <t>5700-111</t>
  </si>
  <si>
    <t>Replacement kit with 3 heaters and fans for AXIS T95A10</t>
  </si>
  <si>
    <t>5700-151</t>
  </si>
  <si>
    <t>Replacement cable gland plate, cable glands and screws for AXIS T95A</t>
  </si>
  <si>
    <t>5700-221</t>
  </si>
  <si>
    <t>Power supply PS-V for AXIS M10 series. White
Sparepart</t>
  </si>
  <si>
    <t>5901-191</t>
  </si>
  <si>
    <t>Switching power supply, 5W with microUSB connector. Including interchangeable regional power plugs for world wide use.</t>
  </si>
  <si>
    <t>5700-071</t>
  </si>
  <si>
    <t>Replacement power supply for AXIS Q7900 encoder rack</t>
  </si>
  <si>
    <t>5800-861</t>
  </si>
  <si>
    <t>Replacement power supply for AXIS Q7920 Video Encoder Chassis</t>
  </si>
  <si>
    <t>5506-971</t>
  </si>
  <si>
    <t>Spare part top part of the AXIS T93G housing including window.</t>
  </si>
  <si>
    <t>01578-001</t>
  </si>
  <si>
    <t>Replacement front window assembly for AXIS T92G Outdoor Housing and AXIS Q16-LE Fixed Box Cameras. Includes front window, adjacent IR windows, mounting screws and sealing gasket.</t>
  </si>
  <si>
    <t>01579-001</t>
  </si>
  <si>
    <t>Original outdoor weathershield for AXIS T92G Outdoor Housing and AXIS Q16-LE cameras. The underside of the cover is specially coated with matte black anti-reflective coating to prevent reflections from IR LEDs and other light source. Mounting screws included.</t>
  </si>
  <si>
    <t>5800-971</t>
  </si>
  <si>
    <t>Sunshield compatible with AXIS Q1765-LE, Q1931-E/32-E/41-E and Q2901-E</t>
  </si>
  <si>
    <t>5800-981</t>
  </si>
  <si>
    <t>Sunshield compatible with AXIS Q1765-LE PT Mount</t>
  </si>
  <si>
    <t>5800-151</t>
  </si>
  <si>
    <t>Sunshield for AXIS P5512-E.</t>
  </si>
  <si>
    <t>5700-961</t>
  </si>
  <si>
    <t>Sunshield for AXIS P553X-E including mounting screws.</t>
  </si>
  <si>
    <t>5700-951</t>
  </si>
  <si>
    <t>Sunshield for AXIS Q603X-E.</t>
  </si>
  <si>
    <t>5800-471</t>
  </si>
  <si>
    <t>Sunshield for AXIS Q60xx-C series</t>
  </si>
  <si>
    <t>5504-671</t>
  </si>
  <si>
    <t>Stainless steel sunshield for AXIS Q604X-S</t>
  </si>
  <si>
    <t>5700-941</t>
  </si>
  <si>
    <t>Sunshield for AXIS P134X-E, AXIS Q1755-E and AXIS Q192X-E. Includes mounting screws and Torx key.</t>
  </si>
  <si>
    <t>01701-001</t>
  </si>
  <si>
    <t>Original weathershield with anti-loss screws for protecting AXIS P33 outdoor cameras from rain, snow and sun when wall mounted. The underside of the cover is specially coated with matte black anti-reflective coating to prevent reflections from IR LEDs and other light sources. This part is included with AXIS P3375-VE/-LVE Cameras.</t>
  </si>
  <si>
    <t>01499-001</t>
  </si>
  <si>
    <t>Original weathershield with anti-loss screws for protecting AXIS P3807-PVE from rain, snow and sun when wall mounted.</t>
  </si>
  <si>
    <t>01179-001</t>
  </si>
  <si>
    <t>Original weathershield for AXIS Q35-LVE network camera series. Screws and gasket included.</t>
  </si>
  <si>
    <t>5506-761</t>
  </si>
  <si>
    <t>Weathershield with screws for protecting the dome of an AXIS Q35-VE camera from rain, snow and sun.</t>
  </si>
  <si>
    <t>5506-751</t>
  </si>
  <si>
    <t>Weathershield with screws for protecting the dome of an AXIS P32-VE camera from rain, snow and sun.</t>
  </si>
  <si>
    <t>5507-321</t>
  </si>
  <si>
    <t>Standard weathershield for AXIS Q3709</t>
  </si>
  <si>
    <t>5801-851</t>
  </si>
  <si>
    <t>Standard weather shield for AXIS M2025/26 and AXIS Companion Bullet</t>
  </si>
  <si>
    <t>5801-451</t>
  </si>
  <si>
    <t>Standard weather shield for Axis Q36 Series, protecting the dome from rain, snow and sun.</t>
  </si>
  <si>
    <t>01238-001</t>
  </si>
  <si>
    <t>Weathershield for protecting wall mounted fixed dome cameras against rain, snow and sun. UV-resistant plastics and matte black anti-reflective coating on the underside to prevent reflection from IR illumination. Equipped with anti-loss screws for ease of installation. Compatible with AXIS P32-VE/-LVE fixed dome cameras.</t>
  </si>
  <si>
    <t>5800-011</t>
  </si>
  <si>
    <t>Original weathershield for AXIS P3343, AXIS P3344-VE, AXIS P3363-VE and AXIS P3364-VE. Screws included.</t>
  </si>
  <si>
    <t>5800-021</t>
  </si>
  <si>
    <t>Original weathershield for AXIS P3346, AXIS P3367-VE and AXIS P3384-VE. Screws included.</t>
  </si>
  <si>
    <t>5700-831</t>
  </si>
  <si>
    <t>Complete Front Kit for AXIS T92E20/21. Content: Front Cover, Front Glass, Gasket &amp; Screws.</t>
  </si>
  <si>
    <t>5700-971</t>
  </si>
  <si>
    <t>Sparepart including the electronics module of the AXIS T92E20 housing including fan and screws.</t>
  </si>
  <si>
    <t>5800-041</t>
  </si>
  <si>
    <t>Front kit including metal frame, window, heater, gasket and screws for AXIS T92E24 Thermal camera housing. Compatible with the 60mm TA-lens.</t>
  </si>
  <si>
    <t>5506-101</t>
  </si>
  <si>
    <t>Extension front for AXIS T92E20 outdoor housing, allowing longer lenses than the standard housing. The kit includes aluminum front and extension part, window, gasket and screws.</t>
  </si>
  <si>
    <t>5901-291</t>
  </si>
  <si>
    <t>Replacement front window assembly for AXIS M2025-LE, M2026-LE. The kit comes with both a black and a white front cover ring. Includes one window and sealing gasket.</t>
  </si>
  <si>
    <t>5801-151</t>
  </si>
  <si>
    <t>Standard front for AXIS P1405-E, P1405-LE, P1405-LE MKII, P1425-E, P1425-LE, P1425-LE MKII, P1427-E, P1427-LE, P1435-LE. Includes front ring, window and gasket.</t>
  </si>
  <si>
    <t>5801-891</t>
  </si>
  <si>
    <t>Standard front for AXIS P1428-E and AXIS P1435-E. Includes front ring, window and gasket.</t>
  </si>
  <si>
    <t>01686-001</t>
  </si>
  <si>
    <t>Original front glass window assembly for AXIS Q1785/86-LE, IK08 rated. Provides the clarity required for maximum utilization of the camera's zoom capacity.</t>
  </si>
  <si>
    <t>5801-101</t>
  </si>
  <si>
    <t>Spare part front window for AXIS Q1765-LE</t>
  </si>
  <si>
    <t>5800-131</t>
  </si>
  <si>
    <t>Original kit for mounting a AXIS P553X/4X pan tilt zoom camera in a soft/drop ceiling</t>
  </si>
  <si>
    <t>5800-271</t>
  </si>
  <si>
    <t>Original spare part fan cassette for AXIS Q7900 E2.</t>
  </si>
  <si>
    <t>5800-851</t>
  </si>
  <si>
    <t>Original spare part fan cassette for AXIS Q7920.</t>
  </si>
  <si>
    <t>5800-521</t>
  </si>
  <si>
    <t>Cabinet door for AXIS T98A Surveillance Cabinet. Stand alone.
Used in T98A15-VE Cabinets.</t>
  </si>
  <si>
    <t>5800-531</t>
  </si>
  <si>
    <t>Cabinet door for AXIS T98A Surveillance Cabinet. Compatible cameras: AXIS M111X-E, AXIS P13XX-E, AXIS Q16XX-E, AXIS Q17XX-E, AXIS Q191X-E, AXIS Q192X-E.
Used in T98A16-VE Cabinets.</t>
  </si>
  <si>
    <t>5800-541</t>
  </si>
  <si>
    <t>Cabinet door for AXIS T98A Surveillance Cabinet. Compatible cameras: AXIS P33-VE/-LVE and the outdoor bullet-style Q1765 and Q1931 cameras.
Used in T98A17-VE Cabinets.</t>
  </si>
  <si>
    <t>5800-551</t>
  </si>
  <si>
    <t>Cabinet door for T98A. Compatible products: AXIS T91A61 Wall bracket for use with AXIS P55 and Q60-series or fixed dome pendant kits.
Used in T98A18-VE Cabinets.</t>
  </si>
  <si>
    <t>5800-871</t>
  </si>
  <si>
    <t>Cabinet door for AXIS T98A. Compatible products: AXIS P54-Series.
Used in T98A19-VE Cabinets.</t>
  </si>
  <si>
    <t>5800-381</t>
  </si>
  <si>
    <t>Terminal connectors for AXIS P135X-series. Includes  1 pcs TERMINAL CONNECTOR 4P STR 2.50MM, 1 pcs TERMINAL CONNECTOR 2P STR 3.81MM, 2 pcs TERMINAL CONNECTOR 2P STR  2.50MM</t>
  </si>
  <si>
    <t>5800-371</t>
  </si>
  <si>
    <t>2pcs RJ-45 waterproof plugs  and 1pcs grounding wire for outdoor midspan T8123/4-E</t>
  </si>
  <si>
    <t>5800-311</t>
  </si>
  <si>
    <t>Frontkit for AXIS Q872X-E with 60mm lens as spare part.</t>
  </si>
  <si>
    <t>5800-301</t>
  </si>
  <si>
    <t>Frontkit for AXIS Q872X-E with 30mm lens as spare part</t>
  </si>
  <si>
    <t>5800-921</t>
  </si>
  <si>
    <t>Spare part illuminator kit for AXIS Q8665-LE. NOTE: it is not possible to upgrade a Q8665-E to become LE version</t>
  </si>
  <si>
    <t>01440-001</t>
  </si>
  <si>
    <t>Replacement front window assembly for AXIS Q8685-E/-LE. Window in clear tempered glass. Includes built-in heater, wiper mechanism, and heat sink.</t>
  </si>
  <si>
    <t>01441-001</t>
  </si>
  <si>
    <t>Replacement wiper blades for selected AXIS Q86 and Q87 cameras. Made from long-life, UV-resistant silicone rubber. 5pcs per pack.</t>
  </si>
  <si>
    <t>5505-771</t>
  </si>
  <si>
    <t>Light sensor box with integrated power supply for controlling IR illuminators and power AXIS Q8665-LE. Input power 120V AC.</t>
  </si>
  <si>
    <t>5801-171</t>
  </si>
  <si>
    <t>Spare part base unit for AXIS Q86-E 24 V AC.</t>
  </si>
  <si>
    <t>5801-191</t>
  </si>
  <si>
    <t>Spare part base unit for AXIS Q86-LE 24 V AC.</t>
  </si>
  <si>
    <t>5801-181</t>
  </si>
  <si>
    <t>Spare part base unit for AXIS Q86-E 120 V AC.</t>
  </si>
  <si>
    <t>5801-291</t>
  </si>
  <si>
    <t>Spare part top housing with germanium window for AXIS Q8631-E/32-E.</t>
  </si>
  <si>
    <t>5801-281</t>
  </si>
  <si>
    <t>Spare part top housing with glass window for AXIS Q8665-E/-LE.</t>
  </si>
  <si>
    <t>5801-261</t>
  </si>
  <si>
    <t>Spare part IR illuminator for AXIS Q8665-LE. Note. This is a single pack.</t>
  </si>
  <si>
    <t>5801-271</t>
  </si>
  <si>
    <t>Spare part IR illuminator bracket for AXIS Q8665-LE</t>
  </si>
  <si>
    <t>5801-311</t>
  </si>
  <si>
    <t>Spare parte sunshield for AXIS Q8631-E/32-E/65-E/65-LE</t>
  </si>
  <si>
    <t>5801-201</t>
  </si>
  <si>
    <t>Spare part wiper blade for AXIS Q8665-E/-LE including the stainless steel holder</t>
  </si>
  <si>
    <t>5801-231</t>
  </si>
  <si>
    <t>Spare part kit for AXIS Q8631/32/65 consisting of mount bracket gasket, base unit cable glands, IR glands and housing gasket</t>
  </si>
  <si>
    <t>5801-211</t>
  </si>
  <si>
    <t>Spare part screw kit for AXIS Q8631/32/65 consisting of all external screws and washers of the cameras</t>
  </si>
  <si>
    <t>5800-951</t>
  </si>
  <si>
    <t>Base assembly for the AXIS Q8721-E/22-E.</t>
  </si>
  <si>
    <t>01497-001</t>
  </si>
  <si>
    <t>Top cover for Axis bi-spectral cameras. Includes top housing, 38mm Germanium front window for thermal and  glass window for visual camera, wiper etc.</t>
  </si>
  <si>
    <t>01498-001</t>
  </si>
  <si>
    <t>Top cover for Axis bi-spectral cameras. Includes top housing, 60mm Germanium front window for thermal and  glass window for visual camera, wiper etc.</t>
  </si>
  <si>
    <t>01496-001</t>
  </si>
  <si>
    <t>Weathershield from UV-resistant plastics for protecting camera against rain, snow and sun.</t>
  </si>
  <si>
    <t>01688-001</t>
  </si>
  <si>
    <t>Wiper arm with blade for easy replacement. Spare part.</t>
  </si>
  <si>
    <t>5505-261</t>
  </si>
  <si>
    <t>Axis male connector for legacy IO port . Pitch: 2.50 mm. 2pos terminal block. 10pack.</t>
  </si>
  <si>
    <t>5800-891</t>
  </si>
  <si>
    <t>Axis male connector for limited and full IO port . Pitch: 2.50 mm. 4pos terminal block. 10pack.</t>
  </si>
  <si>
    <t>5505-271</t>
  </si>
  <si>
    <t>Axis male connector for extended IO port . Pitch: 2.50 mm. 6pos terminal block. 10pack</t>
  </si>
  <si>
    <t>5800-901</t>
  </si>
  <si>
    <t>Axis male connector for low voltage power. Pitch: 3.81 mm. 2pos terminal block. 10pack</t>
  </si>
  <si>
    <t>5505-281</t>
  </si>
  <si>
    <t>Axis male connector for low voltage power. Pitch: 3.81 mm. 3pos terminal block. 10pack</t>
  </si>
  <si>
    <t>5505-291</t>
  </si>
  <si>
    <t>Axis male connector for audio. Pitch: 3.81 mm. 2+2pos terminal block. 10pack</t>
  </si>
  <si>
    <t>5505-251</t>
  </si>
  <si>
    <t>Axis male connector for low voltage power. Pitch: 3.81 mm. 4pos terminal block. 10pack</t>
  </si>
  <si>
    <t>5505-301</t>
  </si>
  <si>
    <t>Axis male connector for low voltage power. Pitch: 5.08 mm. 2pos terminal block. 10pack</t>
  </si>
  <si>
    <t>5800-881</t>
  </si>
  <si>
    <t>Spare part internal switch for the AXIS Q8721-E/22-E Dual cameras,including brackets.</t>
  </si>
  <si>
    <t>5506-091</t>
  </si>
  <si>
    <t>Sparepart foot chassis for AXIS Q1765-LE and AXIS Q193X-E. Note. This sales part does not include the mounting bracket (5506-081 AXIS T94G01S Mounting plate)</t>
  </si>
  <si>
    <t>5506-891</t>
  </si>
  <si>
    <t>Adapter for connecting Q6000-E to PTZ camera</t>
  </si>
  <si>
    <t>01175-001</t>
  </si>
  <si>
    <t>Spare part plastic side covers for compatible AXIS T91- and AXIS T94- series of mounting accessories. 10 pcs per pack.</t>
  </si>
  <si>
    <t>01760-001</t>
  </si>
  <si>
    <t>Original outdoor weathershield for AXIS Q1785/86-LE cameras. The underside of the cover is specially coated with matte black anti-reflective coating to prevent reflections from external light sources. Includes weathershield slider and anti-loss screw.</t>
  </si>
  <si>
    <t>01033-001</t>
  </si>
  <si>
    <t>Phased array FMCW (Frequency Modulated Continuous Wave), 24 GHz outdoor radar motion detector. 120 degrees horizontal and 5-50 meter detection range (16-164 feet). 
Serves as a complement to video surveillance and enables filtering on distance, customizable detection zones, and autotracking for PTZ cameras. Trigger events to activate camera recording, audio notification or light for deterrence
Open API for software integration, microSD/SDHC memory card slot for edge storage, 4 input/output ports, 24 V DC relay port. Wall mount.
Powered by PoE+ (IEEE 802.3at, Type 2 Class 4), IP66, IK08 and NEMA 4X
Operating conditions -40°C to 60°C (-40°F to 140°F). 
Midspan not included</t>
  </si>
  <si>
    <t>5008-001</t>
  </si>
  <si>
    <t>Power over Ethernet (802.3af) compatible. Use with Power over Ethernet-midspans or PoE-enabled switches to enable Power over Ethernet for AXIS M1011/-W, AXIS M1031-W, AXIS M1043-W and AXIS 1044-W.</t>
  </si>
  <si>
    <t>5012-004</t>
  </si>
  <si>
    <t>802.3af compliant power injector for standard Cat 5 network cables. Maximum cable length is 328ft/100m. Supporting up to eight Axis Network cameras/video servers. Metal casing.</t>
  </si>
  <si>
    <t>5012-014</t>
  </si>
  <si>
    <t>802.3af compliant power injector for standard Cat 5 network cables. Maximum cable length is 328ft/100m. Supporting up to sixteen Axis Network cameras/video servers. Metal casing.</t>
  </si>
  <si>
    <t>5026-204</t>
  </si>
  <si>
    <t>Provides power over Ethernet to Axis network video products with built-in PoE support. AXIS T8120 is IEEE 802.3af compliant, ensuring compatibility with all Axis PoE Class 1-3 products. The midspan can be installed on a wall or shelf.</t>
  </si>
  <si>
    <t>5026-224</t>
  </si>
  <si>
    <t>Provides power over Ethernet to Axis network video products with built-in PoE support. AXIS T8120 is IEEE 802.3af compliant, ensuring compatibility with all Axis PoE Class 1-3 products. The midspan can be installed on a wall or shelf. 10 pcs.</t>
  </si>
  <si>
    <t>5023-121</t>
  </si>
  <si>
    <t>PoE midspan for PTZ dome- and fixed outdoor cameras. IEEE802.3af compliant (max. 15W) at 12/24V DC input. IEEE802.3at compliant (max. 30W) at 12V DC input. Temp spec: -20 °C to 65 °C (-4 °F to 149 °F).</t>
  </si>
  <si>
    <t>5030-234</t>
  </si>
  <si>
    <t>Outdoor ready IP66-rated midspan compliant with IEEE802.3af and 802.3at. Built in surge protection and IP66-rated male RJ45 connector is included. Delivers up to 30W. Temperature specification: -40°C to 55°C (-40° to 131°F) for 30W and -40°C to 65°C (-40°F to 149°F) for 15.4W.</t>
  </si>
  <si>
    <t>5900-294</t>
  </si>
  <si>
    <t>Single port midspan for Power over Ethernet Plus (PoE+) IEEE 802.3at Type 2 Class 4. Replaces AXIS T8123.</t>
  </si>
  <si>
    <t>5900-334</t>
  </si>
  <si>
    <t>High PoE 1-port midspan 60W. Compliant with 802.3.at and PoE 802.3af.</t>
  </si>
  <si>
    <t>01154-001</t>
  </si>
  <si>
    <t>Industrial midspan with extended temperature range, PoE 60W and dual DC 12/24 V DC power input for redundancy. Operating temperature -40 to +75 degC or -40 to +167 °F. DIN and wall mount included.</t>
  </si>
  <si>
    <t>5901-004</t>
  </si>
  <si>
    <t>AXIS T8154 60 W SFP Midspan is a compact, plug-and-play media converter with PoE. With its integrated power supply,it minimizes the amount of cabling and facilitates installation. AXIS T8154 offers data input through SFP or RJ45, and delivers High PoE 60 W. It works with all Axis network products supporting Power over Ethernet</t>
  </si>
  <si>
    <t>5031-244</t>
  </si>
  <si>
    <t>Outdoor ready IP66-rated midspan for AXIS Q60-E. Built in surge protection and IP66-rated male RJ45 connector is included. Delivers up to 60W. Temperature specification: -40°C to 50°C (-40° to 122°F).</t>
  </si>
  <si>
    <t>5900-251</t>
  </si>
  <si>
    <t>60W PoE midspan for 24V AC input.</t>
  </si>
  <si>
    <t>5500-001</t>
  </si>
  <si>
    <t>PoE splitter. Can deliver both 12 and 24 V DC (user selectable) from High PoE 60W midspan. Useful to power and connect non-PoE devices like IP cameras, magnetic locks for access control systems, WiFi AP, thin clients etc.</t>
  </si>
  <si>
    <t>5025-281</t>
  </si>
  <si>
    <t>Power over Ethernet extender repeates the data signal and forward the PoE to the camera, PoE+ compliant it is compatible with all Axis cameras. No additional power supply is required. The maximum total distance between switch and camera depends on the power input and the power required by the camera, but all cameras can be at least extended to 200 meter connection.</t>
  </si>
  <si>
    <t>01148-001</t>
  </si>
  <si>
    <t>AXIS T8129-E Outdoor PoE Extender repeats the data signal and PoE to the camera. AXIS T8129-E is PoE+ compliant with all Axis cameras and does not require an additional power supply. The maximum total distance between switch and camera depends on the power input and the power required by the camera, but all cameras can be at least extended to 200 meter connection.</t>
  </si>
  <si>
    <t>01449-001</t>
  </si>
  <si>
    <t>Outdoor 4-port managed PoE switch for surveillance applications. 4 PoE ports with up to 60W PoE per port and one SFP port for uplink. Robust metal enclosure with wide temperature range , IP67 and surge protection for demanding installations. Managed switch for remote configuration and management.</t>
  </si>
  <si>
    <t>01633-001</t>
  </si>
  <si>
    <t>AXIS T8504-R Industrial PoE Switch is a 4-port managed industrial PoE++ Gigabit switch. In addition, the switch is equipped with 2 x RJ45 and 2x SFP data ports that allows for extra devices to be connected. The switch uses the same intuitive administrator interface as AXIS T85 PoE Network Switch Series, is ruggedized with a wide temperature range and NEMA TS2 compliant.</t>
  </si>
  <si>
    <t>01191-004</t>
  </si>
  <si>
    <t>PoE+ managed fanless gigabit network switch, optimized for Axis network products. 2 SFP/RJ45 uplink ports and 8 PoE+ ports with 130W power supply. Built in DCHP server for plug-and-play camera setup. Easy system configuration for effective installation of Axis network products</t>
  </si>
  <si>
    <t>5801-694</t>
  </si>
  <si>
    <t>PoE+ managed gigabit network switch, optimized for Axis network products. 2 SFP/RJ45 uplink ports and 16 PoE+ ports with 250W power supply. Built in DCHP server for plug-and-play camera setup. Easy system configuration for effective installation of Axis network products.</t>
  </si>
  <si>
    <t>01192-004</t>
  </si>
  <si>
    <t>PoE+ managed gigabit network switch, optimized for Axis network products. 2 SFP/RJ45 uplink ports and 24 PoE+ ports with 370W power supply. Built in DCHP server for plug-and-play camera setup. Easy system configuration for effective installation of Axis network products.</t>
  </si>
  <si>
    <t>5801-354</t>
  </si>
  <si>
    <t>4 channel 10/100 Mbps PoE+ switch with plug &amp; play installation.</t>
  </si>
  <si>
    <t>5026-401</t>
  </si>
  <si>
    <t>Pair of Ethernet over COAX adapters that enable use of COAX cables for PoE applications, supports IEEE802.3af/at. Powered by either PoE or power supply, dependent on power requirement at the device end. Diagnosics LEDs for power and link status in both base and device unit. Connectors: BNC and RJ45 connector and power input (for optional power supply). The package contains one base unit and one device unit.</t>
  </si>
  <si>
    <t>5028-411</t>
  </si>
  <si>
    <t>Single Base unit of Ethernet over COAX adapter. The package contains one base unit.</t>
  </si>
  <si>
    <t>5027-421</t>
  </si>
  <si>
    <t>Single Device unit of Ethernet over COAX adapter. The package contains one device unit.</t>
  </si>
  <si>
    <t>01468-001</t>
  </si>
  <si>
    <t>AXIS T8643 PoE+ over Coax Compact enables legacy coax cabling to be kept when converting an analog system to digital. The design allows for improved installation and cable management as it can easily be integrated in housings and backboxes. It delivers standard Power over Ethernet (PoE) and centrally-sourced power through existing coax cabling.</t>
  </si>
  <si>
    <t>01489-001</t>
  </si>
  <si>
    <t>AXIS T8645 PoE+ over Coax Compact Kit enables legacy coax cabling to be kept when converting an analog system to digital, and comprises AXIS T8641 PoE+ Over Coax Base and AXIS T8643 PoE+ over Coax Compact. 
It delivers standard Power over Ethernet (PoE) and centrally-sourced power through existing coax cabling. The compact design of the AXIS T8643 PoE+ over Coax Compact allows for improved installation and cable management as it can easily be integrated in housings and backboxes.</t>
  </si>
  <si>
    <t>5026-461</t>
  </si>
  <si>
    <t>Ethernet over COAX blade (6ch) that enable use of COAX cables for PoE applications, supports IEEE802.3af/at. For use with  Axis video encoder chassis together with our AXIS T8082 or AXIS T8085 power supplies.
Requires one AXIS T8642 POE+ OVER COAX DEVICE for every channel at the camera end.</t>
  </si>
  <si>
    <t>5026-471</t>
  </si>
  <si>
    <t>A Kit that contains one (1) AXIS T8646 POE+ OVER COAX BLADE and six (6) AXIS T8642 POE+ OVER COAX DEVICE for a complete 6 channel solution.</t>
  </si>
  <si>
    <t>01490-001</t>
  </si>
  <si>
    <t>AXIS T8648 PoE+ Coax Blade Compact Kit contains one (1) AXIS T8646 PoE+ over Coax Blade and six (6) AXIS T8643 POE+ over Coax Compact for a complete 6 channel solution with improved installation and cable management as it can easily be integrated in housings and backboxes.</t>
  </si>
  <si>
    <t>01160-001</t>
  </si>
  <si>
    <t>AXIS T6101 Audio and I/O Interface enabling two-way audio and configurable supervised inputs / digital outputs for Axis cameras that do not have such functionality built-in. Powered by standard Power over Ethernet, no midspan included. Allows the connected camera to provide one stream for audio and video, without the need for any additional IP address.</t>
  </si>
  <si>
    <t>01230-001</t>
  </si>
  <si>
    <t>AXIS T6112 Audio and I/O Interface combines AXIS T6101 Audio and I/O Interface with an omnidirectional microphone in a discreet casing suitable for indoor installation on wall or ceiling. Powered by standard Power over Ethernet, no midspan included. Two-way audio and configurable supervised inputs / digital outputs for Axis cameras that do not have such functionality built-in. Allows the connected camera to provide one stream for audio and video, without the need for any additional IP address.</t>
  </si>
  <si>
    <t>5020-001</t>
  </si>
  <si>
    <t>Modular control board for professional camera and video management.  
AXIS T8310 Control Board is a complete control board solution which includes AXIS T8311 Joystick, AXIS T8312 Keypad and AXIS T8313 Jog Dial.  Includes required USB cables inter-connecting the units and a 2 meter USB cable to the workstation. AXIS T8310 Video Surveillance Control Board is supported in ACS ver. 3.3 or later.</t>
  </si>
  <si>
    <t>5020-101</t>
  </si>
  <si>
    <t>Professional joystick for accurate control of Axis pan/tilt/zoom and dome network cameras. Connects to the workstation over USB. Features a three-axis joystick with X/Y-axis for positioning and turning knob for zoom and 6 push-buttons. Includes a 2 meter USB cable for connection to the workstation.
AXIS T8311Joystick is supported in ACS ver. 3.3 or later.</t>
  </si>
  <si>
    <t>5020-201</t>
  </si>
  <si>
    <t>Professional 22 button keypad for quick navigation between workspaces, camera views and PTZ. Connects to the workstation over USB.  Includes a 2 meter USB cable for connection to the workstation.
AXIS T8312 Keypad is supported in ACS ver. 3.3 or later.</t>
  </si>
  <si>
    <t>5020-301</t>
  </si>
  <si>
    <t>Professional video surveillance jog dial for high precision playback, facilitating functions such as play, pause, index, image steps and fast search. 6 built-in push buttons additionally simplifies video forensics.
AXIS T8313 Jog Dial is supported in ACS ver. 3.3 or later.</t>
  </si>
  <si>
    <t>5027-041</t>
  </si>
  <si>
    <t>Four port media converter switch with 2 RJ45 ports and 2 SFP slots for optical fiber connection (SFP modules not inluded). Shelf or DIN-rail mount. Temp spec: -40°C to +75°C (-40°F to 167°F).</t>
  </si>
  <si>
    <t>5901-261</t>
  </si>
  <si>
    <t>Four port media converter switch with 2 RJ45 ports and 2 SFP slots for optical fiber connection (SFP modules not inluded). Shelf or DIN-rail mount. Temp spec: -40°C to +75°C (-40°F to 167°F).  24 V DC power in.</t>
  </si>
  <si>
    <t>5901-271</t>
  </si>
  <si>
    <t>Media converter switch . 2 RJ45 ports and 2 SFP slots for optical fiber connection (SFP modules not included). Two I/O ports and a combined communication and powering port for the camera. Temp spec. -40 °C to 75 °C (-40 °F to 167 °F). 12 V DC power input. Shelf or DIN-rail mount. 24 V DC power in.</t>
  </si>
  <si>
    <t>5801-801</t>
  </si>
  <si>
    <t>Small Form Factor Pluggable (SFP) transceiver module.
Single mode 1310nm, 10km. Industrial grade.</t>
  </si>
  <si>
    <t>5801-811</t>
  </si>
  <si>
    <t>Small Form Factor Pluggable (SFP) transceiver module.
Multi mode 850nm, 550m. Industrial grade.</t>
  </si>
  <si>
    <t>5801-821</t>
  </si>
  <si>
    <t>Small Form Factor Pluggable (SFP) transceiver module.
Ethernet RJ-45 . Industrial grade</t>
  </si>
  <si>
    <t>5506-931</t>
  </si>
  <si>
    <t>Indoor PIR detector especially made for Axis cameras to enhance motion detection. Easy plug and play connectivity to Axis I/O camera port.</t>
  </si>
  <si>
    <t>5506-941</t>
  </si>
  <si>
    <t>Outdoor PIR detector especially made for Axis cameras to enhance motion detection. Easy plug and play connectivity to Axis I/O camera port.</t>
  </si>
  <si>
    <t>01202-004</t>
  </si>
  <si>
    <t>PIR Motion Sensor for Axis Wireless I/O using Z-wave technology.</t>
  </si>
  <si>
    <t>01203-004</t>
  </si>
  <si>
    <t>Door/window sensor for Axis Wireless I/O using Z-wave technology.</t>
  </si>
  <si>
    <t>01204-004</t>
  </si>
  <si>
    <t>Panic button for Axis Wireless I/O using Z-wave technology.</t>
  </si>
  <si>
    <t>01205-004</t>
  </si>
  <si>
    <t>Power on/off plug for  Axis Wireless I/O using Z-wave technology.</t>
  </si>
  <si>
    <t>01575-001</t>
  </si>
  <si>
    <t>AXIS Device Microphone A is a omnidirectional microphone for sound pickup. Compatible with indoor Q35 models, to be mounted on the inside of the dome and plugged into the 3.5 mm microphone jack.</t>
  </si>
  <si>
    <t>5502-331</t>
  </si>
  <si>
    <t>Audio and I/O extension cable for AXIS P33 Series. Includes 4 pin terminal connector 2.5mm Female to Male, 2 x stereo plug 3.5mm Male to Female. 5 meter.</t>
  </si>
  <si>
    <t>5031-511</t>
  </si>
  <si>
    <t>AXIS T8351  Microphone 3.5mm is an omnidirectional microphone with a 3.5mm connector, compatible with all Axis network video products supporting a 3.5mm jack for microphone input. Flexible to install, AXIS T8351 adapts to different installation scenarios thanks to a vast range of included accessories and to its dust-and-water proof casing.</t>
  </si>
  <si>
    <t>01560-001</t>
  </si>
  <si>
    <t>AXIS T8351 Mk II Microphone 3.5mm is an omnidirectional microphone with a 3.5mm connector, compatible with all Axis network video products supporting a 3.5mm jack for microphone input. Flexible to install, AXIS T8351 adapts to different installation scenarios thanks to a vast range of included accessories and to its dust-and-water proof casing.</t>
  </si>
  <si>
    <t>5032-531</t>
  </si>
  <si>
    <t>AXIS T8353A Microphone 3.5mm is an omnidirectional microphone with a 3.5mm adaptor, compatible with all Axis network video products supporting a 3.5mm jack for microphone input. AXIS T8353A Microphone offers great details and resolution, the capsule has a neutral sonic character and is very natural sounding. The discreet microphone is very reliable even in demanding environments.</t>
  </si>
  <si>
    <t>5033-541</t>
  </si>
  <si>
    <t>AXIS T8353B Microphone Phantom Power is an omnidirectional microphone with an XLR contact and a pigtail adaptor. Power ranges between 12-48V DC. It is compatible with phantom power devices, such as AXIS P8221 Network I/O Audio Module. AXIS T8353B Microphone offers great details and resolution, the capsule has a neutral sonic character and is very natural sounding. The discreet microphone is very reliable even in demanding environments.</t>
  </si>
  <si>
    <t>5505-041</t>
  </si>
  <si>
    <t>Mounting accessory for AXIS T8353 Microphones</t>
  </si>
  <si>
    <t>01561-001</t>
  </si>
  <si>
    <t>AXIS T8355 Digital Microphone is an omnidirectional microphone compatible with Axis network product with digital in and ring power supporting both a 3.5mm jack and audio terminal block for microphone input. Axis T8355 could be placed up to 100m (328 ft) away from Axis network products, generating flexibility for installation without deterioration of the audio signal.</t>
  </si>
  <si>
    <t>01590-001</t>
  </si>
  <si>
    <t>AXIS Digital Audio Extension Kit enables AXIS T8355 Digital Microphone to extend to distances up to 100m (328 ft).</t>
  </si>
  <si>
    <t>01589-001</t>
  </si>
  <si>
    <t>Audio extension cable for Axis 3.5mm mono microphones. Length 5m (197 in).</t>
  </si>
  <si>
    <t>5505-131</t>
  </si>
  <si>
    <t>Audio extension cable for Axis 3.5mm mono microphones. Length 5m (197 in)</t>
  </si>
  <si>
    <t>01714-001</t>
  </si>
  <si>
    <t>3.5mm audio jack extension for Axis Network Video products with terminal block audio connection.</t>
  </si>
  <si>
    <t>5505-031</t>
  </si>
  <si>
    <t>Multi-connector cable for power (12VDC), audio and I/O port. 1m (40 in)</t>
  </si>
  <si>
    <t>5505-021</t>
  </si>
  <si>
    <t>Multi-connector cable for power (12VDC), audio and I/O port. 5m (197 in)</t>
  </si>
  <si>
    <t>5505-511</t>
  </si>
  <si>
    <t>Multi-connector cable for AC/DC power, audio in/out and I/O connectivity. 2.5m (8.2  ft)</t>
  </si>
  <si>
    <t>5506-201</t>
  </si>
  <si>
    <t>Multi-connector cable for power, audio and I/O connectivity. 1m (3.3 ft)</t>
  </si>
  <si>
    <t>5506-191</t>
  </si>
  <si>
    <t>Multi-connector cable for power, audio and I/O connectivity. 5m (16.4 ft)</t>
  </si>
  <si>
    <t>5506-231</t>
  </si>
  <si>
    <t>Camera installation made easy. Battery driven Wi-Fi access point with PoE+ to camera for use with AXIS Installation application on your iOS or Android device.</t>
  </si>
  <si>
    <t>5506-881</t>
  </si>
  <si>
    <t>Kit including AXIS T8415 Wireless Installation Tool, one extra AXIS Installation Tool Battery 12V3.4Ah and one AXIS Installation Bag.</t>
  </si>
  <si>
    <t>5505-661</t>
  </si>
  <si>
    <t>USB power cable to power our M10 cameras. Perfekt to use with AXIS M1025 as PVM. Connect camera to a TV through HDMI and use this cable to the USB port on the TV to power the camera, no need for external power supply.
DC plug 1.35x3.5mm. Length 1M (3.3 ft). White color.</t>
  </si>
  <si>
    <t>5502-491</t>
  </si>
  <si>
    <t>Multi-connector cable for power, audio and I/O. Used for Indoor AXIS P55-series and Indoor Q60-series PTZ Dome Network Camera.</t>
  </si>
  <si>
    <t>5506-871</t>
  </si>
  <si>
    <t>Durable soft bag to carry the AXIS T8415 Wireless Installation Tool, with space for extra battery, charger, network cables etc.</t>
  </si>
  <si>
    <t>5506-551</t>
  </si>
  <si>
    <t>Additional battery for AXIS T8415 Wireless Installation Tool.</t>
  </si>
  <si>
    <t>5502-261</t>
  </si>
  <si>
    <t>Power supply PS-P T-C for AXIS Q1755 and AXIS Q7404</t>
  </si>
  <si>
    <t>5502-731</t>
  </si>
  <si>
    <t>Outdoor CAT6 Ethernet cable for outdoor AXIS PTZ and panoramic cameras. IP66-rated male push pull connector on one end, IP20 rated male RJ45 connector on the other end. Length: 5m (16ft). Color: black.</t>
  </si>
  <si>
    <t>5506-561</t>
  </si>
  <si>
    <t>Charging adaptor for AXIS T8415 Wireless Installation Tool.</t>
  </si>
  <si>
    <t>5504-731</t>
  </si>
  <si>
    <t>Outdoor CAT6 Ethernet cable for outdoor AXIS PTZ and panoramic cameras. IP66-rated male push pull connector on one end, IP20 rated male RJ45 connector on the other end. Length: 15m (50ft). Color: black.</t>
  </si>
  <si>
    <t>5504-651</t>
  </si>
  <si>
    <t>Cable between AXIS Q60XX-C and connection box AXIS T8605. Lenght: 12m (39ft).</t>
  </si>
  <si>
    <t>5801-741</t>
  </si>
  <si>
    <t>Heavy duty power cable, 22m (72ft) in length, 3-wire, 12AWG, jacket diameter 10mm (0.4in). Suitable for outdoor installation. UL20626 up to 90'C (194'F) ambient temperature. Designed for use with AXIS Positioning Cameras and Positioning Units, such as AXIS Q8685-E. Material: TPE insulation, copper wire, PVC-free and halogen-free. Color: Black.</t>
  </si>
  <si>
    <t>0321-004</t>
  </si>
  <si>
    <t>Network I/O and audio module. Eight digital ports configurable as inputs or outputs. Two-way audio configurable to simplex, half or full duplex. Built-in pre-amp, phantom power and gain control for a balanced microphone. Line and speaker output. Serial port RS-232/422/485. Power over Ethernet enabled. Includes power supply.</t>
  </si>
  <si>
    <t>5030-064</t>
  </si>
  <si>
    <t>Power supply with extended temperature specification -40°C to +75°C (-40°F to +167°F)  providing 12 V DC to units such as AXIS T8604 and AXIS Q7424-R.</t>
  </si>
  <si>
    <t>0321-021</t>
  </si>
  <si>
    <t>AXIS P8221 in 10-pack/bulk. Cannot be sold separately as single pack. NO midspans.  Power supplies not included.</t>
  </si>
  <si>
    <t>5503-771</t>
  </si>
  <si>
    <t>Female/female RJ45 coupler. For indoor use. Perfect when you need to extend a pre-terminated cable.</t>
  </si>
  <si>
    <t>5503-272</t>
  </si>
  <si>
    <t>Female/female RJ45 coupler. Slim and compact size. For indoor use. Perfect when you need to extend a pre-terminated cable.</t>
  </si>
  <si>
    <t>5801-951</t>
  </si>
  <si>
    <t>AXIS Surveillance Card 64 GB is a high endurance microSDXC™ card optimized for video surveillance. It has support for health status monitoring with Axis cameras. The card enables flexible edge recording solutions with de-centralized video recording, eliminating the need of an onsite server, DVR or NVR. Optimizes bandwidth usage as video is recorded onboard each camera even when bandwidth is limited or absent. Combined with Axis Zipstream technology, even high quality video or longer retention times can be used effectively. Includes SD card adapter.</t>
  </si>
  <si>
    <t>5801-961</t>
  </si>
  <si>
    <t>AXIS Surveillance Card 64 GB is a high endurance microSDXC™ card optimized for video surveillance. It has support for health status monitoring with Axis cameras. The card enables flexible edge recording solutions with de-centralized video recording, eliminating the need of an onsite server, DVR or NVR. Optimizes bandwidth usage as video is recorded onboard each camera even when bandwidth is limited or absent. Combined with Axis Zipstream technology, even high quality video or longer retention times can be used effectively. Includes SD card adapter. 10pack.</t>
  </si>
  <si>
    <t>5801-941</t>
  </si>
  <si>
    <t>AXIS Companion Card 64 GB is a high endurance microSDXC™ card optimized for video surveillance. It has support for health status monitoring with Axis cameras. The card enables flexible edge recording solutions with de-centralized video recording, eliminating the need of an onsite server, DVR or NVR. Optimizes bandwidth usage as video is recorded onboard each camera even when bandwidth is limited or absent. Combined with Axis Zipstream technology, even high quality video or longer retention times can be used effectively.</t>
  </si>
  <si>
    <t>01491-001</t>
  </si>
  <si>
    <t>AXIS Surveillance Card 128 GB is a high endurance microSDXC™ card optimized for video surveillance. It has support for health status monitoring with Axis cameras. The card enables flexible edge recording solutions with de-centralized video recording, eliminating the need of an onsite server, DVR or NVR. Optimizes bandwidth usage as video is recorded onboard each camera even when bandwidth is limited or absent. Combined with Axis Zipstream technology, even high quality video or longer retention times can be used effectively. Includes SD card adapter.</t>
  </si>
  <si>
    <t>01678-001</t>
  </si>
  <si>
    <t>The 10 pack variant of the AXIS Surveillance Card 128 GB, a high endurance microSDXC™ card optimized for video surveillance. It has support for health status monitoring with Axis cameras.</t>
  </si>
  <si>
    <t>01609-001</t>
  </si>
  <si>
    <t>AXIS Surveillance microSDXC™ Card 256 GB is a high endurance microSDXC™ card optimized for video surveillance. The card enables flexible edge recording solutions with de-centralized video recording, eliminating the need of an onsite server, DVR or NVR. Optimizes bandwidth usage as video is recorded onboard each camera even when bandwidth is limited or absent. Combined with Axis Zipstream technology, even high quality video or longer retention times can be used effectively. Includes SD card adapter.</t>
  </si>
  <si>
    <t>5503-431</t>
  </si>
  <si>
    <t>Compact IP66-rated  female/female RJ45 cable coupler. Perfect when you need to extend a pre-terminated outdoor cable.</t>
  </si>
  <si>
    <t>5505-351</t>
  </si>
  <si>
    <t>Pre-assembled T98A Surveilance cabinet with following system compoents:
(1) Breaker and surge protection, (2), 12 VDC DIN PSU, (3)AXIS  T8604 Media Converter,  (4) Internal cables and mounts.
Tested and verified with Axis cameras.</t>
  </si>
  <si>
    <t>5505-361</t>
  </si>
  <si>
    <t>5503-681</t>
  </si>
  <si>
    <t>Power supply for AXIS P1311/43/44 and AXIS Q7401 as a spare part.</t>
  </si>
  <si>
    <t>5505-371</t>
  </si>
  <si>
    <t>5505-381</t>
  </si>
  <si>
    <t>Pre-assembled T98A18-VE Surveilance cabinet with following system compoents:
(1) Breaker and surge protection, (2), 12 VDC DIN PSU, (3) AXIS T8604 Media Converter, (4) Power cable and DIN clip for midspan AXIS T8124, (5) Internal cables and mounts.
Tested and verified with Axis cameras.</t>
  </si>
  <si>
    <t>5503-104</t>
  </si>
  <si>
    <t>Indoor mains power supply. Output 24V DC 1.5A.</t>
  </si>
  <si>
    <t>5000-001</t>
  </si>
  <si>
    <t>24VAC power adapter for outdoor use. Output max 63VA.</t>
  </si>
  <si>
    <t>5505-391</t>
  </si>
  <si>
    <t>5029-034</t>
  </si>
  <si>
    <t>Power supply for the AXIS T8640 Coax Over Ethernet Adapter. If connected to the base end COAX adapter part, it powers up the connection, the device end unit and the PoE camera and thereby removes the need for a separate midspan. Can also be connected to the device end, to secure enought power (max 30W) to the connected PoE camera (COAX cable quality/long distance).</t>
  </si>
  <si>
    <t>5503-661</t>
  </si>
  <si>
    <t>Power supply for AXIS Q60XX-C series -40 to +75C (-40 to 167F). 
In 90-264V AC 47-63Hz. Out 12,5V DC 85W.</t>
  </si>
  <si>
    <t>5801-701</t>
  </si>
  <si>
    <t>24V DC power supply 250W  with extended temperature ( -40 to +75C (-40 to 167F)).</t>
  </si>
  <si>
    <t>5505-051</t>
  </si>
  <si>
    <t>AC/DC to DC power converter for AXIS Q35-VE, 24 V AC or 12/24 V DC input. Backbox designed to match perfectly with camera.</t>
  </si>
  <si>
    <t>5504-804</t>
  </si>
  <si>
    <t>Power Supply module (1KW) for use with  AXIS T8082 PS57 CHASSIS 2KW 1U</t>
  </si>
  <si>
    <t>5504-844</t>
  </si>
  <si>
    <t>19" rack power supply solution consisting of a power supply chassis (T8080), 2x1 KW power supply modules (AXIS T8081) and one power distribution board (T8088) for use with AXIS T8646 POE+ OVER COAX BLADE.</t>
  </si>
  <si>
    <t>5504-864</t>
  </si>
  <si>
    <t>Power supply 500W for use with AXIS T8646 POE+ OVER COAX BLADE in a 1U rack.</t>
  </si>
  <si>
    <t>5801-641</t>
  </si>
  <si>
    <t>Protect your Ethernet networks device, i.e. cameras, switches, midspans, etc…, from lighting. 
Protects up to 10KV surge, IP66 and UL certified.</t>
  </si>
  <si>
    <t>5502-141</t>
  </si>
  <si>
    <t>Rugged, female D-coded M12 connector compatible with Connector M12 male 4P, 209FD-R M12 /209MFD-R M12. Field installable with screw-in contacts. 10 pcs</t>
  </si>
  <si>
    <t>5502-131</t>
  </si>
  <si>
    <t>Rugged, male D-coded M12 connector compatible with AXIS M31XX-R M12 and Connector M12 Female 4P . Field installable with screw-in contacts. 10 pcs</t>
  </si>
  <si>
    <t>5506-251</t>
  </si>
  <si>
    <t>10-pin system connector for power, audio and I/O.</t>
  </si>
  <si>
    <t>5024-101</t>
  </si>
  <si>
    <t>IR-illuminator for AXIS P334X-VE cameras. 18-56 VDC input. Operating temperature -40 ºC to 55 ºC (-40 ºF to 131 ºF). IP66-, Nema 4X rated, vandal resistant. Premounted 5m power cable cable with gaskets.</t>
  </si>
  <si>
    <t>5024-201</t>
  </si>
  <si>
    <t>IR-illuminator for AXIS P334X-VE cameras. PoE IEEE802.3af compliant. Operating temperature -40 ºC to 55 ºC (-40 ºF to 131 ºF). IP66-, Nema 4X rated, vandal resistant. Premounted 5m network cable cable with gaskets.</t>
  </si>
  <si>
    <t>01210-001</t>
  </si>
  <si>
    <t>IR LED illuminator for Axis network cameras. Included interchangeable diverging lenses providing 10°, 35°, 60° &amp; 80° beam angles. Beam distance ranges 36m to 144m (118 ft to 472 ft). Made of IK09 impact-resistant aluminium and polycarbonate. IP66 and NEMA 4X ratings. Operating temperature -50°C to 50°C (-58 °F to 122 °F). 12/24 V DC or AC input.</t>
  </si>
  <si>
    <t>01211-001</t>
  </si>
  <si>
    <t>PoE powered IR LED illuminator for Axis network cameras. Included interchangeable diverging lenses providing 10°, 35°, 60° &amp; 80° beam angles. Beam distance ranges 36m to 144m (118 ft to 472 ft). Made of IK09 impact-resistant aluminium and polycarbonate. IP66 and NEMA 4X ratings. Operating temperature -50°C to 50°C (-58 °F to 122 °F). PoE+ IEEE 802.3at required.</t>
  </si>
  <si>
    <t>01215-001</t>
  </si>
  <si>
    <t>White LED illuminator for Axis network cameras. Included interchangeable diverging lenses providing 10°, 35°, 60° &amp; 80° beam angles. Beam distance ranges 25 m to 110 m (80 ft to 360 ft). Made of IK09 impact resistant aluminium and polycarbonate. IP66 and NEMA 4X ratings. Operating temperature -50°C to 50°C (-58 °F to 122 °F). 12/24 V DC or AC input</t>
  </si>
  <si>
    <t>01216-001</t>
  </si>
  <si>
    <t>PoE powered white LED illuminator for Axis network cameras. Included interchangeable diverging lenses providing 10°, 35°, 60° &amp; 80° beam angles. Beam distance ranges 25 m to 110 m (80 ft to 360 ft). Made of IK09 impact resistant aluminium and polycarbonate. IP66 and NEMA 4X ratings. Operating temperature -50°C to 50°C (-58 °F to 122 °F). PoE+ IEEE 802.3at required.</t>
  </si>
  <si>
    <t>01212-001</t>
  </si>
  <si>
    <t>IR LED illuminator for Axis network cameras. Included interchangeable diverging lenses providing 10°, 35°, 60° &amp; 80° beam angles. Beam distance ranges 70m to 350m (230ft to 1150 ft). Made of IK09 impact-resistant aluminium and polycarbonate. IP66 and NEMA 4X ratings. Operating temperature -50°C to 50°C (-58 °F to 122 °F). 12/24 V DC or AC input.</t>
  </si>
  <si>
    <t>01213-001</t>
  </si>
  <si>
    <t>PoE powered IR LED illuminator for Axis network cameras. Included interchangeable diverging lenses providing 10°, 35°, 60° &amp; 80° beam angles. Beam distance ranges 70m to 350m (230ft to 1150 ft). Made of IK09 impact-resistant aluminium and polycarbonate. IP66 and NEMA 4X ratings. Operating temperature -50°C to 50°C (-58 °F to 122 °F). PoE+ IEEE 802.3at required.</t>
  </si>
  <si>
    <t>01217-001</t>
  </si>
  <si>
    <t>White LED illuminator for Axis network cameras. Included interchangeable diverging lenses providing 10°, 35°, 60° &amp; 80° beam angles. Beam distance ranges 35m to 180m (115ft to 590ft). Made of IK09 impact-resistant aluminium and polycarbonate. IP66 and NEMA 4X ratings. Operating temperature -50°C to 50°C (-58 °F to 122 °F). 12/24 V DC or AC input.</t>
  </si>
  <si>
    <t>01218-001</t>
  </si>
  <si>
    <t>PoE powered white LED illuminator for Axis network cameras. Included interchangeable diverging lenses providing 10°, 35°, 60° &amp; 80° beam angles. Beam distance ranges 35m to 180m (115ft to 590ft). Made of IK09 impact-resistant aluminium and polycarbonate. IP66 and NEMA 4X ratings. Operating temperature -50°C to 50°C (-58 °F to 122 °F).PoE+ IEEE 802.3at required.</t>
  </si>
  <si>
    <t>01214-001</t>
  </si>
  <si>
    <t>IR LED illuminator for Axis network cameras. Included interchangeable diverging lenses providing 10°-140° beam angles. Beam distance ranges 105m to 500m (345ft to 1640ft). Made of IK09 impact-resistant aluminium and polycarbonate. IP66 and NEMA 4X ratings. Operating temperature -50°C to 50°C (-58 °F to 122 °F). 12/24 V DC or AC input.</t>
  </si>
  <si>
    <t>5505-671</t>
  </si>
  <si>
    <t>Accessory lens providing 120° beam angle, beam distance 10 m (33 ft). Compatible with AXIS T90B15 W-LED.</t>
  </si>
  <si>
    <t>5505-681</t>
  </si>
  <si>
    <t>Accessory lens providing 120° beam angle, beam distance is 15 m (49 ft). Compatible with AXIS T90B25 W-LED.</t>
  </si>
  <si>
    <t>5505-701</t>
  </si>
  <si>
    <t>Accessory lens providing 120° beam angle, beam distance 20 m (66 ft). Compatible with AXIS T90B20 IR-LED.</t>
  </si>
  <si>
    <t>5505-691</t>
  </si>
  <si>
    <t>Accessory lens providing 120° beam angle, beam distance 20 m (66 ft). Compatible with AXIS T90B35 W-LED.</t>
  </si>
  <si>
    <t>5505-711</t>
  </si>
  <si>
    <t>Accessory lens compatible with AXIS T90B30 IR-LED providing 120° beam angle, beam distance 30 m (98 ft). Also compatible with AXIS T90B40 IR-LED (two lenses are required as the illuminator has two panels). The beam angle can be adjusted  between 120° and 180°, with a beam distance stretching from 65 m to 45 m (213 ft to 148 ft). This sales part includes one lens.</t>
  </si>
  <si>
    <t>01235-001</t>
  </si>
  <si>
    <t>Accessory lens providing 120° beam angle</t>
  </si>
  <si>
    <t>5800-931</t>
  </si>
  <si>
    <t>The remote control is compatible with all Axis T90B illuminators and provides the possibility 
to adjust settings of light intensity, photocell sensitivity and more conveniently from the 
ground level. No lift or ladder required. The remote control feature can be disabled after the 
installation is finalized to avoid tampering.</t>
  </si>
  <si>
    <t>01219-001</t>
  </si>
  <si>
    <t>Mounting bracket for AXIS T90 illuminators.</t>
  </si>
  <si>
    <t>01220-001</t>
  </si>
  <si>
    <t>01221-001</t>
  </si>
  <si>
    <t>5503-441</t>
  </si>
  <si>
    <t>Infra red illuminator kit compatible with AXIS Q87-E. Kit contents: One 50 degree and one 10 degree illuminator that together cover the field of view of the camera when zoomed in or out. Range aprox. 100 meters. IR mount brackets for the positioning unit.</t>
  </si>
  <si>
    <t>5503-841</t>
  </si>
  <si>
    <t>Intrusion door switch for AXIS T98A, connection to I/O port.</t>
  </si>
  <si>
    <t>5505-071</t>
  </si>
  <si>
    <t>Intrusion switch for AXIS Q35-V and -VE as well as P33-VE cameras. Connects to camera I/O connector.</t>
  </si>
  <si>
    <t>5506-244</t>
  </si>
  <si>
    <t>Angled C13 mains cable for use when limited space. Open ends for installation in terminal blocks etc.
Use when installing midspan into AXIS T98A Surveillance cabinet.</t>
  </si>
  <si>
    <t>5801-681</t>
  </si>
  <si>
    <t>AXIS Stereo-to-mono Adapter. Spare part to AXIS F44 Dual Audio Input Main Unit. Allows two microphones or line inputs to be connected to AXIS F44 Dual Audio Input.</t>
  </si>
  <si>
    <t>0940-001</t>
  </si>
  <si>
    <t>AXIS P1280-E Thermal Network Camera is a modular thermal camera based on a small-sized main unit (AXIS P12 Thermal) and an outdoor ready thermal sensor unit with a 12 m/ 39.4ft cable. The product contains U.S.-origin controlled technology/component, the US Export Administration Regulations (EAR) are always applicable to the product. You should comply at all times with all applicable national and international (re-) export control regulations. The camera provides 208x156 resolution, a 4 mm lens with 35.4° horizontal FOV. It supports multiple streams in H.264 and Motion JPEG, Axis’ Zipstream technology for lower bandwidth and storage needs, edge storage using microSD card and built-in analytics with support for AXIS Camera Application Platform, which enables the usage of a broad range of third-party applications. The flexible form factor allows it to be placed in locations with limited space and a wide range of mounting accessories enables wall, ceiling and recessed installations. The main unit is powered with PoE. The sensor unit has 12 m/39.4 ft cable.</t>
  </si>
  <si>
    <t>01168-001</t>
  </si>
  <si>
    <t>AXIS P1290-E Thermal Network Camera is a modular thermal camera based on a small-sized main unit (AXIS P12 Thermal) and an outdoor ready thermal sensor unit with a 12 m/ 39.4ft cable and dome casing.  The product contains U.S.-origin controlled technology/component, the US Export Administration Regulations (EAR) are always applicable to the product. You should comply at all times with all applicable national and international (re-) export control regulations. The camera provides 208x156 resolution, a 4 mm lens with 35.4° horizontal FOV. It supports multiple streams in H.264 and Motion JPEG, Axis’ Zipstream technology for lower bandwidth and storage needs, edge storage using microSD card and built-in analytics with support for AXIS Camera Application Platform, which enables the usage of a broad range of third-party applications. The main unit is powered with PoE. The sensor unit has 12 m/39.4 ft cable.</t>
  </si>
  <si>
    <t>0645-001</t>
  </si>
  <si>
    <t>AXIS Q2901-E Temperature alarm camera for wall and ceiling mount, IP66-rated, 336x256 resolution, 8.3 fps, and 35° angle of view. Six temperature alarm zones, isothermal palettes and spot temperature. It supports ONVIF, H.264, audio, local storage, I/O, PoE, shock detection, AXIS Video Motion Detection 3.0, audio detection and AXIS Camera Application Platform.</t>
  </si>
  <si>
    <t>0646-001</t>
  </si>
  <si>
    <t>AXIS Q2901-E PT Mount Temperature alarm camera ready for pan/tilt motor head, IP66-rated, 336x256 resolution, 8.3 fps, and 35° angle of view. The product contains U.S.-origin controlled technology/component, the US Export Administration Regulations (EAR) are always applicable to the product. You should comply at all times with all applicable national and international (re-) export control regulations.Six temperature alarm zones, isothermal palettes and spot temperature. It supports ONVIF, H.264, local storage, RS422/RS485, PoE, shock detection, AXIS Video Motion Detection 3.0, and AXIS Camera Application Platform.</t>
  </si>
  <si>
    <t>0647-001</t>
  </si>
  <si>
    <t>AXIS Q2901-E Temperature alarm camera for wall and ceiling mount, IP66-rated, 336x256 resolution, 8.3 fps, and 17° angle of view. The product contains U.S.-origin controlled technology/component, the US Export Administration Regulations (EAR) are always applicable to the product. You should comply at all times with all applicable national and international (re-) export control regulations. Six temperature alarm zones, isothermal palettes and spot temperature. It supports ONVIF, H.264, audio, local storage, I/O, PoE, shock detection, AXIS Video Motion Detection 3.0, audio detection and AXIS Camera Application Platform.</t>
  </si>
  <si>
    <t>0648-001</t>
  </si>
  <si>
    <t>AXIS Q2901-E PT Mount Temperature alarm camera ready for pan/tilt motor head, IP66-rated, 336x256 resolution, 8.3 fps, and 17° angle of view. The product contains U.S.-origin controlled technology/component, the US Export Administration Regulations (EAR) are always applicable to the product. You should comply at all times with all applicable national and international (re-) export control regulations. Six temperature alarm zones, isothermal palettes and spot temperature. It supports ONVIF, H.264, local storage, RS422/RS485, PoE, shock detection, AXIS Video Motion Detection 3.0, and AXIS Camera Application Platform.</t>
  </si>
  <si>
    <t>0940-600</t>
  </si>
  <si>
    <t>01168-600</t>
  </si>
  <si>
    <t>0647-600</t>
  </si>
  <si>
    <t>0645-600</t>
  </si>
  <si>
    <t>0646-600</t>
  </si>
  <si>
    <t>0648-600</t>
  </si>
  <si>
    <t>S2-VRX250-2TB</t>
  </si>
  <si>
    <t>S2 VRx 250 VIDEO MANAGEMENT SYSTEM (2TB HDD, SUPPORTS UP TO 8 IP CAMERA LICENSES)</t>
  </si>
  <si>
    <t>EA</t>
  </si>
  <si>
    <t>2 Years</t>
  </si>
  <si>
    <t>S2-VRX250-4TB</t>
  </si>
  <si>
    <t>S2 VRx 250 VIDEO MANAGEMENT SYSTEM (4TB HDD, SUPPORTS UP TO 16 IP CAMERA LICENSES)</t>
  </si>
  <si>
    <t>S2-VRX1000</t>
  </si>
  <si>
    <t>S2 VRx 1000 VIDEO MANAGEMENT SYSTEM (SUPPORTS UP TO 32 IP CAMERA LICENSES AND CONFIGURABLE UP TO 48TB JBOD STORAGE)</t>
  </si>
  <si>
    <t>S2-VRX1500</t>
  </si>
  <si>
    <t>S2 VRx 1500 VIDEO MANAGEMENT SYSTEM (SUPPORTS UP TO 64 IP CAMERA LICENSES AND CONFIGURABLE UP TO 48TB RAID 5 or RAID 6 STORAGE)</t>
  </si>
  <si>
    <t>S2-VRX2000</t>
  </si>
  <si>
    <t>S2 VRx 2000 VIDEO MANAGEMENT SYSTEM (SUPPORTS UP TO 128 IP CAMERAS AND CONFIGURABLE UP TO 144TB RAID 5 or RAID 6 STORAGE)</t>
  </si>
  <si>
    <t>S2-VRX2500</t>
  </si>
  <si>
    <t>S2 VRx 2500 VIDEO MANAGEMENT SYSTEM (SUPPORTS UP TO 128 IP CAMERAS AND CONFIGURABLE UP TO 288TB RAID 5 or RAID 6 STORAGE)</t>
  </si>
  <si>
    <t>S2-VRX-1C</t>
  </si>
  <si>
    <t>SINGLE VRx IP CAMERA LICENSE</t>
  </si>
  <si>
    <t>S2-NETVR-4TB-HDD</t>
  </si>
  <si>
    <t>4TB STORAGE HARD DRIVE</t>
  </si>
  <si>
    <t>S2-NETVR-8TB-HDD</t>
  </si>
  <si>
    <t>8TB STORAGE HARD DRIVE</t>
  </si>
  <si>
    <t>S2-VRX-12TB-HDD</t>
  </si>
  <si>
    <t>12TB STORAGE HARD DRIVE</t>
  </si>
  <si>
    <t>S2-NICx2Gb-PCIe</t>
  </si>
  <si>
    <t>INTEL DUAL-PORT GIGABIT PCI-EXPRESS NIC OPTION</t>
  </si>
  <si>
    <t>S2-MMB</t>
  </si>
  <si>
    <t>S2 MAGIC MONITOR MAGIC BRICK</t>
  </si>
  <si>
    <t>S2-MMW-TW</t>
  </si>
  <si>
    <t>S2 MAGIC MONITOR MAGIC WALL IN TOWER CONFIGURATION</t>
  </si>
  <si>
    <t>S2-MMW-RM</t>
  </si>
  <si>
    <t>S2 MAGIC MONITOR MAGIC WALL IN RACK MOUNT CONFIGURATION</t>
  </si>
  <si>
    <t>S2-MM-PRO</t>
  </si>
  <si>
    <t>S2 MAGIC MONITOR PROFESSIONAL LICENSE</t>
  </si>
  <si>
    <t>S2-MM-CAM</t>
  </si>
  <si>
    <t>S2 MAGIC MONITOR SINGLE IP CAMERA LICENSE FOR THIRD-PARTY VIDEO MANAGEMENT SYSTEMS</t>
  </si>
  <si>
    <t>S2-MM-RMM</t>
  </si>
  <si>
    <t>S2 MAGIC MONITOR SINGLE REMOTE MAGIC MONITOR LICENSE</t>
  </si>
  <si>
    <t>S2-NETVR-2TB</t>
  </si>
  <si>
    <t>S2 NETVR VIDEO MANAGEMENT SYSTEM (2TB HDD, SUPPORTS UP TO 8 IP CAMERA LICENSES)</t>
  </si>
  <si>
    <t>S2-NETVR-4TB</t>
  </si>
  <si>
    <t>S2 NETVR VIDEO MANAGEMENT SYSTEM (4TB HDD, SUPPORTS UP TO 16 IP CAMERA LICENSES)</t>
  </si>
  <si>
    <t>S2-NETVR110</t>
  </si>
  <si>
    <t>S2 NETVR 110 VIDEO MANAGEMENT SYSTEM (SUPPORTS UP TO 32 IP CAMERA LICENSES AND CONFIGURABLE UP TO 16TB JBOD STORAGE)</t>
  </si>
  <si>
    <t>S2-NETVR120</t>
  </si>
  <si>
    <t>S2 NETVR 120 VIDEO MANAGEMENT SYSTEM (SUPPORTS UP TO 64 IP CAMERA LICENSES AND CONFIGURABLE UP TO 16TB JBOD STORAGE)</t>
  </si>
  <si>
    <t>S2-NETVR125</t>
  </si>
  <si>
    <t>S2 NETVR 125 VIDEO MANAGEMENT SYSTEM (SUPPORTS UP TO 64 IP CAMERA LICENSES AND CONFIGURABLE UP TO 16TB RAID 5 STORAGE)</t>
  </si>
  <si>
    <t>S2-NETVR425</t>
  </si>
  <si>
    <t>S2 NETVR 425 VIDEO MANAGEMENT SYSTEM (SUPPORTS UP TO 64 IP CAMERA LICENSES AND CONFIGURABLE UP TO 32TB RAID 5 or 6 STORAGE)</t>
  </si>
  <si>
    <t>S2-NETVR450</t>
  </si>
  <si>
    <t>S2 NETVR 450 VIDEO MANAGEMENT SYSTEM (SUPPORTS UP TO 64 IP CAMERA LICENSES AND CONFIGURABLE UP TO 32TB RAID 5 or 6 STORAGE)</t>
  </si>
  <si>
    <t>S2-NETVR500-16</t>
  </si>
  <si>
    <t>S2 NETVR 500 VIDEO MANAGEMENT SYSTEM (16 ANALOG VIDEO INPUTS, SUPPORTS UP TO 32 IP CAMERA LICENSES AND CONFIGURABLE UP TO 16TB JBOD STORAGE)</t>
  </si>
  <si>
    <t>S2-NETVR500-32</t>
  </si>
  <si>
    <t>S2 NETVR 500 VIDEO MANAGEMENT SYSTEM (32 ANALOG VIDEO INPUTS, SUPPORTS UP TO 32 IP CAMERA LICENSES AND CONFIGURABLE UP TO 16TB JBOD STORAGE)</t>
  </si>
  <si>
    <t>S2-NETVR700</t>
  </si>
  <si>
    <t>S2 NETVR 700 VIDEO MANAGEMENT SYSTEM (SUPPORTS UP TO 128 IP CAMERAS AND CONFIGURABLE UP TO 48TB RAID 5 or 6 STORAGE)</t>
  </si>
  <si>
    <t>S2-NETVR750</t>
  </si>
  <si>
    <t>S2 NETVR 750 VIDEO MANAGEMENT SYSTEM (SUPPORTS UP TO 128 IP CAMERAS AND CONFIGURABLE UP TO 96TB RAID 6 STORAGE)</t>
  </si>
  <si>
    <t>S2-VR-1C</t>
  </si>
  <si>
    <t>SINGLE IP CAMERA LICENSE</t>
  </si>
  <si>
    <t>S2-VR-1E</t>
  </si>
  <si>
    <t>SINGLE IP ENTERPRISE CAMERA LICENSE</t>
  </si>
  <si>
    <t>S2-VR-PROUPG</t>
  </si>
  <si>
    <t>START TO PRO SINGLE IP CAMERA LICENSE UPGRADE</t>
  </si>
  <si>
    <t>S2-VR-ENTUPG</t>
  </si>
  <si>
    <t>PRO TO ENTERPRISE SINGLE IP CAMERA LICENSE UPGRADE</t>
  </si>
  <si>
    <t>S2-EVESM</t>
  </si>
  <si>
    <t>S2 NETVR SERIES ENTERPRISE SYSTEM MANAGER</t>
  </si>
  <si>
    <t>S2-NBOL-16</t>
  </si>
  <si>
    <t>S2 NETBOX ONLINE SYSTEM CONTROLLER  (16 PORTAL LICENSE)</t>
  </si>
  <si>
    <t>S2-NBOL-32</t>
  </si>
  <si>
    <t>S2 NETBOX ONLINE SYSTEM CONTROLLER  (32 PORTAL LICENSE)</t>
  </si>
  <si>
    <t>S2-NBOL-64</t>
  </si>
  <si>
    <t>S2 NETBOX ONLINE SYSTEM CONTROLLER  (64 PORTAL LICENSE)</t>
  </si>
  <si>
    <t>S2-NB4-E2R-WM</t>
  </si>
  <si>
    <t>S2 NETBOX SYSTEM CONTROLLER (4 PORTAL LICENSE, 1 ACM BLADE)</t>
  </si>
  <si>
    <t>S2-NB16-E2R-WM</t>
  </si>
  <si>
    <t>S2 NETBOX SYSTEM CONTROLLER (16 PORTAL LICENSE, 1 ACM BLADE)</t>
  </si>
  <si>
    <t>S2-NB32-E2R-WM</t>
  </si>
  <si>
    <t>S2 NETBOX SYSTEM CONTROLLER (32 PORTAL LICENSE, 1 ACM BLADE)</t>
  </si>
  <si>
    <t>S2-EXT-16-WM</t>
  </si>
  <si>
    <t>S2 NETBOX EXTREME CONTROLLER (16 PORTAL LICENSE, WALL MOUNT)</t>
  </si>
  <si>
    <t>S2-EXT-16-RM</t>
  </si>
  <si>
    <t>S2 NETBOX EXTREME CONTROLLER (16 PORTAL LICENSE, RACK MOUNT)</t>
  </si>
  <si>
    <t>S2-EXT-32-WM</t>
  </si>
  <si>
    <t>S2 NETBOX EXTREME CONTROLLER (32 PORTAL LICENSE, WALL MOUNT)</t>
  </si>
  <si>
    <t>S2-EXT-32-RM</t>
  </si>
  <si>
    <t>S2 NETBOX EXTREME CONTROLLER (32 PORTAL LICENSE, RACK MOUNT)</t>
  </si>
  <si>
    <t>S2-EXT-64-WM</t>
  </si>
  <si>
    <t>S2 NETBOX EXTREME CONTROLLER (64 PORTAL LICENSE, WALL MOUNT)</t>
  </si>
  <si>
    <t>S2-EXT-64-RM</t>
  </si>
  <si>
    <t>S2 NETBOX EXTREME CONTROLLER (64 PORTAL LICENSE, RACK MOUNT)</t>
  </si>
  <si>
    <t>S2-EXT-128-WM</t>
  </si>
  <si>
    <t>S2 NETBOX EXTREME CONTROLLER (128 PORTAL LICENSE, WALL MOUNT)</t>
  </si>
  <si>
    <t>S2-EXT-128-RM</t>
  </si>
  <si>
    <t>S2 NETBOX EXTREME CONTROLLER (128 PORTAL LICENSE, RACK MOUNT)</t>
  </si>
  <si>
    <t>S2-EX50-128</t>
  </si>
  <si>
    <t>S2 NETBOX ENTERPRISE 50 CONTROLLER (128 PORTAL LICENSE)</t>
  </si>
  <si>
    <t>S2-EX100-128</t>
  </si>
  <si>
    <t>S2 NETBOX ENTERPRISE 100 CONTROLLER (128 PORTAL LICENSE)</t>
  </si>
  <si>
    <t>S2-EX100-HA</t>
  </si>
  <si>
    <t>HIGH AVAILABILITY OPTION FOR S2 NETBOX ENTERPRISE 100 CONTROLLER</t>
  </si>
  <si>
    <t>S2-NR64</t>
  </si>
  <si>
    <t>64 PORTAL EXPANSION FOR NEW S2 NETBOX ENTERPRISE SYSTEMS</t>
  </si>
  <si>
    <t>S2-QUATROVRX-2TB</t>
  </si>
  <si>
    <t>S2 NETBOX VRx QUATRO SYSTEM CONTROLLER (4 PORTALS, 2TB HDD, SUPPORTS UP TO 8 IP CAMERA LICENSES)</t>
  </si>
  <si>
    <t>S2-QUATROVRX-4TB</t>
  </si>
  <si>
    <t>S2 NETBOX VRx QUATRO SYSTEM CONTROLLER (4 PORTALS, 4TB HDD, SUPPORTS UP TO 8 IP CAMERA LICENSES)</t>
  </si>
  <si>
    <t>S2-QUATROVR-R4</t>
  </si>
  <si>
    <t>4 PORTAL EXPANSION LICENSE</t>
  </si>
  <si>
    <t>S2-NETBOXVRX-2TB</t>
  </si>
  <si>
    <t>S2 NETBOX VRx SYSTEM CONTROLLER (32 PORTALS, 2TB HDD, SUPPORTS UP TO 8 IP CAMERA LICENSES)</t>
  </si>
  <si>
    <t>S2-NETBOXVRX-4TB</t>
  </si>
  <si>
    <t>S2 NETBOX VRx SYSTEM CONTROLLER (32 PORTALS, 4TB HDD, SUPPORTS UP TO 16 IP CAMERA LICENSES)</t>
  </si>
  <si>
    <t>S2-QUATROVR-1TB</t>
  </si>
  <si>
    <t>S2 NETBOX VR QUATRO SYSTEM CONTROLLER (4 PORTALS, 1TB HDD, SUPPORTS UP TO 8 IP CAMERA LICENSES)</t>
  </si>
  <si>
    <t>S2-QUATROVR-2TB</t>
  </si>
  <si>
    <t>S2 NETBOX VR QUATRO SYSTEM CONTROLLER (4 PORTALS, 2TB HDD, SUPPORTS UP TO 8 IP CAMERA LICENSES)</t>
  </si>
  <si>
    <t>S2-QUATROVR-4TB</t>
  </si>
  <si>
    <t>S2 NETBOX VR QUATRO SYSTEM CONTROLLER (4 PORTALS, 4TB HDD, SUPPORTS UP TO 8 IP CAMERA LICENSES)</t>
  </si>
  <si>
    <t>S2-QUATROVR-1TB-SSD</t>
  </si>
  <si>
    <t>S2 NETBOX VR QUATRO SYSTEM CONTROLLER (4 PORTALS, 1TB SSD, SUPPORTS UP TO 8 IP CAMERA LICENSES)</t>
  </si>
  <si>
    <t>S2-NETBOXVR-2TB</t>
  </si>
  <si>
    <t>S2 NETBOX VR SYSTEM CONTROLLER (32 PORTALS, 2TB HDD, SUPPORTS UP TO 8 IP CAMERA LICENSES)</t>
  </si>
  <si>
    <t>S2-NETBOXVR-4TB</t>
  </si>
  <si>
    <t>S2 NETBOX VR SYSTEM CONTROLLER (32 PORTALS, 4TB HDD, SUPPORTS UP TO 16 IP CAMERA LICENSES)</t>
  </si>
  <si>
    <t>S2-LSS1</t>
  </si>
  <si>
    <t>4 PORTAL TO 16 PORTAL EXPANSION FOR EXISTING SYSTEMS</t>
  </si>
  <si>
    <t>S2-SL2</t>
  </si>
  <si>
    <t>16 PORTAL TO 32 PORTAL EXPANSION FOR EXISTING SYSTEMS</t>
  </si>
  <si>
    <t>S2-SL3</t>
  </si>
  <si>
    <t>32 PORTAL TO 64 PORTAL EXPANSION FOR EXISTING SYSTEMS</t>
  </si>
  <si>
    <t>S2-R64</t>
  </si>
  <si>
    <t>64 PORTAL EXPANSION FOR EXISTING SYSTEM</t>
  </si>
  <si>
    <t>S2-IDC-16</t>
  </si>
  <si>
    <t>S2 NETBOX PHOTO ID 2 FOR SYSTEMS WITH 4 OR 16 PORTALS</t>
  </si>
  <si>
    <t>S2-IDC-32</t>
  </si>
  <si>
    <t>S2 NETBOX PHOTO ID 2 FOR SYSTEMS WITH 32 PORTALS</t>
  </si>
  <si>
    <t>S2-IDA-32</t>
  </si>
  <si>
    <t>ADDITIONAL CAPTURE STATION &amp; PRINT STATION LICENSE FOR SYSTEMS WITH 32 PORTALS</t>
  </si>
  <si>
    <t>S2-IDC-64</t>
  </si>
  <si>
    <t>S2 NETBOX PHOTO ID 2 FOR SYSTEMS WITH 64 PORTALS</t>
  </si>
  <si>
    <t>S2-IDA-64</t>
  </si>
  <si>
    <t>ADDITIONAL CAPTURE STATION &amp; PRINT STATION LICENSE FOR SYSTEMS WITH 64 PORTALS</t>
  </si>
  <si>
    <t>S2-IDC-128</t>
  </si>
  <si>
    <t>S2 NETBOX PHOTO ID 2 FOR SYSTEMS WITH AT LEAST 128 PORTALS</t>
  </si>
  <si>
    <t>S2-IDA-128</t>
  </si>
  <si>
    <t>ADDITIONAL CAPTURE STATION &amp; PRINT STATION LICENSE FOR SYSTEMS WITH 128 PORTALS</t>
  </si>
  <si>
    <t>S2-DBP</t>
  </si>
  <si>
    <t>DATABASE PARTITIONING FOR S2 NETBOX EXTREME AND S2 NETBOX ENTERPRISE</t>
  </si>
  <si>
    <t>S2-NBOSR</t>
  </si>
  <si>
    <t>S2 NETBOX OFFSITE RECOVERY FOR PRIMARY CONTROLLER</t>
  </si>
  <si>
    <t>S2-AD</t>
  </si>
  <si>
    <t>S2 NETBOX ACTIVE DIRECTORY INTEGRATION LICENSE</t>
  </si>
  <si>
    <t>S2-ADA</t>
  </si>
  <si>
    <t>S2 NETBOX ACTIVE DIRECTORY INTEGRATION CONNECTION LICENSE</t>
  </si>
  <si>
    <t>S2-NN-E-WM</t>
  </si>
  <si>
    <t>S2 NETWORK NODE IN WALL MOUNT ENCLOSURE (SUPPORTS UP TO 7 S2 APPLICATION BLADES)</t>
  </si>
  <si>
    <t>S2-NN-E-RM</t>
  </si>
  <si>
    <t>S2 NETWORK NODE IN RACK MOUNT ENCLOSURE (SUPPORTS UP TO 7 S2 APPLICATION BLADES)</t>
  </si>
  <si>
    <t>S2-NN-E2R-WM</t>
  </si>
  <si>
    <t>S2 NETWORK NODE IN WALL MOUNT ENCLOSURE WITH 1 S2 ACM BLADE (SUPPORTS UP TO 7 S2 APPLICATION BLADES)</t>
  </si>
  <si>
    <t>S2-NN-E2R-RM</t>
  </si>
  <si>
    <t>S2 NETWORK NODE IN RACK MOUNT ENCLOSURE WITH 1 S2 ACM BLADE (SUPPORTS UP TO 7 S2 APPLICATION BLADES)</t>
  </si>
  <si>
    <t>S2-RMK</t>
  </si>
  <si>
    <t>S2 NETWORK NODE RACK MOUNT ENCLOSURE ACCESSORY RAILS</t>
  </si>
  <si>
    <t>S2-MNP</t>
  </si>
  <si>
    <t>S2 MICRONODE PLUS</t>
  </si>
  <si>
    <t>S2-MNP-MP</t>
  </si>
  <si>
    <t>S2 MICRONODE PLUS WITH MOUNTING PLATE</t>
  </si>
  <si>
    <t>S2-NN-VRX-2TB</t>
  </si>
  <si>
    <t>S2 NETWORK NODE VRx (2TB HDD, SUPPORTS UP TO 8 IP CAMERA LICENSES AND UP TO 4 S2 APPLICATION BLADES)</t>
  </si>
  <si>
    <t>S2-NN-VRX-4TB</t>
  </si>
  <si>
    <t>S2 NETWORK NODE VRx (4TB HDD, SUPPORTS UP TO 8 IP CAMERA LICENSES AND UP TO 4 S2 APPLICATION BLADES)</t>
  </si>
  <si>
    <t>S2-NN-VR-1TB</t>
  </si>
  <si>
    <t>S2 NETWORK NODE VR (1TB HDD, SUPPORTS UP TO 8 IP CAMERA LICENSES AND UP TO 4 S2 APPLICATION BLADES)</t>
  </si>
  <si>
    <t>S2-NN-VR-2TB</t>
  </si>
  <si>
    <t>S2 NETWORK NODE VR (2TB HDD, SUPPORTS UP TO 8 IP CAMERA LICENSES AND UP TO 4 S2 APPLICATION BLADES)</t>
  </si>
  <si>
    <t>S2-NN-VR-4TB</t>
  </si>
  <si>
    <t>S2 NETWORK NODE VR (4TB HDD, SUPPORTS UP TO 8 IP CAMERA LICENSES AND UP TO 4 S2 APPLICATION BLADES)</t>
  </si>
  <si>
    <t>S2-NN-VR-1TB-SSD</t>
  </si>
  <si>
    <t>S2 NETWORK NODE VR (1TB SSD, SUPPORTS UP TO 8 IP CAMERA LICENSES AND UP TO 4 S2 APPLICATION BLADES)</t>
  </si>
  <si>
    <t>S2-ACM</t>
  </si>
  <si>
    <t>S2 ACCESS CONTROL APPLICATION BLADE</t>
  </si>
  <si>
    <t>S2-ACM-25</t>
  </si>
  <si>
    <t>S2 ACCESS CONTROL APPLICATION BLADE BUNDLE PACK – 25 COUNT</t>
  </si>
  <si>
    <t>S2-INP</t>
  </si>
  <si>
    <t>S2 INPUT APPLICATION BLADE</t>
  </si>
  <si>
    <t>S2-OUTP</t>
  </si>
  <si>
    <t>S2 OUTPUT APPLICATION BLADE</t>
  </si>
  <si>
    <t>S2-TEMP</t>
  </si>
  <si>
    <t>S2 TEMPERATURE INPUT APPLICATION BLADE</t>
  </si>
  <si>
    <t>S2-TEMP-PR</t>
  </si>
  <si>
    <t>S2 TEMPERATURE SENSOR PROBE</t>
  </si>
  <si>
    <t>S2-NB-FRU</t>
  </si>
  <si>
    <t>S2 NETBOX AND S2 NETBOX VR QUATRO FIELD REPLACEMENT UNIT</t>
  </si>
  <si>
    <t>S2-QUATRO-FRU</t>
  </si>
  <si>
    <t>S2 NETBOX VR QUATRO FIELD REPLACEMENT UNIT</t>
  </si>
  <si>
    <t>S2-SAM</t>
  </si>
  <si>
    <t>NETBOX INTERFACE BOARD</t>
  </si>
  <si>
    <t>S2-SAM-E</t>
  </si>
  <si>
    <t>THIRD GENERATION NETBOX INTERFACE BOARD WITH SWITCH</t>
  </si>
  <si>
    <t>S2-M1</t>
  </si>
  <si>
    <t>S2 M1-3200 NODE BLADE</t>
  </si>
  <si>
    <t>S2-INST</t>
  </si>
  <si>
    <t>S2 NETWORK NODE INSTALLATION KIT</t>
  </si>
  <si>
    <t>S2-RCBLE</t>
  </si>
  <si>
    <t>S2 RIBBON CABLE</t>
  </si>
  <si>
    <t>S2-PWR-STD</t>
  </si>
  <si>
    <t>S2 NETBOX POWER SUPPLY</t>
  </si>
  <si>
    <t>S2-ENCL-WM</t>
  </si>
  <si>
    <t xml:space="preserve">S2 NETBOX WALL MOUNT WIRED ENCLOSURE (EMPTY) </t>
  </si>
  <si>
    <t>S2-ENCL-RM</t>
  </si>
  <si>
    <t>S2 NETBOX RACK MOUNT WIRED ENCLOSURE (EMPTY)</t>
  </si>
  <si>
    <t>S2-R11330-05TB</t>
  </si>
  <si>
    <t>BLUEDIAMOND MOBILE MINI-MULLION READER</t>
  </si>
  <si>
    <t>S2-R11320-05TB</t>
  </si>
  <si>
    <t>BLUEDIAMOND MOBILE US SINGLE GANG</t>
  </si>
  <si>
    <t>S2-R11325-05TB</t>
  </si>
  <si>
    <t>BLUEDIAMOND MOBILE US SINGLE GANG READER WITH KEYPAD</t>
  </si>
  <si>
    <t>S2-11030-85TB</t>
  </si>
  <si>
    <t xml:space="preserve">BLUEDIAMOND PROX+ MOBILE READER </t>
  </si>
  <si>
    <t>S2-BDM-CRD-1</t>
  </si>
  <si>
    <t>BLUEDIAMOND MOBILE CREDENTIAL 12 MONTH INITIAL PURCHASE</t>
  </si>
  <si>
    <t>S2-BDR-CRD-1</t>
  </si>
  <si>
    <t>BLUEDIAMOND MOBILE CREDENTIAL 12 MONTH RENEWAL</t>
  </si>
  <si>
    <t>S2-BDC-xxx</t>
  </si>
  <si>
    <t>BLUEDIAMOND CONFIGURATION CARDS</t>
  </si>
  <si>
    <t>S2-M5-IC</t>
  </si>
  <si>
    <t>MERCURY CASI CPU AND POWER/COMM REPLACEMENT</t>
  </si>
  <si>
    <t>S2-M5-COM</t>
  </si>
  <si>
    <t>MERCURY CASI COMMUNICATION BOARD</t>
  </si>
  <si>
    <t>S2-M5-2RP</t>
  </si>
  <si>
    <t>MERCURY CASI 2RP REPLACEMENT</t>
  </si>
  <si>
    <t>S2-M5-2SRP</t>
  </si>
  <si>
    <t>MERCURY CASI 2SRP REPLACEMENT</t>
  </si>
  <si>
    <t>S2-M5-20IN</t>
  </si>
  <si>
    <t>MERCURY CASI 20DI REPLACEMENT</t>
  </si>
  <si>
    <t>S2-M5-16DO</t>
  </si>
  <si>
    <t>MERCURY CASI 16DO REPLACEMENT</t>
  </si>
  <si>
    <t>S2-M5-16DOR</t>
  </si>
  <si>
    <t>MERCURY CASI 16DOR REPLACEMENT</t>
  </si>
  <si>
    <t>S2-M5-8RP</t>
  </si>
  <si>
    <t>MERCURY CASI 8RP REPLACEMENT</t>
  </si>
  <si>
    <t>S2-M5-2K</t>
  </si>
  <si>
    <t>MERCURY CASI M2000 REPLACEMENT – INTELLIGENT CONTROLLER</t>
  </si>
  <si>
    <t>S2-M5-2K-BASE</t>
  </si>
  <si>
    <t>MERCURY CASI M2000 REPLACEMENT – M5-2K BASE BOARD ONLY</t>
  </si>
  <si>
    <t>S2-EP-1501</t>
  </si>
  <si>
    <t>MERCURY EP1501 SINGLE DOOR CONTROLLER</t>
  </si>
  <si>
    <t>S2-EP-1502</t>
  </si>
  <si>
    <t>MERCURY EP1502 INTELLIGENT CONTROLLER</t>
  </si>
  <si>
    <t>S2-EP-2500</t>
  </si>
  <si>
    <t>MERCURY EP2500 INTELLIGENT CONTROLLER, 32M</t>
  </si>
  <si>
    <t>S2-MR-50-S3</t>
  </si>
  <si>
    <t>MERCURY MR50 READER INTERFACE MODULE – SERIES 3</t>
  </si>
  <si>
    <t>S2-MR-52-S3</t>
  </si>
  <si>
    <t>MERCURY MR52 READER INTERFACE MODULE – SERIES 3</t>
  </si>
  <si>
    <t>S2-MR-16IN-S3</t>
  </si>
  <si>
    <t>MERCURY MR-16IN 16 INPUT MODULE – SERIES 3</t>
  </si>
  <si>
    <t>S2-MR-16OUT-S3</t>
  </si>
  <si>
    <t>MERCURY MR-16OUT 16 OUTPUT MODULE – SERIES 3</t>
  </si>
  <si>
    <t>S2-MUX-8</t>
  </si>
  <si>
    <t>MERCURY MUX8 8-PORT MULTI-DEVICE INTERFACE PANEL</t>
  </si>
  <si>
    <t>S2-NS16IMSC</t>
  </si>
  <si>
    <t>MERCURY HONEYWELL REPLACEMENT CHIP NCI 16-IN WITH MSC PROTOCOL</t>
  </si>
  <si>
    <t>S2-NS16OMSC</t>
  </si>
  <si>
    <t>MERCURY HONEYWELL REPLACEMENT CHIP NCI 16-OUT WITH MSC PROTOCOL</t>
  </si>
  <si>
    <t>S2-NS2RMSC</t>
  </si>
  <si>
    <t>MERCURY HONEYWELL REPLACEMENT CHIP NCI 1-RDR OR 2-RDR WITH MSC PROTOCOL</t>
  </si>
  <si>
    <t>S2-73695-TA2714</t>
  </si>
  <si>
    <t>ASSA ABLOY STANDARD WEIGHT POE HINGE</t>
  </si>
  <si>
    <t>S2-73696-T43786</t>
  </si>
  <si>
    <t>ASSA ABLOY HEAVY WEIGHT POE HINGE</t>
  </si>
  <si>
    <t>S2-94202-POE-C206RJ</t>
  </si>
  <si>
    <t>ASSA ABLOY POE HARNESS - 30" BETWEEN HINGE AND LOCKSET FOR DOOR WIDTHS OF 20"-25"</t>
  </si>
  <si>
    <t>S2-94203-POE-C300RJ</t>
  </si>
  <si>
    <t>ASSA ABLOY POE HARNESS - 36" BETWEEN HINGE AND LOCKSET FOR DOOR WIDTHS OF 26"-31"</t>
  </si>
  <si>
    <t>S2-94204-POE-C306RJ</t>
  </si>
  <si>
    <t>ASSA ABLOY POE HARNESS - 42" BETWEEN HINGE AND LOCKSET FOR DOOR WIDTHS OF 32"-36"</t>
  </si>
  <si>
    <t>S2-94206-POE-C400RJ</t>
  </si>
  <si>
    <t>ASSA ABLOY POE HARNESS - 48" BETWEEN HINGE AND LOCKSET FOR DOOR WIDTHS OF 37"-42"</t>
  </si>
  <si>
    <t>S2-94206-POE-C406RJ</t>
  </si>
  <si>
    <t>ASSA ABLOY POE HARNESS - 54" BETWEEN HINGE AND LOCKSET FOR DOOR WIDTHS OF 43"-48"</t>
  </si>
  <si>
    <t>S2-94207-POE-C500RJ</t>
  </si>
  <si>
    <t>ASSA ABLOY POE HARNESS - 60" BETWEEN HINGE AND FRAME</t>
  </si>
  <si>
    <t>S2-94201-POE-C700RJ</t>
  </si>
  <si>
    <t>ASSA ABLOY POE HARNESS - 84" BETWEEN HINGE AND FRAME</t>
  </si>
  <si>
    <t>S2-94208-POE-C1300RJ</t>
  </si>
  <si>
    <t>ASSA ABLOY POE HARNESS - 156" BETWEEN HINGE AND FRAME</t>
  </si>
  <si>
    <t>S2-94200-POE-CEPT30RJ</t>
  </si>
  <si>
    <t>ASSA ABLOY EPT HARNESS ASSEMBLY</t>
  </si>
  <si>
    <t>S2-ASSA-AH20W14</t>
  </si>
  <si>
    <t>ASSA ABLOY APERIO WIEGAND 1:1 HUB</t>
  </si>
  <si>
    <t>S2-PIM400-1501-LC</t>
  </si>
  <si>
    <t>ALLEGION STANDARD PANEL INTERFACE MODULE</t>
  </si>
  <si>
    <t>S2-PIM400-485</t>
  </si>
  <si>
    <t>S2-PIM400-TD2</t>
  </si>
  <si>
    <t>ALLEGION PANEL INTERFACE MODULE</t>
  </si>
  <si>
    <t>S2-RLBD</t>
  </si>
  <si>
    <t>ALLEGION DRY CONTACT BOARD</t>
  </si>
  <si>
    <t>S2-WRI400</t>
  </si>
  <si>
    <t>ALLEGION WIRELESS READER INTERFACE</t>
  </si>
  <si>
    <t>S2-GCK400</t>
  </si>
  <si>
    <t>ALLEGION GATE CONTROL KIT</t>
  </si>
  <si>
    <t>S2-ECK400</t>
  </si>
  <si>
    <t>ALLEGION ELEVATOR CONTROL KIT</t>
  </si>
  <si>
    <t>S2-WPR400-MT</t>
  </si>
  <si>
    <t>ALLEGION WIRELESS PORTABLE READER</t>
  </si>
  <si>
    <t>S2-WPR400-MTK</t>
  </si>
  <si>
    <t>ALLEGION WIRELESS PORTABLE KEYPAD READER</t>
  </si>
  <si>
    <t>S2-TK400</t>
  </si>
  <si>
    <t>ALLEGION WIRELESS TEST KIT</t>
  </si>
  <si>
    <t>S2-HHD-KIT-USB</t>
  </si>
  <si>
    <t>ALLEGION HANDHELD DEVICE</t>
  </si>
  <si>
    <t>S2-593PI-12DC</t>
  </si>
  <si>
    <t>ALLEGION PIM 12DC POWER SUPPLY</t>
  </si>
  <si>
    <t>S2-ANT400-REM-I/O</t>
  </si>
  <si>
    <t>OMNI-DIRECTIONAL REMOTE INDOOR/OUTDOOR ANTENA MODULE</t>
  </si>
  <si>
    <t>S2-MGB-MCA5</t>
  </si>
  <si>
    <t>ANTENNA GROUNDING KIT (FOR OUTDOOR MOUNTING)</t>
  </si>
  <si>
    <t>S2-GWE</t>
  </si>
  <si>
    <t>ALLEGION ENGAGE GATEWAY</t>
  </si>
  <si>
    <t>S2-RU-3-KIT</t>
  </si>
  <si>
    <t>ALLEGION ENGAGE REMOTE UNDOGGING KIT FOR 3’ EXIT DEVICE. KIT ONLY, EXIT DEVICE IS NOT INCLUDED</t>
  </si>
  <si>
    <t>S2-RU-4-KIT</t>
  </si>
  <si>
    <t>ALLEGION ENGAGE REMOTE UNDOGGING KIT FOR 4’ EXIT DEVICE. KIT ONLY, EXIT DEVICE IS NOT INCLUDED</t>
  </si>
  <si>
    <t>S2-RM-3-KIT</t>
  </si>
  <si>
    <t>ALLEGION ENGAGE REMOTE MONITORING KIT FOR 3’ EXIT DEVICE. KIT ONLY, EXIT DEVICE IS NOT INCLUDED</t>
  </si>
  <si>
    <t>S2-RM-4-KIT</t>
  </si>
  <si>
    <t>ALLEGION ENGAGE REMOTE MONITORING KIT FOR 4’ EXIT DEVICE. KIT ONLY, EXIT DEVICE IS NOT INCLUDED</t>
  </si>
  <si>
    <t>S2-MT11</t>
  </si>
  <si>
    <t>ALLEGION MULLION READER</t>
  </si>
  <si>
    <t>S2-MT15</t>
  </si>
  <si>
    <t>ALLEGION WALL MOUNT READER</t>
  </si>
  <si>
    <t>S2-MTK15</t>
  </si>
  <si>
    <t>ALLEGION WALL MOUNT READER WITH KEYPAD</t>
  </si>
  <si>
    <t>S2-7410</t>
  </si>
  <si>
    <t>ALLEGION CLAMSHELL CARD</t>
  </si>
  <si>
    <t>S2-7510</t>
  </si>
  <si>
    <t>ALLEGION ISO GLOSSY WHITE CARD</t>
  </si>
  <si>
    <t>S2-7610</t>
  </si>
  <si>
    <t>ALLEGION KEYFOB</t>
  </si>
  <si>
    <t>S2-9520</t>
  </si>
  <si>
    <t>ALLEGION APTIQ GLOSSY WHITE CARD</t>
  </si>
  <si>
    <t>S2-9651</t>
  </si>
  <si>
    <t>ALLEGION APTIQ KEYFOB</t>
  </si>
  <si>
    <t>S2-900NTNNEK0045E-S2SEC</t>
  </si>
  <si>
    <t>iCLASS SE R10 CONTACTLESS READER, S2 SECURITY BRANDED</t>
  </si>
  <si>
    <t>S2-910NTNNEK0045E-S2SEC</t>
  </si>
  <si>
    <t>iCLASS SE R15 CONTACTLESS READER, S2 SECURITY BRANDED</t>
  </si>
  <si>
    <t>S2-920NTNNEK0045E-S2SEC</t>
  </si>
  <si>
    <t>iCLASS SE R40 CONTACTLESS READER, S2 SECURITY BRANDED</t>
  </si>
  <si>
    <t>S2-900PTNNEK00460-S2SEC</t>
  </si>
  <si>
    <t>MultiCLASS SE RP10 CONTACTLESS READER, S2 SECURITY BRANDED</t>
  </si>
  <si>
    <t>S2-910PTNNEK00460-S2SEC</t>
  </si>
  <si>
    <t>MultiCLASS SE RP15 CONTACTLESS READER, S2 SECURITY BRANDED</t>
  </si>
  <si>
    <t>S2-920PTNNEK00460-S2SEC</t>
  </si>
  <si>
    <t>MultiCLASS SE RP40 CONTACTLESS READER, S2 SECURITY BRANDED</t>
  </si>
  <si>
    <t>S2-921PTNNEK0045W-S2SEC</t>
  </si>
  <si>
    <t>MultiCLASS SE RPK40 CONTACTLESS KEYPAD READER, S2 SECURITY BRANDED</t>
  </si>
  <si>
    <t>S2-921PTNNEK0058K-S2SEC</t>
  </si>
  <si>
    <t>S2-900NTNNEK00461</t>
  </si>
  <si>
    <t>iCLASS SE R10 CONTACTLESS READER</t>
  </si>
  <si>
    <t>S2-910NTNNEK00461</t>
  </si>
  <si>
    <t>iCLASS SE R15 CONTACTLESS READER</t>
  </si>
  <si>
    <t>S2-920NTNNEK00461</t>
  </si>
  <si>
    <t>iCLASS SE R40 CONTACTLESS READER</t>
  </si>
  <si>
    <t>S2-900PTNNEK00462</t>
  </si>
  <si>
    <t>MULTICLASS SE RP10 CONTACTLESS READER</t>
  </si>
  <si>
    <t>S2-910PTNNEK00462</t>
  </si>
  <si>
    <t>MULTICLASS SE RP15 CONTACTLESS READER</t>
  </si>
  <si>
    <t>S2-920PTNNEK00462</t>
  </si>
  <si>
    <t>MULTICLASS SE RP40 CONTACTLESS READER</t>
  </si>
  <si>
    <t>S2-921PTNNEK00464</t>
  </si>
  <si>
    <t>MULTICLASS SE RPK40 BIT BURST CONTACTLESS KEYPAD READER</t>
  </si>
  <si>
    <t>S2-921PTNNEK0058H</t>
  </si>
  <si>
    <t>MULTICLASS SE RPK40 BUFFERED CONTACTLESS KEYPAD READER</t>
  </si>
  <si>
    <t>S2-2000HPGGMN-S996045E</t>
  </si>
  <si>
    <t>iCLASS CARD, 36 BIT S2 FORMAT</t>
  </si>
  <si>
    <t>S2-2000HPGGMN-H10301</t>
  </si>
  <si>
    <t>iCLASS CARD, STANDARD 26 BIT FORMAT</t>
  </si>
  <si>
    <t>S2-SEC9X-CRD-0-0461</t>
  </si>
  <si>
    <t>HID Configuration card - S2-SEC9X-CRD-0-0461</t>
  </si>
  <si>
    <t>S2-SEC9X-CRD-0-0462</t>
  </si>
  <si>
    <t>HID Configuration card - S2-SEC9X-CRD-0-0462</t>
  </si>
  <si>
    <t>S2-SEC9X-CRD-0-046C</t>
  </si>
  <si>
    <t>HID Configuration card - S2-SEC9X-CRD-0-046C</t>
  </si>
  <si>
    <t>S2-SEC9X-CRD-0-0002</t>
  </si>
  <si>
    <t>HID Configuration card - S2-SEC9X-CRD-0-0002</t>
  </si>
  <si>
    <t>S2-SEC9X-CRD-0-046D</t>
  </si>
  <si>
    <t>HID Configuration card - S2-SEC9X-CRD-0-046D</t>
  </si>
  <si>
    <t>S2-SEC9X-CRD-0-0003</t>
  </si>
  <si>
    <t>HID Configuration card - S2-SEC9X-CRD-0-0003</t>
  </si>
  <si>
    <t>S2-SEC9X-CRD-0-045E</t>
  </si>
  <si>
    <t>HID Configuration card - S2-SEC9X-CRD-0-045E</t>
  </si>
  <si>
    <t>S2-SEC9X-CRD-0-0460</t>
  </si>
  <si>
    <t>HID Configuration card - S2-SEC9X-CRD-0-0460</t>
  </si>
  <si>
    <t>S2-SEC9X-CRD-0-045F</t>
  </si>
  <si>
    <t>HID Configuration card - S2-SEC9X-CRD-0-045F</t>
  </si>
  <si>
    <t>S2-SEC9X-CRD-0-046A</t>
  </si>
  <si>
    <t>HID Configuration card - S2-SEC9X-CRD-0-046A</t>
  </si>
  <si>
    <t>S2-SEC9X-CRD-0-045W</t>
  </si>
  <si>
    <t>HID Configuration card - S2-SEC9X-CRD-0-045W</t>
  </si>
  <si>
    <t>S2-SEC9X-CRD-0-046B</t>
  </si>
  <si>
    <t>HID Configuration card - S2-SEC9X-CRD-0-046B</t>
  </si>
  <si>
    <t>S2-SEC9X-CRD-E-MKYD</t>
  </si>
  <si>
    <t>BLE CONFIGURATION CARD</t>
  </si>
  <si>
    <t>S2-SEC9X-CRD-MAD-xxxx</t>
  </si>
  <si>
    <t>BLE ADMIN CARD</t>
  </si>
  <si>
    <t>S2-SEC9X-CRD-MADD</t>
  </si>
  <si>
    <t>S2-CRD633ZZ-xxxxx</t>
  </si>
  <si>
    <t>BLE MOBILE CREDENTIALS</t>
  </si>
  <si>
    <t>S2-MOBILE-ID-MSU</t>
  </si>
  <si>
    <t>MSU ENABLED BLE MOBILE CREDENTIALS</t>
  </si>
  <si>
    <t>S2-MOBILE-ID</t>
  </si>
  <si>
    <t>S2-900PMNNEKEA003</t>
  </si>
  <si>
    <t>MULTICLASS RP10 MOBILE ENABLED READER</t>
  </si>
  <si>
    <t>S2-900PMNNEKMA003</t>
  </si>
  <si>
    <t>MULTICLASS RP10 MOBILE READY READER</t>
  </si>
  <si>
    <t>S2-910PMNNEKEA003</t>
  </si>
  <si>
    <t>MULTICLASS RP15 MOBILE ENABLED READER</t>
  </si>
  <si>
    <t>S2-910PMNNEKMA003</t>
  </si>
  <si>
    <t>MULTICLASS RP15 MOBILE READY READER</t>
  </si>
  <si>
    <t>S2-920PMNNEKEA003</t>
  </si>
  <si>
    <t>MULTICLASS RP40 MOBILE ENABLED READER</t>
  </si>
  <si>
    <t>S2-920PMNNEKMA003</t>
  </si>
  <si>
    <t>MULTICLASS RP40 MOBILE READY READER</t>
  </si>
  <si>
    <t>S2-921PMNNEKEA004</t>
  </si>
  <si>
    <t>MULTICLASS RPK40 MOBILE ENABLED KEYPAD READER</t>
  </si>
  <si>
    <t>S2-921PMNNEKMA004</t>
  </si>
  <si>
    <t>MULTICLASS RPK40 MOBILE READY KEYPAD READER</t>
  </si>
  <si>
    <t>S2-EP-1501-LIC</t>
  </si>
  <si>
    <t>MERCURY EP1501 CONTROLLER LICENSE FEE</t>
  </si>
  <si>
    <t>S2-EP-1502-LIC</t>
  </si>
  <si>
    <t>MERCURY EP1502 CONTROLLER LICENSE FEE</t>
  </si>
  <si>
    <t>S2-EP-2500-LIC</t>
  </si>
  <si>
    <t>MERCURY EP2500 CONTROLLER LICENSE FEE</t>
  </si>
  <si>
    <t>S2-MR-50-LIC</t>
  </si>
  <si>
    <t>MERCURY MR50 LICENSE FEE</t>
  </si>
  <si>
    <t>S2-MR-52-LIC</t>
  </si>
  <si>
    <t>MERCURY MR52 LICENSE FEE</t>
  </si>
  <si>
    <t>S2-M5-IC-LIC</t>
  </si>
  <si>
    <t>MERCURY CASI M5-IC CONTROLLER LICENSE FEE</t>
  </si>
  <si>
    <t>S2-M5-SIO-LIC</t>
  </si>
  <si>
    <t>MERCURY CASI SIO LICENSE FEE</t>
  </si>
  <si>
    <t>S2-HW-IC-LIC</t>
  </si>
  <si>
    <t>MERCURY HONEYWELL PW6K1IC CONTROLLER LICENSE FEE</t>
  </si>
  <si>
    <t>S2-HW-SIO-LIC</t>
  </si>
  <si>
    <t>MERCURY HONEYWELL READER, INPUT, AND OUTPUT BOARDS LICENSE FEE</t>
  </si>
  <si>
    <t>S2-VMS-B-AV</t>
  </si>
  <si>
    <t>AVIGILON CONTROL SYSTEM SOFTWARE INTEGRATION LICENSE</t>
  </si>
  <si>
    <t>S2-VMS-C-AV</t>
  </si>
  <si>
    <t>AVIGILON CONTROL SYSTEM VMS INTEGRATION LICENSE</t>
  </si>
  <si>
    <t>S2-VMS-B-EX</t>
  </si>
  <si>
    <t>EXACQVISION VMS SOFTWARE INTEGRATION LICENSE</t>
  </si>
  <si>
    <t>S2-VMS-C-EX</t>
  </si>
  <si>
    <t>EXACQVISION VMS INTEGRATION LICENSE</t>
  </si>
  <si>
    <t>S2-VMS-B-MS</t>
  </si>
  <si>
    <t>MILESTONE XPROTECT VMS SOFTWARE INTEGRATION LICENSE</t>
  </si>
  <si>
    <t>S2-VMS-C-MS</t>
  </si>
  <si>
    <t>MILESTONE XPROTECT VMS INTEGRATION LICENSE</t>
  </si>
  <si>
    <t>S2-VMS-B-ON</t>
  </si>
  <si>
    <t>ONSSI NETDVMS SOFTWARE INTEGRATION LICENSE</t>
  </si>
  <si>
    <t>S2-VMS-C-ON</t>
  </si>
  <si>
    <t>ONSSI NETDVMS INTEGRATION LICENSE</t>
  </si>
  <si>
    <t>S2-VMS-B-SL</t>
  </si>
  <si>
    <t>SALIENT VMS SOFTWARE INTEGRATION LICENSE</t>
  </si>
  <si>
    <t>S2-VMS-C-SL</t>
  </si>
  <si>
    <t>SALIENT VMS INTEGRATION LICENSE</t>
  </si>
  <si>
    <t>S2-VMS-B-VI</t>
  </si>
  <si>
    <t>VIDEO INSIGHT IP VIDEO SURVEILLANCE SOFTWARE INTEGRATION LICENSE</t>
  </si>
  <si>
    <t>S2-VMS-C-VI</t>
  </si>
  <si>
    <t>VIDEO INSIGHT IP VIDEO SURVEILLANCE INTEGRATION LICENSE</t>
  </si>
  <si>
    <t>S2-EU-SUSP-24/7</t>
  </si>
  <si>
    <t>Security Door Controls</t>
  </si>
  <si>
    <t>LR100ARK</t>
  </si>
  <si>
    <t>Latch retraction kit for Adams Rite Exit Device 30" opening</t>
  </si>
  <si>
    <t>5 Years</t>
  </si>
  <si>
    <t>LR100ARK-EM</t>
  </si>
  <si>
    <t>Latch retraction kit for Adams Rite Exit Device 36"-48" opening</t>
  </si>
  <si>
    <t>LRAR1R</t>
  </si>
  <si>
    <t>REX Status Kit for Adams Rite</t>
  </si>
  <si>
    <t>LR100AWK-ED911</t>
  </si>
  <si>
    <t>Latch retraction kit for Arrow Exit Device 36" opening</t>
  </si>
  <si>
    <t>LR100AWK</t>
  </si>
  <si>
    <t>Latch retraction kit for Arrow  Exit Device 36"-48" opening</t>
  </si>
  <si>
    <t>LR100CAK</t>
  </si>
  <si>
    <t>Latch retraction kit for Cal-Royal Exit Device 36" opening</t>
  </si>
  <si>
    <t>LR100CAK-9800</t>
  </si>
  <si>
    <t>LR100CAK-EM</t>
  </si>
  <si>
    <t>LRCA2R</t>
  </si>
  <si>
    <t>REX Status Kit
for 7700 / F700 / 7760 / F7760</t>
  </si>
  <si>
    <t>LRCA1R</t>
  </si>
  <si>
    <t>REX Status Kit
for 9800 / GLSCR9800 Series</t>
  </si>
  <si>
    <t>LR100CRK</t>
  </si>
  <si>
    <t>Latch retraction kit for Corbin Russwin Exit Device 36" opening</t>
  </si>
  <si>
    <t>LR100CRK-EM</t>
  </si>
  <si>
    <t>Latch retraction kit for Corbin Russwin Exit Device 30" opening</t>
  </si>
  <si>
    <t>LR100CRK-42/48</t>
  </si>
  <si>
    <t>Latch retraction kit for Corbin Russwin Exit Device 42-48" opening</t>
  </si>
  <si>
    <t>LRCR1L</t>
  </si>
  <si>
    <t>Latch Status Kit</t>
  </si>
  <si>
    <t>LRCR1R</t>
  </si>
  <si>
    <t>REX Status Kit</t>
  </si>
  <si>
    <t>LR100DHK</t>
  </si>
  <si>
    <t>Latch retraction kit for Design Hardware Exit Device 36" opening</t>
  </si>
  <si>
    <t>LR100DXK</t>
  </si>
  <si>
    <t>Latch retraction kit for Detex Exit Device 36" opening</t>
  </si>
  <si>
    <t>LRDX1R</t>
  </si>
  <si>
    <t>LR100DAK</t>
  </si>
  <si>
    <t>Latch retraction kit for Dorma Exit Device 36" opening</t>
  </si>
  <si>
    <t>LR100HK</t>
  </si>
  <si>
    <t>Latch retraction kit for Hager Exit Device 36-48" opening</t>
  </si>
  <si>
    <t>LR100HK-EM</t>
  </si>
  <si>
    <t>Latch retraction kit for Hager Exit Device 30" opening</t>
  </si>
  <si>
    <t>LRH1L</t>
  </si>
  <si>
    <t>LRH1R</t>
  </si>
  <si>
    <t>Pushpad/Dogging Status or REX Status Kit</t>
  </si>
  <si>
    <t>LR100FRK</t>
  </si>
  <si>
    <t>Latch retraction kit for Falcon Exit Device 36" opening</t>
  </si>
  <si>
    <t>LRFR1R</t>
  </si>
  <si>
    <t>LR100IDCK</t>
  </si>
  <si>
    <t>Latch retraction kit for IDC Exit Device 36-48" opening</t>
  </si>
  <si>
    <t>LR100IDCK-EM</t>
  </si>
  <si>
    <t>Latch retraction kit for IDC Exit Device 30" opening</t>
  </si>
  <si>
    <t>LRIDC1L</t>
  </si>
  <si>
    <t>LRIDC1R</t>
  </si>
  <si>
    <t>LR100FAK**</t>
  </si>
  <si>
    <t>Latch retraction kit for Falcon Dor-O-Matic Exit Device 36" opening</t>
  </si>
  <si>
    <t>LR100FAK-EM**</t>
  </si>
  <si>
    <t>Latch retraction kit for Falcon Dor-O-Matic Exit Device 33" opening</t>
  </si>
  <si>
    <t>LRFA1R</t>
  </si>
  <si>
    <t>LR100FCK**</t>
  </si>
  <si>
    <t>Latch retraction kit for First Choice Exit Device 36" opening</t>
  </si>
  <si>
    <t>LR100FCK-EM**</t>
  </si>
  <si>
    <t>Latch retraction kit for First Choice Exit Device 30" opening</t>
  </si>
  <si>
    <t>LRFC1R</t>
  </si>
  <si>
    <t>LR100JAK**</t>
  </si>
  <si>
    <t>Latch retraction kit for Jackson Exit Device 36" opening</t>
  </si>
  <si>
    <t>LR100KWK-EM</t>
  </si>
  <si>
    <t>Latch retraction kit for Kawneer Exit Device 36" opening</t>
  </si>
  <si>
    <t>LRKWK1L</t>
  </si>
  <si>
    <t>LRKWK1R</t>
  </si>
  <si>
    <t>LR100MDK</t>
  </si>
  <si>
    <t>Latch retraction kit for Marks Exit Device 36" opening</t>
  </si>
  <si>
    <t>LRMD1R</t>
  </si>
  <si>
    <t>Pushpad/Dogging Status or REX Status Kit for M9900RIM</t>
  </si>
  <si>
    <t>LR100MBSK</t>
  </si>
  <si>
    <t>Latch retraction kit for Marshall Best Exit Device 36" opening</t>
  </si>
  <si>
    <t>LR100MBSK-EM</t>
  </si>
  <si>
    <t>Latch retraction kit for Marshall Best Exit Device 30" opening</t>
  </si>
  <si>
    <t>LR100PAK</t>
  </si>
  <si>
    <t>Latch retraction kit for Pamex Exit Device 36-48" opening</t>
  </si>
  <si>
    <t>LR100PAK-EM</t>
  </si>
  <si>
    <t>Latch retraction kit for Pamex Exit Device 30" opening</t>
  </si>
  <si>
    <t>LR100PDQK</t>
  </si>
  <si>
    <t>Latch retraction kit for PDQ Exit Device 36-48" opening</t>
  </si>
  <si>
    <t>LR100PDK</t>
  </si>
  <si>
    <t>Latch retraction kit for PHI Exit Device 36" opening</t>
  </si>
  <si>
    <t>LRP1L</t>
  </si>
  <si>
    <t>Latch Status Kit for PHI Rim 2000 Series</t>
  </si>
  <si>
    <t>LRP2L</t>
  </si>
  <si>
    <t>Latch Status Kit for PHI Vertical Rod 2000 Series</t>
  </si>
  <si>
    <t>LRP1R</t>
  </si>
  <si>
    <t>REX Status or Pushpad/Dogging Status for PHI 2000 Series</t>
  </si>
  <si>
    <t>LR100SGK</t>
  </si>
  <si>
    <t>Latch retraction kit for Sargent Exit Device 36-48" opening</t>
  </si>
  <si>
    <t>LR100SGK-EM</t>
  </si>
  <si>
    <t>Latch retraction kit for Sargent Exit Device 30" opening</t>
  </si>
  <si>
    <t>LRSG2R</t>
  </si>
  <si>
    <t>LR100SDCK</t>
  </si>
  <si>
    <t>Latch retraction kit for SDC Exit Device 36-48" opening</t>
  </si>
  <si>
    <t>LR100SDCK-EM</t>
  </si>
  <si>
    <t>Latch retraction kit for SDCExit Device 30" opening</t>
  </si>
  <si>
    <t>LRSDC1L</t>
  </si>
  <si>
    <t>LRSDC1R</t>
  </si>
  <si>
    <t>LR100K2K</t>
  </si>
  <si>
    <t>Latch retraction kit for Stanley K2 Exit Device 36-48" opening</t>
  </si>
  <si>
    <t>LR100K2K-EM</t>
  </si>
  <si>
    <t>Latch retraction kit for Stanley K2 Exit Device 30" opening</t>
  </si>
  <si>
    <t>LRK2R</t>
  </si>
  <si>
    <t>Latch Status and REX Status or Pushpad/Dogging Status Kit</t>
  </si>
  <si>
    <t>LR100TEK</t>
  </si>
  <si>
    <t>Latch retraction kit for Tell Exit Device 36" opening</t>
  </si>
  <si>
    <t>LR100TSK</t>
  </si>
  <si>
    <t>Latch retraction kit for Town Steel Exit Device 36" opening</t>
  </si>
  <si>
    <t>LR100TSK-EM</t>
  </si>
  <si>
    <t>Latch retraction kit for Town Steel Exit Device 30" opening</t>
  </si>
  <si>
    <t xml:space="preserve">LRTS1R </t>
  </si>
  <si>
    <t>REX Status or Pushpad/Dogging Status Kit</t>
  </si>
  <si>
    <t>LR100TSK-55/56</t>
  </si>
  <si>
    <t>LRTS2R</t>
  </si>
  <si>
    <t>REX Status or Pushpad/Dogging Status Kit for ED5500</t>
  </si>
  <si>
    <t>LR100TSK-65/67</t>
  </si>
  <si>
    <t>LR100VDK</t>
  </si>
  <si>
    <t>Latch retraction kit for Von Duprin Exit Device 36-48" opening</t>
  </si>
  <si>
    <t>LR100VDK-EM</t>
  </si>
  <si>
    <t>Latch retraction kit for Von Duprin Exit Device 30" opening</t>
  </si>
  <si>
    <t>LRVD1L</t>
  </si>
  <si>
    <t>Latch Status Kit for Von Duprin 98/99 Series</t>
  </si>
  <si>
    <t>LRVD2L</t>
  </si>
  <si>
    <t>Latch Status Kit for Von Duprin 33/35 Series</t>
  </si>
  <si>
    <t>LRVD1R</t>
  </si>
  <si>
    <t xml:space="preserve">REX Status or Pushpad/Dogging Status Kit for Von Duprin 98/99 and 33/35 Series </t>
  </si>
  <si>
    <t>LR100VDK-22</t>
  </si>
  <si>
    <t>LR100VDK-22-EM</t>
  </si>
  <si>
    <t>LRVD2R</t>
  </si>
  <si>
    <t>LR100YDK</t>
  </si>
  <si>
    <t>Latch retraction kit for Yale Device 36" opening</t>
  </si>
  <si>
    <t>LR100YDK-EM</t>
  </si>
  <si>
    <t>Latch retraction kit for Yale Device 30" opening</t>
  </si>
  <si>
    <t>LR100YDK-42/48</t>
  </si>
  <si>
    <t>Latch retraction kit for Yale Device 42-48" opening</t>
  </si>
  <si>
    <t>LRY1L</t>
  </si>
  <si>
    <t>LRY1R</t>
  </si>
  <si>
    <t>602RF</t>
  </si>
  <si>
    <t>1 Amp Power Supply, UL Listed 294, for 1 or 2 exit devices</t>
  </si>
  <si>
    <t>632RF</t>
  </si>
  <si>
    <t>2 Amp Power Supply, UL Listed 294 for 3 or 4 exit devices</t>
  </si>
  <si>
    <t>EMC</t>
  </si>
  <si>
    <t>2 Station Automatic Door Sequence; Each EMC provides interface and sequencing for two single or one double automatic door.</t>
  </si>
  <si>
    <t>PTH-4Q</t>
  </si>
  <si>
    <t>4-wire Electric Hinge, 1 Amp max. UL 10B</t>
  </si>
  <si>
    <t>PTH-4QDPS</t>
  </si>
  <si>
    <t>4-wire, Electric Hinge 1 Amp max. UL 10B. With concealed Door Status Contact</t>
  </si>
  <si>
    <t>PTH-2+4Q</t>
  </si>
  <si>
    <t>6-wire Electric Hinge 1-pair 16 Amp inrush, 4 Amp continuous; 2-pair 1 Amp @ 12/24V</t>
  </si>
  <si>
    <t>PTH-10Q</t>
  </si>
  <si>
    <t>Ten (10) Conductor Power Transfer Hinge, 1 Amp @ 12/24V per pair</t>
  </si>
  <si>
    <t>PT-5</t>
  </si>
  <si>
    <t>Concealed mortise power transfer device, UL 10B Fire Door Accessory</t>
  </si>
  <si>
    <t>PT-3V</t>
  </si>
  <si>
    <t>Stainless steel door loop with surface wire junction</t>
  </si>
  <si>
    <t>PTM-2AL</t>
  </si>
  <si>
    <t>Two (2) Conductor Power Transfer Device: Aluminum Powder Coat, US28 equivalent</t>
  </si>
  <si>
    <t>PTM-2BZ</t>
  </si>
  <si>
    <t>Two (2) Conductor Power Transfer Device:  Dark Brown Powder Coat, US10B equivalent</t>
  </si>
  <si>
    <t>PTM-10AL</t>
  </si>
  <si>
    <t>Ten (10) Conductor Power Transfer Device: Aluminum Powder Coat, US28 equivalent</t>
  </si>
  <si>
    <t>PTM-10BZ</t>
  </si>
  <si>
    <t>Ten (10) Conductor Power Transfer Device: Dark Brown Powder Coat, US10B equivalent</t>
  </si>
  <si>
    <t>400U-L2</t>
  </si>
  <si>
    <t>Two LEDs. Specify lens color. Standard Finish, on 1 Gang plate</t>
  </si>
  <si>
    <t>400NU-L2</t>
  </si>
  <si>
    <t>Two LEDs. Specify lens color. Standard Finish, on narrow plate</t>
  </si>
  <si>
    <t>IP100ARK</t>
  </si>
  <si>
    <t>PoE Powered Latch retraction kit for Adams RiteDevice 36" opening</t>
  </si>
  <si>
    <t>IP100CRK</t>
  </si>
  <si>
    <t>PoE Powered Latch retraction kit for Corbin Russwin Device 36" opening</t>
  </si>
  <si>
    <t>IP100FRK</t>
  </si>
  <si>
    <t>PoE Powered Latch retraction kit for Falcon Device 36" opening</t>
  </si>
  <si>
    <t>IP100HK</t>
  </si>
  <si>
    <t>PoE Powered Latch retraction kit for Hager Device 36-48" opening</t>
  </si>
  <si>
    <t>IP100SDCK</t>
  </si>
  <si>
    <t>PoE Powered Latch retraction kit for SDC Device 36-48" opening</t>
  </si>
  <si>
    <t>IP100SGK</t>
  </si>
  <si>
    <t>PoE Powered Latch retraction kit for Sargent Device 36-48" opening</t>
  </si>
  <si>
    <t>IP100SGK-EM</t>
  </si>
  <si>
    <t>PoE Powered Latch retraction kit for Sargent Device 30" opening</t>
  </si>
  <si>
    <t>IP100VDK</t>
  </si>
  <si>
    <t>PoE Powered Latch retraction kit for Von Duprin Device 36" opening</t>
  </si>
  <si>
    <t>IP100VDK-42/48</t>
  </si>
  <si>
    <t>PoE Powered Latch retraction kit for Von Duprin Device 42-48" opening</t>
  </si>
  <si>
    <t>IP100YDK</t>
  </si>
  <si>
    <t>PoE Powered Latch retraction kit for YaleDevice 36" opening</t>
  </si>
  <si>
    <t>10GX12 0031000</t>
  </si>
  <si>
    <t>CAT6A 4PR U/UTP CMR REEL</t>
  </si>
  <si>
    <t>FT</t>
  </si>
  <si>
    <t>10GX12 0041000</t>
  </si>
  <si>
    <t>10GX12 0051000</t>
  </si>
  <si>
    <t>10GX12 0061000</t>
  </si>
  <si>
    <t>10GX12 0081000</t>
  </si>
  <si>
    <t>10GX12 0091000</t>
  </si>
  <si>
    <t>10GX12 0101000</t>
  </si>
  <si>
    <t>10GX13 0041000</t>
  </si>
  <si>
    <t>CAT6A 4PR U/UTP CMP REEL</t>
  </si>
  <si>
    <t>10GX13 0051000</t>
  </si>
  <si>
    <t>10GX13 0071000</t>
  </si>
  <si>
    <t>10GX13 0081000</t>
  </si>
  <si>
    <t>10GX13 0091000</t>
  </si>
  <si>
    <t>10GX13 0101000</t>
  </si>
  <si>
    <t>10GX13 D151000</t>
  </si>
  <si>
    <t>10GX32 0041000</t>
  </si>
  <si>
    <t>CAT6A 4PRB U/UTP CMR REEL</t>
  </si>
  <si>
    <t>10GX32 0061000</t>
  </si>
  <si>
    <t>10GX32 0081000</t>
  </si>
  <si>
    <t>10GX32 0091000</t>
  </si>
  <si>
    <t>10GX32 0101000</t>
  </si>
  <si>
    <t>10GX33 0041000</t>
  </si>
  <si>
    <t>CAT6A 4PRB U/UTP CMP REEL</t>
  </si>
  <si>
    <t>10GX33 0051000</t>
  </si>
  <si>
    <t>10GX33 0081000</t>
  </si>
  <si>
    <t>10GX33 0101000</t>
  </si>
  <si>
    <t>10GX52F 0041000</t>
  </si>
  <si>
    <t>CAT6A 4PR F/UTP CMR REEL</t>
  </si>
  <si>
    <t>10GX52F 0061000</t>
  </si>
  <si>
    <t>10GX52F 0081000</t>
  </si>
  <si>
    <t>10GX52F 0091000</t>
  </si>
  <si>
    <t>10GX52F 0101000</t>
  </si>
  <si>
    <t>10GX53F 0041000</t>
  </si>
  <si>
    <t>CAT6A 4PR F/UTP CMP REEL</t>
  </si>
  <si>
    <t>10GX53F 0051000</t>
  </si>
  <si>
    <t>10GX53F 0081000</t>
  </si>
  <si>
    <t>10GX53F 0091000</t>
  </si>
  <si>
    <t>10GX53F 0101000</t>
  </si>
  <si>
    <t>10GX53F D151000</t>
  </si>
  <si>
    <t>10GX62F 0041000</t>
  </si>
  <si>
    <t>CAT6A 4PRB F/UTP CMR REEL</t>
  </si>
  <si>
    <t>10GX62F 0061000</t>
  </si>
  <si>
    <t>10GX62F 0081000</t>
  </si>
  <si>
    <t>10GX62F 0091000</t>
  </si>
  <si>
    <t>10GX62F 0101000</t>
  </si>
  <si>
    <t>10GX63F 0041000</t>
  </si>
  <si>
    <t>CAT6A 4PRB F/UTP CMP REEL</t>
  </si>
  <si>
    <t>10GX63F 0081000</t>
  </si>
  <si>
    <t>10GX63F 0091000</t>
  </si>
  <si>
    <t>10GX63F 0101000</t>
  </si>
  <si>
    <t>10GX63F D151000</t>
  </si>
  <si>
    <t>10GXS12 0031000</t>
  </si>
  <si>
    <t>10GXS12 0041000</t>
  </si>
  <si>
    <t>10GXS12 0051000</t>
  </si>
  <si>
    <t>10GXS12 0061000</t>
  </si>
  <si>
    <t>10GXS12 0071000</t>
  </si>
  <si>
    <t>10GXS12 0081000</t>
  </si>
  <si>
    <t>10GXS12 0091000</t>
  </si>
  <si>
    <t>10GXS12 0101000</t>
  </si>
  <si>
    <t>10GXS13 0031000</t>
  </si>
  <si>
    <t>10GXS13 0041000</t>
  </si>
  <si>
    <t>10GXS13 0051000</t>
  </si>
  <si>
    <t>10GXS13 0071000</t>
  </si>
  <si>
    <t>10GXS13 0081000</t>
  </si>
  <si>
    <t>10GXS13 0091000</t>
  </si>
  <si>
    <t>10GXS13 0101000</t>
  </si>
  <si>
    <t>10GXS13 D151000</t>
  </si>
  <si>
    <t>10GXS13009U1000</t>
  </si>
  <si>
    <t>CAT6A 4PR U/UTP CMP UNREEL</t>
  </si>
  <si>
    <t>10GXS32 0031000</t>
  </si>
  <si>
    <t>10GXS32 0041000</t>
  </si>
  <si>
    <t>10GXS32 0051000</t>
  </si>
  <si>
    <t>10GXS32 0061000</t>
  </si>
  <si>
    <t>10GXS32 0071000</t>
  </si>
  <si>
    <t>10GXS32 0081000</t>
  </si>
  <si>
    <t>10GXS32 0091000</t>
  </si>
  <si>
    <t>10GXS32 0101000</t>
  </si>
  <si>
    <t>10GXS33 0031000</t>
  </si>
  <si>
    <t>10GXS33 0041000</t>
  </si>
  <si>
    <t>10GXS33 0051000</t>
  </si>
  <si>
    <t>10GXS33 0071000</t>
  </si>
  <si>
    <t>10GXS33 0081000</t>
  </si>
  <si>
    <t>10GXS33 0091000</t>
  </si>
  <si>
    <t>10GXS33 0101000</t>
  </si>
  <si>
    <t>10GXS33 D151000</t>
  </si>
  <si>
    <t>10GXS33003A1000</t>
  </si>
  <si>
    <t>CAT6A 4PRB U/UTP CMP RIB</t>
  </si>
  <si>
    <t>10GXS33004A1000</t>
  </si>
  <si>
    <t>10GXS33005A1000</t>
  </si>
  <si>
    <t>10GXS33007A1000</t>
  </si>
  <si>
    <t>10GXS33008A1000</t>
  </si>
  <si>
    <t>10GXS33009A1000</t>
  </si>
  <si>
    <t>10GXS33010A1000</t>
  </si>
  <si>
    <t>2147A 0101000</t>
  </si>
  <si>
    <t>CAT6A 4PR U/UTP OSP-CM REEL</t>
  </si>
  <si>
    <t>2148A 0101000</t>
  </si>
  <si>
    <t>CAT6A 4PR U/UTP CMR/CMX REEL</t>
  </si>
  <si>
    <t>2149A 0101000</t>
  </si>
  <si>
    <t>CAT6 4PR F/UTP CMR/CMX REEL</t>
  </si>
  <si>
    <t>2412 003A1000</t>
  </si>
  <si>
    <t>CAT6+ 4PR U/UTP CMR RIB</t>
  </si>
  <si>
    <t>2412 003U1000</t>
  </si>
  <si>
    <t>CAT6+ 4PR U/UTP CMR BOX</t>
  </si>
  <si>
    <t>2412 0041000</t>
  </si>
  <si>
    <t>CAT6+ 4PR U/UTP CMR REEL</t>
  </si>
  <si>
    <t>2412 004A1000</t>
  </si>
  <si>
    <t>2412 004U1000</t>
  </si>
  <si>
    <t>2412 0051000</t>
  </si>
  <si>
    <t>2412 005A1000</t>
  </si>
  <si>
    <t>2412 005U1000</t>
  </si>
  <si>
    <t>2412 0061000</t>
  </si>
  <si>
    <t>2412 0061400</t>
  </si>
  <si>
    <t>2412 0065000</t>
  </si>
  <si>
    <t>2412 006A1000</t>
  </si>
  <si>
    <t>2412 006U1000</t>
  </si>
  <si>
    <t>2412 007U1000</t>
  </si>
  <si>
    <t>2412 0081000</t>
  </si>
  <si>
    <t>2412 008A1000</t>
  </si>
  <si>
    <t>2412 008U1000</t>
  </si>
  <si>
    <t>2412 0091000</t>
  </si>
  <si>
    <t>2412 0095000</t>
  </si>
  <si>
    <t>2412 009A1000</t>
  </si>
  <si>
    <t>2412 009U1000</t>
  </si>
  <si>
    <t>2412 0101000</t>
  </si>
  <si>
    <t>2412 010A1000</t>
  </si>
  <si>
    <t>2412 010U1000</t>
  </si>
  <si>
    <t>2412F 0031000</t>
  </si>
  <si>
    <t>CAT6+ 4PR F/UTP CMR REEL</t>
  </si>
  <si>
    <t>2412F 0041000</t>
  </si>
  <si>
    <t>2412F 0051000</t>
  </si>
  <si>
    <t>2412F 0061000</t>
  </si>
  <si>
    <t>2412F 006A500</t>
  </si>
  <si>
    <t>CAT6+ 4PR F/UTP CMR RIB</t>
  </si>
  <si>
    <t>2412F 0081000</t>
  </si>
  <si>
    <t>2412F 0091000</t>
  </si>
  <si>
    <t>2412F 009A500</t>
  </si>
  <si>
    <t>2412F 0101000</t>
  </si>
  <si>
    <t>2413 0031000</t>
  </si>
  <si>
    <t>CAT6+ 4PR U/UTP CMP REEL</t>
  </si>
  <si>
    <t>2413 0035000</t>
  </si>
  <si>
    <t>2413 003A1000</t>
  </si>
  <si>
    <t>CAT6+ 4PR U/UTP CMP RIB</t>
  </si>
  <si>
    <t>2413 003U1000</t>
  </si>
  <si>
    <t>CAT6+ 4PR U/UTP CMP BOX</t>
  </si>
  <si>
    <t>2413 0041000</t>
  </si>
  <si>
    <t>2413 004A1000</t>
  </si>
  <si>
    <t>2413 004U1000</t>
  </si>
  <si>
    <t>2413 0051000</t>
  </si>
  <si>
    <t>2413 005A1000</t>
  </si>
  <si>
    <t>2413 005U1000</t>
  </si>
  <si>
    <t>2413 007U1000</t>
  </si>
  <si>
    <t>2413 0081000</t>
  </si>
  <si>
    <t>2413 008A1000</t>
  </si>
  <si>
    <t>2413 008U1000</t>
  </si>
  <si>
    <t>2413 0091000</t>
  </si>
  <si>
    <t>2413 009A1000</t>
  </si>
  <si>
    <t>2413 009U1000</t>
  </si>
  <si>
    <t>2413 0101000</t>
  </si>
  <si>
    <t>2413 010A1000</t>
  </si>
  <si>
    <t>2413 010U1000</t>
  </si>
  <si>
    <t>2413 012A1000</t>
  </si>
  <si>
    <t>2413 D151000</t>
  </si>
  <si>
    <t>2413 D15A1000</t>
  </si>
  <si>
    <t>2413 D15U1000</t>
  </si>
  <si>
    <t>2413 D15U500</t>
  </si>
  <si>
    <t>2413F 0031000</t>
  </si>
  <si>
    <t>CAT6+ 4PR F/UTP CMP REEL</t>
  </si>
  <si>
    <t>2413F 0041000</t>
  </si>
  <si>
    <t>2413F 0051000</t>
  </si>
  <si>
    <t>2413F 0081000</t>
  </si>
  <si>
    <t>2413F 0091000</t>
  </si>
  <si>
    <t>2413F 009A1000</t>
  </si>
  <si>
    <t>CAT6+ 4PR F/UTP CMP RIB</t>
  </si>
  <si>
    <t>2413F 009A500</t>
  </si>
  <si>
    <t>2413F 0101000</t>
  </si>
  <si>
    <t>2413F 010A1000</t>
  </si>
  <si>
    <t>2413F D151000</t>
  </si>
  <si>
    <t>2413F D15A1000</t>
  </si>
  <si>
    <t>2413F D15A500</t>
  </si>
  <si>
    <t>2804RW 0101000</t>
  </si>
  <si>
    <t>COMPOSITE CAMERA CABLE WB RSR</t>
  </si>
  <si>
    <t>2804RW 0103280</t>
  </si>
  <si>
    <t>7804C B591000</t>
  </si>
  <si>
    <t>COMPOSITE CAMERA CABLE</t>
  </si>
  <si>
    <t>7804C B591640</t>
  </si>
  <si>
    <t>7804C B592500</t>
  </si>
  <si>
    <t>7804C B593280</t>
  </si>
  <si>
    <t>7804LW 0101000</t>
  </si>
  <si>
    <t>COMPOSITE CABLE BRD PVC</t>
  </si>
  <si>
    <t>7804LW 0103280</t>
  </si>
  <si>
    <t>7804LW 010500</t>
  </si>
  <si>
    <t>7804R B591000</t>
  </si>
  <si>
    <t>7804R B591640</t>
  </si>
  <si>
    <t>7804R B593280</t>
  </si>
  <si>
    <t>7804R B593900</t>
  </si>
  <si>
    <t>7804R B59500</t>
  </si>
  <si>
    <t>7804WB 0101000</t>
  </si>
  <si>
    <t>COMPOSITE CAMERA CABLE PO</t>
  </si>
  <si>
    <t>7804WB 0101500</t>
  </si>
  <si>
    <t>7804WB 0102500</t>
  </si>
  <si>
    <t>7804WB 0103000</t>
  </si>
  <si>
    <t>7804WB 0103280</t>
  </si>
  <si>
    <t>7804WB 010700</t>
  </si>
  <si>
    <t>7804WB 010750</t>
  </si>
  <si>
    <t>7818A 0101000</t>
  </si>
  <si>
    <t>COMPOSITE-SMPTE311M HDTV CABLE</t>
  </si>
  <si>
    <t>7818A 0103280</t>
  </si>
  <si>
    <t>7824R 0051000</t>
  </si>
  <si>
    <t>7824R 0051500</t>
  </si>
  <si>
    <t>7824R 0051600</t>
  </si>
  <si>
    <t>7824R 0052000</t>
  </si>
  <si>
    <t>7824R 0054000</t>
  </si>
  <si>
    <t>7824WB 0101000</t>
  </si>
  <si>
    <t>7824WB 0102000</t>
  </si>
  <si>
    <t>7824WB 0103280</t>
  </si>
  <si>
    <t>7825R 0101000</t>
  </si>
  <si>
    <t>7825R 0102000</t>
  </si>
  <si>
    <t>7825R 0102500</t>
  </si>
  <si>
    <t>82688 0101000</t>
  </si>
  <si>
    <t>2 PR #22 FFEP SH FRPVC</t>
  </si>
  <si>
    <t>82689 0101000</t>
  </si>
  <si>
    <t>4PR#22FEP2PR#22FFEPSHPVC</t>
  </si>
  <si>
    <t>83008 0081000</t>
  </si>
  <si>
    <t>#20 STR TFE GRY</t>
  </si>
  <si>
    <t>83025 013100</t>
  </si>
  <si>
    <t>DELETE</t>
  </si>
  <si>
    <t>83027 0081000</t>
  </si>
  <si>
    <t>9688 0101000</t>
  </si>
  <si>
    <t>2PR#22FRFPE FRPE BRD PVC</t>
  </si>
  <si>
    <t>9688 0102000</t>
  </si>
  <si>
    <t>9688 0103600</t>
  </si>
  <si>
    <t>9688 010500</t>
  </si>
  <si>
    <t>9689 0101000</t>
  </si>
  <si>
    <t>2PR#22 SHLD 4PR#22PE PVC</t>
  </si>
  <si>
    <t>AX101319</t>
  </si>
  <si>
    <t>CAT6+ JACK KCONN ALMOND</t>
  </si>
  <si>
    <t>AX101319-B24</t>
  </si>
  <si>
    <t>AX101320</t>
  </si>
  <si>
    <t>CAT6+ JACK KCONN ELEC WHITE</t>
  </si>
  <si>
    <t>AX101320-B24</t>
  </si>
  <si>
    <t>AX101321</t>
  </si>
  <si>
    <t>CAT6+ JACK KCONN BLACK</t>
  </si>
  <si>
    <t>AX101321-B24</t>
  </si>
  <si>
    <t>AX101322</t>
  </si>
  <si>
    <t>CAT6+ JACK KCONN ORANGE TIA606</t>
  </si>
  <si>
    <t>AX101323</t>
  </si>
  <si>
    <t>CAT6+ JACK KCONN RED TIA606</t>
  </si>
  <si>
    <t>AX101324</t>
  </si>
  <si>
    <t>CAT6+ JACK KCONN YELLOW TIA606</t>
  </si>
  <si>
    <t>AX101325</t>
  </si>
  <si>
    <t>CAT6+ JACK KCONN GREEN TIA606</t>
  </si>
  <si>
    <t>AX101326</t>
  </si>
  <si>
    <t>CAT6+ JACK KCONN BLUE TIA606</t>
  </si>
  <si>
    <t>AX101327</t>
  </si>
  <si>
    <t>CAT6+ JACK KCONN PURPLE TIA606</t>
  </si>
  <si>
    <t>AX101432</t>
  </si>
  <si>
    <t>INTERFACE PLATE 2-PORT SG ALM</t>
  </si>
  <si>
    <t>AX101433</t>
  </si>
  <si>
    <t>INTERFACE PLATE 2-PORT SG  WHI</t>
  </si>
  <si>
    <t>AX101434</t>
  </si>
  <si>
    <t>INTERFACE PLATE 2-PORT,</t>
  </si>
  <si>
    <t>AX101436</t>
  </si>
  <si>
    <t>INTERFACE PLATE 4-PORT, ALM</t>
  </si>
  <si>
    <t>AX101437</t>
  </si>
  <si>
    <t>INTERFACE PLATE 4-PORT, WHI</t>
  </si>
  <si>
    <t>AX101438</t>
  </si>
  <si>
    <t>INTERFACE PLATE 4-PORT,</t>
  </si>
  <si>
    <t>AX101439</t>
  </si>
  <si>
    <t>INTERFACE PLATE 6-PORT,</t>
  </si>
  <si>
    <t>AX101440</t>
  </si>
  <si>
    <t>AX101441</t>
  </si>
  <si>
    <t>INTERFACE PLATE 6-PORT, WHI</t>
  </si>
  <si>
    <t>AX101442</t>
  </si>
  <si>
    <t>AX101988</t>
  </si>
  <si>
    <t>MDVO MM OUTLET BOX WHITE</t>
  </si>
  <si>
    <t>AX102005</t>
  </si>
  <si>
    <t>1-PORT S/S SG FACEPLATE</t>
  </si>
  <si>
    <t>AX102006</t>
  </si>
  <si>
    <t>AX102007</t>
  </si>
  <si>
    <t>2-PORT S/S SG FACEPLATE</t>
  </si>
  <si>
    <t>AX102008</t>
  </si>
  <si>
    <t>3-PORT S/S SG FACEPLATE</t>
  </si>
  <si>
    <t>AX102009</t>
  </si>
  <si>
    <t>4-PORT S/S SG FACEPLATE</t>
  </si>
  <si>
    <t>AX102010</t>
  </si>
  <si>
    <t>6-PORT S/S SG FACEPLATE</t>
  </si>
  <si>
    <t>AX102011</t>
  </si>
  <si>
    <t>4-PORT S/S DG FACEPLATE</t>
  </si>
  <si>
    <t>AX102012</t>
  </si>
  <si>
    <t>6-PORT S/S DG FACEPLATE</t>
  </si>
  <si>
    <t>AX102270</t>
  </si>
  <si>
    <t>10GX JACK MDVO ALMOND</t>
  </si>
  <si>
    <t>AX102271</t>
  </si>
  <si>
    <t>10GX JACK MDVO WHITE</t>
  </si>
  <si>
    <t>AX102272</t>
  </si>
  <si>
    <t>10GX JACK MDVO BLACK</t>
  </si>
  <si>
    <t>AX102273</t>
  </si>
  <si>
    <t>10GX JACK MDVO ORANGE TIA606</t>
  </si>
  <si>
    <t>AX102274</t>
  </si>
  <si>
    <t>10GX JACK MDVO RED TIA606</t>
  </si>
  <si>
    <t>AX102275</t>
  </si>
  <si>
    <t>10GX JACK MDVO YELLOW TIA606</t>
  </si>
  <si>
    <t>AX102276</t>
  </si>
  <si>
    <t>10GX JACK MDVO GREEN TIA606</t>
  </si>
  <si>
    <t>AX102277</t>
  </si>
  <si>
    <t>10GX JACK MDVO BLUE TIA606</t>
  </si>
  <si>
    <t>AX102278</t>
  </si>
  <si>
    <t>10GX JACK MDVO PURPLE TIA 606</t>
  </si>
  <si>
    <t>AX102281</t>
  </si>
  <si>
    <t>10GX JACK KCONN ALMOND</t>
  </si>
  <si>
    <t>AX102282</t>
  </si>
  <si>
    <t>10GX JACK KCONN ELEC WHITE</t>
  </si>
  <si>
    <t>AX102283</t>
  </si>
  <si>
    <t>10GX JACK KCONN BLACK</t>
  </si>
  <si>
    <t>AX102284</t>
  </si>
  <si>
    <t>10GX JACK KCONN ORANGE TIA606</t>
  </si>
  <si>
    <t>AX102285</t>
  </si>
  <si>
    <t>10GX JACK KCONN RED TIA606</t>
  </si>
  <si>
    <t>AX102286</t>
  </si>
  <si>
    <t>10GX JACK KCONN YELLOW TIA606</t>
  </si>
  <si>
    <t>AX102287</t>
  </si>
  <si>
    <t>10GX JACK KCONN GREEN TIA606</t>
  </si>
  <si>
    <t>AX102288</t>
  </si>
  <si>
    <t>10GX JACK KCONN BLUE TIA606</t>
  </si>
  <si>
    <t>AX102289</t>
  </si>
  <si>
    <t>10GX JACK KCONN PURPLE TIA606</t>
  </si>
  <si>
    <t>AX103248</t>
  </si>
  <si>
    <t>ANGLEFLEX PATCH PANEL 24-P 1U</t>
  </si>
  <si>
    <t>AX103248+CN</t>
  </si>
  <si>
    <t>AX103249</t>
  </si>
  <si>
    <t>ANGLEFLEX PATCH PANEL 48-P 2U</t>
  </si>
  <si>
    <t>AX103249+CN</t>
  </si>
  <si>
    <t>AX103253</t>
  </si>
  <si>
    <t>CAT6+ KCONN PATCH PANEL 24-P</t>
  </si>
  <si>
    <t>AX103253-SCM</t>
  </si>
  <si>
    <t>CAT6+ KEYCONNECT PATCH PANEL</t>
  </si>
  <si>
    <t>AX103254</t>
  </si>
  <si>
    <t>10GX KCONN PATCH PANEL 24-P 1U</t>
  </si>
  <si>
    <t>AX103255</t>
  </si>
  <si>
    <t>CAT6+ KCONN PATCH PANEL 48-P</t>
  </si>
  <si>
    <t>AX103255-SCM</t>
  </si>
  <si>
    <t>AX103256</t>
  </si>
  <si>
    <t>10GX KCONN PATCH PANEL 48-P 2U</t>
  </si>
  <si>
    <t>AX103257</t>
  </si>
  <si>
    <t>LFLEX ANGLEFLEX PATCH PNL,WHI</t>
  </si>
  <si>
    <t>AX103263</t>
  </si>
  <si>
    <t>CAT6+ ULTRA-HD PATCH PANL 48-P</t>
  </si>
  <si>
    <t>AX103264</t>
  </si>
  <si>
    <t>10GX ULTRA-HD PATCH PANEL 48-P</t>
  </si>
  <si>
    <t>AX104138</t>
  </si>
  <si>
    <t>10GX IDC PATCH PANEL</t>
  </si>
  <si>
    <t>AX104139</t>
  </si>
  <si>
    <t>10GX IDC CONNECTING BLOCK</t>
  </si>
  <si>
    <t>AX104160</t>
  </si>
  <si>
    <t>KCONN FACEPLATE 1-P SG BLACK</t>
  </si>
  <si>
    <t>AX104161</t>
  </si>
  <si>
    <t>KCONN FACEPLATE 2-P SG BLACK</t>
  </si>
  <si>
    <t>AX104162</t>
  </si>
  <si>
    <t>KCONN FACEPLATE 3-P SG BLACK</t>
  </si>
  <si>
    <t>AX104163</t>
  </si>
  <si>
    <t>KCONN FACEPLATE 4-P SG BLACK</t>
  </si>
  <si>
    <t>AX104164</t>
  </si>
  <si>
    <t>KCONN FACEPLATE 6-P SG BLACK</t>
  </si>
  <si>
    <t>AX104165</t>
  </si>
  <si>
    <t>KCONN FACEPLATE 6-P DG BLACK</t>
  </si>
  <si>
    <t>AX104166</t>
  </si>
  <si>
    <t>KCONN FACEPLATE 12-P DG BLACK</t>
  </si>
  <si>
    <t>AX104189-B24</t>
  </si>
  <si>
    <t>CAT6+ JACK KCONN ORANGE</t>
  </si>
  <si>
    <t>AX104190-B24</t>
  </si>
  <si>
    <t>CAT6+ JACK KCONN RED</t>
  </si>
  <si>
    <t>AX104191-B24</t>
  </si>
  <si>
    <t>CAT6+ JACK KCONN YELLOW</t>
  </si>
  <si>
    <t>AX104192-B24</t>
  </si>
  <si>
    <t>CAT6+ JACK KCONN GREEN</t>
  </si>
  <si>
    <t>AX104193-B24</t>
  </si>
  <si>
    <t>CAT6+ JACK KCONN BLUE</t>
  </si>
  <si>
    <t>AX104194-B24</t>
  </si>
  <si>
    <t>CAT6+ JACK KCONN PURPLE</t>
  </si>
  <si>
    <t>AX104197</t>
  </si>
  <si>
    <t>KCONN FACEPLATE 2-P SG IVORY</t>
  </si>
  <si>
    <t>AX104198</t>
  </si>
  <si>
    <t>KCONN FACEPLATE 4-P SG IVORY</t>
  </si>
  <si>
    <t>AX104200</t>
  </si>
  <si>
    <t>KCONN FACEPLATE 12-P DG IVORY</t>
  </si>
  <si>
    <t>AX104225</t>
  </si>
  <si>
    <t>FRONT-TO-BACK TROUGH KIT</t>
  </si>
  <si>
    <t>AX104225-S</t>
  </si>
  <si>
    <t>AX104226</t>
  </si>
  <si>
    <t>18" Overhead Cable Mgnt Kit</t>
  </si>
  <si>
    <t>AX104229</t>
  </si>
  <si>
    <t>KCONN BLANK MODULE, IVORY</t>
  </si>
  <si>
    <t>AX104230</t>
  </si>
  <si>
    <t>KCONN FACEPLATE 1-P SSTEEL</t>
  </si>
  <si>
    <t>AX104231</t>
  </si>
  <si>
    <t>KCONN FACEPLATE 2-P SSTEEL</t>
  </si>
  <si>
    <t>AX104232</t>
  </si>
  <si>
    <t>KCONN FACEPLATE 4-P SSTEEL</t>
  </si>
  <si>
    <t>AX104233</t>
  </si>
  <si>
    <t>KCONN FACEPLATE 6-P SSTEEL</t>
  </si>
  <si>
    <t>AX104234</t>
  </si>
  <si>
    <t>KCONN FACEPLATE 12-P SSTEEL</t>
  </si>
  <si>
    <t>AX104485</t>
  </si>
  <si>
    <t>KEYSTONE MEDIAFLEX SG FP</t>
  </si>
  <si>
    <t>AX104486</t>
  </si>
  <si>
    <t>AX104487</t>
  </si>
  <si>
    <t>AX104488</t>
  </si>
  <si>
    <t>KEYSTONE MEDIAFLEX DG FP</t>
  </si>
  <si>
    <t>AX104489</t>
  </si>
  <si>
    <t>AX104490</t>
  </si>
  <si>
    <t>AX104491</t>
  </si>
  <si>
    <t>AX104492</t>
  </si>
  <si>
    <t>AX104493</t>
  </si>
  <si>
    <t>AX104494</t>
  </si>
  <si>
    <t>AX104568</t>
  </si>
  <si>
    <t>AX104569</t>
  </si>
  <si>
    <t>AX104570</t>
  </si>
  <si>
    <t>AX104571</t>
  </si>
  <si>
    <t>AX104573</t>
  </si>
  <si>
    <t>KEYCONNECT BNC 75 SURFACE</t>
  </si>
  <si>
    <t>AX104574</t>
  </si>
  <si>
    <t>AX104575</t>
  </si>
  <si>
    <t>AX104576</t>
  </si>
  <si>
    <t>AX104591</t>
  </si>
  <si>
    <t>KCONN PATCH PANEL 48-P 1U BLK</t>
  </si>
  <si>
    <t>AX104592</t>
  </si>
  <si>
    <t>KCONN PATCH PANEL 48-P 1U TITA</t>
  </si>
  <si>
    <t>AX104593</t>
  </si>
  <si>
    <t>B'liance Spare Blade FC-7R&amp;8R</t>
  </si>
  <si>
    <t>AX104594-01</t>
  </si>
  <si>
    <t>Mediaflex Angle DG 12P Adapter</t>
  </si>
  <si>
    <t>AX104594-02</t>
  </si>
  <si>
    <t>AX104594-04</t>
  </si>
  <si>
    <t>AX104594-14</t>
  </si>
  <si>
    <t>AX104596</t>
  </si>
  <si>
    <t>Cat 6+  Shielded Modular Jack</t>
  </si>
  <si>
    <t>AX104599</t>
  </si>
  <si>
    <t>KCONN ANGLED PPANEL 24P 1U BLK</t>
  </si>
  <si>
    <t>AX104599+CN</t>
  </si>
  <si>
    <t>AX104600</t>
  </si>
  <si>
    <t>KCONN ANGLED PPANEL 48P 1U BLK</t>
  </si>
  <si>
    <t>AX104600-VLB</t>
  </si>
  <si>
    <t>KCONN ANGLED PPANEL 48P 1U VLB</t>
  </si>
  <si>
    <t>AX104601</t>
  </si>
  <si>
    <t>KCONN ANGLED PPANEL 48P 2U BLK</t>
  </si>
  <si>
    <t>AX104601+CA</t>
  </si>
  <si>
    <t>AX104601+CN</t>
  </si>
  <si>
    <t>AX104622</t>
  </si>
  <si>
    <t>KCONN SHD ANGLED PPANEL 24P 1U</t>
  </si>
  <si>
    <t>AX104622+CA</t>
  </si>
  <si>
    <t>AX104623</t>
  </si>
  <si>
    <t>KCONN SHD ANGLED PPANEL 48P 2U</t>
  </si>
  <si>
    <t>AX104623+CA</t>
  </si>
  <si>
    <t>AX104681</t>
  </si>
  <si>
    <t>FX UHD 1U PATCH PANEL HOUSING</t>
  </si>
  <si>
    <t>AX104682</t>
  </si>
  <si>
    <t>FX UHD 2U PATCH PANEL HOUSING</t>
  </si>
  <si>
    <t>AX104683</t>
  </si>
  <si>
    <t>FX UHD 4U PATCH PANEL HOUSING</t>
  </si>
  <si>
    <t>AX104684</t>
  </si>
  <si>
    <t>FX UHD 1U SPLICE HOUSING KIT</t>
  </si>
  <si>
    <t>AX104685</t>
  </si>
  <si>
    <t>FX UHD PATCH CORD RELEASE TOOL</t>
  </si>
  <si>
    <t>AX104686</t>
  </si>
  <si>
    <t>FXM MODULE 24-FIBER OM4</t>
  </si>
  <si>
    <t>AX104689</t>
  </si>
  <si>
    <t>H/Care Faceplate S/Driver bit</t>
  </si>
  <si>
    <t>AX104695</t>
  </si>
  <si>
    <t>BREAK OUT KIT 6-F</t>
  </si>
  <si>
    <t>AX104696</t>
  </si>
  <si>
    <t>BREAK OUT KIT 12-F,</t>
  </si>
  <si>
    <t>AX104705</t>
  </si>
  <si>
    <t>FX UHD SPLICE ACCESSORY KIT</t>
  </si>
  <si>
    <t>AX104934</t>
  </si>
  <si>
    <t>FIBEREXPRESS RACK MOUNT</t>
  </si>
  <si>
    <t>AX105006-B25</t>
  </si>
  <si>
    <t>ST, METAL, SX, FLANGED 25/PK</t>
  </si>
  <si>
    <t>AX105007-B25</t>
  </si>
  <si>
    <t>MPO KEY-UP KEY-DOWN, SX, 25/PK</t>
  </si>
  <si>
    <t>AX105007-S1</t>
  </si>
  <si>
    <t>MPO KEY-UP KEY-DOWN, SX, 1/PK</t>
  </si>
  <si>
    <t>AX105010-B25</t>
  </si>
  <si>
    <t>MPO KEY-UP KEY-UP, SX, FLANGED</t>
  </si>
  <si>
    <t>AX105010-S1</t>
  </si>
  <si>
    <t>AX105156</t>
  </si>
  <si>
    <t>CAT6+ PATCH PANEL BCAST 24P 1U</t>
  </si>
  <si>
    <t>AX105157</t>
  </si>
  <si>
    <t>CAT6+ PATCH PANEL BCAST 48P 2U</t>
  </si>
  <si>
    <t>AX107030</t>
  </si>
  <si>
    <t>KCONN SIDE ENTRY BOX 1-P GRAY</t>
  </si>
  <si>
    <t>AX107031</t>
  </si>
  <si>
    <t>KCONN SIDE ENTRY BOX 2-P GRAY</t>
  </si>
  <si>
    <t>AX107032</t>
  </si>
  <si>
    <t>KCONN SIDE ENTRY BOX 4-P GRAY</t>
  </si>
  <si>
    <t>AX107033</t>
  </si>
  <si>
    <t>KCONN SIDE ENTRY BOX 6-P GRAY</t>
  </si>
  <si>
    <t>AX107034</t>
  </si>
  <si>
    <t>KCONN FURN ADAP 4P GRAY</t>
  </si>
  <si>
    <t>AX107248</t>
  </si>
  <si>
    <t>KCONN SIDE ENTRY BOX 4-P IVO</t>
  </si>
  <si>
    <t>B96551</t>
  </si>
  <si>
    <t>TACT 4F OM1 BLK</t>
  </si>
  <si>
    <t>B96566</t>
  </si>
  <si>
    <t>TACT 2F OS2 BLK</t>
  </si>
  <si>
    <t>B96567</t>
  </si>
  <si>
    <t>TACT 6F OS2 BLK</t>
  </si>
  <si>
    <t>B96570</t>
  </si>
  <si>
    <t>TACT 12F OS2 BLK</t>
  </si>
  <si>
    <t>B96570 X</t>
  </si>
  <si>
    <t>B96571</t>
  </si>
  <si>
    <t>TACT 2F OM1 BLK</t>
  </si>
  <si>
    <t>B96574</t>
  </si>
  <si>
    <t>TACT 10F OM1 BLK</t>
  </si>
  <si>
    <t>B96575</t>
  </si>
  <si>
    <t>12G2 DIST TACTICAL BLK</t>
  </si>
  <si>
    <t>B96576</t>
  </si>
  <si>
    <t>TACT 24F OS2 BLK</t>
  </si>
  <si>
    <t>B96639</t>
  </si>
  <si>
    <t>TACT 4F OS2 BLK</t>
  </si>
  <si>
    <t>B96915</t>
  </si>
  <si>
    <t>DUPLX3.0 2F OM1 OFNR TB</t>
  </si>
  <si>
    <t>B96919</t>
  </si>
  <si>
    <t>DUPLX3.0 2F OM1 OFNP TB</t>
  </si>
  <si>
    <t>B98439</t>
  </si>
  <si>
    <t>TACT 12F OS2 GRN</t>
  </si>
  <si>
    <t>B9A011</t>
  </si>
  <si>
    <t>BO2.0 18F OM2 OFNR TB</t>
  </si>
  <si>
    <t>B9A019</t>
  </si>
  <si>
    <t>BO2.0 18F OM2 OFNP TB</t>
  </si>
  <si>
    <t>B9A040T</t>
  </si>
  <si>
    <t>DISTR 8F OM2 OFNR TB</t>
  </si>
  <si>
    <t>B9A107</t>
  </si>
  <si>
    <t>DISTR 24F OM2 OFNR-ZH TB</t>
  </si>
  <si>
    <t>B9A136</t>
  </si>
  <si>
    <t>BO2.0 18F OM2 OFNR-ZH TB</t>
  </si>
  <si>
    <t>B9A630</t>
  </si>
  <si>
    <t>FI RIB OM2 2F OFNR ORG_JKT</t>
  </si>
  <si>
    <t>B9A640</t>
  </si>
  <si>
    <t>FI RIB OM2 2F OFNP ORG_JKT</t>
  </si>
  <si>
    <t>B9B019</t>
  </si>
  <si>
    <t>BO2.0 18F OM1 OFNP TB</t>
  </si>
  <si>
    <t>B9B107</t>
  </si>
  <si>
    <t>DISTR 24F OM1 OFNR-ZH TB</t>
  </si>
  <si>
    <t>B9B136</t>
  </si>
  <si>
    <t>BO2.0 18F OM1 OFNR-ZH TB</t>
  </si>
  <si>
    <t>B9B602</t>
  </si>
  <si>
    <t>DISTR 24F OM1 OFNR TB</t>
  </si>
  <si>
    <t>B9B640</t>
  </si>
  <si>
    <t>FI RIB OM1 2F OFNP ORG_JKT</t>
  </si>
  <si>
    <t>B9C002</t>
  </si>
  <si>
    <t>DUPLX3.0 2F OM3 OFNR TB</t>
  </si>
  <si>
    <t>B9C003</t>
  </si>
  <si>
    <t>SMPLX3.0 1F OM3 OFNP TB</t>
  </si>
  <si>
    <t>B9C019</t>
  </si>
  <si>
    <t>BO2.0 18F OM3 OFNP TB</t>
  </si>
  <si>
    <t>B9C107</t>
  </si>
  <si>
    <t>DISTR 24F OM3 OFNR-ZH TB</t>
  </si>
  <si>
    <t>B9C130</t>
  </si>
  <si>
    <t>BO2.0 2F OM3 OFNR-ZH TB</t>
  </si>
  <si>
    <t>B9C131</t>
  </si>
  <si>
    <t>BO2.0 4F OM3 OFNR-ZH TB</t>
  </si>
  <si>
    <t>B9C135</t>
  </si>
  <si>
    <t>BO2.0 12F OM3 OFNR-ZH TB</t>
  </si>
  <si>
    <t>B9C602</t>
  </si>
  <si>
    <t>DISTR 24F OM3 OFNR TB</t>
  </si>
  <si>
    <t>B9C612</t>
  </si>
  <si>
    <t>REPLACED BY FI3D024PJ</t>
  </si>
  <si>
    <t>B9C640</t>
  </si>
  <si>
    <t>FI RIB OM3 2F OFNP AQA_JKT</t>
  </si>
  <si>
    <t>B9E003</t>
  </si>
  <si>
    <t>SMPLX3.0 1F OM4 OFNP TB</t>
  </si>
  <si>
    <t>B9E004</t>
  </si>
  <si>
    <t>DUPLX3.0 2F OM4 OFNP TB</t>
  </si>
  <si>
    <t>B9E011</t>
  </si>
  <si>
    <t>BO2.0 18F OM4 OFNR TB</t>
  </si>
  <si>
    <t>B9E014 G75A1000</t>
  </si>
  <si>
    <t>BO2.0 4F OM4 OFNP TB</t>
  </si>
  <si>
    <t>B9E019</t>
  </si>
  <si>
    <t>BO2.0 18F OM4 OFNP TB</t>
  </si>
  <si>
    <t>B9E038T</t>
  </si>
  <si>
    <t>DISTR 4F OM4 OFNR TB</t>
  </si>
  <si>
    <t>B9E042T</t>
  </si>
  <si>
    <t>DISTR 12F OM4 OFNR TB</t>
  </si>
  <si>
    <t>B9E107</t>
  </si>
  <si>
    <t>DISTR 24F OM4 OFNR-ZH TB</t>
  </si>
  <si>
    <t>B9E131</t>
  </si>
  <si>
    <t>BO2.0 4F OM4 OFNR-ZH TB</t>
  </si>
  <si>
    <t>B9E136</t>
  </si>
  <si>
    <t>BO2.0 18F OM4 OFNR-ZH TB</t>
  </si>
  <si>
    <t>B9E244</t>
  </si>
  <si>
    <t>D-AIA 36F OM4 OFCP TB</t>
  </si>
  <si>
    <t>B9E602</t>
  </si>
  <si>
    <t>REPLACED BY FI4D024RJA</t>
  </si>
  <si>
    <t>B9E630</t>
  </si>
  <si>
    <t>FI RIB OM4 2F OFNR AQA_JKT</t>
  </si>
  <si>
    <t>B9E630E</t>
  </si>
  <si>
    <t>FI RIB OM4 2F OFNR EV_JKT</t>
  </si>
  <si>
    <t>B9E640</t>
  </si>
  <si>
    <t>FI RIB OM4 2F OFNP AQA_JKT</t>
  </si>
  <si>
    <t>B9W002</t>
  </si>
  <si>
    <t>DUPLX3.0 2F OS2 OFNR TB</t>
  </si>
  <si>
    <t>B9W011</t>
  </si>
  <si>
    <t>REPLACED BY FISB018RB</t>
  </si>
  <si>
    <t>B9W019</t>
  </si>
  <si>
    <t>BO2.0 18F OS2 OFNP TB</t>
  </si>
  <si>
    <t>B9W107</t>
  </si>
  <si>
    <t>DISTR 24F OS2 OFNR-ZH TB</t>
  </si>
  <si>
    <t>B9W136</t>
  </si>
  <si>
    <t>BO2.0 18F OS2 OFNR-ZH TB</t>
  </si>
  <si>
    <t>B9W207</t>
  </si>
  <si>
    <t>REPLACED BY FDSM048P2</t>
  </si>
  <si>
    <t>B9W630</t>
  </si>
  <si>
    <t>FI RIB OS2 2F OFNR YEL_JKT</t>
  </si>
  <si>
    <t>B9W640</t>
  </si>
  <si>
    <t>FI RIB OS2 2F OFNP YEL_JKT</t>
  </si>
  <si>
    <t>BYA1938</t>
  </si>
  <si>
    <t>FI RIB OM2 2F LSZH ORG_JKT</t>
  </si>
  <si>
    <t>BYB1938</t>
  </si>
  <si>
    <t>FI RIB OM1 2F LSZH ORG_JKT</t>
  </si>
  <si>
    <t>BYC1938</t>
  </si>
  <si>
    <t>FI RIB OM3 2F LSZH AQA_JKT</t>
  </si>
  <si>
    <t>BYE1938</t>
  </si>
  <si>
    <t>FI RIB OM4 2F LSZH AQA_JKT</t>
  </si>
  <si>
    <t>BYE1938E</t>
  </si>
  <si>
    <t>FI RIB OM4 2F LSZH EV_JKT</t>
  </si>
  <si>
    <t>BYW1938</t>
  </si>
  <si>
    <t>FI RIB OS2 2F LSZH YEL_JKT</t>
  </si>
  <si>
    <t>C601103001</t>
  </si>
  <si>
    <t>PATCHCORD BCAT6+ CMR ORA 1FT</t>
  </si>
  <si>
    <t>C601103003</t>
  </si>
  <si>
    <t>PATCHCORD BCAT6+ CMR ORA 3FT</t>
  </si>
  <si>
    <t>C601103006</t>
  </si>
  <si>
    <t>PATCHCORD BCAT6+ CMR ORA 6FT</t>
  </si>
  <si>
    <t>C601103007</t>
  </si>
  <si>
    <t>PATCHCORD BCAT6+ CMR ORA 7FT</t>
  </si>
  <si>
    <t>C601103009</t>
  </si>
  <si>
    <t>PATCHCORD BCAT6+ CMR ORA 9FT</t>
  </si>
  <si>
    <t>C601104001</t>
  </si>
  <si>
    <t>PATCHCORD BCAT6+ CMR YEL 1FT</t>
  </si>
  <si>
    <t>C601104003</t>
  </si>
  <si>
    <t>PATCHCORD BCAT6+ CMR YEL 3FT</t>
  </si>
  <si>
    <t>C601104006</t>
  </si>
  <si>
    <t>PATCHCORD BCAT6+ CMR YEL 6FT</t>
  </si>
  <si>
    <t>C601104007</t>
  </si>
  <si>
    <t>PATCHCORD BCAT6+ CMR YEL 7FT</t>
  </si>
  <si>
    <t>C601104009</t>
  </si>
  <si>
    <t>PATCHCORD BCAT6+ CMR YEL 9FT</t>
  </si>
  <si>
    <t>C601105001</t>
  </si>
  <si>
    <t>PATCHCORD BCAT6+ CMR GRN 1FT</t>
  </si>
  <si>
    <t>C601105003</t>
  </si>
  <si>
    <t>PATCHCORD BCAT6+ CMR GRN 3FT</t>
  </si>
  <si>
    <t>C601105006</t>
  </si>
  <si>
    <t>PATCHCORD BCAT6+ CMR GRN 6FT</t>
  </si>
  <si>
    <t>C601105007</t>
  </si>
  <si>
    <t>PATCHCORD BCAT6+ CMR GRN 7FT</t>
  </si>
  <si>
    <t>C601105009</t>
  </si>
  <si>
    <t>PATCHCORD BCAT6+ CMR GRN 9FT</t>
  </si>
  <si>
    <t>C601105013</t>
  </si>
  <si>
    <t>PATCHCORD BCAT6+ CMR GRN 13FT</t>
  </si>
  <si>
    <t>C601105016</t>
  </si>
  <si>
    <t>PATCHCORD BCAT6+ CMR GRN 16FT</t>
  </si>
  <si>
    <t>C601105017</t>
  </si>
  <si>
    <t>PATCHCORD BCAT6+ CMR GRN 17FT</t>
  </si>
  <si>
    <t>C601105019</t>
  </si>
  <si>
    <t>PATCHCORD BCAT6+ CMR GRN 19FT</t>
  </si>
  <si>
    <t>C601105033</t>
  </si>
  <si>
    <t>PATCHCORD BCAT6+ CMR GRN 33FT</t>
  </si>
  <si>
    <t>C601105066</t>
  </si>
  <si>
    <t>PATCHCORD BCAT6+ CMR GRN 66FT</t>
  </si>
  <si>
    <t>C601106001</t>
  </si>
  <si>
    <t>PATCHCORD BCAT6+ CMR BLU 1FT</t>
  </si>
  <si>
    <t>C601106003</t>
  </si>
  <si>
    <t>PATCHCORD BCAT6+ CMR BLU 3FT</t>
  </si>
  <si>
    <t>C601106006</t>
  </si>
  <si>
    <t>PATCHCORD BCAT6+ CMR BLU 6FT</t>
  </si>
  <si>
    <t>C601106007</t>
  </si>
  <si>
    <t>PATCHCORD BCAT6+ CMR BLU 7FT</t>
  </si>
  <si>
    <t>C601106009</t>
  </si>
  <si>
    <t>PATCHCORD BCAT6+ CMR BLU 9FT</t>
  </si>
  <si>
    <t>C601109001</t>
  </si>
  <si>
    <t>PATCHCORD BCAT6+ CMR WHI 1FT</t>
  </si>
  <si>
    <t>C601109003</t>
  </si>
  <si>
    <t>PATCHCORD BCAT6+ CMR WHI 3FT</t>
  </si>
  <si>
    <t>C601109006</t>
  </si>
  <si>
    <t>PATCHCORD BCAT6+ CMR WHI 6FT</t>
  </si>
  <si>
    <t>C601109007</t>
  </si>
  <si>
    <t>PATCHCORD BCAT6+ CMR WHI 7FT</t>
  </si>
  <si>
    <t>C601109009</t>
  </si>
  <si>
    <t>PATCHCORD BCAT6+ CMR WHI 9FT</t>
  </si>
  <si>
    <t>C601109013</t>
  </si>
  <si>
    <t>PATCHCORD BCAT6+ CMR WHI 13FT</t>
  </si>
  <si>
    <t>C601109016</t>
  </si>
  <si>
    <t>PATCHCORD BCAT6+ CMR WHI 16FT</t>
  </si>
  <si>
    <t>C601109017</t>
  </si>
  <si>
    <t>PATCHCORD BCAT6+ CMR WHI 17FT</t>
  </si>
  <si>
    <t>C601109019</t>
  </si>
  <si>
    <t>PATCHCORD BCAT6+ CMR WHI 19FT</t>
  </si>
  <si>
    <t>C601109033</t>
  </si>
  <si>
    <t>PATCHCORD BCAT6+ CMR WHI 33FT</t>
  </si>
  <si>
    <t>C601109036</t>
  </si>
  <si>
    <t>PATCHCORD BCAT6+ CMR WHI 36FT</t>
  </si>
  <si>
    <t>C601109037</t>
  </si>
  <si>
    <t>PATCHCORD BCAT6+ CMR WHI 37FT</t>
  </si>
  <si>
    <t>C601109049</t>
  </si>
  <si>
    <t>PATCHCORD BCAT6+ CMR WHI 49FT</t>
  </si>
  <si>
    <t>C601109059</t>
  </si>
  <si>
    <t>PATCHCORD BCAT6+ CMR WHI 59FT</t>
  </si>
  <si>
    <t>C601109066</t>
  </si>
  <si>
    <t>PATCHCORD BCAT6+ CMR WHI 66FT</t>
  </si>
  <si>
    <t>C601109087</t>
  </si>
  <si>
    <t>PATCHCORD BCAT6+ CMR WHI 87FT</t>
  </si>
  <si>
    <t>C601109096</t>
  </si>
  <si>
    <t>PATCHCORD BCAT6+ CMR WHI 96FT</t>
  </si>
  <si>
    <t>C601109099</t>
  </si>
  <si>
    <t>PATCHCORD BCAT6+ CMR WHI 99FT</t>
  </si>
  <si>
    <t>C601109156</t>
  </si>
  <si>
    <t>PATCHCORD BCAT6+ CMR WHI 156FT</t>
  </si>
  <si>
    <t>C601112001</t>
  </si>
  <si>
    <t>PATCHCORD BCAT6+ CMR LTRD 1FT</t>
  </si>
  <si>
    <t>C601112003</t>
  </si>
  <si>
    <t>PATCHCORD BCAT6+ CMR LTRD 3FT</t>
  </si>
  <si>
    <t>C601112006</t>
  </si>
  <si>
    <t>PATCHCORD BCAT6+ CMR LTRD 6FT</t>
  </si>
  <si>
    <t>C601112007</t>
  </si>
  <si>
    <t>PATCHCORD BCAT6+ CMR LTRD 7FT</t>
  </si>
  <si>
    <t>C601112009</t>
  </si>
  <si>
    <t>PATCHCORD BCAT6+ CMR LTRD 9FT</t>
  </si>
  <si>
    <t>C601112013</t>
  </si>
  <si>
    <t>PATCHCORD BCAT6+ CMR LTRD 13FT</t>
  </si>
  <si>
    <t>C601112017</t>
  </si>
  <si>
    <t>PATCHCORD BCAT6+ CMR LTRD 17FT</t>
  </si>
  <si>
    <t>C601113001</t>
  </si>
  <si>
    <t>PATCHCORD BCAT6+ CMR LTOR 1FT</t>
  </si>
  <si>
    <t>C601113003</t>
  </si>
  <si>
    <t>PATCHCORD BCAT6+ CMR LTOR 3FT</t>
  </si>
  <si>
    <t>C601113006</t>
  </si>
  <si>
    <t>PATCHCORD BCAT6+ CMR LTOR 6FT</t>
  </si>
  <si>
    <t>C601113007</t>
  </si>
  <si>
    <t>PATCHCORD BCAT6+ CMR LTOR 7FT</t>
  </si>
  <si>
    <t>C601114001</t>
  </si>
  <si>
    <t>PATCHCORD BCAT6+ CMR LTYE 1FT</t>
  </si>
  <si>
    <t>C601114003</t>
  </si>
  <si>
    <t>PATCHCORD BCAT6+ CMR LTYE 3FT</t>
  </si>
  <si>
    <t>C601114006</t>
  </si>
  <si>
    <t>PATCHCORD BCAT6+ CMR LTYE 6FT</t>
  </si>
  <si>
    <t>C601114007</t>
  </si>
  <si>
    <t>PATCHCORD BCAT6+ CMR LTYE 7FT</t>
  </si>
  <si>
    <t>C601114009</t>
  </si>
  <si>
    <t>PATCHCORD BCAT6+ CMR LTYE 9FT</t>
  </si>
  <si>
    <t>C601114013</t>
  </si>
  <si>
    <t>PATCHCORD BCAT6+ CMR LTYE 13FT</t>
  </si>
  <si>
    <t>C601114017</t>
  </si>
  <si>
    <t>PATCHCORD BCAT6+ CMR LTYE 17FT</t>
  </si>
  <si>
    <t>C601115001</t>
  </si>
  <si>
    <t>PATCHCORD BCAT6+ CMR LTGN 1FT</t>
  </si>
  <si>
    <t>C601115003</t>
  </si>
  <si>
    <t>PATCHCORD BCAT6+ CMR LTGN 3FT</t>
  </si>
  <si>
    <t>C601115006</t>
  </si>
  <si>
    <t>PATCHCORD BCAT6+ CMR LTGN 6FT</t>
  </si>
  <si>
    <t>C601115007</t>
  </si>
  <si>
    <t>PATCHCORD BCAT6+ CMR LTGN 7FT</t>
  </si>
  <si>
    <t>C601115009</t>
  </si>
  <si>
    <t>PATCHCORD BCAT6+ CMR LTGN 9FT</t>
  </si>
  <si>
    <t>C601115013</t>
  </si>
  <si>
    <t>PATCHCORD BCAT6+ CMR LTGN 13FT</t>
  </si>
  <si>
    <t>C601115019</t>
  </si>
  <si>
    <t>PATCHCORD BCAT6+ CMR LTGN 19FT</t>
  </si>
  <si>
    <t>C601116001</t>
  </si>
  <si>
    <t>PATCHCORD BCAT6+ CMR LTBL 1FT</t>
  </si>
  <si>
    <t>C601116003</t>
  </si>
  <si>
    <t>PATCHCORD BCAT6+ CMR LTBL 3FT</t>
  </si>
  <si>
    <t>C601116006</t>
  </si>
  <si>
    <t>PATCHCORD BCAT6+ CMR LTBL 6FT</t>
  </si>
  <si>
    <t>C601116007</t>
  </si>
  <si>
    <t>PATCHCORD BCAT6+ CMR LTBL 7FT</t>
  </si>
  <si>
    <t>C601116009</t>
  </si>
  <si>
    <t>PATCHCORD BCAT6+ CMR LTBL 9FT</t>
  </si>
  <si>
    <t>C601116013</t>
  </si>
  <si>
    <t>PATCHCORD BCAT6+ CMR LTBL 13FT</t>
  </si>
  <si>
    <t>C601116016</t>
  </si>
  <si>
    <t>PATCHCORD BCAT6+ CMR LTBL 16FT</t>
  </si>
  <si>
    <t>C601116017</t>
  </si>
  <si>
    <t>PATCHCORD BCAT6+ CMR LTBL 17FT</t>
  </si>
  <si>
    <t>C601116039</t>
  </si>
  <si>
    <t>PATCHCORD BCAT6+ CMR LTBL 39FT</t>
  </si>
  <si>
    <t>C601116100</t>
  </si>
  <si>
    <t>PATCHCORD BCAT6+ CMR LTBL 100</t>
  </si>
  <si>
    <t>C601116150</t>
  </si>
  <si>
    <t>PATCHCORD BCAT6+ CMR LTBL 150</t>
  </si>
  <si>
    <t>C601116175</t>
  </si>
  <si>
    <t>PATCHCORD BCAT6+ CMR LTBL 175</t>
  </si>
  <si>
    <t>C601117001</t>
  </si>
  <si>
    <t>PATCHCORD BCAT6+ CMR LTPU 1FT</t>
  </si>
  <si>
    <t>C601117003</t>
  </si>
  <si>
    <t>PATCHCORD BCAT6+ CMR LTPU 3FT</t>
  </si>
  <si>
    <t>C601117006</t>
  </si>
  <si>
    <t>PATCHCORD BCAT6+ CMR LTPR 6FT</t>
  </si>
  <si>
    <t>C601117007</t>
  </si>
  <si>
    <t>PATCHCORD BCAT6+ CMR LTPR 7FT</t>
  </si>
  <si>
    <t>C601602001</t>
  </si>
  <si>
    <t>ROVERCORD BCAT6+ CMR RD 1FT</t>
  </si>
  <si>
    <t>C602103003</t>
  </si>
  <si>
    <t>PATCHCORD BCAT6+ CMP ORA 3FT</t>
  </si>
  <si>
    <t>C602103006</t>
  </si>
  <si>
    <t>PATCHCORD BCAT6+ CMP ORA 6FT</t>
  </si>
  <si>
    <t>C602103007</t>
  </si>
  <si>
    <t>PATCHCORD BCAT6+ CMP ORA 7FT</t>
  </si>
  <si>
    <t>C602103010</t>
  </si>
  <si>
    <t>PATCHCORD BCAT6+ CMP ORA 10FT</t>
  </si>
  <si>
    <t>C602103017</t>
  </si>
  <si>
    <t>PATCHCORD BCAT6+ CMP ORA 17FT</t>
  </si>
  <si>
    <t>C602104006</t>
  </si>
  <si>
    <t>PATCHCORD BCAT6+ CMP YEL 6FT</t>
  </si>
  <si>
    <t>C602104007</t>
  </si>
  <si>
    <t>PATCHCORD BCAT6+ CMP YEL 7FT</t>
  </si>
  <si>
    <t>C602104010</t>
  </si>
  <si>
    <t>PATCHCORD BCAT6+ CMP YEL 10FT</t>
  </si>
  <si>
    <t>C602105003</t>
  </si>
  <si>
    <t>PATCHCORD BCAT6+ CMP GRN 3FT</t>
  </si>
  <si>
    <t>C602105006</t>
  </si>
  <si>
    <t>PATCHCORD BCAT6+ CMP GRN 6FT</t>
  </si>
  <si>
    <t>C602105010</t>
  </si>
  <si>
    <t>PATCHCORD BCAT6+ CMP GRN 10FT</t>
  </si>
  <si>
    <t>C602105016</t>
  </si>
  <si>
    <t>PATCHCORD BCAT6+ CMP GRN 16FT</t>
  </si>
  <si>
    <t>C602105100</t>
  </si>
  <si>
    <t>PATCHCORD BCAT6+ CMP GRN 100FT</t>
  </si>
  <si>
    <t>C602106003</t>
  </si>
  <si>
    <t>PATCHCORD BCAT6+ CMP BLU 3FT</t>
  </si>
  <si>
    <t>C602106006</t>
  </si>
  <si>
    <t>PATCHCORD BCAT6+ CMP BLU 6FT</t>
  </si>
  <si>
    <t>C602106007</t>
  </si>
  <si>
    <t>PATCHCORD BCAT6+ CMP BLU 7FT</t>
  </si>
  <si>
    <t>C602106010</t>
  </si>
  <si>
    <t>PATCHCORD BCAT6+ CMP BLU 10FT</t>
  </si>
  <si>
    <t>C602106016</t>
  </si>
  <si>
    <t>PATCHCORD BCAT6+ CMP BLU 16FT</t>
  </si>
  <si>
    <t>C602106033</t>
  </si>
  <si>
    <t>PATCHCORD BCAT6+ CMP BLU 33FT</t>
  </si>
  <si>
    <t>C602106036</t>
  </si>
  <si>
    <t>PATCHCORD BCAT6+ CMP BLU 36FT</t>
  </si>
  <si>
    <t>C602106046</t>
  </si>
  <si>
    <t>PATCHCORD BCAT6+ CMP BLU 46FT</t>
  </si>
  <si>
    <t>C602106056</t>
  </si>
  <si>
    <t>PATCHCORD BCAT6+ CMP BLU 56FT</t>
  </si>
  <si>
    <t>C602106066</t>
  </si>
  <si>
    <t>PATCHCORD BCAT6+ CMP BLU 66FT</t>
  </si>
  <si>
    <t>C602106076</t>
  </si>
  <si>
    <t>PATCHCORD BCAT6+ CMP BLU 76FT</t>
  </si>
  <si>
    <t>C602106086</t>
  </si>
  <si>
    <t>PATCHCORD BCAT6+ CMP BLU 86FT</t>
  </si>
  <si>
    <t>C602106096</t>
  </si>
  <si>
    <t>PATCHCORD BCAT6+ CMP BLU 96FT</t>
  </si>
  <si>
    <t>C602106100</t>
  </si>
  <si>
    <t>PATCHCORD BCAT6+ CMP BLU 100FT</t>
  </si>
  <si>
    <t>C602106106</t>
  </si>
  <si>
    <t>PATCHCORD BCAT6+ CMP BLU 106FT</t>
  </si>
  <si>
    <t>C602106136</t>
  </si>
  <si>
    <t>PATCHCORD BCAT6+ CMP BLU 136FT</t>
  </si>
  <si>
    <t>C602107003</t>
  </si>
  <si>
    <t>PATCHCORD BCAT6+ CMP VIO 3FT</t>
  </si>
  <si>
    <t>C602107007</t>
  </si>
  <si>
    <t>PATCHCORD BCAT6+ CMP VIO 7FT</t>
  </si>
  <si>
    <t>C602107010</t>
  </si>
  <si>
    <t>PATCHCORD BCAT6+ CMP VIO 10FT</t>
  </si>
  <si>
    <t>C602107017</t>
  </si>
  <si>
    <t>PATCHCORD BCAT6+ CMP VIO 17FT</t>
  </si>
  <si>
    <t>C602109003</t>
  </si>
  <si>
    <t>PATCHCORD BCAT6+ CMP WHI 3FT</t>
  </si>
  <si>
    <t>C602109006</t>
  </si>
  <si>
    <t>PATCHCORD BCAT6+ CMP WHI 6FT</t>
  </si>
  <si>
    <t>C602109007</t>
  </si>
  <si>
    <t>PATCHCORD BCAT6+ CMP WHI 7FT</t>
  </si>
  <si>
    <t>C602109010</t>
  </si>
  <si>
    <t>PATCHCORD BCAT6+ CMP WHI 10FT</t>
  </si>
  <si>
    <t>C602109066</t>
  </si>
  <si>
    <t>PATCHCORD BCAT6+ CMP WHI 66FT</t>
  </si>
  <si>
    <t>C602109099</t>
  </si>
  <si>
    <t>PATCHCORD BCAT6+ CMP WHI 99FT</t>
  </si>
  <si>
    <t>C602109100</t>
  </si>
  <si>
    <t>PATCHCORD BCAT6+ CMP WHI 100FT</t>
  </si>
  <si>
    <t>C604103017</t>
  </si>
  <si>
    <t>PATCHCORD BCAT6+ LSZH ORA 17FT</t>
  </si>
  <si>
    <t>C604105001</t>
  </si>
  <si>
    <t>PATCHCORD BCAT6+ LSZH GRN 1FT</t>
  </si>
  <si>
    <t>C604105003</t>
  </si>
  <si>
    <t>PATCHCORD BCAT6+ LSZH GRN 3FT</t>
  </si>
  <si>
    <t>C604105007</t>
  </si>
  <si>
    <t>PATCHCORD BCAT6+ LSZH GRN 7FT</t>
  </si>
  <si>
    <t>C604105010</t>
  </si>
  <si>
    <t>PATCHCORD BCAT6+ LSZH GRN 10FT</t>
  </si>
  <si>
    <t>C604106001</t>
  </si>
  <si>
    <t>PATCHCORD BCAT6+ LSZH BLU 1FT</t>
  </si>
  <si>
    <t>C604106003</t>
  </si>
  <si>
    <t>PATCHCORD BCAT6+ LSZH BLU 3FT</t>
  </si>
  <si>
    <t>C604106007</t>
  </si>
  <si>
    <t>PATCHCORD BCAT6+ LSZH BLU 7FT</t>
  </si>
  <si>
    <t>C604106010</t>
  </si>
  <si>
    <t>PATCHCORD BCAT6+ LSZH BLU 10FT</t>
  </si>
  <si>
    <t>C6D1106001</t>
  </si>
  <si>
    <t>PATCHC 28AWG CAT6 CMR BLU 1FT</t>
  </si>
  <si>
    <t>C6D1106003</t>
  </si>
  <si>
    <t>PATCHC 28AWG CAT6 CMR BLU 3FT</t>
  </si>
  <si>
    <t>C6D1106006</t>
  </si>
  <si>
    <t>PATCHC 28AWG CAT6 CMR BLU 6FT</t>
  </si>
  <si>
    <t>C6D1106007</t>
  </si>
  <si>
    <t>PATCHC 28AWG CAT6 CMR BLU 7FT</t>
  </si>
  <si>
    <t>C6D1106009</t>
  </si>
  <si>
    <t>PATCHC 28AWG CAT6 CMR BLU 9FT</t>
  </si>
  <si>
    <t>C6D1106010</t>
  </si>
  <si>
    <t>PATCHC 28AWG CAT6 CMR BLU 10FT</t>
  </si>
  <si>
    <t>C6D1106013</t>
  </si>
  <si>
    <t>PATCHC 28AWG CAT6 CMR BLU 13FT</t>
  </si>
  <si>
    <t>C6D1106016</t>
  </si>
  <si>
    <t>PATCHC 28AWG CAT6 CMR BLU 16FT</t>
  </si>
  <si>
    <t>C6D1106017</t>
  </si>
  <si>
    <t>PATCHC 28AWG CAT6 CMR BLU 17FT</t>
  </si>
  <si>
    <t>C6D1106019</t>
  </si>
  <si>
    <t>PATCHC 28AWG CAT6 CMR BLU 19FT</t>
  </si>
  <si>
    <t>C6D1106020</t>
  </si>
  <si>
    <t>PATCHC 28AWG CAT6 CMR BLU 20FT</t>
  </si>
  <si>
    <t>C6D1106029</t>
  </si>
  <si>
    <t>PATCHC 28AWG CAT6 CMR BLU 29FT</t>
  </si>
  <si>
    <t>C6D1109001</t>
  </si>
  <si>
    <t>PATCHC 28AWG CAT6 CMR WHI 1FT</t>
  </si>
  <si>
    <t>C6D1109003</t>
  </si>
  <si>
    <t>PATCHC 28AWG CAT6 CMR WHI 3FT</t>
  </si>
  <si>
    <t>C6D1109006</t>
  </si>
  <si>
    <t>PATCHC 28AWG CAT6 CMR WHI 6FT</t>
  </si>
  <si>
    <t>C6D1109007</t>
  </si>
  <si>
    <t>PATCHC 28AWG CAT6 CMR WHI 7FT</t>
  </si>
  <si>
    <t>C6D1109009</t>
  </si>
  <si>
    <t>PATCHC 28AWG CAT6 CMR WHI 9FT</t>
  </si>
  <si>
    <t>C6D1109010</t>
  </si>
  <si>
    <t>PATCHC 28AWG CAT6 CMR WHI 10FT</t>
  </si>
  <si>
    <t>C6D1109013</t>
  </si>
  <si>
    <t>PATCHC 28AWG CAT6 CMR WHI 13FT</t>
  </si>
  <si>
    <t>C6D1109016</t>
  </si>
  <si>
    <t>PATCHC 28AWG CAT6 CMR WHI 16FT</t>
  </si>
  <si>
    <t>C6D1109017</t>
  </si>
  <si>
    <t>PATCHC 28AWG CAT6 CMR WHI 17FT</t>
  </si>
  <si>
    <t>C6D1109019</t>
  </si>
  <si>
    <t>PATCHC 28AWG CAT6 CMR WHI 19FT</t>
  </si>
  <si>
    <t>C6D1109020</t>
  </si>
  <si>
    <t>PATCHC 28AWG CAT6 CMR WHI 20FT</t>
  </si>
  <si>
    <t>C6D1109029</t>
  </si>
  <si>
    <t>PATCHC 28AWG CAT6 CMR WHI 29FT</t>
  </si>
  <si>
    <t>CA21103001</t>
  </si>
  <si>
    <t>PATCHCORD B10GX CMR ORA 1FT</t>
  </si>
  <si>
    <t>CA21103002</t>
  </si>
  <si>
    <t>PATCHCORD B10GX CMR ORA 2FT</t>
  </si>
  <si>
    <t>CA21103003</t>
  </si>
  <si>
    <t>PATCHCORD B10GX CMR ORA 3FT</t>
  </si>
  <si>
    <t>CA21103004</t>
  </si>
  <si>
    <t>PATCHCORD B10GX CMR ORA 4FT</t>
  </si>
  <si>
    <t>CA21103005</t>
  </si>
  <si>
    <t>PATCHCORD B10GX CMR ORA 5FT</t>
  </si>
  <si>
    <t>CA21103006</t>
  </si>
  <si>
    <t>PATCHCORD B10GX CMR ORA 6FT</t>
  </si>
  <si>
    <t>CA21103007</t>
  </si>
  <si>
    <t>PATCHCORD B10GX CMR ORA 7FT</t>
  </si>
  <si>
    <t>CA21103008</t>
  </si>
  <si>
    <t>PATCHCORD B10GX CMR ORA 8FT</t>
  </si>
  <si>
    <t>CA21103009</t>
  </si>
  <si>
    <t>PATCHCORD B10GX CMR ORA 9FT</t>
  </si>
  <si>
    <t>CA21103010</t>
  </si>
  <si>
    <t>PATCHCORD B10GX CMR ORA 10FT</t>
  </si>
  <si>
    <t>CA21103011</t>
  </si>
  <si>
    <t>PATCHCORD B10GX CMR ORA 11FT</t>
  </si>
  <si>
    <t>CA21103012</t>
  </si>
  <si>
    <t>PATCHCORD B10GX CMR ORA 12FT</t>
  </si>
  <si>
    <t>CA21103013</t>
  </si>
  <si>
    <t>PATCHCORD B10GX CMR ORA 13FT</t>
  </si>
  <si>
    <t>CA21103015</t>
  </si>
  <si>
    <t>PATCHCORD B10GX CMR ORA 15FT</t>
  </si>
  <si>
    <t>CA21103017</t>
  </si>
  <si>
    <t>PATCHCORD B10GX CMR ORA 17FT</t>
  </si>
  <si>
    <t>CA21103020</t>
  </si>
  <si>
    <t>PATCHCORD B10GX CMR ORA 20FT</t>
  </si>
  <si>
    <t>CA21103021</t>
  </si>
  <si>
    <t>PATCHCORD B10GX CMR ORA 21FT</t>
  </si>
  <si>
    <t>CA21103025</t>
  </si>
  <si>
    <t>PATCHCORD B10GX CMR ORA 25FT</t>
  </si>
  <si>
    <t>CA21103030</t>
  </si>
  <si>
    <t>PATCHCORD B10GX CMR ORA 30FT</t>
  </si>
  <si>
    <t>CA21103040</t>
  </si>
  <si>
    <t>PATCHCORD B10GX CMR ORA 40FT</t>
  </si>
  <si>
    <t>CA21103050</t>
  </si>
  <si>
    <t>PATCHCORD B10GX CMR ORA 50FT</t>
  </si>
  <si>
    <t>CA21103100</t>
  </si>
  <si>
    <t>PATCHCORD B10GX CMR ORA 100FT</t>
  </si>
  <si>
    <t>CA21104001</t>
  </si>
  <si>
    <t>PATCHCORD B10GX CMR YEL 1FT</t>
  </si>
  <si>
    <t>CA21104002</t>
  </si>
  <si>
    <t>PATCHCORD B10GX CMR YEL 2FT</t>
  </si>
  <si>
    <t>CA21104003</t>
  </si>
  <si>
    <t>PATCHCORD B10GX CMR YEL 3FT</t>
  </si>
  <si>
    <t>CA21104004</t>
  </si>
  <si>
    <t>PATCHCORD B10GX CMR YEL 4FT</t>
  </si>
  <si>
    <t>CA21104005</t>
  </si>
  <si>
    <t>PATCHCORD B10GX CMR YEL 5FT</t>
  </si>
  <si>
    <t>CA21104006</t>
  </si>
  <si>
    <t>PATCHCORD B10GX CMR YEL 6FT</t>
  </si>
  <si>
    <t>CA21104007</t>
  </si>
  <si>
    <t>PATCHCORD B10GX CMR YEL 7FT</t>
  </si>
  <si>
    <t>CA21104008</t>
  </si>
  <si>
    <t>PATCHCORD B10GX CMR YEL 8FT</t>
  </si>
  <si>
    <t>CA21104009</t>
  </si>
  <si>
    <t>PATCHCORD B10GX CMR YEL 9FT</t>
  </si>
  <si>
    <t>CA21104010</t>
  </si>
  <si>
    <t>PATCHCORD B10GX CMR YEL 10FT</t>
  </si>
  <si>
    <t>CA21104011</t>
  </si>
  <si>
    <t>PATCHCORD B10GX CMR YEL 11FT</t>
  </si>
  <si>
    <t>CA21104012</t>
  </si>
  <si>
    <t>PATCHCORD B10GX CMR YEL 12FT</t>
  </si>
  <si>
    <t>CA21104013</t>
  </si>
  <si>
    <t>PATCHCORD B10GX CMR YEL 13FT</t>
  </si>
  <si>
    <t>CA21104014</t>
  </si>
  <si>
    <t>PATCHCORD B10GX CMR YEL 14FT</t>
  </si>
  <si>
    <t>CA21104015</t>
  </si>
  <si>
    <t>PATCHCORD B10GX CMR YEL 15FT</t>
  </si>
  <si>
    <t>CA21104020</t>
  </si>
  <si>
    <t>PATCHCORD B10GX CMR YEL 20FT</t>
  </si>
  <si>
    <t>CA21104021</t>
  </si>
  <si>
    <t>PATCHCORD B10GX CMR YEL 21FT</t>
  </si>
  <si>
    <t>CA21104025</t>
  </si>
  <si>
    <t>PATCHCORD B10GX CMR YEL 25FT</t>
  </si>
  <si>
    <t>CA21104030</t>
  </si>
  <si>
    <t>PATCHCORD B10GX CMR YEL 30FT</t>
  </si>
  <si>
    <t>CA21104035</t>
  </si>
  <si>
    <t>PATCHCORD B10GX CMR YEL 35FT</t>
  </si>
  <si>
    <t>CA21104040</t>
  </si>
  <si>
    <t>PATCHCORD B10GX CMR YEL 40FT</t>
  </si>
  <si>
    <t>CA21104045</t>
  </si>
  <si>
    <t>PATCHCORD B10GX CMR YEL 45FT</t>
  </si>
  <si>
    <t>CA21104050</t>
  </si>
  <si>
    <t>PATCHCORD B10GX CMR YEL 50FT</t>
  </si>
  <si>
    <t>CA21104066</t>
  </si>
  <si>
    <t>PATCHCORD B10GX CMR YEL 66FT</t>
  </si>
  <si>
    <t>CA21104092</t>
  </si>
  <si>
    <t>PATCHCORD B10GX CMR YEL 92FT</t>
  </si>
  <si>
    <t>CA21104100</t>
  </si>
  <si>
    <t>PATCHCORD B10GX CMR YEL 100FT</t>
  </si>
  <si>
    <t>CA21104125</t>
  </si>
  <si>
    <t>PATCHCORD B10GX CMR YEL 125FT</t>
  </si>
  <si>
    <t>CA21104150</t>
  </si>
  <si>
    <t>PATCHCORD B10GX CMR YEL 150FT</t>
  </si>
  <si>
    <t>CA21105001</t>
  </si>
  <si>
    <t>PATCHCORD B10GX CMR GRN 1FT</t>
  </si>
  <si>
    <t>CA21105002</t>
  </si>
  <si>
    <t>PATCHCORD B10GX CMR GRN 2FT</t>
  </si>
  <si>
    <t>CA21105003</t>
  </si>
  <si>
    <t>PATCHCORD B10GX CMR GRN 3FT</t>
  </si>
  <si>
    <t>CA21105004</t>
  </si>
  <si>
    <t>PATCHCORD B10GX CMR GRN 4FT</t>
  </si>
  <si>
    <t>CA21105005</t>
  </si>
  <si>
    <t>PATCHCORD B10GX CMR GRN 5FT</t>
  </si>
  <si>
    <t>CA21105006</t>
  </si>
  <si>
    <t>PATCHCORD B10GX CMR GRN 6FT</t>
  </si>
  <si>
    <t>CA21105007</t>
  </si>
  <si>
    <t>PATCHCORD B10GX CMR GRN 7FT</t>
  </si>
  <si>
    <t>CA21105009</t>
  </si>
  <si>
    <t>PATCHCORD B10GX CMR GRN 9FT</t>
  </si>
  <si>
    <t>CA21105010</t>
  </si>
  <si>
    <t>PATCHCORD B10GX CMR GRN 10FT</t>
  </si>
  <si>
    <t>CA21105011</t>
  </si>
  <si>
    <t>PATCHCORD B10GX CMR GRN 11FT</t>
  </si>
  <si>
    <t>CA21105012</t>
  </si>
  <si>
    <t>PATCHCORD B10GX CMR GRN 12FT</t>
  </si>
  <si>
    <t>CA21105013</t>
  </si>
  <si>
    <t>PATCHCORD B10GX CMR GRN 13FT</t>
  </si>
  <si>
    <t>CA21105014</t>
  </si>
  <si>
    <t>PATCHCORD B10GX CMR GRN 14FT</t>
  </si>
  <si>
    <t>CA21105015</t>
  </si>
  <si>
    <t>PATCHCORD B10GX CMR GRN 15FT</t>
  </si>
  <si>
    <t>CA21105016</t>
  </si>
  <si>
    <t>PATCHCORD B10GX CMR GRN 16FT</t>
  </si>
  <si>
    <t>CA21105017</t>
  </si>
  <si>
    <t>PATCHCORD B10GX CMR GRN 17FT</t>
  </si>
  <si>
    <t>CA21105020</t>
  </si>
  <si>
    <t>PATCHCORD B10GX CMR GRN 20FT</t>
  </si>
  <si>
    <t>CA21105025</t>
  </si>
  <si>
    <t>PATCHCORD B10GX CMR GRN 25FT</t>
  </si>
  <si>
    <t>CA21105027</t>
  </si>
  <si>
    <t>PATCHCORD B10GX CMR GRN 27FT</t>
  </si>
  <si>
    <t>CA21105030</t>
  </si>
  <si>
    <t>PATCHCORD B10GX CMR GRN 30FT</t>
  </si>
  <si>
    <t>CA21105035</t>
  </si>
  <si>
    <t>PATCHCORD B10GX CMR GRN 35FT</t>
  </si>
  <si>
    <t>CA21105040</t>
  </si>
  <si>
    <t>PATCHCORD B10GX CMR GRN 40FT</t>
  </si>
  <si>
    <t>CA21105045</t>
  </si>
  <si>
    <t>PATCHCORD B10GX CMR GRN 45FT</t>
  </si>
  <si>
    <t>CA21105050</t>
  </si>
  <si>
    <t>PATCHCORD B10GX CMR GRN 50FT</t>
  </si>
  <si>
    <t>CA21105052</t>
  </si>
  <si>
    <t>PATCHCORD B10GX CMR GRN 52FT</t>
  </si>
  <si>
    <t>CA21105053</t>
  </si>
  <si>
    <t>PATCHCORD B10GX CMR GRN 53FT</t>
  </si>
  <si>
    <t>CA21105066</t>
  </si>
  <si>
    <t>PATCHCORD B10GX CMR GRN 66FT</t>
  </si>
  <si>
    <t>CA21105095</t>
  </si>
  <si>
    <t>PATCHCORD B10GX CMR GRN 95FT</t>
  </si>
  <si>
    <t>CA21106000F9</t>
  </si>
  <si>
    <t>PATCHCORD B10GX CMR BLU 0.75FT</t>
  </si>
  <si>
    <t>CA21106001</t>
  </si>
  <si>
    <t>PATCHCORD B10GX CMR BLU 1FT</t>
  </si>
  <si>
    <t>CA21106002</t>
  </si>
  <si>
    <t>PATCHCORD B10GX CMR BLU 2FT</t>
  </si>
  <si>
    <t>CA21106003</t>
  </si>
  <si>
    <t>PATCHCORD B10GX CMR BLU 3FT</t>
  </si>
  <si>
    <t>CA21106004</t>
  </si>
  <si>
    <t>PATCHCORD B10GX CMR BLU 4FT</t>
  </si>
  <si>
    <t>CA21106005</t>
  </si>
  <si>
    <t>PATCHCORD B10GX CMR BLU 5FT</t>
  </si>
  <si>
    <t>CA21106006</t>
  </si>
  <si>
    <t>PATCHCORD B10GX CMR BLU 6FT</t>
  </si>
  <si>
    <t>CA21106007</t>
  </si>
  <si>
    <t>PATCHCORD B10GX CMR BLU 7FT</t>
  </si>
  <si>
    <t>CA21106008</t>
  </si>
  <si>
    <t>PATCHCORD B10GX CMR BLU 8FT</t>
  </si>
  <si>
    <t>CA21106009</t>
  </si>
  <si>
    <t>PATCHCORD B10GX CMR BLU 9FT</t>
  </si>
  <si>
    <t>CA21106010</t>
  </si>
  <si>
    <t>PATCHCORD B10GX CMR BLU 10FT</t>
  </si>
  <si>
    <t>CA21106011</t>
  </si>
  <si>
    <t>PATCHCORD B10GX CMR BLU 11FT</t>
  </si>
  <si>
    <t>CA21106012</t>
  </si>
  <si>
    <t>PATCHCORD B10GX CMR BLU 12FT</t>
  </si>
  <si>
    <t>CA21106013</t>
  </si>
  <si>
    <t>PATCHCORD B10GX CMR BLU 13FT</t>
  </si>
  <si>
    <t>CA21106014</t>
  </si>
  <si>
    <t>PATCHCORD B10GX CMR BLU 14FT</t>
  </si>
  <si>
    <t>CA21106015</t>
  </si>
  <si>
    <t>PATCHCORD B10GX CMR BLU 15FT</t>
  </si>
  <si>
    <t>CA21106016</t>
  </si>
  <si>
    <t>PATCHCORD B10GX CMR BLU 16FT</t>
  </si>
  <si>
    <t>CA21106017</t>
  </si>
  <si>
    <t>PATCHCORD B10GX CMR BLU 17FT</t>
  </si>
  <si>
    <t>CA21106018</t>
  </si>
  <si>
    <t>PATCHCORD B10GX CMR BLU 18FT</t>
  </si>
  <si>
    <t>CA21106019</t>
  </si>
  <si>
    <t>PATCHCORD B10GX CMR BLU 19FT</t>
  </si>
  <si>
    <t>CA21106020</t>
  </si>
  <si>
    <t>PATCHCORD B10GX CMR BLU 20FT</t>
  </si>
  <si>
    <t>CA21106021</t>
  </si>
  <si>
    <t>PATCHCORD B10GX CMR BLU 21FT</t>
  </si>
  <si>
    <t>CA21106023</t>
  </si>
  <si>
    <t>PATCHCORD B10GX CMR BLU 23FT</t>
  </si>
  <si>
    <t>CA21106025</t>
  </si>
  <si>
    <t>PATCHCORD B10GX CMR BLU 25FT</t>
  </si>
  <si>
    <t>CA21106026</t>
  </si>
  <si>
    <t>PATCHCORD B10GX CMR BLU 26FT</t>
  </si>
  <si>
    <t>CA21106027</t>
  </si>
  <si>
    <t>PATCHCORD B10GX CMR BLU 27FT</t>
  </si>
  <si>
    <t>CA21106028</t>
  </si>
  <si>
    <t>PATCHCORD B10GX CMR BLU 28FT</t>
  </si>
  <si>
    <t>CA21106030</t>
  </si>
  <si>
    <t>PATCHCORD B10GX CMR BLU 30FT</t>
  </si>
  <si>
    <t>CA21106032</t>
  </si>
  <si>
    <t>PATCHCORD B10GX CMR BLU 32FT</t>
  </si>
  <si>
    <t>CA21106033</t>
  </si>
  <si>
    <t>PATCHCORD B10GX CMR BLU 33FT</t>
  </si>
  <si>
    <t>CA21106034</t>
  </si>
  <si>
    <t>PATCHCORD B10GX CMR BLU 34FT</t>
  </si>
  <si>
    <t>CA21106035</t>
  </si>
  <si>
    <t>PATCHCORD B10GX CMR BLU 35FT</t>
  </si>
  <si>
    <t>CA21106036</t>
  </si>
  <si>
    <t>PATCHCORD B10GX CMR BLU 36FT</t>
  </si>
  <si>
    <t>CA21106038</t>
  </si>
  <si>
    <t>PATCHCORD B10GX CMR BLU 38FT</t>
  </si>
  <si>
    <t>CA21106040</t>
  </si>
  <si>
    <t>PATCHCORD B10GX CMR BLU 40FT</t>
  </si>
  <si>
    <t>CA21106042</t>
  </si>
  <si>
    <t>PATCHCORD B10GX CMR BLU 42FT</t>
  </si>
  <si>
    <t>CA21106044</t>
  </si>
  <si>
    <t>PATCHCORD B10GX CMR BLU 44FT</t>
  </si>
  <si>
    <t>CA21106045</t>
  </si>
  <si>
    <t>PATCHCORD B10GX CMR BLU 45FT</t>
  </si>
  <si>
    <t>CA21106046</t>
  </si>
  <si>
    <t>PATCHCORD B10GX CMR BLU 46FT</t>
  </si>
  <si>
    <t>CA21106048</t>
  </si>
  <si>
    <t>PATCHCORD B10GX CMR BLU 48FT</t>
  </si>
  <si>
    <t>CA21106050</t>
  </si>
  <si>
    <t>PATCHCORD B10GX CMR BLU 50FT</t>
  </si>
  <si>
    <t>CA21106052</t>
  </si>
  <si>
    <t>PATCHCORD B10GX CMR BLU 52FT</t>
  </si>
  <si>
    <t>CA21106055</t>
  </si>
  <si>
    <t>PATCHCORD B10GX CMR BLU 55FT</t>
  </si>
  <si>
    <t>CA21106060</t>
  </si>
  <si>
    <t>PATCHCORD B10GX CMR BLU 60FT</t>
  </si>
  <si>
    <t>CA21106064</t>
  </si>
  <si>
    <t>PATCHCORD B10GX CMR BLU 64FT</t>
  </si>
  <si>
    <t>CA21106065</t>
  </si>
  <si>
    <t>PATCHCORD B10GX CMR BLU 65FT</t>
  </si>
  <si>
    <t>CA21106066</t>
  </si>
  <si>
    <t>PATCHCORD B10GX CMR BLU 66FT</t>
  </si>
  <si>
    <t>CA21106070</t>
  </si>
  <si>
    <t>PATCHCORD B10GX CMR BLU 70FT</t>
  </si>
  <si>
    <t>CA21106072</t>
  </si>
  <si>
    <t>PATCHCORD B10GX CMR BLU 72FT</t>
  </si>
  <si>
    <t>CA21106075</t>
  </si>
  <si>
    <t>PATCHCORD B10GX CMR BLU 75FT</t>
  </si>
  <si>
    <t>CA21106080</t>
  </si>
  <si>
    <t>PATCHCORD B10GX CMR BLU 80FT</t>
  </si>
  <si>
    <t>CA21106082</t>
  </si>
  <si>
    <t>PATCHCORD B10GX CMR BLU 82FT</t>
  </si>
  <si>
    <t>CA21106084</t>
  </si>
  <si>
    <t>PATCHCORD B10GX CMR BLU 84FT</t>
  </si>
  <si>
    <t>CA21106085</t>
  </si>
  <si>
    <t>PATCHCORD B10GX CMR BLU 85FT</t>
  </si>
  <si>
    <t>CA21106090</t>
  </si>
  <si>
    <t>PATCHCORD B10GX CMR BLU 90FT</t>
  </si>
  <si>
    <t>CA21106092</t>
  </si>
  <si>
    <t>PATCHCORD B10GX CMR BLU 092FT</t>
  </si>
  <si>
    <t>CA21106095</t>
  </si>
  <si>
    <t>PATCHCORD B10GX CMR BLU 95FT</t>
  </si>
  <si>
    <t>CA21106100</t>
  </si>
  <si>
    <t>PATCHCORD B10GX CMR BLU 100FT</t>
  </si>
  <si>
    <t>CA21106105</t>
  </si>
  <si>
    <t>PATCHCORD B10GX CMR BLU 105FT</t>
  </si>
  <si>
    <t>CA21106110</t>
  </si>
  <si>
    <t>PATCHCORD B10GX CMR BLU 110FT</t>
  </si>
  <si>
    <t>CA21106120</t>
  </si>
  <si>
    <t>PATCHCORD B10GX CMR BLU 120FT</t>
  </si>
  <si>
    <t>CA21106125</t>
  </si>
  <si>
    <t>PATCHCORD B10GX CMR BLU 125FT</t>
  </si>
  <si>
    <t>CA21106150</t>
  </si>
  <si>
    <t>PATCHCORD B10GX CMR BLU 150FT</t>
  </si>
  <si>
    <t>CA21106160</t>
  </si>
  <si>
    <t>PATCHCORD B10GX CMR BLU 160FT</t>
  </si>
  <si>
    <t>CA21106195</t>
  </si>
  <si>
    <t>PATCHCORD B10GX CMR BLU 195FT</t>
  </si>
  <si>
    <t>CA21106200</t>
  </si>
  <si>
    <t>PATCHCORD B10GX CMR BLU 200FT</t>
  </si>
  <si>
    <t>CA21106220</t>
  </si>
  <si>
    <t>PATCHCORD B10GX CMR BLU 220FT</t>
  </si>
  <si>
    <t>CA21106255</t>
  </si>
  <si>
    <t>PATCHCORD B10GX CMR BLU 255FT</t>
  </si>
  <si>
    <t>CA21106260</t>
  </si>
  <si>
    <t>PATCHCORD B10GX CMR BLU 260FT</t>
  </si>
  <si>
    <t>CA21109001</t>
  </si>
  <si>
    <t>PATCHCORD B10GX CMR WHI 1FT</t>
  </si>
  <si>
    <t>CA21109002</t>
  </si>
  <si>
    <t>PATCHCORD B10GX CMR WHT 2FT</t>
  </si>
  <si>
    <t>CA21109003</t>
  </si>
  <si>
    <t>PATCHCORD B10GX CMR WHT 3FT</t>
  </si>
  <si>
    <t>CA21109004</t>
  </si>
  <si>
    <t>PATCHCORD B10GX CMR WHT 4FT</t>
  </si>
  <si>
    <t>CA21109005</t>
  </si>
  <si>
    <t>PATCHCORD B10GX CMR WHT 5FT</t>
  </si>
  <si>
    <t>CA21109006</t>
  </si>
  <si>
    <t>PATCHCORD B10GX CMR WHT 6FT</t>
  </si>
  <si>
    <t>CA21109007</t>
  </si>
  <si>
    <t>PATCHCORD B10GX CMR WHT 7FT</t>
  </si>
  <si>
    <t>CA21109008</t>
  </si>
  <si>
    <t>PATCHCORD B10GX CMR WHT 8FT</t>
  </si>
  <si>
    <t>CA21109009</t>
  </si>
  <si>
    <t>PATCHCORD B10GX CMR WHT 9FT</t>
  </si>
  <si>
    <t>CA21109010</t>
  </si>
  <si>
    <t>PATCHCORD B10GX CMR WHT 10FT</t>
  </si>
  <si>
    <t>CA21109011</t>
  </si>
  <si>
    <t>PATCHCORD B10GX CMR WHI 11FT</t>
  </si>
  <si>
    <t>CA21109012</t>
  </si>
  <si>
    <t>PATCHCORD B10GX CMR WHT 12FT</t>
  </si>
  <si>
    <t>CA21109013</t>
  </si>
  <si>
    <t>PATCHCORD B10GX CMR WHI 13FT</t>
  </si>
  <si>
    <t>CA21109014</t>
  </si>
  <si>
    <t>PATCHCORD B10GX CMR WHI 14FT</t>
  </si>
  <si>
    <t>CA21109015</t>
  </si>
  <si>
    <t>PATCHCORD B10GX CMR WHT 15FT</t>
  </si>
  <si>
    <t>CA21109016</t>
  </si>
  <si>
    <t>PATCHCORD B10GX CMR WHT 16FT</t>
  </si>
  <si>
    <t>CA21109017</t>
  </si>
  <si>
    <t>PATCHCORD B10GX CMR WHI 17FT</t>
  </si>
  <si>
    <t>CA21109018</t>
  </si>
  <si>
    <t>PATCHCORD B10GX CMR WHI 18FT</t>
  </si>
  <si>
    <t>CA21109019</t>
  </si>
  <si>
    <t>PATCHCORD B10GX CMR WHT 19FT</t>
  </si>
  <si>
    <t>CA21109020</t>
  </si>
  <si>
    <t>PATCHCORD B10GX CMR WHT 20FT</t>
  </si>
  <si>
    <t>CA21109025</t>
  </si>
  <si>
    <t>PATCHCORD B10GX CMR WHT 25FT</t>
  </si>
  <si>
    <t>CA21109026</t>
  </si>
  <si>
    <t>PATCHCORD B10GX CMR WHT 26FT</t>
  </si>
  <si>
    <t>CA21109027</t>
  </si>
  <si>
    <t>PATCHCORD B10GX CMR WHT 27FT</t>
  </si>
  <si>
    <t>CA21109029</t>
  </si>
  <si>
    <t>PATCHCORD B10GX CMR WHI 29FT</t>
  </si>
  <si>
    <t>CA21109030</t>
  </si>
  <si>
    <t>PATCHCORD B10GX CMR WHT 30FT</t>
  </si>
  <si>
    <t>CA21109033</t>
  </si>
  <si>
    <t>PATCHCORD B10GX CMR WHT 33FT</t>
  </si>
  <si>
    <t>CA21109035</t>
  </si>
  <si>
    <t>PATCHCORD B10GX CMR WHT 35FT</t>
  </si>
  <si>
    <t>CA21109036</t>
  </si>
  <si>
    <t>PATCHCORD B10GX CMR WHI 36FT</t>
  </si>
  <si>
    <t>CA21109037</t>
  </si>
  <si>
    <t>PATCHCORD B10GX CMR WHI 37FT</t>
  </si>
  <si>
    <t>CA21109040</t>
  </si>
  <si>
    <t>PATCHCORD B10GX CMR WHT 40FT</t>
  </si>
  <si>
    <t>CA21109043</t>
  </si>
  <si>
    <t>PATCHCORD B10GX CMR WHT 43FT</t>
  </si>
  <si>
    <t>CA21109045</t>
  </si>
  <si>
    <t>PATCHCORD B10GX CMR WHI 45FT</t>
  </si>
  <si>
    <t>CA21109046</t>
  </si>
  <si>
    <t>PATCHCORD B10GX CMR WHI 46FT</t>
  </si>
  <si>
    <t>CA21109050</t>
  </si>
  <si>
    <t>PATCHCORD B10GX CMR WHT 50FT</t>
  </si>
  <si>
    <t>CA21109055</t>
  </si>
  <si>
    <t>PATCHCORD B10GX CMR WHI 55FT</t>
  </si>
  <si>
    <t>CA21109060</t>
  </si>
  <si>
    <t>PATCHCORD B10GX CMR WHI 60FT</t>
  </si>
  <si>
    <t>CA21109065</t>
  </si>
  <si>
    <t>PATCHCORD B10GX CMR WHI 65FT</t>
  </si>
  <si>
    <t>CA21109066</t>
  </si>
  <si>
    <t>PATCHCORD B10GX CMR WHI 66FT</t>
  </si>
  <si>
    <t>CA21109070</t>
  </si>
  <si>
    <t>PATCHCORD B10GX CMR WHI 70FT</t>
  </si>
  <si>
    <t>CA21109075</t>
  </si>
  <si>
    <t>PATCHCORD B10GX CMR WHI 75FT</t>
  </si>
  <si>
    <t>CA21109080</t>
  </si>
  <si>
    <t>PATCHCORD B10GX CMR WHI 80FT</t>
  </si>
  <si>
    <t>CA21109085</t>
  </si>
  <si>
    <t>PATCHCORD B10GX CMR WHI 85FT</t>
  </si>
  <si>
    <t>CA21109095</t>
  </si>
  <si>
    <t>PATCHCORD B10GX CMR WHI 95FT</t>
  </si>
  <si>
    <t>CA21109100</t>
  </si>
  <si>
    <t>PATCHCORD B10GX CMR WHI 100FT</t>
  </si>
  <si>
    <t>CA21109105</t>
  </si>
  <si>
    <t>PATCHCORD B10GX CMR WHI 105FT</t>
  </si>
  <si>
    <t>CA21109115</t>
  </si>
  <si>
    <t>PATCHCORD B10GX CMR WHI 115FT</t>
  </si>
  <si>
    <t>CA21109125</t>
  </si>
  <si>
    <t>PATCHCORD B10GX CMR WHI 125FT</t>
  </si>
  <si>
    <t>CA21109135</t>
  </si>
  <si>
    <t>PATCHCORD B10GX CMR WHI 135FT</t>
  </si>
  <si>
    <t>CA21109145</t>
  </si>
  <si>
    <t>PATCHCORD B10GX CMR WHI 145FT</t>
  </si>
  <si>
    <t>CA22103004</t>
  </si>
  <si>
    <t>PATCHCORD B10GX CMP ORA 4 FT</t>
  </si>
  <si>
    <t>CA22103007</t>
  </si>
  <si>
    <t>PATCHCORD B10GX CMP ORA 7 FT</t>
  </si>
  <si>
    <t>CA22103010</t>
  </si>
  <si>
    <t>PATCHCORD B10GX CMP ORA 10FT</t>
  </si>
  <si>
    <t>CA22103015</t>
  </si>
  <si>
    <t>PATCHCORD B10GX CMP ORA 15FT</t>
  </si>
  <si>
    <t>CA22103017</t>
  </si>
  <si>
    <t>PATCHCORD B10GX CMP ORA 17FT</t>
  </si>
  <si>
    <t>CA22103021</t>
  </si>
  <si>
    <t>PATCHCORD B10GX CMP ORA 21FT</t>
  </si>
  <si>
    <t>CA22103025</t>
  </si>
  <si>
    <t>PATCHCORD B10GX CMP ORA 25FT</t>
  </si>
  <si>
    <t>CA22103040</t>
  </si>
  <si>
    <t>PATCHCORD B10GX CMP ORA 40FT</t>
  </si>
  <si>
    <t>CA22103050</t>
  </si>
  <si>
    <t>PATCHCORD B10GX CMP ORA 50FT</t>
  </si>
  <si>
    <t>CA22104001</t>
  </si>
  <si>
    <t>PATCHCORD B10GX CMP YEL 1FT</t>
  </si>
  <si>
    <t>CA22104005</t>
  </si>
  <si>
    <t>PATCHCORD B10GX CMP YEL 5FT</t>
  </si>
  <si>
    <t>CA22104010</t>
  </si>
  <si>
    <t>PATCHCORD B10GX CMP YEL 10FT</t>
  </si>
  <si>
    <t>CA22104015</t>
  </si>
  <si>
    <t>PATCHCORD B10GX CMP YEL 15FT</t>
  </si>
  <si>
    <t>CA22105007</t>
  </si>
  <si>
    <t>PATCHCORD B10GX CMP GRN 7FT</t>
  </si>
  <si>
    <t>CA22105010</t>
  </si>
  <si>
    <t>PATCHCORD B10GX CMP GRN 10FT</t>
  </si>
  <si>
    <t>CA22105015</t>
  </si>
  <si>
    <t>PATCHCORD B10GX CMP GRN 15FT</t>
  </si>
  <si>
    <t>CA22105020</t>
  </si>
  <si>
    <t>PATCHCORD B10GX CMP GRN 20FT</t>
  </si>
  <si>
    <t>CA22105025</t>
  </si>
  <si>
    <t>PATCHCORD B10GX CMP GRN 25FT</t>
  </si>
  <si>
    <t>CA22105030</t>
  </si>
  <si>
    <t>PATCHCORD B10GX CMP GRN 30FT</t>
  </si>
  <si>
    <t>CA22106001</t>
  </si>
  <si>
    <t>PATCHCORD B10GX CMP BLU 1FT</t>
  </si>
  <si>
    <t>CA22106003</t>
  </si>
  <si>
    <t>PATCHCORD B10GX CMP BLU 3FT</t>
  </si>
  <si>
    <t>CA22106004</t>
  </si>
  <si>
    <t>PATCHCORD B10GX CMP BLU 4FT</t>
  </si>
  <si>
    <t>CA22106005</t>
  </si>
  <si>
    <t>PATCHCORD B10GX CMP BLU 5FT</t>
  </si>
  <si>
    <t>CA22106006</t>
  </si>
  <si>
    <t>PATCHCORD B10GX CMP BLU 6FT</t>
  </si>
  <si>
    <t>CA22106007</t>
  </si>
  <si>
    <t>PATCHCORD B10GX CMP BLU 7FT</t>
  </si>
  <si>
    <t>CA22106010</t>
  </si>
  <si>
    <t>PATCHCORD B10GX CMP BLU 10FT</t>
  </si>
  <si>
    <t>CA22106015</t>
  </si>
  <si>
    <t>PATCHCORD B10GX CMP BLU 15FT</t>
  </si>
  <si>
    <t>CA22106016</t>
  </si>
  <si>
    <t>PATCHCORD B10GX CMP BLU 16FT</t>
  </si>
  <si>
    <t>CA22106018</t>
  </si>
  <si>
    <t>PATCHCORD B10GX CMP BLU 18FT</t>
  </si>
  <si>
    <t>CA22106019</t>
  </si>
  <si>
    <t>PATCHCORD B10GX CMP BLU 19FT</t>
  </si>
  <si>
    <t>CA22106020</t>
  </si>
  <si>
    <t>PATCHCORD B10GX CMP BLU 20FT</t>
  </si>
  <si>
    <t>CA22106022</t>
  </si>
  <si>
    <t>PATCHCORD B10GX CMP BLU 22FT</t>
  </si>
  <si>
    <t>CA22106023</t>
  </si>
  <si>
    <t>PATCHCORD B10GX CMP BLU 23FT</t>
  </si>
  <si>
    <t>CA22106024</t>
  </si>
  <si>
    <t>PATCHCORD B10GX CMP BLU 24FT</t>
  </si>
  <si>
    <t>CA22106025</t>
  </si>
  <si>
    <t>PATCHCORD B10GX CMP BLU 25FT</t>
  </si>
  <si>
    <t>CA22106026</t>
  </si>
  <si>
    <t>PATCHCORD B10GX CMP BLU 26FT</t>
  </si>
  <si>
    <t>CA22106027</t>
  </si>
  <si>
    <t>PATCHCORD B10GX CMP BLU 27FT</t>
  </si>
  <si>
    <t>CA22106028</t>
  </si>
  <si>
    <t>PATCHCORD B10GX CMP BLU 28FT</t>
  </si>
  <si>
    <t>CA22106029</t>
  </si>
  <si>
    <t>PATCHCORD B10GX CMP BLU 29FT</t>
  </si>
  <si>
    <t>CA22106030</t>
  </si>
  <si>
    <t>PATCHCORD B10GX CMP BLU 30FT</t>
  </si>
  <si>
    <t>CA22106033</t>
  </si>
  <si>
    <t>PATCHCORD B10GX CMP BLU 33FT</t>
  </si>
  <si>
    <t>CA22106036</t>
  </si>
  <si>
    <t>PATCHCORD B10GX CMP BLU 36FT</t>
  </si>
  <si>
    <t>CA22106040</t>
  </si>
  <si>
    <t>PATCHCORD B10GX CMP BLU 40FT</t>
  </si>
  <si>
    <t>CA22106046</t>
  </si>
  <si>
    <t>PATCHCORD B10GX CMP BLU 46FT</t>
  </si>
  <si>
    <t>CA22106049</t>
  </si>
  <si>
    <t>PATCHCORD B10GX CMP BLU 49FT</t>
  </si>
  <si>
    <t>CA22106050</t>
  </si>
  <si>
    <t>PATCHCORD B10GX CMP BLU 50FT</t>
  </si>
  <si>
    <t>CA22106060</t>
  </si>
  <si>
    <t>PATCHCORD B10GX CMP BLU 60FT</t>
  </si>
  <si>
    <t>CA22106125</t>
  </si>
  <si>
    <t>PATCHCORD B10GX CMP BLU 125FT</t>
  </si>
  <si>
    <t>CA22106141</t>
  </si>
  <si>
    <t>PATCHCORD B10GX CMP BLU 141FT</t>
  </si>
  <si>
    <t>CA22106144</t>
  </si>
  <si>
    <t>PATCHCORD B10GX CMP BLU 144FT</t>
  </si>
  <si>
    <t>CA22106167</t>
  </si>
  <si>
    <t>PATCHCORD B10GX CMP BLU 167FT</t>
  </si>
  <si>
    <t>CA22106250</t>
  </si>
  <si>
    <t>PATCHCORD B10GX CMP BLU 250FT</t>
  </si>
  <si>
    <t>CA22108010</t>
  </si>
  <si>
    <t>PATCHCORD B10GX CMP GRY 10FT</t>
  </si>
  <si>
    <t>CA22109001</t>
  </si>
  <si>
    <t>PATCHCORD B10GX CMP WHI 1FT</t>
  </si>
  <si>
    <t>CA22109002</t>
  </si>
  <si>
    <t>PATCHCORD B10GX CMP WHI 2FT</t>
  </si>
  <si>
    <t>CA22109003</t>
  </si>
  <si>
    <t>PATCHCORD B10GX CMP WHI 3FT</t>
  </si>
  <si>
    <t>CA22109005</t>
  </si>
  <si>
    <t>PATCHCORD B10GX CMP WHI 5FT</t>
  </si>
  <si>
    <t>CA22109006</t>
  </si>
  <si>
    <t>PATCHCORD B10GX CMP WHI 6FT</t>
  </si>
  <si>
    <t>CA22109007</t>
  </si>
  <si>
    <t>PATCHCORD B10GX CMP WHI 7FT</t>
  </si>
  <si>
    <t>CA22109010</t>
  </si>
  <si>
    <t>PATCHCORD B10GX CMP WHI 10FT</t>
  </si>
  <si>
    <t>CA22109015</t>
  </si>
  <si>
    <t>PATCHCORD B10GX CMP WHI 15FT</t>
  </si>
  <si>
    <t>CA22109020</t>
  </si>
  <si>
    <t>PATCHCORD B10GX CMP WHI 20FT</t>
  </si>
  <si>
    <t>CA22109025</t>
  </si>
  <si>
    <t>PATCHCORD B10GX CMP WHI 25FT</t>
  </si>
  <si>
    <t>CA22109030</t>
  </si>
  <si>
    <t>PATCHCORD B10GX CMP WHI 30FT</t>
  </si>
  <si>
    <t>CA22109032</t>
  </si>
  <si>
    <t>PATCHCORD B10GX CMP WHI 32FT</t>
  </si>
  <si>
    <t>CA22109033</t>
  </si>
  <si>
    <t>PATCHCORD B10GX CMP WHI 33FT</t>
  </si>
  <si>
    <t>CA22109035</t>
  </si>
  <si>
    <t>PATCHCORD B10GX CMP WHI 35FT</t>
  </si>
  <si>
    <t>CA22109045</t>
  </si>
  <si>
    <t>PATCHCORD B10GX CMP WHI 45FT</t>
  </si>
  <si>
    <t>CA22109050</t>
  </si>
  <si>
    <t>PATCHCORD B10GX CMP WHI 50FT</t>
  </si>
  <si>
    <t>CA22109065</t>
  </si>
  <si>
    <t>PATCHCORD B10GX CMP WHI 65FT</t>
  </si>
  <si>
    <t>CA22109066</t>
  </si>
  <si>
    <t>PATCHCORD B10GX CMP WHI 66FT</t>
  </si>
  <si>
    <t>CA22109078</t>
  </si>
  <si>
    <t>PATCHCORD B10GX CMP WHI 78FT</t>
  </si>
  <si>
    <t>CA22109091</t>
  </si>
  <si>
    <t>PATCHCORD B10GX CMP WHI 91FT</t>
  </si>
  <si>
    <t>CA22109098</t>
  </si>
  <si>
    <t>PATCHCORD B10GX CMP WHI 98FT</t>
  </si>
  <si>
    <t>CA22109105</t>
  </si>
  <si>
    <t>PATCHCORD B10GX CMP WHI 105FT</t>
  </si>
  <si>
    <t>CA22109200</t>
  </si>
  <si>
    <t>PATCHCORD B10GX CMP WHI 200FT</t>
  </si>
  <si>
    <t>FD1B008LB</t>
  </si>
  <si>
    <t>FD BO OM1 8F LS/OFNR SU_2.0</t>
  </si>
  <si>
    <t>FD1D002L9</t>
  </si>
  <si>
    <t>FD DN_TB OM1 2F LSZH NON_UNI</t>
  </si>
  <si>
    <t>FD1D002L9O</t>
  </si>
  <si>
    <t>FD DN_TB OM1 2F LSZH</t>
  </si>
  <si>
    <t>FD1D002R9</t>
  </si>
  <si>
    <t>FD DN_TB OM1 2F OFNR</t>
  </si>
  <si>
    <t>FD1D004L9O</t>
  </si>
  <si>
    <t>FD DN_TB OM1 4F LSZH</t>
  </si>
  <si>
    <t>FD1D004R9</t>
  </si>
  <si>
    <t>FD DN_TB OM1 4F OFNR</t>
  </si>
  <si>
    <t>FD1D006F9</t>
  </si>
  <si>
    <t>FD DN_TB OM1 6F OFCR_AIA</t>
  </si>
  <si>
    <t>FD1D006L9</t>
  </si>
  <si>
    <t>FD DN_TB OM1 6F LSZH NON_UNI</t>
  </si>
  <si>
    <t>FD1D006L9O</t>
  </si>
  <si>
    <t>FD DN_TB OM1 6F LSZH</t>
  </si>
  <si>
    <t>FD1D006R9</t>
  </si>
  <si>
    <t>FD DN_TB OM1 6F OFNR</t>
  </si>
  <si>
    <t>FD1D008L9O</t>
  </si>
  <si>
    <t>FD DN_TB OM1 8F LSZH</t>
  </si>
  <si>
    <t>FD1D008R9</t>
  </si>
  <si>
    <t>FD DN_TB OM1 8F OFNR</t>
  </si>
  <si>
    <t>FD1D012F9</t>
  </si>
  <si>
    <t>FD DN_TB OM1 12F OFCR_AIA</t>
  </si>
  <si>
    <t>FD1D012L9</t>
  </si>
  <si>
    <t>FD DN_TB OM1 12F LSZH NON_UNI</t>
  </si>
  <si>
    <t>FD1D012L9O</t>
  </si>
  <si>
    <t>FD DN_TB OM1 12F LSZH</t>
  </si>
  <si>
    <t>FD1D012R9</t>
  </si>
  <si>
    <t>FD DN_TB OM1 12F OFNR</t>
  </si>
  <si>
    <t>FD1D024AJ</t>
  </si>
  <si>
    <t>FD DN_TB OM1 24F OFCP_AIA</t>
  </si>
  <si>
    <t>FD1D024F9</t>
  </si>
  <si>
    <t>FD DN_TB OM1 24F OFCR_AIA</t>
  </si>
  <si>
    <t>FD1D024FJ</t>
  </si>
  <si>
    <t>FD1D024L9</t>
  </si>
  <si>
    <t>FD DN_TB OM1 24F LSZH NON_UNI</t>
  </si>
  <si>
    <t>FD1D024P9</t>
  </si>
  <si>
    <t>FD DN_TB OM1 24F OFNP</t>
  </si>
  <si>
    <t>FD1D024PJ</t>
  </si>
  <si>
    <t>FD1D024R9</t>
  </si>
  <si>
    <t>FD DN_TB OM1 24F OFNR</t>
  </si>
  <si>
    <t>FD1D024RJ</t>
  </si>
  <si>
    <t>FD1D036AJ</t>
  </si>
  <si>
    <t>FD DN_TB OM1 36F OFCP_AIA</t>
  </si>
  <si>
    <t>FD1D036FJ</t>
  </si>
  <si>
    <t>FD DN_TB OM1 36F OFCR_AIA</t>
  </si>
  <si>
    <t>FD1D036LJO</t>
  </si>
  <si>
    <t>FD DN_TB OM1 36F LSZH</t>
  </si>
  <si>
    <t>FD1D036PJ</t>
  </si>
  <si>
    <t>FD DN_TB OM1 36F OFNP</t>
  </si>
  <si>
    <t>FD1D036RJ</t>
  </si>
  <si>
    <t>FD DN_TB OM1 36F OFNR</t>
  </si>
  <si>
    <t>FD1D048AK</t>
  </si>
  <si>
    <t>FD DN_TB OM1 48F OFCP_AIA</t>
  </si>
  <si>
    <t>FD1D048FK</t>
  </si>
  <si>
    <t>FD DN_TB OM1 48F OFCR_AIA</t>
  </si>
  <si>
    <t>FD1D048LK</t>
  </si>
  <si>
    <t>FD DN_TB OM1 48F LSZH UNI_12F</t>
  </si>
  <si>
    <t>FD1D048LKO</t>
  </si>
  <si>
    <t>FD DN_TB OM1 48F LSZH</t>
  </si>
  <si>
    <t>FD1D048PK</t>
  </si>
  <si>
    <t>FD DN_TB OM1 48F OFNP</t>
  </si>
  <si>
    <t>FD1D048RK</t>
  </si>
  <si>
    <t>FD DN_TB OM1 48F OFNR</t>
  </si>
  <si>
    <t>FD1D072AK</t>
  </si>
  <si>
    <t>FD DN_TB OM1 72F OFCP_AIA</t>
  </si>
  <si>
    <t>FD1D072FK</t>
  </si>
  <si>
    <t>FD DN_TB OM1 72F OFCR_AIA</t>
  </si>
  <si>
    <t>FD1D072LK</t>
  </si>
  <si>
    <t>FD DN_TB OM1 72F LSZH UNI_12F</t>
  </si>
  <si>
    <t>FD1D072LKO</t>
  </si>
  <si>
    <t>FD DN_TB OM1 72F LSZH</t>
  </si>
  <si>
    <t>FD1D072PK</t>
  </si>
  <si>
    <t>FD DN_TB OM1 72F OFNP</t>
  </si>
  <si>
    <t>FD1D072RK</t>
  </si>
  <si>
    <t>FD DN_TB OM1 72F OFNR</t>
  </si>
  <si>
    <t>FD1D096AK</t>
  </si>
  <si>
    <t>FD DN_TB OM1 96F OFCP_AIA</t>
  </si>
  <si>
    <t>FD1D096FK</t>
  </si>
  <si>
    <t>FD DN_TB OM1 96F OFCR_AIA</t>
  </si>
  <si>
    <t>FD1D096LK</t>
  </si>
  <si>
    <t>FD DN_TB OM1 96F LSZH UNI_12F</t>
  </si>
  <si>
    <t>FD1D096LKO</t>
  </si>
  <si>
    <t>FD DN_TB OM1 96F LSZH</t>
  </si>
  <si>
    <t>FD1D096PK</t>
  </si>
  <si>
    <t>FD DN_TB OM1 96F OFNP</t>
  </si>
  <si>
    <t>FD1D096RK</t>
  </si>
  <si>
    <t>FD DN_TB OM1 96F OFNR</t>
  </si>
  <si>
    <t>FD1D144AK</t>
  </si>
  <si>
    <t>FD DN_TB OM1 144F OFCP_AIA</t>
  </si>
  <si>
    <t>FD1D144FK</t>
  </si>
  <si>
    <t>FD DN_TB OM1 144F OFCR_AIA</t>
  </si>
  <si>
    <t>FD1D144LK</t>
  </si>
  <si>
    <t>FD DN_TB OM1 144F LSZH UNI_12F</t>
  </si>
  <si>
    <t>FD1D144LKO</t>
  </si>
  <si>
    <t>FD DN_TB OM1 144F LSZH</t>
  </si>
  <si>
    <t>FD1D144PK</t>
  </si>
  <si>
    <t>FD DN_TB OM1 144F OFNP</t>
  </si>
  <si>
    <t>FD1D144RK</t>
  </si>
  <si>
    <t>FD DN_TB OM1 144F OFNR</t>
  </si>
  <si>
    <t>FD1H0065F</t>
  </si>
  <si>
    <t>FD DJSCA_LT OM1 6F OFCR_SCA</t>
  </si>
  <si>
    <t>FD1H0125G</t>
  </si>
  <si>
    <t>FD HD_LT OM1 12F OFCR_SCA</t>
  </si>
  <si>
    <t>FD1H0245G</t>
  </si>
  <si>
    <t>FD HD_LT OM1 12F OFCR_CST</t>
  </si>
  <si>
    <t>FD1H0485G</t>
  </si>
  <si>
    <t>FD DJSCA_LT OM1 48F OFCR_SCA</t>
  </si>
  <si>
    <t>FD1H0725G</t>
  </si>
  <si>
    <t>FD DJSCA_LT OM1 72F OFCR_SCA</t>
  </si>
  <si>
    <t>FD1H0965G</t>
  </si>
  <si>
    <t>FD DJSCA_LT OM1 96F OFCR_SCA</t>
  </si>
  <si>
    <t>FD1H1445G</t>
  </si>
  <si>
    <t>FD DJSCA_LT OM1 144F OFCR_SCA</t>
  </si>
  <si>
    <t>FD1L006LF</t>
  </si>
  <si>
    <t>SJAD 6F OM1 OFNR-ZH LT</t>
  </si>
  <si>
    <t>FD1L006P0</t>
  </si>
  <si>
    <t>FD SJAD_LT OM1 6F OFNP</t>
  </si>
  <si>
    <t>FD1L006RC</t>
  </si>
  <si>
    <t>SJAD 6F OM1 OFNR LT DRY</t>
  </si>
  <si>
    <t>FD1L006RF</t>
  </si>
  <si>
    <t>FD SJAD_LT OM1 6F OFNR</t>
  </si>
  <si>
    <t>FD1L012LF</t>
  </si>
  <si>
    <t>SJAD 12F OM1 OFNR-ZH LT</t>
  </si>
  <si>
    <t>FD1L012P0</t>
  </si>
  <si>
    <t>FD SJAD_LT OM1 12F OFNP</t>
  </si>
  <si>
    <t>FD1L012RD</t>
  </si>
  <si>
    <t>FD BDLT OM1 12F OFNR 12F_</t>
  </si>
  <si>
    <t>FD1L012RF</t>
  </si>
  <si>
    <t>SJAD 12F OM1 OFNR LT</t>
  </si>
  <si>
    <t>FD1L012RG</t>
  </si>
  <si>
    <t>FD_LT OM1 12F OFNR UNI_12F_GEL</t>
  </si>
  <si>
    <t>FD1L024RD</t>
  </si>
  <si>
    <t>SJAD 24F OM1 OFNR LT DRY</t>
  </si>
  <si>
    <t>FD1L024RF</t>
  </si>
  <si>
    <t>SJAD 24F OM1 OFNR LT BLK</t>
  </si>
  <si>
    <t>FD1L024RG</t>
  </si>
  <si>
    <t>FD_LT OM1 24F OFNR UNI_12F_GEL</t>
  </si>
  <si>
    <t>FD1L036RD</t>
  </si>
  <si>
    <t>SJAD 36F OM1 OFNR LT DRY</t>
  </si>
  <si>
    <t>FD1L036RF</t>
  </si>
  <si>
    <t>SJAD 36F OM1 OFNR LT BLK</t>
  </si>
  <si>
    <t>FD1L036RG</t>
  </si>
  <si>
    <t>FD_LT OM1 36F OFNR</t>
  </si>
  <si>
    <t>FD1L048RD</t>
  </si>
  <si>
    <t>SJAD 48F OM1 OFNR LT DRY</t>
  </si>
  <si>
    <t>FD1L048RG</t>
  </si>
  <si>
    <t>FD SJAD_LT OM1 48F OFNR</t>
  </si>
  <si>
    <t>FD1L072RD</t>
  </si>
  <si>
    <t>SJAD 72F OM1 OFNR LT DRY</t>
  </si>
  <si>
    <t>FD1L072RG</t>
  </si>
  <si>
    <t>FD SJAD_LT OM1 72F OFNR</t>
  </si>
  <si>
    <t>FD1L096RD</t>
  </si>
  <si>
    <t>SJAD 96F OM1 OFNR LT DRY</t>
  </si>
  <si>
    <t>FD1L096RG</t>
  </si>
  <si>
    <t>FD SJAD_LT OM1 96F OFNR</t>
  </si>
  <si>
    <t>FD1L144RD</t>
  </si>
  <si>
    <t>SJAD 144F OM1 OFNR LT DRY</t>
  </si>
  <si>
    <t>FD1L144RG</t>
  </si>
  <si>
    <t>FD SJAD_LT OM1 144F OFNR</t>
  </si>
  <si>
    <t>FD1M006P2</t>
  </si>
  <si>
    <t>FD MD_LT OM1 6F OFNP NON_UNI</t>
  </si>
  <si>
    <t>FD1M012P2</t>
  </si>
  <si>
    <t>FD M_D OM1 12F OFNP SU_3.0</t>
  </si>
  <si>
    <t>FD1T002RF</t>
  </si>
  <si>
    <t>FD TO_PVC OM1 2F OFNR</t>
  </si>
  <si>
    <t>FD1T004RF</t>
  </si>
  <si>
    <t>FD TO_PVC OM1 4F OFNR</t>
  </si>
  <si>
    <t>FD1T006RF</t>
  </si>
  <si>
    <t>FD TO_PVC OM1 6F OFNR</t>
  </si>
  <si>
    <t>FD1T008RF</t>
  </si>
  <si>
    <t>FD TO_PVC OM1 8F OFNR</t>
  </si>
  <si>
    <t>FD1T012RF</t>
  </si>
  <si>
    <t>FD TO_PVC OM1 12F OFNR UNI 6F</t>
  </si>
  <si>
    <t>FD1T024RF</t>
  </si>
  <si>
    <t>FD TO_PVC OM1 24F OFNR</t>
  </si>
  <si>
    <t>FD1Y006RF</t>
  </si>
  <si>
    <t>FD TO_CPE OM1 6F OFNR</t>
  </si>
  <si>
    <t>FD1Y012RF</t>
  </si>
  <si>
    <t>FD TO_CPE OM1 12F OFNR</t>
  </si>
  <si>
    <t>FD1Y048RG</t>
  </si>
  <si>
    <t>FD TO_CPE OM1 48F OFNR</t>
  </si>
  <si>
    <t>FD2D002L9O</t>
  </si>
  <si>
    <t>FD DN_TB OM2 2F LSZH</t>
  </si>
  <si>
    <t>FD2D002R9</t>
  </si>
  <si>
    <t>FD DN_TB OM2 2F OFNR</t>
  </si>
  <si>
    <t>FD2D004L9O</t>
  </si>
  <si>
    <t>FD DN_TB OM2 4F LSZH</t>
  </si>
  <si>
    <t>FD2D004R9</t>
  </si>
  <si>
    <t>FD DN_TB OM2 4F OFNR</t>
  </si>
  <si>
    <t>FD2D006F9</t>
  </si>
  <si>
    <t>FD DN_TB OM2 6F OFCR_AIA</t>
  </si>
  <si>
    <t>FD2D006L9O</t>
  </si>
  <si>
    <t>FD DN_TB OM2 6F LSZH</t>
  </si>
  <si>
    <t>FD2D006R9</t>
  </si>
  <si>
    <t>FD DN_TB OM2 6F OFNR</t>
  </si>
  <si>
    <t>FD2D008R9</t>
  </si>
  <si>
    <t>FD DN_TB OM2 8F OFNR NON_UNI</t>
  </si>
  <si>
    <t>FD2D012F9</t>
  </si>
  <si>
    <t>FD DN_TB OM2 12F OFCR_AIA</t>
  </si>
  <si>
    <t>FD2D012L9O</t>
  </si>
  <si>
    <t>FD DN_TB OM2 12F LSZH</t>
  </si>
  <si>
    <t>FD2D012R9</t>
  </si>
  <si>
    <t>FD DN_TB OM2 12F OFNR</t>
  </si>
  <si>
    <t>FD2D024AJ</t>
  </si>
  <si>
    <t>FD DN_TB OM2 24F OFCP_AIA</t>
  </si>
  <si>
    <t>FD2D024F9</t>
  </si>
  <si>
    <t>FD DN_TB OM2 24F OFCR_AIA</t>
  </si>
  <si>
    <t>FD2D024FJ</t>
  </si>
  <si>
    <t>FD2D024L9O</t>
  </si>
  <si>
    <t>FD DN_TB OM2 24F OFNR NON_UNI</t>
  </si>
  <si>
    <t>FD2D024P9</t>
  </si>
  <si>
    <t>FD DN_TB OM2 24F OFNP</t>
  </si>
  <si>
    <t>FD2D024PJ</t>
  </si>
  <si>
    <t>FD2D024R9</t>
  </si>
  <si>
    <t>FD DN_TB OM2 24F OFNR</t>
  </si>
  <si>
    <t>FD2D024RJ</t>
  </si>
  <si>
    <t>FD2D036AJ</t>
  </si>
  <si>
    <t>FD DN_TB OM2 36F OFCP_AIA</t>
  </si>
  <si>
    <t>FD2D036FJ</t>
  </si>
  <si>
    <t>FD DN_TB OM2 36F OFCR_AIA</t>
  </si>
  <si>
    <t>FD2D036LJO</t>
  </si>
  <si>
    <t>FD DN_TB OM2 36F LSZH</t>
  </si>
  <si>
    <t>FD2D036PJ</t>
  </si>
  <si>
    <t>FD DN_TB OM2 36F OFNP</t>
  </si>
  <si>
    <t>FD2D036RJ</t>
  </si>
  <si>
    <t>FD DN_TB OM2 36F OFNR</t>
  </si>
  <si>
    <t>FD2D048AK</t>
  </si>
  <si>
    <t>FD DN_TB OM2 48F OFCP_AIA</t>
  </si>
  <si>
    <t>FD2D048FK</t>
  </si>
  <si>
    <t>FD DN_TB OM2 48F OFCR_AIA</t>
  </si>
  <si>
    <t>FD2D048LKO</t>
  </si>
  <si>
    <t>FD DN_TB OM2 48F LSZH</t>
  </si>
  <si>
    <t>FD2D048PK</t>
  </si>
  <si>
    <t>FD DN_TB OM2 48F OFNP</t>
  </si>
  <si>
    <t>FD2D048RK</t>
  </si>
  <si>
    <t>FD DN_TB OM2 48F OFNR</t>
  </si>
  <si>
    <t>FD2D072AK</t>
  </si>
  <si>
    <t>FD DN_TB OM2 72F OFCP_AIA</t>
  </si>
  <si>
    <t>FD2D072FK</t>
  </si>
  <si>
    <t>FD DN_TB OM2 72F OFCR_AIA</t>
  </si>
  <si>
    <t>FD2D072LKO</t>
  </si>
  <si>
    <t>FD DN_TB OM2 72F LSZH</t>
  </si>
  <si>
    <t>FD2D072PK</t>
  </si>
  <si>
    <t>FD DN_TB OM2 72F OFNP</t>
  </si>
  <si>
    <t>FD2D072RK</t>
  </si>
  <si>
    <t>FD DN_TB OM2 72F OFNR</t>
  </si>
  <si>
    <t>FD2D096AK</t>
  </si>
  <si>
    <t>FD DN_TB OM2 96F OFCP_AIA</t>
  </si>
  <si>
    <t>FD2D096FK</t>
  </si>
  <si>
    <t>FD DN_TB OM2 96F OFCR_AIA</t>
  </si>
  <si>
    <t>FD2D096LKO</t>
  </si>
  <si>
    <t>FD DN_TB OM2 96F LSZH</t>
  </si>
  <si>
    <t>FD2D096PK</t>
  </si>
  <si>
    <t>FD DN_TB OM2 96F OFNP</t>
  </si>
  <si>
    <t>FD2D096RK</t>
  </si>
  <si>
    <t>FD DN_TB OM2 96F OFNR</t>
  </si>
  <si>
    <t>FD2D144AK</t>
  </si>
  <si>
    <t>FD DN_TB OM2 144F OFCP_AIA</t>
  </si>
  <si>
    <t>FD2D144FK</t>
  </si>
  <si>
    <t>FD DN_TB OM2 144F OFCR_AIA</t>
  </si>
  <si>
    <t>FD2D144LKO</t>
  </si>
  <si>
    <t>FD DN_TB OM2 144F LSZH</t>
  </si>
  <si>
    <t>FD2D144PK</t>
  </si>
  <si>
    <t>FD DN_TB OM2 144F OFNP</t>
  </si>
  <si>
    <t>FD2D144RK</t>
  </si>
  <si>
    <t>FD DN_TB OM2 144F OFNR</t>
  </si>
  <si>
    <t>FD2H0065F</t>
  </si>
  <si>
    <t>FD DJSCA_LT OM2 6F OFCR_SCA</t>
  </si>
  <si>
    <t>FD2H0065FR</t>
  </si>
  <si>
    <t>DJSCA 6F OM2 OFCR I/O UVRED</t>
  </si>
  <si>
    <t>FD2H0725G</t>
  </si>
  <si>
    <t>FD DJSCA_LT OM2 72F OFCR_SCA</t>
  </si>
  <si>
    <t>FD2H0965G</t>
  </si>
  <si>
    <t>FD DJSCA_LT OM2 96F OFCR_SCA</t>
  </si>
  <si>
    <t>FD2H1445G</t>
  </si>
  <si>
    <t>FD DJSCA_LT OM2 144F OFCR_SCA</t>
  </si>
  <si>
    <t>FD2L0065F</t>
  </si>
  <si>
    <t>FD SJAD_LT OM2 6F OFCR_SCA</t>
  </si>
  <si>
    <t>FD2L006LF</t>
  </si>
  <si>
    <t>SJAD 6F OM2 OFNR-ZH LT</t>
  </si>
  <si>
    <t>FD2L006P0</t>
  </si>
  <si>
    <t>FD SJAD_LT OM2 6F OFNP</t>
  </si>
  <si>
    <t>FD2L006RC</t>
  </si>
  <si>
    <t>FD OM2 6F OFNR GEL FREE LT</t>
  </si>
  <si>
    <t>FD2L006RF</t>
  </si>
  <si>
    <t>FD SJAD_LT OM2 6F OFNR</t>
  </si>
  <si>
    <t>FD2L012P0</t>
  </si>
  <si>
    <t>FD SJAD_LT OM2 12F OFNP</t>
  </si>
  <si>
    <t>FD2L012RD</t>
  </si>
  <si>
    <t>SJAD 12F OM2 OFNR LT DRY</t>
  </si>
  <si>
    <t>FD2L012RF</t>
  </si>
  <si>
    <t>SJAD 12F OM2 OFNR LT BLK</t>
  </si>
  <si>
    <t>FD2L012RG</t>
  </si>
  <si>
    <t>FD_LT OM2 12F OFNR UNI_12F_GEL</t>
  </si>
  <si>
    <t>FD2L024RD</t>
  </si>
  <si>
    <t>SJAD 24F OM2 OFNR LT DRY</t>
  </si>
  <si>
    <t>FD2L024RF</t>
  </si>
  <si>
    <t>SJAD 24F OM2 OFNR LT BLK</t>
  </si>
  <si>
    <t>FD2L024RG</t>
  </si>
  <si>
    <t>FD SJAD_LT OM2 24F OFNR</t>
  </si>
  <si>
    <t>FD2L036RD</t>
  </si>
  <si>
    <t>SJAD 36F OM2 OFNR LT DRY</t>
  </si>
  <si>
    <t>FD2L036RF</t>
  </si>
  <si>
    <t>SJAD 36F OM2 OFNR LT BLK</t>
  </si>
  <si>
    <t>FD2L036RG</t>
  </si>
  <si>
    <t>FD_LT OM2 36F OFNR UNI_12F_</t>
  </si>
  <si>
    <t>FD2L048RD</t>
  </si>
  <si>
    <t>SJAD 48F OM2 OFNR LT DRY</t>
  </si>
  <si>
    <t>FD2L048RG</t>
  </si>
  <si>
    <t>FD SJAD_LT OM2 48F OFNR</t>
  </si>
  <si>
    <t>FD2L072RD</t>
  </si>
  <si>
    <t>SJAD 72F OM2 OFNR LT DRY</t>
  </si>
  <si>
    <t>FD2L072RG</t>
  </si>
  <si>
    <t>FD SJAD_LT OM2 72F OFNR</t>
  </si>
  <si>
    <t>FD2L096RD</t>
  </si>
  <si>
    <t>SJAD 96F OM2 OFNR LT DRY</t>
  </si>
  <si>
    <t>FD2L096RG</t>
  </si>
  <si>
    <t>FD SJAD_LT OM2 96F OFNR</t>
  </si>
  <si>
    <t>FD2L144RD</t>
  </si>
  <si>
    <t>SJAD 144F OM2 OFNR LT DRY</t>
  </si>
  <si>
    <t>FD2L144RG</t>
  </si>
  <si>
    <t>FD SJAD_LT OM2 144F OFNR</t>
  </si>
  <si>
    <t>FD2M006P2</t>
  </si>
  <si>
    <t>FD MD_LT OM2 6F OFNP NON_UNI</t>
  </si>
  <si>
    <t>FD2M012P2</t>
  </si>
  <si>
    <t>FD M_D OM2 12F OFNP SU_3.0</t>
  </si>
  <si>
    <t>FD2T006RF</t>
  </si>
  <si>
    <t>FD OM2 TO_PVC 6F OFNR</t>
  </si>
  <si>
    <t>FD2T012RF</t>
  </si>
  <si>
    <t>FD TO_PVC OM2 12F OFNR</t>
  </si>
  <si>
    <t>FD3B006LB</t>
  </si>
  <si>
    <t>FD BO OM3 6F LSZH SU_2.0</t>
  </si>
  <si>
    <t>FD3B008LB</t>
  </si>
  <si>
    <t>FD BO OM3-BIF 8F LS/OFNR</t>
  </si>
  <si>
    <t>FD3D002L9</t>
  </si>
  <si>
    <t>FD DN_TB OM3 2F LSZH NON_UNI</t>
  </si>
  <si>
    <t>FD3D002L9A</t>
  </si>
  <si>
    <t>FD DN_TB OM3 2F LSZH</t>
  </si>
  <si>
    <t>FD3D002R9</t>
  </si>
  <si>
    <t>FD DN_TB OM3 2F OFNR</t>
  </si>
  <si>
    <t>FD3D004L9A</t>
  </si>
  <si>
    <t>FD DN_TB OM3 4F LSZH</t>
  </si>
  <si>
    <t>FD3D004R9</t>
  </si>
  <si>
    <t>FD DN_TB OM3 4F OFNR</t>
  </si>
  <si>
    <t>FD3D006F9</t>
  </si>
  <si>
    <t>FD DN_TB OM3 6F OFCR_AIA</t>
  </si>
  <si>
    <t>FD3D006L9</t>
  </si>
  <si>
    <t>FD DN_TB OM3 6F LSZH NON_UNI</t>
  </si>
  <si>
    <t>FD3D006R9</t>
  </si>
  <si>
    <t>FD DN_TB OM3 6F OFNR</t>
  </si>
  <si>
    <t>FD3D008R9</t>
  </si>
  <si>
    <t>FD DN_TB OM3 8F OFNR NON_UNI</t>
  </si>
  <si>
    <t>FD3D012F9</t>
  </si>
  <si>
    <t>FD DN_TB OM3 12F OFCR_AIA</t>
  </si>
  <si>
    <t>FD3D012L9</t>
  </si>
  <si>
    <t>FD DN_TB OM3 12F LSZH NON_UNI</t>
  </si>
  <si>
    <t>FD3D012L9A</t>
  </si>
  <si>
    <t>FD DN_TB OM3 12F LSZH</t>
  </si>
  <si>
    <t>FD3D012R9</t>
  </si>
  <si>
    <t>FD DN_TB OM3 12F OFNR</t>
  </si>
  <si>
    <t>FD3D024AJ</t>
  </si>
  <si>
    <t>FD DN_TB OM3 24F OFCP_AIA</t>
  </si>
  <si>
    <t>FD3D024F9</t>
  </si>
  <si>
    <t>FD DN_TB OM3 24F OFCR_AIA</t>
  </si>
  <si>
    <t>FD3D024FJ</t>
  </si>
  <si>
    <t>FD3D024L9</t>
  </si>
  <si>
    <t>FD DN_TB OM3 24F LSZH NON_UNI</t>
  </si>
  <si>
    <t>FD3D024P9</t>
  </si>
  <si>
    <t>FD DN_TB OM3 24F OFNP</t>
  </si>
  <si>
    <t>FD3D024PJ</t>
  </si>
  <si>
    <t>SPN FI3D024PJ - FD DN_TB OM3</t>
  </si>
  <si>
    <t>FD3D024R9</t>
  </si>
  <si>
    <t>FD DN_TB OM3 24F OFNR</t>
  </si>
  <si>
    <t>FD3D024RJ</t>
  </si>
  <si>
    <t>FD3D036AJ</t>
  </si>
  <si>
    <t>FD DN_TB OM3 36F OFCP_AIA</t>
  </si>
  <si>
    <t>FD3D036FJ</t>
  </si>
  <si>
    <t>FD DN_TB OM3 36F OFCR_AIA</t>
  </si>
  <si>
    <t>FD3D036LJA</t>
  </si>
  <si>
    <t>FD DN_TB OM3 36F LSZH</t>
  </si>
  <si>
    <t>FD3D036PJ</t>
  </si>
  <si>
    <t>FD DN_TB OM3 36F OFNP</t>
  </si>
  <si>
    <t>FD3D036RJ</t>
  </si>
  <si>
    <t>FD DN_TB OM3 36F OFNR</t>
  </si>
  <si>
    <t>FD3D048AK</t>
  </si>
  <si>
    <t>FD DN_TB OM3 48F OFCP_AIA</t>
  </si>
  <si>
    <t>FD3D048FK</t>
  </si>
  <si>
    <t>FD DN_TB OM3 48F OFCR_AIA</t>
  </si>
  <si>
    <t>FD3D048LK</t>
  </si>
  <si>
    <t>FD DN_TB OM3 48F LSZH UNI_12F</t>
  </si>
  <si>
    <t>FD3D048LKA</t>
  </si>
  <si>
    <t>FD DN_TB OM3 48F LSZH</t>
  </si>
  <si>
    <t>FD3D048PK</t>
  </si>
  <si>
    <t>FD DN_TB OM3 48F OFNP</t>
  </si>
  <si>
    <t>FD3D048RK</t>
  </si>
  <si>
    <t>FD DN_TB OM3 48F OFNR</t>
  </si>
  <si>
    <t>FD3D072AK</t>
  </si>
  <si>
    <t>FD DN_TB OM3 72F OFCP_AIA</t>
  </si>
  <si>
    <t>FD3D072FK</t>
  </si>
  <si>
    <t>FD DN_TB OM3 72F OFCR_AIA</t>
  </si>
  <si>
    <t>FD3D072LK</t>
  </si>
  <si>
    <t>FD DN_TB OM3 72F LSZH UNI_12F</t>
  </si>
  <si>
    <t>FD3D072LKA</t>
  </si>
  <si>
    <t>FD DN_TB OM3 72F LSZH</t>
  </si>
  <si>
    <t>FD3D072PK</t>
  </si>
  <si>
    <t>FD DN_TB OM3 72F OFNP</t>
  </si>
  <si>
    <t>FD3D072RK</t>
  </si>
  <si>
    <t>FD DN_TB OM3 72F OFNR</t>
  </si>
  <si>
    <t>FD3D096AK</t>
  </si>
  <si>
    <t>FD DN_TB OM3 96F OFCP_AIA</t>
  </si>
  <si>
    <t>FD3D096FK</t>
  </si>
  <si>
    <t>FD DN_TB OM3 96F OFCR_AIA</t>
  </si>
  <si>
    <t>FD3D096LK</t>
  </si>
  <si>
    <t>FD DN_TB OM3 96F LSZH UNI_12F</t>
  </si>
  <si>
    <t>FD3D096LKA</t>
  </si>
  <si>
    <t>FD DN_TB OM3 96F LSZH</t>
  </si>
  <si>
    <t>FD3D096PK</t>
  </si>
  <si>
    <t>FD DN_TB OM3 96F OFNP</t>
  </si>
  <si>
    <t>FD3D096RK</t>
  </si>
  <si>
    <t>FD DN_TB OM3 96F OFNR</t>
  </si>
  <si>
    <t>FD3D144AK</t>
  </si>
  <si>
    <t>FD DN_TB OM3 144F OFCP_AIA</t>
  </si>
  <si>
    <t>FD3D144FK</t>
  </si>
  <si>
    <t>FD DN_TB OM3 144F OFCR_AIA</t>
  </si>
  <si>
    <t>FD3D144LK</t>
  </si>
  <si>
    <t>FD DN_TB OM3 144F LSZH UNI_12F</t>
  </si>
  <si>
    <t>FD3D144LKA</t>
  </si>
  <si>
    <t>FD DN_TB OM3 144F LSZH</t>
  </si>
  <si>
    <t>FD3D144PK</t>
  </si>
  <si>
    <t>FD DN_TB OM3 144F OFNP</t>
  </si>
  <si>
    <t>FD3D144RK</t>
  </si>
  <si>
    <t>FD DN_TB OM3 144F OFNR</t>
  </si>
  <si>
    <t>FD3H0065F</t>
  </si>
  <si>
    <t>FD DJSCA_LT OM3 6F OFCR_SCA</t>
  </si>
  <si>
    <t>FD3H0245G</t>
  </si>
  <si>
    <t>FD HD_LT OM3 24F OFCR_SCA</t>
  </si>
  <si>
    <t>FD3H0485G</t>
  </si>
  <si>
    <t>FD DJSCA_LT OM3 48F OFCR_SCA</t>
  </si>
  <si>
    <t>FD3H0725G</t>
  </si>
  <si>
    <t>FD DJSCA_LT OM3 72F OFCR_SCA</t>
  </si>
  <si>
    <t>FD3H0965G</t>
  </si>
  <si>
    <t>FD DJSCA_LT OM3 96F OFCR_SCA</t>
  </si>
  <si>
    <t>FD3H1445G</t>
  </si>
  <si>
    <t>FD DJSCA_LT OM3 144F OFCR_SCA</t>
  </si>
  <si>
    <t>FD3L006LF</t>
  </si>
  <si>
    <t>SJAD 6F OM3 OFNR-ZH LT</t>
  </si>
  <si>
    <t>FD3L006P0</t>
  </si>
  <si>
    <t>SJAD 6F OM3 OFNP LT</t>
  </si>
  <si>
    <t>FD3L006RC</t>
  </si>
  <si>
    <t>FD LT_DB OM3 6F OFNR</t>
  </si>
  <si>
    <t>FD3L006RF</t>
  </si>
  <si>
    <t>FD SJAD_LT OM3 6F OFNR</t>
  </si>
  <si>
    <t>FD3L012LF</t>
  </si>
  <si>
    <t>SJAD 12F OM3 OFNR-ZH LT</t>
  </si>
  <si>
    <t>FD3L012P0</t>
  </si>
  <si>
    <t>SJAD 12F OM3 OFNP LT</t>
  </si>
  <si>
    <t>FD3L012RD</t>
  </si>
  <si>
    <t>SJAD 12F OM3 OFNR LT DRY</t>
  </si>
  <si>
    <t>FD3L012RF</t>
  </si>
  <si>
    <t>FD SJAD_LT OM3 12F OFNR BLK</t>
  </si>
  <si>
    <t>FD3L012RG</t>
  </si>
  <si>
    <t>FD SJAD_LT OM3 12F OFNR</t>
  </si>
  <si>
    <t>FD3L024PD</t>
  </si>
  <si>
    <t>FD LT OM3 24F OFNP</t>
  </si>
  <si>
    <t>FD3L024RD</t>
  </si>
  <si>
    <t>SJAD 24F OM3 OFNR LT DRY</t>
  </si>
  <si>
    <t>FD3L024RF</t>
  </si>
  <si>
    <t>FD SJAD_LT OM3 24F OFNR BLK</t>
  </si>
  <si>
    <t>FD3L036RD</t>
  </si>
  <si>
    <t>SJAD 36F OM3 OFNR LT DRY</t>
  </si>
  <si>
    <t>FD3L036RF</t>
  </si>
  <si>
    <t>FD SJAD_LT OM3 36F OFNR</t>
  </si>
  <si>
    <t>FD3L048PD</t>
  </si>
  <si>
    <t>FD LT OM3 48F OFNP</t>
  </si>
  <si>
    <t>FD3L048RD</t>
  </si>
  <si>
    <t>SJAD 48F OM3 OFNR LT DRY</t>
  </si>
  <si>
    <t>FD3L048RG</t>
  </si>
  <si>
    <t>FD SJAD_LT OM3 48F OFNR</t>
  </si>
  <si>
    <t>FD3L072RD</t>
  </si>
  <si>
    <t>SJAD 72F OM3 OFNR LT DRY</t>
  </si>
  <si>
    <t>FD3L072RG</t>
  </si>
  <si>
    <t>FD SJAD_LT OM3 72F OFNR</t>
  </si>
  <si>
    <t>FD3L096RD</t>
  </si>
  <si>
    <t>SJAD 96F OM3 OFNR LT DRY</t>
  </si>
  <si>
    <t>FD3L096RG</t>
  </si>
  <si>
    <t>FD SJAD_LT OM3 96F OFNR</t>
  </si>
  <si>
    <t>FD3L144RD</t>
  </si>
  <si>
    <t>SJAD 144F OM3 OFNR LT DRY</t>
  </si>
  <si>
    <t>FD3L144RG</t>
  </si>
  <si>
    <t>FD SJAD_LT OM3 144F OFNR</t>
  </si>
  <si>
    <t>FD3M006P2</t>
  </si>
  <si>
    <t>FD MD_LT OM3 6F OFNP NON_UNI</t>
  </si>
  <si>
    <t>FD3M012P2</t>
  </si>
  <si>
    <t>FD M_D OM3 12F OFNP SU_3.0</t>
  </si>
  <si>
    <t>FD3T008RF</t>
  </si>
  <si>
    <t>FD OM3 TO_PVC 8F OFNR</t>
  </si>
  <si>
    <t>FD3T024RF</t>
  </si>
  <si>
    <t>FD OM3 TO_PVC 24F OFNR</t>
  </si>
  <si>
    <t>FD3Y008RF</t>
  </si>
  <si>
    <t>FD TO_CPE OM3 8F OFNR</t>
  </si>
  <si>
    <t>FD3Y024RF</t>
  </si>
  <si>
    <t>FD OM3 TO_CPE 24F OFNR</t>
  </si>
  <si>
    <t>FD4D002L9</t>
  </si>
  <si>
    <t>FD DN_TB OM4 2F LSZH NON_UNI</t>
  </si>
  <si>
    <t>FD4D002L9A</t>
  </si>
  <si>
    <t>FD DN_TB OM4 2F LSZH</t>
  </si>
  <si>
    <t>FD4D002R9</t>
  </si>
  <si>
    <t>FD DN_TB OM4 2F OFNR NON_UNI</t>
  </si>
  <si>
    <t>FD4D004L9A</t>
  </si>
  <si>
    <t>FD DN_TB OM4 4F LSZH</t>
  </si>
  <si>
    <t>FD4D004R9</t>
  </si>
  <si>
    <t>FD DN_TB OM4 4F OFNR NON_UNI</t>
  </si>
  <si>
    <t>FD4D006F9</t>
  </si>
  <si>
    <t>FD DN_TB OM4 6F OFCR_AIA</t>
  </si>
  <si>
    <t>FD4D006L9</t>
  </si>
  <si>
    <t>FD DN_TB OM4 6F LSZH NON_UNI</t>
  </si>
  <si>
    <t>FD4D006L9A</t>
  </si>
  <si>
    <t>FD DN_TB OM4 6F LSZH</t>
  </si>
  <si>
    <t>FD4D006R9</t>
  </si>
  <si>
    <t>FD DN_TB OM4 6F OFNR NON_UNI</t>
  </si>
  <si>
    <t>FD4D008R9</t>
  </si>
  <si>
    <t>FD DN_TB OM4 8F OFNR NON_UNI</t>
  </si>
  <si>
    <t>FD4D012F9</t>
  </si>
  <si>
    <t>FD DN_TB OM4 12F OFCR_AIA</t>
  </si>
  <si>
    <t>FD4D012L9</t>
  </si>
  <si>
    <t>FD DN_TB OM4 12F LSZH NON_UNI</t>
  </si>
  <si>
    <t>FD4D012L9A</t>
  </si>
  <si>
    <t>FD DN_TB OM4 12F LSZH</t>
  </si>
  <si>
    <t>FD4D012R9</t>
  </si>
  <si>
    <t>FD DN_TB OM4 12F OFNR NON_UNI</t>
  </si>
  <si>
    <t>FD4D024AJ</t>
  </si>
  <si>
    <t>FD DN_TB OM4 24F OFCP_AIA</t>
  </si>
  <si>
    <t>FD4D024F9</t>
  </si>
  <si>
    <t>FD DN_TB OM4 24F OFCR_AIA</t>
  </si>
  <si>
    <t>FD4D024FJ</t>
  </si>
  <si>
    <t>FD4D024L9</t>
  </si>
  <si>
    <t>FD DN_TB OM4 24F LSZH NON_UNI</t>
  </si>
  <si>
    <t>FD4D024P9</t>
  </si>
  <si>
    <t>FD DN_TB OM4 24F OFNP NON_UNI</t>
  </si>
  <si>
    <t>FD4D024PJ</t>
  </si>
  <si>
    <t>FD DN_TB OM4 24F OFNP</t>
  </si>
  <si>
    <t>FD4D024RJ</t>
  </si>
  <si>
    <t>FD DN_TB OM4 24F OFNR</t>
  </si>
  <si>
    <t>FD4D036AJ</t>
  </si>
  <si>
    <t>FD DN_TB OM4 36F OFCP_AIA</t>
  </si>
  <si>
    <t>FD4D036FJ</t>
  </si>
  <si>
    <t>FD DN_TB OM4 36F OFCR_AIA</t>
  </si>
  <si>
    <t>FD4D036LJA</t>
  </si>
  <si>
    <t>FD DN_TB OM4 36F LSZH</t>
  </si>
  <si>
    <t>FD4D036PK</t>
  </si>
  <si>
    <t>FD DN_TB OM4 36F OFNP</t>
  </si>
  <si>
    <t>FD4D036RJ</t>
  </si>
  <si>
    <t>FD DN_TB OM4 36F OFNR</t>
  </si>
  <si>
    <t>FD4D048AK</t>
  </si>
  <si>
    <t>FD DN_TB OM4 48F OFCP_AIA</t>
  </si>
  <si>
    <t>FD4D048FK</t>
  </si>
  <si>
    <t>FD DN_TB OM4 48F OFCR_AIA</t>
  </si>
  <si>
    <t>FD4D048LK</t>
  </si>
  <si>
    <t>FD DN_TB OM4 48F LSZH UNI_12F</t>
  </si>
  <si>
    <t>FD4D048LKA</t>
  </si>
  <si>
    <t>FD DN_TB OM4 48F LSZH</t>
  </si>
  <si>
    <t>FD4D048PK</t>
  </si>
  <si>
    <t>FD DN_TB OM4 48F OFNP</t>
  </si>
  <si>
    <t>FD4D048RK</t>
  </si>
  <si>
    <t>FD DN_TB OM4 48F OFNR</t>
  </si>
  <si>
    <t>FD4D072AK</t>
  </si>
  <si>
    <t>FD DN_TB OM4 72F OFCP_AIA</t>
  </si>
  <si>
    <t>FD4D072FK</t>
  </si>
  <si>
    <t>FD DN_TB OM4 72F OFCR_AIA</t>
  </si>
  <si>
    <t>FD4D072LK</t>
  </si>
  <si>
    <t>FD DN_TB OM4 72F LSZH UNI_12F</t>
  </si>
  <si>
    <t>FD4D072LKA</t>
  </si>
  <si>
    <t>FD DN_TB OM4 72F LSZH</t>
  </si>
  <si>
    <t>FD4D072PK</t>
  </si>
  <si>
    <t>DISTR 72F OM4 OFNP IN/OUT BLK</t>
  </si>
  <si>
    <t>FD4D072RK</t>
  </si>
  <si>
    <t>FD DN_TB OM4 72F OFNR</t>
  </si>
  <si>
    <t>FD4D096AK</t>
  </si>
  <si>
    <t>FD DN_TB OM4 96F OFCP_AIA</t>
  </si>
  <si>
    <t>FD4D096FK</t>
  </si>
  <si>
    <t>FD DN_TB OM4 96F OFCR_AIA</t>
  </si>
  <si>
    <t>FD4D096LK</t>
  </si>
  <si>
    <t>FD DN_TB OM4 96F LSZH UNI_12F</t>
  </si>
  <si>
    <t>FD4D096LKA</t>
  </si>
  <si>
    <t>FD DN_TB OM4 96F LSZH</t>
  </si>
  <si>
    <t>FD4D096PK</t>
  </si>
  <si>
    <t>FD DN_TB OM4 96F OFNP</t>
  </si>
  <si>
    <t>FD4D096RK</t>
  </si>
  <si>
    <t>FD DN_TB OM4 96F OFNR</t>
  </si>
  <si>
    <t>FD4D144AK</t>
  </si>
  <si>
    <t>FD DN_TB OM4 144F OFCP_AIA</t>
  </si>
  <si>
    <t>FD4D144FK</t>
  </si>
  <si>
    <t>FD DN_TB OM4 144F OFCR_AIA</t>
  </si>
  <si>
    <t>FD4D144LK</t>
  </si>
  <si>
    <t>FD DN_TB OM4 144F LSZH UNI_12F</t>
  </si>
  <si>
    <t>FD4D144LKA</t>
  </si>
  <si>
    <t>FD DN_TB OM4 144F LSZH</t>
  </si>
  <si>
    <t>FD4D144PK</t>
  </si>
  <si>
    <t>FD DN_TB OM4 144F OFNP</t>
  </si>
  <si>
    <t>FD4D144RK</t>
  </si>
  <si>
    <t>FD DN_TB OM4 144F OFNR</t>
  </si>
  <si>
    <t>FD4H0065F</t>
  </si>
  <si>
    <t>FD DJSCA_LT OM4 6F OFCR_SCA</t>
  </si>
  <si>
    <t>FD4H0485G</t>
  </si>
  <si>
    <t>FD DJSCA_LT OM4 48F OFCR_SCA</t>
  </si>
  <si>
    <t>FD4H0725G</t>
  </si>
  <si>
    <t>FD DJSCA_LT OM4 72F OFCR_SCA</t>
  </si>
  <si>
    <t>FD4H0965G</t>
  </si>
  <si>
    <t>FD DJSCA_LT OM4 96F OFCR_SCA</t>
  </si>
  <si>
    <t>FD4H1445G</t>
  </si>
  <si>
    <t>FD DJSCA_LT OM4 144F OFCR_SCA</t>
  </si>
  <si>
    <t>FD4L006P0</t>
  </si>
  <si>
    <t>SJAD 6F OM4 OFNP LT</t>
  </si>
  <si>
    <t>FD4L006RC</t>
  </si>
  <si>
    <t>SJAD 6F OM4 OFNR LT DRY</t>
  </si>
  <si>
    <t>FD4L006RF</t>
  </si>
  <si>
    <t>FD SJAD_LT OM4 6F OFNR</t>
  </si>
  <si>
    <t>FD4L012P0</t>
  </si>
  <si>
    <t>SJAD 12F OM4 OFNP LT</t>
  </si>
  <si>
    <t>FD4L012RD</t>
  </si>
  <si>
    <t>SJAD 12F OM4 OFNR LT DRY</t>
  </si>
  <si>
    <t>FD4L012RF</t>
  </si>
  <si>
    <t>FD SJAD_LT OM4 12F OFNR</t>
  </si>
  <si>
    <t>FD4L012RG</t>
  </si>
  <si>
    <t>FS LT OM4 12F OFNR UNI_12F_GEL</t>
  </si>
  <si>
    <t>FD4L024RD</t>
  </si>
  <si>
    <t>SJAD 24F OM4 OFNR LT DRY</t>
  </si>
  <si>
    <t>FD4L024RF</t>
  </si>
  <si>
    <t>FD SJAD_LT OM4 24F OFNR</t>
  </si>
  <si>
    <t>FD4L036RD</t>
  </si>
  <si>
    <t>SJAD 36F OM4 OFNR LT DRY</t>
  </si>
  <si>
    <t>FD4L036RF</t>
  </si>
  <si>
    <t>FD SJAD_LT OM4 36F OFNR</t>
  </si>
  <si>
    <t>FD4L048RD</t>
  </si>
  <si>
    <t>FD OM4 LTUBE 48F OFNR UNI_12F</t>
  </si>
  <si>
    <t>FD4L048RG</t>
  </si>
  <si>
    <t>FD SJAD_LT OM4 48F OFNR</t>
  </si>
  <si>
    <t>FD4L072RD</t>
  </si>
  <si>
    <t>SJAD 72F OM4 OFNR LT DRY</t>
  </si>
  <si>
    <t>FD4L072RG</t>
  </si>
  <si>
    <t>FD SJAD_LT OM4 72F OFNR</t>
  </si>
  <si>
    <t>FD4L096RD</t>
  </si>
  <si>
    <t>SJAD 96F OM4 OFNR LT DRY</t>
  </si>
  <si>
    <t>FD4L096RG</t>
  </si>
  <si>
    <t>FD SJAD_LT OM4 96F OFNR</t>
  </si>
  <si>
    <t>FD4L144RG</t>
  </si>
  <si>
    <t>FD SJAD_LT OM4 144F OFNR</t>
  </si>
  <si>
    <t>FD4M006P2</t>
  </si>
  <si>
    <t>FD MD_LT OM4 6F OFNP NON_UNI</t>
  </si>
  <si>
    <t>FD4M006P23</t>
  </si>
  <si>
    <t>FD4M012P2</t>
  </si>
  <si>
    <t>FD MINID OM4 12F OFNP SU_3.0</t>
  </si>
  <si>
    <t>FD4M012P23</t>
  </si>
  <si>
    <t>FD MD_LT OM4 12F OFNP NON_UNI</t>
  </si>
  <si>
    <t>FD4M144P23</t>
  </si>
  <si>
    <t>FD OM4 M_D 144F OFNP BK_JKT</t>
  </si>
  <si>
    <t>FDEDH11PK</t>
  </si>
  <si>
    <t>FD DN_TB OS2/OM4 H11 OFNP</t>
  </si>
  <si>
    <t>FDSB006LB</t>
  </si>
  <si>
    <t>FD BO OS2 6F LSZH  SU_2.0</t>
  </si>
  <si>
    <t>FDSD002L9</t>
  </si>
  <si>
    <t>FD DN_TB OS2 2F LSZH NON_UNI</t>
  </si>
  <si>
    <t>FDSD002L9Y</t>
  </si>
  <si>
    <t>FD DN_TB OS2 2F LSZH</t>
  </si>
  <si>
    <t>FDSD002R9</t>
  </si>
  <si>
    <t>FD DN_TB OS2 2F OFNR</t>
  </si>
  <si>
    <t>FDSD004L9Y</t>
  </si>
  <si>
    <t>FD DN_TB OS2 4F LSZH</t>
  </si>
  <si>
    <t>FDSD004R9</t>
  </si>
  <si>
    <t>FD DN_TB OS2 4F OFNR</t>
  </si>
  <si>
    <t>FDSD006F9</t>
  </si>
  <si>
    <t>FD DN_TB OS2 6F OFCR_AIA</t>
  </si>
  <si>
    <t>FDSD006L9</t>
  </si>
  <si>
    <t>FD DN_TB OS2 6F LSZH NON_UNI</t>
  </si>
  <si>
    <t>FDSD006L9Y</t>
  </si>
  <si>
    <t>FD DN_TB OS2 6F LSZH</t>
  </si>
  <si>
    <t>FDSD006R9</t>
  </si>
  <si>
    <t>FD DN_TB OS2 6F OFNR</t>
  </si>
  <si>
    <t>FDSD008R9</t>
  </si>
  <si>
    <t>FD DN_TB OS2 8F OFNR</t>
  </si>
  <si>
    <t>FDSD012F9</t>
  </si>
  <si>
    <t>D-AIA 12F OS2 OFCR TB</t>
  </si>
  <si>
    <t>FDSD012L9</t>
  </si>
  <si>
    <t>FD DN_TB OS2 12F LSZH NON_UNI</t>
  </si>
  <si>
    <t>FDSD012R9</t>
  </si>
  <si>
    <t>FD DN_TB OS2 12F OFNR</t>
  </si>
  <si>
    <t>FDSD024AJ</t>
  </si>
  <si>
    <t>FD DN_TB OS2 24F OFCP_AIA</t>
  </si>
  <si>
    <t>FDSD024F9</t>
  </si>
  <si>
    <t>FD DN_TB OS2 24F OFCR_AIA</t>
  </si>
  <si>
    <t>FDSD024FJ</t>
  </si>
  <si>
    <t>FDSD024P9</t>
  </si>
  <si>
    <t>FD DN_TB OS2 24F OFNP</t>
  </si>
  <si>
    <t>FDSD024PJ</t>
  </si>
  <si>
    <t>FDSD024R9</t>
  </si>
  <si>
    <t>FD DN_TB OS2 24F OFNR</t>
  </si>
  <si>
    <t>FDSD024RJ</t>
  </si>
  <si>
    <t>FDSD036AJ</t>
  </si>
  <si>
    <t>FD DN_TB OS2 36F OFCP_AIA</t>
  </si>
  <si>
    <t>FDSD036FJ</t>
  </si>
  <si>
    <t>FD DN_TB OS2 36F OFCR_AIA</t>
  </si>
  <si>
    <t>FDSD036LJY</t>
  </si>
  <si>
    <t>FD DN_TB OS2 36F LSZH</t>
  </si>
  <si>
    <t>FDSD036PJ</t>
  </si>
  <si>
    <t>FD DN_TB OS2 36F OFNP</t>
  </si>
  <si>
    <t>FDSD036RJ</t>
  </si>
  <si>
    <t>FD DN_TB OS2 36F OFNR</t>
  </si>
  <si>
    <t>FDSD048AK</t>
  </si>
  <si>
    <t>FD DN_TB OS2 48F OFCP_AIA</t>
  </si>
  <si>
    <t>FDSD048FK</t>
  </si>
  <si>
    <t>FD DN_TB OS2 48F OFCR_AIA</t>
  </si>
  <si>
    <t>FDSD048LK</t>
  </si>
  <si>
    <t>FD DN_TB OS2 48F LSZH UNI_12F</t>
  </si>
  <si>
    <t>FDSD048LKY</t>
  </si>
  <si>
    <t>FD DN_TB OS2 48F LSZH</t>
  </si>
  <si>
    <t>FDSD048PK</t>
  </si>
  <si>
    <t>FD DN_TB OS2 48F OFNP</t>
  </si>
  <si>
    <t>FDSD072AK</t>
  </si>
  <si>
    <t>FD DN_TB OS2 72F OFCP_AIA</t>
  </si>
  <si>
    <t>FDSD072FK</t>
  </si>
  <si>
    <t>FD DN_TB OS2 72F OFCR_AIA</t>
  </si>
  <si>
    <t>FDSD072LK</t>
  </si>
  <si>
    <t>FD DN_TB OS2 72F LSZH UNI_12F</t>
  </si>
  <si>
    <t>FDSD072LKY</t>
  </si>
  <si>
    <t>FD DN_TB OS2 72F LSZH</t>
  </si>
  <si>
    <t>FDSD072PK</t>
  </si>
  <si>
    <t>72SM IN/OUT DIST PLN BLK</t>
  </si>
  <si>
    <t>FDSD096AK</t>
  </si>
  <si>
    <t>FD DN_TB OS2 96F OFCP_AIA</t>
  </si>
  <si>
    <t>FDSD096FK</t>
  </si>
  <si>
    <t>FD DN_TB OS2 96F OFCR_AIA</t>
  </si>
  <si>
    <t>FDSD096LK</t>
  </si>
  <si>
    <t>FD DN_TB OS2 96F LSZH UNI_12F</t>
  </si>
  <si>
    <t>FDSD096LKY</t>
  </si>
  <si>
    <t>FD DN_TB OS2 96F LSZH</t>
  </si>
  <si>
    <t>FDSD096PK</t>
  </si>
  <si>
    <t>FD DN_TB OS2 96F OFNP</t>
  </si>
  <si>
    <t>FDSD096RK</t>
  </si>
  <si>
    <t>FD DN_TB OS2 96F OFNR</t>
  </si>
  <si>
    <t>FDSD144AK</t>
  </si>
  <si>
    <t>FD DN_TB OS2 144F OFCP_AIA</t>
  </si>
  <si>
    <t>FDSD144FK</t>
  </si>
  <si>
    <t>FD DN_TB OS2 144F OFCR_AIA</t>
  </si>
  <si>
    <t>FDSD144LK</t>
  </si>
  <si>
    <t>FD DN_TB OS2 144F LSZH UNI_12F</t>
  </si>
  <si>
    <t>FDSD144LKY</t>
  </si>
  <si>
    <t>FD DN_TB OS2 144F LSZH</t>
  </si>
  <si>
    <t>FDSD144PK</t>
  </si>
  <si>
    <t>FD DN_TB OS2 144F OFNP</t>
  </si>
  <si>
    <t>FDSD144RK</t>
  </si>
  <si>
    <t>FD DN_TB OS2 144F OFNR</t>
  </si>
  <si>
    <t>FDSH0065F</t>
  </si>
  <si>
    <t>FD DJSCA_LT OS2 6F OFCR_SCA</t>
  </si>
  <si>
    <t>FDSH0125G</t>
  </si>
  <si>
    <t>FD HD_LT OS2 12 OFCR</t>
  </si>
  <si>
    <t>FDSH0245F</t>
  </si>
  <si>
    <t>FD DJSCA_LT OS2 24F OFCR_SCA</t>
  </si>
  <si>
    <t>FDSH0245G</t>
  </si>
  <si>
    <t>FD HD_LT OS2 24F OFCR_SCA</t>
  </si>
  <si>
    <t>FDSH0485G</t>
  </si>
  <si>
    <t>DJSCA 48F OS2 OFCR LT</t>
  </si>
  <si>
    <t>FDSH0725G</t>
  </si>
  <si>
    <t>FD DJSCA_LT OS2 72F OFCR_SCA</t>
  </si>
  <si>
    <t>FDSH0965G</t>
  </si>
  <si>
    <t>FD DJSCA_LT OS2 96F OFCR_SCA</t>
  </si>
  <si>
    <t>FDSH1445G</t>
  </si>
  <si>
    <t>FD DJSCA_LT OS2 144F OFCR_SCA</t>
  </si>
  <si>
    <t>FDSL006LF</t>
  </si>
  <si>
    <t>SJAD 6F OS2 OFNR-ZH LT</t>
  </si>
  <si>
    <t>FDSL006P0</t>
  </si>
  <si>
    <t>SJAD 6F OS2 OFNP LT</t>
  </si>
  <si>
    <t>FDSL006RC</t>
  </si>
  <si>
    <t>SJAD 6F OS2 OFNR LT DRY</t>
  </si>
  <si>
    <t>FDSL006RF</t>
  </si>
  <si>
    <t>FD SJAD_LT OS2 6F OFNR</t>
  </si>
  <si>
    <t>FDSL012LG</t>
  </si>
  <si>
    <t>FD SJAD_LT OS2 12F OFNR_ZH</t>
  </si>
  <si>
    <t>FDSL012P0</t>
  </si>
  <si>
    <t>SJAD 12F OS2 OFNP LT</t>
  </si>
  <si>
    <t>FDSL012RD</t>
  </si>
  <si>
    <t>FD DB_LT OS2 12F OFNR</t>
  </si>
  <si>
    <t>FDSL012RF</t>
  </si>
  <si>
    <t>SJAD 12F OS2 OFNR LT</t>
  </si>
  <si>
    <t>FDSL012RG</t>
  </si>
  <si>
    <t>FD_LT OS2 12F OFNR UNI_12F_GEL</t>
  </si>
  <si>
    <t>FDSL024PD</t>
  </si>
  <si>
    <t>FD LT OS2 24F OFNP</t>
  </si>
  <si>
    <t>FDSL024RD</t>
  </si>
  <si>
    <t>SJAD 24F OS2 OFNR LT DRY</t>
  </si>
  <si>
    <t>FDSL024RF</t>
  </si>
  <si>
    <t>SJAD 24F OS2 OFNR LT</t>
  </si>
  <si>
    <t>FDSL024RG</t>
  </si>
  <si>
    <t>FD SJAD_LT OS2 24F OFNR</t>
  </si>
  <si>
    <t>FDSL036PD</t>
  </si>
  <si>
    <t>FD LT OS2 36F OFNP</t>
  </si>
  <si>
    <t>FDSL036RF</t>
  </si>
  <si>
    <t>SJAD 36F OS2 OFNR LT</t>
  </si>
  <si>
    <t>FDSL048PD</t>
  </si>
  <si>
    <t>FD LT OS2 48F OFNP</t>
  </si>
  <si>
    <t>FDSL048RD</t>
  </si>
  <si>
    <t>SJAD 48F OS2 OFNR LT DRY</t>
  </si>
  <si>
    <t>FDSL048RG</t>
  </si>
  <si>
    <t>FD SJAD_LT OS2 48F OFNR</t>
  </si>
  <si>
    <t>FDSL072PD</t>
  </si>
  <si>
    <t>FD LTUBE OS2 72F OFNP</t>
  </si>
  <si>
    <t>FDSL072RD</t>
  </si>
  <si>
    <t>FD LTUBE OS2 72F OFNR</t>
  </si>
  <si>
    <t>FDSL072RG</t>
  </si>
  <si>
    <t>FD SJAD_LT OS2 72F OFNR</t>
  </si>
  <si>
    <t>FDSL096PD</t>
  </si>
  <si>
    <t>SJAD 96F OS2 OFNP LT</t>
  </si>
  <si>
    <t>FDSL096RD</t>
  </si>
  <si>
    <t>SJAD 96F OS2 OFNR LT DRY</t>
  </si>
  <si>
    <t>FDSL096RG</t>
  </si>
  <si>
    <t>FD SJAD_LT OS2 96F OFNR</t>
  </si>
  <si>
    <t>FDSL144PD</t>
  </si>
  <si>
    <t>SJAD 144F OS2 OFNP LT</t>
  </si>
  <si>
    <t>FDSL144RD</t>
  </si>
  <si>
    <t>SJAD 144F OS2 OFNR LT DRY</t>
  </si>
  <si>
    <t>FDSL144RG</t>
  </si>
  <si>
    <t>FD SJAD_LT OS2 144F OFNR</t>
  </si>
  <si>
    <t>FDSM006P2</t>
  </si>
  <si>
    <t>FD MD_LT OS2 6F OFNP NON_UNI</t>
  </si>
  <si>
    <t>FDSM012P2</t>
  </si>
  <si>
    <t>FD M_D OS2 12F OFNP SU_3.</t>
  </si>
  <si>
    <t>FDST006RF</t>
  </si>
  <si>
    <t>FD TO_PVC OS2 6F OFNR</t>
  </si>
  <si>
    <t>FDST012RF</t>
  </si>
  <si>
    <t>FD TO_PVC OS2 12F OFNR</t>
  </si>
  <si>
    <t>FDST024RF</t>
  </si>
  <si>
    <t>FD TO_PVC OS2 24F OFNR</t>
  </si>
  <si>
    <t>FDST048RG</t>
  </si>
  <si>
    <t>FD TO_PVC OS2 48F OFNR UNI_</t>
  </si>
  <si>
    <t>FDST072RG</t>
  </si>
  <si>
    <t>FD OS2 TO_PVC 72F OFNR</t>
  </si>
  <si>
    <t>FDSY002RF</t>
  </si>
  <si>
    <t>FD TO_CPE OS2 2F OFNR</t>
  </si>
  <si>
    <t>FDSY048RG</t>
  </si>
  <si>
    <t>FD OS2 TO_CPE 48F OFNR UNI_</t>
  </si>
  <si>
    <t>FI1B002PB</t>
  </si>
  <si>
    <t>FI BO OM1 2F OFNP</t>
  </si>
  <si>
    <t>FI1B002PD</t>
  </si>
  <si>
    <t>BO2.5 2F OM1 OFNP TB</t>
  </si>
  <si>
    <t>FI1B002RB</t>
  </si>
  <si>
    <t>FI BO OM1 2F OFNR</t>
  </si>
  <si>
    <t>FI1B004PB</t>
  </si>
  <si>
    <t>FI BO OM1 4F OFNP</t>
  </si>
  <si>
    <t>FI1B004RB</t>
  </si>
  <si>
    <t>FI BO OM1 4F OFNR</t>
  </si>
  <si>
    <t>FI1B006LBO</t>
  </si>
  <si>
    <t>BO2.0 6F OM1 OFNR-ZH TB</t>
  </si>
  <si>
    <t>FI1B006PB</t>
  </si>
  <si>
    <t>FI BO OM1 6F OFNP</t>
  </si>
  <si>
    <t>FI1B006RB</t>
  </si>
  <si>
    <t>FI BO OM1 6F OFNR</t>
  </si>
  <si>
    <t>FI1B008RB</t>
  </si>
  <si>
    <t>FI BO OM1 8F OFNR</t>
  </si>
  <si>
    <t>FI1B010LBO</t>
  </si>
  <si>
    <t>FI BO OM1 10F OFNR_ZH</t>
  </si>
  <si>
    <t>FI1B010PB</t>
  </si>
  <si>
    <t>FI BO OM1 10F OFNP</t>
  </si>
  <si>
    <t>FI1B010RB</t>
  </si>
  <si>
    <t>FI BO OM1 10F OFNR</t>
  </si>
  <si>
    <t>FI1B012LBO</t>
  </si>
  <si>
    <t>BO2.0 12F OM1 OFNR-ZH TB</t>
  </si>
  <si>
    <t>FI1B012PB</t>
  </si>
  <si>
    <t>FI BO OM1 12F OFNP</t>
  </si>
  <si>
    <t>FI1B012RB</t>
  </si>
  <si>
    <t>FI BO OM1 12F OFNR</t>
  </si>
  <si>
    <t>FI1B024RB</t>
  </si>
  <si>
    <t>FI BO OM1 24F OFNR SU_2.0</t>
  </si>
  <si>
    <t>FI1D002R9</t>
  </si>
  <si>
    <t>FI DN_TB OM1 2F OFNR</t>
  </si>
  <si>
    <t>FI1D004R9</t>
  </si>
  <si>
    <t>FI DN_TB OM1 4F OFNR</t>
  </si>
  <si>
    <t>FI1D006F9</t>
  </si>
  <si>
    <t>FI DN_TB OM1 6F OFCR_AIA</t>
  </si>
  <si>
    <t>FI1D006R9</t>
  </si>
  <si>
    <t>FI DN_TB OM1 6F OFNR</t>
  </si>
  <si>
    <t>FI1D008P9</t>
  </si>
  <si>
    <t>FI DN_TB OM1 8F OFNP</t>
  </si>
  <si>
    <t>FI1D012F9</t>
  </si>
  <si>
    <t>FI DN_TB OM1 12F OFCR_AIA</t>
  </si>
  <si>
    <t>FI1D012R9</t>
  </si>
  <si>
    <t>FI DN_TB OM1 12F OFNR</t>
  </si>
  <si>
    <t>FI1D024AJ</t>
  </si>
  <si>
    <t>FI DN_TB OM1 24F OFCP_AIA</t>
  </si>
  <si>
    <t>FI1D024F9</t>
  </si>
  <si>
    <t>FI DN_TB OM1 24F OFCR_AIA</t>
  </si>
  <si>
    <t>FI1D024FJ</t>
  </si>
  <si>
    <t>FI1D024P9</t>
  </si>
  <si>
    <t>FI DN_TB OM1 24F OFNP</t>
  </si>
  <si>
    <t>FI1D024R9</t>
  </si>
  <si>
    <t>FI DN_TB OM1 24F OFNR</t>
  </si>
  <si>
    <t>FI1D036AJ</t>
  </si>
  <si>
    <t>FI DN_TB OM1 36F OFCP_AIA</t>
  </si>
  <si>
    <t>FI1D036FJ</t>
  </si>
  <si>
    <t>FI DN_TB OM1 36F OFCR_AIA</t>
  </si>
  <si>
    <t>FI1D048AK</t>
  </si>
  <si>
    <t>FI DN_TB OM1 48F OFCP_AIA</t>
  </si>
  <si>
    <t>FI1D048FK</t>
  </si>
  <si>
    <t>FI DN_TB OM1 48F OFCR_AIA</t>
  </si>
  <si>
    <t>FI1D048PK</t>
  </si>
  <si>
    <t>FI DN_TB OM1 48F OFNP</t>
  </si>
  <si>
    <t>FI1D048RK</t>
  </si>
  <si>
    <t>FI DN_TB OM1 48F OFNR</t>
  </si>
  <si>
    <t>FI1D072AK</t>
  </si>
  <si>
    <t>FI DN_TB OM1 72F OFCP_AIA</t>
  </si>
  <si>
    <t>FI1D072FK</t>
  </si>
  <si>
    <t>FI DN_TB OM1 72F OFCR_AIA</t>
  </si>
  <si>
    <t>FI1D072PK</t>
  </si>
  <si>
    <t>FI DN_TB OM1 72F OFNP</t>
  </si>
  <si>
    <t>FI1D072RK</t>
  </si>
  <si>
    <t>FI DN_TB OM1 72F OFNR</t>
  </si>
  <si>
    <t>FI1D096AK</t>
  </si>
  <si>
    <t>FI DN_TB OM1 96F OFCP_AIA</t>
  </si>
  <si>
    <t>FI1D096FK</t>
  </si>
  <si>
    <t>FI DN_TB OM1 96F OFCR_AIA</t>
  </si>
  <si>
    <t>FI1D096PK</t>
  </si>
  <si>
    <t>FI DN_TB OM1 96F OFNP</t>
  </si>
  <si>
    <t>FI1D096RK</t>
  </si>
  <si>
    <t>FI DN_TB OM1 96F OFNR</t>
  </si>
  <si>
    <t>FI1D144AK</t>
  </si>
  <si>
    <t>FI DN_TB OM1 144F OFCP_AIA</t>
  </si>
  <si>
    <t>FI1D144FK</t>
  </si>
  <si>
    <t>FI DN_TB OM1 144F OFCR_AIA</t>
  </si>
  <si>
    <t>FI1D144RK</t>
  </si>
  <si>
    <t>FI DN_TB OM1 144F OFNR</t>
  </si>
  <si>
    <t>FI1I002L0</t>
  </si>
  <si>
    <t>FI INTERC OM1 2F ZH/OFNR DX</t>
  </si>
  <si>
    <t>FI1I002RBN</t>
  </si>
  <si>
    <t>FI OM1 DXZ2.0 2F OFNR BLK_JKT</t>
  </si>
  <si>
    <t>FI1I002RC</t>
  </si>
  <si>
    <t>FI OM1 DXZ3.0 2F OFNR OR_JKT</t>
  </si>
  <si>
    <t>FI1M144A1</t>
  </si>
  <si>
    <t>FI OM1 UM_D 144F OFCP OR_JKT</t>
  </si>
  <si>
    <t>FI2B002LB</t>
  </si>
  <si>
    <t>FI BO OM2 2F LSZH</t>
  </si>
  <si>
    <t>FI2B002PB</t>
  </si>
  <si>
    <t>FI BO OM2 2F OFNP</t>
  </si>
  <si>
    <t>FI2B002RB</t>
  </si>
  <si>
    <t>FI BO OM2 2F OFNR</t>
  </si>
  <si>
    <t>FI2B004PB</t>
  </si>
  <si>
    <t>FI BO OM2 4F OFNP</t>
  </si>
  <si>
    <t>FI2B006LB</t>
  </si>
  <si>
    <t>FI BO OM2 6F LSZH</t>
  </si>
  <si>
    <t>FI2B006PB</t>
  </si>
  <si>
    <t>FI BO OM2 6F OFNP</t>
  </si>
  <si>
    <t>FI2B006RB</t>
  </si>
  <si>
    <t>FI BO OM2 6F OFNR</t>
  </si>
  <si>
    <t>FI2B010LB</t>
  </si>
  <si>
    <t>FI BO OM2 10F OFNR_ZH</t>
  </si>
  <si>
    <t>FI2B010PB</t>
  </si>
  <si>
    <t>FI BO OM2 10F OFNP</t>
  </si>
  <si>
    <t>FI2B010RB</t>
  </si>
  <si>
    <t>FI BO OM2 10F OFNR</t>
  </si>
  <si>
    <t>FI2B012LB</t>
  </si>
  <si>
    <t>FI BO OM2 12F LSZH</t>
  </si>
  <si>
    <t>FI2B012PB</t>
  </si>
  <si>
    <t>FI BO OM2 12F OFNP</t>
  </si>
  <si>
    <t>FI2B012RB</t>
  </si>
  <si>
    <t>FI BO OM2 12F OFNR</t>
  </si>
  <si>
    <t>FI2B024RB</t>
  </si>
  <si>
    <t>FI BO OM2 24F OFNR SU_2.0</t>
  </si>
  <si>
    <t>FI2D002R9</t>
  </si>
  <si>
    <t>FI DN_TB OM2 2F OFNR</t>
  </si>
  <si>
    <t>FI2D004R9</t>
  </si>
  <si>
    <t>FI DN_TB OM2 4F OFNR</t>
  </si>
  <si>
    <t>FI2D006F9</t>
  </si>
  <si>
    <t>FI DN_TB OM2 6F OFCR_AIA</t>
  </si>
  <si>
    <t>FI2D006R9</t>
  </si>
  <si>
    <t>FI DN_TB OM2 6F OFNR</t>
  </si>
  <si>
    <t>FI2D008R9</t>
  </si>
  <si>
    <t>FI DN_TB OM2 8F OFNR</t>
  </si>
  <si>
    <t>FI2D012F9</t>
  </si>
  <si>
    <t>FI DN_TB OM2 12F OFCR_AIA</t>
  </si>
  <si>
    <t>FI2D012R9</t>
  </si>
  <si>
    <t>FI DN_TB OM2 12F OFNR</t>
  </si>
  <si>
    <t>FI2D024AJ</t>
  </si>
  <si>
    <t>FI DN_TB OM2 24F OFCP_AIA</t>
  </si>
  <si>
    <t>FI2D024F9</t>
  </si>
  <si>
    <t>FI DN_TB OM2 24F OFCR_AIA</t>
  </si>
  <si>
    <t>FI2D024FJ</t>
  </si>
  <si>
    <t>FI2D024P9</t>
  </si>
  <si>
    <t>FI DN_TB OM2 24F OFNP</t>
  </si>
  <si>
    <t>FI2D024R9</t>
  </si>
  <si>
    <t>FI DN_TB OM2 24F OFNR</t>
  </si>
  <si>
    <t>FI2D024RK</t>
  </si>
  <si>
    <t>FI2D036AJ</t>
  </si>
  <si>
    <t>FI DN_TB OM2 36F OFCP_AIA</t>
  </si>
  <si>
    <t>FI2D036FJ</t>
  </si>
  <si>
    <t>FI DN_TB OM2 36F OFCR_AIA</t>
  </si>
  <si>
    <t>FI2D036RK</t>
  </si>
  <si>
    <t>FI DN_TB OM2 36F OFNR</t>
  </si>
  <si>
    <t>FI2D048AK</t>
  </si>
  <si>
    <t>FI DN_TB OM2 48F OFCP_AIA</t>
  </si>
  <si>
    <t>FI2D048FK</t>
  </si>
  <si>
    <t>FI DN_TB OM2 48F OFCR_AIA</t>
  </si>
  <si>
    <t>FI2D048RK</t>
  </si>
  <si>
    <t>FI DN_TB OM2 48F OFNR</t>
  </si>
  <si>
    <t>FI2D072AK</t>
  </si>
  <si>
    <t>FI DN_TB OM2 72F OFCP_AIA</t>
  </si>
  <si>
    <t>FI2D072FK</t>
  </si>
  <si>
    <t>FI DN_TB OM2 72F OFCR_AIA</t>
  </si>
  <si>
    <t>FI2D072RK</t>
  </si>
  <si>
    <t>FI DN_TB OM2 72F OFNR</t>
  </si>
  <si>
    <t>FI2D096AK</t>
  </si>
  <si>
    <t>FI DN_TB OM2 96F OFCP_AIA</t>
  </si>
  <si>
    <t>FI2D096FK</t>
  </si>
  <si>
    <t>FI DN_TB OM2 96F OFCR_AIA</t>
  </si>
  <si>
    <t>FI2D096PK</t>
  </si>
  <si>
    <t>FI DN_TB OM2 96F OFNP</t>
  </si>
  <si>
    <t>FI2D096RK</t>
  </si>
  <si>
    <t>FI DN_TB OM2 96F OFNR</t>
  </si>
  <si>
    <t>FI2D144AK</t>
  </si>
  <si>
    <t>FI DN_TB OM2 144F OFCP_AIA</t>
  </si>
  <si>
    <t>FI2D144FK</t>
  </si>
  <si>
    <t>FI DN_TB OM2 144F OFCR_AIA</t>
  </si>
  <si>
    <t>FI2D144RK</t>
  </si>
  <si>
    <t>FI DN_TB OM2 144F OFNR</t>
  </si>
  <si>
    <t>FI2I002L0</t>
  </si>
  <si>
    <t>FI INTERC OM2 2F ZH/OFNR DX</t>
  </si>
  <si>
    <t>FI2M144A1</t>
  </si>
  <si>
    <t>FI OM2 UM_D 144F OFCP OR_JKT</t>
  </si>
  <si>
    <t>FI3B002LBA</t>
  </si>
  <si>
    <t>FI3B002PB</t>
  </si>
  <si>
    <t>FI BO OM3 2F OFNP</t>
  </si>
  <si>
    <t>FI3B002PBN</t>
  </si>
  <si>
    <t>BO2.0 2F OM3 OFNP INDOOR TB</t>
  </si>
  <si>
    <t>FI3B002PBR</t>
  </si>
  <si>
    <t>FI3B002RB</t>
  </si>
  <si>
    <t>FI BO OM3 2F OFNR</t>
  </si>
  <si>
    <t>FI3B004PB</t>
  </si>
  <si>
    <t>FI BO OM3 4F OFNP</t>
  </si>
  <si>
    <t>FI3B004RB</t>
  </si>
  <si>
    <t>FI BO OM3 4F OFNR</t>
  </si>
  <si>
    <t>FI3B006PB</t>
  </si>
  <si>
    <t>FI BO OM3 6F OFNP</t>
  </si>
  <si>
    <t>FI3B006RB</t>
  </si>
  <si>
    <t>FI BO OM3 6F OFNR</t>
  </si>
  <si>
    <t>FI3B008PB</t>
  </si>
  <si>
    <t>FI BO OM3 8F OFNP SU_2.0</t>
  </si>
  <si>
    <t>FI3B008RB</t>
  </si>
  <si>
    <t>FI BO OM3 8F OFNR SU_2.0</t>
  </si>
  <si>
    <t>FI3B010LBA</t>
  </si>
  <si>
    <t>FI BO OM3 10F OFNR_ZH</t>
  </si>
  <si>
    <t>FI3B010PB</t>
  </si>
  <si>
    <t>FI BO OM3 10F OFNP</t>
  </si>
  <si>
    <t>FI3B010RB</t>
  </si>
  <si>
    <t>FI BO OM3 10F OFNR</t>
  </si>
  <si>
    <t>FI3B012LBA</t>
  </si>
  <si>
    <t>FI3B012PB</t>
  </si>
  <si>
    <t>FI BO OM3 12F OFNP</t>
  </si>
  <si>
    <t>FI3B012RB</t>
  </si>
  <si>
    <t>FI BO OM3 12F OFNR</t>
  </si>
  <si>
    <t>FI3B024RB</t>
  </si>
  <si>
    <t>FI BO OM3 24F OFNR SU_2.0</t>
  </si>
  <si>
    <t>FI3D002R9</t>
  </si>
  <si>
    <t>FI DN_TB OM3 2F OFNR</t>
  </si>
  <si>
    <t>FI3D006R9</t>
  </si>
  <si>
    <t>FI DN_TB OM3 6F OFNR</t>
  </si>
  <si>
    <t>FI3D008P9</t>
  </si>
  <si>
    <t>FI DN_TB OM3 8F OFNP</t>
  </si>
  <si>
    <t>FI3D008R9</t>
  </si>
  <si>
    <t>FI DN_TB OM3 8F OFNR</t>
  </si>
  <si>
    <t>FI3D012F9</t>
  </si>
  <si>
    <t>FI DN_TB OM3 12F OFCR_AIA</t>
  </si>
  <si>
    <t>FI3D024AJ</t>
  </si>
  <si>
    <t>FI DN_TB OM3 24F OFCP_AIA</t>
  </si>
  <si>
    <t>FI3D024F9</t>
  </si>
  <si>
    <t>FI DN_TB OM3 24F OFCR_AIA</t>
  </si>
  <si>
    <t>FI3D024FJ</t>
  </si>
  <si>
    <t>FI3D024P9</t>
  </si>
  <si>
    <t>FI DN_TB OM3 24F OFNP</t>
  </si>
  <si>
    <t>FI3D036AJ</t>
  </si>
  <si>
    <t>FI DN_TB OM3 36F OFCP_AIA</t>
  </si>
  <si>
    <t>FI3D036FJ</t>
  </si>
  <si>
    <t>FI DN_TB OM3 36F OFCR_AIA</t>
  </si>
  <si>
    <t>FI3D036RK</t>
  </si>
  <si>
    <t>FI DN_TB OM3 36F OFNR</t>
  </si>
  <si>
    <t>FI3D048AK</t>
  </si>
  <si>
    <t>FI DN_TB OM3 48F OFCP_AIA</t>
  </si>
  <si>
    <t>FI3D048FK</t>
  </si>
  <si>
    <t>FI DN_TB OM3 48F OFCR_AIA</t>
  </si>
  <si>
    <t>FI3D048PK</t>
  </si>
  <si>
    <t>FI DN_TB OM3 48F OFNP</t>
  </si>
  <si>
    <t>FI3D048RK</t>
  </si>
  <si>
    <t>FI DN_TB OM3 48F OFNR</t>
  </si>
  <si>
    <t>FI3D072AK</t>
  </si>
  <si>
    <t>FI DN_TB OM3 72F OFCP_AIA</t>
  </si>
  <si>
    <t>FI3D072FK</t>
  </si>
  <si>
    <t>FI DN_TB OM3 72F OFCR_AIA</t>
  </si>
  <si>
    <t>FI3D072PK</t>
  </si>
  <si>
    <t>FI DN_TB OM3 72F OFNP</t>
  </si>
  <si>
    <t>FI3D072RK</t>
  </si>
  <si>
    <t>FI DN_TB OM3 72F OFNR</t>
  </si>
  <si>
    <t>FI3D096AK</t>
  </si>
  <si>
    <t>FI DN_TB OM3 96F OFCP_AIA</t>
  </si>
  <si>
    <t>FI3D096FK</t>
  </si>
  <si>
    <t>FI DN_TB OM3 96F OFCR_AIA</t>
  </si>
  <si>
    <t>FI3D096PK</t>
  </si>
  <si>
    <t>FI DN_TB OM3 96F OFNP</t>
  </si>
  <si>
    <t>FI3D096RK</t>
  </si>
  <si>
    <t>FI DN_TB OM3 96F OFNR</t>
  </si>
  <si>
    <t>FI3D144AK</t>
  </si>
  <si>
    <t>FI DN_TB OM3 144F OFCP_AIA</t>
  </si>
  <si>
    <t>FI3D144FK</t>
  </si>
  <si>
    <t>FI DN_TB OM3 144F OFCR_AIA</t>
  </si>
  <si>
    <t>FI3D144RK</t>
  </si>
  <si>
    <t>FI DN_TB OM3 144F OFNR</t>
  </si>
  <si>
    <t>FI3I002L0</t>
  </si>
  <si>
    <t>FI INTERC OM3 2F ZH/OFNR DX</t>
  </si>
  <si>
    <t>FI3I002P0</t>
  </si>
  <si>
    <t>FI OM3 MR2.0 2F OFNP AQ_JKT</t>
  </si>
  <si>
    <t>FI3I002RB</t>
  </si>
  <si>
    <t>FI INTERC OM3 2F OFNR DX_2.0</t>
  </si>
  <si>
    <t>FI3I002RBB</t>
  </si>
  <si>
    <t>FI OM3 DXZ2.0 2F OFNR BL_JKT</t>
  </si>
  <si>
    <t>FI3I002RBN</t>
  </si>
  <si>
    <t>FI OM3 DXZ2.0 2F OFNR BK_JKT</t>
  </si>
  <si>
    <t>FI3I002RBR</t>
  </si>
  <si>
    <t>FI OM3 DXZ2.0 2F OFNR RD_JKT</t>
  </si>
  <si>
    <t>FI3I002RBW</t>
  </si>
  <si>
    <t>FI INTERC OM3 2F OFNR DX _2.0</t>
  </si>
  <si>
    <t>FI3I002RC</t>
  </si>
  <si>
    <t>FI INTERC OM3 2F OFNR DX_3.0</t>
  </si>
  <si>
    <t>FI3I012L2</t>
  </si>
  <si>
    <t>FI OM3 MR_3.0 12F LSZH AQ_JKT</t>
  </si>
  <si>
    <t>FI3I012P0</t>
  </si>
  <si>
    <t>FI OM3 MR2.0 12F OFNP AQ_JKT</t>
  </si>
  <si>
    <t>FI3M012L0</t>
  </si>
  <si>
    <t>FI OM3 MDIST 12F OFNR-LS AQ_</t>
  </si>
  <si>
    <t>FI3M012P2</t>
  </si>
  <si>
    <t>FI OM3 uM_D 12F OFNP AQ_JKT</t>
  </si>
  <si>
    <t>FI3M024L2</t>
  </si>
  <si>
    <t>FI OM3 M_D 24F LSZH AQ_JKT</t>
  </si>
  <si>
    <t>FI3M024P1</t>
  </si>
  <si>
    <t>FI OM3 UM_D 24F OFNP AQ_JKT</t>
  </si>
  <si>
    <t>FI3M036P1</t>
  </si>
  <si>
    <t>FI OM3 uM_D 36F OFNP AQ_JKT</t>
  </si>
  <si>
    <t>FI3M048L2</t>
  </si>
  <si>
    <t>FI OM3 M_D 48F LSZH AQ_JKT</t>
  </si>
  <si>
    <t>FI3M048P1</t>
  </si>
  <si>
    <t>FI OM3 uM_D 48F OFNP AQ_JKT</t>
  </si>
  <si>
    <t>FI3M072A1</t>
  </si>
  <si>
    <t>FI OM3 UM_D 72F OFCP AQ_JKT</t>
  </si>
  <si>
    <t>FI3M072P1</t>
  </si>
  <si>
    <t>FI OM3 uM_D 72F OFNP AQ_JKT</t>
  </si>
  <si>
    <t>FI3M144L2</t>
  </si>
  <si>
    <t>FI OM3 M_D 144F LSZH AQ_JKT</t>
  </si>
  <si>
    <t>FI3M144P1</t>
  </si>
  <si>
    <t>FI OM3 uM_D 144F OFNP AQ_JKT</t>
  </si>
  <si>
    <t>FI4B002LB</t>
  </si>
  <si>
    <t>FI BO OM4 2F LSZH OFNR SU_2.0</t>
  </si>
  <si>
    <t>FI4B002LBA</t>
  </si>
  <si>
    <t>FI BO OM4 2F LSZH</t>
  </si>
  <si>
    <t>FI4B002PBA</t>
  </si>
  <si>
    <t>FI BO OM4 2F OFNP</t>
  </si>
  <si>
    <t>FI4B002RB</t>
  </si>
  <si>
    <t>FI BO OM4 2F OFNR</t>
  </si>
  <si>
    <t>FI4B002RBA</t>
  </si>
  <si>
    <t>FI4B004PBA</t>
  </si>
  <si>
    <t>FI BO OM4 4F OFNP</t>
  </si>
  <si>
    <t>FI4B004RB</t>
  </si>
  <si>
    <t>FI BO OM4 4F OFNR SU_2.0</t>
  </si>
  <si>
    <t>FI4B004RBA</t>
  </si>
  <si>
    <t>FI BO OM4 4F OFNR</t>
  </si>
  <si>
    <t>FI4B006LB</t>
  </si>
  <si>
    <t>FI BO OM4 6F LSZH OFNR SU_2.0</t>
  </si>
  <si>
    <t>FI4B006LBA</t>
  </si>
  <si>
    <t>FI BO OM4 6F LSZH</t>
  </si>
  <si>
    <t>FI4B006PB</t>
  </si>
  <si>
    <t>FI BO OM4 6F OFNP SU_2.0</t>
  </si>
  <si>
    <t>FI4B006PBA</t>
  </si>
  <si>
    <t>FI BO OM4 6F OFNP</t>
  </si>
  <si>
    <t>FI4B006RB</t>
  </si>
  <si>
    <t>FI BO OM4 6F OFNR SU_2.0</t>
  </si>
  <si>
    <t>FI4B006RBA</t>
  </si>
  <si>
    <t>FI BO OM4 6F OFNR</t>
  </si>
  <si>
    <t>FI4B008RB</t>
  </si>
  <si>
    <t>FI BO OM4 8F OFNR SU_2.0</t>
  </si>
  <si>
    <t>FI4B008RBA</t>
  </si>
  <si>
    <t>FI4B010LB</t>
  </si>
  <si>
    <t>FI BO OM4 10F LSZH OFNR SU_2.0</t>
  </si>
  <si>
    <t>FI4B010LBA</t>
  </si>
  <si>
    <t>FI BO OM4 10F OFNR_ZH</t>
  </si>
  <si>
    <t>FI4B010PB</t>
  </si>
  <si>
    <t>FI BO OM4 10F OFNP SU_2.0</t>
  </si>
  <si>
    <t>FI4B010PBA</t>
  </si>
  <si>
    <t>FI BO OM4 10F OFNP</t>
  </si>
  <si>
    <t>FI4B010RB</t>
  </si>
  <si>
    <t>FI BO OM4 10F OFNR SU_2.0</t>
  </si>
  <si>
    <t>FI4B010RBA</t>
  </si>
  <si>
    <t>FI BO OM4 10F OFNR</t>
  </si>
  <si>
    <t>FI4B012LB</t>
  </si>
  <si>
    <t>FI BO OM4 12F LSZH OFNR SU_2.0</t>
  </si>
  <si>
    <t>FI4B012LBA</t>
  </si>
  <si>
    <t>FI BO OM4 12F LSZH</t>
  </si>
  <si>
    <t>FI4B012PB</t>
  </si>
  <si>
    <t>FI BO OM4 12F OFNP SU_2.0</t>
  </si>
  <si>
    <t>FI4B012PBA</t>
  </si>
  <si>
    <t>FI BO OM4 12F OFNP</t>
  </si>
  <si>
    <t>FI4B012RB</t>
  </si>
  <si>
    <t>FI BO OM4 12F OFNR SU_2.0</t>
  </si>
  <si>
    <t>FI4B012RBA</t>
  </si>
  <si>
    <t>FI BO OM4 12F OFNR</t>
  </si>
  <si>
    <t>FI4B024PB</t>
  </si>
  <si>
    <t>FI BO OM4 24F OFNP SU_2.0</t>
  </si>
  <si>
    <t>FI4B024RB</t>
  </si>
  <si>
    <t>FI BO OM4 24F OFNR SU_2.0</t>
  </si>
  <si>
    <t>FI4D002R9</t>
  </si>
  <si>
    <t>FI DN_TB OM4 2F OFNR NON_UNI</t>
  </si>
  <si>
    <t>FI4D004R9</t>
  </si>
  <si>
    <t>FI DN_TB OM4 4F OFNR NON_UNI</t>
  </si>
  <si>
    <t>FI4D004R9A</t>
  </si>
  <si>
    <t>FI DN_TB OM4 4F OFNR</t>
  </si>
  <si>
    <t>FI4D006F9</t>
  </si>
  <si>
    <t>FI DN_TB OM4 6F OFCR_AIA</t>
  </si>
  <si>
    <t>FI4D006F9A</t>
  </si>
  <si>
    <t>FI4D006R9</t>
  </si>
  <si>
    <t>FI DN_TB OM4 6F OFNR</t>
  </si>
  <si>
    <t>FI4D006R9A</t>
  </si>
  <si>
    <t>FI4D008R9</t>
  </si>
  <si>
    <t>FI DN_TB OM4 8F OFNR NON_UNI</t>
  </si>
  <si>
    <t>FI4D008R9A</t>
  </si>
  <si>
    <t>FI DN_TB OM4 8F OFNR</t>
  </si>
  <si>
    <t>FI4D012F9A</t>
  </si>
  <si>
    <t>FI DN_TB OM4 12F OFCR_AIA</t>
  </si>
  <si>
    <t>FI4D012R9</t>
  </si>
  <si>
    <t>FI DN_TB OM4 12F OFNR</t>
  </si>
  <si>
    <t>FI4D012R9A</t>
  </si>
  <si>
    <t>FI4D024AJA</t>
  </si>
  <si>
    <t>FI DN_TB OM4 24F OFCP_AIA</t>
  </si>
  <si>
    <t>FI4D024F9</t>
  </si>
  <si>
    <t>FI DN_TB OM4 24F OFCR_AIA</t>
  </si>
  <si>
    <t>FI4D024F9A</t>
  </si>
  <si>
    <t>FI4D024FJ</t>
  </si>
  <si>
    <t>FI4D024FJA</t>
  </si>
  <si>
    <t>FI4D024L9</t>
  </si>
  <si>
    <t>24G6 DIST ZH RSR EV</t>
  </si>
  <si>
    <t>FI4D024P9</t>
  </si>
  <si>
    <t>FI OM4 DIST OFNP EV_JKT</t>
  </si>
  <si>
    <t>FI4D024P9A</t>
  </si>
  <si>
    <t>FI DN_TB OM4 24F OFNP</t>
  </si>
  <si>
    <t>FI4D024R9A</t>
  </si>
  <si>
    <t>FI DN_TB OM4 24F OFNR</t>
  </si>
  <si>
    <t>FI4D024RJA</t>
  </si>
  <si>
    <t>FI DN_TB OM4 24F OFNR UNI_6F</t>
  </si>
  <si>
    <t>FI4D036AJ</t>
  </si>
  <si>
    <t>FI4D036AJA</t>
  </si>
  <si>
    <t>FI DN_TB OM4 36F OFCP_AIA</t>
  </si>
  <si>
    <t>FI4D036FJ</t>
  </si>
  <si>
    <t>FI DN_TB OM4 36F OFCR_AIA</t>
  </si>
  <si>
    <t>FI4D036FJA</t>
  </si>
  <si>
    <t>FI4D036RJ</t>
  </si>
  <si>
    <t>FI DN_TB OM4 36F OFNR</t>
  </si>
  <si>
    <t>FI4D036RJA</t>
  </si>
  <si>
    <t>FI4D048AKA</t>
  </si>
  <si>
    <t>FI DN_TB OM4 48F OFCP_AIA</t>
  </si>
  <si>
    <t>FI4D048FK</t>
  </si>
  <si>
    <t>FI DN_TB OM4 48F OFCR_AIA</t>
  </si>
  <si>
    <t>FI4D048FKA</t>
  </si>
  <si>
    <t>FI4D048PK</t>
  </si>
  <si>
    <t>FI DN_TB OM4 48F OFNP UNI_12F</t>
  </si>
  <si>
    <t>FI4D048PKA</t>
  </si>
  <si>
    <t>FI DN_TB OM4 48F OFNP</t>
  </si>
  <si>
    <t>FI4D048RK</t>
  </si>
  <si>
    <t>FI DN_TB OM4 48F OFNR UNI_12F</t>
  </si>
  <si>
    <t>FI4D048RKA</t>
  </si>
  <si>
    <t>FI DN_TB OM4 48F OFNR</t>
  </si>
  <si>
    <t>FI4D072AK</t>
  </si>
  <si>
    <t>FI DN_TB OM4 72F OFCP_AIA</t>
  </si>
  <si>
    <t>FI4D072AKA</t>
  </si>
  <si>
    <t>FI4D072FK</t>
  </si>
  <si>
    <t>FI DN_TB OM4 72F OFCR_AIA</t>
  </si>
  <si>
    <t>FI4D072FKA</t>
  </si>
  <si>
    <t>FI4D072PK</t>
  </si>
  <si>
    <t>FI4D072RK</t>
  </si>
  <si>
    <t>FI DN_TB OM4 72F OFNR UNI_12F</t>
  </si>
  <si>
    <t>FI4D072RKA</t>
  </si>
  <si>
    <t>FI DN_TB OM4 72F OFNR</t>
  </si>
  <si>
    <t>FI4D096AK</t>
  </si>
  <si>
    <t>FI DN_TB OM4 96F OFCP_AIA</t>
  </si>
  <si>
    <t>FI4D096AKA</t>
  </si>
  <si>
    <t>FI4D096FK</t>
  </si>
  <si>
    <t>FI DN_TB OM4 96F OFCR_AIA</t>
  </si>
  <si>
    <t>FI4D096FKA</t>
  </si>
  <si>
    <t>FI4D096PKA</t>
  </si>
  <si>
    <t>FI DN_TB OM4 96F OFNP</t>
  </si>
  <si>
    <t>FI4D096RK</t>
  </si>
  <si>
    <t>FI DN_TB OM4 96F OFNR UNI_12F</t>
  </si>
  <si>
    <t>FI4D096RKA</t>
  </si>
  <si>
    <t>FI DN_TB OM4 96F OFNR</t>
  </si>
  <si>
    <t>FI4D144AK</t>
  </si>
  <si>
    <t>FI DN_TB OM4 144F OFCP_AIA</t>
  </si>
  <si>
    <t>FI4D144AKA</t>
  </si>
  <si>
    <t>FI4D144FK</t>
  </si>
  <si>
    <t>FI DN_TB OM4 144F OFCR_AIA</t>
  </si>
  <si>
    <t>FI4D144FKA</t>
  </si>
  <si>
    <t>FI4D144RK</t>
  </si>
  <si>
    <t>FI DN_TB OM4 144F OFNR UNI_12F</t>
  </si>
  <si>
    <t>FI4D144RKA</t>
  </si>
  <si>
    <t>FI DN_TB OM4 144F OFNR</t>
  </si>
  <si>
    <t>FI4I001RB</t>
  </si>
  <si>
    <t>FI OM4 SX_2.0 1F OFNR EV_JKT</t>
  </si>
  <si>
    <t>FI4I002L0</t>
  </si>
  <si>
    <t>FI INTERC OM4 2F ZH/OFNR DX</t>
  </si>
  <si>
    <t>FI4I002L0A</t>
  </si>
  <si>
    <t>FI4I002P0</t>
  </si>
  <si>
    <t>FI OM4 MR2.0 2F OFNP EV_JKT</t>
  </si>
  <si>
    <t>FI4I002P0A</t>
  </si>
  <si>
    <t>FI OM4 MR2.0 2F OFNP AQ_JKT</t>
  </si>
  <si>
    <t>FI4I002RB</t>
  </si>
  <si>
    <t>FI INTERC OM4 2F OFNR DX_2.0</t>
  </si>
  <si>
    <t>FI4I002RBA</t>
  </si>
  <si>
    <t>FI OM4 DXZ2.0 2F OFNR AQ_JKT</t>
  </si>
  <si>
    <t>FI4I002RC</t>
  </si>
  <si>
    <t>FI OM4 DXZ3.0 2F OFNR EV_JKT</t>
  </si>
  <si>
    <t>FI4I002RCA</t>
  </si>
  <si>
    <t>FI OM4 DXZ3.0 2F OFNR AQ_JKT</t>
  </si>
  <si>
    <t>FI4I012L2</t>
  </si>
  <si>
    <t>FI OM4 MR_3.0 12F LSZH EV_JKT</t>
  </si>
  <si>
    <t>FI4I012L2A</t>
  </si>
  <si>
    <t>FI OM4 MR_3.0 12F LSZH AQ_JKT</t>
  </si>
  <si>
    <t>FI4I012P0</t>
  </si>
  <si>
    <t>FI OM4 MR2.0 12F OFNP EV_JKT</t>
  </si>
  <si>
    <t>FI4I012P0A</t>
  </si>
  <si>
    <t>FI OM4 MR2.0 12F OFNP AQ_JKT</t>
  </si>
  <si>
    <t>FI4M012L0</t>
  </si>
  <si>
    <t>FI OM4 MDIST 12F OFNR-LS</t>
  </si>
  <si>
    <t>FI4M012P2</t>
  </si>
  <si>
    <t>FI OM4 uM_D 12F OFNP EV_JKT</t>
  </si>
  <si>
    <t>FI4M012P2A</t>
  </si>
  <si>
    <t>FI OM4 uM_D 12F OFNP AQ_JKT</t>
  </si>
  <si>
    <t>FI4M024L2</t>
  </si>
  <si>
    <t>FI OM4 M_D 24F LSZH EV_JKT</t>
  </si>
  <si>
    <t>FI4M024L2A</t>
  </si>
  <si>
    <t>FI OM4 M_D 24F LSZH AQ_JKT</t>
  </si>
  <si>
    <t>FI4M024P1</t>
  </si>
  <si>
    <t>FI OM4 uM_D 24F OFNP EV_JKT</t>
  </si>
  <si>
    <t>FI4M024P1A</t>
  </si>
  <si>
    <t>FI OM4 uM_D 24F OFNP AQ_JKT</t>
  </si>
  <si>
    <t>FI4M036P1</t>
  </si>
  <si>
    <t>FI OM4 uM_D 36F OFNP EV_JKT</t>
  </si>
  <si>
    <t>FI4M036P1N</t>
  </si>
  <si>
    <t>FI OM4 UM_D 36F OFNP BK_JKT</t>
  </si>
  <si>
    <t>FI4M048A1</t>
  </si>
  <si>
    <t>FI OM4 UM_D 48F OFCP EV_JKT</t>
  </si>
  <si>
    <t>FI4M048L2</t>
  </si>
  <si>
    <t>FI OM4 M_D 48F LSZH EV_JKT</t>
  </si>
  <si>
    <t>FI4M048P1</t>
  </si>
  <si>
    <t>FI OM4 uM_D 48F OFNP EV_JKT</t>
  </si>
  <si>
    <t>FI4M072P1</t>
  </si>
  <si>
    <t>FI OM4 uM_D 72F OFNP EV_JKT</t>
  </si>
  <si>
    <t>FI4M096P8</t>
  </si>
  <si>
    <t>FI MINID OM4 96F OFNP SU_2.0</t>
  </si>
  <si>
    <t>FI4M144A1</t>
  </si>
  <si>
    <t>FI OM4 UM_D 144F OFCP EV_JKT</t>
  </si>
  <si>
    <t>FI4M144L2</t>
  </si>
  <si>
    <t>FI OM4 M_D 144F LSZH EV_JKT</t>
  </si>
  <si>
    <t>FI4M144P1</t>
  </si>
  <si>
    <t>FI OM4 uM_D 144F OFNP EV_JKT</t>
  </si>
  <si>
    <t>FICP001R9WBY</t>
  </si>
  <si>
    <t>FD DROP 657.B3 1F OFNR 4.8MM</t>
  </si>
  <si>
    <t>FICP001RCWBX</t>
  </si>
  <si>
    <t>FI DROP 657.B3 1F OFNR 3.0 MM</t>
  </si>
  <si>
    <t>FIEDH11AKA</t>
  </si>
  <si>
    <t>FD DN_TB OS2/OM4 H11 OFNP_AIA</t>
  </si>
  <si>
    <t>FIHDH22AK</t>
  </si>
  <si>
    <t>FI DN_TB OS2/OM3 H22 OFCP_AIA</t>
  </si>
  <si>
    <t>FIHDH22FK</t>
  </si>
  <si>
    <t>FI DN_TB OS2/OM3 24F/24F OFCR</t>
  </si>
  <si>
    <t>FISB002LB</t>
  </si>
  <si>
    <t>FI BO OS2 2F LSZH</t>
  </si>
  <si>
    <t>FISB002PB</t>
  </si>
  <si>
    <t>FI BO OS2 2F OFNP</t>
  </si>
  <si>
    <t>FISB002RB</t>
  </si>
  <si>
    <t>FI BO OS2 2F OFNR</t>
  </si>
  <si>
    <t>FISB004PB</t>
  </si>
  <si>
    <t>FI BO OS2 4F OFNP</t>
  </si>
  <si>
    <t>FISB004RB</t>
  </si>
  <si>
    <t>FI BO OS2 4F OFNR</t>
  </si>
  <si>
    <t>FISB006LB</t>
  </si>
  <si>
    <t>FI BO OS2 6F LSZH</t>
  </si>
  <si>
    <t>FISB006PB</t>
  </si>
  <si>
    <t>FI BO OS2 6F OFNP</t>
  </si>
  <si>
    <t>FISB006RB</t>
  </si>
  <si>
    <t>FI BO OS2 6F OFNR</t>
  </si>
  <si>
    <t>FISB008RB</t>
  </si>
  <si>
    <t>FI BO OS2 8F OFNR SU_2.0 MM</t>
  </si>
  <si>
    <t>FISB010LB</t>
  </si>
  <si>
    <t>FI BO OS2 10F OFNR_ZH</t>
  </si>
  <si>
    <t>FISB010PB</t>
  </si>
  <si>
    <t>FI BO OS2 10F OFNP</t>
  </si>
  <si>
    <t>FISB010RB</t>
  </si>
  <si>
    <t>FI BO OS2 10F OFNR</t>
  </si>
  <si>
    <t>FISB012LB</t>
  </si>
  <si>
    <t>FI BO OS2 12F LSZH</t>
  </si>
  <si>
    <t>FISB012PB</t>
  </si>
  <si>
    <t>FI BO OS2 12F OFNP</t>
  </si>
  <si>
    <t>FISB012RB</t>
  </si>
  <si>
    <t>FI BO OS2 12F OFNR</t>
  </si>
  <si>
    <t>FISB018RB</t>
  </si>
  <si>
    <t>FI BO OS2 12F OFNR SU_2.0</t>
  </si>
  <si>
    <t>FISD002R9</t>
  </si>
  <si>
    <t>FI DN_TB OS2 2F OFNR</t>
  </si>
  <si>
    <t>FISD004R9</t>
  </si>
  <si>
    <t>FI DN_TB OS2 4F OFNR</t>
  </si>
  <si>
    <t>FISD006A9</t>
  </si>
  <si>
    <t>FI DN_TB OS2 6F OFCP_AIA</t>
  </si>
  <si>
    <t>FISD006F9</t>
  </si>
  <si>
    <t>FI DN_TB OS2 6F OFCR_AIA</t>
  </si>
  <si>
    <t>FISD006R9</t>
  </si>
  <si>
    <t>FI DN_TB OS2 6F OFNR NON_UNI</t>
  </si>
  <si>
    <t>FISD012P9</t>
  </si>
  <si>
    <t>FI DN_TB OS2 12F OFNP</t>
  </si>
  <si>
    <t>FISD012R9YBK</t>
  </si>
  <si>
    <t>FI OS2 DIST 12F OFNR YL_JKT</t>
  </si>
  <si>
    <t>FISD024FJ</t>
  </si>
  <si>
    <t>FI DN_TB OS2 24F OFCR_AIA</t>
  </si>
  <si>
    <t>FISD024L9</t>
  </si>
  <si>
    <t>24SM ZH DIST RSR YEL</t>
  </si>
  <si>
    <t>FISD024P9</t>
  </si>
  <si>
    <t>FI DN_TB OS2 24F OFNP</t>
  </si>
  <si>
    <t>FISD024RJ</t>
  </si>
  <si>
    <t>FI DN_TB OS2 24F OFNR UNI_6F</t>
  </si>
  <si>
    <t>FISD036FJ</t>
  </si>
  <si>
    <t>FI DN_TB OS2 36F OFCR_AIA</t>
  </si>
  <si>
    <t>FISD036PK</t>
  </si>
  <si>
    <t>FI DN_TB OS2 36F OFNP</t>
  </si>
  <si>
    <t>FISD036RK</t>
  </si>
  <si>
    <t>FI DN_TB OS2 36F OFNR</t>
  </si>
  <si>
    <t>FISD048AK</t>
  </si>
  <si>
    <t>FI DN_TB OS2 48F OFCP_AIA</t>
  </si>
  <si>
    <t>FISD048FK</t>
  </si>
  <si>
    <t>FI DN_TB OS2 48F OFCR_AIA</t>
  </si>
  <si>
    <t>FISD048PK</t>
  </si>
  <si>
    <t>FI DN_TB OS2 48F OFNP</t>
  </si>
  <si>
    <t>FISD048RK</t>
  </si>
  <si>
    <t>FI DN_TB OS2 48F OFNR</t>
  </si>
  <si>
    <t>FISD072AK</t>
  </si>
  <si>
    <t>FI DN_TB OS2 72F OFCP_AIA</t>
  </si>
  <si>
    <t>FISD072FK</t>
  </si>
  <si>
    <t>FI DN_TB OS2 72F OFCR_AIA</t>
  </si>
  <si>
    <t>FISD072PK</t>
  </si>
  <si>
    <t>FI DN_TB OS2 72F OFNP</t>
  </si>
  <si>
    <t>FISD072RK</t>
  </si>
  <si>
    <t>FI DN_TB OS2 72F OFNR</t>
  </si>
  <si>
    <t>FISD096AK</t>
  </si>
  <si>
    <t>FI DN_TB OS2 96F OFCP_AIA</t>
  </si>
  <si>
    <t>FISD096FK</t>
  </si>
  <si>
    <t>FI DN_TB OS2 96F OFCR_AIA</t>
  </si>
  <si>
    <t>FISD096PK</t>
  </si>
  <si>
    <t>FI DN_TB OS2 96F OFNP</t>
  </si>
  <si>
    <t>FISD096RK</t>
  </si>
  <si>
    <t>FI DN_TB OS2 96F OFNR</t>
  </si>
  <si>
    <t>FISD144AK</t>
  </si>
  <si>
    <t>FI DN_TB OS2 144F OFCP_AIA</t>
  </si>
  <si>
    <t>FISD144FK</t>
  </si>
  <si>
    <t>FI DN_TB OS2 144F OFCR_AIA</t>
  </si>
  <si>
    <t>FISD144PK</t>
  </si>
  <si>
    <t>FI DN_TB OS2 144F OFNP</t>
  </si>
  <si>
    <t>FISD144RK</t>
  </si>
  <si>
    <t>FI DN_TB OS2 144F OFNR</t>
  </si>
  <si>
    <t>FISI001LB</t>
  </si>
  <si>
    <t>FI INTERC OS2 1F OFNR-LS SX</t>
  </si>
  <si>
    <t>FISI001LC</t>
  </si>
  <si>
    <t>FISI001RB</t>
  </si>
  <si>
    <t>FI INTERC OS2 1F OFNR SX_2.0</t>
  </si>
  <si>
    <t>FISI001RC</t>
  </si>
  <si>
    <t>FI INTERC OS2 1F OFNR SX_3.0</t>
  </si>
  <si>
    <t>FISI002L0</t>
  </si>
  <si>
    <t>FI INTERC OS2 2F ZH/OFNR DX</t>
  </si>
  <si>
    <t>FISI002P0</t>
  </si>
  <si>
    <t>FI OS2 MR2.0 2F OFNP YL_JKT</t>
  </si>
  <si>
    <t>FISI002PC</t>
  </si>
  <si>
    <t>FI INTERC OS2 2F OFNP DX _3.0</t>
  </si>
  <si>
    <t>FISI002RB</t>
  </si>
  <si>
    <t>FI OS2 DXZ2.0 2F OFNR YL_JKT</t>
  </si>
  <si>
    <t>FISI002RC</t>
  </si>
  <si>
    <t>FI OS2 DXZ3.0 2F OFNR YL_JKT</t>
  </si>
  <si>
    <t>FISI012L2</t>
  </si>
  <si>
    <t>FI OS2 MR_3.0 12F LSZH YL_JKT</t>
  </si>
  <si>
    <t>FISI012P0</t>
  </si>
  <si>
    <t>FI OS2 MR2.0 12F OFNP YL_JKT</t>
  </si>
  <si>
    <t>FISM012A2</t>
  </si>
  <si>
    <t>FI OS2 M_D 12F OFCP YL_JKT</t>
  </si>
  <si>
    <t>FISM012P2</t>
  </si>
  <si>
    <t>FI OS2 uM_D 12F OFNP YL_JKT</t>
  </si>
  <si>
    <t>FISM024L2</t>
  </si>
  <si>
    <t>FI OS2 M_D 24F LSZH YL_JKT</t>
  </si>
  <si>
    <t>FISM024P1</t>
  </si>
  <si>
    <t>FI OS2 uM_D 24F OFNP YL_JKT</t>
  </si>
  <si>
    <t>FISM048L2</t>
  </si>
  <si>
    <t>FI OS2 M_D 48F LSZH YL_JKT</t>
  </si>
  <si>
    <t>FISM048P1</t>
  </si>
  <si>
    <t>FI OS2 uM_D 48F OFNP YL_JKT</t>
  </si>
  <si>
    <t>FISM144A1</t>
  </si>
  <si>
    <t>FI OS2 UM_D 144F OFCP YL_JKT</t>
  </si>
  <si>
    <t>FISM144P1</t>
  </si>
  <si>
    <t>FI OS2 uM_D 144F OFNP YL_JKT</t>
  </si>
  <si>
    <t>FS1C00260</t>
  </si>
  <si>
    <t>FS CTL_LT OM1 2F OSP_SCA</t>
  </si>
  <si>
    <t>FS1C002N0</t>
  </si>
  <si>
    <t>FS CTL_LT OM1 2F OSP</t>
  </si>
  <si>
    <t>FS1C00460</t>
  </si>
  <si>
    <t>FS CTL_LT OM1 4F OSP_SCA</t>
  </si>
  <si>
    <t>FS1C004N0</t>
  </si>
  <si>
    <t>FS CTL_LT OM1 4F OSP</t>
  </si>
  <si>
    <t>FS1C00660</t>
  </si>
  <si>
    <t>FS CTL_LT OM1 6F OSP_SCA</t>
  </si>
  <si>
    <t>FS1C006N0</t>
  </si>
  <si>
    <t>FS CTL_LT OM1 6F OSP</t>
  </si>
  <si>
    <t>FS1C00860</t>
  </si>
  <si>
    <t>FS CTL_LT OM1 8F OSP_SCA</t>
  </si>
  <si>
    <t>FS1C008N0</t>
  </si>
  <si>
    <t>FS CTL_LT OM1 8F OSP</t>
  </si>
  <si>
    <t>FS1C01060</t>
  </si>
  <si>
    <t>FS CTL_LT OM1 10F OSP_SCA</t>
  </si>
  <si>
    <t>FS1C010N0</t>
  </si>
  <si>
    <t>FS CTL_LT OM1 10F OSP</t>
  </si>
  <si>
    <t>FS1C01260</t>
  </si>
  <si>
    <t>FS CTL_LT OM1 12F OSP_SCA</t>
  </si>
  <si>
    <t>FS1C012N0</t>
  </si>
  <si>
    <t>FS CTL_LT OM1 12F OSP</t>
  </si>
  <si>
    <t>FS1H0066F</t>
  </si>
  <si>
    <t>FS DJSCA_LT OM1 6F OSP_SCA</t>
  </si>
  <si>
    <t>FS1H0126G</t>
  </si>
  <si>
    <t>FS HD_LT OM1 12F OSP</t>
  </si>
  <si>
    <t>FS1H012NG</t>
  </si>
  <si>
    <t>FS1H0246F</t>
  </si>
  <si>
    <t>FS DJSCA_LT OM1 24F OSP_SCA</t>
  </si>
  <si>
    <t>FS1H0246G</t>
  </si>
  <si>
    <t>FS HD_LT OM1 24F OSP_CST</t>
  </si>
  <si>
    <t>FS1H024NG</t>
  </si>
  <si>
    <t>FS DJHD_LT OM1 24F OSP</t>
  </si>
  <si>
    <t>FS1H0366G</t>
  </si>
  <si>
    <t>FS HD_LT OM1 36F OSP_SCA</t>
  </si>
  <si>
    <t>FS1H036NG</t>
  </si>
  <si>
    <t>FS HD_LT OM1 36F OSP</t>
  </si>
  <si>
    <t>FS1H0486G</t>
  </si>
  <si>
    <t>FS DJSCA_LT OM1 48F OSP_SCA</t>
  </si>
  <si>
    <t>FS1H0726G</t>
  </si>
  <si>
    <t>FS DJSCA_LT OM1 72F OSP_SCA</t>
  </si>
  <si>
    <t>FS1H0966G</t>
  </si>
  <si>
    <t>FS DJSCA_LT OM1 96F OSP_SCA</t>
  </si>
  <si>
    <t>FS1H1446G</t>
  </si>
  <si>
    <t>FS DJSCA_LT OM1 144F OSP_SCA</t>
  </si>
  <si>
    <t>FS1H144NG</t>
  </si>
  <si>
    <t>FS DJHD_LT OM1 144F OSP</t>
  </si>
  <si>
    <t>FS1H216NG</t>
  </si>
  <si>
    <t>FS DJHD_LT OM1 216F OSP</t>
  </si>
  <si>
    <t>FS1L006NC</t>
  </si>
  <si>
    <t>SJAD 6F OM1 OSP LT DRY</t>
  </si>
  <si>
    <t>FS1L006NF</t>
  </si>
  <si>
    <t>FS SJAD_LT OM1 6F OSP</t>
  </si>
  <si>
    <t>FS1L0126D</t>
  </si>
  <si>
    <t>SJSCA 12F OM1 OSP LT DRY</t>
  </si>
  <si>
    <t>FS1L0126G</t>
  </si>
  <si>
    <t>FS_LT OM1 12F OSP_CST</t>
  </si>
  <si>
    <t>FS1L012ND</t>
  </si>
  <si>
    <t>SJAD 12F OM1 OSP LT DRY</t>
  </si>
  <si>
    <t>FS1L012NF</t>
  </si>
  <si>
    <t>SJAD 12F OM1 OSP LT</t>
  </si>
  <si>
    <t>FS1L012NG</t>
  </si>
  <si>
    <t>FS_LT OM1 12F OSP UNI_12F_GEL</t>
  </si>
  <si>
    <t>FS1L0246G</t>
  </si>
  <si>
    <t>FS_LT OM1 24F OSP_CST</t>
  </si>
  <si>
    <t>FS1L024ND</t>
  </si>
  <si>
    <t>SJAD 24F OM1 OSP LT DRY</t>
  </si>
  <si>
    <t>FS1L024NF</t>
  </si>
  <si>
    <t>FS SJAD_LT OM1 24F OSP</t>
  </si>
  <si>
    <t>FS1L024NG</t>
  </si>
  <si>
    <t>FS_LT OM1 24F OSP UNI_12F_GEL</t>
  </si>
  <si>
    <t>FS1L0366G</t>
  </si>
  <si>
    <t>FS_LT OM1 36F OSP_CST</t>
  </si>
  <si>
    <t>FS1L036ND</t>
  </si>
  <si>
    <t>SJAD 36F OM1 OSP LT DRY</t>
  </si>
  <si>
    <t>FS1L036NF</t>
  </si>
  <si>
    <t>FS SJAD_LT OM1 36F OSP</t>
  </si>
  <si>
    <t>FS1L036NG</t>
  </si>
  <si>
    <t>FS_LT OM1 36F OSP UNI_12F_GEL</t>
  </si>
  <si>
    <t>FS1L048ND</t>
  </si>
  <si>
    <t>SJAD 48F OM1 OSP LT DRY</t>
  </si>
  <si>
    <t>FS1L048NG</t>
  </si>
  <si>
    <t>FS SJAD_LT OM1 48F OSP</t>
  </si>
  <si>
    <t>FS1L072ND</t>
  </si>
  <si>
    <t>SJAD 72F OM1 OSP LT DRY</t>
  </si>
  <si>
    <t>FS1L072NG</t>
  </si>
  <si>
    <t>FS SJAD_LT OM1 72F OSP</t>
  </si>
  <si>
    <t>FS1L096ND</t>
  </si>
  <si>
    <t>SJAD 96F OM1 OSP LT DRY</t>
  </si>
  <si>
    <t>FS1L096NG</t>
  </si>
  <si>
    <t>FS SJAD_LT OM1 96F OSP</t>
  </si>
  <si>
    <t>FS1L144ND</t>
  </si>
  <si>
    <t>SJAD 144F OM1 OSP LT DRY</t>
  </si>
  <si>
    <t>FS1L144NG</t>
  </si>
  <si>
    <t>FS SJAD_LT OM1 144F OSP</t>
  </si>
  <si>
    <t>FS1L216NG</t>
  </si>
  <si>
    <t>FS SJAD_LT OM1 216F OSP</t>
  </si>
  <si>
    <t>FS2C00260</t>
  </si>
  <si>
    <t>FS CTL_LT OM2 2F OSP_SCA</t>
  </si>
  <si>
    <t>FS2C002N0</t>
  </si>
  <si>
    <t>FS CTL_LT OM2 2F OSP</t>
  </si>
  <si>
    <t>FS2C00460</t>
  </si>
  <si>
    <t>FS CTL_LT OM2 4F OSP_SCA</t>
  </si>
  <si>
    <t>FS2C004N0</t>
  </si>
  <si>
    <t>FS CTL_LT OM2 4F OSP</t>
  </si>
  <si>
    <t>FS2C00660</t>
  </si>
  <si>
    <t>FS CTL_LT OM2 6F OSP_SCA</t>
  </si>
  <si>
    <t>FS2C006N0</t>
  </si>
  <si>
    <t>FS CTL_LT OM2 6F OSP</t>
  </si>
  <si>
    <t>FS2C00860</t>
  </si>
  <si>
    <t>FS CTL_LT OM2 8F OSP_SCA</t>
  </si>
  <si>
    <t>FS2C008N0</t>
  </si>
  <si>
    <t>FS CTL_LT OM2 8F OSP</t>
  </si>
  <si>
    <t>FS2C01060</t>
  </si>
  <si>
    <t>FS CTL_LT OM2 10F OSP_SCA</t>
  </si>
  <si>
    <t>FS2C010N0</t>
  </si>
  <si>
    <t>FS CTL_LT OM2 10F OSP</t>
  </si>
  <si>
    <t>FS2C01260</t>
  </si>
  <si>
    <t>FS CTL_LT OM2 12F OSP_SCA</t>
  </si>
  <si>
    <t>FS2C012N0</t>
  </si>
  <si>
    <t>FS CTL_LT OM2 12F OSP</t>
  </si>
  <si>
    <t>FS2H0066F</t>
  </si>
  <si>
    <t>FS DJSCA_LT OM2 6F OSP_SCA</t>
  </si>
  <si>
    <t>FS2H008NF</t>
  </si>
  <si>
    <t>FS DJHD_LT OM2 8F OSP</t>
  </si>
  <si>
    <t>FS2H0126G</t>
  </si>
  <si>
    <t>FS HD_LT OM2 12F OSP_SCA</t>
  </si>
  <si>
    <t>FS2H012NG</t>
  </si>
  <si>
    <t>FS HD_LT OM2 12F OSP</t>
  </si>
  <si>
    <t>FS2H0246G</t>
  </si>
  <si>
    <t>FS HD_LT OM2 24F OSP_SCA</t>
  </si>
  <si>
    <t>FS2H024NG</t>
  </si>
  <si>
    <t>FS DJHD_LT OM2 24F OSP</t>
  </si>
  <si>
    <t>FS2H036NG</t>
  </si>
  <si>
    <t>FS HD_LT OM2 36F OSP</t>
  </si>
  <si>
    <t>FS2H0486G</t>
  </si>
  <si>
    <t>FS DJSCA_LT OM2 48F OSP_SCA</t>
  </si>
  <si>
    <t>FS2H0726G</t>
  </si>
  <si>
    <t>FS DJSCA_LT OM2 72F OSP_SCA</t>
  </si>
  <si>
    <t>FS2H0966G</t>
  </si>
  <si>
    <t>FS DJSCA_LT OM2 96F OSP_SCA</t>
  </si>
  <si>
    <t>FS2H1446G</t>
  </si>
  <si>
    <t>FS DJSCA_LT OM2 144F OSP_SCA</t>
  </si>
  <si>
    <t>FS2H144NG</t>
  </si>
  <si>
    <t>FS DJHD_LT OM2 144F OSP</t>
  </si>
  <si>
    <t>FS2H216NG</t>
  </si>
  <si>
    <t>FS DJHD_LT OM2 216F OSP</t>
  </si>
  <si>
    <t>FS2L006NC</t>
  </si>
  <si>
    <t>SJAD 6F OM2 OSP LT DRY</t>
  </si>
  <si>
    <t>FS2L006NF</t>
  </si>
  <si>
    <t>FS SJAD_LT OM2 6F OSP</t>
  </si>
  <si>
    <t>FS2L0126G</t>
  </si>
  <si>
    <t>FS_LT OM2-BIF 12F OSP_CST</t>
  </si>
  <si>
    <t>FS2L012ND</t>
  </si>
  <si>
    <t>SJAD 12F OM2 OSP LT DRY</t>
  </si>
  <si>
    <t>FS2L012NF</t>
  </si>
  <si>
    <t>SJAD 12F OM2 OSP LT</t>
  </si>
  <si>
    <t>FS2L012NG</t>
  </si>
  <si>
    <t>FS_LT OM2 12F OSP UNI_12F_GEL</t>
  </si>
  <si>
    <t>FS2L0246G</t>
  </si>
  <si>
    <t>FS_LT OM2-BIF 24F OSP_CST</t>
  </si>
  <si>
    <t>FS2L024ND</t>
  </si>
  <si>
    <t>SJAD 24F OM2 OSP LT DRY</t>
  </si>
  <si>
    <t>FS2L024NF</t>
  </si>
  <si>
    <t>FS SJAD_LT OM2 24F OSP</t>
  </si>
  <si>
    <t>FS2L024NG</t>
  </si>
  <si>
    <t>FS_LT OM2 24F OSP UNI_12F_GEL</t>
  </si>
  <si>
    <t>FS2L0366G</t>
  </si>
  <si>
    <t>FS_LT OM2-BIF 36F OSP_CST</t>
  </si>
  <si>
    <t>FS2L036ND</t>
  </si>
  <si>
    <t>SJAD 36F OM2 OSP LT DRY</t>
  </si>
  <si>
    <t>FS2L036NF</t>
  </si>
  <si>
    <t>FS SJAD_LT OM2 36F OSP</t>
  </si>
  <si>
    <t>FS2L036NG</t>
  </si>
  <si>
    <t>FS_LT OM2 36F OSP UNI_12F_GEL</t>
  </si>
  <si>
    <t>FS2L048ND</t>
  </si>
  <si>
    <t>SJAD 48F OM2 OSP LT DRY</t>
  </si>
  <si>
    <t>FS2L048NG</t>
  </si>
  <si>
    <t>FS SJAD_LT OM2 48F OSP</t>
  </si>
  <si>
    <t>FS2L072ND</t>
  </si>
  <si>
    <t>SJAD 72F OM2 OSP LT DRY</t>
  </si>
  <si>
    <t>FS2L072NG</t>
  </si>
  <si>
    <t>FS SJAD_LT OM2 72F OSP</t>
  </si>
  <si>
    <t>FS2L096ND</t>
  </si>
  <si>
    <t>SJAD 96F OM2 OSP LT DRY</t>
  </si>
  <si>
    <t>FS2L096NG</t>
  </si>
  <si>
    <t>FS SJAD_LT OM2 96F OSP</t>
  </si>
  <si>
    <t>FS2L144ND</t>
  </si>
  <si>
    <t>SJAD 144F OM2 OSP LT DRY</t>
  </si>
  <si>
    <t>FS2L216NG</t>
  </si>
  <si>
    <t>FS SJAD_LT OM2 216F OSP</t>
  </si>
  <si>
    <t>FS3C00260</t>
  </si>
  <si>
    <t>FS CTL_LT OM3 2F OSP_SCA</t>
  </si>
  <si>
    <t>FS3C002N0</t>
  </si>
  <si>
    <t>FS CTL_LT OM3 2F OSP</t>
  </si>
  <si>
    <t>FS3C00460</t>
  </si>
  <si>
    <t>FS CTL_LT OM3 4F OSP_SCA</t>
  </si>
  <si>
    <t>FS3C00660</t>
  </si>
  <si>
    <t>FS CTL_LT OM3 6F OSP_SCA</t>
  </si>
  <si>
    <t>FS3C006N0</t>
  </si>
  <si>
    <t>FS CTL_LT OM3 6F OSP</t>
  </si>
  <si>
    <t>FS3C00860</t>
  </si>
  <si>
    <t>FS CTL_LT OM3 8F OSP_SCA</t>
  </si>
  <si>
    <t>FS3C008N0</t>
  </si>
  <si>
    <t>FS CTL_LT OM3 8F OSP</t>
  </si>
  <si>
    <t>FS3C01060</t>
  </si>
  <si>
    <t>FS CTL_LT OM3 10F OSP_SCA</t>
  </si>
  <si>
    <t>FS3C010N0</t>
  </si>
  <si>
    <t>FS CTL_LT OM3 10F OSP</t>
  </si>
  <si>
    <t>FS3C01260</t>
  </si>
  <si>
    <t>FS CTL_LT OM3 12F OSP_SCA</t>
  </si>
  <si>
    <t>FS3C012N0</t>
  </si>
  <si>
    <t>FS CTL_LT OM3 12F OSP</t>
  </si>
  <si>
    <t>FS3C02460</t>
  </si>
  <si>
    <t>CTL-SCA 24F OM1 OSP LT</t>
  </si>
  <si>
    <t>FS3H0066F</t>
  </si>
  <si>
    <t>FS DJSCA_LT OM3 6F OSP_SCA</t>
  </si>
  <si>
    <t>FS3H0126G</t>
  </si>
  <si>
    <t>FS HD_LT OM3 12F OSP_CST</t>
  </si>
  <si>
    <t>FS3H012NG</t>
  </si>
  <si>
    <t>FS HD_LT OM3 12F OFN</t>
  </si>
  <si>
    <t>FS3H0246G</t>
  </si>
  <si>
    <t>FS HD_LT OM3 24F OSP_CST</t>
  </si>
  <si>
    <t>FS3H024NG</t>
  </si>
  <si>
    <t>FS HD_LT OM3 24F OFN</t>
  </si>
  <si>
    <t>FS3H0366G</t>
  </si>
  <si>
    <t>FS HD_LT OM3 36F OSP_CST</t>
  </si>
  <si>
    <t>FS3H036NG</t>
  </si>
  <si>
    <t>FS HD_LT OM3 36F OFN UNI_12F</t>
  </si>
  <si>
    <t>FS3H0486G</t>
  </si>
  <si>
    <t>FS DJSCA_LT OM3 48F OSP_SCA</t>
  </si>
  <si>
    <t>FS3H0726G</t>
  </si>
  <si>
    <t>FS DJSCA_LT OM3 72F OSP_SCA</t>
  </si>
  <si>
    <t>FS3H0966G</t>
  </si>
  <si>
    <t>FS DJSCA_LT OM3 96F OSP_SCA</t>
  </si>
  <si>
    <t>FS3H096NG</t>
  </si>
  <si>
    <t>FS DJHD_LT OM3 96F OSP</t>
  </si>
  <si>
    <t>FS3H1446G</t>
  </si>
  <si>
    <t>FS DJSCA_LT OM3 144F OSP_SCA</t>
  </si>
  <si>
    <t>FS3H144NG</t>
  </si>
  <si>
    <t>FS DJHD_LT OM3 144F OSP</t>
  </si>
  <si>
    <t>FS3L006NC</t>
  </si>
  <si>
    <t>SJAD 6F OM3 OSP LT DRY</t>
  </si>
  <si>
    <t>FS3L006NF</t>
  </si>
  <si>
    <t>FS SJAD_LT OM3 6F OSP</t>
  </si>
  <si>
    <t>FS3L0126G</t>
  </si>
  <si>
    <t>FS_LT OM3-BIF 12F OSP_CST</t>
  </si>
  <si>
    <t>FS3L012ND</t>
  </si>
  <si>
    <t>SJAD 12F OM3 OSP LT DRY</t>
  </si>
  <si>
    <t>FS3L012NF</t>
  </si>
  <si>
    <t>FS SJAD_LT OM3 12F OSP</t>
  </si>
  <si>
    <t>FS3L012NG</t>
  </si>
  <si>
    <t>FS SD_LT OM3 12F OSP</t>
  </si>
  <si>
    <t>FS3L0246G</t>
  </si>
  <si>
    <t>FS_LT OM3-BIF 24F OSP_CST</t>
  </si>
  <si>
    <t>FS3L024ND</t>
  </si>
  <si>
    <t>SJAD 24F OM3 OSP LT DRY</t>
  </si>
  <si>
    <t>FS3L024NF</t>
  </si>
  <si>
    <t>FS SJAD_LT OM3 24F OSP</t>
  </si>
  <si>
    <t>FS3L024NG</t>
  </si>
  <si>
    <t>FS_LT OM3 24F OSP UNI_12F_GEL</t>
  </si>
  <si>
    <t>FS3L036ND</t>
  </si>
  <si>
    <t>SJAD 36F OM3 OSP LT DRY</t>
  </si>
  <si>
    <t>FS3L036NF</t>
  </si>
  <si>
    <t>FS SJAD_LT OM3 36F OSP</t>
  </si>
  <si>
    <t>FS3L036NG</t>
  </si>
  <si>
    <t>FS SD_LT OM3 36F OSP</t>
  </si>
  <si>
    <t>FS3L048ND</t>
  </si>
  <si>
    <t>SJAD 48F OM3 OSP LT DRY</t>
  </si>
  <si>
    <t>FS3L048NG</t>
  </si>
  <si>
    <t>FS SJAD_LT OM3 48F OSP</t>
  </si>
  <si>
    <t>FS3L072ND</t>
  </si>
  <si>
    <t>SJAD 72F OM3 OSP LT DRY</t>
  </si>
  <si>
    <t>FS3L072NG</t>
  </si>
  <si>
    <t>FS SJAD_LT OM3 72F OSP</t>
  </si>
  <si>
    <t>FS3L096ND</t>
  </si>
  <si>
    <t>SJAD 96F OM3 OSP LT DRY</t>
  </si>
  <si>
    <t>FS3L096NG</t>
  </si>
  <si>
    <t>FS SJAD_LT OM3 96F OSP</t>
  </si>
  <si>
    <t>FS3L144ND</t>
  </si>
  <si>
    <t>SJAD 144F OM3 OSP LT DRY</t>
  </si>
  <si>
    <t>FS3L144NG</t>
  </si>
  <si>
    <t>FS SJAD_LT OM3 144F OSP</t>
  </si>
  <si>
    <t>FS4C00260</t>
  </si>
  <si>
    <t>FS CTL_LT OM4 2F OSP_SCA</t>
  </si>
  <si>
    <t>FS4C002N0</t>
  </si>
  <si>
    <t>FS CTL_LT OM4 2F OSP</t>
  </si>
  <si>
    <t>FS4C00460</t>
  </si>
  <si>
    <t>FS CTL_LT OM4 4F OSP_SCA</t>
  </si>
  <si>
    <t>FS4C004N0</t>
  </si>
  <si>
    <t>FS CTL_LT OM4 4F OSP</t>
  </si>
  <si>
    <t>FS4C00660</t>
  </si>
  <si>
    <t>FS CTL_LT OM4 6F OSP_SCA</t>
  </si>
  <si>
    <t>FS4C006N0</t>
  </si>
  <si>
    <t>FS CTL_LT OM4 6F OSP</t>
  </si>
  <si>
    <t>FS4C00860</t>
  </si>
  <si>
    <t>FS CTL_LT OM4 8F OSP_SCA</t>
  </si>
  <si>
    <t>FS4C008N0</t>
  </si>
  <si>
    <t>FS CTL_LT OM4 8F OSP</t>
  </si>
  <si>
    <t>FS4C01060</t>
  </si>
  <si>
    <t>FS CTL_LT OM4 10F OSP_SCA</t>
  </si>
  <si>
    <t>FS4C010N0</t>
  </si>
  <si>
    <t>FS CTL_LT OM4 10F OSP</t>
  </si>
  <si>
    <t>FS4C01260</t>
  </si>
  <si>
    <t>FS CTL_LT OM4 12F OSP_SCA</t>
  </si>
  <si>
    <t>FS4C012N0</t>
  </si>
  <si>
    <t>FS CTL_LT OM4 12F OSP</t>
  </si>
  <si>
    <t>FS4H0066F</t>
  </si>
  <si>
    <t>FS DJSCA_LT OM4 6F OSP_SCA</t>
  </si>
  <si>
    <t>FS4H0126G</t>
  </si>
  <si>
    <t>FS HD_LT OM4 12F OSP_SCA UNI</t>
  </si>
  <si>
    <t>FS4H012NG</t>
  </si>
  <si>
    <t>FS HD_LT OM4 12F OSP UNI_12F</t>
  </si>
  <si>
    <t>FS4H0246G</t>
  </si>
  <si>
    <t>FS HD_LT OM4 24F OSP_SCA</t>
  </si>
  <si>
    <t>FS4H024NG</t>
  </si>
  <si>
    <t>FS HD_LT OM4 24F OFN</t>
  </si>
  <si>
    <t>FS4H0366G</t>
  </si>
  <si>
    <t>FS HD_LT OM4 36F OSP_SCA</t>
  </si>
  <si>
    <t>FS4H036NG</t>
  </si>
  <si>
    <t>FS HD_LT OM4 36F OSP</t>
  </si>
  <si>
    <t>FS4H0486G</t>
  </si>
  <si>
    <t>FS DJSCA_LT OM4 48F OSP_SCA</t>
  </si>
  <si>
    <t>FS4H0726G</t>
  </si>
  <si>
    <t>FS DJSCA_LT OM4 72F OSP_SCA</t>
  </si>
  <si>
    <t>FS4H0966G</t>
  </si>
  <si>
    <t>FS DJSCA_LT OM4 96F OSP_SCA</t>
  </si>
  <si>
    <t>FS4H1446G</t>
  </si>
  <si>
    <t>FS DJSCA_LT OM4 144F OSP_SCA</t>
  </si>
  <si>
    <t>FS4H144NG</t>
  </si>
  <si>
    <t>FS DJHD_LT OM4 144F OSP</t>
  </si>
  <si>
    <t>FS4L006NC</t>
  </si>
  <si>
    <t>SJAD 6F OM4 OSP LT DRY</t>
  </si>
  <si>
    <t>FS4L006NF</t>
  </si>
  <si>
    <t>FS SJAD_LT OM4 6F OSP</t>
  </si>
  <si>
    <t>FS4L012ND</t>
  </si>
  <si>
    <t>SJAD 12F OM4 OSP LT DRY</t>
  </si>
  <si>
    <t>FS4L012NF</t>
  </si>
  <si>
    <t>FS SJAD_LT OM4 12F OSP</t>
  </si>
  <si>
    <t>FS4L012NG</t>
  </si>
  <si>
    <t>FS LT OM4 12F OSP UNI_12F_GEL</t>
  </si>
  <si>
    <t>FS4L024ND</t>
  </si>
  <si>
    <t>SJAD 24F OM4 OSP LT DRY</t>
  </si>
  <si>
    <t>FS4L024NF</t>
  </si>
  <si>
    <t>FS SJAD_LT OM4 24F OSP</t>
  </si>
  <si>
    <t>FS4L024NG</t>
  </si>
  <si>
    <t>FS LT OM4 24F OFN UNI_12F_GEL</t>
  </si>
  <si>
    <t>FS4L036ND</t>
  </si>
  <si>
    <t>SJAD 36F OM4 OSP LT DRY</t>
  </si>
  <si>
    <t>FS4L036NF</t>
  </si>
  <si>
    <t>FS SJAD_LT OM4 36F OSP</t>
  </si>
  <si>
    <t>FS4L036NG</t>
  </si>
  <si>
    <t>FS4L0486G</t>
  </si>
  <si>
    <t>FS SJSCA_LT OM4 48F OSP_SCA</t>
  </si>
  <si>
    <t>FS4L048ND</t>
  </si>
  <si>
    <t>SJAD 48F OM4 OSP LT DRY</t>
  </si>
  <si>
    <t>FS4L048NG</t>
  </si>
  <si>
    <t>FS SJAD_LT OM4 48F OSP</t>
  </si>
  <si>
    <t>FS4L072ND</t>
  </si>
  <si>
    <t>SJAD 72F OM4 OSP LT DRY</t>
  </si>
  <si>
    <t>FS4L072NG</t>
  </si>
  <si>
    <t>FS SJAD_LT OM4 72F OSP</t>
  </si>
  <si>
    <t>FS4L096ND</t>
  </si>
  <si>
    <t>SJAD 96F OM4 OSP LT DRY</t>
  </si>
  <si>
    <t>FS4L096NG</t>
  </si>
  <si>
    <t>FS SJAD_LT OM4 96F OSP</t>
  </si>
  <si>
    <t>FS4L144ND</t>
  </si>
  <si>
    <t>SJAD 144F OM4 OSP LT DRY</t>
  </si>
  <si>
    <t>FS4L144NG</t>
  </si>
  <si>
    <t>FS SJAD_LT OM4 144F OSP</t>
  </si>
  <si>
    <t>FSSC00260</t>
  </si>
  <si>
    <t>FS CTL_LT OS2 2F OSP_SCA</t>
  </si>
  <si>
    <t>FSSC002N0</t>
  </si>
  <si>
    <t>FS CTL_LT OS2 2F OSP</t>
  </si>
  <si>
    <t>FSSC00460</t>
  </si>
  <si>
    <t>FS CTL_LT OS2 4F OSP_SCA</t>
  </si>
  <si>
    <t>FSSC004N0</t>
  </si>
  <si>
    <t>FS CTL_LT OS2 4F OSP</t>
  </si>
  <si>
    <t>FSSC00660</t>
  </si>
  <si>
    <t>6 X SM OUTDOOR ARMORED CENTRAL</t>
  </si>
  <si>
    <t>FSSC006N0</t>
  </si>
  <si>
    <t>FS CTL_LT OS2 6F OSP</t>
  </si>
  <si>
    <t>FSSC00860</t>
  </si>
  <si>
    <t>FS CTL_LT OS2 8F OSP_SCA</t>
  </si>
  <si>
    <t>FSSC008N0</t>
  </si>
  <si>
    <t>FS CTL_LT OS2 8F OSP</t>
  </si>
  <si>
    <t>FSSC01060</t>
  </si>
  <si>
    <t>FS CTL_LT OS2 10F OSP_SCA</t>
  </si>
  <si>
    <t>FSSC010N0</t>
  </si>
  <si>
    <t>FS CTL_LT OS2 10F OSP</t>
  </si>
  <si>
    <t>FSSC01260</t>
  </si>
  <si>
    <t>FS CTL_LT OS2 12F OSP_SCA</t>
  </si>
  <si>
    <t>FSSC012N0</t>
  </si>
  <si>
    <t>FS CTL_LT OS2 12F OSP</t>
  </si>
  <si>
    <t>FSSC024N0</t>
  </si>
  <si>
    <t>FS CTL_LT OS2 24F OSP</t>
  </si>
  <si>
    <t>FSSH0066F</t>
  </si>
  <si>
    <t>FS DJSCA_LT OS2 6F OSP_SCA</t>
  </si>
  <si>
    <t>FSSH0126F</t>
  </si>
  <si>
    <t>FS DJSCA_LT OS2 12F OSP_SCA</t>
  </si>
  <si>
    <t>FSSH0126G</t>
  </si>
  <si>
    <t>FS HD_LT OS2 12F OFN_CST</t>
  </si>
  <si>
    <t>FSSH012NG</t>
  </si>
  <si>
    <t>FS HD_LT OS2 12F OFN</t>
  </si>
  <si>
    <t>FSSH0246G</t>
  </si>
  <si>
    <t>FS HD_LT OS2 24F OFN_CST</t>
  </si>
  <si>
    <t>FSSH024NG</t>
  </si>
  <si>
    <t>FS HD_LT OS2 24F OFN UNI_12F_</t>
  </si>
  <si>
    <t>FSSH0366G</t>
  </si>
  <si>
    <t>FS HD_LT OS2 36F OSP_SCA</t>
  </si>
  <si>
    <t>FSSH036NG</t>
  </si>
  <si>
    <t>FS DJHD_LT OS2 36F OSP</t>
  </si>
  <si>
    <t>FSSH0486G</t>
  </si>
  <si>
    <t>FS HD_SCA OS2 48F OSP</t>
  </si>
  <si>
    <t>FSSH0726G</t>
  </si>
  <si>
    <t>FS DJSCA_LT OS2 72F OSP_SCA</t>
  </si>
  <si>
    <t>FSSH0966G</t>
  </si>
  <si>
    <t>FS DJSCA_LT OS2 96F OSP_SCA</t>
  </si>
  <si>
    <t>FSSH1446G</t>
  </si>
  <si>
    <t>FS DJSCA_LT OS2 144F OSP_SCA</t>
  </si>
  <si>
    <t>FSSH144NG</t>
  </si>
  <si>
    <t>FS DJHD_LT OS2 144F OSP</t>
  </si>
  <si>
    <t>FSSL002NF</t>
  </si>
  <si>
    <t>2SM LT OSP BLK</t>
  </si>
  <si>
    <t>FSSL0066C</t>
  </si>
  <si>
    <t>SJSCA 6F OS2 OSP LT DRY</t>
  </si>
  <si>
    <t>FSSL006NC</t>
  </si>
  <si>
    <t>SJAD 6F OS2 OSP LT DRY</t>
  </si>
  <si>
    <t>FSSL006NF</t>
  </si>
  <si>
    <t>FS SJAD_LT OS2 6F OSP</t>
  </si>
  <si>
    <t>FSSL0126D</t>
  </si>
  <si>
    <t>SJSCA 12F OS2 OSP LT DRY</t>
  </si>
  <si>
    <t>FSSL0126F</t>
  </si>
  <si>
    <t>12SM LT ARM OSP BLK</t>
  </si>
  <si>
    <t>FSSL0126G</t>
  </si>
  <si>
    <t>FS_LT OS2 12F OSP_CST</t>
  </si>
  <si>
    <t>FSSL012ND</t>
  </si>
  <si>
    <t>SJAD 12F OS2 OSP LT DRY</t>
  </si>
  <si>
    <t>FSSL012NF</t>
  </si>
  <si>
    <t>12SM LT OSP BLK</t>
  </si>
  <si>
    <t>FSSL012NG</t>
  </si>
  <si>
    <t>FS_LT OS2 12F OSP UNI_12F_GEL</t>
  </si>
  <si>
    <t>FSSL0246D</t>
  </si>
  <si>
    <t>SJSCA 24F OS2 OSP LT DRY</t>
  </si>
  <si>
    <t>FSSL0246F</t>
  </si>
  <si>
    <t>24SM LT ARM OSP BLK</t>
  </si>
  <si>
    <t>FSSL0246G</t>
  </si>
  <si>
    <t>FS_LT OS2 24F OSP_CST UNI_24F_</t>
  </si>
  <si>
    <t>FSSL024ND</t>
  </si>
  <si>
    <t>SJAD_24F OS2 DB OSP BLK</t>
  </si>
  <si>
    <t>FSSL024NF</t>
  </si>
  <si>
    <t>FS SJAD_LT OS2 24F OSP</t>
  </si>
  <si>
    <t>FSSL024NG</t>
  </si>
  <si>
    <t>FS_LT OS2 24F OSP UNI_12F_GEL</t>
  </si>
  <si>
    <t>FSSL0366D</t>
  </si>
  <si>
    <t>SJSCA 36F OS2 OSP LT DRY</t>
  </si>
  <si>
    <t>FSSL0366G</t>
  </si>
  <si>
    <t>FS_LT OS2 36F OSP_CST</t>
  </si>
  <si>
    <t>FSSL036ND</t>
  </si>
  <si>
    <t>SJAD 36F OS2 OSP LT DRY</t>
  </si>
  <si>
    <t>FSSL036NF</t>
  </si>
  <si>
    <t>FS SJAD_LT OS2 36F OSP</t>
  </si>
  <si>
    <t>FSSL036NG</t>
  </si>
  <si>
    <t>FS_LT OS2 36F OSP UNI_12F_GEL</t>
  </si>
  <si>
    <t>FSSL0486D</t>
  </si>
  <si>
    <t>SJSCA 48F OS2 OSP LT DRY</t>
  </si>
  <si>
    <t>FSSL0486G</t>
  </si>
  <si>
    <t>SJSCA 48F OS2 OSP LT</t>
  </si>
  <si>
    <t>FSSL048ND</t>
  </si>
  <si>
    <t>FS OS2 LTUBE 48F OSP UNI_12F_</t>
  </si>
  <si>
    <t>FSSL048NG</t>
  </si>
  <si>
    <t>FS SJAD_LT OS2 48F OSP</t>
  </si>
  <si>
    <t>FSSL0726D</t>
  </si>
  <si>
    <t>SJSCA 72F OS2 OSP LT DRY</t>
  </si>
  <si>
    <t>FSSL0726G</t>
  </si>
  <si>
    <t>FS SJSCA_LT OS2 72F OSP_SCA</t>
  </si>
  <si>
    <t>FSSL072ND</t>
  </si>
  <si>
    <t>SJAD 72F OS2 OSP LT DRY</t>
  </si>
  <si>
    <t>FSSL072NG</t>
  </si>
  <si>
    <t>FS SJAD_LT OS2 72F OSP</t>
  </si>
  <si>
    <t>FSSL0966D</t>
  </si>
  <si>
    <t>FS LTUBE OS2 96F OSP_CSA</t>
  </si>
  <si>
    <t>FSSL096ND</t>
  </si>
  <si>
    <t>FS LTUBE OS2 96F OSP UNI_12F_</t>
  </si>
  <si>
    <t>FSSL096NG</t>
  </si>
  <si>
    <t>FS SJAD_LT OS2 96F OSP</t>
  </si>
  <si>
    <t>FSSL1446D</t>
  </si>
  <si>
    <t>FS LTUBE OS2 144F OSP_CSA UNI_</t>
  </si>
  <si>
    <t>FSSL144NG</t>
  </si>
  <si>
    <t>FS SJAD_LT OS2 144F OSP</t>
  </si>
  <si>
    <t>I100666 0034000</t>
  </si>
  <si>
    <t>TRAY 6F OM1 OFNR IN/OUT CPE LT</t>
  </si>
  <si>
    <t>I100666 0036890</t>
  </si>
  <si>
    <t>M57195</t>
  </si>
  <si>
    <t>MADVN 6e+ CMP YEL-R</t>
  </si>
  <si>
    <t>M57195-2</t>
  </si>
  <si>
    <t>M57195-3</t>
  </si>
  <si>
    <t>M57195B</t>
  </si>
  <si>
    <t>MADVN 6e+ CMP YEL-B</t>
  </si>
  <si>
    <t>M57195RB</t>
  </si>
  <si>
    <t>MADVN 6e+ CMP YEL-RB</t>
  </si>
  <si>
    <t>M57196</t>
  </si>
  <si>
    <t>MADVN 6e+ CMP GRY-R</t>
  </si>
  <si>
    <t>M57196-2</t>
  </si>
  <si>
    <t>M57196-2.5</t>
  </si>
  <si>
    <t>M57196B</t>
  </si>
  <si>
    <t>MADVN 6e+ CMP GRY-B</t>
  </si>
  <si>
    <t>M57196RB</t>
  </si>
  <si>
    <t>MADVN 6e+ CMP GRY-RB</t>
  </si>
  <si>
    <t>M57197</t>
  </si>
  <si>
    <t>MADVN 6e+ CMP GRN-R</t>
  </si>
  <si>
    <t>M57197-2</t>
  </si>
  <si>
    <t>M57197-2.5</t>
  </si>
  <si>
    <t>M57197B</t>
  </si>
  <si>
    <t>MADVN 6e+ CMP GRN-B</t>
  </si>
  <si>
    <t>M57197RB</t>
  </si>
  <si>
    <t>MADVN 6e+ CMP GRN-RB</t>
  </si>
  <si>
    <t>M57199</t>
  </si>
  <si>
    <t>MADVN 6e+ CMP ORG-R</t>
  </si>
  <si>
    <t>M57199B</t>
  </si>
  <si>
    <t>MADVN 6e+ CMP ORG-B</t>
  </si>
  <si>
    <t>M57199RB</t>
  </si>
  <si>
    <t>MADVN 6e+ CMP ORG-RB</t>
  </si>
  <si>
    <t>M57200</t>
  </si>
  <si>
    <t>MADVN 6e+ CMP BLK-R</t>
  </si>
  <si>
    <t>M57200-2</t>
  </si>
  <si>
    <t>M57200-3</t>
  </si>
  <si>
    <t>M57200B</t>
  </si>
  <si>
    <t>MADVN 6e+ CMP BLK-B</t>
  </si>
  <si>
    <t>M57200RB</t>
  </si>
  <si>
    <t>MADVN 6e+ CMP BLK-RB</t>
  </si>
  <si>
    <t>M57201</t>
  </si>
  <si>
    <t>MADVN 6e+ CMP VIO-R</t>
  </si>
  <si>
    <t>M57201B</t>
  </si>
  <si>
    <t>MADVN 6e+ CMP VIO-B</t>
  </si>
  <si>
    <t>M57201RB</t>
  </si>
  <si>
    <t>MADVN 6e+ CMP VIO-RB</t>
  </si>
  <si>
    <t>M57202</t>
  </si>
  <si>
    <t>MADVN 6e+ CMR BLU-R</t>
  </si>
  <si>
    <t>M57202-2</t>
  </si>
  <si>
    <t>M57202-5</t>
  </si>
  <si>
    <t>M57202B</t>
  </si>
  <si>
    <t>MADVN 6e+ CMR BLU-B</t>
  </si>
  <si>
    <t>M57202RB</t>
  </si>
  <si>
    <t>MADVN 6e+ CMR BLU-RB</t>
  </si>
  <si>
    <t>M57203</t>
  </si>
  <si>
    <t>MADVN 6e+ CMR PNK-R</t>
  </si>
  <si>
    <t>M57203B</t>
  </si>
  <si>
    <t>MADVN 6e+ CMR PNK-B</t>
  </si>
  <si>
    <t>M57203RB</t>
  </si>
  <si>
    <t>MADVN 6e+ CMR PNK-RB</t>
  </si>
  <si>
    <t>M57204</t>
  </si>
  <si>
    <t>MADVN 6e+ CMR YEL-R</t>
  </si>
  <si>
    <t>M57204B</t>
  </si>
  <si>
    <t>MADVN 6e+ CMR YEL-B</t>
  </si>
  <si>
    <t>M57205</t>
  </si>
  <si>
    <t>MADVN 6e+ CMR GRY-R</t>
  </si>
  <si>
    <t>M57205B</t>
  </si>
  <si>
    <t>MADVN 6e+ CMR GRY-B</t>
  </si>
  <si>
    <t>M57205RB</t>
  </si>
  <si>
    <t>MADVN 6e+ CMR GRY-RB</t>
  </si>
  <si>
    <t>M57206</t>
  </si>
  <si>
    <t>MADVN 6e+ CMR GRN-R</t>
  </si>
  <si>
    <t>M57206B</t>
  </si>
  <si>
    <t>MADVN 6e+ CMR GRN-B</t>
  </si>
  <si>
    <t>M57206RB</t>
  </si>
  <si>
    <t>MADVN 6e+ CMR GRN-RB</t>
  </si>
  <si>
    <t>M57208</t>
  </si>
  <si>
    <t>MADVN 6e+ CMR ORG-R</t>
  </si>
  <si>
    <t>M57208B</t>
  </si>
  <si>
    <t>MADVN 6e+ CMR ORG-B</t>
  </si>
  <si>
    <t>M57208RB</t>
  </si>
  <si>
    <t>MADVN 6e+ CMR ORG-RB</t>
  </si>
  <si>
    <t>M57209</t>
  </si>
  <si>
    <t>MADVN 6e+ CMR BLK-R</t>
  </si>
  <si>
    <t>M57209-2.5</t>
  </si>
  <si>
    <t>M57209-5</t>
  </si>
  <si>
    <t>M57209-5.5</t>
  </si>
  <si>
    <t>M57209B</t>
  </si>
  <si>
    <t>MADVN 6e+ CMR BLK-B</t>
  </si>
  <si>
    <t>M57209RB</t>
  </si>
  <si>
    <t>MADVN 6e+ CMR BLK-RB</t>
  </si>
  <si>
    <t>M57210</t>
  </si>
  <si>
    <t>MADVN 6e+ CMR VIO-R</t>
  </si>
  <si>
    <t>M57210B</t>
  </si>
  <si>
    <t>MADVN 6e+ CMR VIO-B</t>
  </si>
  <si>
    <t>M57210RB</t>
  </si>
  <si>
    <t>MADVN 6e+ CMR VIO-RB</t>
  </si>
  <si>
    <t>M57622</t>
  </si>
  <si>
    <t>4P LAN-TRAK OSP CAT6 BLK-R</t>
  </si>
  <si>
    <t>M57622-1.64</t>
  </si>
  <si>
    <t>M57622-10</t>
  </si>
  <si>
    <t>M57622-2</t>
  </si>
  <si>
    <t>M57622-3</t>
  </si>
  <si>
    <t>M57622-3.281</t>
  </si>
  <si>
    <t>M57622-5</t>
  </si>
  <si>
    <t>M58280</t>
  </si>
  <si>
    <t>M6LAN CMP WHT - R</t>
  </si>
  <si>
    <t>M58280-2</t>
  </si>
  <si>
    <t>M58280-2.5</t>
  </si>
  <si>
    <t>M58280-3</t>
  </si>
  <si>
    <t>M58280B</t>
  </si>
  <si>
    <t>M6LAN CMP WHT - B</t>
  </si>
  <si>
    <t>M58280RB</t>
  </si>
  <si>
    <t>M6LAN CMP WHT - RB</t>
  </si>
  <si>
    <t>M58281</t>
  </si>
  <si>
    <t>M6LAN CMP BLU - R</t>
  </si>
  <si>
    <t>M58281-1.5</t>
  </si>
  <si>
    <t>M58281-2</t>
  </si>
  <si>
    <t>M58281-2.5</t>
  </si>
  <si>
    <t>M58281-3</t>
  </si>
  <si>
    <t>M58281-5</t>
  </si>
  <si>
    <t>M58281B</t>
  </si>
  <si>
    <t>M6LAN CMP BLU - B</t>
  </si>
  <si>
    <t>M58281RB</t>
  </si>
  <si>
    <t>M6LAN CMP BLU - RB</t>
  </si>
  <si>
    <t>M58282</t>
  </si>
  <si>
    <t>M6LAN CMP PNK - R</t>
  </si>
  <si>
    <t>M58282-2.5</t>
  </si>
  <si>
    <t>M58282-5</t>
  </si>
  <si>
    <t>M58282B</t>
  </si>
  <si>
    <t>M6LAN CMP PNK - B</t>
  </si>
  <si>
    <t>M58282RB</t>
  </si>
  <si>
    <t>M6LAN CMP PNK - RB</t>
  </si>
  <si>
    <t>M58283</t>
  </si>
  <si>
    <t>M6LAN CMP YEL - R</t>
  </si>
  <si>
    <t>M58283-2</t>
  </si>
  <si>
    <t>M58283-2.5</t>
  </si>
  <si>
    <t>M58283-3</t>
  </si>
  <si>
    <t>M58283B</t>
  </si>
  <si>
    <t>M6LAN CMP YEL - B</t>
  </si>
  <si>
    <t>M58283RB</t>
  </si>
  <si>
    <t>M6LAN CMP YEL - RB</t>
  </si>
  <si>
    <t>M58285</t>
  </si>
  <si>
    <t>M6LAN CMP GRY - R</t>
  </si>
  <si>
    <t>M58285-2.5</t>
  </si>
  <si>
    <t>M58285B</t>
  </si>
  <si>
    <t>M6LAN CMP GRY - B</t>
  </si>
  <si>
    <t>M58285RB</t>
  </si>
  <si>
    <t>M6LAN CMP GRY - RB</t>
  </si>
  <si>
    <t>M58286</t>
  </si>
  <si>
    <t>M6LAN CMP GRN - R</t>
  </si>
  <si>
    <t>M58286-2</t>
  </si>
  <si>
    <t>M58286-2.5</t>
  </si>
  <si>
    <t>M58286B</t>
  </si>
  <si>
    <t>M6LAN CMP GRN - B</t>
  </si>
  <si>
    <t>M58286RB</t>
  </si>
  <si>
    <t>M6LAN CMP GRN - RB</t>
  </si>
  <si>
    <t>M58288</t>
  </si>
  <si>
    <t>M6LAN CMP ORG - R</t>
  </si>
  <si>
    <t>M58288B</t>
  </si>
  <si>
    <t>M6LAN CMP ORG - B</t>
  </si>
  <si>
    <t>M58288RB</t>
  </si>
  <si>
    <t>M58289</t>
  </si>
  <si>
    <t>M6LAN CMP BLK - R</t>
  </si>
  <si>
    <t>M58289-2</t>
  </si>
  <si>
    <t>M58289-3</t>
  </si>
  <si>
    <t>M58289B</t>
  </si>
  <si>
    <t>M6LAN CMP BLK - B</t>
  </si>
  <si>
    <t>M58289RB</t>
  </si>
  <si>
    <t>M6LAN CMP BLK - RB</t>
  </si>
  <si>
    <t>M58290</t>
  </si>
  <si>
    <t>M6LAN CMP VIO - R</t>
  </si>
  <si>
    <t>M58290-2</t>
  </si>
  <si>
    <t>M58290B</t>
  </si>
  <si>
    <t>M6LAN CMP VIO - B</t>
  </si>
  <si>
    <t>M58290RB</t>
  </si>
  <si>
    <t>M6LAN CMP VIO - RB</t>
  </si>
  <si>
    <t>M58291</t>
  </si>
  <si>
    <t>M6LAN CMR - WHT - R</t>
  </si>
  <si>
    <t>M58291-2.5</t>
  </si>
  <si>
    <t>M58291B</t>
  </si>
  <si>
    <t>M6LAN CMR - WHT - B</t>
  </si>
  <si>
    <t>M58291RB</t>
  </si>
  <si>
    <t>M6LAN CMR - WHT - RB</t>
  </si>
  <si>
    <t>M58292</t>
  </si>
  <si>
    <t>M6LAN CMR - BLU - R</t>
  </si>
  <si>
    <t>M58292-2</t>
  </si>
  <si>
    <t>M58292-2.5</t>
  </si>
  <si>
    <t>M58292-3</t>
  </si>
  <si>
    <t>M58292-5</t>
  </si>
  <si>
    <t>M58292B</t>
  </si>
  <si>
    <t>M6LAN CMR - BLU - B</t>
  </si>
  <si>
    <t>M58292RB</t>
  </si>
  <si>
    <t>M6LAN CMR - BLU - RB</t>
  </si>
  <si>
    <t>M58293</t>
  </si>
  <si>
    <t>M6LAN CMR - PNK - R</t>
  </si>
  <si>
    <t>M58293-5</t>
  </si>
  <si>
    <t>M58293-5.5</t>
  </si>
  <si>
    <t>M58293B</t>
  </si>
  <si>
    <t>M6LAN CMR - PNK - B</t>
  </si>
  <si>
    <t>M58293RB</t>
  </si>
  <si>
    <t>M6LAN CMR - PNK - RB</t>
  </si>
  <si>
    <t>M58294</t>
  </si>
  <si>
    <t>M6LAN CMR - YEL - R</t>
  </si>
  <si>
    <t>M58294B</t>
  </si>
  <si>
    <t>M6LAN CMR - YEL - B</t>
  </si>
  <si>
    <t>M58294RB</t>
  </si>
  <si>
    <t>M6LAN CMR - YEL - RB</t>
  </si>
  <si>
    <t>M58295</t>
  </si>
  <si>
    <t>M6LAN CMR - GRY - R</t>
  </si>
  <si>
    <t>M58295-2</t>
  </si>
  <si>
    <t>M58295B</t>
  </si>
  <si>
    <t>M6LAN CMR - GRY - B</t>
  </si>
  <si>
    <t>M58295RB</t>
  </si>
  <si>
    <t>M6LAN CMR - GRY - RB</t>
  </si>
  <si>
    <t>M58296</t>
  </si>
  <si>
    <t>M6LAN CMR - GRN - R</t>
  </si>
  <si>
    <t>M58296B</t>
  </si>
  <si>
    <t>M6LAN CMR - GRN - B</t>
  </si>
  <si>
    <t>M58296RB</t>
  </si>
  <si>
    <t>M6LAN CMR - GRN - RB</t>
  </si>
  <si>
    <t>M58298</t>
  </si>
  <si>
    <t>M6LAN CMR - ORG - R</t>
  </si>
  <si>
    <t>M58298B</t>
  </si>
  <si>
    <t>M6LAN CMR - ORG - B</t>
  </si>
  <si>
    <t>M58298RB</t>
  </si>
  <si>
    <t>M6LAN CMR - ORG - RB</t>
  </si>
  <si>
    <t>M58299</t>
  </si>
  <si>
    <t>M6LAN CMR - BLK - R</t>
  </si>
  <si>
    <t>M58299B</t>
  </si>
  <si>
    <t>M6LAN CMR - BLK - B</t>
  </si>
  <si>
    <t>M58299RB</t>
  </si>
  <si>
    <t>M6LAN CMR - BLK - RB</t>
  </si>
  <si>
    <t>M58300</t>
  </si>
  <si>
    <t>M6LAN CMR - VIO - R</t>
  </si>
  <si>
    <t>M58300-3</t>
  </si>
  <si>
    <t>M58300B</t>
  </si>
  <si>
    <t>M6LAN CMR - VIO - B</t>
  </si>
  <si>
    <t>M58300RB</t>
  </si>
  <si>
    <t>M6LAN CMR - VIO - RB</t>
  </si>
  <si>
    <t>M58646</t>
  </si>
  <si>
    <t>MGIGA10 CMP - BLU - R</t>
  </si>
  <si>
    <t>M58647</t>
  </si>
  <si>
    <t>MGIGA10 CMP - WHT - R</t>
  </si>
  <si>
    <t>M58647-1.5</t>
  </si>
  <si>
    <t>M58648</t>
  </si>
  <si>
    <t>MGIGA10 CMP - YEL - R</t>
  </si>
  <si>
    <t>M58649</t>
  </si>
  <si>
    <t>MGIGA10 CMP - GRY - R</t>
  </si>
  <si>
    <t>M58650</t>
  </si>
  <si>
    <t>4PR GIG-10 UTP RSR BLU-R</t>
  </si>
  <si>
    <t>M58650-1.5</t>
  </si>
  <si>
    <t>M58651</t>
  </si>
  <si>
    <t>4PR GIG-10 UTP RSR WHT-R</t>
  </si>
  <si>
    <t>M58651-1.5</t>
  </si>
  <si>
    <t>M58652</t>
  </si>
  <si>
    <t>4PR GIG-10 UTP RSR YEL-R</t>
  </si>
  <si>
    <t>M58652-1.5</t>
  </si>
  <si>
    <t>M58652-3</t>
  </si>
  <si>
    <t>M58653</t>
  </si>
  <si>
    <t>4PR GIG-10 UTP RSR GRY-R</t>
  </si>
  <si>
    <t>M58653-1.5</t>
  </si>
  <si>
    <t>M58683</t>
  </si>
  <si>
    <t>MGIGA10 CMP - GRN - R</t>
  </si>
  <si>
    <t>M58685</t>
  </si>
  <si>
    <t>MGIGA10 CMP - ORG - R</t>
  </si>
  <si>
    <t>M58686</t>
  </si>
  <si>
    <t>MGIGA10 CMP - BLK - R</t>
  </si>
  <si>
    <t>M58687</t>
  </si>
  <si>
    <t>MGIGA10 CMP - VIO - R</t>
  </si>
  <si>
    <t>M58688</t>
  </si>
  <si>
    <t>4PR GIG-10 UTP RSR PNK-R</t>
  </si>
  <si>
    <t>M58689</t>
  </si>
  <si>
    <t>4PR GIG-10 UTP RSR GRN-R</t>
  </si>
  <si>
    <t>M58689-1.5</t>
  </si>
  <si>
    <t>M58691</t>
  </si>
  <si>
    <t>4PR GIG-10 UTP RSR ORG-R</t>
  </si>
  <si>
    <t>M58692</t>
  </si>
  <si>
    <t>4PR GIG-10 UTP RSR BLK-R</t>
  </si>
  <si>
    <t>M58692-1.5</t>
  </si>
  <si>
    <t>M58693</t>
  </si>
  <si>
    <t>4PR GIG-10 UTP RSR VIO-R</t>
  </si>
  <si>
    <t>M58756</t>
  </si>
  <si>
    <t>M6LAN CMP BRN - R</t>
  </si>
  <si>
    <t>M58756B</t>
  </si>
  <si>
    <t>M6LAN CMP BRN - B</t>
  </si>
  <si>
    <t>M58772</t>
  </si>
  <si>
    <t>4P VERSALAN CAT6 NP BLK-R</t>
  </si>
  <si>
    <t>M58772-2</t>
  </si>
  <si>
    <t>M58772-2.2</t>
  </si>
  <si>
    <t>M58772-3</t>
  </si>
  <si>
    <t>M58772-5</t>
  </si>
  <si>
    <t>M58781</t>
  </si>
  <si>
    <t>MXGO F/UTP CMP - BLU - R</t>
  </si>
  <si>
    <t>M58782</t>
  </si>
  <si>
    <t>MXGO F/UTP CMP - WHT - R</t>
  </si>
  <si>
    <t>M58794</t>
  </si>
  <si>
    <t>M6LANP+ CMP VIO - R</t>
  </si>
  <si>
    <t>M58794-2</t>
  </si>
  <si>
    <t>M58794B</t>
  </si>
  <si>
    <t>M6LANP+ CMP VIO - B</t>
  </si>
  <si>
    <t>M58794RB</t>
  </si>
  <si>
    <t>M6LANP+ CMP VIO - RB</t>
  </si>
  <si>
    <t>M58795</t>
  </si>
  <si>
    <t>M6LAN+ CMR VIO - R</t>
  </si>
  <si>
    <t>M58795B</t>
  </si>
  <si>
    <t>M6LAN+ CMR VIO - B</t>
  </si>
  <si>
    <t>M58795RB</t>
  </si>
  <si>
    <t>M6LAN+ CMR VIO - RB</t>
  </si>
  <si>
    <t>M58801</t>
  </si>
  <si>
    <t>M6LANP+ CMP BLU - R</t>
  </si>
  <si>
    <t>M58801-2</t>
  </si>
  <si>
    <t>M58801B</t>
  </si>
  <si>
    <t>M6LANP+ CMP BLU - B</t>
  </si>
  <si>
    <t>M58801RB</t>
  </si>
  <si>
    <t>M6LANP+ CMP BLU - RB</t>
  </si>
  <si>
    <t>M58802</t>
  </si>
  <si>
    <t>M6LANP+ CMP WHT - R</t>
  </si>
  <si>
    <t>M58802-2</t>
  </si>
  <si>
    <t>M58802-5</t>
  </si>
  <si>
    <t>M58802B</t>
  </si>
  <si>
    <t>M6LANP+ CMP WHT - B</t>
  </si>
  <si>
    <t>M58802RB</t>
  </si>
  <si>
    <t>M6LANP+ CMP WHT - RB</t>
  </si>
  <si>
    <t>M58803</t>
  </si>
  <si>
    <t>M6LANP+ CMP GRY - R</t>
  </si>
  <si>
    <t>M58803-2</t>
  </si>
  <si>
    <t>M58803B</t>
  </si>
  <si>
    <t>M6LANP+ CMP GRY - B</t>
  </si>
  <si>
    <t>M58803RB</t>
  </si>
  <si>
    <t>M6LANP+ CMP GRY - RB</t>
  </si>
  <si>
    <t>M58804</t>
  </si>
  <si>
    <t>M6LAN+ CMR BLU - R</t>
  </si>
  <si>
    <t>M58804-2</t>
  </si>
  <si>
    <t>M58804-3</t>
  </si>
  <si>
    <t>M58804B</t>
  </si>
  <si>
    <t>M6LAN+ CMR BLU - B</t>
  </si>
  <si>
    <t>M58804RB</t>
  </si>
  <si>
    <t>M6LAN+ CMR BLU - RB</t>
  </si>
  <si>
    <t>M58805</t>
  </si>
  <si>
    <t>M6LAN+ CMR WHT - R</t>
  </si>
  <si>
    <t>M58805-2</t>
  </si>
  <si>
    <t>M58805B</t>
  </si>
  <si>
    <t>M6LAN+ CMR WHT - B</t>
  </si>
  <si>
    <t>M58805RB</t>
  </si>
  <si>
    <t>M6LAN+ CMR WHT - RB</t>
  </si>
  <si>
    <t>M58806</t>
  </si>
  <si>
    <t>M6LAN+ CMR GRY - R</t>
  </si>
  <si>
    <t>M58806B</t>
  </si>
  <si>
    <t>M6LAN+ CMR GRY - B</t>
  </si>
  <si>
    <t>M58806RB</t>
  </si>
  <si>
    <t>M6LAN+ CMR GRY - RB</t>
  </si>
  <si>
    <t>M58816</t>
  </si>
  <si>
    <t>MXGO F/UTP CMR - BLU - R</t>
  </si>
  <si>
    <t>M58817</t>
  </si>
  <si>
    <t>MXGO F/UTP CMR - WHT - R</t>
  </si>
  <si>
    <t>M58863</t>
  </si>
  <si>
    <t>M6LANP+ CMP YEL - R</t>
  </si>
  <si>
    <t>M58863B</t>
  </si>
  <si>
    <t>M6LANP+ CMP YEL - B</t>
  </si>
  <si>
    <t>M58863RB</t>
  </si>
  <si>
    <t>M6LANP+ CMP YEL - RB</t>
  </si>
  <si>
    <t>M58914</t>
  </si>
  <si>
    <t>M6LANP+ CMP PNK - R</t>
  </si>
  <si>
    <t>M58914B</t>
  </si>
  <si>
    <t>M6LANP+ CMP PNK - B</t>
  </si>
  <si>
    <t>M58914RB</t>
  </si>
  <si>
    <t>M6LANP+ CMP PNK - RB</t>
  </si>
  <si>
    <t>M58915</t>
  </si>
  <si>
    <t>M6LANP+ CMP GRN - R</t>
  </si>
  <si>
    <t>M58915B</t>
  </si>
  <si>
    <t>M6LANP+ CMP GRN - B</t>
  </si>
  <si>
    <t>M58915RB</t>
  </si>
  <si>
    <t>M6LANP+ CMP GRN - RB</t>
  </si>
  <si>
    <t>M58917</t>
  </si>
  <si>
    <t>M6LANP+ CMP ORG - R</t>
  </si>
  <si>
    <t>M58917B</t>
  </si>
  <si>
    <t>M6LANP+ CMP ORG - B</t>
  </si>
  <si>
    <t>M58917RB</t>
  </si>
  <si>
    <t>M6LANP+ CMP ORG - RB</t>
  </si>
  <si>
    <t>M58918</t>
  </si>
  <si>
    <t>M6LANP+ CMP BLK - R</t>
  </si>
  <si>
    <t>M58918B</t>
  </si>
  <si>
    <t>M6LANP+ CMP BLK - B</t>
  </si>
  <si>
    <t>M58918RB</t>
  </si>
  <si>
    <t>M6LANP+ CMP BLK - RB</t>
  </si>
  <si>
    <t>M58919</t>
  </si>
  <si>
    <t>M6LAN+ CMR PNK - R</t>
  </si>
  <si>
    <t>M58919B</t>
  </si>
  <si>
    <t>M6LAN+ CMR PNK - B</t>
  </si>
  <si>
    <t>M58919RB</t>
  </si>
  <si>
    <t>M6LAN+ CMR PNK - RB</t>
  </si>
  <si>
    <t>M58920</t>
  </si>
  <si>
    <t>M6LAN+ CMR YEL - R</t>
  </si>
  <si>
    <t>M58920B</t>
  </si>
  <si>
    <t>M6LAN+ CMR YEL - B</t>
  </si>
  <si>
    <t>M58920RB</t>
  </si>
  <si>
    <t>M6LAN+ CMR YEL - RB</t>
  </si>
  <si>
    <t>M58922</t>
  </si>
  <si>
    <t>M6LAN+ CMR GRN - R</t>
  </si>
  <si>
    <t>M58922B</t>
  </si>
  <si>
    <t>M6LAN+ CMR GRN - B</t>
  </si>
  <si>
    <t>M58922RB</t>
  </si>
  <si>
    <t>M6LAN+ CMR GRN - RB</t>
  </si>
  <si>
    <t>M58924</t>
  </si>
  <si>
    <t>M6LAN+ CMR ORG - R</t>
  </si>
  <si>
    <t>M58924B</t>
  </si>
  <si>
    <t>M6LAN+ CMR ORG - B</t>
  </si>
  <si>
    <t>M58924RB</t>
  </si>
  <si>
    <t>M6LAN+ CMR ORG - RB</t>
  </si>
  <si>
    <t>M58925</t>
  </si>
  <si>
    <t>M6LAN+ CMR BLK - R</t>
  </si>
  <si>
    <t>M58925B</t>
  </si>
  <si>
    <t>M6LAN+ CMR BLK - B</t>
  </si>
  <si>
    <t>M58925RB</t>
  </si>
  <si>
    <t>M6LAN+ CMR BLK - RB</t>
  </si>
  <si>
    <t>M58958</t>
  </si>
  <si>
    <t>4PR GIG-10 UTP ZH BLU</t>
  </si>
  <si>
    <t>M59009</t>
  </si>
  <si>
    <t>UA NETWORK GIG-10 UTP PLN WHT</t>
  </si>
  <si>
    <t>M59048RB</t>
  </si>
  <si>
    <t>MADVN+ 6e+ CMP YEL-RB</t>
  </si>
  <si>
    <t>M59049-3</t>
  </si>
  <si>
    <t>MADVN 6e+ CMP DBLU-R</t>
  </si>
  <si>
    <t>M59092</t>
  </si>
  <si>
    <t>4PR VERSALAN CAT6 NP WHT-R</t>
  </si>
  <si>
    <t>M59098B-GB</t>
  </si>
  <si>
    <t>GRAYBAR 4P CAT6 UTP PLN GRN BX</t>
  </si>
  <si>
    <t>M59103B-GB</t>
  </si>
  <si>
    <t>GRAYBAR 4P CAT6 UTP RSR GRN BX</t>
  </si>
  <si>
    <t>M59127</t>
  </si>
  <si>
    <t>MADVN 6e+ CMP CTYGRY-R</t>
  </si>
  <si>
    <t>M59127B</t>
  </si>
  <si>
    <t>MADVN 6e+ CMP CTYGRY-B</t>
  </si>
  <si>
    <t>M59132</t>
  </si>
  <si>
    <t>4PR VERSALAN CAT6 NP BLU-R</t>
  </si>
  <si>
    <t>M59135</t>
  </si>
  <si>
    <t>M6LAN CMR - BRN - R</t>
  </si>
  <si>
    <t>M59145</t>
  </si>
  <si>
    <t>CAT6A 4PR U/UTP CMP WHT-REEL</t>
  </si>
  <si>
    <t>M59145RB</t>
  </si>
  <si>
    <t>CAT6A 4PR U/UTP CMP WHT-RB</t>
  </si>
  <si>
    <t>M59146</t>
  </si>
  <si>
    <t>CAT6A 4PR U/UTP CMP BLU-REEL</t>
  </si>
  <si>
    <t>M59146RB</t>
  </si>
  <si>
    <t>CAT6A 4PR U/UTP CMP BLU-RB</t>
  </si>
  <si>
    <t>M59147</t>
  </si>
  <si>
    <t>CAT6A 4PR U/UTP CMP PNK-REEL</t>
  </si>
  <si>
    <t>M59147RB</t>
  </si>
  <si>
    <t>CAT6A 4PR U/UTP CMP PNK-RB</t>
  </si>
  <si>
    <t>M59148</t>
  </si>
  <si>
    <t>CAT6A 4PR U/UTP CMP YEL-REEL</t>
  </si>
  <si>
    <t>M59148RB</t>
  </si>
  <si>
    <t>CAT6A 4PR U/UTP CMP YEL-RB</t>
  </si>
  <si>
    <t>M59149</t>
  </si>
  <si>
    <t>CAT6A 4PR U/UTP CMP GRY-REEL</t>
  </si>
  <si>
    <t>M59149RB</t>
  </si>
  <si>
    <t>CAT6A 4PR U/UTP CMP GRY-RB</t>
  </si>
  <si>
    <t>M59150</t>
  </si>
  <si>
    <t>CAT6A 4PR U/UTP CMP DGRN-REEL</t>
  </si>
  <si>
    <t>M59150RB</t>
  </si>
  <si>
    <t>CAT6A 4PR U/UTP CMP DGRN-RB</t>
  </si>
  <si>
    <t>M59153</t>
  </si>
  <si>
    <t>CAT6A 4PR U/UTP CMP BLK-REEL</t>
  </si>
  <si>
    <t>M59153RB</t>
  </si>
  <si>
    <t>CAT6A 4PR U/UTP CMP BLK-RB</t>
  </si>
  <si>
    <t>M59154</t>
  </si>
  <si>
    <t>CAT6A 4PR U/UTP CMP VIO-REEL</t>
  </si>
  <si>
    <t>M59154RB</t>
  </si>
  <si>
    <t>CAT6A 4PR U/UTP CMP VIO-RB</t>
  </si>
  <si>
    <t>M59155</t>
  </si>
  <si>
    <t>CAT6A 4PR U/UTP CMR WHT-REEL</t>
  </si>
  <si>
    <t>M59156</t>
  </si>
  <si>
    <t>CAT6A 4PR U/UTP CMR BLU-REEL</t>
  </si>
  <si>
    <t>M59156RB</t>
  </si>
  <si>
    <t>CAT6A 4PR U/UTP CMR BLU-RB</t>
  </si>
  <si>
    <t>M59158</t>
  </si>
  <si>
    <t>CAT6A 4PR U/UTP CMR YEL-REEL</t>
  </si>
  <si>
    <t>M59159</t>
  </si>
  <si>
    <t>CAT6A 4PR U/UTP CMR GRY-REEL</t>
  </si>
  <si>
    <t>M59160</t>
  </si>
  <si>
    <t>CAT6A 4PR U/UTP CMR DGRN-REEL</t>
  </si>
  <si>
    <t>M59198</t>
  </si>
  <si>
    <t>4P LAN-TRAK OSP CAT6A BLK-R</t>
  </si>
  <si>
    <t>M59199</t>
  </si>
  <si>
    <t>4P LAN-TRAK OSP CAT6A FUTP BLK</t>
  </si>
  <si>
    <t>M59200</t>
  </si>
  <si>
    <t>4P VERSALAN CAT6 RSR BLK</t>
  </si>
  <si>
    <t>M59201</t>
  </si>
  <si>
    <t>4P VERSALAN CAT6 FUTP RSR BLK</t>
  </si>
  <si>
    <t>M59202</t>
  </si>
  <si>
    <t>4P VERSALAN CAT6A RSR BLK</t>
  </si>
  <si>
    <t>M96040</t>
  </si>
  <si>
    <t>SMPTE 311M 2SM 2C/24 4C/20</t>
  </si>
  <si>
    <t>M96818</t>
  </si>
  <si>
    <t>M96825</t>
  </si>
  <si>
    <t>SMPTE 311M 2SM 2C/24 4C/20 RSR</t>
  </si>
  <si>
    <t>M96915</t>
  </si>
  <si>
    <t>2G2 2.9MM ZIP RSR ORG</t>
  </si>
  <si>
    <t>M96919</t>
  </si>
  <si>
    <t>2G2 2.9MM ZIP PLN ORG</t>
  </si>
  <si>
    <t>M96920</t>
  </si>
  <si>
    <t>SMPTE 311M 2SM 2C/24 4C/20 PLN</t>
  </si>
  <si>
    <t>M96921</t>
  </si>
  <si>
    <t>M96924</t>
  </si>
  <si>
    <t>M97673</t>
  </si>
  <si>
    <t>SMPTE 311M 6SM 6C/24 6C/18 RSR</t>
  </si>
  <si>
    <t>M97767</t>
  </si>
  <si>
    <t>SMPTE 311M 6SM 6C/24 6C/18 PLN</t>
  </si>
  <si>
    <t>M97938</t>
  </si>
  <si>
    <t>M98948</t>
  </si>
  <si>
    <t>2SM BO 4/20 2/24 O/S AWM VIO</t>
  </si>
  <si>
    <t>M9B004</t>
  </si>
  <si>
    <t>2G2 2.9mm ZIP PLN GRY</t>
  </si>
  <si>
    <t>M9B602</t>
  </si>
  <si>
    <t>24G2 DIST RSR ORG</t>
  </si>
  <si>
    <t>M9W612</t>
  </si>
  <si>
    <t>24SM DIST PLN YEL</t>
  </si>
  <si>
    <t>OSP6AF 0101000</t>
  </si>
  <si>
    <t>CAT6A 4PR F/UTP OSP REEL</t>
  </si>
  <si>
    <t>OSP6AU 0101000</t>
  </si>
  <si>
    <t>CAT6A 4PR U/UTP OSP REEL</t>
  </si>
  <si>
    <t>OSP6F 0101000</t>
  </si>
  <si>
    <t>CAT6 4PR F/UTP OSP REEL</t>
  </si>
  <si>
    <t>OSP6U 0101000</t>
  </si>
  <si>
    <t>CAT6 4PR U/UTP OSP REEL</t>
  </si>
  <si>
    <t>10 Years</t>
  </si>
  <si>
    <t>TIMER MODULE</t>
  </si>
  <si>
    <t>MULTI FUNCTION TIMER 12/24VDC</t>
  </si>
  <si>
    <t>ACM4</t>
  </si>
  <si>
    <t>ACC PWR CNTRLR BD, 4FUSED TRIG</t>
  </si>
  <si>
    <t>ACM4CB</t>
  </si>
  <si>
    <t>ACC PWR CNTRLR BD, 4PTC TRIGGE</t>
  </si>
  <si>
    <t>ACM4CBE</t>
  </si>
  <si>
    <t>ACC PWR CNTRLR W/ENCL, 4PTC TR</t>
  </si>
  <si>
    <t>ACM4E</t>
  </si>
  <si>
    <t>ACC PWR CNTRLR W/ENCL, 4FUSE T</t>
  </si>
  <si>
    <t>ACM8</t>
  </si>
  <si>
    <t>8 CHANNEL  POWER CONTROLLER</t>
  </si>
  <si>
    <t>ACM8CB</t>
  </si>
  <si>
    <t>8 CHANNEL CONTROLLER W/BKRS</t>
  </si>
  <si>
    <t>ACM8CBE</t>
  </si>
  <si>
    <t>8 CHAN CONTROL W/ENCL &amp; BKRS</t>
  </si>
  <si>
    <t>ACM8E</t>
  </si>
  <si>
    <t>8 CHANNEL CONTROLLER IN ENCL.</t>
  </si>
  <si>
    <t>ACMS8</t>
  </si>
  <si>
    <t>2 INPUT, 8 CH ACCES POWER CONT</t>
  </si>
  <si>
    <t>ACMS8CB</t>
  </si>
  <si>
    <t>ACMS8CBK1</t>
  </si>
  <si>
    <t>VR6/ACMS8CB KIT</t>
  </si>
  <si>
    <t>ACMS8K1</t>
  </si>
  <si>
    <t>VR6/ACMS8 KIT</t>
  </si>
  <si>
    <t>AL1002ULADA</t>
  </si>
  <si>
    <t>NAC PWR EXT 10A SYNC UL864,9th</t>
  </si>
  <si>
    <t>AL1002ULADAJ</t>
  </si>
  <si>
    <t>AL1002ULADA IN BC600 ENCL</t>
  </si>
  <si>
    <t>AL100UL</t>
  </si>
  <si>
    <t>UL LISTED 12V/750ma PS/CHGR</t>
  </si>
  <si>
    <t>AL1012ULACM</t>
  </si>
  <si>
    <t>10A 12VDC UL SPLY W/ACM8</t>
  </si>
  <si>
    <t>AL1012ULACMCB</t>
  </si>
  <si>
    <t>10A 12VDC UL SPLY W/ACM8CB</t>
  </si>
  <si>
    <t>AL1012ULACMCBJ</t>
  </si>
  <si>
    <t>12VDC @ 10A, W/ACM8CB IN J ENC</t>
  </si>
  <si>
    <t>AL1012ULACMJ</t>
  </si>
  <si>
    <t>10A 12VDC P/S W/ACM8 IN BC600</t>
  </si>
  <si>
    <t>AL1012ULM</t>
  </si>
  <si>
    <t>12 VDC 10 A UL SPLY W/MOM5</t>
  </si>
  <si>
    <t>AL1012ULX</t>
  </si>
  <si>
    <t>UL LSTD 10A 12VDC PWR SPLY</t>
  </si>
  <si>
    <t>AL1012ULXB</t>
  </si>
  <si>
    <t>12VDC@10AMP BOARD</t>
  </si>
  <si>
    <t>AL1012ULXPD16</t>
  </si>
  <si>
    <t>UL 10A 12VDC P/S W16 FUSED OUT</t>
  </si>
  <si>
    <t>AL1012ULXPD16CB</t>
  </si>
  <si>
    <t>UL 10A 12VDC P/S W16 PTC  OUT</t>
  </si>
  <si>
    <t>AL1012ULXPD4</t>
  </si>
  <si>
    <t>AL1012ULX WITH PD4UL INSTALLED</t>
  </si>
  <si>
    <t>AL1012ULXPD4CB</t>
  </si>
  <si>
    <t>AL1012ULX  W/PD4ULCB INSTALLED</t>
  </si>
  <si>
    <t>AL1012ULXPD8</t>
  </si>
  <si>
    <t>UL LSTD 10A 12VDC 8 FUSED OUT</t>
  </si>
  <si>
    <t>AL1012ULXPD8CB</t>
  </si>
  <si>
    <t>AL1012ULX W/PD8ULCB INSTALLED</t>
  </si>
  <si>
    <t>AL1024ULACM</t>
  </si>
  <si>
    <t>UL 10A 8 OUT ACCESS SUPPLY</t>
  </si>
  <si>
    <t>AL1024ULACMCB</t>
  </si>
  <si>
    <t>UL 10A 8 OUT ACCESS SPLY W/CB</t>
  </si>
  <si>
    <t>AL1024ULACMCBJ</t>
  </si>
  <si>
    <t>24VDC @ 10A, w/ACM8Cb J ENC</t>
  </si>
  <si>
    <t>AL1024ULACMJ</t>
  </si>
  <si>
    <t>24VDC @ 10A, 8 Out, Gray J Enc</t>
  </si>
  <si>
    <t>AL1024ULM</t>
  </si>
  <si>
    <t>24 VDC 10 A UL SPLY W/MOM5</t>
  </si>
  <si>
    <t>AL1024ULMR</t>
  </si>
  <si>
    <t>24VDC 10 AMP UL P/S RED ENCL</t>
  </si>
  <si>
    <t>AL1024ULX</t>
  </si>
  <si>
    <t>UL 8A  P/S CHGR ACCESS/ FIRE</t>
  </si>
  <si>
    <t>AL1024ULXB2</t>
  </si>
  <si>
    <t>10A ACCESS 8A FIRE P/S BOARD</t>
  </si>
  <si>
    <t>AL1024ULXPD16</t>
  </si>
  <si>
    <t>10A 24VDC 16 FUSED OUT P/S</t>
  </si>
  <si>
    <t>AL1024ULXPD16CB</t>
  </si>
  <si>
    <t>10A 24VDC 16 PTC OUT P/S</t>
  </si>
  <si>
    <t>AL1024ULXPD4</t>
  </si>
  <si>
    <t>10A 24VDC UL PS/CHGR W/ PD4UL</t>
  </si>
  <si>
    <t>AL1024ULXPD4CB</t>
  </si>
  <si>
    <t>AL1024ULX W/ PD4ULCB INSTALLED</t>
  </si>
  <si>
    <t>AL1024ULXPD8</t>
  </si>
  <si>
    <t>UL LSTD 10A 24VDC SPLY W/PD8UL</t>
  </si>
  <si>
    <t>AL1024ULXPD8CB</t>
  </si>
  <si>
    <t>UL LSTD 10A 24VDC 8 PTC OUT</t>
  </si>
  <si>
    <t>AL1024ULXR</t>
  </si>
  <si>
    <t>UL10A ACC 8AFIRE SPLY RED ENC</t>
  </si>
  <si>
    <t>AL1042ULADA</t>
  </si>
  <si>
    <t>10A NAC EXTENDER 4 CLASS A/B</t>
  </si>
  <si>
    <t>AL125UL</t>
  </si>
  <si>
    <t>12/24VDC 1A UL P/S W/FACP DISC</t>
  </si>
  <si>
    <t>AL125ULB</t>
  </si>
  <si>
    <t>12/24VDC 1A P/S BOARD W/FACP</t>
  </si>
  <si>
    <t>AL125ULE</t>
  </si>
  <si>
    <t>12/24VDC 1A UL P/S LESS XFMR</t>
  </si>
  <si>
    <t>AL125ULP</t>
  </si>
  <si>
    <t>12/24VDC 1A UL P/S W/TP2440</t>
  </si>
  <si>
    <t>AL125ULX</t>
  </si>
  <si>
    <t>12/24VDC 1A P/S W/FACP DISC LG</t>
  </si>
  <si>
    <t>AL168175CB</t>
  </si>
  <si>
    <t>16 VAC@10A 8 Out</t>
  </si>
  <si>
    <t>AL168300CB</t>
  </si>
  <si>
    <t>16 VAC@18A/18VAC@16A 8 Out</t>
  </si>
  <si>
    <t>AL168300CBM</t>
  </si>
  <si>
    <t>AL168600CB</t>
  </si>
  <si>
    <t>16 VAC@36A/18VAC@32A 8 Out</t>
  </si>
  <si>
    <t>AL168CB</t>
  </si>
  <si>
    <t>16 VAC@6A/18VAC@5A 8 Out</t>
  </si>
  <si>
    <t>AL175UL</t>
  </si>
  <si>
    <t>12/24VDC 1.75A UL PWR SPLY/CGR</t>
  </si>
  <si>
    <t>AL175ULB</t>
  </si>
  <si>
    <t>12/24VDC 1.75A UL PS/CGR Bd</t>
  </si>
  <si>
    <t>AL175ULX</t>
  </si>
  <si>
    <t>12/24VDC 1.75A.UL PS/CGR LG CB</t>
  </si>
  <si>
    <t>AL175ULX2</t>
  </si>
  <si>
    <t>UL LISTED 1.75 A SPLY W/LATCH</t>
  </si>
  <si>
    <t>AL176UL</t>
  </si>
  <si>
    <t>12/24VDC 1.75A UL PS/CGR SPV</t>
  </si>
  <si>
    <t>AL176ULB</t>
  </si>
  <si>
    <t>12/24VDC 1.75A UL PS/CG SPV Bd</t>
  </si>
  <si>
    <t>AL176ULX</t>
  </si>
  <si>
    <t>AL176UL 1.75A PS/CGR  LG CB</t>
  </si>
  <si>
    <t>AL201UL</t>
  </si>
  <si>
    <t>12VDC 1.75A UL BURG/ACCESS SPL</t>
  </si>
  <si>
    <t>AL201ULB</t>
  </si>
  <si>
    <t>12 VDC 1.75A SPVISED P/S BOARD</t>
  </si>
  <si>
    <t>AL300ULM</t>
  </si>
  <si>
    <t>UL 12/24VDC 2.5A P/S W/MOM5</t>
  </si>
  <si>
    <t>AL300ULMR</t>
  </si>
  <si>
    <t>12/24 VDC 2.5A UL LISTED P/S</t>
  </si>
  <si>
    <t>AL300ULPD4</t>
  </si>
  <si>
    <t>UL LSTD 2.5A  SPLY W/4 FUSE OU</t>
  </si>
  <si>
    <t>AL300ULPD4CB</t>
  </si>
  <si>
    <t>UL LSTD 2.5A  SPLY W/4 PTC OU</t>
  </si>
  <si>
    <t>AL300ULPD8</t>
  </si>
  <si>
    <t>12/24VDC 2.5A  W/PD8</t>
  </si>
  <si>
    <t>AL300ULPD8CB</t>
  </si>
  <si>
    <t>12/24VDC 2.5A  W/PD8ULCB</t>
  </si>
  <si>
    <t>AL300ULX</t>
  </si>
  <si>
    <t>AL300ULXB2</t>
  </si>
  <si>
    <t>12/24 2.5 A INTEGERAL P/S BRD</t>
  </si>
  <si>
    <t>AL300ULXD</t>
  </si>
  <si>
    <t>12/24VDC 2.5AMP P/S 115/230 IN</t>
  </si>
  <si>
    <t>AL300ULXPD16</t>
  </si>
  <si>
    <t>12/24VDC 2.5A 16 OUT UL P/S</t>
  </si>
  <si>
    <t>AL300ULXPD16CB</t>
  </si>
  <si>
    <t>12/24VDC 2.5A 16 PTC OUT UL P/</t>
  </si>
  <si>
    <t>AL300ULXR</t>
  </si>
  <si>
    <t>12/24 VDC UL LSTD P/S RED CABT</t>
  </si>
  <si>
    <t>AL400UL</t>
  </si>
  <si>
    <t>UL LISTED 12-24V 4A PS/CHGR</t>
  </si>
  <si>
    <t>AL400UL3</t>
  </si>
  <si>
    <t>UL TRI OUT 5, 12 &amp; 24 VDC SPLY</t>
  </si>
  <si>
    <t>AL400UL3X</t>
  </si>
  <si>
    <t>AL400ULACM</t>
  </si>
  <si>
    <t>12/24 VDC UL SPLY W/ ACM8</t>
  </si>
  <si>
    <t>AL400ULACMCB</t>
  </si>
  <si>
    <t>UL LST 12/24 VDC SPLY W/ACM8CB</t>
  </si>
  <si>
    <t>AL400ULACMCBJ</t>
  </si>
  <si>
    <t>12/24 VDC SPLY W/ACM8CB J ENCL</t>
  </si>
  <si>
    <t>AL400ULACMJ</t>
  </si>
  <si>
    <t>12/24DC 4/3A, 8 Out Gray J Enc</t>
  </si>
  <si>
    <t>AL400ULB</t>
  </si>
  <si>
    <t>12/24VDC4AMP UL PWR SPLY BOARD</t>
  </si>
  <si>
    <t>AL400ULM</t>
  </si>
  <si>
    <t>12vdc 4A/24vdc 3A UL p/s w/mom</t>
  </si>
  <si>
    <t>AL400ULMR</t>
  </si>
  <si>
    <t>4A UL ACCESS P/S W/MOM5 RED CA</t>
  </si>
  <si>
    <t>AL400ULPD4</t>
  </si>
  <si>
    <t>AL400 ULX  W/PD4 INSTALL</t>
  </si>
  <si>
    <t>AL400ULPD4CB</t>
  </si>
  <si>
    <t>AL400 ULX  W/PD4CB4UL  INSTALL</t>
  </si>
  <si>
    <t>AL400ULPD8</t>
  </si>
  <si>
    <t>12/24VDC 4A P/S W/PD8 INSTALL</t>
  </si>
  <si>
    <t>AL400ULPD8CB</t>
  </si>
  <si>
    <t>AL400 ULX  W/PD8CBUL  INSTALL</t>
  </si>
  <si>
    <t>AL400ULX</t>
  </si>
  <si>
    <t>AL400UL UL PS W/LARGE GRY CABT</t>
  </si>
  <si>
    <t>AL400ULXB2</t>
  </si>
  <si>
    <t>12VDC @ 4A, 24VDC @ 3A BOARD</t>
  </si>
  <si>
    <t>AL400ULXPD16</t>
  </si>
  <si>
    <t>AL400ULX W/2 PD8 INSTALLED</t>
  </si>
  <si>
    <t>AL400ULXPD16CB</t>
  </si>
  <si>
    <t>AL400ULX W/2 PD8CB INSTALLED</t>
  </si>
  <si>
    <t>AL400ULXPD16R</t>
  </si>
  <si>
    <t>AL400ULXR W/TWO PD8 INSTALLED</t>
  </si>
  <si>
    <t>AL400ULXR</t>
  </si>
  <si>
    <t>AL400ULX  PS IN RED ENCLOSURE</t>
  </si>
  <si>
    <t>AL600UL3</t>
  </si>
  <si>
    <t>UL LSTD TRI OUT 5,12,24VDC P/S</t>
  </si>
  <si>
    <t>AL600UL3X</t>
  </si>
  <si>
    <t>AL600ULACM</t>
  </si>
  <si>
    <t>6A 12/24 VDC UL SPLY W/ACM8</t>
  </si>
  <si>
    <t>AL600ULACMCB</t>
  </si>
  <si>
    <t>6 A 12/24VDC UL SPLY W/ACM8CB</t>
  </si>
  <si>
    <t>AL600ULACMCBJ</t>
  </si>
  <si>
    <t>6A 12/24VDC P/S W ACM8CB J CAB</t>
  </si>
  <si>
    <t>AL600ULACMJ</t>
  </si>
  <si>
    <t>6A 12/24VDC P/S W ACM8  Gray J</t>
  </si>
  <si>
    <t>AL600ULB</t>
  </si>
  <si>
    <t>12VDC/24VDC 6A PS/CHGR</t>
  </si>
  <si>
    <t>AL600ULM</t>
  </si>
  <si>
    <t>12/24VDC 6A UL LSTD P/S W/MOM5</t>
  </si>
  <si>
    <t>AL600ULMR</t>
  </si>
  <si>
    <t>6A UL ACCESS P/S W/MOM5 RED CA</t>
  </si>
  <si>
    <t>AL600ULPD4</t>
  </si>
  <si>
    <t>UL 12/24VDC 6A P/S W/PD4 INST.</t>
  </si>
  <si>
    <t>AL600ULPD4CB</t>
  </si>
  <si>
    <t>UL 12/24VDC 6A P/S W/PD4ULCB</t>
  </si>
  <si>
    <t>AL600ULPD8</t>
  </si>
  <si>
    <t>UL 12/24VDC 6A P/S W/PD8UL IN</t>
  </si>
  <si>
    <t>AL600ULPD8CB</t>
  </si>
  <si>
    <t>UL 12/24VDC 6A P/S W/PD8ULCB</t>
  </si>
  <si>
    <t>AL600ULX</t>
  </si>
  <si>
    <t>UL PWRSPPY 12/24V,6A GRY CABNT</t>
  </si>
  <si>
    <t>AL600ULXB</t>
  </si>
  <si>
    <t>12/24 @ 6A INTEGERAL P/S BRD</t>
  </si>
  <si>
    <t>AL600ULXD</t>
  </si>
  <si>
    <t>6A 12/24 VDC UL SPLY 115/230</t>
  </si>
  <si>
    <t>AL600ULXPD16</t>
  </si>
  <si>
    <t>UL 12/24VDC 6A P/S W/2 PD8 INS</t>
  </si>
  <si>
    <t>AL600ULXPD16CB</t>
  </si>
  <si>
    <t>UL 12/24VDC 6A P/S W/2 PD8ULCB</t>
  </si>
  <si>
    <t>AL600ULXR</t>
  </si>
  <si>
    <t>UL PWRSPPY 12/24V,6A RED CABNT</t>
  </si>
  <si>
    <t>AL602ULADA</t>
  </si>
  <si>
    <t>6A 4 ZONE NAC EXTENDER W/SYNC</t>
  </si>
  <si>
    <t>AL602ULADAJ</t>
  </si>
  <si>
    <t>6. 5 A 24VDC EXPANDER IN J E</t>
  </si>
  <si>
    <t>AL624</t>
  </si>
  <si>
    <t>6/12/24 VDC POWER SUPPLY/CHGR</t>
  </si>
  <si>
    <t>AL62412C</t>
  </si>
  <si>
    <t>12VDC 1.2A P/S KIT W/4AH BAT</t>
  </si>
  <si>
    <t>AL62412CX</t>
  </si>
  <si>
    <t>12VDC 1.2A P/S CHGR KIT 7AH BT</t>
  </si>
  <si>
    <t>AL62424C</t>
  </si>
  <si>
    <t>24VDC 750ma P/S CHGR KIT 4AH</t>
  </si>
  <si>
    <t>AL624E</t>
  </si>
  <si>
    <t>AL624 +BC100</t>
  </si>
  <si>
    <t>AL624ET</t>
  </si>
  <si>
    <t>AL624 +BC100+TP1620</t>
  </si>
  <si>
    <t>AL642ULADA</t>
  </si>
  <si>
    <t>6.5A NAC EXTENDER 4 CLASS A/B</t>
  </si>
  <si>
    <t>AL802ULADA</t>
  </si>
  <si>
    <t>8 A 24VDC ADA EXPANDER</t>
  </si>
  <si>
    <t>AL802ULADAJ</t>
  </si>
  <si>
    <t>8 A 24VDC EXPANDER IN J EN</t>
  </si>
  <si>
    <t>AL842ULADA</t>
  </si>
  <si>
    <t>8 A NAC EXTENDER 4 CLASS A/B</t>
  </si>
  <si>
    <t>ALSD1</t>
  </si>
  <si>
    <t>SIREN DRIVER</t>
  </si>
  <si>
    <t>ALSD2</t>
  </si>
  <si>
    <t>LOW CURRENT SIREN DRIVER</t>
  </si>
  <si>
    <t>ALTV1224C</t>
  </si>
  <si>
    <t>8- 12VDC 8- 24VAC 7A 16 OUT P/</t>
  </si>
  <si>
    <t>ALTV1224C4</t>
  </si>
  <si>
    <t>12VDC 2.5A/24VAC 4A 4 FUSE P/S</t>
  </si>
  <si>
    <t>ALTV1224DC</t>
  </si>
  <si>
    <t>12/24VDC 4A 8 FUSE CCTV P/S</t>
  </si>
  <si>
    <t>ALTV1224DC1</t>
  </si>
  <si>
    <t>12/24 VDC 4A 16 FUSE CCTV P/S</t>
  </si>
  <si>
    <t>ALTV1224DC1CB</t>
  </si>
  <si>
    <t>ALTV1224DC2</t>
  </si>
  <si>
    <t>12/24 VDC 6A 16 FUSE CCTV P/S</t>
  </si>
  <si>
    <t>ALTV2416</t>
  </si>
  <si>
    <t>24VAC/8A/16OUT CCTV P/S</t>
  </si>
  <si>
    <t>ALTV2416300UCBM</t>
  </si>
  <si>
    <t>ALTV2416300ULCBM- 24AC@12.5A/2</t>
  </si>
  <si>
    <t>ALTV2416300UL</t>
  </si>
  <si>
    <t>24AC12.5A/28AC10A,16Fuse,UL,PS</t>
  </si>
  <si>
    <t>ALTV2416300ULCB</t>
  </si>
  <si>
    <t>24AC12.5A/28AC10A,16PTC,UL,PS</t>
  </si>
  <si>
    <t>ALTV2416300ULM</t>
  </si>
  <si>
    <t>ALTV2416350</t>
  </si>
  <si>
    <t>24VAC/14.A 28VAC/12A 16fuse PS</t>
  </si>
  <si>
    <t>ALTV2416350CB</t>
  </si>
  <si>
    <t>24VAC/14A 28VAC/12A 16 PTC PS</t>
  </si>
  <si>
    <t>ALTV2416600</t>
  </si>
  <si>
    <t>24VAC/28A 28VAC/24A 16 fuse PS</t>
  </si>
  <si>
    <t>ALTV2416600CB</t>
  </si>
  <si>
    <t>24VAC/28A 28VAC/24A 16 PTC PS</t>
  </si>
  <si>
    <t>ALTV2416600UL</t>
  </si>
  <si>
    <t>24AC25A/28AC20A,16Fuse,UL,PS</t>
  </si>
  <si>
    <t>ALTV2416600ULCB</t>
  </si>
  <si>
    <t>24AC25A/28AC20A,16PTC,UL,PS</t>
  </si>
  <si>
    <t>ALTV2416CB</t>
  </si>
  <si>
    <t>24VAC/8A/16 PTC CCTV P/S</t>
  </si>
  <si>
    <t>ALTV2416ULCBI</t>
  </si>
  <si>
    <t>24VAC @ 25A, 16 PTC ISD UL</t>
  </si>
  <si>
    <t>ALTV2416ULCBX</t>
  </si>
  <si>
    <t>24VAC/7A/16 PTC UL CCTV P/S</t>
  </si>
  <si>
    <t>ALTV2416ULI</t>
  </si>
  <si>
    <t>24VAC @ 25A, 16 Fuse ISD UL</t>
  </si>
  <si>
    <t>ALTV2416ULX</t>
  </si>
  <si>
    <t>24VAC 7A 16 FUSE UL CCTV P/S</t>
  </si>
  <si>
    <t>ALTV2432300UCB3</t>
  </si>
  <si>
    <t>24VAC@12..5A/32PTC LINE CORD</t>
  </si>
  <si>
    <t>ALTV2432300UL</t>
  </si>
  <si>
    <t>24AC12.5A/28AC10A,32Fuse,UL,PS</t>
  </si>
  <si>
    <t>ALTV2432300ULCB</t>
  </si>
  <si>
    <t>24AC12.5A/28AC10A,32PTC,UL,PS</t>
  </si>
  <si>
    <t>ALTV2432350</t>
  </si>
  <si>
    <t>24VAC/14A 28VAC/12A 32 fuse PS</t>
  </si>
  <si>
    <t>ALTV2432350CB</t>
  </si>
  <si>
    <t>24VAC/14A 28VAC/12A 32 PTC PS</t>
  </si>
  <si>
    <t>ALTV2432600</t>
  </si>
  <si>
    <t>24VAC/28A 28VAC/24A 32 fuse PS</t>
  </si>
  <si>
    <t>ALTV2432600CB</t>
  </si>
  <si>
    <t>24VAC/28A 28VAC/24A 32 PTC PS</t>
  </si>
  <si>
    <t>ALTV2432600UL</t>
  </si>
  <si>
    <t>24AC25A/28AC20A,32Fuse,UL,PS</t>
  </si>
  <si>
    <t>ALTV2432600ULCB</t>
  </si>
  <si>
    <t>24AC25A/28AC20A,32PTC,UL,PS</t>
  </si>
  <si>
    <t>ALTV244</t>
  </si>
  <si>
    <t>24 VAC/4A/4 OUT CCTV P/S</t>
  </si>
  <si>
    <t>ALTV244175</t>
  </si>
  <si>
    <t>24 VAC /7.25A/4 OUT CCTV P/S</t>
  </si>
  <si>
    <t>ALTV244175CB</t>
  </si>
  <si>
    <t>24 VAC /7.25A/4 PTC CCTC P/S</t>
  </si>
  <si>
    <t>ALTV244175UL</t>
  </si>
  <si>
    <t>24VAC/7.25A/4 OUT UL CCTV P/S</t>
  </si>
  <si>
    <t>ALTV244175ULCB</t>
  </si>
  <si>
    <t>24VAC 4PTC OUTPUT UL CCTV P/S</t>
  </si>
  <si>
    <t>ALTV244300</t>
  </si>
  <si>
    <t>24VAC/12A/4 OUT CCTV P/S</t>
  </si>
  <si>
    <t>ALTV244300CB</t>
  </si>
  <si>
    <t>24VAC/12A/4 PTC CCTV P/S</t>
  </si>
  <si>
    <t>ALTV244CB</t>
  </si>
  <si>
    <t>24VAC/4A/4 PTC CCTV P/S</t>
  </si>
  <si>
    <t>ALTV244UL</t>
  </si>
  <si>
    <t>24VAC/3.5A/4 OUT UL CCTV P/S</t>
  </si>
  <si>
    <t>ALTV244ULCB</t>
  </si>
  <si>
    <t>24VAC/3.5A/4 PTC UL CCTV P/S</t>
  </si>
  <si>
    <t>ALTV248</t>
  </si>
  <si>
    <t>24VAC/4A/8 OUT CCTV P/S</t>
  </si>
  <si>
    <t>ALTV248175UL</t>
  </si>
  <si>
    <t>24AC@7A/28AC@6.25A, 8 Fus, UL</t>
  </si>
  <si>
    <t>ALTV248175ULCB</t>
  </si>
  <si>
    <t>24AC@7A/28AC@6.25A, 8 PTC, UL</t>
  </si>
  <si>
    <t>ALTV248300</t>
  </si>
  <si>
    <t>24VAC/14A 28VAC/12A 8 OUT  P/S</t>
  </si>
  <si>
    <t>ALTV248300CB</t>
  </si>
  <si>
    <t>24VAC/12/8 PTC CCTV P/S</t>
  </si>
  <si>
    <t>ALTV248300UL</t>
  </si>
  <si>
    <t>24AC12.5A/28AC10A,8Fuse,UL,PS</t>
  </si>
  <si>
    <t>ALTV248300ULCB</t>
  </si>
  <si>
    <t>24AC12.5A/28AC10A,8PTC,UL,PS</t>
  </si>
  <si>
    <t>ALTV248300ULM</t>
  </si>
  <si>
    <t>24AC12.5A/28AC10A,8Fuse,UL,PS,</t>
  </si>
  <si>
    <t>ALTV248600</t>
  </si>
  <si>
    <t>24VAC/28A 28VAC/24A 8 fuse P/S</t>
  </si>
  <si>
    <t>ALTV248600CB</t>
  </si>
  <si>
    <t>24VAC/28A 28VAC/24A 8 PTC P/S</t>
  </si>
  <si>
    <t>ALTV248600UL</t>
  </si>
  <si>
    <t>24AC25A/28AC20A,8Fuse,UL,PS</t>
  </si>
  <si>
    <t>ALTV248600ULCB</t>
  </si>
  <si>
    <t>24AC25A/28AC20A,8PTC,UL,PS</t>
  </si>
  <si>
    <t>ALTV248CB</t>
  </si>
  <si>
    <t>24VAC/4A/8 PTC CCTV P/S</t>
  </si>
  <si>
    <t>ALTV248UL</t>
  </si>
  <si>
    <t>24 VAC/3.5A/8 OUT UL CCTV P/S</t>
  </si>
  <si>
    <t>ALTV248ULCB</t>
  </si>
  <si>
    <t>24VAC @ 3.5A, 8 PTC, UL P/S</t>
  </si>
  <si>
    <t>ALTV248ULCBHI</t>
  </si>
  <si>
    <t>24VAC @ 14A, 8 PTC ISD CCTV UL</t>
  </si>
  <si>
    <t>ALTV248ULCBMI</t>
  </si>
  <si>
    <t>ALTV248ULCBMI3</t>
  </si>
  <si>
    <t>24VAC @ 14A,8 PTC ISD UL SM E</t>
  </si>
  <si>
    <t>ALTV248ULHI</t>
  </si>
  <si>
    <t>24VAC @ 12.5A, 8 Fuse ISD CCTV</t>
  </si>
  <si>
    <t>ALTV248ULHI3</t>
  </si>
  <si>
    <t>24VAC @ 12.5A,8Fuse ISD 3wire</t>
  </si>
  <si>
    <t>ALTV248ULMI</t>
  </si>
  <si>
    <t>24VAC @ 12.5, 8 Fuse ISD UL Sm</t>
  </si>
  <si>
    <t>ALTV615DC1016</t>
  </si>
  <si>
    <t>6-15VDC 10A 16 FUSE CCTV P/S</t>
  </si>
  <si>
    <t>ALTV615DC1016CB</t>
  </si>
  <si>
    <t>6-15VDC 10A 16 PTC CCTV P/S</t>
  </si>
  <si>
    <t>ALTV615DC416UCB</t>
  </si>
  <si>
    <t>ALTV615DC416ULCB, 6-15VDC, 4A,</t>
  </si>
  <si>
    <t>ALTV615DC416UL</t>
  </si>
  <si>
    <t>6-15VDC 16 FUSE 4A CCTV UL</t>
  </si>
  <si>
    <t>ALTV615DC4UL</t>
  </si>
  <si>
    <t>6-15 VDC 4OUT  2.5AMP CCTV P/S</t>
  </si>
  <si>
    <t>ALTV615DC616UCB</t>
  </si>
  <si>
    <t>ALTV615DC616ULCB, 6-15VDC, 6A,</t>
  </si>
  <si>
    <t>ALTV615DC616UL</t>
  </si>
  <si>
    <t>6-15VDC 6A 16 FUSE CCTV UL</t>
  </si>
  <si>
    <t>ALTV615DC8UL</t>
  </si>
  <si>
    <t>6-15VDC @ 4A, 8 FUSE OUT UL</t>
  </si>
  <si>
    <t>ALTV615DC8ULCB</t>
  </si>
  <si>
    <t>6-15VDC @ 4A 8 PTC OUT UL</t>
  </si>
  <si>
    <t>AT4</t>
  </si>
  <si>
    <t>4 ZONE ANNUAL EVENT TIMER</t>
  </si>
  <si>
    <t>AT4B</t>
  </si>
  <si>
    <t>365 DAY 4 OUT.TIMER BOARD ONLY</t>
  </si>
  <si>
    <t>BC100</t>
  </si>
  <si>
    <t>SMALL BATTERY ENCLOSURE</t>
  </si>
  <si>
    <t>BC1240</t>
  </si>
  <si>
    <t>ENCL FITS ONE 12V 40AH BATTERY</t>
  </si>
  <si>
    <t>BC200</t>
  </si>
  <si>
    <t>BATTERY CABINET W/SHELF</t>
  </si>
  <si>
    <t>BC300</t>
  </si>
  <si>
    <t>LARGE BATTERY CABINET</t>
  </si>
  <si>
    <t>BC300R</t>
  </si>
  <si>
    <t>LARGE RED BATTERY CABINET</t>
  </si>
  <si>
    <t>BC400</t>
  </si>
  <si>
    <t>X-LARGE GRAY BATTERY CABINETBC</t>
  </si>
  <si>
    <t>BC400R</t>
  </si>
  <si>
    <t>X-LARGE RED BATTERY CABINET</t>
  </si>
  <si>
    <t>BC400SG</t>
  </si>
  <si>
    <t>BC400G W/BCS4G BATT.SHELF</t>
  </si>
  <si>
    <t>BC400SR</t>
  </si>
  <si>
    <t>BC400R W/BCS4R BATT.SHELF</t>
  </si>
  <si>
    <t>BC600</t>
  </si>
  <si>
    <t>JUMBO RED  BATTERY ENCLOSURE</t>
  </si>
  <si>
    <t>BC600G</t>
  </si>
  <si>
    <t>JUMBO GREY BATTERY ENCLOSURE</t>
  </si>
  <si>
    <t>BC800</t>
  </si>
  <si>
    <t>MAXIM ENCLOSURE grey finish 19</t>
  </si>
  <si>
    <t>BCS4G</t>
  </si>
  <si>
    <t>BATTERY SHELF FOR BC 400G</t>
  </si>
  <si>
    <t>BCS4R</t>
  </si>
  <si>
    <t>BATTERY SHELF FOR BC 400rR</t>
  </si>
  <si>
    <t>BF10</t>
  </si>
  <si>
    <t>10A BLADE FUSE (RED) PK 25</t>
  </si>
  <si>
    <t>BF15</t>
  </si>
  <si>
    <t>15A BLADE FUSE (BLUE) PK 25</t>
  </si>
  <si>
    <t>BF3</t>
  </si>
  <si>
    <t>3A BLADE FUSE (VIOLET) PK25</t>
  </si>
  <si>
    <t>BF5</t>
  </si>
  <si>
    <t>5A BLADE FUSE (BROWN) PKG 25</t>
  </si>
  <si>
    <t>BL2</t>
  </si>
  <si>
    <t>PAIR RED&amp;BLACK 8"BAT LEADS</t>
  </si>
  <si>
    <t>BL3</t>
  </si>
  <si>
    <t>RED&amp;BLACK 18"BAT LEADS</t>
  </si>
  <si>
    <t>BL3KSP</t>
  </si>
  <si>
    <t>18" RD/BK BATTERY &amp; 4 YL LEADS</t>
  </si>
  <si>
    <t>BL4</t>
  </si>
  <si>
    <t>8" YELLOW BATTERY JUMPER</t>
  </si>
  <si>
    <t>BL6</t>
  </si>
  <si>
    <t>68" RED &amp; BLACK BATTERY LEADS</t>
  </si>
  <si>
    <t>BNC24J</t>
  </si>
  <si>
    <t>24"BNC MALE/MALE COAX JMPR CBL</t>
  </si>
  <si>
    <t>BT1212</t>
  </si>
  <si>
    <t>12V/12AH BATTERY</t>
  </si>
  <si>
    <t>BT124</t>
  </si>
  <si>
    <t>12V/4AH BATTERY</t>
  </si>
  <si>
    <t>BT1240</t>
  </si>
  <si>
    <t>12VDC/40AH BATTERY</t>
  </si>
  <si>
    <t>BT126</t>
  </si>
  <si>
    <t>12V/7.0AH BATTERY</t>
  </si>
  <si>
    <t>BTL125</t>
  </si>
  <si>
    <t>12VDC/4.5AH LITHIUM BATTERY</t>
  </si>
  <si>
    <t>CAB4</t>
  </si>
  <si>
    <t>TRANSFORMER CABINET (GREY)</t>
  </si>
  <si>
    <t>CAM1</t>
  </si>
  <si>
    <t>CABINET LOCK</t>
  </si>
  <si>
    <t>CLIP1</t>
  </si>
  <si>
    <t>2 PK ST3 DIN RAIL MOUNT CLIPS</t>
  </si>
  <si>
    <t>CP1</t>
  </si>
  <si>
    <t>CONVERSION PLATE</t>
  </si>
  <si>
    <t>CP2</t>
  </si>
  <si>
    <t>CONVERSION PLATE FOR BC400</t>
  </si>
  <si>
    <t>D10</t>
  </si>
  <si>
    <t>10" DIN RAIL BRACKET</t>
  </si>
  <si>
    <t>DCL1</t>
  </si>
  <si>
    <t>DIN RAIL MOUNTING CLIP, 35MM</t>
  </si>
  <si>
    <t>DK1</t>
  </si>
  <si>
    <t>ST3 W / 2 DIN RAIL MOUNT CLIPS</t>
  </si>
  <si>
    <t>DL 3</t>
  </si>
  <si>
    <t>DOOR TIMER W/SOUNDER</t>
  </si>
  <si>
    <t>DL1</t>
  </si>
  <si>
    <t>DOOR TIMER</t>
  </si>
  <si>
    <t>DP4</t>
  </si>
  <si>
    <t>4 OUTPUT DIN DISTRIBUTION BD.</t>
  </si>
  <si>
    <t>DPS1</t>
  </si>
  <si>
    <t>6/12/24 VDC 1.2A P/S CHGR</t>
  </si>
  <si>
    <t>DPS3</t>
  </si>
  <si>
    <t>6/12/24 VDC 2.5A P/S CHGR DIN</t>
  </si>
  <si>
    <t>DPS5</t>
  </si>
  <si>
    <t>6,9,12,24 VDC 4A DIN P/S CHGR</t>
  </si>
  <si>
    <t>DPT724A</t>
  </si>
  <si>
    <t>DIN RAIL MOUNT ANNUAL TIMER</t>
  </si>
  <si>
    <t>DTMR1</t>
  </si>
  <si>
    <t>12/24VDC DIN MOUNT TIMER</t>
  </si>
  <si>
    <t>EBRIDGE100RM</t>
  </si>
  <si>
    <t>1CH EOC RCVR PASS POE+ 100MBPS</t>
  </si>
  <si>
    <t>EBRIDGE100RMT</t>
  </si>
  <si>
    <t>EOC KIT PASSES POE+ 100MBPS</t>
  </si>
  <si>
    <t>EBRIDGE100SPR</t>
  </si>
  <si>
    <t>EoC PoE+ RCV For EBRIDGE200WPM</t>
  </si>
  <si>
    <t>EBRIDGE100ST</t>
  </si>
  <si>
    <t>1CH EOC MIN TR PAS POE 100MBPS</t>
  </si>
  <si>
    <t>EBRIDGE100STR</t>
  </si>
  <si>
    <t>EOC MIN KIT PAS POE+ 100MBPS</t>
  </si>
  <si>
    <t>EBRIDGE100TM</t>
  </si>
  <si>
    <t>1CH EOC TRNS PASS POE+ 100MBPS</t>
  </si>
  <si>
    <t>EBRIDGE1600PCRM</t>
  </si>
  <si>
    <t>16CH EOC RCV PASS POE+ 100MBPS</t>
  </si>
  <si>
    <t>EBRIDGE16CR</t>
  </si>
  <si>
    <t>16 OUTPUT ETHERNET/COAX RCVR</t>
  </si>
  <si>
    <t>EBRIDGE16PCRM</t>
  </si>
  <si>
    <t>16OUT IP/COAX PASS POE/POE+ RC</t>
  </si>
  <si>
    <t>EBRIDGE16PCRX</t>
  </si>
  <si>
    <t>16 OUTPUT IP/COAX POE/POE+ RCV</t>
  </si>
  <si>
    <t>EBRIDGE1CR</t>
  </si>
  <si>
    <t>ETHERNET/COAX RECVR</t>
  </si>
  <si>
    <t>EBRIDGE1CRT</t>
  </si>
  <si>
    <t>ETHERNET/COAX RCVR + TRNSCVR</t>
  </si>
  <si>
    <t>EBRIDGE1CT</t>
  </si>
  <si>
    <t>ETHERNET/COAX TRNCVR</t>
  </si>
  <si>
    <t>EBRIDGE1PCR</t>
  </si>
  <si>
    <t>IP/COAX RCVR W/POE</t>
  </si>
  <si>
    <t>EBRIDGE1PCRM</t>
  </si>
  <si>
    <t>IP/COAX PASS POE/POE+ RCVR</t>
  </si>
  <si>
    <t>EBRIDGE1PCRMT</t>
  </si>
  <si>
    <t>IP/COAX PASS POE/POE+ RCVR/TRS</t>
  </si>
  <si>
    <t>EBRIDGE1PCRT</t>
  </si>
  <si>
    <t>IP/COAX RCVR/TRNSCVR W/POE</t>
  </si>
  <si>
    <t>EBRIDGE1PCRTX</t>
  </si>
  <si>
    <t>IP/COAX w/POE/POE+ RCVR/TRSCR</t>
  </si>
  <si>
    <t>EBRIDGE1PCRX</t>
  </si>
  <si>
    <t>IP/COAX w/POE/POE+ RCVR</t>
  </si>
  <si>
    <t>EBRIDGE1PCT</t>
  </si>
  <si>
    <t>IP/COAX TRNCVR W/POE</t>
  </si>
  <si>
    <t>EBRIDGE1PCTX</t>
  </si>
  <si>
    <t>IP/COAX w/POE/POE+ TRSCR</t>
  </si>
  <si>
    <t>EBRIDGE1ST</t>
  </si>
  <si>
    <t>IP&amp;POE+/COAX/MINI TRANS</t>
  </si>
  <si>
    <t>EBRIDGE1STR</t>
  </si>
  <si>
    <t>IP&amp;POE+/COAX, REC/MIN TRNS KIT</t>
  </si>
  <si>
    <t>EBRIDGE200WPM</t>
  </si>
  <si>
    <t>EBRIDGE200WP w/MANAGEMENT</t>
  </si>
  <si>
    <t>EBRIDGE200WPMH</t>
  </si>
  <si>
    <t>EBRIDGE200WPM W/GLANDS</t>
  </si>
  <si>
    <t>EBRIDGE400PCRM</t>
  </si>
  <si>
    <t>4CH EOC RCVR PASS POE+ 100MBPS</t>
  </si>
  <si>
    <t>EBRIDGE400PCRMB</t>
  </si>
  <si>
    <t>4OUT IP/COAX PASS THRU POE+ BD</t>
  </si>
  <si>
    <t>EBRIDGE4CR</t>
  </si>
  <si>
    <t>4 OUTPUT ETHERNET/COAX RCVR</t>
  </si>
  <si>
    <t>EBRIDGE4PCRM</t>
  </si>
  <si>
    <t>4OUT IP/COAX PASS POE/POE+ RCV</t>
  </si>
  <si>
    <t>EBRIDGE4PCRX</t>
  </si>
  <si>
    <t>4 OUTPUT IP/COAX POE/POE+ RCVR</t>
  </si>
  <si>
    <t>EBRIDGE4SK</t>
  </si>
  <si>
    <t>EBRIDGE100SPR/4SPT KIT</t>
  </si>
  <si>
    <t>EBRIDGE4SPT</t>
  </si>
  <si>
    <t>EoC PoE+ 4 PORT TRANSCEIVER</t>
  </si>
  <si>
    <t>EBRIDGE800E</t>
  </si>
  <si>
    <t>8PORT EOC RCVR POE+ SW 100MBPS</t>
  </si>
  <si>
    <t>EBRIDGE800PCRM</t>
  </si>
  <si>
    <t>8CH EOC RCVR PASS POE+ 100MBPS</t>
  </si>
  <si>
    <t>EBRIDGE8E</t>
  </si>
  <si>
    <t>8PORT EOC RCVR POE+ SW 25MBPS</t>
  </si>
  <si>
    <t>EBRIDGE8PCRM</t>
  </si>
  <si>
    <t>8OUT IP/COAX PASS POE/POE+ RCV</t>
  </si>
  <si>
    <t>EBRIDGE8PCRX</t>
  </si>
  <si>
    <t>8 OUTPUT IP/COAX POE/POE+ RCV</t>
  </si>
  <si>
    <t>EFLOW102N</t>
  </si>
  <si>
    <t>12VDC @ 10A, 2 OUT, FAI</t>
  </si>
  <si>
    <t>EFLOW102N16</t>
  </si>
  <si>
    <t>12VDC @ 10A, 16 FUSE, FAI</t>
  </si>
  <si>
    <t>EFLOW102N16D</t>
  </si>
  <si>
    <t>12VDC @ 10A, 16 PTC, FAI</t>
  </si>
  <si>
    <t>EFLOW102N8</t>
  </si>
  <si>
    <t>12VDC @ 10A, 8 FUSE, FAI</t>
  </si>
  <si>
    <t>EFLOW102N8D</t>
  </si>
  <si>
    <t>12VDC @ 10A, 8 PTC, FAI</t>
  </si>
  <si>
    <t>EFLOW102NA8</t>
  </si>
  <si>
    <t>EFLOW102NX PWR SPLY W/ACM8</t>
  </si>
  <si>
    <t>EFLOW102NA8D</t>
  </si>
  <si>
    <t>EFLOW102NX PWR SPLY W/ACM8CB</t>
  </si>
  <si>
    <t>EFLOW102NB</t>
  </si>
  <si>
    <t>12VDC @ 10 amp BOARD</t>
  </si>
  <si>
    <t>EFLOW102NX</t>
  </si>
  <si>
    <t>12VDC @ 10A, 2 OUT, FAI XL ENC</t>
  </si>
  <si>
    <t>EFLOW102NX16</t>
  </si>
  <si>
    <t>12VDC @ 10A, 16 FUSE, FAI XL E</t>
  </si>
  <si>
    <t>EFLOW102NX16D</t>
  </si>
  <si>
    <t>EFLOW102NX8</t>
  </si>
  <si>
    <t>12VDC @ 10A, 8 FUSE, FAI XL EN</t>
  </si>
  <si>
    <t>EFLOW102NX8D</t>
  </si>
  <si>
    <t>12VDC @ 10A, 8 PTC, FAI XL</t>
  </si>
  <si>
    <t>EFLOW104N</t>
  </si>
  <si>
    <t>24VDC @ 10A, 2 OUT, FAI</t>
  </si>
  <si>
    <t>EFLOW104N16</t>
  </si>
  <si>
    <t>24VDC @ 10A, 16 FUSE, FAI</t>
  </si>
  <si>
    <t>EFLOW104N16D</t>
  </si>
  <si>
    <t>24VDC @ 10A, 16 PTC, FAI</t>
  </si>
  <si>
    <t>EFLOW104N8</t>
  </si>
  <si>
    <t>24VDC @ 10A, 8 FUSE, FAI</t>
  </si>
  <si>
    <t>EFLOW104N8D</t>
  </si>
  <si>
    <t>24VDC @ 10A, 8 PTC, FAI</t>
  </si>
  <si>
    <t>EFLOW104NA8</t>
  </si>
  <si>
    <t>EFLOW104NX PWR SPLY W/ACM8</t>
  </si>
  <si>
    <t>EFLOW104NA8D</t>
  </si>
  <si>
    <t>EFLOW104NX PWR SPLY W/ACM8CB</t>
  </si>
  <si>
    <t>EFLOW104NB</t>
  </si>
  <si>
    <t>24VDC @ 10 amp BOARD</t>
  </si>
  <si>
    <t>EFLOW104NX</t>
  </si>
  <si>
    <t>24VDC @ 10A, 2 OUT, FAI XL ENC</t>
  </si>
  <si>
    <t>EFLOW104NX16</t>
  </si>
  <si>
    <t>24VDC @ 10A, 16 FUSE, FAI XL E</t>
  </si>
  <si>
    <t>EFLOW104NX16D</t>
  </si>
  <si>
    <t>EFLOW104NX8</t>
  </si>
  <si>
    <t>24VDC @ 10A, 8 FUSE, FAI XL EN</t>
  </si>
  <si>
    <t>EFLOW104NX8D</t>
  </si>
  <si>
    <t>24VDC @ 10A, 8 PTC, FAI XL ENC</t>
  </si>
  <si>
    <t>EFLOW3N</t>
  </si>
  <si>
    <t>12/24VDC @ 2A, 2 OUT, FAI</t>
  </si>
  <si>
    <t>EFLOW3N4</t>
  </si>
  <si>
    <t>12/24VDC @ 2A, 4 FUSE, FAI</t>
  </si>
  <si>
    <t>EFLOW3N4D</t>
  </si>
  <si>
    <t>12/24VDC @ 2A, 4 PTC, FAI</t>
  </si>
  <si>
    <t>EFLOW3NB</t>
  </si>
  <si>
    <t>12VDC or 24VDC @ 2 amp BOARD</t>
  </si>
  <si>
    <t>EFLOW3NX</t>
  </si>
  <si>
    <t>12/24VDC @ 2A, 2 OUT, FAI XL E</t>
  </si>
  <si>
    <t>EFLOW3NX4</t>
  </si>
  <si>
    <t>12/24VDC @ 2A, 4 FUSE, FAI XL</t>
  </si>
  <si>
    <t>EFLOW3NX4D</t>
  </si>
  <si>
    <t>EFLOW4N</t>
  </si>
  <si>
    <t>12/24VDC @ 4A, 2 OUT, FAI</t>
  </si>
  <si>
    <t>EFLOW4N8</t>
  </si>
  <si>
    <t>12/24VDC @ 4A, 8 FUSE, FAI</t>
  </si>
  <si>
    <t>EFLOW4N8D</t>
  </si>
  <si>
    <t>12/24VDC @ 4A, 8 PTC, FAI</t>
  </si>
  <si>
    <t>EFLOW4NA8</t>
  </si>
  <si>
    <t>EFLOW4NX PWR SPLY W/ACM8</t>
  </si>
  <si>
    <t>EFLOW4NA8D</t>
  </si>
  <si>
    <t>EFLOW4NX PWR SPLY W/ACM8CB</t>
  </si>
  <si>
    <t>EFLOW4NB</t>
  </si>
  <si>
    <t>12VDC or 24VDC @ 4 amp BOARD</t>
  </si>
  <si>
    <t>EFLOW4NX</t>
  </si>
  <si>
    <t>12/24VDC @ 4A, 2 OUT, FAI XL E</t>
  </si>
  <si>
    <t>EFLOW4NX8</t>
  </si>
  <si>
    <t>12/24VDC @ 4A, 8 FUSE, FAI XL</t>
  </si>
  <si>
    <t>EFLOW4NX8D</t>
  </si>
  <si>
    <t>12/24VDC @ 4A, 8 PTC, FAI XL E</t>
  </si>
  <si>
    <t>EFLOW6N</t>
  </si>
  <si>
    <t>12/24VDC @ 6A, 2 OUT, FAI</t>
  </si>
  <si>
    <t>EFLOW6N16</t>
  </si>
  <si>
    <t>12/24VDC @ 6A, 16 FUSE, FAI</t>
  </si>
  <si>
    <t>EFLOW6N16D</t>
  </si>
  <si>
    <t>12/24VDC @ 6A, 16 PTC, FAI</t>
  </si>
  <si>
    <t>EFLOW6N8</t>
  </si>
  <si>
    <t>12/24VDC @ 6A, 8 FUSE, FAI</t>
  </si>
  <si>
    <t>EFLOW6N8D</t>
  </si>
  <si>
    <t>12/24VDC @ 6A, 8 PTC, FAI</t>
  </si>
  <si>
    <t>EFLOW6NA8</t>
  </si>
  <si>
    <t>EFLOW6NX PWR SPLY W/ACM8</t>
  </si>
  <si>
    <t>EFLOW6NA8D</t>
  </si>
  <si>
    <t>EFLOW6NX PWR SPLY W/ACM8CB</t>
  </si>
  <si>
    <t>EFLOW6NA8DR</t>
  </si>
  <si>
    <t>EFLOW6NX P/S W/ACM8CB, RED ENC</t>
  </si>
  <si>
    <t>EFLOW6NB</t>
  </si>
  <si>
    <t>12VDC or 24VDC @ 6 amp BOARD</t>
  </si>
  <si>
    <t>EFLOW6NX</t>
  </si>
  <si>
    <t>12/24VDC @ 6A, 2 OUT, FAI XL E</t>
  </si>
  <si>
    <t>EFLOW6NX16</t>
  </si>
  <si>
    <t>12/24VDC @ 6A, 16 FUSE, FAI XL</t>
  </si>
  <si>
    <t>EFLOW6NX16D</t>
  </si>
  <si>
    <t>12/24VDC @ 6A, 16 PTC, FAI XL</t>
  </si>
  <si>
    <t>EFLOW6NX8</t>
  </si>
  <si>
    <t>12/24VDC @ 6A, 8 FUSE, FAI XL</t>
  </si>
  <si>
    <t>EFLOW6NX8D</t>
  </si>
  <si>
    <t>ENTRADA2DMK</t>
  </si>
  <si>
    <t>IP ACCESS FACP REC/TRANS KIT</t>
  </si>
  <si>
    <t>FIRESWITCH108</t>
  </si>
  <si>
    <t>10A MANAGED NAC EXTENDER</t>
  </si>
  <si>
    <t>FUSE1</t>
  </si>
  <si>
    <t>3.5 AMP REPL. FUSES PK 100</t>
  </si>
  <si>
    <t>FUSE2</t>
  </si>
  <si>
    <t>5.0 AMP REPL FUSES PK100</t>
  </si>
  <si>
    <t>FUSE3</t>
  </si>
  <si>
    <t>10 AMP REPLACEMENT FUSES PK100</t>
  </si>
  <si>
    <t>FUSE4</t>
  </si>
  <si>
    <t>1 AMP REPL. FUSES PK 100</t>
  </si>
  <si>
    <t>FUSE5</t>
  </si>
  <si>
    <t>5AMP SLO BLOW FUSE PK 100</t>
  </si>
  <si>
    <t>GL1</t>
  </si>
  <si>
    <t>GREEN GROUNDING LEAD</t>
  </si>
  <si>
    <t>HUBSAT42D</t>
  </si>
  <si>
    <t>HubSat4D 4 AC Balun/Combiner</t>
  </si>
  <si>
    <t>HUBSAT42DI</t>
  </si>
  <si>
    <t>HubSat4DI 4 AC Balun/Comb, ISO</t>
  </si>
  <si>
    <t>HUBSAT43D</t>
  </si>
  <si>
    <t>HubSat4D 4 DC Balun/Combiner</t>
  </si>
  <si>
    <t>HUBSAT43DI</t>
  </si>
  <si>
    <t>HubSat4DI 4 DC Balun/Comb, ISO</t>
  </si>
  <si>
    <t>HUBSAT4D</t>
  </si>
  <si>
    <t>4CH UTP Wall 750 Vid PTC,Pwr</t>
  </si>
  <si>
    <t>HUBSAT4DI</t>
  </si>
  <si>
    <t>4CH UTP Wall 750 Vid Pwr, ISO</t>
  </si>
  <si>
    <t>HUBSAT82D</t>
  </si>
  <si>
    <t>HubSat8D 8 AC Balun/Combiner</t>
  </si>
  <si>
    <t>HUBSAT82DI</t>
  </si>
  <si>
    <t>HubSat8D 8 AC Balun/Comb, ISO</t>
  </si>
  <si>
    <t>HUBSAT83D</t>
  </si>
  <si>
    <t>HubSat8D 8 DC Balun/Combiner</t>
  </si>
  <si>
    <t>HUBSAT83DI</t>
  </si>
  <si>
    <t>HubSat8Di 8 DC Balun/Comb, ISO</t>
  </si>
  <si>
    <t>HUBSAT8D</t>
  </si>
  <si>
    <t>8CH UTP Wall 750 Vid PTC,Pwr</t>
  </si>
  <si>
    <t>HUBSAT8DI</t>
  </si>
  <si>
    <t>8CH UTP Wall 750 Vid Pwr, ISO</t>
  </si>
  <si>
    <t>HUBWAY162CD</t>
  </si>
  <si>
    <t>HubWay16CD w/16 AC Balun/Combi</t>
  </si>
  <si>
    <t>HUBWAY162D</t>
  </si>
  <si>
    <t>HubWay16D w/16 AC Balun/Combin</t>
  </si>
  <si>
    <t>HUBWAY162DI</t>
  </si>
  <si>
    <t>HubWay16Di w/16 AC Balun/Combi</t>
  </si>
  <si>
    <t>HUBWAY163CD</t>
  </si>
  <si>
    <t>HubWay16CD w/16 DC Balun/Combi</t>
  </si>
  <si>
    <t>HUBWAY163D</t>
  </si>
  <si>
    <t>HubWay16D w/16 DC Balun/Combin</t>
  </si>
  <si>
    <t>HUBWAY163DI</t>
  </si>
  <si>
    <t>HubWay16Di w/16 DC Balun/Combi</t>
  </si>
  <si>
    <t>HUBWAY16CD</t>
  </si>
  <si>
    <t>16CH UTP Hub 750 Vid PTC w/Pwr</t>
  </si>
  <si>
    <t>HUBWAY16D</t>
  </si>
  <si>
    <t>HUBWAY16DI</t>
  </si>
  <si>
    <t>16CH UTP Hub 750' PTC,w/Isl Pw</t>
  </si>
  <si>
    <t>HUBWAY82CD</t>
  </si>
  <si>
    <t>Hubway8CD w/8 AC HubWay Av Com</t>
  </si>
  <si>
    <t>HUBWAY82CDS</t>
  </si>
  <si>
    <t>Hubway8CDS w/8 AC HubWay Av Co</t>
  </si>
  <si>
    <t>HUBWAY82D</t>
  </si>
  <si>
    <t>Hubway8D w/8 AC HubWay Av Comb</t>
  </si>
  <si>
    <t>HUBWAY82DI</t>
  </si>
  <si>
    <t>HubWay8Di w/8 AC Balun/Combine</t>
  </si>
  <si>
    <t>HUBWAY82DS</t>
  </si>
  <si>
    <t>Hubway8DS w/8 AC HubWay Av Com</t>
  </si>
  <si>
    <t>HUBWAY83CD</t>
  </si>
  <si>
    <t>HubWay8CD w/8 DC Video Balun C</t>
  </si>
  <si>
    <t>HUBWAY83CDS</t>
  </si>
  <si>
    <t>HubWay8CDS w/8 DC Video Balun</t>
  </si>
  <si>
    <t>HUBWAY83D</t>
  </si>
  <si>
    <t>HubWay8D w/8 DC Balun/Combiner</t>
  </si>
  <si>
    <t>HUBWAY83DI</t>
  </si>
  <si>
    <t>HubWay8Di w/8 DC Balun/Combine</t>
  </si>
  <si>
    <t>HUBWAY83DS</t>
  </si>
  <si>
    <t>HubWay8DS w/8 DC Video Balun C</t>
  </si>
  <si>
    <t>HUBWAY8CD</t>
  </si>
  <si>
    <t>8CH UTP Hub 750 Vid PTC,w/Pwr</t>
  </si>
  <si>
    <t>HUBWAY8CDS</t>
  </si>
  <si>
    <t>8 Ch UTP PTC Pas Hub Vid-Data-</t>
  </si>
  <si>
    <t>HUBWAY8D</t>
  </si>
  <si>
    <t>HUBWAY8DI</t>
  </si>
  <si>
    <t>8CH UTP Hub 750 Vid PTC,w/Isl</t>
  </si>
  <si>
    <t>HUBWAY8DS</t>
  </si>
  <si>
    <t>HUBWAYAV</t>
  </si>
  <si>
    <t>AC VID BALUN VID/DATA/POWER</t>
  </si>
  <si>
    <t>HUBWAYAV2</t>
  </si>
  <si>
    <t>SLIM VID BALUN VID/DATA/POWER</t>
  </si>
  <si>
    <t>HUBWAYAV2PK</t>
  </si>
  <si>
    <t>8-PK BALUN 24VAC CAMERAS</t>
  </si>
  <si>
    <t>HUBWAYAVP</t>
  </si>
  <si>
    <t>SLIM VID BALUN VID/POWER</t>
  </si>
  <si>
    <t>HUBWAYAVPK</t>
  </si>
  <si>
    <t>8-PK  BALUN 24VAC CAMERAS</t>
  </si>
  <si>
    <t>HUBWAYAVPPK</t>
  </si>
  <si>
    <t>8-PK BALUN HUBWAYAVP</t>
  </si>
  <si>
    <t>HUBWAYDV</t>
  </si>
  <si>
    <t>DC VID BALUN VID/DATA/POWER</t>
  </si>
  <si>
    <t>HUBWAYDVI</t>
  </si>
  <si>
    <t>DC BALUN ISOLATED</t>
  </si>
  <si>
    <t>HUBWAYDVIPK</t>
  </si>
  <si>
    <t>8-PK BALUN ISO 12VDC CAMERAS</t>
  </si>
  <si>
    <t>HUBWAYDVPK</t>
  </si>
  <si>
    <t>8-PK BALUN 12VDC CAMERAS</t>
  </si>
  <si>
    <t>HUBWAYEX16S</t>
  </si>
  <si>
    <t>ACTIVE UTP HUB 16 CAM IND PORT</t>
  </si>
  <si>
    <t>HUBWAYEX16SP</t>
  </si>
  <si>
    <t>ACTIVE UTP HUB 16 CAM W/INTGRL</t>
  </si>
  <si>
    <t>HUBWAYEXP</t>
  </si>
  <si>
    <t>POWER INJECTOR USE W/HUBWAY</t>
  </si>
  <si>
    <t>HUBWAYLD162CD</t>
  </si>
  <si>
    <t>HubWayLD16CD 16 AC Balun/Combi</t>
  </si>
  <si>
    <t>HUBWAYLD162D</t>
  </si>
  <si>
    <t>HubWayLD16D 16 AC Balun/Combin</t>
  </si>
  <si>
    <t>HUBWAYLD162DI</t>
  </si>
  <si>
    <t>HubWayLD16Di 16 AC Balun/Combi</t>
  </si>
  <si>
    <t>HUBWAYLD163CD</t>
  </si>
  <si>
    <t>HubWayLD16CD 16 DC Balun/Combi</t>
  </si>
  <si>
    <t>HUBWAYLD163D</t>
  </si>
  <si>
    <t>HubWayLD16D 16 DC Balun/Combin</t>
  </si>
  <si>
    <t>HUBWAYLD163DI</t>
  </si>
  <si>
    <t>HubWayLD16Di 16 DC Balun/Combi</t>
  </si>
  <si>
    <t>HUBWAYLD16CD</t>
  </si>
  <si>
    <t>16CH UTP Hub 3000 Vid PTC</t>
  </si>
  <si>
    <t>HUBWAYLD16D</t>
  </si>
  <si>
    <t>HUBWAYLD16DI</t>
  </si>
  <si>
    <t>16CH UTP Hub 3000 Isol PTC</t>
  </si>
  <si>
    <t>HUBWAYLD82CD</t>
  </si>
  <si>
    <t>HubwayLD8CD w/8 AC HubWayAv Co</t>
  </si>
  <si>
    <t>HUBWAYLD82CDS</t>
  </si>
  <si>
    <t>HubwayLD8CDS w/8 AC HubWayAv C</t>
  </si>
  <si>
    <t>HUBWAYLD82D</t>
  </si>
  <si>
    <t>HubWayLD8D 8 AC Balun/Combiner</t>
  </si>
  <si>
    <t>HUBWAYLD82DI</t>
  </si>
  <si>
    <t>HubWayLD8Di 8 AC Balun/Combine</t>
  </si>
  <si>
    <t>HUBWAYLD82DS</t>
  </si>
  <si>
    <t>HubwayLD8DS w/8 AC HubWayAv Co</t>
  </si>
  <si>
    <t>HUBWAYLD83CD</t>
  </si>
  <si>
    <t>HubwayLD8CD w/8 DC HubWayDv Co</t>
  </si>
  <si>
    <t>HUBWAYLD83CDS</t>
  </si>
  <si>
    <t>HubwayLD8CDS w/8 DC HubWayDv C</t>
  </si>
  <si>
    <t>HUBWAYLD83D</t>
  </si>
  <si>
    <t>HubWayLD8D 8 DC Balun/Combiner</t>
  </si>
  <si>
    <t>HUBWAYLD83DI</t>
  </si>
  <si>
    <t>HubWayLD8Di 8 DC Balun/Combine</t>
  </si>
  <si>
    <t>HUBWAYLD83DS</t>
  </si>
  <si>
    <t>HubwayLD8DS w/8 DC HubWayDv Co</t>
  </si>
  <si>
    <t>HUBWAYLD8CD</t>
  </si>
  <si>
    <t>8CH UTP Hub 3000 Vid PTC, Pwr</t>
  </si>
  <si>
    <t>HUBWAYLD8CDS</t>
  </si>
  <si>
    <t>8 Ch UTP Act Hub PTC Vid-Data-</t>
  </si>
  <si>
    <t>HUBWAYLD8D</t>
  </si>
  <si>
    <t>HUBWAYLD8DI</t>
  </si>
  <si>
    <t>8CH UTP 3000 Vid PTC, Isl Pwr</t>
  </si>
  <si>
    <t>HUBWAYLD8DS</t>
  </si>
  <si>
    <t>HUBWAYLDH16</t>
  </si>
  <si>
    <t>16Ch UTP Active Hub Vid-Data</t>
  </si>
  <si>
    <t>HUBWAYLDH8</t>
  </si>
  <si>
    <t>8 Ch UTP Active Hub Vid-Data</t>
  </si>
  <si>
    <t>LB2032</t>
  </si>
  <si>
    <t>3 V LITHIUM BATT  AT4/PT724A</t>
  </si>
  <si>
    <t>LC1</t>
  </si>
  <si>
    <t>2 CONDUCTOR LINE CORD</t>
  </si>
  <si>
    <t>LC2</t>
  </si>
  <si>
    <t>3 CONDUCTOR LINE CORD</t>
  </si>
  <si>
    <t>LC4</t>
  </si>
  <si>
    <t>3WIRE LINECORD W/STRAIN RELIEF</t>
  </si>
  <si>
    <t>LINQ2</t>
  </si>
  <si>
    <t>EFLOW P/S NETWORK ADAPTER</t>
  </si>
  <si>
    <t>LINQ8PD</t>
  </si>
  <si>
    <t>8 FUSE NETWORKED PWR DIST MOD</t>
  </si>
  <si>
    <t>LINQ8PDCB</t>
  </si>
  <si>
    <t>8 PTC NETWORKED PWR DIST MOD</t>
  </si>
  <si>
    <t>LINQJ12</t>
  </si>
  <si>
    <t>12" JUMPER CABLE FOR LINQ2</t>
  </si>
  <si>
    <t>LINQJ24</t>
  </si>
  <si>
    <t>24" JUMPER CABLE FOR LINQ2</t>
  </si>
  <si>
    <t>LINQT2</t>
  </si>
  <si>
    <t>LINQ2 W/SNMP CAPABILITY</t>
  </si>
  <si>
    <t>LPD</t>
  </si>
  <si>
    <t>LOW POWER DISCONNECT MODULE</t>
  </si>
  <si>
    <t>LPDHT</t>
  </si>
  <si>
    <t>HI-TEMP LOW PWR DISCONNECT MOD</t>
  </si>
  <si>
    <t>LPS3</t>
  </si>
  <si>
    <t>LPS3 12/24V 2.5A PWR SPLY</t>
  </si>
  <si>
    <t>LPS3AC</t>
  </si>
  <si>
    <t>12/24 2.5A W/PWR FAIL</t>
  </si>
  <si>
    <t>LPS3C12X</t>
  </si>
  <si>
    <t>12V,2.5A, PWR SPPY, LG CAB</t>
  </si>
  <si>
    <t>LPS3C24X</t>
  </si>
  <si>
    <t>24V,2.5A,PwrSppy,LGCAB,</t>
  </si>
  <si>
    <t>LPS3WP12</t>
  </si>
  <si>
    <t>12 VDC 2.5A WEATHERPROOF P/S</t>
  </si>
  <si>
    <t>LPS3WP24</t>
  </si>
  <si>
    <t>24 VDC 2.5A WEATHERPROOF P/S</t>
  </si>
  <si>
    <t>LPS5C12X</t>
  </si>
  <si>
    <t>3.5A 12VDC LINEAR P/S IN ENCL</t>
  </si>
  <si>
    <t>LPS5C24X</t>
  </si>
  <si>
    <t>3.5 A 24 VDC LINEAR P/S IN ENC</t>
  </si>
  <si>
    <t>MAXIMAL11</t>
  </si>
  <si>
    <t>12VDC@8A/24VDC@6A 16 FUSED OUT</t>
  </si>
  <si>
    <t>MAXIMAL11D</t>
  </si>
  <si>
    <t>12VDC@8A/24VDC@6A, 16 PTC OUT</t>
  </si>
  <si>
    <t>MAXIMAL11E</t>
  </si>
  <si>
    <t>12VDC@8A/24VDC@6A, 2 OUT</t>
  </si>
  <si>
    <t>MAXIMAL11F</t>
  </si>
  <si>
    <t>2-EFLOW4NB PWR SPLY &amp; 2-ACM8</t>
  </si>
  <si>
    <t>MAXIMAL11FD</t>
  </si>
  <si>
    <t>2-EFLOW4NB PWR SPLY &amp; 2-ACM8CB</t>
  </si>
  <si>
    <t>MAXIMAL11FE</t>
  </si>
  <si>
    <t>2-EFLOW4NB PWR SPLY</t>
  </si>
  <si>
    <t>MAXIMAL13E</t>
  </si>
  <si>
    <t>12VDC@7A/24VDC@6A, 2 OUT</t>
  </si>
  <si>
    <t>MAXIMAL13FE</t>
  </si>
  <si>
    <t>EFLOW4NB &amp; EFLOW6NB PWR SPLY</t>
  </si>
  <si>
    <t>MAXIMAL1R</t>
  </si>
  <si>
    <t>12VDC@4A/24VDC@3A, 16 FUSED OU</t>
  </si>
  <si>
    <t>MAXIMAL1RD</t>
  </si>
  <si>
    <t>12VDC@4A/24VDC@3A, 16 PTC OUT</t>
  </si>
  <si>
    <t>MAXIMAL1RH</t>
  </si>
  <si>
    <t>12VDC@4A/24VDC@3A, 8 FUSED OUT</t>
  </si>
  <si>
    <t>MAXIMAL1RHD</t>
  </si>
  <si>
    <t>12VDC@4A/24VDC@3A, 8 PTC OUT R</t>
  </si>
  <si>
    <t>MAXIMAL3</t>
  </si>
  <si>
    <t>12VDC/24VDC@6A, 16 FUSED OUT</t>
  </si>
  <si>
    <t>MAXIMAL33</t>
  </si>
  <si>
    <t>12VDC@6A/24VDC@6A 16 FUSED OUT</t>
  </si>
  <si>
    <t>MAXIMAL33D</t>
  </si>
  <si>
    <t>12VDC@6A/24VDC@6A, 16 PTC OUT</t>
  </si>
  <si>
    <t>MAXIMAL33E</t>
  </si>
  <si>
    <t>12VDC@6A/24VDC@6A, 2 OUT</t>
  </si>
  <si>
    <t>MAXIMAL33F</t>
  </si>
  <si>
    <t>2-EFLOW6NB PWR SPLY &amp; 2-ACM8</t>
  </si>
  <si>
    <t>MAXIMAL33FD</t>
  </si>
  <si>
    <t>2-EFLOW6NB PWR SPLY &amp; 2-ACM8CB</t>
  </si>
  <si>
    <t>MAXIMAL33FE</t>
  </si>
  <si>
    <t>2-EFLOW6NB PWR SPLY</t>
  </si>
  <si>
    <t>MAXIMAL33R</t>
  </si>
  <si>
    <t>12VDC/24VDC@12A, 16 FUSED OUT</t>
  </si>
  <si>
    <t>MAXIMAL33RD</t>
  </si>
  <si>
    <t>12VDC/24VDC@12A, 16 PTC OUT, R</t>
  </si>
  <si>
    <t>MAXIMAL35E</t>
  </si>
  <si>
    <t>12VDC@16A/24VDC@6A, 2 OUT</t>
  </si>
  <si>
    <t>MAXIMAL35FE</t>
  </si>
  <si>
    <t>EFLOW6NB &amp; EFLOW102NB PWR SPLY</t>
  </si>
  <si>
    <t>MAXIMAL37E</t>
  </si>
  <si>
    <t>12VDC@6A/24VDC@16A, 2 OUT</t>
  </si>
  <si>
    <t>MAXIMAL37FE</t>
  </si>
  <si>
    <t>EFLOW6NB &amp; EFLOW104NB PWR SPLY</t>
  </si>
  <si>
    <t>MAXIMAL3D</t>
  </si>
  <si>
    <t>12VDC/24VDC@6A, 16 PTC OUT</t>
  </si>
  <si>
    <t>MAXIMAL3F</t>
  </si>
  <si>
    <t>EFLOW6NB PWR SPLY W/2-ACM8</t>
  </si>
  <si>
    <t>MAXIMAL3FD</t>
  </si>
  <si>
    <t>EFLOW6NB PWR SPLY W/2-ACM8CB</t>
  </si>
  <si>
    <t>MAXIMAL3R</t>
  </si>
  <si>
    <t>12VDC/24VDC@6A, 16 FUSED OUT,</t>
  </si>
  <si>
    <t>MAXIMAL3RD</t>
  </si>
  <si>
    <t>12VDC/24VDC@6A, 16 PTC OUT, RA</t>
  </si>
  <si>
    <t>MAXIMAL3RH</t>
  </si>
  <si>
    <t>12VDC/24VDC@6A, 8 FUSED OUT, R</t>
  </si>
  <si>
    <t>MAXIMAL3RHD</t>
  </si>
  <si>
    <t>12VDC/24VDC@6A, 8 PTC OUT, RAC</t>
  </si>
  <si>
    <t>MAXIMAL5</t>
  </si>
  <si>
    <t>12VDC@10A, 16 FUSED OUT</t>
  </si>
  <si>
    <t>MAXIMAL55</t>
  </si>
  <si>
    <t>12VDC@20A, 16 FUSED OUT</t>
  </si>
  <si>
    <t>MAXIMAL55D</t>
  </si>
  <si>
    <t>12VDC@20A, 16 PTC OUT</t>
  </si>
  <si>
    <t>MAXIMAL55E</t>
  </si>
  <si>
    <t>12VDC@20A, 2 OUT</t>
  </si>
  <si>
    <t>MAXIMAL55F</t>
  </si>
  <si>
    <t>2-EFLOW102NB PWR SPLY &amp; 2-ACM8</t>
  </si>
  <si>
    <t>MAXIMAL55FD</t>
  </si>
  <si>
    <t>2-EFLOW102NB P/S &amp; 2-ACM8CB</t>
  </si>
  <si>
    <t>MAXIMAL55FE</t>
  </si>
  <si>
    <t>2-EFLOW102NB PWR SPLY</t>
  </si>
  <si>
    <t>MAXIMAL5D</t>
  </si>
  <si>
    <t>12VDC@10A, 16 PTC OUT</t>
  </si>
  <si>
    <t>MAXIMAL5F</t>
  </si>
  <si>
    <t>EFLOW102NB PWR SPLY W/2-ACM8</t>
  </si>
  <si>
    <t>MAXIMAL5FD</t>
  </si>
  <si>
    <t>EFLOW102NB PWR SPLY W/2-ACM8CB</t>
  </si>
  <si>
    <t>MAXIMAL7</t>
  </si>
  <si>
    <t>24VDC@10A, 16 FUSED OUT</t>
  </si>
  <si>
    <t>MAXIMAL75</t>
  </si>
  <si>
    <t>12VDC@10A/24VDC@10A 16 FUSED O</t>
  </si>
  <si>
    <t>MAXIMAL75D</t>
  </si>
  <si>
    <t>12VDC@6A/24VDC@6A 16 PTC OUT</t>
  </si>
  <si>
    <t>MAXIMAL75E</t>
  </si>
  <si>
    <t>12VDC@10A/24VDC@10A 2 OUT</t>
  </si>
  <si>
    <t>MAXIMAL75F</t>
  </si>
  <si>
    <t>EFLOW102&amp;104NB PW SPY &amp; 2-ACM8</t>
  </si>
  <si>
    <t>MAXIMAL75FD</t>
  </si>
  <si>
    <t>EFLOW102&amp;104NB &amp; 2-ACM8CB</t>
  </si>
  <si>
    <t>MAXIMAL75FE</t>
  </si>
  <si>
    <t>EFLOW102&amp;104NB PWR SPLY</t>
  </si>
  <si>
    <t>MAXIMAL77</t>
  </si>
  <si>
    <t>24VDC@20A 16 FUSED OUT</t>
  </si>
  <si>
    <t>MAXIMAL77D</t>
  </si>
  <si>
    <t>24VDC@20A 16 PTC OUT</t>
  </si>
  <si>
    <t>MAXIMAL77E</t>
  </si>
  <si>
    <t>24VDC@20A 2 OUT</t>
  </si>
  <si>
    <t>MAXIMAL77F</t>
  </si>
  <si>
    <t>2-EFLOW104NB PWR SPLY &amp; 2-ACM8</t>
  </si>
  <si>
    <t>MAXIMAL77FD</t>
  </si>
  <si>
    <t>2-EFLOW104NB P/S &amp; 2-ACM8CB</t>
  </si>
  <si>
    <t>MAXIMAL77FE</t>
  </si>
  <si>
    <t>2-EFLOW104NB PWR SPLY</t>
  </si>
  <si>
    <t>MAXIMAL7D</t>
  </si>
  <si>
    <t>24VDC@10A 16 PTC OUT</t>
  </si>
  <si>
    <t>MAXIMAL7F</t>
  </si>
  <si>
    <t>EFLOW104NB PWR SPLY W/2-ACM8</t>
  </si>
  <si>
    <t>MAXIMAL7FD</t>
  </si>
  <si>
    <t>EFLOW104NB PWR SPLY W/2-ACM8CB</t>
  </si>
  <si>
    <t>MOM5</t>
  </si>
  <si>
    <t>MULTI-OUTPUT P/S INTERFACE</t>
  </si>
  <si>
    <t>MOM5C</t>
  </si>
  <si>
    <t>MULTI-OUT P/S INTERFACE W/CAB</t>
  </si>
  <si>
    <t>NETWAY1</t>
  </si>
  <si>
    <t>1 PORT MIDSPAN POE</t>
  </si>
  <si>
    <t>NETWAY112</t>
  </si>
  <si>
    <t>1 PORT MIDSPAN POE 12VDC</t>
  </si>
  <si>
    <t>NETWAY1512</t>
  </si>
  <si>
    <t>POE SPLITTER 12V/15W</t>
  </si>
  <si>
    <t>NETWAY16</t>
  </si>
  <si>
    <t>16 PORT MIDSPAN POE</t>
  </si>
  <si>
    <t>NETWAY16G</t>
  </si>
  <si>
    <t>16PORT MANAGE POE+ MIDSPN 480W</t>
  </si>
  <si>
    <t>NETWAY16M</t>
  </si>
  <si>
    <t>16 PORT MANAGED MIDSPAN POE</t>
  </si>
  <si>
    <t>NETWAY1D</t>
  </si>
  <si>
    <t>MIDSPAN POE/POE+/HI POE/56VDC</t>
  </si>
  <si>
    <t>NETWAY1DWP</t>
  </si>
  <si>
    <t xml:space="preserve"> OUTDOOR HI-POE MIDSPAN</t>
  </si>
  <si>
    <t>NETWAY1DWPB</t>
  </si>
  <si>
    <t>NETWAY1DWP REPLACEMENT BOARD</t>
  </si>
  <si>
    <t>NETWAY1DWPH</t>
  </si>
  <si>
    <t>OUT HI-POE MIDSPAN W/GLANDS</t>
  </si>
  <si>
    <t>NETWAY1E</t>
  </si>
  <si>
    <t>1 PORT MIDSPAN POE &amp; POE +</t>
  </si>
  <si>
    <t>NETWAY1EV</t>
  </si>
  <si>
    <t>NETWAY1P</t>
  </si>
  <si>
    <t>1 PORT MIDSPAN POE W/TP2440</t>
  </si>
  <si>
    <t>NETWAY1X</t>
  </si>
  <si>
    <t>1 PORT MIDSPAN POE/POE+</t>
  </si>
  <si>
    <t>NETWAY1XP</t>
  </si>
  <si>
    <t>1 PORT MIDSPAN POE/POE+ &amp; XFMR</t>
  </si>
  <si>
    <t>NETWAY3012</t>
  </si>
  <si>
    <t>POE SPLITTER 12V/30W</t>
  </si>
  <si>
    <t>NETWAY4EB</t>
  </si>
  <si>
    <t>4PORT POE+ SW 1G SFP BOARD</t>
  </si>
  <si>
    <t>NETWAY4ELWPX</t>
  </si>
  <si>
    <t>4P SWITCH/SFP/PS LIPO4/LGNEMA4</t>
  </si>
  <si>
    <t>NETWAY4EPL</t>
  </si>
  <si>
    <t>4PORT POE+ SW 1G SFP BACKPLANE</t>
  </si>
  <si>
    <t>NETWAY4ES</t>
  </si>
  <si>
    <t>4-PORT MANAGED POE/POE+ SWITCH</t>
  </si>
  <si>
    <t>NETWAY4ESK</t>
  </si>
  <si>
    <t>4-PORT MNGED POE/POE+ SWITCH K</t>
  </si>
  <si>
    <t>NETWAY4EWP</t>
  </si>
  <si>
    <t>4PORT POE+ SW 1G SFP NEMA4</t>
  </si>
  <si>
    <t>NETWAY4EWPN</t>
  </si>
  <si>
    <t>4PT POE+ SW/NOPS 1G SFP NEMA4</t>
  </si>
  <si>
    <t>NETWAY4EWPX</t>
  </si>
  <si>
    <t>4PORT POE+ SW 1G SFP NEMA4 LG</t>
  </si>
  <si>
    <t>NETWAY4EX</t>
  </si>
  <si>
    <t>4PORT POE+ SW 1G SFP NEMA1</t>
  </si>
  <si>
    <t>NETWAY5B</t>
  </si>
  <si>
    <t>5-PORT SWITCH/10/100/1000MBPS</t>
  </si>
  <si>
    <t>NETWAY8</t>
  </si>
  <si>
    <t>8 PORT MIDSPAN POE</t>
  </si>
  <si>
    <t>NETWAY8BT</t>
  </si>
  <si>
    <t>8PORT MANAGE 90W MIDSPN 480W</t>
  </si>
  <si>
    <t>NETWAY8E</t>
  </si>
  <si>
    <t>8PORT MANAGED POE+ SWITCH 240W</t>
  </si>
  <si>
    <t>NETWAY8G</t>
  </si>
  <si>
    <t>8PORT MANAGED POE+ MIDSPN 240W</t>
  </si>
  <si>
    <t>NETWAY8GL</t>
  </si>
  <si>
    <t>8PORT MANAGE 30W MIDSPN 240W</t>
  </si>
  <si>
    <t>NETWAY8GP</t>
  </si>
  <si>
    <t>8PORT MANAGE 60W MIDSPN 480W</t>
  </si>
  <si>
    <t>NETWAY8M</t>
  </si>
  <si>
    <t>8 PORT MANAGED MIDSPAN POE</t>
  </si>
  <si>
    <t>NETWAYSP16A</t>
  </si>
  <si>
    <t>16PORT FIBER MEDIA CONV, 1U</t>
  </si>
  <si>
    <t>NETWAYSP1A</t>
  </si>
  <si>
    <t>MEDIA CONVERTER/REPEATER</t>
  </si>
  <si>
    <t>NETWAYSP1P</t>
  </si>
  <si>
    <t>ETHER OVER FIBER MED CONV/INJ</t>
  </si>
  <si>
    <t>NETWAYSP2P</t>
  </si>
  <si>
    <t>2PT ETHER OVER FIB MED CON/INJ</t>
  </si>
  <si>
    <t>NETWAYSP3B</t>
  </si>
  <si>
    <t>3-PORT FIBER MEDIA CONVERTER</t>
  </si>
  <si>
    <t>NETWAYSP3LWPX</t>
  </si>
  <si>
    <t>3PT SWITCH/PS/LIPO4/LG NEMA4</t>
  </si>
  <si>
    <t>NETWAYSP3PL</t>
  </si>
  <si>
    <t>3PORT FIBER MEDIA CONV/PS/BP</t>
  </si>
  <si>
    <t>NETWAYSP3WP</t>
  </si>
  <si>
    <t>3PORT POE+ SW 1G SFP NEMA4</t>
  </si>
  <si>
    <t>NETWAYSP3WPN</t>
  </si>
  <si>
    <t>3-PORT FIBER MEDIA CONV/NEMA4</t>
  </si>
  <si>
    <t>NETWAYSP3WPX</t>
  </si>
  <si>
    <t>3PT FIBER MED CONV/PS/NEMA4 LG</t>
  </si>
  <si>
    <t>NETWAYSP3X</t>
  </si>
  <si>
    <t>3PT FIBER MEDIA CONV/PS/NEMA1</t>
  </si>
  <si>
    <t>NETWAYSP4</t>
  </si>
  <si>
    <t>4-PORT FIBER TRANSCEIVER, 1U</t>
  </si>
  <si>
    <t>NETWAYSP4B</t>
  </si>
  <si>
    <t>4-PORT FIBER MEDIA CONV, 2SFP</t>
  </si>
  <si>
    <t>NETWAYSP4LWPX</t>
  </si>
  <si>
    <t>4P SWITCH/2SFP/PS LIPO4/LNEMA4</t>
  </si>
  <si>
    <t>NETWAYSP4P</t>
  </si>
  <si>
    <t>4-PORT FIBER TRANS/MIDSPAN, 1U</t>
  </si>
  <si>
    <t>NETWAYSP4P2</t>
  </si>
  <si>
    <t>4PT FIB MED CONV, CL 2, PS, 1U</t>
  </si>
  <si>
    <t>NETWAYSP4PL</t>
  </si>
  <si>
    <t>4PT FIBER MED CONV/2SFP/PS/BP</t>
  </si>
  <si>
    <t>NETWAYSP4WP</t>
  </si>
  <si>
    <t>4PT FIB MED CONV/2SFP/PS/NEMA4</t>
  </si>
  <si>
    <t>NETWAYSP4WPN</t>
  </si>
  <si>
    <t>4PT FIBER MED CONV/2SFP/NEMA4</t>
  </si>
  <si>
    <t>NETWAYSP4WPX</t>
  </si>
  <si>
    <t>4PT FI MED CON/2SFP/PS/LGNEMA4</t>
  </si>
  <si>
    <t>NETWAYSP4X</t>
  </si>
  <si>
    <t>4PT FIB MED CONV/2SFP/PS/NEMA1</t>
  </si>
  <si>
    <t>NETWAYSP8A</t>
  </si>
  <si>
    <t>8PORT FIBER MEDIA CONV, 1U</t>
  </si>
  <si>
    <t>NETWAYSP8B</t>
  </si>
  <si>
    <t>8-PORT FIBER MEDIA CONV, 2SFP</t>
  </si>
  <si>
    <t>NETWAYSP8LWPX</t>
  </si>
  <si>
    <t>8P SWITCH/2SFP/PS LIPO4/LNEMA4</t>
  </si>
  <si>
    <t>NETWAYSP8LX</t>
  </si>
  <si>
    <t>8p SWITCH/2SFP/PS LiFEPO4</t>
  </si>
  <si>
    <t>NETWAYSP8PL</t>
  </si>
  <si>
    <t>8PT FIBER MED CONV/2SFP/PS/BP</t>
  </si>
  <si>
    <t>NETWAYSP8WP</t>
  </si>
  <si>
    <t>8PT FIB MED CONV/2SFP/PS/NEMA4</t>
  </si>
  <si>
    <t>NETWAYSP8WPN</t>
  </si>
  <si>
    <t>8PT FIBER MED CONV/2SFP/NEMA4</t>
  </si>
  <si>
    <t>NETWAYSP8WPX</t>
  </si>
  <si>
    <t>8PT FI MED CON/2SFP/PS/LGNEMA4</t>
  </si>
  <si>
    <t>NETWAYSP8X</t>
  </si>
  <si>
    <t>8PT FIB MED CONV/2SFP/PS/NEMA1</t>
  </si>
  <si>
    <t>NETWAYXT</t>
  </si>
  <si>
    <t>ETHERNET REPEATER POE</t>
  </si>
  <si>
    <t>NETWAYXTG</t>
  </si>
  <si>
    <t>1G ETHERNET REPEATER POE/POE+</t>
  </si>
  <si>
    <t>NETWAYXTX</t>
  </si>
  <si>
    <t>OLS120</t>
  </si>
  <si>
    <t>12/24VDC 4 AMP  OLS PS/CHGR BD</t>
  </si>
  <si>
    <t>OLS120D2</t>
  </si>
  <si>
    <t>1A@12V &amp; 2A@24V 115/230VAC</t>
  </si>
  <si>
    <t>OLS120D2X</t>
  </si>
  <si>
    <t>1A@12V &amp; 2A@24V 115/230VAC, EN</t>
  </si>
  <si>
    <t>OLS180</t>
  </si>
  <si>
    <t>12/24 VDC 6 A OLS SUPPLY</t>
  </si>
  <si>
    <t>OLS20</t>
  </si>
  <si>
    <t>12 VDC 1A ,24 VDC 500mA P/S CH</t>
  </si>
  <si>
    <t>OLS200</t>
  </si>
  <si>
    <t>12 VDC 10 A OLS SUPPLY</t>
  </si>
  <si>
    <t>OLS20E</t>
  </si>
  <si>
    <t>12VDC@1A OR 24VDC@.5A IN BC100</t>
  </si>
  <si>
    <t>OLS250</t>
  </si>
  <si>
    <t>24VDC 10A PWR SPLY BOARD</t>
  </si>
  <si>
    <t>OLS75</t>
  </si>
  <si>
    <t>12/24VDC 2.5AMP OLS BOARD</t>
  </si>
  <si>
    <t>P1A2K</t>
  </si>
  <si>
    <t>SINGLE STR SFP, WORKS W/P1B2K</t>
  </si>
  <si>
    <t>P1AB2K</t>
  </si>
  <si>
    <t>P1A2K AND P1B2K BIDI SFP MOD</t>
  </si>
  <si>
    <t>P1B2K</t>
  </si>
  <si>
    <t>SINGLE STR SFP, WORKS W/P1A2K</t>
  </si>
  <si>
    <t>P1MM</t>
  </si>
  <si>
    <t>MULTIMODE SFP 1.25GBPS</t>
  </si>
  <si>
    <t>P1SM10</t>
  </si>
  <si>
    <t>SINGLEMODE SFP 10KM 1.25GBPS</t>
  </si>
  <si>
    <t>PACE16PRM</t>
  </si>
  <si>
    <t>16CH IP EXTENDER RCVR 100MBPS</t>
  </si>
  <si>
    <t>PACE1PRD</t>
  </si>
  <si>
    <t>IP EXT RCVR For EBRIDGE200WPM</t>
  </si>
  <si>
    <t>PACE1PRM</t>
  </si>
  <si>
    <t>1CH IP EXTENDER RCVR 100MBPS</t>
  </si>
  <si>
    <t>PACE1PRMT</t>
  </si>
  <si>
    <t>IP&amp;POE+/EXTENDERS/UTP&amp;CAT5E</t>
  </si>
  <si>
    <t>PACE1PTM</t>
  </si>
  <si>
    <t>1CH IP EXTENDER TRANS 100MBPS</t>
  </si>
  <si>
    <t>PACE1ST</t>
  </si>
  <si>
    <t>IP&amp;POE+/CAT5E/MINI TRANS</t>
  </si>
  <si>
    <t>PACE1STR</t>
  </si>
  <si>
    <t>IP&amp;POE+/CAT5E/REC&amp;MINI TRANS</t>
  </si>
  <si>
    <t>PACE4PRM</t>
  </si>
  <si>
    <t>4CH IP EXTENDER RCVR 100MBPS</t>
  </si>
  <si>
    <t>PACE8PRM</t>
  </si>
  <si>
    <t>8CH IP EXTENDER RCVR 100MBPS</t>
  </si>
  <si>
    <t>PD16W</t>
  </si>
  <si>
    <t>16 Fused Output Power Distribu</t>
  </si>
  <si>
    <t>PD16WCB</t>
  </si>
  <si>
    <t>16 PTC Output Power Distributi</t>
  </si>
  <si>
    <t>PD4</t>
  </si>
  <si>
    <t>POWER DISTRIBUTION UNIT</t>
  </si>
  <si>
    <t>PD4CB</t>
  </si>
  <si>
    <t>POWER DIST.BOARD W/CKT BKRS</t>
  </si>
  <si>
    <t>PD4UL</t>
  </si>
  <si>
    <t>UL POWER DISTRIBUTION UNIT</t>
  </si>
  <si>
    <t>PD4ULCB</t>
  </si>
  <si>
    <t>UL POWER DISTRIB UNIT W/CB</t>
  </si>
  <si>
    <t>PD8</t>
  </si>
  <si>
    <t>PD8CB</t>
  </si>
  <si>
    <t>POWR DISTRBUTN UNIT W/CKT BRKR</t>
  </si>
  <si>
    <t>PD8UL</t>
  </si>
  <si>
    <t>UL 8 OUT POWER DISTRIB UNIT</t>
  </si>
  <si>
    <t>PD8ULCB</t>
  </si>
  <si>
    <t>UL 8 OUT POWER DIST UNIT W/CB</t>
  </si>
  <si>
    <t>PDS8</t>
  </si>
  <si>
    <t>8 FUSED, 2 INPUT PWR DIST MOD</t>
  </si>
  <si>
    <t>PDS8CB</t>
  </si>
  <si>
    <t>8 PTC, 2 INPUT PWR DIST MOD</t>
  </si>
  <si>
    <t>PDS8CBK1</t>
  </si>
  <si>
    <t>VR6/PDS8CB KIT</t>
  </si>
  <si>
    <t>PDS8K1</t>
  </si>
  <si>
    <t>VR6/PDS8 KIT</t>
  </si>
  <si>
    <t>PM212</t>
  </si>
  <si>
    <t>12VDC/1A SUPERVISED PS/CHGR</t>
  </si>
  <si>
    <t>PM224</t>
  </si>
  <si>
    <t>24V 750ma SPRVISED PS/CHGR</t>
  </si>
  <si>
    <t>PMK1</t>
  </si>
  <si>
    <t>POLE MOUNT KIT OUTDOOR</t>
  </si>
  <si>
    <t>PMK2</t>
  </si>
  <si>
    <t>WP2 POLE MOUNT KIT OUTDOOR</t>
  </si>
  <si>
    <t>POE201</t>
  </si>
  <si>
    <t>P/S FOR NETWAY4E SERIES</t>
  </si>
  <si>
    <t>POE60</t>
  </si>
  <si>
    <t>56VDC 75W P/S BD LITHIUM CHRGR</t>
  </si>
  <si>
    <t>PT2724</t>
  </si>
  <si>
    <t>365DAY 2 CHANNEL TMR</t>
  </si>
  <si>
    <t>PT724A</t>
  </si>
  <si>
    <t>365DAY 24HR TMR REPLACES PT724</t>
  </si>
  <si>
    <t>PT724AE</t>
  </si>
  <si>
    <t>365DAY 24HR TMR  IN ENCL.</t>
  </si>
  <si>
    <t>R1224DC16CB</t>
  </si>
  <si>
    <t>12/24VDC 18A 16 PTC RACK</t>
  </si>
  <si>
    <t>R2416300UL</t>
  </si>
  <si>
    <t>R2416300ULCB</t>
  </si>
  <si>
    <t>R2416600UL</t>
  </si>
  <si>
    <t>R2416600ULCB</t>
  </si>
  <si>
    <t>R2416UL</t>
  </si>
  <si>
    <t>24VAC @ 7A, 16 Outputs, UL</t>
  </si>
  <si>
    <t>R2416ULCB</t>
  </si>
  <si>
    <t>24VAC @ 7A, 16 Out, PTC, UL</t>
  </si>
  <si>
    <t>R2416ULCBI</t>
  </si>
  <si>
    <t>RACK 24VAC @25A, 16 PTC ISOLAT</t>
  </si>
  <si>
    <t>R2416ULI</t>
  </si>
  <si>
    <t>RACK 24VAC @28A, 16 FUSE ISOLA</t>
  </si>
  <si>
    <t>R2432300UL</t>
  </si>
  <si>
    <t>R2432300ULCB</t>
  </si>
  <si>
    <t>R2432600UL</t>
  </si>
  <si>
    <t>R2432600ULCB</t>
  </si>
  <si>
    <t>R248UL</t>
  </si>
  <si>
    <t>24 VAC @ 3.5 Amp, 8 Out, UL</t>
  </si>
  <si>
    <t>R248ULCB</t>
  </si>
  <si>
    <t>R248ULCBI</t>
  </si>
  <si>
    <t>RACK 24VAC @ 14A, 8 PTC ISOLAT</t>
  </si>
  <si>
    <t>R248ULI</t>
  </si>
  <si>
    <t>RACK 24VAC @ 14A, 8 FUSE ISOLA</t>
  </si>
  <si>
    <t>R615DC1016</t>
  </si>
  <si>
    <t>6-15VDC 10A 16 FUSE RACK P/S</t>
  </si>
  <si>
    <t>R615DC1016CB</t>
  </si>
  <si>
    <t>6-15VDC 10A 16 PTC RACK P/S</t>
  </si>
  <si>
    <t>R615DC416UL</t>
  </si>
  <si>
    <t>6-15 VDC 4A 16 FUSE RACK UL</t>
  </si>
  <si>
    <t>R615DC416ULCB</t>
  </si>
  <si>
    <t>6-15VDC 4A 16 PTC RACK UL</t>
  </si>
  <si>
    <t>R615DC616UL</t>
  </si>
  <si>
    <t>6-15VDC 6A 16 FUSE RACK P/S UL</t>
  </si>
  <si>
    <t>R615DC616ULCB</t>
  </si>
  <si>
    <t>6-15VDC 6A 16 PTC RACK UL</t>
  </si>
  <si>
    <t>R615DC8UL</t>
  </si>
  <si>
    <t>6-15VDC @ 4 A, 8 FUSE Out, UL</t>
  </si>
  <si>
    <t>R615DC8ULCB</t>
  </si>
  <si>
    <t>6-15VDC @ 4 Amp, 8 PTC Out, UL</t>
  </si>
  <si>
    <t>RAC120</t>
  </si>
  <si>
    <t>RELAY120VAC COIL 16A CNTC/BASE</t>
  </si>
  <si>
    <t>RAC24</t>
  </si>
  <si>
    <t>24VAC DPDT RELAY AND BASE</t>
  </si>
  <si>
    <t>RB1224</t>
  </si>
  <si>
    <t>RELAY MODULE 12V/24 DPDT 5 AMP</t>
  </si>
  <si>
    <t>RB30</t>
  </si>
  <si>
    <t>RELAY MODULE 12/24V SPDT 30AMP</t>
  </si>
  <si>
    <t>RB5</t>
  </si>
  <si>
    <t>RELAY MODULE 6/12V, DPDT 5 AMP</t>
  </si>
  <si>
    <t>RB524</t>
  </si>
  <si>
    <t>RELAY MODULE 24V, DPDT 5 AMP</t>
  </si>
  <si>
    <t>RB610</t>
  </si>
  <si>
    <t>BREAK AWAY RELAY 6PACK</t>
  </si>
  <si>
    <t>RB7</t>
  </si>
  <si>
    <t>SEVEN OUTPUT RELAY MODULE</t>
  </si>
  <si>
    <t>RBOC7</t>
  </si>
  <si>
    <t>SEVEN OUTPUT INTERFACE MODULE</t>
  </si>
  <si>
    <t>RBR1224</t>
  </si>
  <si>
    <t>RATCHET RELAY 12/24VDC</t>
  </si>
  <si>
    <t>RBSN</t>
  </si>
  <si>
    <t>SENSITIVE RELAY MOD 12V/24VDC</t>
  </si>
  <si>
    <t>RBSNTTL</t>
  </si>
  <si>
    <t>ULTRA SENSITIVE RLY 1ma Trgr</t>
  </si>
  <si>
    <t>RBST</t>
  </si>
  <si>
    <t>6/12/24V 2AMP RELAY MODULE</t>
  </si>
  <si>
    <t>RBTUL</t>
  </si>
  <si>
    <t>12/24VDC UL LISTED SENS. RELAY</t>
  </si>
  <si>
    <t>RBUL</t>
  </si>
  <si>
    <t>12/24VDC UL LISTED RELAY</t>
  </si>
  <si>
    <t>RDC12</t>
  </si>
  <si>
    <t>12VDC 10 A DPDT RELAY W/BASE</t>
  </si>
  <si>
    <t>RDC24</t>
  </si>
  <si>
    <t>24VDC 10A DPDT RELAY W/BASE</t>
  </si>
  <si>
    <t>RDC48</t>
  </si>
  <si>
    <t>48VDC 10A DPDT RELAY W/BASE</t>
  </si>
  <si>
    <t>RE2</t>
  </si>
  <si>
    <t>RACK BATTERY ENCLOSURE</t>
  </si>
  <si>
    <t>RES10KEOL</t>
  </si>
  <si>
    <t>EOL RES FOR FIRESWITCH</t>
  </si>
  <si>
    <t>RES22</t>
  </si>
  <si>
    <t>2.2K RESISTOR, 30 PCS/PACK</t>
  </si>
  <si>
    <t>RESERV1</t>
  </si>
  <si>
    <t>CCTV UPS- 12-24AC@4A &amp; 4-12DC@</t>
  </si>
  <si>
    <t>RESERV1WP</t>
  </si>
  <si>
    <t>UPS- 24AC@4A &amp; 12DC@2A WP2 ENC</t>
  </si>
  <si>
    <t>RESERV2</t>
  </si>
  <si>
    <t>CCTV UPS- 16 Out, 24VAC @ 4A</t>
  </si>
  <si>
    <t>RESERV2WP</t>
  </si>
  <si>
    <t>UPS- 16 Out, 24VAC @ 4A WP2</t>
  </si>
  <si>
    <t>RESERV3</t>
  </si>
  <si>
    <t>CCTV UPS- 16 Out, 12DC @ 8A</t>
  </si>
  <si>
    <t>RESERV3WP</t>
  </si>
  <si>
    <t>UPS- 16 Out, 12DC @ 8A WP2</t>
  </si>
  <si>
    <t>RESERV4WP</t>
  </si>
  <si>
    <t>UPS- 24AC@4A &amp; 12DC@1A WP2 ENC</t>
  </si>
  <si>
    <t>RSB1</t>
  </si>
  <si>
    <t>BRACKET W/1 ROCKER SWITCH</t>
  </si>
  <si>
    <t>RSB2</t>
  </si>
  <si>
    <t>BRACKET W/2 ROCKER SWITCHES</t>
  </si>
  <si>
    <t>SAV182D</t>
  </si>
  <si>
    <t>18OUT 12VDC @ 11A PTC CCTV P/S</t>
  </si>
  <si>
    <t>SAV18D</t>
  </si>
  <si>
    <t>18OUT 12VDC @ 5A PTC CCTV P/S</t>
  </si>
  <si>
    <t>SAV36D</t>
  </si>
  <si>
    <t>36OUT 12VDC @ 11A PTC CCTV P/S</t>
  </si>
  <si>
    <t>SAV4D</t>
  </si>
  <si>
    <t>4OUT 12VDC @ 5A PTC CCTV P/S</t>
  </si>
  <si>
    <t>SAV9D</t>
  </si>
  <si>
    <t>9OUT 12VDC @ 5A PTC CCTV P/S</t>
  </si>
  <si>
    <t>SMP10</t>
  </si>
  <si>
    <t>12/24VDC,10A PS Board</t>
  </si>
  <si>
    <t>SMP10C12X</t>
  </si>
  <si>
    <t>12VDC,10A Cab PS</t>
  </si>
  <si>
    <t>SMP10C24X</t>
  </si>
  <si>
    <t>24VDC,10A Cab PS</t>
  </si>
  <si>
    <t>SMP10PM</t>
  </si>
  <si>
    <t>12/24VDC,10A Spvised PS Board</t>
  </si>
  <si>
    <t>SMP10PM12P16</t>
  </si>
  <si>
    <t>12VDC,10A 16 Fuse Out Cab PS</t>
  </si>
  <si>
    <t>SMP10PM12P16CB</t>
  </si>
  <si>
    <t>12VDC,10A 16 PTC Out Cab PS</t>
  </si>
  <si>
    <t>SMP10PM12P4</t>
  </si>
  <si>
    <t>12VDC,10A 4 Fuse Out Cab PS</t>
  </si>
  <si>
    <t>SMP10PM12P4CB</t>
  </si>
  <si>
    <t>12VDC,10A 4 PTC Out Cab PS</t>
  </si>
  <si>
    <t>SMP10PM12P8</t>
  </si>
  <si>
    <t>12VDC 10A,8 Fuse Out Cab PS</t>
  </si>
  <si>
    <t>SMP10PM12P8CB</t>
  </si>
  <si>
    <t>12VDC,10A 8 PTC Out Cab PS</t>
  </si>
  <si>
    <t>SMP10PM24P16</t>
  </si>
  <si>
    <t>24VDC,10A 16 Fuse Out Cab PS</t>
  </si>
  <si>
    <t>SMP10PM24P16CB</t>
  </si>
  <si>
    <t>24VDC,10A 16 PTC Out Cab P</t>
  </si>
  <si>
    <t>SMP10PM24P4</t>
  </si>
  <si>
    <t>24VDC,10A 4 Fuse Out Cab PS</t>
  </si>
  <si>
    <t>SMP10PM24P4CB</t>
  </si>
  <si>
    <t>24VDC 10A SPVD 4 PTC CAB PS</t>
  </si>
  <si>
    <t>SMP10PM24P8</t>
  </si>
  <si>
    <t>24VDC 10A,8 Fuse Out Cab PS</t>
  </si>
  <si>
    <t>SMP10PM24P8CB</t>
  </si>
  <si>
    <t>24VDC 10A,8 PTC Out Cab PS</t>
  </si>
  <si>
    <t>SMP10PMC12X</t>
  </si>
  <si>
    <t>12VDC,10A Spvised Cab PS</t>
  </si>
  <si>
    <t>SMP10PMC24X</t>
  </si>
  <si>
    <t>24VDC 10A P/S IN CAB W/SUPVIS</t>
  </si>
  <si>
    <t>SMP3</t>
  </si>
  <si>
    <t>6/12/24V 2.5A PS/CHGR</t>
  </si>
  <si>
    <t>SMP312C</t>
  </si>
  <si>
    <t>SMP3 /TP1640/ 4 AH BATT</t>
  </si>
  <si>
    <t>SMP312CX</t>
  </si>
  <si>
    <t>SMP3 /TP1640/ 7 AH BATT</t>
  </si>
  <si>
    <t>SMP3CTX</t>
  </si>
  <si>
    <t>12/24VDC 2.5A P/S IN BC300 CAB</t>
  </si>
  <si>
    <t>SMP3E</t>
  </si>
  <si>
    <t>SMP3 W/ BC 100 CABINET</t>
  </si>
  <si>
    <t>SMP3ET</t>
  </si>
  <si>
    <t>SMP3 W/ BC100 &amp;TP1640</t>
  </si>
  <si>
    <t>SMP3PM</t>
  </si>
  <si>
    <t>12/24VDC, 2.5A SPRVSD PS/CHGR</t>
  </si>
  <si>
    <t>SMP3PMCTX</t>
  </si>
  <si>
    <t>12/24V,2.5A,SUPV PS,LGCAB</t>
  </si>
  <si>
    <t>SMP3ULB</t>
  </si>
  <si>
    <t>6/12/24VDC@2.5A, P/S CHGR BD</t>
  </si>
  <si>
    <t>SMP5</t>
  </si>
  <si>
    <t>6/12/24V 4.0A PS/CHGR</t>
  </si>
  <si>
    <t>SMP5CTX</t>
  </si>
  <si>
    <t>12/24VDC 4A P/S IN BC300 CABT</t>
  </si>
  <si>
    <t>SMP5PM</t>
  </si>
  <si>
    <t>12/24VDC, 4A SPRVSD PS/CHGR</t>
  </si>
  <si>
    <t>SMP5PMCTX</t>
  </si>
  <si>
    <t>12/24V,4.0A SUPVS PS LG CAB</t>
  </si>
  <si>
    <t>SMP7</t>
  </si>
  <si>
    <t>12/24V, 6 AMP PS/CHGR</t>
  </si>
  <si>
    <t>SMP7CTX</t>
  </si>
  <si>
    <t>SMP7 PS/CHGR W/LRG CBNT XFMR</t>
  </si>
  <si>
    <t>SMP7PM</t>
  </si>
  <si>
    <t>12/24VDC, 6A SPRVSD PS/CHGR</t>
  </si>
  <si>
    <t>SMP7PMCTX</t>
  </si>
  <si>
    <t>12/24V,6.0A SUPVS PS LG CAB</t>
  </si>
  <si>
    <t>SPACER1</t>
  </si>
  <si>
    <t>5/8"NYLON SPACER&amp;SCREWS  PK 25</t>
  </si>
  <si>
    <t>SPACER4</t>
  </si>
  <si>
    <t>25 PK 5/8" MALE/FEMALE SPACER</t>
  </si>
  <si>
    <t>ST1</t>
  </si>
  <si>
    <t>SNAPTRACK RB-5/SN/UL/30/ST/TTL</t>
  </si>
  <si>
    <t>ST2</t>
  </si>
  <si>
    <t>SNAP-TRAC FOR RB7/RBOC7</t>
  </si>
  <si>
    <t>ST3</t>
  </si>
  <si>
    <t>SNAPTRACK SMP3/5/624/6062/724A</t>
  </si>
  <si>
    <t>STRIKEIT1</t>
  </si>
  <si>
    <t>DUAL PANIC DEVICE P/S 16 A INR</t>
  </si>
  <si>
    <t>STRIKEIT2</t>
  </si>
  <si>
    <t>ONE OUTPUT PANIC DEVICE P/S UL</t>
  </si>
  <si>
    <t>STRIKEIT4</t>
  </si>
  <si>
    <t>DUAL LOW CURR LOCK HARD DEVICE</t>
  </si>
  <si>
    <t>T16100</t>
  </si>
  <si>
    <t>16 VAC 100VA OPEN FRAME XFMRat</t>
  </si>
  <si>
    <t>T1618100</t>
  </si>
  <si>
    <t>16/18VAC@100VA, 115V IN, TRANS</t>
  </si>
  <si>
    <t>T1618300K</t>
  </si>
  <si>
    <t>16/18VAC@300VA, 115V IN, TRANS</t>
  </si>
  <si>
    <t>T1656</t>
  </si>
  <si>
    <t>16VAC/56VA OPEN FRAME XFMR</t>
  </si>
  <si>
    <t>T1MK1F4</t>
  </si>
  <si>
    <t>TROVE1M1, 12/24VDC@4A, FUSED</t>
  </si>
  <si>
    <t>T1MK1F4D</t>
  </si>
  <si>
    <t>TROVE1M1, 12/24VDC@4A, PTC</t>
  </si>
  <si>
    <t>T1MK1F4S</t>
  </si>
  <si>
    <t>TROVE1M1, 12/24VDC@4A/PDS8 FSD</t>
  </si>
  <si>
    <t>T1MK1F4SD</t>
  </si>
  <si>
    <t>TROVE1M1, 12/24V@4A/PDS8CB FSD</t>
  </si>
  <si>
    <t>T1RAL13F8P8</t>
  </si>
  <si>
    <t>TROVE1AL1R, 12@4A, 24@6A, 115V</t>
  </si>
  <si>
    <t>T1RAL33F16</t>
  </si>
  <si>
    <t>ALTRONIX RACK / 16-DOOR SYS</t>
  </si>
  <si>
    <t>T1RAL3F8</t>
  </si>
  <si>
    <t>ALTRONIX RACK / 8-DOOR SYS</t>
  </si>
  <si>
    <t>T1RM3F4</t>
  </si>
  <si>
    <t>ALTX/MERCURY RACK / 4-DOOR SYS</t>
  </si>
  <si>
    <t>T1RSH3F8</t>
  </si>
  <si>
    <t>ALTX/SW HOUSE RACK/8-DOOR SYS</t>
  </si>
  <si>
    <t>T1RV3F4</t>
  </si>
  <si>
    <t>ALTX/VERTX RACK / 4-DOOR SYS</t>
  </si>
  <si>
    <t>T24130D</t>
  </si>
  <si>
    <t>24VAC/100VA 110/220V IN   XFM</t>
  </si>
  <si>
    <t>T2428100</t>
  </si>
  <si>
    <t>24VAC or 28VAC 100Va Xfmr</t>
  </si>
  <si>
    <t>T2428100C</t>
  </si>
  <si>
    <t>24/28VAC 100/85VA XFMR IN ENC</t>
  </si>
  <si>
    <t>T2428175</t>
  </si>
  <si>
    <t>24VAC/7.25A, 28VAC/6.25A  XFMR</t>
  </si>
  <si>
    <t>T2428175C</t>
  </si>
  <si>
    <t>24/28VAC/175VA,  XFMR IN CABT</t>
  </si>
  <si>
    <t>T2428300</t>
  </si>
  <si>
    <t>24 / 28 VAC 300W /  280W XFMR</t>
  </si>
  <si>
    <t>T2428300E</t>
  </si>
  <si>
    <t>24/28 VAC 12. A  XFMR IN ENCL</t>
  </si>
  <si>
    <t>T28140D</t>
  </si>
  <si>
    <t>110/220 VAC TRANSFORMER</t>
  </si>
  <si>
    <t>T2856</t>
  </si>
  <si>
    <t>28VAC/56VA, 120VAC input</t>
  </si>
  <si>
    <t>T2856C</t>
  </si>
  <si>
    <t>28 VAC 56VA XFMR IN ENCL.</t>
  </si>
  <si>
    <t>T2885D</t>
  </si>
  <si>
    <t>28VAC/100VA OPEN FRAME XFMR</t>
  </si>
  <si>
    <t>T2CVK33F10</t>
  </si>
  <si>
    <t>TROVE2CV2, 10-DR, 12A, PTC</t>
  </si>
  <si>
    <t>T2CVK33F10Q</t>
  </si>
  <si>
    <t>TROVE2CV2, 10-DR, 12A,PTC,LQ2</t>
  </si>
  <si>
    <t>T2HW16Q</t>
  </si>
  <si>
    <t>TROVE2HW2/THWD2/24V@10A/LINQ</t>
  </si>
  <si>
    <t>T2KK3F8</t>
  </si>
  <si>
    <t>TROVE2KA2, 8-DR, 6A, FUSE</t>
  </si>
  <si>
    <t>T2KK3F8D</t>
  </si>
  <si>
    <t>TROVE2KA2, 8-DR, 6A, PTC</t>
  </si>
  <si>
    <t>T2KK3F8DQ</t>
  </si>
  <si>
    <t>TROVE2KA2, 8-DR, 6A, PTC, LQ2</t>
  </si>
  <si>
    <t>T2KK3F8Q</t>
  </si>
  <si>
    <t>TROVE2KA2, 8-DR, 6A, FUSE, LQ2</t>
  </si>
  <si>
    <t>T2MK3F4</t>
  </si>
  <si>
    <t>TROVE2M2, 4-DR, 6A, FUSED</t>
  </si>
  <si>
    <t>T2MK3F4D</t>
  </si>
  <si>
    <t>TROVE2M2, 4-DR, 6A, PTC</t>
  </si>
  <si>
    <t>T2MK3F4DQ</t>
  </si>
  <si>
    <t>TROVE2M2, 4-DR, 6A, PTC, LQ2</t>
  </si>
  <si>
    <t>T2MK3F4Q</t>
  </si>
  <si>
    <t>TROVE2M2, 4-DR, 6A, FUSE, LQ2</t>
  </si>
  <si>
    <t>T2MK3F8</t>
  </si>
  <si>
    <t>TROVE2M2, 8-DR, 6A, FUSED</t>
  </si>
  <si>
    <t>T2MK3F8D</t>
  </si>
  <si>
    <t>TROVE2M2, 8-DR, 6A, PTC</t>
  </si>
  <si>
    <t>T2MK3F8DQ</t>
  </si>
  <si>
    <t>TROVE2M2, 8-DR, 6A, PTC, LQ2</t>
  </si>
  <si>
    <t>T2MK3F8Q</t>
  </si>
  <si>
    <t>TROVE2M2, 8-DR, 6A, FUSE, LQ2</t>
  </si>
  <si>
    <t>T2MK3F8Q2</t>
  </si>
  <si>
    <t>T2M2, 8DR, 6A, FUSE, LQ2</t>
  </si>
  <si>
    <t>T2MK75F16</t>
  </si>
  <si>
    <t>TROVE2M2, 12/24VDC, 20A, FUSED</t>
  </si>
  <si>
    <t>T2MK75F16D</t>
  </si>
  <si>
    <t>TROVE2M2, 12/24VDC, 20A, PTC</t>
  </si>
  <si>
    <t>T2MK75F16DQ</t>
  </si>
  <si>
    <t>TROVE2M2, 12/24, 20A, PTC, LQ</t>
  </si>
  <si>
    <t>T2MK75F16Q</t>
  </si>
  <si>
    <t>TROVE2M2, 12/24, 20A, FUSE, LQ</t>
  </si>
  <si>
    <t>T2MK77F16</t>
  </si>
  <si>
    <t>TROVE2M2, 16-DR, 20A, FUSED</t>
  </si>
  <si>
    <t>T2MK77F16D</t>
  </si>
  <si>
    <t>TROVE2M2, 16-DR, 20A, PTC</t>
  </si>
  <si>
    <t>T2MK77F16DQ</t>
  </si>
  <si>
    <t>TROVE2M2, 16-DR, 20A, PTC, LQ2</t>
  </si>
  <si>
    <t>T2MK77F16Q</t>
  </si>
  <si>
    <t>TROVE2M2, 16-DR/20A, FUSE, LQ2</t>
  </si>
  <si>
    <t>T2MK7F4D</t>
  </si>
  <si>
    <t>TROVE2M2, MERC 4-DR, 10A PTC</t>
  </si>
  <si>
    <t>T2MK7F8</t>
  </si>
  <si>
    <t>TROVE2M2, 8-DR, 10A, FUSED</t>
  </si>
  <si>
    <t>T2MK7F8D</t>
  </si>
  <si>
    <t>TROVE2M2, 8-DR, 10A, PTC</t>
  </si>
  <si>
    <t>T2MK7F8DQ</t>
  </si>
  <si>
    <t>TROVE2M2, 8-DR, 10A, PTC, LQ2</t>
  </si>
  <si>
    <t>T2MK7F8PQ</t>
  </si>
  <si>
    <t>TROVE2M2, 24, 10A, FUSE, LQ8PD</t>
  </si>
  <si>
    <t>T2MK7F8Q</t>
  </si>
  <si>
    <t>TROVE2M2, 8-DR, 10A, FUSE, LQ2</t>
  </si>
  <si>
    <t>T2SK7F8</t>
  </si>
  <si>
    <t>TROVE2SH2, FUSED 8-DR</t>
  </si>
  <si>
    <t>T2SK7F8D</t>
  </si>
  <si>
    <t>TROVE2SH2, PTC 8-DR</t>
  </si>
  <si>
    <t>T2VK1</t>
  </si>
  <si>
    <t>TROVE2V2, 4-DR, 10A, FUSED</t>
  </si>
  <si>
    <t>T3MK75F16</t>
  </si>
  <si>
    <t>TROVE3M3, MERCURY 16-DR, FUSED</t>
  </si>
  <si>
    <t>T3MK75F16D</t>
  </si>
  <si>
    <t>TROVE3M3, MERCURY 16-DR, PTC</t>
  </si>
  <si>
    <t>T3MK77F16</t>
  </si>
  <si>
    <t>Trove3M3, TMV2, Mer 16-DR FUSE</t>
  </si>
  <si>
    <t>T3MK77F16D</t>
  </si>
  <si>
    <t>TROVE3M3, TMV2, MERC 16-DR PTC</t>
  </si>
  <si>
    <t>T3SK75F16</t>
  </si>
  <si>
    <t>TROVE3SH3, SOFTWAREHOUSE 16-DR</t>
  </si>
  <si>
    <t>T3SK75F16D</t>
  </si>
  <si>
    <t>T3SK75F8</t>
  </si>
  <si>
    <t>TROVE3SH3, SOFTWAREHOUSE 8-DR</t>
  </si>
  <si>
    <t>T3SK75F8D</t>
  </si>
  <si>
    <t>TAM2</t>
  </si>
  <si>
    <t>AMAG BACKPLANE FITS TROVE2</t>
  </si>
  <si>
    <t>TAPE1</t>
  </si>
  <si>
    <t>ADHESIVE PADS PK25</t>
  </si>
  <si>
    <t>TBH2</t>
  </si>
  <si>
    <t>TROVE2 ALTRONIX/BOSCH BKPLANE</t>
  </si>
  <si>
    <t>TBL2</t>
  </si>
  <si>
    <t>TROVE2 BLANK BACKPLANE</t>
  </si>
  <si>
    <t>TBL3</t>
  </si>
  <si>
    <t>TROVE3 BLANK BACKPLANE</t>
  </si>
  <si>
    <t>TC1</t>
  </si>
  <si>
    <t>CDVI BACKPLANE FITS TROVE1</t>
  </si>
  <si>
    <t>TCV2</t>
  </si>
  <si>
    <t>CDVI BACKPLANE FITS TROVE2</t>
  </si>
  <si>
    <t>TCV3</t>
  </si>
  <si>
    <t>TROVE3 ALTRONIX/CDVI BACKPLANE</t>
  </si>
  <si>
    <t>TDM1</t>
  </si>
  <si>
    <t>TROVE1 ALTRONIX/DMP BACKPLANE</t>
  </si>
  <si>
    <t>TDM2</t>
  </si>
  <si>
    <t>TROVE2 ALTRONIX/DMP BACKPLANE</t>
  </si>
  <si>
    <t>TEMPO2</t>
  </si>
  <si>
    <t>DIGITAL TEST/TRIGGER TIMER</t>
  </si>
  <si>
    <t>THN2</t>
  </si>
  <si>
    <t>TROVE2 ALTRONIX/HN BACKPLANE</t>
  </si>
  <si>
    <t>THW2</t>
  </si>
  <si>
    <t>TROVE2 ALTRONIX/HW BACKPLANE</t>
  </si>
  <si>
    <t>THW3</t>
  </si>
  <si>
    <t>TROVE3 ALTRONIX/HW BACKPLANE</t>
  </si>
  <si>
    <t>THWD2</t>
  </si>
  <si>
    <t>HW PROWATCH/WINPAK DR BKPLANE</t>
  </si>
  <si>
    <t>TJC1</t>
  </si>
  <si>
    <t>TROVE1 ALTRONIX/JCI BACKPLANE</t>
  </si>
  <si>
    <t>TJC2</t>
  </si>
  <si>
    <t>TROVE2 ALTRONIX/JCI BACKPLANE</t>
  </si>
  <si>
    <t>TJC3</t>
  </si>
  <si>
    <t>TROVE3 ALTRONIX/JCI BACKPLANE</t>
  </si>
  <si>
    <t>TKA2</t>
  </si>
  <si>
    <t>KEYSCAN BACKPLANE FITS TROVE2</t>
  </si>
  <si>
    <t>TKH2</t>
  </si>
  <si>
    <t>TROVE2 ALTRONIX/KANTECH BPLANE</t>
  </si>
  <si>
    <t>TM1</t>
  </si>
  <si>
    <t>MERCURY BACKPLANE FITS TROVE1</t>
  </si>
  <si>
    <t>TM2</t>
  </si>
  <si>
    <t>MERCURY BACKPLANE FITS TROVE2</t>
  </si>
  <si>
    <t>TM3</t>
  </si>
  <si>
    <t>TROVE3 ALTRONIX/MERC BACKPLANE</t>
  </si>
  <si>
    <t>TM400</t>
  </si>
  <si>
    <t>MERCURY BOARD ENCLOSURE</t>
  </si>
  <si>
    <t>TMV2</t>
  </si>
  <si>
    <t>MERCURY/VERTX DOOR BACKPLANE F</t>
  </si>
  <si>
    <t>TP1220</t>
  </si>
  <si>
    <t>12VAC/20VA PLUGABLE XFMR</t>
  </si>
  <si>
    <t>TP1620</t>
  </si>
  <si>
    <t>16VAC/20VA PLUGABLE XFMR</t>
  </si>
  <si>
    <t>TP1640</t>
  </si>
  <si>
    <t>16VAC/40VA PLUG IN XFMR</t>
  </si>
  <si>
    <t>TP1650</t>
  </si>
  <si>
    <t>16VAC 50VA PLUG IN XFMR</t>
  </si>
  <si>
    <t>TP2420</t>
  </si>
  <si>
    <t>24VAC/20VA PLUGABLE XFMR</t>
  </si>
  <si>
    <t>TP2440</t>
  </si>
  <si>
    <t>24VAC 40VA PLUG-IN XFMR</t>
  </si>
  <si>
    <t>TP2450</t>
  </si>
  <si>
    <t>24VAC 50 VA PLUG IN XFMR</t>
  </si>
  <si>
    <t>TPD1</t>
  </si>
  <si>
    <t>TROVE1 ALTRONIX/PDK BACKPLANE</t>
  </si>
  <si>
    <t>TPX2</t>
  </si>
  <si>
    <t>TROVE2 ALTRONIX/PAXT BACKPLANE</t>
  </si>
  <si>
    <t>TR1VK4F8Q</t>
  </si>
  <si>
    <t>TROVE1VR, 12/24VDC@4A, LINQ</t>
  </si>
  <si>
    <t>TROVE1</t>
  </si>
  <si>
    <t>TROVE1 ACCESS ENCLOSURE ONLY</t>
  </si>
  <si>
    <t>TROVE1AL1R</t>
  </si>
  <si>
    <t>TROVE RACK W/ALTRONIX BACPLANE</t>
  </si>
  <si>
    <t>TROVE1BL1R</t>
  </si>
  <si>
    <t>TROVE RACK W/BLANK BACKPLANE</t>
  </si>
  <si>
    <t>TROVE1C1</t>
  </si>
  <si>
    <t>TROVE1 &amp; CDVI BACKPLANE</t>
  </si>
  <si>
    <t>TROVE1DM1</t>
  </si>
  <si>
    <t>TROVE1 W/DMP BACKPLANE</t>
  </si>
  <si>
    <t>TROVE1M1</t>
  </si>
  <si>
    <t>TROVE1 &amp; MERCURY BACKPLANE</t>
  </si>
  <si>
    <t>TROVE1M1R</t>
  </si>
  <si>
    <t>TROVE RACK AND ALTX/MERCURY BP</t>
  </si>
  <si>
    <t>TROVE1M1WP</t>
  </si>
  <si>
    <t>WP2 WITH MERCURY BACKPLANE</t>
  </si>
  <si>
    <t>TROVE1PD1</t>
  </si>
  <si>
    <t>TROVE1 W/PDK BACKPLANE</t>
  </si>
  <si>
    <t>TROVE1SA1</t>
  </si>
  <si>
    <t>TROVE1 W/SALTO BACKPLANE</t>
  </si>
  <si>
    <t>TROVE1SH1R</t>
  </si>
  <si>
    <t>TROVE RACK AND ALTX/SWHOUSE BP</t>
  </si>
  <si>
    <t>TROVE1V1</t>
  </si>
  <si>
    <t>TROVE1 &amp; VERTX BACKPLANE</t>
  </si>
  <si>
    <t>TROVE1V1R</t>
  </si>
  <si>
    <t>TROVE RACK AND ALTX/VERTX BP</t>
  </si>
  <si>
    <t>TROVE2</t>
  </si>
  <si>
    <t>TROVE2 ACCESS ENCLOSURE ONLY</t>
  </si>
  <si>
    <t>TROVE2AM2</t>
  </si>
  <si>
    <t>TROVE2 &amp; AMAG BACKPLANE</t>
  </si>
  <si>
    <t>TROVE2BH2</t>
  </si>
  <si>
    <t>TROVE2 W/BOSCH BACKPLANE</t>
  </si>
  <si>
    <t>TROVE2BL2</t>
  </si>
  <si>
    <t>TROVE2 W/TBL2 BACKPLANE</t>
  </si>
  <si>
    <t>TROVE2CV2</t>
  </si>
  <si>
    <t>TROVE2 &amp; CDVI BACKPLANE</t>
  </si>
  <si>
    <t>TROVE2DM2</t>
  </si>
  <si>
    <t>TROVE2 W/DMP BACKPLANE</t>
  </si>
  <si>
    <t>TROVE2HN2</t>
  </si>
  <si>
    <t>TROVE2 W/HW NETAXS BACKPLANE</t>
  </si>
  <si>
    <t>TROVE2HW2</t>
  </si>
  <si>
    <t>TROVE2 W/HONEYWELL BACKPLANE</t>
  </si>
  <si>
    <t>TROVE2KA2</t>
  </si>
  <si>
    <t>TROVE2 &amp; KEYSPAN BACKPLANE</t>
  </si>
  <si>
    <t>TROVE2KH2</t>
  </si>
  <si>
    <t>TROVE2 W/KANTECH BACKPLANE</t>
  </si>
  <si>
    <t>TROVE2M2</t>
  </si>
  <si>
    <t>TROVE2 &amp; MERCURY BACKPLANE</t>
  </si>
  <si>
    <t>TROVE2PX2</t>
  </si>
  <si>
    <t>TROVE2 W/PAXTON BACKPLANE</t>
  </si>
  <si>
    <t>TROVE2SH2</t>
  </si>
  <si>
    <t>TROVE2 &amp; SOFTWRE HSE BACKPLANE</t>
  </si>
  <si>
    <t>TROVE2V2</t>
  </si>
  <si>
    <t>TROVE2 &amp; VERTX BACKPLANE</t>
  </si>
  <si>
    <t>TROVE2Z2</t>
  </si>
  <si>
    <t>TROVE2 W/ZKTECO BACKPLANE</t>
  </si>
  <si>
    <t>TROVE3</t>
  </si>
  <si>
    <t>LG ENCL FOR VARIOUS BACKPLANES</t>
  </si>
  <si>
    <t>TROVE3BL3</t>
  </si>
  <si>
    <t>TROVE3 W/ TBL3 BACKPLANE</t>
  </si>
  <si>
    <t>TROVE3CV3</t>
  </si>
  <si>
    <t>TROVE3 W/ TCV3 BACKPLANE</t>
  </si>
  <si>
    <t>TROVE3HW3</t>
  </si>
  <si>
    <t>TROVE3 W/ THW3 BACKPLANE</t>
  </si>
  <si>
    <t>TROVE3M3</t>
  </si>
  <si>
    <t>TROVE3 W/ TM3 BACKPLANE</t>
  </si>
  <si>
    <t>TROVE3SH3</t>
  </si>
  <si>
    <t>TROVE3 W/ TSH3 BACKPLANE</t>
  </si>
  <si>
    <t>TROVE3V3</t>
  </si>
  <si>
    <t>TROVE3 W/ TV3 BACKPLANE</t>
  </si>
  <si>
    <t>TSA1</t>
  </si>
  <si>
    <t>TROVE1 ALTRONIX/SALTO BACKPLNE</t>
  </si>
  <si>
    <t>TSH2</t>
  </si>
  <si>
    <t>SOFT HSE  BACKPLANE FITS TROVE</t>
  </si>
  <si>
    <t>TSH3</t>
  </si>
  <si>
    <t>TROVE3 ALTRONIX/SWH BACKPLANE</t>
  </si>
  <si>
    <t>TV1</t>
  </si>
  <si>
    <t>VERTX BACKPLANE FITS TROVE1</t>
  </si>
  <si>
    <t>TV2</t>
  </si>
  <si>
    <t>VERTX BACKPLANE FITS TROVE2</t>
  </si>
  <si>
    <t>TV3</t>
  </si>
  <si>
    <t>TROVE3 ALTRNIX/VERTX BACKPLANE</t>
  </si>
  <si>
    <t>TZ2</t>
  </si>
  <si>
    <t>TROVE2 ALTRONIX/ZKT BACKPLANE</t>
  </si>
  <si>
    <t>VB1</t>
  </si>
  <si>
    <t>12-24VDC to 24VDC .75A</t>
  </si>
  <si>
    <t>VB1T</t>
  </si>
  <si>
    <t>12-24VDC to 24VDC .75A, Term B</t>
  </si>
  <si>
    <t>VB6</t>
  </si>
  <si>
    <t>24VAC/VDC to 2- 56VDC OUT</t>
  </si>
  <si>
    <t>VERTILINE12DCBV</t>
  </si>
  <si>
    <t>REPLACE BD VERTILINE 12VDC 230</t>
  </si>
  <si>
    <t>VERTILINE16</t>
  </si>
  <si>
    <t>16Out @ 10A, 24/28VAC, 1U Fuse</t>
  </si>
  <si>
    <t>VERTILINE166</t>
  </si>
  <si>
    <t>16Out @ 14A, 24/28VAC, 1U Fuse</t>
  </si>
  <si>
    <t>VERTILINE166C</t>
  </si>
  <si>
    <t>VERTILINE166CD</t>
  </si>
  <si>
    <t>16Out @ 14A, 24/28VAC, 1U PTC</t>
  </si>
  <si>
    <t>VERTILINE166D</t>
  </si>
  <si>
    <t>VERTILINE16C</t>
  </si>
  <si>
    <t>VERTILINE16CD</t>
  </si>
  <si>
    <t>16Out @ 10A, 24/28VAC, 1U PTC</t>
  </si>
  <si>
    <t>VERTILINE16D</t>
  </si>
  <si>
    <t>VERTILINE16DI</t>
  </si>
  <si>
    <t>16 Out 16A, 24/28V,1U PTC Iso</t>
  </si>
  <si>
    <t>VERTILINE16I</t>
  </si>
  <si>
    <t>16 Out 16A, 24/28V,1U Fuse Iso</t>
  </si>
  <si>
    <t>VERTILINE24</t>
  </si>
  <si>
    <t>24Out @ 10A, 24/28VAC, 1U Fuse</t>
  </si>
  <si>
    <t>VERTILINE246</t>
  </si>
  <si>
    <t>24Out @ 17A, 24/28VAC, 1U Fuse</t>
  </si>
  <si>
    <t>VERTILINE246C</t>
  </si>
  <si>
    <t>VERTILINE246CD</t>
  </si>
  <si>
    <t>24Out @ 14A, 24/28VAC, 1U PTC</t>
  </si>
  <si>
    <t>VERTILINE246D</t>
  </si>
  <si>
    <t>24Out @ 17A, 24/28VAC, 1U PTC</t>
  </si>
  <si>
    <t>VERTILINE24C</t>
  </si>
  <si>
    <t>VERTILINE24CD</t>
  </si>
  <si>
    <t>24Out @ 10A, 24/28VAC, 1U PTC</t>
  </si>
  <si>
    <t>VERTILINE24D</t>
  </si>
  <si>
    <t>VERTILINE33D</t>
  </si>
  <si>
    <t>16 Out @ 8A, 12VDC, 1U PTC</t>
  </si>
  <si>
    <t>VERTILINE33TD</t>
  </si>
  <si>
    <t>16 Out @ 16A, 12VDC, 1U PTC</t>
  </si>
  <si>
    <t>VERTILINE3D</t>
  </si>
  <si>
    <t>8 Out @ 8A, 12VDC, 1U PTC</t>
  </si>
  <si>
    <t>VERTILINE563</t>
  </si>
  <si>
    <t>56VDC RACK P/S BATTERY/CHARGER</t>
  </si>
  <si>
    <t>VERTILINE63D</t>
  </si>
  <si>
    <t>16 Out @ 8A, 24VDC, 1U PTC</t>
  </si>
  <si>
    <t>VERTILINE63TD</t>
  </si>
  <si>
    <t>16 Out @ 16A, 24VDC, 1U PTC</t>
  </si>
  <si>
    <t>VERTILINE6D</t>
  </si>
  <si>
    <t>8 Out @ 8A, 24VDC, 1U PTC</t>
  </si>
  <si>
    <t>VERTILINE8</t>
  </si>
  <si>
    <t>8 Out @ 5A, 24/28VAC, 1U Fuse</t>
  </si>
  <si>
    <t>VERTILINE83</t>
  </si>
  <si>
    <t>8 Out @ 10A, 24/28VAC, 1U Fuse</t>
  </si>
  <si>
    <t>VERTILINE83C</t>
  </si>
  <si>
    <t>VERTILINE83CD</t>
  </si>
  <si>
    <t>8 Out @ 10A, 24/28VAC, 1U PTC</t>
  </si>
  <si>
    <t>VERTILINE83D</t>
  </si>
  <si>
    <t>VERTILINE8C</t>
  </si>
  <si>
    <t>VERTILINE8CD</t>
  </si>
  <si>
    <t>8 Out @ 5A, 24/28VAC, 1U PTC</t>
  </si>
  <si>
    <t>VERTILINE8D</t>
  </si>
  <si>
    <t>VERTILINE8DI</t>
  </si>
  <si>
    <t>8 Out 5A, 24/28V, 1U PTC Iso</t>
  </si>
  <si>
    <t>VERTILINE8I</t>
  </si>
  <si>
    <t>8 Out 5A, 24/28V, 1U Fuse Iso</t>
  </si>
  <si>
    <t>VR1</t>
  </si>
  <si>
    <t>24VAC/VDC - 12VDC@1A CABLE</t>
  </si>
  <si>
    <t>VR1T</t>
  </si>
  <si>
    <t>24VAC/VDC - 12VDC@1A TERMINL</t>
  </si>
  <si>
    <t>VR1TM5</t>
  </si>
  <si>
    <t>24VAC/VDC - 5VDC@1A TERMINL</t>
  </si>
  <si>
    <t>VR2T</t>
  </si>
  <si>
    <t>24VAC/VDC - 12VDC@0.5A TERMINL</t>
  </si>
  <si>
    <t>VR3T</t>
  </si>
  <si>
    <t>24VDC - 12VDC@2A TERMINL</t>
  </si>
  <si>
    <t>VR4T</t>
  </si>
  <si>
    <t>24VDC - 12VDC@3A TERMINL</t>
  </si>
  <si>
    <t>VR5BT</t>
  </si>
  <si>
    <t>24VAC/VDC-12VDC@3A CHG TERMINL</t>
  </si>
  <si>
    <t>VR5T</t>
  </si>
  <si>
    <t>24VAC/VDC - 12VDC@3A TERMINL</t>
  </si>
  <si>
    <t>VR6</t>
  </si>
  <si>
    <t>24VDC IN - 5VDC / 12VDC@6A OUT</t>
  </si>
  <si>
    <t>WAYPOINT102</t>
  </si>
  <si>
    <t>PWR SPLY 12VDC @ 10A,OUT ENCL</t>
  </si>
  <si>
    <t>WAYPOINT10A</t>
  </si>
  <si>
    <t>24/28AC @ 4/3.5A, NEMA 4/4X, 1</t>
  </si>
  <si>
    <t>WAYPOINT10A4DU</t>
  </si>
  <si>
    <t>24/28AC@4/3.5A, 4 PTC, NEMA4X</t>
  </si>
  <si>
    <t>WAYPOINT10A4U</t>
  </si>
  <si>
    <t>24/28AC@4/3.5A, 4 FUSE, NEMA4X</t>
  </si>
  <si>
    <t>WAYPOINT10A8DU</t>
  </si>
  <si>
    <t>24/28AC@4/3.5A, 8 PTC, NEMA4X</t>
  </si>
  <si>
    <t>WAYPOINT10A8U</t>
  </si>
  <si>
    <t>24/28AC@4/3.5A, 8 FUSE, NEMA4X</t>
  </si>
  <si>
    <t>WAYPOINT10AU</t>
  </si>
  <si>
    <t>24/28AC@4/3.5A, PTC, NEMA4/4X</t>
  </si>
  <si>
    <t>WAYPOINT17A4DU</t>
  </si>
  <si>
    <t>24/28AC@7.25/6.25A,4PTC,UL,OUT</t>
  </si>
  <si>
    <t>WAYPOINT17A4U</t>
  </si>
  <si>
    <t>24/28AC@7.25/6.25A,4Fuse,UL,OU</t>
  </si>
  <si>
    <t>WAYPOINT17A8DU</t>
  </si>
  <si>
    <t>8OUT/24/28AC@7.25/6.25A,NEMA4X</t>
  </si>
  <si>
    <t>WAYPOINT17A8U</t>
  </si>
  <si>
    <t>WAYPOINT17ADU</t>
  </si>
  <si>
    <t>24/28AC@7.25/6.25A, NEMA 4/4X</t>
  </si>
  <si>
    <t>WAYPOINT17AU</t>
  </si>
  <si>
    <t>WAYPOINT3</t>
  </si>
  <si>
    <t>12/24VDC @ 2.5A, NEMA 4/4X, 11</t>
  </si>
  <si>
    <t>WAYPOINT307A</t>
  </si>
  <si>
    <t>2 OUT 24/28AC @ 12.5/10A, NEMA</t>
  </si>
  <si>
    <t>WAYPOINT30A</t>
  </si>
  <si>
    <t>24/28AC @ 12.5/10A, NEMA 4/4X,</t>
  </si>
  <si>
    <t>WAYPOINT30A4DU</t>
  </si>
  <si>
    <t>24/28AC@12.5/10A,4PTC,UL,OUTDO</t>
  </si>
  <si>
    <t>WAYPOINT30A4U</t>
  </si>
  <si>
    <t>24/28AC@12.5/10A,4FUSE,UL,OUTD</t>
  </si>
  <si>
    <t>WAYPOINT30A8DU</t>
  </si>
  <si>
    <t>24/28AC@12.5/10A,8PTC,UL,OUTDO</t>
  </si>
  <si>
    <t>WAYPOINT30A8U</t>
  </si>
  <si>
    <t>24/28AC@12.5/10A,8FUSE,UL,OUTD</t>
  </si>
  <si>
    <t>WAYPOINT30ADU</t>
  </si>
  <si>
    <t>24/28AC@12.5/10A, NEMA 4/4X</t>
  </si>
  <si>
    <t>WAYPOINT30AU</t>
  </si>
  <si>
    <t>WAYPOINT5</t>
  </si>
  <si>
    <t>12/24VDC @ 4A, NEMA 4/4X, 115/</t>
  </si>
  <si>
    <t>WAYPOINT562</t>
  </si>
  <si>
    <t>48VDC@2A, BAT CHARGE, NEMA4/4X</t>
  </si>
  <si>
    <t>WAYPOINT7</t>
  </si>
  <si>
    <t>12/24VDC @ 6A, NEMA 4/4X, 115V</t>
  </si>
  <si>
    <t>WM100</t>
  </si>
  <si>
    <t>MAGNETIC CABLE MOUNT, 100PK</t>
  </si>
  <si>
    <t>WM25</t>
  </si>
  <si>
    <t>MAGNETIC CABLE MOUNT, 25PK</t>
  </si>
  <si>
    <t>WM5</t>
  </si>
  <si>
    <t>MAGNETIC CABLE MOUNT, 5PK</t>
  </si>
  <si>
    <t>WP1</t>
  </si>
  <si>
    <t>WEATHERPROOF NEMA 4 CABINET</t>
  </si>
  <si>
    <t>WP2</t>
  </si>
  <si>
    <t>OUTDOOR ENCL- NEMA 4 &amp; 12/IP66</t>
  </si>
  <si>
    <t>WP3</t>
  </si>
  <si>
    <t>OUTDOOR ENCLOSURE NEMA 4-4X/IP</t>
  </si>
  <si>
    <t>WP4</t>
  </si>
  <si>
    <t>WPL1</t>
  </si>
  <si>
    <t>LOCK FOR WP1 ENCLOSURE</t>
  </si>
  <si>
    <t>WPL2</t>
  </si>
  <si>
    <t>LOCK FOR WP2 ENCLOSURE</t>
  </si>
  <si>
    <t>WPTV244175UL</t>
  </si>
  <si>
    <t>24AC@7A/28AC@6.25A,4Fuse,UL,OU</t>
  </si>
  <si>
    <t>WPTV244300UL</t>
  </si>
  <si>
    <t>24AC@12.5A/28AC@10A,4Fuse,UL,O</t>
  </si>
  <si>
    <t>WPTV248175UL</t>
  </si>
  <si>
    <t>24AC@7A/28AC@6.25A,8Fuse,UL,OU</t>
  </si>
  <si>
    <t>WPTV248175ULCB</t>
  </si>
  <si>
    <t>24AC@7A,28AC@6.25A,8PTC,UL,OUT</t>
  </si>
  <si>
    <t>WPTV248300UL</t>
  </si>
  <si>
    <t>24AC@12.5A/28AC@10A,8Fuse,UL,O</t>
  </si>
  <si>
    <t>WPTV248300ULCB</t>
  </si>
  <si>
    <t>24AC@12.5A/28AC@10A,8PTC,UL,OU</t>
  </si>
  <si>
    <t>WPTV248UL</t>
  </si>
  <si>
    <t>24VAC,3.5A,8 FSE UL OUTDOOR PS</t>
  </si>
  <si>
    <t>WPTV248ULCB</t>
  </si>
  <si>
    <t>24VAC,3.5A,8 PTC UL OUTDOOR PS</t>
  </si>
  <si>
    <t>START IP Camera license, per camera. Includes 90 days of software updates, or 3 years when purchased with an exacqVision server.</t>
  </si>
  <si>
    <t>$56.00</t>
  </si>
  <si>
    <t>PROFESSIONAL IP Camera license, per camera. Includes 1 year of software updates, or 3 years when purchased with an exacqVision server.</t>
  </si>
  <si>
    <t>$168.00</t>
  </si>
  <si>
    <t>ENTERPRISE IP camera license, per camera  Includes 1 year of software updates, or 3 years when purchased with an exacqVision recorder.</t>
  </si>
  <si>
    <t>$250.00</t>
  </si>
  <si>
    <t>EDGE server license for one EDGE compatible device. Includes 90 days SSA.</t>
  </si>
  <si>
    <t>License to upgrade one EDGE server license to EDGE PLUS. Includes one year SSA from date of EDGE license creation.</t>
  </si>
  <si>
    <t>$114.00</t>
  </si>
  <si>
    <t>EDGE PLUS server license for one EDGE PLUS compatible device. Includes one year SSA.</t>
  </si>
  <si>
    <t>$170.00</t>
  </si>
  <si>
    <t>Upgrade one PROFESSIONAL IP camera license to ENTERPRISE.</t>
  </si>
  <si>
    <t>$82.00</t>
  </si>
  <si>
    <t xml:space="preserve">Upgrade one START IP camera license to PROFESSIONAL. </t>
  </si>
  <si>
    <t>$112.00</t>
  </si>
  <si>
    <t>Upgrade one START IP camera license to ENTERPRISE.</t>
  </si>
  <si>
    <t>$194.00</t>
  </si>
  <si>
    <t xml:space="preserve">exacqVision enterprise license for one spare failover recorder installed on any A or Z-series recorder, up to 64 IP camera channels.  Includes 3 years SSA.  Available at time of recorder purchase only.  </t>
  </si>
  <si>
    <t>$2,785.00</t>
  </si>
  <si>
    <t>exacqVision enterprise license for one spare failover recorder installed on any A or Z-series recorder, up to 128 IP camera channels. Includes 3 years SSA. Available at time of recorder purchase only.</t>
  </si>
  <si>
    <t>$5,515.00</t>
  </si>
  <si>
    <t>START software updates per IP camera, per year</t>
  </si>
  <si>
    <t>$12.00</t>
  </si>
  <si>
    <t xml:space="preserve">EDGE server software updates per IP camera, per year. </t>
  </si>
  <si>
    <t xml:space="preserve">EDGE PLUS server software updates per IP camera, per year. </t>
  </si>
  <si>
    <t>$28.00</t>
  </si>
  <si>
    <t>PROFESSIONAL software updates per IP camera, per year.</t>
  </si>
  <si>
    <t>ENTERPRISE software updates per IP camera, per year.</t>
  </si>
  <si>
    <t>$42.00</t>
  </si>
  <si>
    <t xml:space="preserve">EDGE software update to the current exacqVision version, per server. </t>
  </si>
  <si>
    <t>$39.00</t>
  </si>
  <si>
    <t>One unit of synchronizing software updates. Requires a SSA calculator quote number at time of order.</t>
  </si>
  <si>
    <t>$100.00</t>
  </si>
  <si>
    <t xml:space="preserve">START software update to the current exacqVision version, per server. </t>
  </si>
  <si>
    <t>$215.00</t>
  </si>
  <si>
    <t xml:space="preserve">PROFESSIONAL software update to the current exacqVision version, per server. </t>
  </si>
  <si>
    <t>$325.00</t>
  </si>
  <si>
    <t xml:space="preserve">ENTERPRISE software update to the current exacqVision version, per server. </t>
  </si>
  <si>
    <t>$435.00</t>
  </si>
  <si>
    <t>Transfer one EDGE or EDGE PLUS server license to another EDGE device. Requires a current SSA at time of transfer.</t>
  </si>
  <si>
    <t>Transfer a server license to a new MAC address. Requires a current SSA at time of transfer.</t>
  </si>
  <si>
    <t>$140.00</t>
  </si>
  <si>
    <t>$1,325.00</t>
  </si>
  <si>
    <t xml:space="preserve">IP Desktop recorder with 4 IP cameras licenses (64 max). exacqVision Professional or Enterprise server, client, web/mobile software pre-installed with 3 years software upgrades and hardware warranty. Win10 or Ubuntu Linux 16.04 on SSD. HDMI, DVI-D, DisplayPort, VGA (2 max simultaneous), Dual GB NICs, DVD-RW. Keyboard and mouse included.
</t>
  </si>
  <si>
    <t>$2,900.00</t>
  </si>
  <si>
    <t>IP Desktop recorder with 4 IP cameras licenses (64 max). exacqVision Professional, client, web/mobile software pre-installed with 3 years software upgrades and hardware warranty. Ubuntu Linux 18.04 on SSD. HDMI, DVI-D, DisplayPort, VGA (2 max simultaneous), Dual GB NICs, DVD-RW. Keyboard and mouse included.</t>
  </si>
  <si>
    <t>IP Desktop recorder with 4 IP cameras licenses (64 max). exacqVision Professional or Enterprise server, client, web/mobile software pre-installed with 3 years software upgrades and hardware warranty. Win10 or Ubuntu Linux 16.04 on SSD. HDMI, DVI-D, DisplayPort, VGA (2 max simultaneous), Dual GB NICs, DVD-RW. Keyboard and mouse included.</t>
  </si>
  <si>
    <t>IP Desktop recorder with 4 IP cameras licenses (64 max). exacqVision Enterprise server, client, web/mobile software pre-installed with 3 years software upgrades and hardware warranty. Ubuntu Linux 18.04 on SSD. HDMI, DVI-D, DisplayPort, VGA (2 max simultaneous), Dual GB NICs, DVD-RW. Keyboard and mouse included.</t>
  </si>
  <si>
    <t xml:space="preserve">IP Desktop recorder with 4 IP cameras licenses (64 max). exacqVision Professional or Enterprise server, client, web/mobile software pre-installed with 3 years software upgrades and hardware warranty. Win10 or Ubuntu Linux 16.04 on SSD. HDMI, DVI-D, DisplayPort, VGA (2 max simultaneous), Dual GB NICs, DVD-RW. Keyboard and mouse included.
</t>
  </si>
  <si>
    <t>$3,180.00</t>
  </si>
  <si>
    <t xml:space="preserve">IP Desktop recorder with 4 IP cameras licenses (64 max). exacqVision Professional or Enterprise server, client, web/mobile software pre-installed with 3 years software upgrades and hardware warranty. Win10 or Ubuntu Linux 16.04 on SSD. HDMI, DVI-D, DisplayPort, VGA (2 max simultaneous), Dual GB NICs, DVD-RW. Keyboard and mouse included.
</t>
  </si>
  <si>
    <t>$3,460.00</t>
  </si>
  <si>
    <t xml:space="preserve">IP Desktop recorder with 4 IP cameras licenses (64 max). exacqVision Professional or Enterprise server, client, web/mobile software pre-installed with 3 years software upgrades and hardware warranty. Win10 or Ubuntu Linux 16.04 on SSD. HDMI, DVI-D, DisplayPort, VGA (2 max simultaneous), Dual GB NICs, DVD-RW. Keyboard and mouse included.
</t>
  </si>
  <si>
    <t>$3,740.00</t>
  </si>
  <si>
    <t xml:space="preserve">IP Desktop recorder with 4 IP cameras licenses (64 max). exacqVision Professional or Enterprise server, client, web/mobile software pre-installed with 3 years software upgrades and hardware warranty. Win10 or Ubuntu Linux 16.04 on SSD. HDMI, DVI-D, DisplayPort, VGA (2 max simultaneous), Dual GB NICs, DVD-RW. Keyboard and mouse included.
</t>
  </si>
  <si>
    <t>$4,300.00</t>
  </si>
  <si>
    <t xml:space="preserve">
IP Desktop recorder with 4 IP cameras licenses (64 max). exacqVision Professional or Enterprise server, client, web/mobile software pre-installed with 3 years software upgrades and hardware warranty. Win10 or Ubuntu Linux 16.04 on SSD. HDMI, DVI-D, DisplayPort, VGA (2 max simultaneous), Dual GB NICs, DVD-RW. Keyboard and mouse included.
</t>
  </si>
  <si>
    <t>$4,860.00</t>
  </si>
  <si>
    <t>$5,420.00</t>
  </si>
  <si>
    <t xml:space="preserve">Hybrid Desktop recorder with 4 IP cameras licenses (64 max) and 8 analog at 30 FPS. exacqVision Professional or Enterprise server, client, web/mobile software pre-installed with 3 years software upgrades and hardware warranty. Win10 or Ubuntu Linux 16.04 on SSD. HDMI, DVI-D, DisplayPort, VGA (2 max simultaneous), Dual GB NICs, 2 multiplexed monitor outputs, RS-485 serial port, 8 alarm inputs, 4 alarm outputs, 8 audio inputs, DVD-RW. Keyboard and mouse included.
</t>
  </si>
  <si>
    <t>Hybrid Desktop recorder with 4 IP cameras licenses (64 max) and 8 analog at 30 FPS. exacqVision Enterprise server, client, web/mobile software pre-installed with 3 years software upgrades and hardware warranty. Ubuntu Linux 18.04 on SSD. HDMI, DVI-D, DisplayPort, VGA (2 max simultaneous), Dual GB NICs, 2 multiplexed monitor outputs, RS-485 serial port, 8 alarm inputs, 4 alarm outputs, 8 audio inputs, DVD-RW. Keyboard and mouse included.</t>
  </si>
  <si>
    <t xml:space="preserve">Hybrid Desktop recorder with 4 IP cameras licenses (64 max) and 8 analog at 30 FPS. exacqVision Professional or Enterprise server, client, web/mobile software pre-installed with 3 years software upgrades and hardware warranty. Win10 or Ubuntu Linux 16.04 on SSD. HDMI, DVI-D, DisplayPort, VGA (2 max simultaneous), Dual GB NICs, 2 multiplexed monitor outputs, RS-485 serial port, 8 alarm inputs, 4 alarm outputs, 8 audio inputs, DVD-RW. Keyboard and mouse included.
</t>
  </si>
  <si>
    <t>Hybrid Desktop recorder with 4 IP cameras licenses (64 max) and 8 analog at 30 FPS. exacqVision Professional server, client, web/mobile software pre-installed with 3 years software upgrades and hardware warranty. Ubuntu Linux 18.04 on SSD. HDMI, DVI-D, DisplayPort, VGA (2 max simultaneous), Dual GB NICs, 2 multiplexed monitor outputs, RS-485 serial port, 8 alarm inputs, 4 alarm outputs, 8 audio inputs, DVD-RW. Keyboard and mouse included.</t>
  </si>
  <si>
    <t xml:space="preserve">Hybrid Desktop recorder with 4 IP cameras licenses (64 max) and 8 analog at 30 FPS. exacqVision Professional or Enterprise server, client, web/mobile software pre-installed with 3 years software upgrades and hardware warranty. Win10 or Ubuntu Linux 16.04 on SSD. HDMI, DVI-D, DisplayPort, VGA (2 max simultaneous), Dual GB NICs, 2 multiplexed monitor outputs, RS-485 serial port, 8 alarm inputs, 4 alarm outputs, 8 audio inputs, DVD-RW. Keyboard and mouse included.
</t>
  </si>
  <si>
    <t>$4,580.00</t>
  </si>
  <si>
    <t xml:space="preserve">
Hybrid Desktop recorder with 4 IP cameras licenses (64 max) and 8 analog at 30 FPS. exacqVision Professional or Enterprise server, client, web/mobile software pre-installed with 3 years software upgrades and hardware warranty. Win10 or Ubuntu Linux 16.04 on SSD. HDMI, DVI-D, DisplayPort, VGA (2 max simultaneous), Dual GB NICs, 2 multiplexed monitor outputs, RS-485 serial port, 8 alarm inputs, 4 alarm outputs, 8 audio inputs, DVD-RW. Keyboard and mouse included.
</t>
  </si>
  <si>
    <t>Hybrid Desktop recorder with 4 IP cameras licenses (64 max) and 8 analog at 30 FPS. exacqVision Professional or Enterprise server, client, web/mobile software pre-installed with 3 years software upgrades and hardware warranty. Win10 or Ubuntu Linux 16.04 on SSD. HDMI, DVI-D, DisplayPort, VGA (2 max simultaneous), Dual GB NICs, 2 multiplexed monitor outputs, RS-485 serial port, 8 alarm inputs, 4 alarm outputs, 8 audio inputs, DVD-RW. Keyboard and mouse included.</t>
  </si>
  <si>
    <t>$5,140.00</t>
  </si>
  <si>
    <t xml:space="preserve">
Hybrid Desktop recorder with 4 IP cameras licenses (64 max) and 8 analog at 30 FPS. exacqVision Professional or Enterprise server, client, web/mobile software pre-installed with 3 years software upgrades and hardware warranty. Win10 or Ubuntu Linux 16.04 on SSD. HDMI, DVI-D, DisplayPort, VGA (2 max simultaneous), Dual GB NICs, 2 multiplexed monitor outputs, RS-485 serial port, 8 alarm inputs, 4 alarm outputs, 8 audio inputs, DVD-RW. Keyboard and mouse included.
</t>
  </si>
  <si>
    <t>$5,700.00</t>
  </si>
  <si>
    <t xml:space="preserve">Hybrid Desktop recorder with 4 IP cameras licenses (64 max) and 8 analog at 30 FPS. exacqVision Professional or Enterprise server, client, web/mobile software pre-installed with 3 years software upgrades and hardware warranty. Win10 or Ubuntu Linux 16.04 on SSD. HDMI, DVI-D, DisplayPort, VGA (2 max simultaneous), Dual GB NICs, 2 multiplexed monitor outputs, RS-485 serial port, 8 alarm inputs, 4 alarm outputs, 8 audio inputs, DVD-RW. Keyboard and mouse included.
</t>
  </si>
  <si>
    <t>$6,260.00</t>
  </si>
  <si>
    <t xml:space="preserve">Hybrid Desktop recorder with 4 IP cameras licenses (64 max) and 8 analog at 30 FPS. exacqVision Professional or Enterprise server, client, web/mobile software pre-installed with 3 years software upgrades and hardware warranty. Win10 or Ubuntu Linux 16.04 on SSD. HDMI, DVI-D, DisplayPort, VGA (2 max simultaneous), Dual GB NICs, 2 multiplexed monitor outputs, RS-485 serial port, 8 alarm inputs, 4 alarm outputs, 8 audio inputs, DVD-RW. Keyboard and mouse included.
</t>
  </si>
  <si>
    <t>$6,820.00</t>
  </si>
  <si>
    <t xml:space="preserve">Hybrid Desktop recorder with 8 IP cameras licenses (64 max) and 16 analog at 30 FPS. exacqVision Professional or Enterprise server, client, web/mobile software pre-installed with 3 years software upgrades and hardware warranty. Win10 or Ubuntu Linux 16.04 on SSD. HDMI, DVI-D, DisplayPort, VGA (2 max simultaneous), Dual GB NICs, 2 multiplexed monitor outputs, RS-485 serial port, 8 alarm inputs, 4 alarm outputs, 16 audio inputs, DVD-RW. Keyboard and mouse included.
</t>
  </si>
  <si>
    <t>$5,300.00</t>
  </si>
  <si>
    <t>Hybrid Desktop recorder with 8 IP cameras licenses (64 max) and 16 analog at 30 FPS. exacqVision Professional server, client, web/mobile software pre-installed with 3 years software upgrades and hardware warranty. Ubuntu Linux 18.04 on SSD. HDMI, DVI-D, DisplayPort, VGA (2 max simultaneous), Dual GB NICs, 2 multiplexed monitor outputs, RS-485 serial port, 8 alarm inputs, 4 alarm outputs, 16 audio inputs, DVD-RW. Keyboard and mouse included.</t>
  </si>
  <si>
    <t>Hybrid Desktop recorder with 8 IP cameras licenses (64 max) and 16 analog at 30 FPS. exacqVision Professional or Enterprise server, client, web/mobile software pre-installed with 3 years software upgrades and hardware warranty. Win10 or Ubuntu Linux 16.04 on SSD. HDMI, DVI-D, DisplayPort, VGA (2 max simultaneous), Dual GB NICs, 2 multiplexed monitor outputs, RS-485 serial port, 8 alarm inputs, 4 alarm outputs, 16 audio inputs, DVD-RW. Keyboard and mouse included.</t>
  </si>
  <si>
    <t>Hybrid Desktop recorder with 8 IP cameras licenses (64 max) and 16 analog at 30 FPS. exacqVision Enterprise server, client, web/mobile software pre-installed with 3 years software upgrades and hardware warranty. Ubuntu Linux 18.04 on SSD. HDMI, DVI-D, DisplayPort, VGA (2 max simultaneous), Dual GB NICs, 2 multiplexed monitor outputs, RS-485 serial port, 8 alarm inputs, 4 alarm outputs, 16 audio inputs, DVD-RW. Keyboard and mouse included.</t>
  </si>
  <si>
    <t>$5,580.00</t>
  </si>
  <si>
    <t xml:space="preserve">Hybrid Desktop recorder with 8 IP cameras licenses (64 max) and 16 analog at 30 FPS. exacqVision Professional or Enterprise server, client, web/mobile software pre-installed with 3 years software upgrades and hardware warranty. Win10 or Ubuntu Linux 16.04 on SSD. HDMI, DVI-D, DisplayPort, VGA (2 max simultaneous), Dual GB NICs, 2 multiplexed monitor outputs, RS-485 serial port, 8 alarm inputs, 4 alarm outputs, 16 audio inputs, DVD-RW. Keyboard and mouse included.
</t>
  </si>
  <si>
    <t>$5,860.00</t>
  </si>
  <si>
    <t xml:space="preserve">Hybrid Desktop recorder with 8 IP cameras licenses (64 max) and 16 analog at 30 FPS. exacqVision Professional or Enterprise server, client, web/mobile software pre-installed with 3 years software upgrades and hardware warranty. Win10 or Ubuntu Linux 16.04 on SSD. HDMI, DVI-D, DisplayPort, VGA (2 max simultaneous), Dual GB NICs, 2 multiplexed monitor outputs, RS-485 serial port, 8 alarm inputs, 4 alarm outputs, 16 audio inputs, DVD-RW. Keyboard and mouse included.
</t>
  </si>
  <si>
    <t>$6,140.00</t>
  </si>
  <si>
    <t>$6,700.00</t>
  </si>
  <si>
    <t xml:space="preserve">Hybrid Desktop recorder with 8 IP cameras licenses (64 max) and 16 analog at 30 FPS. exacqVision Professional or Enterprise server, client, web/mobile software pre-installed with 3 years software upgrades and hardware warranty. Win10 or Ubuntu Linux 16.04 on SSD. HDMI, DVI-D, DisplayPort, VGA (2 max simultaneous), Dual GB NICs, 2 multiplexed monitor outputs, RS-485 serial port, 8 alarm inputs, 4 alarm outputs, 16 audio inputs, DVD-RW. Keyboard and mouse included.
</t>
  </si>
  <si>
    <t>$7,260.00</t>
  </si>
  <si>
    <t>$7,820.00</t>
  </si>
  <si>
    <t>Hybrid Desktop recorder with 8 IP cameras licenses (64 max) and 32 analog at 30 FPS. exacqVision Enterprise server, client, web/mobile software pre-installed with 3 years software upgrades and hardware warranty. Ubuntu Linux 18.04 on SSD. HDMI, DVI-D, DisplayPort, VGA (2 max simultaneous), Dual GB NICs, 2 multiplexed monitor outputs, RS-485 serial port, 8 alarm inputs, 4 alarm outputs, 16 audio inputs, DVD-RW. Keyboard and mouse included.</t>
  </si>
  <si>
    <t>$6,800.00</t>
  </si>
  <si>
    <t xml:space="preserve">Hybrid Desktop recorder with 8 IP cameras licenses (64 max) and 32 analog at 30 FPS. exacqVision Professional or Enterprise server, client, web/mobile software pre-installed with 3 years software upgrades and hardware warranty. Win10 or Ubuntu Linux 16.04 on SSD. HDMI, DVI-D, DisplayPort, VGA (2 max simultaneous), Dual GB NICs, 2 multiplexed monitor outputs, RS-485 serial port, 8 alarm inputs, 4 alarm outputs, 16 audio inputs, DVD-RW. Keyboard and mouse included.
</t>
  </si>
  <si>
    <t xml:space="preserve">Hybrid Desktop recorder with 8 IP cameras licenses (64 max) and 32 analog at 30 FPS. exacqVision Professional or Enterprise server, client, web/mobile software pre-installed with 3 years software upgrades and hardware warranty. Win10 or Ubuntu Linux 16.04 on SSD. HDMI, DVI-D, DisplayPort, VGA (2 max simultaneous), Dual GB NICs, 2 multiplexed monitor outputs, RS-485 serial port, 8 alarm inputs, 4 alarm outputs, 16 audio inputs, DVD-RW. Keyboard and mouse included.
</t>
  </si>
  <si>
    <t>Hybrid Desktop recorder with 8 IP cameras licenses (64 max) and 32 analog at 30 FPS. exacqVision Professional server, client, web/mobile software pre-installed with 3 years software upgrades and hardware warranty. Ubuntu Linux 18.04 on SSD. HDMI, DVI-D, DisplayPort, VGA (2 max simultaneous), Dual GB NICs, 2 multiplexed monitor outputs, RS-485 serial port, 8 alarm inputs, 4 alarm outputs, 16 audio inputs, DVD-RW. Keyboard and mouse included.</t>
  </si>
  <si>
    <t>$7,080.00</t>
  </si>
  <si>
    <t xml:space="preserve">Hybrid Desktop recorder with 8 IP cameras licenses (64 max) and 32 analog at 30 FPS. exacqVision Professional or Enterprise server, client, web/mobile software pre-installed with 3 years software upgrades and hardware warranty. Win10 or Ubuntu Linux 16.04 on SSD. HDMI, DVI-D, DisplayPort, VGA (2 max simultaneous), Dual GB NICs, 2 multiplexed monitor outputs, RS-485 serial port, 8 alarm inputs, 4 alarm outputs, 16 audio inputs, DVD-RW. Keyboard and mouse included.
</t>
  </si>
  <si>
    <t>$7,360.00</t>
  </si>
  <si>
    <t xml:space="preserve">Hybrid Desktop recorder with 8 IP cameras licenses (64 max) and 32 analog at 30 FPS. exacqVision Professional or Enterprise server, client, web/mobile software pre-installed with 3 years software upgrades and hardware warranty. Win10 or Ubuntu Linux 16.04 on SSD. HDMI, DVI-D, DisplayPort, VGA (2 max simultaneous), Dual GB NICs, 2 multiplexed monitor outputs, RS-485 serial port, 8 alarm inputs, 4 alarm outputs, 16 audio inputs, DVD-RW. Keyboard and mouse included.
</t>
  </si>
  <si>
    <t>$7,640.00</t>
  </si>
  <si>
    <t xml:space="preserve">Hybrid Desktop recorder with 8 IP cameras licenses (64 max) and 32 analog at 30 FPS. exacqVision Professional or Enterprise server, client, web/mobile software pre-installed with 3 years software upgrades and hardware warranty. Win10 or Ubuntu Linux 16.04 on SSD. HDMI, DVI-D, DisplayPort, VGA (2 max simultaneous), Dual GB NICs, 2 multiplexed monitor outputs, RS-485 serial port, 8 alarm inputs, 4 alarm outputs, 16 audio inputs, DVD-RW. Keyboard and mouse included.
</t>
  </si>
  <si>
    <t>$8,200.00</t>
  </si>
  <si>
    <t>Hybrid Desktop recorder with 8 IP cameras licenses (64 max) and 32 analog at 30 FPS. exacqVision Professional or Enterprise server, client, web/mobile software pre-installed with 3 years software upgrades and hardware warranty. Win10 or Ubuntu Linux 16.04 on SSD. HDMI, DVI-D, DisplayPort, VGA (2 max simultaneous), Dual GB NICs, 2 multiplexed monitor outputs, RS-485 serial port, 8 alarm inputs, 4 alarm outputs, 16 audio inputs, DVD-RW. Keyboard and mouse included.</t>
  </si>
  <si>
    <t>$8,760.00</t>
  </si>
  <si>
    <t>$9,320.00</t>
  </si>
  <si>
    <t>IP 2U recorder with 4 IP cameras licenses (64 max). exacqVision Professional or Enterprise server, client, web/mobile software pre-installed with 3 years software upgrades and hardware warranty. Win10 or Ubuntu Linux 16.04 on SSD. HDMI, DVI-D, DisplayPort (2 max simultaneous), Dual GB NICs. Keyboard and mouse included.</t>
  </si>
  <si>
    <t>$3,450.00</t>
  </si>
  <si>
    <t>IP 2U recorder with 4 IP cameras licenses (64 max). exacqVision Enterprise server, client, web/mobile software pre-installed with 3 years software upgrades and hardware warranty. Ubuntu Linux 18.04 on SSD. HDMI, DVI-D, DisplayPort (2 max simultaneous), Dual GB NICs. Keyboard and mouse included.</t>
  </si>
  <si>
    <t>IP 2U recorder with 4 IP cameras licenses (64 max). exacqVision Professional server, client, web/mobile software pre-installed with 3 years software upgrades and hardware warranty. Ubuntu Linux 18.04 on SSD. HDMI, DVI-D, DisplayPort (2 max simultaneous), Dual GB NICs. Keyboard and mouse included.</t>
  </si>
  <si>
    <t>$3,730.00</t>
  </si>
  <si>
    <t xml:space="preserve">IP 2U recorder with 4 IP cameras licenses (64 max). exacqVision Professional or Enterprise server, client, web/mobile software pre-installed with 3 years software upgrades and hardware warranty. Win10 or Ubuntu Linux 16.04 on SSD. HDMI, DVI-D, DisplayPort (2 max simultaneous), Dual GB NICs. Keyboard and mouse included.
</t>
  </si>
  <si>
    <t xml:space="preserve">IP 2U recorder with 4 IP cameras licenses (64 max). exacqVision Professional or Enterprise server, client, web/mobile software pre-installed with 3 years software upgrades and hardware warranty. Win10 or Ubuntu Linux 16.04 on SSD. HDMI, DVI-D, DisplayPort (2 max simultaneous), Dual GB NICs. Keyboard and mouse included.
</t>
  </si>
  <si>
    <t>$4,010.00</t>
  </si>
  <si>
    <t xml:space="preserve">IP 2U recorder with 4 IP cameras licenses (64 max). exacqVision Professional or Enterprise server, client, web/mobile software pre-installed with 3 years software upgrades and hardware warranty. Win10 or Ubuntu Linux 16.04 on SSD. HDMI, DVI-D, DisplayPort (2 max simultaneous), Dual GB NICs. Keyboard and mouse included.
</t>
  </si>
  <si>
    <t xml:space="preserve">IP 2U recorder with 4 IP cameras licenses (64 max). exacqVision Professional or Enterprise server, client, web/mobile software pre-installed with 3 years software upgrades and hardware warranty. Win10 or Ubuntu Linux 16.04 on SSD. HDMI, DVI-D, DisplayPort (2 max simultaneous), Dual GB NICs. Keyboard and mouse included.
</t>
  </si>
  <si>
    <t>$4,290.00</t>
  </si>
  <si>
    <t>$4,850.00</t>
  </si>
  <si>
    <t>$5,690.00</t>
  </si>
  <si>
    <t xml:space="preserve">IP 2U recorder with 4 IP cameras licenses (64 max). exacqVision Professional or Enterprise server, client, web/mobile software pre-installed with 3 years software upgrades and hardware warranty. Win10 or Ubuntu Linux 16.04 on SSD. HDMI, DVI-D, DisplayPort (2 max simultaneous), Dual GB NICs. Keyboard and mouse included.
</t>
  </si>
  <si>
    <t>$6,530.00</t>
  </si>
  <si>
    <t>$7,370.00</t>
  </si>
  <si>
    <t>Hybrid 2U recorder with 8 IP cameras licenses (64 max) and 16 analog at 30 FPS (16 looping included). exacqVision Professional server, client, web/mobile software pre-installed with 3 years software upgrades and hardware warranty. Ubuntu Linux 18.04 on SSD. HDMI, DVI-D, DisplayPort, VGA (2 max simultaneous), Dual GB NICs, 2 multiplexed monitor outputs, RS-485 serial port, 16 alarm inputs, 16 alarm outputs, 16 audio inputs. Keyboard and mouse included.</t>
  </si>
  <si>
    <t>$6,350.00</t>
  </si>
  <si>
    <t>Hybrid 2U recorder with 8 IP cameras licenses (64 max) and 16 analog at 30 FPS (16 looping included). exacqVision Enterprise server, client, web/mobile software pre-installed with 3 years software upgrades and hardware warranty. Ubuntu Linux 18.04 on SSD. HDMI, DVI-D, DisplayPort, VGA (2 max simultaneous), Dual GB NICs, 2 multiplexed monitor outputs, RS-485 serial port, 16 alarm inputs, 16 alarm outputs, 16 audio inputs. Keyboard and mouse included.</t>
  </si>
  <si>
    <t xml:space="preserve">Hybrid 2U recorder with 8 IP cameras licenses (64 max) and 16 analog at 30 FPS (16 looping included). exacqVision Professional or Enterprise server, client, web/mobile software pre-installed with 3 years software upgrades and hardware warranty. Win10 or Ubuntu Linux 16.04 on SSD. HDMI, DVI-D, DisplayPort, VGA (2 max simultaneous), Dual GB NICs, 2 multiplexed monitor outputs, RS-485 serial port, 16 alarm inputs, 16 alarm outputs, 16 audio inputs. Keyboard and mouse included.
</t>
  </si>
  <si>
    <t xml:space="preserve">Hybrid 2U recorder with 8 IP cameras licenses (64 max) and 16 analog at 30 FPS (16 looping included). exacqVision Professional or Enterprise server, client, web/mobile software pre-installed with 3 years software upgrades and hardware warranty. Win10 or Ubuntu Linux 16.04 on SSD. HDMI, DVI-D, DisplayPort, VGA (2 max simultaneous), Dual GB NICs, 2 multiplexed monitor outputs, RS-485 serial port, 16 alarm inputs, 16 alarm outputs, 16 audio inputs. Keyboard and mouse included.
</t>
  </si>
  <si>
    <t xml:space="preserve">Hybrid 2U recorder with 8 IP cameras licenses (64 max) and 16 analog at 30 FPS (16 looping included). exacqVision Professional or Enterprise server, client, web/mobile software pre-installed with 3 years software upgrades and hardware warranty. Win10 or Ubuntu Linux 16.04 on SSD. HDMI, DVI-D, DisplayPort, VGA (2 max simultaneous), Dual GB NICs, 2 multiplexed monitor outputs, RS-485 serial port, 16 alarm inputs, 16 alarm outputs, 16 audio inputs. Keyboard and mouse included.
</t>
  </si>
  <si>
    <t>$6,630.00</t>
  </si>
  <si>
    <t>$6,910.00</t>
  </si>
  <si>
    <t>$7,190.00</t>
  </si>
  <si>
    <t xml:space="preserve">
Hybrid 2U recorder with 8 IP cameras licenses (64 max) and 16 analog at 30 FPS (16 looping included). exacqVision Professional or Enterprise server, client, web/mobile software pre-installed with 3 years software upgrades and hardware warranty. Win10 or Ubuntu Linux 16.04 on SSD. HDMI, DVI-D, DisplayPort, VGA (2 max simultaneous), Dual GB NICs, 2 multiplexed monitor outputs, RS-485 serial port, 16 alarm inputs, 16 alarm outputs, 16 audio inputs. Keyboard and mouse included.
</t>
  </si>
  <si>
    <t>$7,750.00</t>
  </si>
  <si>
    <t xml:space="preserve">Hybrid 2U recorder with 8 IP cameras licenses (64 max) and 16 analog at 30 FPS (16 looping included). exacqVision Professional or Enterprise server, client, web/mobile software pre-installed with 3 years software upgrades and hardware warranty. Win10 or Ubuntu Linux 16.04 on SSD. HDMI, DVI-D, DisplayPort, VGA (2 max simultaneous), Dual GB NICs, 2 multiplexed monitor outputs, RS-485 serial port, 16 alarm inputs, 16 alarm outputs, 16 audio inputs. Keyboard and mouse included.
</t>
  </si>
  <si>
    <t>Hybrid 2U recorder with 8 IP cameras licenses (64 max) and 16 analog at 30 FPS (16 looping included). exacqVision Professional or Enterprise server, client, web/mobile software pre-installed with 3 years software upgrades and hardware warranty. Win10 or Ubuntu Linux 16.04 on SSD. HDMI, DVI-D, DisplayPort, VGA (2 max simultaneous), Dual GB NICs, 2 multiplexed monitor outputs, RS-485 serial port, 16 alarm inputs, 16 alarm outputs, 16 audio inputs. Keyboard and mouse included.</t>
  </si>
  <si>
    <t>$8,590.00</t>
  </si>
  <si>
    <t xml:space="preserve">Hybrid 2U recorder with 8 IP cameras licenses (64 max) and 16 analog at 30 FPS (16 looping included). exacqVision Professional or Enterprise server, client, web/mobile software pre-installed with 3 years software upgrades and hardware warranty. Win10 or Ubuntu Linux 16.04 on SSD. HDMI, DVI-D, DisplayPort, VGA (2 max simultaneous), Dual GB NICs, 2 multiplexed monitor outputs, RS-485 serial port, 16 alarm inputs, 16 alarm outputs, 16 audio inputs. Keyboard and mouse included.
</t>
  </si>
  <si>
    <t>$9,430.00</t>
  </si>
  <si>
    <t>$10,270.00</t>
  </si>
  <si>
    <t>Hybrid 2U recorder with 8 IP cameras licenses (64 max) and 32 analog at 30 FPS (no looping). exacqVision Enterprise server, client, web/mobile software pre-installed with 3 years software upgrades and hardware warranty. Ubuntu Linux 18.04 on SSD. HDMI, DVI-D, DisplayPort, VGA (2 max simultaneous), Dual GB NICs, 2 multiplexed monitor outputs, RS-485 serial port, 16 alarm inputs, 16 alarm outputs, 16 audio inputs. Keyboard and mouse included.</t>
  </si>
  <si>
    <t>$8,350.00</t>
  </si>
  <si>
    <t xml:space="preserve">Hybrid 2U recorder with 8 IP cameras licenses (64 max) and 32 analog at 30 FPS (no looping). exacqVision Professional or Enterprise server, client, web/mobile software pre-installed with 3 years software upgrades and hardware warranty. Win10 or Ubuntu Linux 16.04 on SSD. HDMI, DVI-D, DisplayPort, VGA (2 max simultaneous), Dual GB NICs, 2 multiplexed monitor outputs, RS-485 serial port, 16 alarm inputs, 16 alarm outputs, 16 audio inputs. Keyboard and mouse included.
</t>
  </si>
  <si>
    <t>Hybrid 2U recorder with 8 IP cameras licenses (64 max) and 32 analog at 30 FPS (no looping). exacqVision Professional, client, web/mobile software pre-installed with 3 years software upgrades and hardware warranty. Ubuntu Linux 18.04 on SSD. HDMI, DVI-D, DisplayPort, VGA (2 max simultaneous), Dual GB NICs, 2 multiplexed monitor outputs, RS-485 serial port, 16 alarm inputs, 16 alarm outputs, 16 audio inputs. Keyboard and mouse included.</t>
  </si>
  <si>
    <t xml:space="preserve">Hybrid 2U recorder with 8 IP cameras licenses (64 max) and 32 analog at 30 FPS (no looping). exacqVision Professional or Enterprise server, client, web/mobile software pre-installed with 3 years software upgrades and hardware warranty. Win10 or Ubuntu Linux 16.04 on SSD. HDMI, DVI-D, DisplayPort, VGA (2 max simultaneous), Dual GB NICs, 2 multiplexed monitor outputs, RS-485 serial port, 16 alarm inputs, 16 alarm outputs, 16 audio inputs. Keyboard and mouse included.
</t>
  </si>
  <si>
    <t>$8,630.00</t>
  </si>
  <si>
    <t xml:space="preserve">Hybrid 2U recorder with 8 IP cameras licenses (64 max) and 32 analog at 30 FPS (no looping). exacqVision Professional or Enterprise server, client, web/mobile software pre-installed with 3 years software upgrades and hardware warranty. Win10 or Ubuntu Linux 16.04 on SSD. HDMI, DVI-D, DisplayPort, VGA (2 max simultaneous), Dual GB NICs, 2 multiplexed monitor outputs, RS-485 serial port, 16 alarm inputs, 16 alarm outputs, 16 audio inputs. Keyboard and mouse included.
</t>
  </si>
  <si>
    <t>Hybrid 2U recorder with 8 IP cameras licenses (64 max) and 32 analog at 30 FPS (no looping). exacqVision Professional or Enterprise server, client, web/mobile software pre-installed with 3 years software upgrades and hardware warranty. Win10 or Ubuntu Linux 16.04 on SSD. HDMI, DVI-D, DisplayPort, VGA (2 max simultaneous), Dual GB NICs, 2 multiplexed monitor outputs, RS-485 serial port, 16 alarm inputs, 16 alarm outputs, 16 audio inputs. Keyboard and mouse included.</t>
  </si>
  <si>
    <t>$8,910.00</t>
  </si>
  <si>
    <t>$9,190.00</t>
  </si>
  <si>
    <t xml:space="preserve">Hybrid 2U recorder with 8 IP cameras licenses (64 max) and 32 analog at 30 FPS (no looping). exacqVision Professional or Enterprise server, client, web/mobile software pre-installed with 3 years software upgrades and hardware warranty. Win10 or Ubuntu Linux 16.04 on SSD. HDMI, DVI-D, DisplayPort, VGA (2 max simultaneous), Dual GB NICs, 2 multiplexed monitor outputs, RS-485 serial port, 16 alarm inputs, 16 alarm outputs, 16 audio inputs. Keyboard and mouse included.
</t>
  </si>
  <si>
    <t xml:space="preserve">Hybrid 2U recorder with 8 IP cameras licenses (64 max) and 32 analog at 30 FPS (no looping). exacqVision Professional or Enterprise server, client, web/mobile software pre-installed with 3 years software upgrades and hardware warranty. Win10 or Ubuntu Linux 16.04 on SSD. HDMI, DVI-D, DisplayPort, VGA (2 max simultaneous), Dual GB NICs, 2 multiplexed monitor outputs, RS-485 serial port, 16 alarm inputs, 16 alarm outputs, 16 audio inputs. Keyboard and mouse included.
</t>
  </si>
  <si>
    <t>$9,750.00</t>
  </si>
  <si>
    <t xml:space="preserve">Hybrid 2U recorder with 8 IP cameras licenses (64 max) and 32 analog at 30 FPS (no looping). exacqVision Professional or Enterprise server, client, web/mobile software pre-installed with 3 years software upgrades and hardware warranty. Win10 or Ubuntu Linux 16.04 on SSD. HDMI, DVI-D, DisplayPort, VGA (2 max simultaneous), Dual GB NICs, 2 multiplexed monitor outputs, RS-485 serial port, 16 alarm inputs, 16 alarm outputs, 16 audio inputs. Keyboard and mouse included.
</t>
  </si>
  <si>
    <t>$10,590.00</t>
  </si>
  <si>
    <t>$11,430.00</t>
  </si>
  <si>
    <t xml:space="preserve">
Hybrid 2U recorder with 8 IP cameras licenses (64 max) and 32 analog at 30 FPS (no looping). exacqVision Professional or Enterprise server, client, web/mobile software pre-installed with 3 years software upgrades and hardware warranty. Win10 or Ubuntu Linux 16.04 on SSD. HDMI, DVI-D, DisplayPort, VGA (2 max simultaneous), Dual GB NICs, 2 multiplexed monitor outputs, RS-485 serial port, 16 alarm inputs, 16 alarm outputs, 16 audio inputs. Keyboard and mouse included.
</t>
  </si>
  <si>
    <t>$12,270.00</t>
  </si>
  <si>
    <t xml:space="preserve">IP 2U Front Accessible recorder with 4 IP cameras licenses (64 max). exacqVision Professional or Enterprise server, client, web/mobile software pre-installed with 3 years software upgrades and hardware warranty. Win10 or Ubuntu Linux 16.04 on SSD. HDMI, DVI-D, DisplayPort, VGA (2 max simultaneous), Dual GB NICs. Keyboard and mouse included.
</t>
  </si>
  <si>
    <t>$6,600.00</t>
  </si>
  <si>
    <t>IP 2U Front Accessible recorder with 4 IP cameras licenses (64 max). exacqVision Enterprise server, client, web/mobile software pre-installed with 3 years software upgrades and hardware warranty. Ubuntu Linux 18.04 on SSD. HDMI, DVI-D, DisplayPort, VGA (2 max simultaneous), Dual GB NICs. Keyboard and mouse included.</t>
  </si>
  <si>
    <t xml:space="preserve">IP 2U Front Accessible recorder with 4 IP cameras licenses (64 max). exacqVision Professional or Enterprise server, client, web/mobile software pre-installed with 3 years software upgrades and hardware warranty. Win10 or Ubuntu Linux 16.04 on SSD. HDMI, DVI-D, DisplayPort, VGA (2 max simultaneous), Dual GB NICs. Keyboard and mouse included.
</t>
  </si>
  <si>
    <t>IP 2U Front Accessible recorder with 4 IP cameras licenses (64 max). exacqVision Professional server, client, web/mobile software pre-installed with 3 years software upgrades and hardware warranty. Ubuntu Linux 18.04 on SSD. HDMI, DVI-D, DisplayPort, VGA (2 max simultaneous), Dual GB NICs. Keyboard and mouse included.</t>
  </si>
  <si>
    <t>$6,880.00</t>
  </si>
  <si>
    <t xml:space="preserve">IP 2U Front Accessible recorder with 4 IP cameras licenses (64 max). exacqVision Professional or Enterprise server, client, web/mobile software pre-installed with 3 years software upgrades and hardware warranty. Win10 or Ubuntu Linux 16.04 on SSD. HDMI, DVI-D, DisplayPort, VGA (2 max simultaneous), Dual GB NICs. Keyboard and mouse included.
</t>
  </si>
  <si>
    <t xml:space="preserve">IP 2U Front Accessible recorder with 4 IP cameras licenses (64 max). exacqVision Professional or Enterprise server, client, web/mobile software pre-installed with 3 years software upgrades and hardware warranty. Win10 or Ubuntu Linux 16.04 on SSD. HDMI, DVI-D, DisplayPort, VGA (2 max simultaneous), Dual GB NICs. Keyboard and mouse included.
</t>
  </si>
  <si>
    <t>$7,160.00</t>
  </si>
  <si>
    <t>IP 2U Front Accessible recorder with 4 IP cameras licenses (64 max). exacqVision Professional or Enterprise server, client, web/mobile software pre-installed with 3 years software upgrades and hardware warranty. Win10 or Ubuntu Linux 16.04 on SSD. HDMI, DVI-D, DisplayPort, VGA (2 max simultaneous), Dual GB NICs. Keyboard and mouse included.</t>
  </si>
  <si>
    <t>$7,440.00</t>
  </si>
  <si>
    <t xml:space="preserve">IP 2U Front Accessible recorder with 4 IP cameras licenses (64 max). exacqVision Professional or Enterprise server, client, web/mobile software pre-installed with 3 years software upgrades and hardware warranty. Win10 or Ubuntu Linux 16.04 on SSD. HDMI, DVI-D, DisplayPort, VGA (2 max simultaneous), Dual GB NICs. Keyboard and mouse included.
</t>
  </si>
  <si>
    <t>$8,000.00</t>
  </si>
  <si>
    <t xml:space="preserve">IP 2U Front Accessible recorder with 4 IP cameras licenses (64 max). exacqVision Professional or Enterprise server, client, web/mobile software pre-installed with 3 years software upgrades and hardware warranty. Win10 or Ubuntu Linux 16.04 on SSD. HDMI, DVI-D, DisplayPort, VGA (2 max simultaneous), Dual GB NICs. Keyboard and mouse included.
</t>
  </si>
  <si>
    <t xml:space="preserve">IP 2U Front Accessible recorder with 4 IP cameras licenses (64 max). exacqVision Professional or Enterprise server, client, web/mobile software pre-installed with 3 years software upgrades and hardware warranty. Win10 or Ubuntu Linux 16.04 on SSD. HDMI, DVI-D, DisplayPort, VGA (2 max simultaneous), Dual GB NICs. Keyboard and mouse included.
</t>
  </si>
  <si>
    <t>$8,560.00</t>
  </si>
  <si>
    <t>$10,240.00</t>
  </si>
  <si>
    <t xml:space="preserve">IP 2U Front Accessible recorder with 4 IP cameras licenses (64 max). exacqVision Professional or Enterprise server, client, web/mobile software pre-installed with 3 years software upgrades and hardware warranty. Win10 or Ubuntu Linux 16.04 on SSD. HDMI, DVI-D, DisplayPort, VGA (2 max simultaneous), Dual GB NICs. Keyboard and mouse included.
</t>
  </si>
  <si>
    <t>$10,800.00</t>
  </si>
  <si>
    <t>$12,480.00</t>
  </si>
  <si>
    <t>$14,720.00</t>
  </si>
  <si>
    <t xml:space="preserve">IP 2U Front Accessible recorder with 4 IP cameras licenses (64 max). exacqVision Professional or Enterprise server, client, web/mobile software pre-installed with 3 years software upgrades and hardware warranty. Win10 or Ubuntu Linux 16.04 on SSD. HDMI, DVI-D, DisplayPort, VGA (2 max simultaneous), Dual GB NICs. Keyboard and mouse included.
</t>
  </si>
  <si>
    <t>$16,960.00</t>
  </si>
  <si>
    <t xml:space="preserve">Hybrid 2U Front Accessible recorder with 8 IP cameras licenses (64 max) and 16 analog at 30 FPS (16 looping included). exacqVision Professional or Enterprise server, client, web/mobile software pre-installed with 3 years software upgrades and hardware warranty. Win10 or Ubuntu Linux 16.04 on SSD. HDMI, DVI-D, DisplayPort, VGA (2 max simultaneous), Dual GB NICs, 2 multiplexed monitor outputs, RS-485 serial port, 16 alarm inputs, 16 alarm outputs, 16 audio inputs. Keyboard and mouse included.
</t>
  </si>
  <si>
    <t>$10,000.00</t>
  </si>
  <si>
    <t xml:space="preserve">Hybrid 2U Front Accessible recorder with 8 IP cameras licenses (64 max) and 16 analog at 30 FPS (16 looping included). exacqVision Professional or Enterprise server, client, web/mobile software pre-installed with 3 years software upgrades and hardware warranty. Win10 or Ubuntu Linux 16.04 on SSD. HDMI, DVI-D, DisplayPort, VGA (2 max simultaneous), Dual GB NICs, 2 multiplexed monitor outputs, RS-485 serial port, 16 alarm inputs, 16 alarm outputs, 16 audio inputs. Keyboard and mouse included.
</t>
  </si>
  <si>
    <t>Hybrid 2U Front Accessible recorder with 8 IP cameras licenses (64 max) and 16 analog at 30 FPS (16 looping included). exacqVision Enterprise server, client, web/mobile software pre-installed with 3 years software upgrades and hardware warranty. Ubuntu Linux 18.04 on SSD. HDMI, DVI-D, DisplayPort, VGA (2 max simultaneous), Dual GB NICs, 2 multiplexed monitor outputs, RS-485 serial port, 16 alarm inputs, 16 alarm outputs, 16 audio inputs. Keyboard and mouse included.</t>
  </si>
  <si>
    <t>Hybrid 2U Front Accessible recorder with 8 IP cameras licenses (64 max) and 16 analog at 30 FPS (16 looping included). exacqVision Professional server, client, web/mobile software pre-installed with 3 years software upgrades and hardware warranty. Ubuntu Linux 18.04 on SSD. HDMI, DVI-D, DisplayPort, VGA (2 max simultaneous), Dual GB NICs, 2 multiplexed monitor outputs, RS-485 serial port, 16 alarm inputs, 16 alarm outputs, 16 audio inputs. Keyboard and mouse included.</t>
  </si>
  <si>
    <t xml:space="preserve">Hybrid 2U Front Accessible recorder with 8 IP cameras licenses (64 max) and 16 analog at 30 FPS (16 looping included). exacqVision Professional or Enterprise server, client, web/mobile software pre-installed with 3 years software upgrades and hardware warranty. Win10 or Ubuntu Linux 16.04 on SSD. HDMI, DVI-D, DisplayPort, VGA (2 max simultaneous), Dual GB NICs, 2 multiplexed monitor outputs, RS-485 serial port, 16 alarm inputs, 16 alarm outputs, 16 audio inputs. Keyboard and mouse included.
</t>
  </si>
  <si>
    <t>$10,280.00</t>
  </si>
  <si>
    <t>Hybrid 2U Front Accessible recorder with 8 IP cameras licenses (64 max) and 16 analog at 30 FPS (16 looping included). exacqVision Professional or Enterprise server, client, web/mobile software pre-installed with 3 years software upgrades and hardware warranty. Win10 or Ubuntu Linux 16.04 on SSD. HDMI, DVI-D, DisplayPort, VGA (2 max simultaneous), Dual GB NICs, 2 multiplexed monitor outputs, RS-485 serial port, 16 alarm inputs, 16 alarm outputs, 16 audio inputs. Keyboard and mouse included.</t>
  </si>
  <si>
    <t xml:space="preserve">Hybrid 2U Front Accessible recorder with 8 IP cameras licenses (64 max) and 16 analog at 30 FPS (16 looping included). exacqVision Professional or Enterprise server, client, web/mobile software pre-installed with 3 years software upgrades and hardware warranty. Win10 or Ubuntu Linux 16.04 on SSD. HDMI, DVI-D, DisplayPort, VGA (2 max simultaneous), Dual GB NICs, 2 multiplexed monitor outputs, RS-485 serial port, 16 alarm inputs, 16 alarm outputs, 16 audio inputs. Keyboard and mouse included.
</t>
  </si>
  <si>
    <t>$10,560.00</t>
  </si>
  <si>
    <t xml:space="preserve">Hybrid 2U Front Accessible recorder with 8 IP cameras licenses (64 max) and 16 analog at 30 FPS (16 looping included). exacqVision Professional or Enterprise server, client, web/mobile software pre-installed with 3 years software upgrades and hardware warranty. Win10 or Ubuntu Linux 16.04 on SSD. HDMI, DVI-D, DisplayPort, VGA (2 max simultaneous), Dual GB NICs, 2 multiplexed monitor outputs, RS-485 serial port, 16 alarm inputs, 16 alarm outputs, 16 audio inputs. Keyboard and mouse included.
</t>
  </si>
  <si>
    <t>$10,840.00</t>
  </si>
  <si>
    <t xml:space="preserve">Hybrid 2U Front Accessible recorder with 8 IP cameras licenses (64 max) and 16 analog at 30 FPS (16 looping included). exacqVision Professional or Enterprise server, client, web/mobile software pre-installed with 3 years software upgrades and hardware warranty. Win10 or Ubuntu Linux 16.04 on SSD. HDMI, DVI-D, DisplayPort, VGA (2 max simultaneous), Dual GB NICs, 2 multiplexed monitor outputs, RS-485 serial port, 16 alarm inputs, 16 alarm outputs, 16 audio inputs. Keyboard and mouse included.
</t>
  </si>
  <si>
    <t xml:space="preserve">Hybrid 2U Front Accessible recorder with 8 IP cameras licenses (64 max) and 16 analog at 30 FPS (16 looping included). exacqVision Professional or Enterprise server, client, web/mobile software pre-installed with 3 years software upgrades and hardware warranty. Win10 or Ubuntu Linux 16.04 on SSD. HDMI, DVI-D, DisplayPort, VGA (2 max simultaneous), Dual GB NICs, 2 multiplexed monitor outputs, RS-485 serial port, 16 alarm inputs, 16 alarm outputs, 16 audio inputs. Keyboard and mouse included.
</t>
  </si>
  <si>
    <t>$11,400.00</t>
  </si>
  <si>
    <t>$11,960.00</t>
  </si>
  <si>
    <t>$13,080.00</t>
  </si>
  <si>
    <t>$14,200.00</t>
  </si>
  <si>
    <t>$15,880.00</t>
  </si>
  <si>
    <t>$18,120.00</t>
  </si>
  <si>
    <t xml:space="preserve">Hybrid 2U Front Accessible recorder with 8 IP cameras licenses (64 max) and 16 analog at 30 FPS (16 looping included). exacqVision Professional or Enterprise server, client, web/mobile software pre-installed with 3 years software upgrades and hardware warranty. Win10 or Ubuntu Linux 16.04 on SSD. HDMI, DVI-D, DisplayPort, VGA (2 max simultaneous), Dual GB NICs, 2 multiplexed monitor outputs, RS-485 serial port, 16 alarm inputs, 16 alarm outputs, 16 audio inputs. Keyboard and mouse included.
</t>
  </si>
  <si>
    <t>$20,360.00</t>
  </si>
  <si>
    <t>Hybrid 2U Front Accessible recorder with 8 IP cameras licenses (64 max) and 32 analog at 30 FPS (no looping). exacqVision Professional server, client, web/mobile software pre-installed with 3 years software upgrades and hardware warranty. Ubuntu Linux 18.04 on SSD. HDMI, DVI-D, DisplayPort, VGA (2 max simultaneous), Dual GB NICs, 2 multiplexed monitor outputs, RS-485 serial port, 16 alarm inputs, 16 alarm outputs, 16 audio inputs. Keyboard and mouse included.</t>
  </si>
  <si>
    <t>$12,000.00</t>
  </si>
  <si>
    <t>Hybrid 2U Front Accessible recorder with 8 IP cameras licenses (64 max) and 32 analog at 30 FPS (no looping). exacqVision Enterprise server, client, web/mobile software pre-installed with 3 years software upgrades and hardware warranty. Ubuntu Linux 18.04 on SSD. HDMI, DVI-D, DisplayPort, VGA (2 max simultaneous), Dual GB NICs, 2 multiplexed monitor outputs, RS-485 serial port, 16 alarm inputs, 16 alarm outputs, 16 audio inputs. Keyboard and mouse included.</t>
  </si>
  <si>
    <t xml:space="preserve">Hybrid 2U Front Accessible recorder with 8 IP cameras licenses (64 max) and 16 analog at 30 FPS (16 looping included). exacqVision Professional or Enterprise server, client, web/mobile software pre-installed with 3 years software upgrades and hardware warranty. Win10 or Ubuntu Linux 16.04 on SSD. HDMI, DVI-D, DisplayPort, VGA (2 max simultaneous), Dual GB NICs, 2 multiplexed monitor outputs, RS-485 serial port, 16 alarm inputs, 16 alarm outputs, 16 audio inputs. Keyboard and mouse included.
</t>
  </si>
  <si>
    <t>$12,280.00</t>
  </si>
  <si>
    <t>$12,560.00</t>
  </si>
  <si>
    <t>$12,840.00</t>
  </si>
  <si>
    <t>$13,400.00</t>
  </si>
  <si>
    <t>$13,960.00</t>
  </si>
  <si>
    <t>$15,080.00</t>
  </si>
  <si>
    <t>$16,200.00</t>
  </si>
  <si>
    <t>$17,880.00</t>
  </si>
  <si>
    <t>$20,120.00</t>
  </si>
  <si>
    <t xml:space="preserve">Hybrid 2U Front Accessible recorder with 8 IP cameras licenses (64 max) and 16 analog at 30 FPS (16 looping included). exacqVision Professional or Enterprise server, client, web/mobile software pre-installed with 3 years software upgrades and hardware warranty. Win10 or Ubuntu Linux 16.04 on SSD. HDMI, DVI-D, DisplayPort, VGA (2 max simultaneous), Dual GB NICs, 2 multiplexed monitor outputs, RS-485 serial port, 16 alarm inputs, 16 alarm outputs, 16 audio inputs. Keyboard and mouse included.
</t>
  </si>
  <si>
    <t>$22,360.00</t>
  </si>
  <si>
    <t xml:space="preserve">IP 4U recorder with 4 IP cameras licenses (64 max). exacqVision Professional or Enterprise server, client, web/mobile software pre-installed with 3 years software upgrades and hardware warranty. Win10 or Ubuntu Linux 16.04 on SSD. HDMI, DVI-D, DisplayPort, VGA (2 max simultaneous), Dual GB NICs. Keyboard and mouse included.
</t>
  </si>
  <si>
    <t xml:space="preserve">IP 4U recorder with 4 IP cameras licenses (64 max). exacqVision Professional or Enterprise server, client, web/mobile software pre-installed with 3 years software upgrades and hardware warranty. Win10 or Ubuntu Linux 16.04 on SSD. HDMI, DVI-D, DisplayPort, VGA (2 max simultaneous), Dual GB NICs. Keyboard and mouse included.
</t>
  </si>
  <si>
    <t>IP 4U recorder with 4 IP cameras licenses (64 max). exacqVision Enterprise server, client, web/mobile software pre-installed with 3 years software upgrades and hardware warranty. Ubuntu Linux 18.04 on SSD. HDMI, DVI-D, DisplayPort, VGA (2 max simultaneous), Dual GB NICs. Keyboard and mouse included.</t>
  </si>
  <si>
    <t>IP 4U recorder with 4 IP cameras licenses (64 max). exacqVision Professional server, client, web/mobile software pre-installed with 3 years software upgrades and hardware warranty. Ubuntu Linux 18.04 on SSD. HDMI, DVI-D, DisplayPort, VGA (2 max simultaneous), Dual GB NICs. Keyboard and mouse included.</t>
  </si>
  <si>
    <t>$5,980.00</t>
  </si>
  <si>
    <t>IP 4U recorder with 4 IP cameras licenses (64 max). exacqVision Professional or Enterprise server, client, web/mobile software pre-installed with 3 years software upgrades and hardware warranty. Win10 or Ubuntu Linux 16.04 on SSD. HDMI, DVI-D, DisplayPort, VGA (2 max simultaneous), Dual GB NICs. Keyboard and mouse included.</t>
  </si>
  <si>
    <t xml:space="preserve">IP 4U recorder with 4 IP cameras licenses (64 max). exacqVision Professional or Enterprise server, client, web/mobile software pre-installed with 3 years software upgrades and hardware warranty. Win10 or Ubuntu Linux 16.04 on SSD. HDMI, DVI-D, DisplayPort, VGA (2 max simultaneous), Dual GB NICs. Keyboard and mouse included.
</t>
  </si>
  <si>
    <t xml:space="preserve">IP 4U recorder with 4 IP cameras licenses (64 max). exacqVision Enterprise server, client, web/mobile software pre-installed with 3 years software upgrades and hardware warranty. Ubuntu Linux 18.04 on SSD. HDMI, DVI-D, DisplayPort, VGA (2 max simultaneous), Dual GB NICs. Keyboard and mouse included.
</t>
  </si>
  <si>
    <t>$6,540.00</t>
  </si>
  <si>
    <t xml:space="preserve">IP 4U recorder with 4 IP cameras licenses (64 max). exacqVision Professional or Enterprise server, client, web/mobile software pre-installed with 3 years software upgrades and hardware warranty. Win10 or Ubuntu Linux 16.04 on SSD. HDMI, DVI-D, DisplayPort, VGA (2 max simultaneous), Dual GB NICs. Keyboard and mouse included.
</t>
  </si>
  <si>
    <t>$7,100.00</t>
  </si>
  <si>
    <t xml:space="preserve">IP 4U recorder with 4 IP cameras licenses (64 max). exacqVision Professional or Enterprise server, client, web/mobile software pre-installed with 3 years software upgrades and hardware warranty. Win10 or Ubuntu Linux 16.04 on SSD. HDMI, DVI-D, DisplayPort, VGA (2 max simultaneous), Dual GB NICs. Keyboard and mouse included.
</t>
  </si>
  <si>
    <t>$7,660.00</t>
  </si>
  <si>
    <t>$8,780.00</t>
  </si>
  <si>
    <t xml:space="preserve">IP 4U recorder with 4 IP cameras licenses (64 max). exacqVision Professional or Enterprise server, client, web/mobile software pre-installed with 3 years software upgrades and hardware warranty. Win10 or Ubuntu Linux 16.04 on SSD. HDMI, DVI-D, DisplayPort, VGA (2 max simultaneous), Dual GB NICs. Keyboard and mouse included.
</t>
  </si>
  <si>
    <t>$9,900.00</t>
  </si>
  <si>
    <t>$11,580.00</t>
  </si>
  <si>
    <t>$13,820.00</t>
  </si>
  <si>
    <t xml:space="preserve">IP 4U recorder with 4 IP cameras licenses (64 max). exacqVision Professional or Enterprise server, client, web/mobile software pre-installed with 3 years software upgrades and hardware warranty. Win10 or Ubuntu Linux 16.04 on SSD. HDMI, DVI-D, DisplayPort, VGA (2 max simultaneous), Dual GB NICs. Keyboard and mouse included.
</t>
  </si>
  <si>
    <t>$16,060.00</t>
  </si>
  <si>
    <t xml:space="preserve">Hybrid 4U recorder with 8 IP cameras licenses (64 max) and 16 analog at 30 FPS (16 looping included). exacqVision Professional or Enterprise server, client, web/mobile software pre-installed with 3 years software upgrades and hardware warranty. Win10 or Ubuntu Linux 16.04 on SSD. HDMI, DVI-D, DisplayPort, VGA (2 max simultaneous), Dual GB NICs, 2 multiplexed monitor outputs, RS-485 serial port, 16 alarm inputs, 16 alarm outputs, 16 audio inputs. Keyboard and mouse included.
</t>
  </si>
  <si>
    <t>$9,100.00</t>
  </si>
  <si>
    <t xml:space="preserve">Hybrid 4U recorder with 8 IP cameras licenses (64 max) and 16 analog at 30 FPS (16 looping included). exacqVision Professional or Enterprise server, client, web/mobile software pre-installed with 3 years software upgrades and hardware warranty. Win10 or Ubuntu Linux 16.04 on SSD. HDMI, DVI-D, DisplayPort, VGA (2 max simultaneous), Dual GB NICs, 2 multiplexed monitor outputs, RS-485 serial port, 16 alarm inputs, 16 alarm outputs, 16 audio inputs. Keyboard and mouse included.
</t>
  </si>
  <si>
    <t>Hybrid 4U recorder with 8 IP cameras licenses (64 max) and 16 analog at 30 FPS (16 looping included). exacqVision Enterprise server, client, web/mobile software pre-installed with 3 years software upgrades and hardware warranty. Ubuntu Linux 18.04 on SSD. HDMI, DVI-D, DisplayPort, VGA (2 max simultaneous), Dual GB NICs, 2 multiplexed monitor outputs, RS-485 serial port, 16 alarm inputs, 16 alarm outputs, 16 audio inputs. Keyboard and mouse included.</t>
  </si>
  <si>
    <t>Hybrid 4U recorder with 8 IP cameras licenses (64 max) and 16 analog at 30 FPS (16 looping included). exacqVision Professional server, client, web/mobile software pre-installed with 3 years software upgrades and hardware warranty. Ubuntu Linux 18.04 on SSD. HDMI, DVI-D, DisplayPort, VGA (2 max simultaneous), Dual GB NICs, 2 multiplexed monitor outputs, RS-485 serial port, 16 alarm inputs, 16 alarm outputs, 16 audio inputs. Keyboard and mouse included.</t>
  </si>
  <si>
    <t>Hybrid 4U recorder with 8 IP cameras licenses (64 max) and 16 analog at 30 FPS (16 looping included). exacqVision Professional or Enterprise server, client, web/mobile software pre-installed with 3 years software upgrades and hardware warranty. Win10 or Ubuntu Linux 16.04 on SSD. HDMI, DVI-D, DisplayPort, VGA (2 max simultaneous), Dual GB NICs, 2 multiplexed monitor outputs, RS-485 serial port, 16 alarm inputs, 16 alarm outputs, 16 audio inputs. Keyboard and mouse included.</t>
  </si>
  <si>
    <t>$9,380.00</t>
  </si>
  <si>
    <t xml:space="preserve">Hybrid 4U recorder with 8 IP cameras licenses (64 max) and 16 analog at 30 FPS (16 looping included). exacqVision Professional or Enterprise server, client, web/mobile software pre-installed with 3 years software upgrades and hardware warranty. Win10 or Ubuntu Linux 16.04 on SSD. HDMI, DVI-D, DisplayPort, VGA (2 max simultaneous), Dual GB NICs, 2 multiplexed monitor outputs, RS-485 serial port, 16 alarm inputs, 16 alarm outputs, 16 audio inputs. Keyboard and mouse included.
</t>
  </si>
  <si>
    <t>$9,660.00</t>
  </si>
  <si>
    <t xml:space="preserve">Hybrid 4U recorder with 8 IP cameras licenses (64 max) and 16 analog at 30 FPS (16 looping included). exacqVision Professional or Enterprise server, client, web/mobile software pre-installed with 3 years software upgrades and hardware warranty. Win10 or Ubuntu Linux 16.04 on SSD. HDMI, DVI-D, DisplayPort, VGA (2 max simultaneous), Dual GB NICs, 2 multiplexed monitor outputs, RS-485 serial port, 16 alarm inputs, 16 alarm outputs, 16 audio inputs. Keyboard and mouse included.
</t>
  </si>
  <si>
    <t>$9,940.00</t>
  </si>
  <si>
    <t>$10,500.00</t>
  </si>
  <si>
    <t>$11,060.00</t>
  </si>
  <si>
    <t xml:space="preserve">Hybrid 4U recorder with 8 IP cameras licenses (64 max) and 16 analog at 30 FPS (16 looping included). exacqVision Professional or Enterprise server, client, web/mobile software pre-installed with 3 years software upgrades and hardware warranty. Win10 or Ubuntu Linux 16.04 on SSD. HDMI, DVI-D, DisplayPort, VGA (2 max simultaneous), Dual GB NICs, 2 multiplexed monitor outputs, RS-485 serial port, 16 alarm inputs, 16 alarm outputs, 16 audio inputs. Keyboard and mouse included.
</t>
  </si>
  <si>
    <t>$12,180.00</t>
  </si>
  <si>
    <t>$13,300.00</t>
  </si>
  <si>
    <t>$14,980.00</t>
  </si>
  <si>
    <t>$17,220.00</t>
  </si>
  <si>
    <t>$19,460.00</t>
  </si>
  <si>
    <t xml:space="preserve">Hybrid 4U recorder with 8 IP cameras licenses (64 max) and 32 analog at 30 FPS (32 looping included). exacqVision Professional or Enterprise server, client, web/mobile software pre-installed with 3 years software upgrades and hardware warranty. Win10 or Ubuntu Linux 16.04 on SSD. HDMI, DVI-D, DisplayPort, VGA (2 max simultaneous), Dual GB NICs, 2 multiplexed monitor outputs, RS-485 serial port, 16 alarm inputs, 16 alarm outputs, 16 audio inputs. Keyboard and mouse included.
</t>
  </si>
  <si>
    <t>$11,100.00</t>
  </si>
  <si>
    <t>Hybrid 4U recorder with 8 IP cameras licenses (64 max) and 32 analog at 30 FPS (32 looping included). exacqVision Professional server, client, web/mobile software pre-installed with 3 years software upgrades and hardware warranty. Ubuntu Linux 18.04 on SSD. HDMI, DVI-D, DisplayPort, VGA (2 max simultaneous), Dual GB NICs, 2 multiplexed monitor outputs, RS-485 serial port, 16 alarm inputs, 16 alarm outputs, 16 audio inputs. Keyboard and mouse included.</t>
  </si>
  <si>
    <t xml:space="preserve">Hybrid 4U recorder with 8 IP cameras licenses (64 max) and 32 analog at 30 FPS (32 looping included). exacqVision Professional or Enterprise server, client, web/mobile software pre-installed with 3 years software upgrades and hardware warranty. Win10 or Ubuntu Linux 16.04 on SSD. HDMI, DVI-D, DisplayPort, VGA (2 max simultaneous), Dual GB NICs, 2 multiplexed monitor outputs, RS-485 serial port, 16 alarm inputs, 16 alarm outputs, 16 audio inputs. Keyboard and mouse included.
</t>
  </si>
  <si>
    <t>Hybrid 4U recorder with 8 IP cameras licenses (64 max) and 32 analog at 30 FPS (32 looping included). exacqVision Enterprise server, client, web/mobile software pre-installed with 3 years software upgrades and hardware warranty. Ubuntu Linux 18.04 on SSD. HDMI, DVI-D, DisplayPort, VGA (2 max simultaneous), Dual GB NICs, 2 multiplexed monitor outputs, RS-485 serial port, 16 alarm inputs, 16 alarm outputs, 16 audio inputs. Keyboard and mouse included.</t>
  </si>
  <si>
    <t xml:space="preserve">Hybrid 4U recorder with 8 IP cameras licenses (64 max) and 32 analog at 30 FPS (32 looping included). exacqVision Professional or Enterprise server, client, web/mobile software pre-installed with 3 years software upgrades and hardware warranty. Win10 or Ubuntu Linux 16.04 on SSD. HDMI, DVI-D, DisplayPort, VGA (2 max simultaneous), Dual GB NICs, 2 multiplexed monitor outputs, RS-485 serial port, 16 alarm inputs, 16 alarm outputs, 16 audio inputs. Keyboard and mouse included.
</t>
  </si>
  <si>
    <t>$11,380.00</t>
  </si>
  <si>
    <t>Hybrid 4U recorder with 8 IP cameras licenses (64 max) and 32 analog at 30 FPS (32 looping included). exacqVision Professional or Enterprise server, client, web/mobile software pre-installed with 3 years software upgrades and hardware warranty. Win10 or Ubuntu Linux 16.04 on SSD. HDMI, DVI-D, DisplayPort, VGA (2 max simultaneous), Dual GB NICs, 2 multiplexed monitor outputs, RS-485 serial port, 16 alarm inputs, 16 alarm outputs, 16 audio inputs. Keyboard and mouse included.</t>
  </si>
  <si>
    <t>$11,660.00</t>
  </si>
  <si>
    <t xml:space="preserve">Hybrid 4U recorder with 8 IP cameras licenses (64 max) and 32 analog at 30 FPS (32 looping included). exacqVision Professional or Enterprise server, client, web/mobile software pre-installed with 3 years software upgrades and hardware warranty. Win10 or Ubuntu Linux 16.04 on SSD. HDMI, DVI-D, DisplayPort, VGA (2 max simultaneous), Dual GB NICs, 2 multiplexed monitor outputs, RS-485 serial port, 16 alarm inputs, 16 alarm outputs, 16 audio inputs. Keyboard and mouse included.
</t>
  </si>
  <si>
    <t>$11,940.00</t>
  </si>
  <si>
    <t>$12,500.00</t>
  </si>
  <si>
    <t xml:space="preserve">Hybrid 4U recorder with 8 IP cameras licenses (64 max) and 32 analog at 30 FPS (32 looping included). exacqVision Professional or Enterprise server, client, web/mobile software pre-installed with 3 years software upgrades and hardware warranty. Win10 or Ubuntu Linux 16.04 on SSD. HDMI, DVI-D, DisplayPort, VGA (2 max simultaneous), Dual GB NICs, 2 multiplexed monitor outputs, RS-485 serial port, 16 alarm inputs, 16 alarm outputs, 16 audio inputs. Keyboard and mouse included.
</t>
  </si>
  <si>
    <t>$13,060.00</t>
  </si>
  <si>
    <t>$14,180.00</t>
  </si>
  <si>
    <t>$15,300.00</t>
  </si>
  <si>
    <t xml:space="preserve">Hybrid 4U recorder with 8 IP cameras licenses (64 max) and 32 analog at 30 FPS (32 looping included). exacqVision Professional or Enterprise server, client, web/mobile software pre-installed with 3 years software upgrades and hardware warranty. Win10 or Ubuntu Linux 16.04 on SSD. HDMI, DVI-D, DisplayPort, VGA (2 max simultaneous), Dual GB NICs, 2 multiplexed monitor outputs, RS-485 serial port, 16 alarm inputs, 16 alarm outputs, 16 audio inputs. Keyboard and mouse included.
</t>
  </si>
  <si>
    <t>$16,980.00</t>
  </si>
  <si>
    <t xml:space="preserve">Hybrid 4U recorder with 8 IP cameras licenses (64 max) and 32 analog at 30 FPS (32 looping included). exacqVision Professional or Enterprise server, client, web/mobile software pre-installed with 3 years software upgrades and hardware warranty. Win10 or Ubuntu Linux 16.04 on SSD. HDMI, DVI-D, DisplayPort, VGA (2 max simultaneous), Dual GB NICs, 2 multiplexed monitor outputs, RS-485 serial port, 16 alarm inputs, 16 alarm outputs, 16 audio inputs. Keyboard and mouse included.
</t>
  </si>
  <si>
    <t>$19,220.00</t>
  </si>
  <si>
    <t xml:space="preserve">Hybrid 4U recorder with 8 IP cameras licenses (64 max) and 32 analog at 30 FPS (32 looping included). exacqVision Professional or Enterprise server, client, web/mobile software pre-installed with 3 years software upgrades and hardware warranty. Win10 or Ubuntu Linux 16.04 on SSD. HDMI, DVI-D, DisplayPort, VGA (2 max simultaneous), Dual GB NICs, 2 multiplexed monitor outputs, RS-485 serial port, 16 alarm inputs, 16 alarm outputs, 16 audio inputs. Keyboard and mouse included.
</t>
  </si>
  <si>
    <t>$21,460.00</t>
  </si>
  <si>
    <t xml:space="preserve">Hybrid 4U recorder with 8 IP cameras licenses (64 max) and 48 analog at 30 FPS (no looping). exacqVision Professional server, client, web/mobile software pre-installed with 3 years software upgrades and hardware warranty. Ubuntu Linux 18.04 on SSD. HDMI, DVI-D, DisplayPort, VGA (2 max simultaneous), Dual GB NICs, 3 multiplexed monitor outputs, RS-485 serial port, 16 alarm inputs, 16 alarm outputs, 16 audio inputs. Keyboard and mouse included.
</t>
  </si>
  <si>
    <t>$13,100.00</t>
  </si>
  <si>
    <t xml:space="preserve">Hybrid 4U recorder with 8 IP cameras licenses (64 max) and 48 analog at 30 FPS (no looping). exacqVision Professional or Enterprise server, client, web/mobile software pre-installed with 3 years software upgrades and hardware warranty. Win10 or Ubuntu Linux 16.04 on SSD. HDMI, DVI-D, DisplayPort, VGA (2 max simultaneous), Dual GB NICs, 3 multiplexed monitor outputs, RS-485 serial port, 16 alarm inputs, 16 alarm outputs, 16 audio inputs. Keyboard and mouse included.
</t>
  </si>
  <si>
    <t xml:space="preserve">Hybrid 4U recorder with 8 IP cameras licenses (64 max) and 48 analog at 30 FPS (no looping). exacqVision Enterprise server, client, web/mobile software pre-installed with 3 years software upgrades and hardware warranty. Ubuntu Linux 18.04 on SSD. HDMI, DVI-D, DisplayPort, VGA (2 max simultaneous), Dual GB NICs, 3 multiplexed monitor outputs, RS-485 serial port, 16 alarm inputs, 16 alarm outputs, 16 audio inputs. Keyboard and mouse included.
</t>
  </si>
  <si>
    <t xml:space="preserve">Hybrid 4U recorder with 8 IP cameras licenses (64 max) and 48 analog at 30 FPS (no looping). exacqVision Professional or Enterprise server, client, web/mobile software pre-installed with 3 years software upgrades and hardware warranty. Win10 or Ubuntu Linux 16.04 on SSD. HDMI, DVI-D, DisplayPort, VGA (2 max simultaneous), Dual GB NICs, 3 multiplexed monitor outputs, RS-485 serial port, 16 alarm inputs, 16 alarm outputs, 16 audio inputs. Keyboard and mouse included.
</t>
  </si>
  <si>
    <t>Hybrid 4U recorder with 8 IP cameras licenses (64 max) and 48 analog at 30 FPS (no looping). exacqVision Professional or Enterprise server, client, web/mobile software pre-installed with 3 years software upgrades and hardware warranty. Win10 or Ubuntu Linux 16.04 on SSD. HDMI, DVI-D, DisplayPort, VGA (2 max simultaneous), Dual GB NICs, 3 multiplexed monitor outputs, RS-485 serial port, 16 alarm inputs, 16 alarm outputs, 16 audio inputs. Keyboard and mouse included.</t>
  </si>
  <si>
    <t>$13,380.00</t>
  </si>
  <si>
    <t xml:space="preserve">Hybrid 4U recorder with 8 IP cameras licenses (64 max) and 48 analog at 30 FPS (no looping). exacqVision Professional or Enterprise server, client, web/mobile software pre-installed with 3 years software upgrades and hardware warranty. Win10 or Ubuntu Linux 16.04 on SSD. HDMI, DVI-D, DisplayPort, VGA (2 max simultaneous), Dual GB NICs, 3 multiplexed monitor outputs, RS-485 serial port, 16 alarm inputs, 16 alarm outputs, 16 audio inputs. Keyboard and mouse included.
</t>
  </si>
  <si>
    <t xml:space="preserve">Hybrid 4U recorder with 8 IP cameras licenses (64 max) and 48 analog at 30 FPS (no looping). exacqVision Professional or Enterprise server, client, web/mobile software pre-installed with 3 years software upgrades and hardware warranty. Win10 or Ubuntu Linux 16.04 on SSD. HDMI, DVI-D, DisplayPort, VGA (2 max simultaneous), Dual GB NICs, 3 multiplexed monitor outputs, RS-485 serial port, 16 alarm inputs, 16 alarm outputs, 16 audio inputs. Keyboard and mouse included.
</t>
  </si>
  <si>
    <t>$13,660.00</t>
  </si>
  <si>
    <t>$13,940.00</t>
  </si>
  <si>
    <t xml:space="preserve">Hybrid 4U recorder with 8 IP cameras licenses (64 max) and 48 analog at 30 FPS (no looping). exacqVision Professional or Enterprise server, client, web/mobile software pre-installed with 3 years software upgrades and hardware warranty. Win10 or Ubuntu Linux 16.04 on SSD. HDMI, DVI-D, DisplayPort, VGA (2 max simultaneous), Dual GB NICs, 3 multiplexed monitor outputs, RS-485 serial port, 16 alarm inputs, 16 alarm outputs, 16 audio inputs. Keyboard and mouse included.
</t>
  </si>
  <si>
    <t>$14,500.00</t>
  </si>
  <si>
    <t>$15,060.00</t>
  </si>
  <si>
    <t xml:space="preserve">Hybrid 4U recorder with 8 IP cameras licenses (64 max) and 48 analog at 30 FPS (no looping). exacqVision Professional or Enterprise server, client, web/mobile software pre-installed with 3 years software upgrades and hardware warranty. Win10 or Ubuntu Linux 16.04 on SSD. HDMI, DVI-D, DisplayPort, VGA (2 max simultaneous), Dual GB NICs, 3 multiplexed monitor outputs, RS-485 serial port, 16 alarm inputs, 16 alarm outputs, 16 audio inputs. Keyboard and mouse included.
</t>
  </si>
  <si>
    <t xml:space="preserve">Hybrid 4U recorder with 8 IP cameras licenses (64 max) and 48 analog at 30 FPS (no looping). exacqVision Professional or Enterprise server, client, web/mobile software pre-installed with 3 years software upgrades and hardware warranty. Win10 or Ubuntu Linux 16.04 on SSD. HDMI, DVI-D, DisplayPort, VGA (2 max simultaneous), Dual GB NICs, 3 multiplexed monitor outputs, RS-485 serial port, 16 alarm inputs, 16 alarm outputs, 16 audio inputs. Keyboard and mouse included.
</t>
  </si>
  <si>
    <t>$16,180.00</t>
  </si>
  <si>
    <t>$17,300.00</t>
  </si>
  <si>
    <t>$18,980.00</t>
  </si>
  <si>
    <t>$21,200.00</t>
  </si>
  <si>
    <t>$21,220.00</t>
  </si>
  <si>
    <t>Hybrid 4U recorder with 8 IP cameras licenses (64 max) and 48 analog at 30 FPS (no looping). exacqVision Professional server, client, web/mobile software pre-installed with 3 years software upgrades and hardware warranty. Ubuntu Linux 18.04 on SSD. HDMI, DVI-D, DisplayPort, VGA (2 max simultaneous), Dual GB NICs, 3 multiplexed monitor outputs, RS-485 serial port, 16 alarm inputs, 16 alarm outputs, 16 audio inputs. Keyboard and mouse included.</t>
  </si>
  <si>
    <t>$23,460.00</t>
  </si>
  <si>
    <t xml:space="preserve">Hybrid 4U recorder with 8 IP cameras licenses (64 max) and 64 analog at 30 FPS (no looping). exacqVision Professional or Enterprise server, client, web/mobile software pre-installed with 3 years software upgrades and hardware warranty. Win10 or Ubuntu Linux 16.04 on SSD. HDMI, DVI-D, DisplayPort, VGA (2 max simultaneous), Dual GB NICs, 4 multiplexed monitor outputs, RS-485 serial port, 16 alarm inputs, 16 alarm outputs, 16 audio inputs. Keyboard and mouse included.
</t>
  </si>
  <si>
    <t>$15,100.00</t>
  </si>
  <si>
    <t xml:space="preserve">Hybrid 4U recorder with 8 IP cameras licenses (64 max) and 64 analog at 30 FPS (no looping). exacqVision Enterprise server, client, web/mobile software pre-installed with 3 years software upgrades and hardware warranty. Ubuntu Linux 18.04 on SSD. HDMI, DVI-D, DisplayPort, VGA (2 max simultaneous), Dual GB NICs, 4 multiplexed monitor outputs, RS-485 serial port, 16 alarm inputs, 16 alarm outputs, 16 audio inputs. Keyboard and mouse included.
</t>
  </si>
  <si>
    <t xml:space="preserve">Hybrid 4U recorder with 8 IP cameras licenses (64 max) and 64 analog at 30 FPS (no looping). exacqVision Professional or Enterprise server, client, web/mobile software pre-installed with 3 years software upgrades and hardware warranty. Win10 or Ubuntu Linux 16.04 on SSD. HDMI, DVI-D, DisplayPort, VGA (2 max simultaneous), Dual GB NICs, 4 multiplexed monitor outputs, RS-485 serial port, 16 alarm inputs, 16 alarm outputs, 16 audio inputs. Keyboard and mouse included.
</t>
  </si>
  <si>
    <t xml:space="preserve">Hybrid 4U recorder with 8 IP cameras licenses (64 max) and 64 analog at 30 FPS (no looping). exacqVision Professional server, client, web/mobile software pre-installed with 3 years software upgrades and hardware warranty. Ubuntu Linux 18.04 on SSD. HDMI, DVI-D, DisplayPort, VGA (2 max simultaneous), Dual GB NICs, 4 multiplexed monitor outputs, RS-485 serial port, 16 alarm inputs, 16 alarm outputs, 16 audio inputs. Keyboard and mouse included.
</t>
  </si>
  <si>
    <t>$15,380.00</t>
  </si>
  <si>
    <t xml:space="preserve">Hybrid 4U recorder with 8 IP cameras licenses (64 max) and 64 analog at 30 FPS (no looping). exacqVision Professional or Enterprise server, client, web/mobile software pre-installed with 3 years software upgrades and hardware warranty. Win10 or Ubuntu Linux 16.04 on SSD. HDMI, DVI-D, DisplayPort, VGA (2 max simultaneous), Dual GB NICs, 4 multiplexed monitor outputs, RS-485 serial port, 16 alarm inputs, 16 alarm outputs, 16 audio inputs. Keyboard and mouse included.
</t>
  </si>
  <si>
    <t>Hybrid 4U recorder with 8 IP cameras licenses (64 max) and 64 analog at 30 FPS (no looping). exacqVision Professional or Enterprise server, client, web/mobile software pre-installed with 3 years software upgrades and hardware warranty. Win10 or Ubuntu Linux 16.04 on SSD. HDMI, DVI-D, DisplayPort, VGA (2 max simultaneous), Dual GB NICs, 4 multiplexed monitor outputs, RS-485 serial port, 16 alarm inputs, 16 alarm outputs, 16 audio inputs. Keyboard and mouse included.</t>
  </si>
  <si>
    <t xml:space="preserve">Hybrid 4U recorder with 8 IP cameras licenses (64 max) and 64 analog at 30 FPS (no looping). exacqVision Professional or Enterprise server, client, web/mobile software pre-installed with 3 years software upgrades and hardware warranty. Win10 or Ubuntu Linux 16.04 on SSD. HDMI, DVI-D, DisplayPort, VGA (2 max simultaneous), Dual GB NICs, 4 multiplexed monitor outputs, RS-485 serial port, 16 alarm inputs, 16 alarm outputs, 16 audio inputs. Keyboard and mouse included.
</t>
  </si>
  <si>
    <t>$15,660.00</t>
  </si>
  <si>
    <t>$15,940.00</t>
  </si>
  <si>
    <t xml:space="preserve">Hybrid 4U recorder with 8 IP cameras licenses (64 max) and 64 analog at 30 FPS (no looping). exacqVision Professional or Enterprise server, client, web/mobile software pre-installed with 3 years software upgrades and hardware warranty. Win10 or Ubuntu Linux 16.04 on SSD. HDMI, DVI-D, DisplayPort, VGA (2 max simultaneous), Dual GB NICs, 4 multiplexed monitor outputs, RS-485 serial port, 16 alarm inputs, 16 alarm outputs, 16 audio inputs. Keyboard and mouse included.
</t>
  </si>
  <si>
    <t>$16,500.00</t>
  </si>
  <si>
    <t xml:space="preserve">Hybrid 4U recorder with 8 IP cameras licenses (64 max) and 64 analog at 30 FPS (no looping). exacqVision Professional or Enterprise server, client, web/mobile software pre-installed with 3 years software upgrades and hardware warranty. Win10 or Ubuntu Linux 16.04 on SSD. HDMI, DVI-D, DisplayPort, VGA (2 max simultaneous), Dual GB NICs, 4 multiplexed monitor outputs, RS-485 serial port, 16 alarm inputs, 16 alarm outputs, 16 audio inputs. Keyboard and mouse included.
</t>
  </si>
  <si>
    <t>$17,060.00</t>
  </si>
  <si>
    <t xml:space="preserve">Hybrid 4U recorder with 8 IP cameras licenses (64 max) and 64 analog at 30 FPS (no looping). exacqVision Professional or Enterprise server, client, web/mobile software pre-installed with 3 years software upgrades and hardware warranty. Win10 or Ubuntu Linux 16.04 on SSD. HDMI, DVI-D, DisplayPort, VGA (2 max simultaneous), Dual GB NICs, 4 multiplexed monitor outputs, RS-485 serial port, 16 alarm inputs, 16 alarm outputs, 16 audio inputs. Keyboard and mouse included.
</t>
  </si>
  <si>
    <t>$18,180.00</t>
  </si>
  <si>
    <t>$19,300.00</t>
  </si>
  <si>
    <t>$20,980.00</t>
  </si>
  <si>
    <t>$23,220.00</t>
  </si>
  <si>
    <t>$25,460.00</t>
  </si>
  <si>
    <t>Rackmount 2U recorder with 8 IP licenses (128 max), dual GB NIC, HDMI, DVI-D, VGA (2 max. simultaneous), RS-485 serial port, RAID 5, Win10 on SSD, redundant power supplies, keyboard and mouse, exacqVision Professional client and server software pre-installed, 3 year warranty and 5 year software updates.</t>
  </si>
  <si>
    <t>$10,900.00</t>
  </si>
  <si>
    <t>Rackmount 2U recorder with 8 IP licenses (128 max), dual GB NIC, HDMI, DVI-D, VGA (2 max. simultaneous), RS-485 serial port, RAID 5, Ubuntu Linux 18.04 on SSD, redundant power supplies, keyboard and mouse, exacqVision Professional client and server software pre-installed, 3 year warranty and 5 year software updates.</t>
  </si>
  <si>
    <t>Rackmount 2U recorder with 8 IP licenses (128 max), dual GB NIC, HDMI, DVI-D, VGA (2 max. simultaneous), RS-485 serial port, RAID 5, Win10 on SSD, redundant power supplies, keyboard and mouse, exacqVision Enterprise client and server software pre-installed, 3 year warranty and 5 year software updates.</t>
  </si>
  <si>
    <t>Rackmount 2U recorder with 8 IP licenses (128 max), dual GB NIC, HDMI, DVI-D, VGA (2 max. simultaneous), RS-485 serial port, RAID 5, Ubuntu Linux 18.04 on SSD, redundant power supplies, keyboard and mouse, exacqVision Enterprise client and server software pre-installed, 3 year warranty and 5 year software updates.</t>
  </si>
  <si>
    <t>$11,460.00</t>
  </si>
  <si>
    <t>$12,020.00</t>
  </si>
  <si>
    <t>$12,580.00</t>
  </si>
  <si>
    <t>$13,700.00</t>
  </si>
  <si>
    <t>$14,820.00</t>
  </si>
  <si>
    <t>$18,740.00</t>
  </si>
  <si>
    <t>Rackmount 2U recorder with 8 IP licenses, 16 looped analog inputs, RS-485 serial port, 16 alarm inputs, 16 alarm outputs, 4 audio inputs, dual GB NIC, HDMI, DVI-D, VGA (2 max. simultaneous), RAID 5, Ubuntu Linux 18.04 on SSD, redundant power supplies, keyboard and mouse, exacqVision Professional client and server software pre-installed, 3 year warranty and 5 year software updates.</t>
  </si>
  <si>
    <t>$12,900.00</t>
  </si>
  <si>
    <t>Rackmount 2U recorder with 8 IP licenses, 16 looped analog inputs, RS-485 serial port, 16 alarm inputs, 16 alarm outputs, 4 audio inputs, dual GB NIC, HDMI, DVI-D, VGA (2 max. simultaneous), RAID 5, Ubuntu Linux 18.04 on SSD, redundant power supplies, keyboard and mouse, exacqVision Enterprise client and server software pre-installed, 3 year warranty and 5 year software updates.</t>
  </si>
  <si>
    <t>Rackmount 2U recorder with 8 IP licenses, 16 looped analog inputs, RS-485 serial port, 16 alarm inputs, 16 alarm outputs, 4 audio inputs, dual GB NIC, HDMI, DVI-D, VGA (2 max. simultaneous), RAID 5, Win10 on SSD, redundant power supplies, keyboard and mouse, exacqVision Enterprise client and server software pre-installed, 3 year warranty and 5 year software updates.</t>
  </si>
  <si>
    <t>Rackmount 2U recorder with 8 IP licenses, 16 looped analog inputs, RS-485 serial port, 16 alarm inputs, 16 alarm outputs, 4 audio inputs, dual GB NIC, HDMI, DVI-D, VGA (2 max. simultaneous), RAID 5, Win10 on SSD, redundant power supplies, keyboard and mouse, exacqVision Professional client and server software pre-installed, 3 year warranty and 5 year software updates.</t>
  </si>
  <si>
    <t>$13,460.00</t>
  </si>
  <si>
    <t>$14,020.00</t>
  </si>
  <si>
    <t>$14,580.00</t>
  </si>
  <si>
    <t>$15,700.00</t>
  </si>
  <si>
    <t>$16,820.00</t>
  </si>
  <si>
    <t>$18,500.00</t>
  </si>
  <si>
    <t>$20,740.00</t>
  </si>
  <si>
    <t>$22,980.00</t>
  </si>
  <si>
    <t>$25,220.00</t>
  </si>
  <si>
    <t>Rackmount 2U recorder with 8 IP licenses, 32 channel (no looping) analog inputs, RS-485 serial port, 16 alarm inputs, 16 alarm outputs, 4 audio inputs, dual GB NIC, HDMI, DVI-D, VGA (2 max. simultaneous), RAID 5, Ubuntu Linux 18.04 on SSD, redundant power supplies, keyboard and mouse, exacqVision Enterprise client and server software pre-installed, 3 year warranty and 5 year software updates.</t>
  </si>
  <si>
    <t>$14,900.00</t>
  </si>
  <si>
    <t>Rackmount 2U recorder with 8 IP licenses, 32 channel (no looping) analog inputs, RS-485 serial port, 16 alarm inputs, 16 alarm outputs, 4 audio inputs, dual GB NIC, HDMI, DVI-D, VGA (2 max. simultaneous), RAID 5, Win10 on SSD, redundant power supplies, keyboard and mouse, exacqVision Professional client and server software pre-installed, 3 year warranty and 5 year software updates.</t>
  </si>
  <si>
    <t>Rackmount 2U recorder with 8 IP licenses, 32 channel (no looping) analog inputs, RS-485 serial port, 16 alarm inputs, 16 alarm outputs, 4 audio inputs, dual GB NIC, HDMI, DVI-D, VGA (2 max. simultaneous), RAID 5, Win10 on SSD, redundant power supplies, keyboard and mouse, exacqVision Enterprise client and server software pre-installed, 3 year warranty and 5 year software updates.</t>
  </si>
  <si>
    <t>Rackmount 2U recorder with 8 IP licenses, 32 channel (no looping) analog inputs, RS-485 serial port, 16 alarm inputs, 16 alarm outputs, 4 audio inputs, dual GB NIC, HDMI, DVI-D, VGA (2 max. simultaneous), RAID 5, Ubuntu Linux 18.04 on SSD, redundant power supplies, keyboard and mouse, exacqVision Professional client and server software pre-installed, 3 year warranty and 5 year software updates.</t>
  </si>
  <si>
    <t>$15,460.00</t>
  </si>
  <si>
    <t>$16,020.00</t>
  </si>
  <si>
    <t>$16,580.00</t>
  </si>
  <si>
    <t>$17,700.00</t>
  </si>
  <si>
    <t>$18,820.00</t>
  </si>
  <si>
    <t>$20,500.00</t>
  </si>
  <si>
    <t>$22,740.00</t>
  </si>
  <si>
    <t>$24,980.00</t>
  </si>
  <si>
    <t>$27,220.00</t>
  </si>
  <si>
    <t>Rackmount 4U recorder with 8 IP licenses (128 max), dual GB NIC, HDMI, DVI-D, VGA (2 max. simultaneous), RS-232/485 serial port, RAID 6, Ubuntu Linux 18.04 on SSD, redundant power supplies, keyboard and mouse, exacqVision Enterprise client and server software pre-installed, 3 year warranty and 5 year software updates.</t>
  </si>
  <si>
    <t>$18,100.00</t>
  </si>
  <si>
    <t>Rackmount 4U recorder with 8 IP licenses (128 max), dual GB NIC, HDMI, DVI-D, VGA (2 max. simultaneous), RS-232/485 serial port, RAID 6, Win10 on SSD, redundant power supplies, keyboard and mouse, exacqVision Enterprise client and server software pre-installed, 3 year warranty and 5 year software updates.</t>
  </si>
  <si>
    <t>Rackmount 4U recorder with 8 IP licenses (128 max), dual GB NIC, HDMI, DVI-D, VGA (2 max. simultaneous), RS-232/485 serial port, RAID 6, Win10 on SSD, redundant power supplies, keyboard and mouse, exacqVision Professional client and server software pre-installed, 3 year warranty and 5 year software updates.</t>
  </si>
  <si>
    <t>Rackmount 4U recorder with 8 IP licenses (128 max), dual GB NIC, HDMI, DVI-D, VGA (2 max. simultaneous), RS-232/485 serial port, RAID 6, Ubuntu Linux 18.04 on SSD, redundant power supplies, keyboard and mouse, exacqVision Professional client and server software pre-installed, 3 year warranty and 5 year software updates.</t>
  </si>
  <si>
    <t>$18,660.00</t>
  </si>
  <si>
    <t>$19,780.00</t>
  </si>
  <si>
    <t>$20,620.00</t>
  </si>
  <si>
    <t>$22,300.00</t>
  </si>
  <si>
    <t>$23,980.00</t>
  </si>
  <si>
    <t>$25,660.00</t>
  </si>
  <si>
    <t xml:space="preserve">Rackmount 4U recorder with 8 IP licenses (128 max), dual GB NIC, HDMI, DVI-D, VGA (2 max. simultaneous), RS-232/485 serial port, RAID 6, Win10 on SSD, redundant power supplies, keyboard and mouse, exacqVision Enterprise client and server software pre-installed, 3 year warranty and 5 year software updates.
</t>
  </si>
  <si>
    <t>$27,340.00</t>
  </si>
  <si>
    <t>$29,020.00</t>
  </si>
  <si>
    <t>$30,700.00</t>
  </si>
  <si>
    <t>$32,660.00</t>
  </si>
  <si>
    <t>$34,900.00</t>
  </si>
  <si>
    <t>$37,140.00</t>
  </si>
  <si>
    <t>$39,940.00</t>
  </si>
  <si>
    <t>$43,300.00</t>
  </si>
  <si>
    <t>$48,340.00</t>
  </si>
  <si>
    <t>Rackmount 4U cameras with 8 IP licenses, 16 looped analog inputs, RS-485 serial port, 16 alarm inputs, 16 alarm outputs, 4 audio inputs, dual GB NIC, HDMI, DVI-D, VGA (2 max. simultaneous), RAID 6, Win10 on SSD, redundant power supplies, keyboard and mouse, exacqVision Professional client and server software pre-installed, 3 year warranty and 5 year software updates.</t>
  </si>
  <si>
    <t>$22,100.00</t>
  </si>
  <si>
    <t>Rackmount 4U cameras with 8 IP licenses, 16 looped analog inputs, RS-485 serial port, 16 alarm inputs, 16 alarm outputs, 4 audio inputs, dual GB NIC, HDMI, DVI-D, VGA (2 max. simultaneous), RAID 6, Ubuntu Linux 18.04 on SSD, redundant power supplies, keyboard and mouse, exacqVision Enterprise client and server software pre-installed, 3 year warranty and 5 year software updates.</t>
  </si>
  <si>
    <t>Rackmount 4U cameras with 8 IP licenses, 16 looped analog inputs, RS-485 serial port, 16 alarm inputs, 16 alarm outputs, 4 audio inputs, dual GB NIC, HDMI, DVI-D, VGA (2 max. simultaneous), RAID 6, Win10 on SSD, redundant power supplies, keyboard and mouse, exacqVision Enterprise client and server software pre-installed, 3 year warranty and 5 year software updates.</t>
  </si>
  <si>
    <t>Rackmount 4U cameras with 8 IP licenses, 16 looped analog inputs, RS-485 serial port, 16 alarm inputs, 16 alarm outputs, 4 audio inputs, dual GB NIC, HDMI, DVI-D, VGA (2 max. simultaneous), RAID 6, Ubuntu Linux 18.04 on SSD, redundant power supplies, keyboard and mouse, exacqVision Professional client and server software pre-installed, 3 year warranty and 5 year software updates.</t>
  </si>
  <si>
    <t>$22,660.00</t>
  </si>
  <si>
    <t>$23,780.00</t>
  </si>
  <si>
    <t>$24,620.00</t>
  </si>
  <si>
    <t>$26,300.00</t>
  </si>
  <si>
    <t>$27,980.00</t>
  </si>
  <si>
    <t>$29,660.00</t>
  </si>
  <si>
    <t>$31,340.00</t>
  </si>
  <si>
    <t>$33,020.00</t>
  </si>
  <si>
    <t>$34,700.00</t>
  </si>
  <si>
    <t>$36,660.00</t>
  </si>
  <si>
    <t>$38,900.00</t>
  </si>
  <si>
    <t>$41,140.00</t>
  </si>
  <si>
    <t>$43,940.00</t>
  </si>
  <si>
    <t>$47,300.00</t>
  </si>
  <si>
    <t>$52,340.00</t>
  </si>
  <si>
    <t>Rackmount 4U with 8 IP licenses, 32 channel analog inputs (32 looping included), RS-485 serial port, 16 alarm inputs, 16 alarm outputs, 4 audio inputs, dual GB NIC, HDMI, DVI-D, VGA (2 max. simultaneous), RAID 6, Win10 on SSD, redundant power supplies, keyboard and mouse, exacqVision Professional client and server software pre-installed, 3 year warranty and 5 year software updates.</t>
  </si>
  <si>
    <t>$24,100.00</t>
  </si>
  <si>
    <t>Rackmount 4U with 8 IP licenses, 32 channel analog inputs (32 looping included), RS-485 serial port, 16 alarm inputs, 16 alarm outputs, 4 audio inputs, dual GB NIC, HDMI, DVI-D, VGA (2 max. simultaneous), RAID 6, Ubuntu Linux 18.04 on SSD, redundant power supplies, keyboard and mouse, exacqVision Professional client and server software pre-installed, 3 year warranty and 5 year software updates.</t>
  </si>
  <si>
    <t>Rackmount 4U with 8 IP licenses, 32 channel analog inputs (32 looping included), RS-485 serial port, 16 alarm inputs, 16 alarm outputs, 4 audio inputs, dual GB NIC, HDMI, DVI-D, VGA (2 max. simultaneous), RAID 6, Win10 on SSD, redundant power supplies, keyboard and mouse, exacqVision Enterprise client and server software pre-installed, 3 year warranty and 5 year software updates.</t>
  </si>
  <si>
    <t>Rackmount 4U with 8 IP licenses, 32 channel analog inputs (32 looping included), RS-485 serial port, 16 alarm inputs, 16 alarm outputs, 4 audio inputs, dual GB NIC, HDMI, DVI-D, VGA (2 max. simultaneous), RAID 6, Ubuntu Linux 18.04 on SSD, redundant power supplies, keyboard and mouse, exacqVision Enterprise client and server software pre-installed, 3 year warranty and 5 year software updates.</t>
  </si>
  <si>
    <t>$24,660.00</t>
  </si>
  <si>
    <t>$25,780.00</t>
  </si>
  <si>
    <t>$26,620.00</t>
  </si>
  <si>
    <t>$28,300.00</t>
  </si>
  <si>
    <t>$29,250.00</t>
  </si>
  <si>
    <t>$29,980.00</t>
  </si>
  <si>
    <t>$31,660.00</t>
  </si>
  <si>
    <t>$33,340.00</t>
  </si>
  <si>
    <t>$35,020.00</t>
  </si>
  <si>
    <t>$36,700.00</t>
  </si>
  <si>
    <t>$38,660.00</t>
  </si>
  <si>
    <t>$40,900.00</t>
  </si>
  <si>
    <t>$43,140.00</t>
  </si>
  <si>
    <t>$45,940.00</t>
  </si>
  <si>
    <t>$49,300.00</t>
  </si>
  <si>
    <t>$54,340.00</t>
  </si>
  <si>
    <t>Rackmount 4U cameras with 8 IP licenses, 48 analog inputs (no looping), RS-485 serial port, 8 alarm inputs, 1 alarm output, 48 audio inputs, dual GB NIC, HDMI, DVI-D, VGA (2 max. simultaneous), RAID 6, Ubuntu Linux 18.04 on SSD, redundant power supplies, keyboard and mouse, exacqVision Professional client and server software pre-installed, 3 year warranty and 5 year software updates.</t>
  </si>
  <si>
    <t>$26,100.00</t>
  </si>
  <si>
    <t>Rackmount 4U cameras with 8 IP licenses, 48 analog inputs (no looping), RS-485 serial port, 8 alarm inputs, 1 alarm output, 48 audio inputs, dual GB NIC, HDMI, DVI-D, VGA (2 max. simultaneous), RAID 6, Win10 on SSD, redundant power supplies, keyboard and mouse, exacqVision Enterprise client and server software pre-installed, 3 year warranty and 5 year software updates.</t>
  </si>
  <si>
    <t>Rackmount 4U cameras with 8 IP licenses, 48 analog inputs (no looping), RS-485 serial port, 8 alarm inputs, 1 alarm output, 48 audio inputs, dual GB NIC, HDMI, DVI-D, VGA (2 max. simultaneous), RAID 6, Win10 on SSD, redundant power supplies, keyboard and mouse, exacqVision Professional client and server software pre-installed, 3 year warranty and 5 year software updates.</t>
  </si>
  <si>
    <t>Rackmount 4U cameras with 8 IP licenses, 48 analog inputs (no looping), RS-485 serial port, 8 alarm inputs, 1 alarm output, 48 audio inputs, dual GB NIC, HDMI, DVI-D, VGA (2 max. simultaneous), RAID 6, Ubuntu Linux 18.04 on SSD, redundant power supplies, keyboard and mouse, exacqVision Enterprise client and server software pre-installed, 3 year warranty and 5 year software updates.</t>
  </si>
  <si>
    <t>$26,660.00</t>
  </si>
  <si>
    <t>$27,780.00</t>
  </si>
  <si>
    <t>$28,620.00</t>
  </si>
  <si>
    <t>$30,300.00</t>
  </si>
  <si>
    <t>$31,980.00</t>
  </si>
  <si>
    <t>$33,660.00</t>
  </si>
  <si>
    <t>$35,340.00</t>
  </si>
  <si>
    <t>$37,020.00</t>
  </si>
  <si>
    <t xml:space="preserve">Rackmount 4U cameras with 8 IP licenses, 48 analog inputs (no looping), RS-485 serial port, 8 alarm inputs, 1 alarm output, 48 audio inputs, dual GB NIC, HDMI, DVI-D, VGA (2 max. simultaneous), RAID 6, Ubuntu Linux 18.04 on SSD, redundant power supplies, keyboard and mouse, exacqVision Enterprise client and server software pre-installed, 3 year warranty and 5 year software updates.
</t>
  </si>
  <si>
    <t>$38,700.00</t>
  </si>
  <si>
    <t>$40,660.00</t>
  </si>
  <si>
    <t>$42,900.00</t>
  </si>
  <si>
    <t>$45,140.00</t>
  </si>
  <si>
    <t>$47,940.00</t>
  </si>
  <si>
    <t>$51,300.00</t>
  </si>
  <si>
    <t>$56,340.00</t>
  </si>
  <si>
    <t>Rackmount 4U recorder with 8 IP licenses, 64 channel analog inputs (no looping), RS-485 serial port, 8 alarm inputs, 1 alarm output, 64 audio inputs, dual GB NIC, HDMI, DVI-D, VGA (2 max. simultaneous), RAID 6, Win10 on SSD, redundant power supplies, keyboard and mouse, exacqVision Enterprise client and server software pre-installed, 3 year warranty and 5 year software updates.</t>
  </si>
  <si>
    <t>$28,100.00</t>
  </si>
  <si>
    <t>Rackmount 4U recorder with 8 IP licenses, 64 channel analog inputs (no looping), RS-485 serial port, 8 alarm inputs, 1 alarm output, 64 audio inputs, dual GB NIC, HDMI, DVI-D, VGA (2 max. simultaneous), RAID 6, Ubuntu Linux 18.04 on SSD, redundant power supplies, keyboard and mouse, exacqVision Professional client and server software pre-installed, 3 year warranty and 5 year software updates.</t>
  </si>
  <si>
    <t>Rackmount 4U recorder with 8 IP licenses, 64 channel analog inputs (no looping), RS-485 serial port, 8 alarm inputs, 1 alarm output, 64 audio inputs, dual GB NIC, HDMI, DVI-D, VGA (2 max. simultaneous), RAID 6, Win10 on SSD, redundant power supplies, keyboard and mouse, exacqVision Professional client and server software pre-installed, 3 year warranty and 5 year software updates.</t>
  </si>
  <si>
    <t>Rackmount 4U recorder with 8 IP licenses, 64 channel analog inputs (no looping), RS-485 serial port, 8 alarm inputs, 1 alarm output, 64 audio inputs, dual GB NIC, HDMI, DVI-D, VGA (2 max. simultaneous), RAID 6, Ubuntu Linux 18.04 on SSD, redundant power supplies, keyboard and mouse, exacqVision Enterprise client and server software pre-installed, 3 year warranty and 5 year software updates.</t>
  </si>
  <si>
    <t>$28,660.00</t>
  </si>
  <si>
    <t>$29,220.00</t>
  </si>
  <si>
    <t>$29,780.00</t>
  </si>
  <si>
    <t>$30,620.00</t>
  </si>
  <si>
    <t>$32,300.00</t>
  </si>
  <si>
    <t>$33,980.00</t>
  </si>
  <si>
    <t>$35,660.00</t>
  </si>
  <si>
    <t>$37,340.00</t>
  </si>
  <si>
    <t>$39,020.00</t>
  </si>
  <si>
    <t>$40,700.00</t>
  </si>
  <si>
    <t>$42,660.00</t>
  </si>
  <si>
    <t>$44,900.00</t>
  </si>
  <si>
    <t>$47,140.00</t>
  </si>
  <si>
    <t>$49,940.00</t>
  </si>
  <si>
    <t>$53,300.00</t>
  </si>
  <si>
    <t>$58,340.00</t>
  </si>
  <si>
    <t xml:space="preserve">Hybrid 1.5U recorder with 4 IP cameras licenses (24 max) and 8 analog at 30 FPS. exacqVision Professional server, client, web/mobile software pre-installed with 3 years software upgrades and hardware warranty. Ubuntu Linux 18.04 on SSD. HDMI, DVI-D, DisplayPort, VGA (2 max simultaneous), Dual GB NICs, 2 multiplexed monitor outputs, RS-485 serial port, 4 alarm inputs, 3 alarm outputs, 8 audio inputs, DVD-RW. Keyboard, mouse and rackmount included.
</t>
  </si>
  <si>
    <t>$3,650.00</t>
  </si>
  <si>
    <t xml:space="preserve">Hybrid 1.5U recorder with 4 IP cameras licenses (24 max) and 8 analog at 30 FPS. exacqVision Enterprise server, client, web/mobile software pre-installed with 3 years software upgrades and hardware warranty. Ubuntu Linux 18.04 on SSD. HDMI, DVI-D, DisplayPort, VGA (2 max simultaneous), Dual GB NICs, 2 multiplexed monitor outputs, RS-485 serial port, 4 alarm inputs, 3 alarm outputs, 8 audio inputs, DVD-RW. Keyboard, mouse and rackmount included.
</t>
  </si>
  <si>
    <t>$4,050.00</t>
  </si>
  <si>
    <t>$4,450.00</t>
  </si>
  <si>
    <t xml:space="preserve">Hybrid 1.5U recorder with 4 IP cameras licenses (24 max) and 16 analog at 30 FPS. exacqVision Enterprise server, client, web/mobile software pre-installed with 3 years software upgrades and hardware warranty. Ubuntu Linux 18.04 on SSD. HDMI, DVI-D, DisplayPort, VGA (2 max simultaneous), Dual GB NICs, 2 multiplexed monitor outputs, RS-485 serial port, 4 alarm inputs, 3 alarm outputs, 8 audio inputs, DVD-RW. Keyboard, mouse and rackmount included.
</t>
  </si>
  <si>
    <t>$4,650.00</t>
  </si>
  <si>
    <t xml:space="preserve">Hybrid 1.5U recorder with 4 IP cameras licenses (24 max) and 16 analog at 30 FPS. exacqVision Professional server, client, web/mobile software pre-installed with 3 years software upgrades and hardware warranty. Ubuntu Linux 18.04 on SSD. HDMI, DVI-D, DisplayPort, VGA (2 max simultaneous), Dual GB NICs, 2 multiplexed monitor outputs, RS-485 serial port, 4 alarm inputs, 3 alarm outputs, 8 audio inputs, DVD-RW. Keyboard, mouse and rackmount included.
</t>
  </si>
  <si>
    <t>$5,050.00</t>
  </si>
  <si>
    <t>$5,450.00</t>
  </si>
  <si>
    <t xml:space="preserve">IP 1.5U recorder with 4 IP cameras licenses (24 max). exacqVision Professional server, client, web/mobile software pre-installed with 3 years software upgrades and hardware warranty. Ubuntu Linux 18.04 on SSD. HDMI, DVI-D, DisplayPort, VGA (2 max simultaneous), Dual GB NICs, DVD-RW. Keyboard, mouse and rackmount included.
</t>
  </si>
  <si>
    <t>$2,500.00</t>
  </si>
  <si>
    <t xml:space="preserve">IP 1.5U recorder with 4 IP cameras licenses (24 max). exacqVision Enterprise server, client, web/mobile software pre-installed with 3 years software upgrades and hardware warranty. Ubuntu Linux 18.04 on SSD. HDMI, DVI-D, DisplayPort, VGA (2 max simultaneous), Dual GB NICs, DVD-RW. Keyboard, mouse and rackmount included.
</t>
  </si>
  <si>
    <t>$3,300.00</t>
  </si>
  <si>
    <t xml:space="preserve">Hybrid 1.5U recorder with 4 IP cameras licenses (24 max), 8 analog at 30 FPS and removable drives. exacqVision Professional server, client, web/mobile software pre-installed with 3 years software upgrades and hardware warranty. Ubuntu Linux 18.04 on SSD. HDMI, DVI-D, DisplayPort, VGA (2 max simultaneous), Dual GB NICs, 2 multiplexed monitor outputs, RS-485 serial port, 4 alarm inputs, 3 alarm outputs, 8 audio inputs, DVD-RW. Keyboard, mouse and rackmount included.
</t>
  </si>
  <si>
    <t>$3,850.00</t>
  </si>
  <si>
    <t xml:space="preserve">Hybrid 1.5U recorder with 4 IP cameras licenses (24 max), 8 analog at 30 FPS and removable drives. exacqVision Enterprise server, client, web/mobile software pre-installed with 3 years software upgrades and hardware warranty. Ubuntu Linux 18.04 on SSD. HDMI, DVI-D, DisplayPort, VGA (2 max simultaneous), Dual GB NICs, 2 multiplexed monitor outputs, RS-485 serial port, 4 alarm inputs, 3 alarm outputs, 8 audio inputs, DVD-RW. Keyboard, mouse and rackmount included.
</t>
  </si>
  <si>
    <t>$4,250.00</t>
  </si>
  <si>
    <t>$5,850.00</t>
  </si>
  <si>
    <t xml:space="preserve">Hybrid 1.5U recorder with 4 IP cameras licenses (24 max), 16 analog at 30 FPS and removable drives. exacqVision Professional server, client, web/mobile software pre-installed with 3 years software upgrades and hardware warranty. Ubuntu Linux 18.04 on SSD. HDMI, DVI-D, DisplayPort, VGA (2 max simultaneous), Dual GB NICs, 2 multiplexed monitor outputs, RS-485 serial port, 4 alarm inputs, 3 alarm outputs, 8 audio inputs, DVD-RW. Keyboard, mouse and rackmount included.
</t>
  </si>
  <si>
    <t xml:space="preserve">Hybrid 1.5U recorder with 4 IP cameras licenses (24 max), 16 analog at 30 FPS and removable drives. exacqVision Enterprise server, client, web/mobile software pre-installed with 3 years software upgrades and hardware warranty. Ubuntu Linux 18.04 on SSD. HDMI, DVI-D, DisplayPort, VGA (2 max simultaneous), Dual GB NICs, 2 multiplexed monitor outputs, RS-485 serial port, 4 alarm inputs, 3 alarm outputs, 8 audio inputs, DVD-RW. Keyboard, mouse and rackmount included.
</t>
  </si>
  <si>
    <t>$5,250.00</t>
  </si>
  <si>
    <t>$5,650.00</t>
  </si>
  <si>
    <t>$6,050.00</t>
  </si>
  <si>
    <t>$6,850.00</t>
  </si>
  <si>
    <t xml:space="preserve">IP 1.5U recorder with 4 IP cameras licenses (24 max) and removable drives. exacqVision Enterprise server, client, web/mobile software pre-installed with 3 years software upgrades and hardware warranty. Ubuntu Linux 18.04 on SSD. HDMI, DVI-D, DisplayPort, VGA (2 max simultaneous), Dual GB NICs, DVD-RW. Keyboard, mouse and rackmount included.
</t>
  </si>
  <si>
    <t>$2,600.00</t>
  </si>
  <si>
    <t xml:space="preserve">IP 1.5U recorder with 4 IP cameras licenses (24 max) and removable drives. exacqVision Professional server, client, web/mobile software pre-installed with 3 years software upgrades and hardware warranty. Ubuntu Linux 18.04 on SSD. HDMI, DVI-D, DisplayPort, VGA (2 max simultaneous), Dual GB NICs, DVD-RW. Keyboard, mouse and rackmount included.
</t>
  </si>
  <si>
    <t>$3,000.00</t>
  </si>
  <si>
    <t>$3,400.00</t>
  </si>
  <si>
    <t>$3,800.00</t>
  </si>
  <si>
    <t>$4,600.00</t>
  </si>
  <si>
    <t xml:space="preserve">Desktop recorder with 4 IP cameras licenses (16 max) and 8 analog at 30 FPS, exacqVision Start client, server, web/mobile software pre-installed with 3 years software upgrades and hardware warranty. Ubuntu Linux 18.04, DisplayPort, HDMI, DVI-D, VGA monitor outputs, Dual Gb NIC, 1 multiplexed analog output. Keyboard and mouse included.
</t>
  </si>
  <si>
    <t>$2,000.00</t>
  </si>
  <si>
    <t>$2,400.00</t>
  </si>
  <si>
    <t>$2,800.00</t>
  </si>
  <si>
    <t>$3,200.00</t>
  </si>
  <si>
    <t>$3,600.00</t>
  </si>
  <si>
    <t xml:space="preserve">Desktop recorder with 4 IP cameras licenses (16 max) and 16 analog at 30 FPS, exacqVision Start client, server, web/mobile software pre-installed with 3 years software upgrades and hardware warranty. Ubuntu Linux 18.04, DisplayPort, HDMI, DVI-D, VGA monitor outputs, Dual Gb NIC, 1 multiplexed analog output. Keyboard and mouse included.
</t>
  </si>
  <si>
    <t>$3,700.00</t>
  </si>
  <si>
    <t>$4,100.00</t>
  </si>
  <si>
    <t xml:space="preserve">Desktop recorder with 4 IP cameras licenses (16 max), exacqVision Start client, server, web/mobile software pre-installed with 3 years software upgrades and hardware warranty. Ubuntu Linux 18.04, DisplayPort, HDMI, DVI-D, VGA monitor outputs, Dual Gb NIC. Keyboard and mouse included.
</t>
  </si>
  <si>
    <t>$1,500.00</t>
  </si>
  <si>
    <t>$1,900.00</t>
  </si>
  <si>
    <t>$2,300.00</t>
  </si>
  <si>
    <t>$2,700.00</t>
  </si>
  <si>
    <t>$3,100.00</t>
  </si>
  <si>
    <t xml:space="preserve">Una desktop recorder with 8 POE+ (120W max) IP camera ports, 150Mbps continuous recording rate. 8 exacqVision START IP licenses, server and client, web/mobile software pre-installed with 3 years software upgrades and hardware warranty. Ubuntu Linux 18.04, DisplayPort, DVI-D, HDMI, VGA, Dual GB client network NIC, 8 USB 2.0. Keyboard and mouse included.
</t>
  </si>
  <si>
    <t>$4,500.00</t>
  </si>
  <si>
    <t xml:space="preserve">Una desktop recorder with 16 POE+ (240W max) IP camera ports, 150Mbps continuous recording rate. 16 exacqVision START IP licenses, server and client, web/mobile software pre-installed with 3 years software upgrades and hardware warranty. Ubuntu Linux 18.04, DisplayPort, DVI-D, HDMI, VGA, Dual GB client network NIC, 8 USB 2.0. Keyboard and mouse included.
</t>
  </si>
  <si>
    <t>$3,500.00</t>
  </si>
  <si>
    <t>$3,900.00</t>
  </si>
  <si>
    <t>$4,700.00</t>
  </si>
  <si>
    <t>$5,500.00</t>
  </si>
  <si>
    <t>Desktop recorder with 2 professional IP cameras licenses (8 max), exacqVision Professional server, client, web/mobile software pre-installed with 3 years software upgrades and hardware warranty. Ubuntu Linux 16.04, mini-DisplayPort, HDMI monitor outputs, Dual Gb NIC. Mouse included with on-screen keyboard installed.</t>
  </si>
  <si>
    <t>$895.00</t>
  </si>
  <si>
    <t>Desktop PoE recorder with 4 PoE class 2 IP camera ports (30w max), 1TB, 40 Mbps continuous recording rate. 4 exacqVision START IP licenses, server and client, web/mobile software pre-installed with 3 years software upgrades and hardware warranty, HDMI or VGA, Dual GB client network NIC, 3 USBs, 8 Alarm Inputs, 2 Alarm Outputs. Mouse included with on-screen keyboard installed.</t>
  </si>
  <si>
    <t>$755.00</t>
  </si>
  <si>
    <t>Desktop PoE recorder with 4 PoE class 2 IP camera ports (30w max), 2TB, 40 Mbps continuous recording rate. 4 exacqVision START IP licenses, server and client, web/mobile software pre-installed with 3 years software upgrades and hardware warranty, HDMI or VGA, Dual GB client network NIC, 3 USBs, 8 Alarm Inputs, 2 Alarm Outputs. Mouse included with on-screen keyboard installed.</t>
  </si>
  <si>
    <t>$855.00</t>
  </si>
  <si>
    <t>Desktop PoE recorder with 4 PoE class 2 IP camera ports (30w max), 4TB, 40 Mbps continuous recording rate. 4 exacqVision START IP licenses, server and client, web/mobile software pre-installed with 3 years software upgrades and hardware warranty, HDMI or VGA, Dual GB client network NIC, 3 USBs, 8 Alarm Inputs, 2 Alarm Outputs. Mouse included with on-screen keyboard installed.</t>
  </si>
  <si>
    <t>$1,395.00</t>
  </si>
  <si>
    <t>Desktop PoE recorder with 8 PoE class 2 IP camera ports (60w max), 2TB, 40 Mbps continuous recording rate. 8 exacqVision START IP licenses, server and client, web/mobile software pre-installed with 3 years software upgrades and hardware warranty, HDMI or VGA, Dual GB client network NIC, 3 USBs, 8 Alarm Inputs, 2 Alarm Outputs. Mouse included with on-screen keyboard installed.</t>
  </si>
  <si>
    <t>$955.00</t>
  </si>
  <si>
    <t>Desktop PoE recorder with 8 PoE class 2 IP camera ports (60w max), 4TB, 40 Mbps continuous recording rate. 8 exacqVision START IP licenses, server and client, web/mobile software pre-installed with 3 years software upgrades and hardware warranty, HDMI or VGA, Dual GB client network NIC, 3 USBs, 8 Alarm Inputs, 2 Alarm Outputs. Mouse included with on-screen keyboard installed.</t>
  </si>
  <si>
    <t>$1,495.00</t>
  </si>
  <si>
    <t>Desktop PoE recorder with 8 PoE class 2 IP camera ports (60w max), 6TB, 40 Mbps continuous recording rate. 8 exacqVision START IP licenses, server and client, web/mobile software pre-installed with 3 years software upgrades and hardware warranty, HDMI or VGA, Dual GB client network NIC, 3 USBs, 8 Alarm Inputs, 2 Alarm Outputs. Mouse included with on-screen keyboard installed.</t>
  </si>
  <si>
    <t>$1,995.00</t>
  </si>
  <si>
    <t xml:space="preserve">Rackmount 2U storage server, 1,500Mbps archiving rate (2,000Mbps with optional quad NIC), 350Mbps extended storage rate, 8 drive bays max 96TB, RAID 5, triple Gb NIC, Ubuntu Linux 18.04, exacqVision storage software pre-installed, keyboard &amp; mouse, 3 year hardware warranty and software updates.
</t>
  </si>
  <si>
    <t>$9,800.00</t>
  </si>
  <si>
    <t>$10,140.00</t>
  </si>
  <si>
    <t>$10,480.00</t>
  </si>
  <si>
    <t>$10,820.00</t>
  </si>
  <si>
    <t>$11,500.00</t>
  </si>
  <si>
    <t>$13,200.00</t>
  </si>
  <si>
    <t>$14,560.00</t>
  </si>
  <si>
    <t>$15,920.00</t>
  </si>
  <si>
    <t>$17,280.00</t>
  </si>
  <si>
    <t xml:space="preserve">Rackmount 4U storage server, 1,500Mbps archiving rate (2,000Mbps with optional quad NIC), 500Mbps extended storage rate, 20 drive bays max 240TB, RAID 6, triple Gb NIC, Ubuntu Linux 18.04, exacqVision storage software pre-installed, keyboard &amp; mouse, 3 year hardware warranty and software updates.
</t>
  </si>
  <si>
    <t>$17,000.00</t>
  </si>
  <si>
    <t>$17,340.00</t>
  </si>
  <si>
    <t>$17,680.00</t>
  </si>
  <si>
    <t>$18,020.00</t>
  </si>
  <si>
    <t>$18,530.00</t>
  </si>
  <si>
    <t>$19,550.00</t>
  </si>
  <si>
    <t>$20,570.00</t>
  </si>
  <si>
    <t>$21,590.00</t>
  </si>
  <si>
    <t>$22,610.00</t>
  </si>
  <si>
    <t>$23,630.00</t>
  </si>
  <si>
    <t>$24,650.00</t>
  </si>
  <si>
    <t>$25,840.00</t>
  </si>
  <si>
    <t>$27,200.00</t>
  </si>
  <si>
    <t>$28,560.00</t>
  </si>
  <si>
    <t>$30,260.00</t>
  </si>
  <si>
    <t>$35,360.00</t>
  </si>
  <si>
    <t>Rackmount 2U Enterprise Management server, supports up to 2000 exacqVision Enterprise VMS, RAID 6, Ubuntu Linux 18.04 on SSD, redundant power supplies, dual GB NIC, HDMI, DVI-D, VGA (2 max. simultaneous), keyboard and mouse, exacqVision Enterprise Manager software pre-installed, 3 year warranty.</t>
  </si>
  <si>
    <t>Rackmount 2U Enterprise Management server, supports up to 2000 exacqVision Enterprise VMS, RAID 6, Windows Server 2016 on SSD, redundant power supplies, dual GB NIC, HDMI, DVI-D, VGA (2 max. simultaneous), keyboard and mouse, exacqVision Enterprise Manager software pre-installed, 3 year warranty.</t>
  </si>
  <si>
    <t xml:space="preserve">A-series CPU &amp; Memory Upgrade: i5 CPU and 8GB Memory total. Not field upgradeable. Available at time of initial order only. 
</t>
  </si>
  <si>
    <t>$345.00</t>
  </si>
  <si>
    <t xml:space="preserve">Z-Series CPU &amp; Memory Upgrade: E3-1275 Xeon CPU and 16GB ECC Memory total. Not field upgradeable. Available at time of initial order only.
</t>
  </si>
  <si>
    <t>$675.00</t>
  </si>
  <si>
    <t xml:space="preserve">A-Series CPU &amp; Memory Upgrade: i7 CPU and 16GB Memory Total. Not field upgradeable.  Available at time of initial order only.
</t>
  </si>
  <si>
    <t>$1,110.00</t>
  </si>
  <si>
    <t xml:space="preserve">S-Series CPU &amp; Memory Upgrade: E3-1275 Xeon CPU and 16GB ECC Memory total. Not field upgradeable. Available at time of initial order only.
</t>
  </si>
  <si>
    <t>$1,200.00</t>
  </si>
  <si>
    <t xml:space="preserve">Z-Series CSA option: 8GB Additional RAM  (Total 16GB), 240GB SSD. Not field upgradeable. Available at time of initial order only. 
</t>
  </si>
  <si>
    <t>$500.00</t>
  </si>
  <si>
    <t>CSA Option - A series - i7 CPU, 16GB Memory Total, 256GB SSD. Not field upgradeable.</t>
  </si>
  <si>
    <t>$1,210.00</t>
  </si>
  <si>
    <t xml:space="preserve">External USB 1Gb NIC. Available for all exacqVision servers. </t>
  </si>
  <si>
    <t>$80.00</t>
  </si>
  <si>
    <t xml:space="preserve">Quad NIC Option (2 additional, 4 total) for A and Z-Series 2U-IP servers, and EM-Series. Not field upgradeable. Available at time of initial order only. 
</t>
  </si>
  <si>
    <t>$530.00</t>
  </si>
  <si>
    <t xml:space="preserve">Quad NIC Option (2 additional, 4 total). Only compatible in all R4Z servers and all R4A servers. Not field upgradeable. Available at time of initial order only.
</t>
  </si>
  <si>
    <t>$750.00</t>
  </si>
  <si>
    <t xml:space="preserve">Penta NIC Option (2 additional, 5 total). Compatible with S-Series Enterprise storage servers. Not field upgradeable. Available at time of initial order only. </t>
  </si>
  <si>
    <t xml:space="preserve">Dual 10-Gig NIC Option (4 total NICs: 2x10Gig, 2x 1Gig) for 4U-A and 4U-Z servers. Not field upgradeable. Available at time of initial order only. 
</t>
  </si>
  <si>
    <t xml:space="preserve">Dual 10-Gig NIC Option (4 total NICs: 2x10Gig, 2x 1Gig) for 2U-A and 2U-Z servers. Not field upgradeable. Available at time of initial order only. 
</t>
  </si>
  <si>
    <t>1TB spare/replacement drive for all DEPLOYED LC, ELP and non-RAID A-Series servers.</t>
  </si>
  <si>
    <t>$200.00</t>
  </si>
  <si>
    <t>1TB spare/replacement drive for all DEPLOYED Z-Series, RAID A-Series and S-Series Enterprise servers.</t>
  </si>
  <si>
    <t>2TB Hot Spare for Z-Series servers and S-Series Enterprise storage. See website for compatibility. Available at time of initial order only.</t>
  </si>
  <si>
    <t>$400.00</t>
  </si>
  <si>
    <t>2TB Spare/replacement hard drive for all LC, ELP and non-RAID A-series.</t>
  </si>
  <si>
    <t>2TB Spare/replacement hard drive for all A-series with RAID, EM-Series, S-Series, and Z-Series.</t>
  </si>
  <si>
    <t>3TB spare/replacement drive for all DEPLOYED LC, ELP and non-RAID A-Series servers.</t>
  </si>
  <si>
    <t>$480.00</t>
  </si>
  <si>
    <t>3TB spare/replacement drive for all DEPLOYED Z-Series, RAID A-Series and S-Series Enterprise servers.</t>
  </si>
  <si>
    <t>4TB Hot Spare Drive for Z-Series servers and S-Series Enterprise storage. See website for compatibility. Available at time of initial order only.</t>
  </si>
  <si>
    <t>$560.00</t>
  </si>
  <si>
    <t>4TB Spare/replacement hard drive for all Z-Series, RAID A-series and S-Series Enterprise storage servers.</t>
  </si>
  <si>
    <t>4TB Spare/replacement hard drive for all LC, ELP and non-RAID A-series.</t>
  </si>
  <si>
    <t>6TB Spare/replacement hard drive for all Z-Series, RAID A-series and S-Series Enterprise storage servers.</t>
  </si>
  <si>
    <t>$840.00</t>
  </si>
  <si>
    <t>6TB Spare/replacement hard drive for all LC, ELP and non-RAID A-series.</t>
  </si>
  <si>
    <t xml:space="preserve">6TB hot spare drive for Z-series servers and S-Series Enterprise storage. See website for compatibility. Available at time of initial order only.
</t>
  </si>
  <si>
    <t>8TB Hot Spare for Z-Series servers and S-Series Enterprise storage. See website for compatibility. Available at time of initial order only.</t>
  </si>
  <si>
    <t>$1,120.00</t>
  </si>
  <si>
    <t>8TB Spare/replacement hard drive for all Z-Series, RAID A-series and S-Series Enterprise storage servers.</t>
  </si>
  <si>
    <t>8TB Spare/replacement hard drive for non-RAID A-series servers.</t>
  </si>
  <si>
    <t>10TB Spare/replacement hard drive for non-RAID A-series servers.</t>
  </si>
  <si>
    <t>$1,400.00</t>
  </si>
  <si>
    <t>10TB Hot Spare for Z-Series servers and S-Series Enterprise storage. See website for compatibility. Available at time of initial order only.</t>
  </si>
  <si>
    <t>10TB Spare/replacement hard drive for all Z-Series, RAID A-series and S-Series Enterprise storage servers.</t>
  </si>
  <si>
    <t>12TB Spare/replacement hard drive for all Z-Series and S-Series Enterprise storage servers.</t>
  </si>
  <si>
    <t>$1,680.00</t>
  </si>
  <si>
    <t>12TB Hot Spare for Z-Series servers and S-Series Enterprise storage. Available at time of initial order only.</t>
  </si>
  <si>
    <t>Field upgrade from Win7 Pro to Win10 IoT (i5-Pentium). Not compatible with all exacqVision NVRs. Serial number of the NVR  being upgraded is required upon purchase. Contact your salesperson for more information.</t>
  </si>
  <si>
    <t>$360.00</t>
  </si>
  <si>
    <t>Field upgrade from WES7 Pro to Win10 IoT Value (i5-Pentium). Not compatible with all exacqVision NVRs. Serial number of the NVR  being upgraded is required upon purchase. Contact your salesperson for more information.</t>
  </si>
  <si>
    <t>$540.00</t>
  </si>
  <si>
    <t>Field upgrade from Win7 Pro to Win10 IoT High End (i7). Not compatible with all exacqVision NVRs. Serial number of the NVR  being upgraded is required upon purchase. Contact your salesperson for more information.</t>
  </si>
  <si>
    <t>One year, next business day, on-site hardware repair for in-warranty exacqVision recorders. Available at time of initial order only. Available for the Continental US only.</t>
  </si>
  <si>
    <t>Field upgrade from WES7 Pro to Win10 IoT High End (i7). Not compatible with all exacqVision NVRs. Serial number of the NVR  being upgraded is required upon purchase. Contact your salesperson for more information.</t>
  </si>
  <si>
    <t>$775.00</t>
  </si>
  <si>
    <t>Field repair kit - Z-Series 2U (purchased AFTER November 28th, 2017) and EM-Series. Includes redundant power supply and fans.</t>
  </si>
  <si>
    <t>$1,800.00</t>
  </si>
  <si>
    <t xml:space="preserve">Field repair kit - Z-Series 4U. Includes redundant power supply and fans. </t>
  </si>
  <si>
    <t>Field repair kit - Z-Series 3U and 2U (purchased BEFORE November 28th, 2017). Includes redundant power supply and fans.</t>
  </si>
  <si>
    <t>VESA mount bracket for G-Series Micro</t>
  </si>
  <si>
    <t>$19.00</t>
  </si>
  <si>
    <t>19" Rackmount Shelf, holds up to three IP02-01T-GM systems or three E-ADE4C encoders or five E-ADE1C encoders.</t>
  </si>
  <si>
    <t>$45.00</t>
  </si>
  <si>
    <t>15.8" rackmount shelf for exacqVision M-Series and LC-Series.</t>
  </si>
  <si>
    <t>$75.00</t>
  </si>
  <si>
    <t>Rackmount Sliding Rail Kit for exacqVision A series 2U chassis, 20" mounting rail spacing.</t>
  </si>
  <si>
    <t>$93.00</t>
  </si>
  <si>
    <t xml:space="preserve">Rackmount Sliding Rail Kit for exacqVision all EM-Series, S-Series, Z-Series, F2A and R4A servers. 26" mounting rail spacing
</t>
  </si>
  <si>
    <t>$120.00</t>
  </si>
  <si>
    <t>Internal read/write DVD option for ELPR Series servers. Replaces spare drive bay. (Not eligible for systems built with more than 1 hard drive)</t>
  </si>
  <si>
    <t>$60.00</t>
  </si>
  <si>
    <t xml:space="preserve">Internal read/write DVD option. Available for 2U A-Series servers only. </t>
  </si>
  <si>
    <t xml:space="preserve">Internal read/write DVD option. Available for 4U A-Series servers only. </t>
  </si>
  <si>
    <t xml:space="preserve">Internal read/write DVD option. Available for 4U Z-Series servers only. </t>
  </si>
  <si>
    <t xml:space="preserve">External read/write USB DVD option. Available for all exacqVision servers. </t>
  </si>
  <si>
    <t>START to PRO upgrade for 4 IP channels and M-Series Servers.</t>
  </si>
  <si>
    <t>$448.00</t>
  </si>
  <si>
    <t>START to ENTERPRISE upgrade for 4 IP channels and M-Series servers.</t>
  </si>
  <si>
    <t>$776.00</t>
  </si>
  <si>
    <t>START to Pro software upgrade for 8 channel LC series with camera power.</t>
  </si>
  <si>
    <t>$896.00</t>
  </si>
  <si>
    <t>START to PRO upgrade for 8 IP channels for M-Series servers.</t>
  </si>
  <si>
    <t>START to ENTERPRISE upgrade for 8 IP channels for M-Series servers.</t>
  </si>
  <si>
    <t>$1,552.00</t>
  </si>
  <si>
    <t>START to Enterprise software upgrade for 8 channel LC series with camera power.</t>
  </si>
  <si>
    <t>START to Pro software upgrade for 16 channel LC series with camera power.</t>
  </si>
  <si>
    <t>$1,792.00</t>
  </si>
  <si>
    <t>START to Enterprise software upgrade for 16 channel LC series with camera power.</t>
  </si>
  <si>
    <t>$3,104.00</t>
  </si>
  <si>
    <t>DVI-D to VGA Adapter for LC-Series.</t>
  </si>
  <si>
    <t>$25.00</t>
  </si>
  <si>
    <t>External USB input/output module with 8 TTL inputs, 4 TTL outputs, 1 relay output, 1 RS-485. No external power required.</t>
  </si>
  <si>
    <t>$300.00</t>
  </si>
  <si>
    <t>exacqVision desktop surveillance keypad for Windows and Linux client applications.  Includes 10 character numeric entry, 16 user definable buttons, pan/tilt/zoom joystick, left/right arrow wheel. Comes with one year of warranty.</t>
  </si>
  <si>
    <t xml:space="preserve">Redundant Switching Power Supply for 4U Rackmount A-series. Not field upgradeable. Available at time of initial order only. </t>
  </si>
  <si>
    <t>Redundant Switching Power Supply for Front Load 2UAs. Not field upgradeable. Initial order only.</t>
  </si>
  <si>
    <t xml:space="preserve">RAID option for 4UA-series servers. Reduces usable storage - see recorder calculator for more details. Not field upgradeable. Available at time of initial order only. 
</t>
  </si>
  <si>
    <t xml:space="preserve">RAID option for Front Load 2UA-series servers. Reduces usable storage - see recorder calculator for more details. Not field upgradeable. Available at time of initial order only. 
</t>
  </si>
  <si>
    <t>Microsoft Windows Server 2016 for all 2UA, F2A and 4UA servers. Not field upgradeable. Available at time of initial order only.</t>
  </si>
  <si>
    <t>$2,450.00</t>
  </si>
  <si>
    <t xml:space="preserve">Microsoft Windows Server 2016 for all Z-Series servers. Not field upgradeable. Available at time of initial order only. </t>
  </si>
  <si>
    <t>Smartvue Compact Cloud Server. 1TB Local Storage 16 Cameras Max. Requires Cloud K Service.</t>
  </si>
  <si>
    <t>$1,380.00</t>
  </si>
  <si>
    <t>Smartvue Compact Cloud Server. 2TB Local Storage 16 Cameras Max. Requires CloudK Service.</t>
  </si>
  <si>
    <t>$1,499.00</t>
  </si>
  <si>
    <t>Smartvue Cloud Server 4TB Local Storage 32 Cameras Max. Requires CloudP Service.</t>
  </si>
  <si>
    <t>$4,259.00</t>
  </si>
  <si>
    <t>Smartvue Cloud Server 8TB Local Storage 32 Cameras Max. Requires CloudP Service.</t>
  </si>
  <si>
    <t>$4,599.00</t>
  </si>
  <si>
    <t>Smartvue Cloud Server 12TB Local Storage 32 Cameras Max. Requires CloudP Service.</t>
  </si>
  <si>
    <t>$5,059.00</t>
  </si>
  <si>
    <t>Smartvue Cloud Server 16TB Local Storage 32 Cameras Max. Requires CloudP Service.</t>
  </si>
  <si>
    <t>$5,519.00</t>
  </si>
  <si>
    <t>Smartvue Cloud Server 24TB Local Storage 32 Cameras Max. Requires CloudP Service.</t>
  </si>
  <si>
    <t>$6,899.00</t>
  </si>
  <si>
    <t>Smartvue Cloud Server 32TB Local Storage 32 Cameras Max. Requires CloudP Service.</t>
  </si>
  <si>
    <t>$7,819.00</t>
  </si>
  <si>
    <t>Smartvue Cloud Server 40TB Local Storage 32 Cameras Max. Requires CloudP Service.</t>
  </si>
  <si>
    <t>$9,889.00</t>
  </si>
  <si>
    <t>Smartvue Cloud Server 24TB Local Storage 100 Cameras Max. Requires CloudR Service.</t>
  </si>
  <si>
    <t>$12,799.00</t>
  </si>
  <si>
    <t>Smartvue Cloud Server 36TB Local Storage Raid 5 100 Cameras Max. Requires CloudR Service.</t>
  </si>
  <si>
    <t>$15,989.00</t>
  </si>
  <si>
    <t>Smartvue Cloud Server 48TB Local Storage Raid 5 100 Cameras Max. Requires CloudR Service.</t>
  </si>
  <si>
    <t>$17,249.00</t>
  </si>
  <si>
    <t>Smartvue Cloud Server 72TB Local Storage Raid 5 100 Cameras Max. Requires CloudR Service.</t>
  </si>
  <si>
    <t>$21,389.00</t>
  </si>
  <si>
    <t>Smartvue Cloud Server 96TB Local Storage Raid 5 100 Cameras Max. Requires CloudR Service.</t>
  </si>
  <si>
    <t>$24,149.00</t>
  </si>
  <si>
    <t>Smartvue Cloud Server 120TB Local Storage Raid 5 100 Cameras Max. Requires CloudR Service.</t>
  </si>
  <si>
    <t>$31,049.00</t>
  </si>
  <si>
    <t>Smartvue Cloud Server 4TB Local Storage 24 Cameras Max. Requires CloudT Service.</t>
  </si>
  <si>
    <t>$3,219.00</t>
  </si>
  <si>
    <t>Smartvue Cloud Server 8TB Local Storage 24 Cameras Max. Requires CloudT Service.</t>
  </si>
  <si>
    <t>$3,679.00</t>
  </si>
  <si>
    <t>Smartvue Cloud Server 12TB Local Storage 24 Cameras Max. Requires CloudT Service.</t>
  </si>
  <si>
    <t>$4,029.00</t>
  </si>
  <si>
    <t>Smartvue Cloud Server 16TB Local Storage 24 Cameras Max. Requires CloudT Service.</t>
  </si>
  <si>
    <t>$4,489.00</t>
  </si>
  <si>
    <t>Smartvue Cloud Server 24TB Local Storage 24 Cameras Max. Requires CloudT Service.</t>
  </si>
  <si>
    <t>$5,749.00</t>
  </si>
  <si>
    <t>Smartvue Cloud Server 32TB Local Storage 24 Cameras Max. Requires CloudT Service.</t>
  </si>
  <si>
    <t>$6,789.00</t>
  </si>
  <si>
    <t>Smartvue Cloud Server 40TB Local Storage 24 Cameras Max. Requires CloudT Service.</t>
  </si>
  <si>
    <t>$8,739.00</t>
  </si>
  <si>
    <t>Smartvue Cloud Server 24TB Local Storage 40 Cameras Max. Requires CloudS Service.</t>
  </si>
  <si>
    <t>$8,049.00</t>
  </si>
  <si>
    <t>Smartvue Cloud Server 32TB Local Storage 40 Cameras Max. Requires CloudS Service.</t>
  </si>
  <si>
    <t>$8,969.00</t>
  </si>
  <si>
    <t>Smartvue Cloud Server 40TB Local Storage 40 Cameras Max. Requires CloudS Service.</t>
  </si>
  <si>
    <t>$11,039.00</t>
  </si>
  <si>
    <t>Smartvue Rugged Mobile Cloud Bridge. 4G, 4 ports POE. 512GB SSD. Monthly Cloudvue Service required.</t>
  </si>
  <si>
    <t>1-year Cloud Drive subscription for 1 day of retention for a 1Mb/s continuous video stream. Equivalent to 2880 30-second clips.</t>
  </si>
  <si>
    <t>Illustra Flex PTZ outdoor adaptor for use with recessed mount.</t>
  </si>
  <si>
    <t>Illustra 825 fisheye mounting plate.</t>
  </si>
  <si>
    <t>$20.00</t>
  </si>
  <si>
    <t>Illustra Essentials pole mount varifocal mini-bullet, mini-dome.</t>
  </si>
  <si>
    <t>$21.00</t>
  </si>
  <si>
    <t>Illustra Essentials wall mount for varifocal dome. (IESxxD1OCWIY/A)</t>
  </si>
  <si>
    <t>$26.25</t>
  </si>
  <si>
    <t>Illustra Essentials wall mount for fixed minidome. (IESxxCFBCWIYA)</t>
  </si>
  <si>
    <t>$26.26</t>
  </si>
  <si>
    <t>Illustra Essentials pole mount.</t>
  </si>
  <si>
    <t>$36.75</t>
  </si>
  <si>
    <t>Illustra Essentials ceiling mount for varifocal dome. (IESxxD1OCWIY/A)</t>
  </si>
  <si>
    <t>Illustra Essentials outdoor mini-bullet and outdoor mini-dome corner mount.</t>
  </si>
  <si>
    <t>$37.80</t>
  </si>
  <si>
    <t>Illustra Flex mini-dome and Illustra Pro PTZ gooseneck wall mount arm, white. (requires ADCi6DPCAPIW or ADCi6DPCAPOW)</t>
  </si>
  <si>
    <t>Illustra Flex mini-dome recessed mount (IFxx Series).</t>
  </si>
  <si>
    <t>Illustra 600/610 compact minidome flush mount kit with white trim plate.</t>
  </si>
  <si>
    <t>Illustra Flex mini-dome and Illustra Pro PTZ pole mount adapter. (requires ADLOMARM)</t>
  </si>
  <si>
    <t>$65.00</t>
  </si>
  <si>
    <t>Illustra Flex bullet mounting box (IFxx Series).</t>
  </si>
  <si>
    <t>$70.00</t>
  </si>
  <si>
    <t>Illustra Pro Fisheye tilt mount.</t>
  </si>
  <si>
    <t>Illustra 600 series flush mount kit, outdoor dome, black.</t>
  </si>
  <si>
    <t>Illustra Pro series Flush Mount Kit Outdoor Dome, black.</t>
  </si>
  <si>
    <t>Illustra 600 series flush mount kit, outdoor dome, white.</t>
  </si>
  <si>
    <t>Illustra Pro series Flush Mount Kit Outdoor Dome, white.</t>
  </si>
  <si>
    <t>Illustra Flex PTZ indoor and outdoor recessed mount.</t>
  </si>
  <si>
    <t>$85.00</t>
  </si>
  <si>
    <t>Pole mount adapter, use with IPL02B2BNWIY.</t>
  </si>
  <si>
    <t>$95.00</t>
  </si>
  <si>
    <t>Illustra Flex PTZ pendant arm mount.</t>
  </si>
  <si>
    <t>Illustra 600 wall mount indoor/outdoor black adapter kit.</t>
  </si>
  <si>
    <t>Illustra 600 wall mount indoor/outdoor white adapter kit.</t>
  </si>
  <si>
    <t>Illustra PTZ 2x2 ceiling mount adapter for I625 and Optima (indoor).</t>
  </si>
  <si>
    <t>$150.00</t>
  </si>
  <si>
    <t>Illustra 625 PTZ indoor housing, recessed flush mount with clear bubble, white.</t>
  </si>
  <si>
    <t>$600.00</t>
  </si>
  <si>
    <t>Illustra 625 PTZ indoor housing, recessed flush mount with smoked bubble, black.</t>
  </si>
  <si>
    <t>Illustra 625 PTZ indoor housing, recessed flush mount with smoked bubble, white.</t>
  </si>
  <si>
    <t>Illustra 625 PTZ indoor housing, recessed flush mount with clear bubble, black.</t>
  </si>
  <si>
    <t>Illustra 600, indoor, smoked bubble only.</t>
  </si>
  <si>
    <t>Illustra 600, indoor, clear bubble only.</t>
  </si>
  <si>
    <t>Illustra 600, outdoor, clear bubble with black trim ring.</t>
  </si>
  <si>
    <t>Illustra 600, outdoor, smoked bubble with black trim ring.</t>
  </si>
  <si>
    <t>Illustra 600, outdoor, smoked bubble with white trim ring.</t>
  </si>
  <si>
    <t>Illustra 600, outdoor, clear bubble with white trim ring.</t>
  </si>
  <si>
    <t xml:space="preserve">Illustra Flex Mini-Dome smoked vandal bubble assembly. </t>
  </si>
  <si>
    <t>$55.00</t>
  </si>
  <si>
    <t>Illustra Pro Mini-Dome 1.8-3mm smoked vandal bubble.</t>
  </si>
  <si>
    <t>Illustra Flex PTZ smoked vandal bubble.</t>
  </si>
  <si>
    <t>Illustra PTZ indoor bubble cover, smoked bubble, non vandal, black.</t>
  </si>
  <si>
    <t>Illustra PTZ indoor bubble cover, clear bubble, non vandal, black.</t>
  </si>
  <si>
    <t>Illustra PTZ indoor bubble cover, smoked bubble, non vandal, white.</t>
  </si>
  <si>
    <t>$230.00</t>
  </si>
  <si>
    <t>Illustra PTZ indoor bubble cover, clear bubble, non vandal, white.</t>
  </si>
  <si>
    <t>Illustra 825 fisheye vandal trim ring white without bubble.</t>
  </si>
  <si>
    <t>Illustra 600/610M pendant cap Indoor, white, 3/4 inch NPT.</t>
  </si>
  <si>
    <t>$37.00</t>
  </si>
  <si>
    <t>Illustra 825 fisheye vandal trim ring white with bubble.</t>
  </si>
  <si>
    <t>Illustra 600/610 Dome pendant cap Outdoor,white, 3/4 inch NPT.</t>
  </si>
  <si>
    <t>$58.00</t>
  </si>
  <si>
    <t>Illustra 600/610 Dome pendant cap Indoor, white, 3/4 inch NPT.</t>
  </si>
  <si>
    <t>Illustra 600 Series Pendant Cap outdoor Black Kit, 3/4 inch NPT.</t>
  </si>
  <si>
    <t>Illustra 600/610 Dome pendant cap Indoor,black, 3/4 inch NPT.</t>
  </si>
  <si>
    <t>Illustra Flex PTZ indoor pendant cap.</t>
  </si>
  <si>
    <t>$67.00</t>
  </si>
  <si>
    <t>Illustra rubber screw plugs, white.</t>
  </si>
  <si>
    <t>$5.00</t>
  </si>
  <si>
    <t>Illustra rubber screw plugs, black.</t>
  </si>
  <si>
    <t>Illustra 200/600 Outdoor Dome Cable Seal.</t>
  </si>
  <si>
    <t>$7.00</t>
  </si>
  <si>
    <t>Illustra Essentials indoor junction box fixed mini-dome.</t>
  </si>
  <si>
    <t>$12.60</t>
  </si>
  <si>
    <t>Illustra Essentials indoor junction box fixed mini-bullet, mini-dome w/IR.</t>
  </si>
  <si>
    <t>Illustra Essentials junction box varifocal mini-dome.</t>
  </si>
  <si>
    <t>Illustra Essentials outdoor junction box for fixed bullet. (IESxxMFBNWIYA)</t>
  </si>
  <si>
    <t>Illustra Flex PTZ lanyard adaptor for 1.5" pipe.</t>
  </si>
  <si>
    <t>$27.00</t>
  </si>
  <si>
    <t>Illustra Essentials outdoor junction box fixed and varifocal mini-bullet.</t>
  </si>
  <si>
    <t>$33.60</t>
  </si>
  <si>
    <t>Illustra 600/610M single gangbox adapter plate.</t>
  </si>
  <si>
    <t>$35.00</t>
  </si>
  <si>
    <t>Illustra Essentials outdoor junction box for fixed minidome. (IESxxCFBCWIYA)</t>
  </si>
  <si>
    <t>Illustra 600/610M double gangbox adapter plate.</t>
  </si>
  <si>
    <t>Lens, 3-10.5mm varifocal, P Iris, IR corrected, 1/2.7 inches, CS 3MP.</t>
  </si>
  <si>
    <t>Junction box, use with IPL02B2BNWIY.</t>
  </si>
  <si>
    <t>$175.00</t>
  </si>
  <si>
    <t>Illustra Flex PTZ outdoor 1 port PoE+ 60W Midspan.</t>
  </si>
  <si>
    <t>Illustra 600 Compact, 720p, 2.83mm fixed, vandal, white, indoor, clear bubble, POE.</t>
  </si>
  <si>
    <t>$425.00</t>
  </si>
  <si>
    <t>Illustra Pro 2MP Mini-dome, 3-9mm, indoor, vandal, clear bubble, white housing, TDN, TWDR.</t>
  </si>
  <si>
    <t>$1,225.00</t>
  </si>
  <si>
    <t>Illustra Pro 2MP Mini-dome, 3-9mm, indoor, vandal, smoked bubble, white housing, TDN, TWDR.</t>
  </si>
  <si>
    <t>Illustra Pro 2MP mini-dome, 3-9mm, indoor, vandal, clear bubble, black housing, TDN, TWDR.</t>
  </si>
  <si>
    <t>$1,265.00</t>
  </si>
  <si>
    <t>Illustra Pro 2MP mini-dome, 3-9mm, indoor, vandal, smoked bubble, black housing, TDN, TWDR.</t>
  </si>
  <si>
    <t>Illustra Pro 2MP Mini-dome, 3-9mm, indoor, vandal, clear bubble, white housing, TDN w/IR, TWDR.</t>
  </si>
  <si>
    <t>$1,300.00</t>
  </si>
  <si>
    <t>Illustra Pro 2MP mini-dome, 3-9mm, indoor, vandal, smoked bubble, white housing, TDN w/ IR, TWDR.</t>
  </si>
  <si>
    <t>Illustra Pro 2MP mini-dome, 3-9mm, indoor, vandal, smoked bubble, black housing, TDN w/ IR, TWDR.</t>
  </si>
  <si>
    <t>$1,340.00</t>
  </si>
  <si>
    <t>Illustra Pro 2MP mini-dome, 3-9mm, indoor, vandal, clear bubble, black housing, TDN w/ IR, TWDR.</t>
  </si>
  <si>
    <t>Illustra Pro 2MP Mini-dome, 9-22mm, indoor, vandal, smoked bubble, white housing, TDN, TWDR.</t>
  </si>
  <si>
    <t>$1,350.00</t>
  </si>
  <si>
    <t>Illustra Pro 2MP Mini-dome, 9-22mm, indoor, vandal, clear bubble, white housing, TDN, TWDR.</t>
  </si>
  <si>
    <t>Illustra Pro 2MP Mini-dome, 9-22mm, indoor, vandal, clear bubble, black housing, TDN, TWDR.</t>
  </si>
  <si>
    <t>$1,390.00</t>
  </si>
  <si>
    <t>Illustra Pro 2MP Mini-dome, 9-22mm, indoor, vandal, smoked bubble, black housing, TDN, TWDR.</t>
  </si>
  <si>
    <t>Illustra Pro 2MP Mini-dome, 9-22mm, indoor, vandal, smoked bubble, white housing, TDN w/IR, TWDR.</t>
  </si>
  <si>
    <t>$1,425.00</t>
  </si>
  <si>
    <t>Illustra Pro 2MP Mini-dome, 9-22mm, indoor, vandal, clear bubble, white housing, TDN w/IR, TWDR.</t>
  </si>
  <si>
    <t>Illustra Pro 2MP Mini-dome, 9-22mm, indoor, vandal, clear bubble, black housing, TDN w/IR, TWDR.</t>
  </si>
  <si>
    <t>$1,465.00</t>
  </si>
  <si>
    <t>Illustra Pro 2MP Mini-dome, 9-22mm, indoor, vandal, smoked bubble, black housing, TDN w/IR, TWDR.</t>
  </si>
  <si>
    <t>Illustra Pro 2MP compact dome, 2.8mm, outdoor, vandal, clear, white, SDN, TWDR.</t>
  </si>
  <si>
    <t>Illustra Pro 2MP Mini-dome, 9-22mm, outdoor, vandal, clear, white, TDN w/ IR, TWDR.</t>
  </si>
  <si>
    <t>$1,250.00</t>
  </si>
  <si>
    <t>Illustra Pro 2MP Mini-dome, 3-9mm, outdoor, vandal, clear bubble, white housing, TDN, TWDR.</t>
  </si>
  <si>
    <t>Illustra Pro 2MP mini-dome, 3-9mm, outdoor, vandal, smoked bubble, white housing, TDN, TWDR.</t>
  </si>
  <si>
    <t>Illustra Pro 2MP mini-dome, 3-9mm, outdoor, vandal, clear bubble, black housing, TDN, TWDR.</t>
  </si>
  <si>
    <t>$1,365.00</t>
  </si>
  <si>
    <t>Illustra Pro 2MP mini-dome, 3-9mm, outdoor, vandal, smoked bubble, black housing, TDN, TWDR.</t>
  </si>
  <si>
    <t>Illustra Pro 2MP mini-dome, 3-9mm, outdoor, vandal, smoked bubble, white housing, TDN w/ IR, TWDR.</t>
  </si>
  <si>
    <t>Illustra Pro 2MP Mini-dome, 3-9mm, outdoor, vandal, clear bubble, white housing, TDN w/IR, TWDR.</t>
  </si>
  <si>
    <t>Illustra Pro 2MP mini-dome, 3-9mm, outdoor, vandal, smoked bubble, black housing, TDN w/ IR, TWDR.</t>
  </si>
  <si>
    <t>$1,440.00</t>
  </si>
  <si>
    <t>Illustra Pro 2MP mini-dome, 3-9mm, outdoor, vandal, clear bubble, black housing, TDN w/ IR, TWDR.</t>
  </si>
  <si>
    <t>Illustra Pro 2MP Mini-dome, 1.8-3mm, outdoor, vandal, clear, white, TDN, TWDR.</t>
  </si>
  <si>
    <t>Illustra Pro 3MP mini-dome, 3-9mm, indoor, vandal, smoked bubble, black, TDN, TWDR.</t>
  </si>
  <si>
    <t>$1,315.00</t>
  </si>
  <si>
    <t>Illustra Pro 3MP mini-dome, 3-9mm, indoor, vandal, clear bubble, black, TDN, TWDR.</t>
  </si>
  <si>
    <t>Illustra Pro 3MP mini-dome, 3-9mm, indoor, vandal, clear bubble, black, TDN w/IR, TWDR.</t>
  </si>
  <si>
    <t>Illustra Pro 3MP mini-dome, 3-9mm, indoor, vandal, smoked bubble, black, TDN w/ IR, TWDR.</t>
  </si>
  <si>
    <t>Illustra Pro 3MP mini-dome, 9-22mm, indoor, vandal, smoked bubble, black, TDN, TWDR.</t>
  </si>
  <si>
    <t>Illustra Pro 3MP mini-dome, 9-22mm, indoor, vandal, clear bubble, black, TDN, TWDR.</t>
  </si>
  <si>
    <t>Illustra Pro 3MP mini-dome, 9-22mm, indoor, vandal, clear bubble, black, TDN w/ IR, TWDR.</t>
  </si>
  <si>
    <t>$1,515.00</t>
  </si>
  <si>
    <t>Illustra Pro 3MP mini-dome, 9-22mm, indoor, vandal, smoked bubble, black, TDN w/ IR, TWDR.</t>
  </si>
  <si>
    <t>Illustra Pro 3MP mini-dome, 3-9mm, indoor, vandal, smoked bubble, white, TDN, TWDR.</t>
  </si>
  <si>
    <t>$1,275.00</t>
  </si>
  <si>
    <t>Illustra Pro 3MP mini-dome, 3-9mm, indoor, vandal, clear bubble, white, TDN, TWDR.</t>
  </si>
  <si>
    <t>Illustra Pro 3MP mini-dome, 3-9mm, indoor, vandal, smoked bubble, white, TDN w/ IR, TWDR.</t>
  </si>
  <si>
    <t>Illustra Pro 3MP mini-dome, 3-9mm, indoor, vandal, clear bubble, white, TDN w/ IR, TWDR.</t>
  </si>
  <si>
    <t>Illustra Pro 3MP mini-dome, 9-22mm, indoor, vandal, clear bubble, white, TDN, TWDR.</t>
  </si>
  <si>
    <t>Illustra Pro 3MP mini-dome, 9-22mm, indoor, vandal, smoked bubble, white, TDN, TWDR.</t>
  </si>
  <si>
    <t>Illustra Pro 3MP mini-dome, 9-22mm, indoor, vandal, clear bubble, white, TDN w/ IR, TWDR.</t>
  </si>
  <si>
    <t>$1,475.00</t>
  </si>
  <si>
    <t>Illustra Pro 3MP mini-dome, 9-22mm, indoor, vandal, smoked bubble, white, TDN w/ IR, TWDR.</t>
  </si>
  <si>
    <t>Illustra Pro 3MP mini-dome, 3-9mm, outdoor, vandal, clear bubble, black, TDN, TWDR.</t>
  </si>
  <si>
    <t>$1,415.00</t>
  </si>
  <si>
    <t>Illustra Pro 3MP mini-dome, 3-9mm, outdoor, vandal, smoked bubble, black, TDN, TWDR.</t>
  </si>
  <si>
    <t>Illustra Pro 3MP mini-dome, 3-9mm, outdoor, vandal, clear bubble, black, TDN w/ IR, TWDR.</t>
  </si>
  <si>
    <t>$1,490.00</t>
  </si>
  <si>
    <t>Illustra Pro 3MP mini-dome, 3-9mm, outdoor, vandal, smoked bubble, black, TDN w/ IR, TWDR.</t>
  </si>
  <si>
    <t>Illustra Pro 3MP compact dome, 2.8mm, outdoor, vandal, clear, white, SDN, TWDR.</t>
  </si>
  <si>
    <t>$515.00</t>
  </si>
  <si>
    <t>Illustra Pro 3MP Mini-dome, 9-22mm, outdoor, vandal, clear, white, TDN w/ IR, TWDR.</t>
  </si>
  <si>
    <t>Illustra Pro 3MP mini-dome, 3-9mm, outdoor, vandal, smoked bubble, white, TDN, TWDR.</t>
  </si>
  <si>
    <t>$1,375.00</t>
  </si>
  <si>
    <t>Illustra Pro 3MP mini-dome, 3-9mm, outdoor, vandal, clear bubble, white, TDN, TWDR.</t>
  </si>
  <si>
    <t>Illustra Pro 3MP mini-dome, 3-9mm, outdoor, vandal, smoked bubble, white, TDN w/ IR, TWDR.</t>
  </si>
  <si>
    <t>$1,450.00</t>
  </si>
  <si>
    <t>Illustra Pro 3MP mini-dome, 3-9mm, outdoor, vandal, clear bubble, white, TDN w/ IR, TWDR.</t>
  </si>
  <si>
    <t>Illustra Pro 3MP Mini-dome, 1.8-3mm, outdoor, vandal, clear, white, TDN, TWDR.</t>
  </si>
  <si>
    <t>$1,600.00</t>
  </si>
  <si>
    <t>Illustra Pro 5MP mini-dome, 3-9mm, indoor, vandal, smoked bubble, black, TDN, WDR.</t>
  </si>
  <si>
    <t>Illustra Pro 5MP mini-dome, 3-9mm, indoor, vandal, clear bubble, black, TDN, WDR.</t>
  </si>
  <si>
    <t>Illustra Pro 5MP mini-dome, 3-9mm, indoor, vandal, clear bubble, black, TDN w/ IR, WDR.</t>
  </si>
  <si>
    <t>Illustra Pro 5MP mini-dome, 3-9mm, indoor, vandal, smoked bubble, black, TDN w/ IR, WDR.</t>
  </si>
  <si>
    <t>Illustra Pro 5MP mini-dome, 9-22mm, indoor, vandal, clear bubble, black, TDN, WDR.</t>
  </si>
  <si>
    <t>Illustra Pro 5MP mini-dome, 9-22mm, indoor, vandal, smoked bubble, black, TDN, WDR.</t>
  </si>
  <si>
    <t>Illustra Pro 5MP mini-dome, 9-22mm, indoor, vandal, clear bubble, black, TDN w/ IR, WDR.</t>
  </si>
  <si>
    <t>$1,590.00</t>
  </si>
  <si>
    <t>Illustra Pro 5MP mini-dome, 9-22mm, indoor, vandal, smoked bubble, black, TDN w/ IR, WDR.</t>
  </si>
  <si>
    <t>Illustra Pro 5MP mini-dome, 3-9mm, indoor, vandal, smoked bubble, white, TDN, WDR.</t>
  </si>
  <si>
    <t>Illustra Pro 5MP mini-dome, 3-9mm, indoor, vandal, clear bubble, white, TDN, WDR.</t>
  </si>
  <si>
    <t>Illustra Pro 5MP mini-dome, 3-9mm, indoor, vandal, smoked bubble, white, TDN w/ IR, WDR.</t>
  </si>
  <si>
    <t>Illustra Pro 5MP mini-dome, 3-9mm, indoor, vandal, clear bubble, white, TDN w/ IR, WDR.</t>
  </si>
  <si>
    <t xml:space="preserve">Illustra Pro 5MP Mini-Dome, 9-22mm, outdoor, vandal, clear, white, TDN w/ IR, WDR. </t>
  </si>
  <si>
    <t>Illustra Pro 5MP mini-dome, 9-22mm, indoor, vandal, clear bubble, white, TDN, WDR.</t>
  </si>
  <si>
    <t>Illustra Pro 5MP mini-dome, 9-22mm, indoor, vandal, smoked bubble, white, TDN, WDR.</t>
  </si>
  <si>
    <t>Illustra Pro 5MP mini-dome, 9-22mm, indoor, vandal, clear bubble, white, TDN w/ IR, WDR.</t>
  </si>
  <si>
    <t>$1,550.00</t>
  </si>
  <si>
    <t>Illustra Pro 5MP mini-dome, 9-22mm, indoor, vandal, smoked bubble, white, TDN w/ IR, WDR.</t>
  </si>
  <si>
    <t>Illustra Pro 5MP mini-dome, 3-9mm, outdoor, vandal, smoked bubble, black, TDN, WDR.</t>
  </si>
  <si>
    <t>Illustra Pro 5MP mini-dome, 3-9mm, outdoor, vandal, clear bubble, black, TDN, WDR.</t>
  </si>
  <si>
    <t>Illustra Pro 5MP mini-dome, 3-9mm, outdoor, vandal, smoked bubble, black, TDN w/ IR, WDR.</t>
  </si>
  <si>
    <t>$1,565.00</t>
  </si>
  <si>
    <t>Illustra Pro 5MP mini-dome, 3-9mm, outdoor, vandal, clear bubble, black, TDN w/ IR, WDR.</t>
  </si>
  <si>
    <t>Illustra Pro 5MP mini-dome, 3-9mm, outdoor, vandal, clear bubble, white, TDN, WDR.</t>
  </si>
  <si>
    <t>Illustra Pro 5MP mini-dome, 3-9mm, outdoor, vandal, smoked bubble, white, TDN, WDR.</t>
  </si>
  <si>
    <t>Illustra Pro 5MP mini-dome, 3-9mm, outdoor, vandal, clear bubble, white, TDN w/ IR, WDR.</t>
  </si>
  <si>
    <t>$1,525.00</t>
  </si>
  <si>
    <t>Illustra Pro 5MP mini-dome, 3-9mm, outdoor, vandal, smoked bubble, white, TDN w/ IR, WDR.</t>
  </si>
  <si>
    <t>Illustra Pro 5MP Mini-dome, 1.8-3mm, outdoor, vandal, clear, white, TDN, WDR.</t>
  </si>
  <si>
    <t>$1,750.00</t>
  </si>
  <si>
    <t xml:space="preserve">Illustra 610 compact mini-bullet, 2MP, 1080p. </t>
  </si>
  <si>
    <t>$745.00</t>
  </si>
  <si>
    <t xml:space="preserve">Illustra Pro LT 2MP bullet, 2.8-12mm, outdoor, non-vandal, white, TDN w/ IR, WDR. </t>
  </si>
  <si>
    <t>$910.00</t>
  </si>
  <si>
    <t>Illustra Pro 2MP PTZ, 30x, indoor, non-vandal, black, TDN, TWDR.</t>
  </si>
  <si>
    <t>$4,340.00</t>
  </si>
  <si>
    <t>Illustra Pro Feature Plus 2MP PTZ, 30x, indoor, non-vandal, black, TDN, TWDR.</t>
  </si>
  <si>
    <t>$4,590.00</t>
  </si>
  <si>
    <t>Illustra Pro 2MP PTZ, 30x outdoor, non-vandal, smoked bubble, white, TDN, TWDR.</t>
  </si>
  <si>
    <t>$4,800.00</t>
  </si>
  <si>
    <t>Illustra Pro 2MP PTZ, 30x, outdoor, non-vandal, clear bubble, white, TDN, TWDR.</t>
  </si>
  <si>
    <t>Illustra Pro 2MP PTZ, 30x, outdoor, vandal, clear bubble, white, TDN, TWDR.</t>
  </si>
  <si>
    <t>$5,000.00</t>
  </si>
  <si>
    <t>Illustra Pro 2MP PTZ, 30x outdoor, vandal, smoked bubble, white, TDN, TWDR.</t>
  </si>
  <si>
    <t>Illustra Pro Feature Plus 2MP PTZ, 30x, outdoor, non-vandal, clear bubble, white, TDN, TWDR.</t>
  </si>
  <si>
    <t>$5,590.00</t>
  </si>
  <si>
    <t xml:space="preserve">Illustra Pro Feature Plus 2MP PTZ, 30x, outdoor, non-vandal, smoked bubble, white, TDN, TWDR. </t>
  </si>
  <si>
    <t>Illustra Pro Feature Plus 2MP PTZ, 30x, outdoor, vandal smoked bubble, white, TDN, TWDR.</t>
  </si>
  <si>
    <t>$5,790.00</t>
  </si>
  <si>
    <t>Illustra Pro Feature Plus 2MP PTZ, 30x, outdoor, vandal, clear bubble, white, TDN, TWDR.</t>
  </si>
  <si>
    <t xml:space="preserve">Illustra 825 5MP Fisheye 360 degree, non-vandal. </t>
  </si>
  <si>
    <t>$890.00</t>
  </si>
  <si>
    <t xml:space="preserve">Illustra 825 5MP Fisheye 360 degree, vandal. </t>
  </si>
  <si>
    <t>$970.00</t>
  </si>
  <si>
    <t xml:space="preserve">Illustra Pro 12MP Fisheye, indoor/outdoor, vandal, white, TDN w/ IR, WDR. Generation 2. </t>
  </si>
  <si>
    <t>Illustra Pro 2MP micro, 2.8mm, indoor non-vandal, white, SDN, WDR.</t>
  </si>
  <si>
    <t>$698.00</t>
  </si>
  <si>
    <t>Illustra Pro 2MP micro, 3.7mm, indoor non-vandal, white, SDN, WDR.</t>
  </si>
  <si>
    <t>Illustra Pro 2MP micro, 2.6mm, indoor non-vandal, white, SDN, WDR.</t>
  </si>
  <si>
    <t>Illustra 600 indoor HD 720p mini-dome, TDN, WDR, 3-9mm varifocal, PoE, smoked bubble, white.</t>
  </si>
  <si>
    <t>$1,050.00</t>
  </si>
  <si>
    <t xml:space="preserve">Illustra 600 indoor HD 720p mini-dome, TDN, WDR, 3-9mm varifocal, PoE, clear bubble, white.
</t>
  </si>
  <si>
    <t xml:space="preserve">Illustra 600 indoor HD 720p mini-dome, TDN, WDR, 3-9mm varifocal lens, IR illuminator, PoE, clear bubble, white.
</t>
  </si>
  <si>
    <t>$1,095.00</t>
  </si>
  <si>
    <t>Illustra 610 compact, 1080p, 2.8mm fixed, vandal, indoor, PoE, clear bubble, white.</t>
  </si>
  <si>
    <t>Illustra 610 indoor HD LT 1080p mini-dome, auto focus, 3-9mm varifocal, PoE only, smoked bubble, white.</t>
  </si>
  <si>
    <t>$825.00</t>
  </si>
  <si>
    <t>Illustra 610 indoor HD LT 1080p mini-dome, auto focus, 3-9mm varifocal, PoE only, clear bubble, white.</t>
  </si>
  <si>
    <t>Illustra 610 indoor HD 1080p mini-dome, TDN, WDR, 3-9mm varifocal, PoE, smoked bubble, black.</t>
  </si>
  <si>
    <t>$885.00</t>
  </si>
  <si>
    <t>Illustra 610 indoor HD 1080p mini-dome, TDN, WDR, 3-9mm varifocal, PoE, smoked bubble, white.</t>
  </si>
  <si>
    <t>$1,215.00</t>
  </si>
  <si>
    <t>Illustra 610 indoor HD 1080p mini-dome, TDN, WDR, 3-9mm varifocal, PoE, clear bubble, white.</t>
  </si>
  <si>
    <t>Illustra 610 indoor HD 1080p mini-dome, TDN, WDR, 3-9mm varifocal, IR illuminator, PoE, clear bubble, white.</t>
  </si>
  <si>
    <t>$1,260.00</t>
  </si>
  <si>
    <t>Illustra 610 outdoor HD 1080p mini-dome, TDN, WDR, 3-9mm varifocal, vandal resistant, PoE+ heater, clear bubble, white.</t>
  </si>
  <si>
    <t>Illustra 610 outdoor HD 1080p mini-dome, TDN, WDR, 3-9mm varifocal, IR illuminator, vandal resistant, PoE+ heater, clear bubble, white.</t>
  </si>
  <si>
    <t xml:space="preserve">Illustra Flex 1MP mini-dome, 2.8-12mm, indoor, non-vandal, clear bubble, white, TDN, WDR. </t>
  </si>
  <si>
    <t>$450.00</t>
  </si>
  <si>
    <t xml:space="preserve">Illustra Flex 1MP mini-dome, 2.8-12mm, outdoor, vandal, clear bubble, white, TDN/IR, WDR. </t>
  </si>
  <si>
    <t>$559.00</t>
  </si>
  <si>
    <t>Illustra Flex 3MP Compact Dome, 2.8mm, outdoor, vandal, clear, white, SDN, TWDR.</t>
  </si>
  <si>
    <t>$350.00</t>
  </si>
  <si>
    <t>Illustra Flex 3MP mini-dome, 2.8-12mm, indoor, vandal, clear, white, TDN, TWDR.</t>
  </si>
  <si>
    <t>$605.00</t>
  </si>
  <si>
    <t>Illustra Flex 3MP mini-dome, 2.8-12mm, outdoor, vandal, clear, white, TDN w/ IR, TWDR.</t>
  </si>
  <si>
    <t>$700.00</t>
  </si>
  <si>
    <t>Illustra Flex 1MP box, no lens, indoor, non-vandal, grey housing, TDN, WDR.</t>
  </si>
  <si>
    <t xml:space="preserve">Illustra Flex 3MP box, no lens, indoor, non-vandal, grey housing, TDN, WDR. </t>
  </si>
  <si>
    <t>$379.00</t>
  </si>
  <si>
    <t>Illustra Flex 3MP box, no lens, indoor, non-vandal, white, TDN, TWDR.</t>
  </si>
  <si>
    <t>$525.00</t>
  </si>
  <si>
    <t xml:space="preserve">Illustra Flex 1MP bullet, 9-22mm, outdoor, vandal, silver housing, TDN/IR, WDR. </t>
  </si>
  <si>
    <t>$569.00</t>
  </si>
  <si>
    <t>Illustra Flex 3MP bullet, 2.8-12mm, outdoor, non-vandal, white, TDN w/ IR, TWDR.</t>
  </si>
  <si>
    <t>$650.00</t>
  </si>
  <si>
    <t>Illustra Flex 2MP PTZ, 20x, indoor, vandal, clear bubble, white, TDN, WDR.</t>
  </si>
  <si>
    <t>$1,699.00</t>
  </si>
  <si>
    <t>ILLUSTRA FLEX 2MP PTZ, 30X, INDOOR, VANDAL, WHITE, TDN W/IR, TWDR</t>
  </si>
  <si>
    <t>$1,899.00</t>
  </si>
  <si>
    <t>Illustra Flex 2MP PTZ, 20x, outdoor, vandal, clear bubble, white, TDN, WDR.</t>
  </si>
  <si>
    <t>ILLUSTRA FLEX 2MP PTZ, 30X, OUTDOOR, VANDAL, WHITE, TDN W/IR, TWDR</t>
  </si>
  <si>
    <t>$1,949.00</t>
  </si>
  <si>
    <t>Illustra Flex 8MP mini-dome, 3.4-9mm, indoor, vandal, clear, white, TDN, TWDR.</t>
  </si>
  <si>
    <t>$805.00</t>
  </si>
  <si>
    <t>Illustra Flex 8MP mini-dome, 3.4-9mm, outdoor, vandal, clear, white, TDN w/IR, TWDR.</t>
  </si>
  <si>
    <t>$900.00</t>
  </si>
  <si>
    <t>Illustra Flex 8MP box, no lens, indoor, non-vandal, white, TDN, TWDR.</t>
  </si>
  <si>
    <t>$725.00</t>
  </si>
  <si>
    <t>ILLUSTRA FLEX 8MP BULLET, 3.4-9MM, OUTDOOR, VANDAL IK10, WHITE, TDN W/IR, TWDR</t>
  </si>
  <si>
    <t>$850.00</t>
  </si>
  <si>
    <t>Illustra Essentials 1MP bullet, 3.6mm, outdoor, nonvandal, white, TDN w/ IR, WDR.</t>
  </si>
  <si>
    <t>$105.00</t>
  </si>
  <si>
    <t>Illustra Essentials 2MP Bullet, 3.6mm, outdoor, nonvandal, white, TDN w/IR, WDR.</t>
  </si>
  <si>
    <t>$299.25</t>
  </si>
  <si>
    <t xml:space="preserve">Illustra Essentials 2MP bullet, 3.6mm, outdoor, nonvandal, white, TDN w/ IR, WDR. </t>
  </si>
  <si>
    <t xml:space="preserve">Illustra Essentials 2MP Bullet, 2.8-12mm, outdoor, nonvandal, white, TDN w/IR, WDR, Generation 3. </t>
  </si>
  <si>
    <t>$514.50</t>
  </si>
  <si>
    <t>Illustra Essentials 1MP mini-dome, 3.6mm, indoor, nonvandal, clear, white, SDN, WDR.</t>
  </si>
  <si>
    <t>$199.50</t>
  </si>
  <si>
    <t>Illustra Essentials 1MP mini-dome, 3.6mm, outdoor, nonvandal, clear, white, TDN w/IR, WDR.</t>
  </si>
  <si>
    <t>$220.50</t>
  </si>
  <si>
    <t>Illustra Essentials 2MP mini-dome, 3.6mm, outdoor, nonvandal, clear, white, TDN w/IR, WDR.</t>
  </si>
  <si>
    <t>$267.75</t>
  </si>
  <si>
    <t>Illustra Essentials 2MP Mini-dome, 3.6mm, outdoor, vandal, clear, white, TDN w/IR, WDR.</t>
  </si>
  <si>
    <t>Illustra Edge 2MP compact mini-bullet, 4.3mm, outdoor, vandal, white, TDN, WDR, exacqVision Edge server license with 1 year of SSA.</t>
  </si>
  <si>
    <t>Illustra Edge 5MP fisheye 360 degree, 1.37mm, indoor, non-vandal, white, color, WDR, exacqVision Edge server license with 1 year of SSA.</t>
  </si>
  <si>
    <t xml:space="preserve">Illustra Edge 2MP compact min-dome, 2.8mm, indoor, vandal, clear, white, SDN, exacqVision Edge server license with 1 year of SSA. </t>
  </si>
  <si>
    <t>$695.00</t>
  </si>
  <si>
    <t>START-01</t>
  </si>
  <si>
    <t>EVIP-01</t>
  </si>
  <si>
    <t>EVENIP-01</t>
  </si>
  <si>
    <t>EDGE</t>
  </si>
  <si>
    <t>EDGE-EDGEP</t>
  </si>
  <si>
    <t>EDGEP</t>
  </si>
  <si>
    <t>EVIP-EVENIP</t>
  </si>
  <si>
    <t>STARTIP-EVIP</t>
  </si>
  <si>
    <t>STARTIP-EVENIP</t>
  </si>
  <si>
    <t>EVEF-01-PROMO</t>
  </si>
  <si>
    <t>EVEF-02-PROMO</t>
  </si>
  <si>
    <t>SSA-START-01</t>
  </si>
  <si>
    <t>SSA-EDGE-01</t>
  </si>
  <si>
    <t>SSA-EDGEP-01</t>
  </si>
  <si>
    <t>SSA-EVIP-01</t>
  </si>
  <si>
    <t>SSA-EVENIP-01</t>
  </si>
  <si>
    <t>SSA-EDGE-C</t>
  </si>
  <si>
    <t>SSA-SYNC</t>
  </si>
  <si>
    <t>SSA-START-C</t>
  </si>
  <si>
    <t>SSA-PRO-C</t>
  </si>
  <si>
    <t>SSA-ENT-C</t>
  </si>
  <si>
    <t>EDGE-TRANSFER</t>
  </si>
  <si>
    <t>EVIP-TRANSFER</t>
  </si>
  <si>
    <t>IP04-02T-DT-E</t>
  </si>
  <si>
    <t>IP04-02T-DTL</t>
  </si>
  <si>
    <t>IP04-02T-DT</t>
  </si>
  <si>
    <t>IP04-02T-DTL-E</t>
  </si>
  <si>
    <t>IP04-04T-DT-E</t>
  </si>
  <si>
    <t>IP04-04T-DTL</t>
  </si>
  <si>
    <t>IP04-04T-DTL-E</t>
  </si>
  <si>
    <t>IP04-04T-DT</t>
  </si>
  <si>
    <t>IP04-06T-DT</t>
  </si>
  <si>
    <t>IP04-06T-DTL</t>
  </si>
  <si>
    <t>IP04-06T-DTL-E</t>
  </si>
  <si>
    <t>IP04-06T-DT-E</t>
  </si>
  <si>
    <t>IP04-08T-DT-E</t>
  </si>
  <si>
    <t>IP04-08T-DTL</t>
  </si>
  <si>
    <t>IP04-08T-DTL-E</t>
  </si>
  <si>
    <t>IP04-08T-DT</t>
  </si>
  <si>
    <t>IP04-12T-DTL</t>
  </si>
  <si>
    <t>IP04-12T-DT-E</t>
  </si>
  <si>
    <t>IP04-12T-DT</t>
  </si>
  <si>
    <t>IP04-12T-DTL-E</t>
  </si>
  <si>
    <t>IP04-16T-DT-E</t>
  </si>
  <si>
    <t>IP04-16T-DT</t>
  </si>
  <si>
    <t>IP04-16T-DTL-E</t>
  </si>
  <si>
    <t>IP04-16T-DTL</t>
  </si>
  <si>
    <t>IP04-20T-DTL</t>
  </si>
  <si>
    <t>IP04-20T-DT</t>
  </si>
  <si>
    <t>IP04-20T-DTL-E</t>
  </si>
  <si>
    <t>IP04-20T-DT-E</t>
  </si>
  <si>
    <t>0804-02T-DT</t>
  </si>
  <si>
    <t>0804-02T-DTL-E</t>
  </si>
  <si>
    <t>0804-02T-DT-E</t>
  </si>
  <si>
    <t>0804-02T-DTL</t>
  </si>
  <si>
    <t>0804-04T-DT-E</t>
  </si>
  <si>
    <t>0804-04T-DTL-E</t>
  </si>
  <si>
    <t>0804-04T-DT</t>
  </si>
  <si>
    <t>0804-04T-DTL</t>
  </si>
  <si>
    <t>0804-06T-DT</t>
  </si>
  <si>
    <t>0804-06T-DTL-E</t>
  </si>
  <si>
    <t>0804-06T-DT-E</t>
  </si>
  <si>
    <t>0804-06T-DTL</t>
  </si>
  <si>
    <t>0804-08T-DT-E</t>
  </si>
  <si>
    <t>0804-08T-DTL-E</t>
  </si>
  <si>
    <t>0804-08T-DTL</t>
  </si>
  <si>
    <t>0804-08T-DT</t>
  </si>
  <si>
    <t>0804-12T-DTL</t>
  </si>
  <si>
    <t>0804-12T-DT</t>
  </si>
  <si>
    <t>0804-12T-DTL-E</t>
  </si>
  <si>
    <t>0804-12T-DT-E</t>
  </si>
  <si>
    <t>0804-16T-DT</t>
  </si>
  <si>
    <t>0804-16T-DT-E</t>
  </si>
  <si>
    <t>0804-16T-DTL-E</t>
  </si>
  <si>
    <t>0804-16T-DTL</t>
  </si>
  <si>
    <t>0804-20T-DTL-E</t>
  </si>
  <si>
    <t>0804-20T-DT-E</t>
  </si>
  <si>
    <t>0804-20T-DTL</t>
  </si>
  <si>
    <t>0804-20T-DT</t>
  </si>
  <si>
    <t>1608-02T-DT</t>
  </si>
  <si>
    <t>1608-02T-DTL</t>
  </si>
  <si>
    <t>1608-02T-DT-E</t>
  </si>
  <si>
    <t>1608-02T-DTL-E</t>
  </si>
  <si>
    <t>1608-04T-DTL</t>
  </si>
  <si>
    <t>1608-04T-DT</t>
  </si>
  <si>
    <t>1608-04T-DTL-E</t>
  </si>
  <si>
    <t>1608-04T-DT-E</t>
  </si>
  <si>
    <t>1608-06T-DTL-E</t>
  </si>
  <si>
    <t>1608-06T-DTL</t>
  </si>
  <si>
    <t>1608-06T-DT</t>
  </si>
  <si>
    <t>1608-06T-DT-E</t>
  </si>
  <si>
    <t>1608-08T-DTL</t>
  </si>
  <si>
    <t>1608-08T-DT-E</t>
  </si>
  <si>
    <t>1608-08T-DT</t>
  </si>
  <si>
    <t>1608-08T-DTL-E</t>
  </si>
  <si>
    <t>1608-12T-DT-E</t>
  </si>
  <si>
    <t>1608-12T-DTL</t>
  </si>
  <si>
    <t>1608-12T-DT</t>
  </si>
  <si>
    <t>1608-12T-DTL-E</t>
  </si>
  <si>
    <t>1608-16T-DT-E</t>
  </si>
  <si>
    <t>1608-16T-DTL-E</t>
  </si>
  <si>
    <t>1608-16T-DTL</t>
  </si>
  <si>
    <t>1608-16T-DT</t>
  </si>
  <si>
    <t>1608-20T-DTL</t>
  </si>
  <si>
    <t>1608-20T-DTL-E</t>
  </si>
  <si>
    <t>1608-20T-DT</t>
  </si>
  <si>
    <t>1608-20T-DT-E</t>
  </si>
  <si>
    <t>3208-02T-DTL-E</t>
  </si>
  <si>
    <t>3208-02T-DT</t>
  </si>
  <si>
    <t>3208-02T-DT-E</t>
  </si>
  <si>
    <t>3208-02T-DTL</t>
  </si>
  <si>
    <t>3208-04T-DTL-E</t>
  </si>
  <si>
    <t>3208-04T-DT</t>
  </si>
  <si>
    <t>3208-04T-DT-E</t>
  </si>
  <si>
    <t>3208-04T-DTL</t>
  </si>
  <si>
    <t>3208-06T-DT-E</t>
  </si>
  <si>
    <t>3208-06T-DTL-E</t>
  </si>
  <si>
    <t>3208-06T-DTL</t>
  </si>
  <si>
    <t>3208-06T-DT</t>
  </si>
  <si>
    <t>3208-08T-DT</t>
  </si>
  <si>
    <t>3208-08T-DT-E</t>
  </si>
  <si>
    <t>3208-08T-DTL</t>
  </si>
  <si>
    <t>3208-08T-DTL-E</t>
  </si>
  <si>
    <t>3208-12T-DT</t>
  </si>
  <si>
    <t>3208-12T-DTL-E</t>
  </si>
  <si>
    <t>3208-12T-DT-E</t>
  </si>
  <si>
    <t>3208-12T-DTL</t>
  </si>
  <si>
    <t>3208-16T-DT</t>
  </si>
  <si>
    <t>3208-16T-DTL-E</t>
  </si>
  <si>
    <t>3208-16T-DT-E</t>
  </si>
  <si>
    <t>3208-16T-DTL</t>
  </si>
  <si>
    <t>3208-20T-DT-E</t>
  </si>
  <si>
    <t>3208-20T-DTL</t>
  </si>
  <si>
    <t>3208-20T-DTL-E</t>
  </si>
  <si>
    <t>3208-20T-DT</t>
  </si>
  <si>
    <t>IP04-02T-R2A-E</t>
  </si>
  <si>
    <t>IP04-02T-R2AL-E</t>
  </si>
  <si>
    <t>IP04-02T-R2AL</t>
  </si>
  <si>
    <t>IP04-02T-R2A</t>
  </si>
  <si>
    <t>IP04-04T-R2AL-E</t>
  </si>
  <si>
    <t>IP04-04T-R2AL</t>
  </si>
  <si>
    <t>IP04-04T-R2A</t>
  </si>
  <si>
    <t>IP04-04T-R2A-E</t>
  </si>
  <si>
    <t>IP04-06T-R2AL</t>
  </si>
  <si>
    <t>IP04-06T-R2AL-E</t>
  </si>
  <si>
    <t>IP04-06T-R2A</t>
  </si>
  <si>
    <t>IP04-06T-R2A-E</t>
  </si>
  <si>
    <t>IP04-08T-R2AL-E</t>
  </si>
  <si>
    <t>IP04-08T-R2A</t>
  </si>
  <si>
    <t>IP04-08T-R2AL</t>
  </si>
  <si>
    <t>IP04-08T-R2A-E</t>
  </si>
  <si>
    <t>IP04-12T-R2AL-E</t>
  </si>
  <si>
    <t>IP04-12T-R2A</t>
  </si>
  <si>
    <t>IP04-12T-R2A-E</t>
  </si>
  <si>
    <t>IP04-12T-R2AL</t>
  </si>
  <si>
    <t>IP04-18T-R2AL-E</t>
  </si>
  <si>
    <t>IP04-18T-R2AL</t>
  </si>
  <si>
    <t>IP04-18T-R2A-E</t>
  </si>
  <si>
    <t>IP04-18T-R2A</t>
  </si>
  <si>
    <t>IP04-24T-R2AL-E</t>
  </si>
  <si>
    <t>IP04-24T-R2A-E</t>
  </si>
  <si>
    <t>IP04-24T-R2AL</t>
  </si>
  <si>
    <t>IP04-24T-R2A</t>
  </si>
  <si>
    <t>IP04-30T-R2A</t>
  </si>
  <si>
    <t>IP04-30T-R2AL</t>
  </si>
  <si>
    <t>IP04-30T-R2A-E</t>
  </si>
  <si>
    <t>IP04-30T-R2AL-E</t>
  </si>
  <si>
    <t>1608-02T-R2AL</t>
  </si>
  <si>
    <t>1608-02T-R2AL-E</t>
  </si>
  <si>
    <t>1608-02T-R2A-E</t>
  </si>
  <si>
    <t>1608-02T-R2A</t>
  </si>
  <si>
    <t>1608-04T-R2A</t>
  </si>
  <si>
    <t>1608-04T-R2A-E</t>
  </si>
  <si>
    <t>1608-04T-R2AL</t>
  </si>
  <si>
    <t>1608-04T-R2AL-E</t>
  </si>
  <si>
    <t>1608-06T-R2AL</t>
  </si>
  <si>
    <t>1608-06T-R2A-E</t>
  </si>
  <si>
    <t>1608-06T-R2A</t>
  </si>
  <si>
    <t>1608-06T-R2AL-E</t>
  </si>
  <si>
    <t>1608-08T-R2AL</t>
  </si>
  <si>
    <t>1608-08T-R2A-E</t>
  </si>
  <si>
    <t>1608-08T-R2A</t>
  </si>
  <si>
    <t>1608-08T-R2AL-E</t>
  </si>
  <si>
    <t>1608-12T-R2AL-E</t>
  </si>
  <si>
    <t>1608-12T-R2A</t>
  </si>
  <si>
    <t>1608-12T-R2A-E</t>
  </si>
  <si>
    <t>1608-12T-R2AL</t>
  </si>
  <si>
    <t>1608-18T-R2AL-E</t>
  </si>
  <si>
    <t>1608-18T-R2AL</t>
  </si>
  <si>
    <t>1608-18T-R2A</t>
  </si>
  <si>
    <t>1608-18T-R2A-E</t>
  </si>
  <si>
    <t>1608-24T-R2AL</t>
  </si>
  <si>
    <t>1608-24T-R2A-E</t>
  </si>
  <si>
    <t>1608-24T-R2A</t>
  </si>
  <si>
    <t>1608-24T-R2AL-E</t>
  </si>
  <si>
    <t>1608-30T-R2A</t>
  </si>
  <si>
    <t>1608-30T-R2A-E</t>
  </si>
  <si>
    <t>1608-30T-R2AL-E</t>
  </si>
  <si>
    <t>1608-30T-R2AL</t>
  </si>
  <si>
    <t>3208-02T-R2AL-E</t>
  </si>
  <si>
    <t>3208-02T-R2A</t>
  </si>
  <si>
    <t>3208-02T-R2AL</t>
  </si>
  <si>
    <t>3208-02T-R2A-E</t>
  </si>
  <si>
    <t>3208-04T-R2AL-E</t>
  </si>
  <si>
    <t>3208-04T-R2A-E</t>
  </si>
  <si>
    <t>3208-04T-R2AL</t>
  </si>
  <si>
    <t>3208-04T-R2A</t>
  </si>
  <si>
    <t>3208-06T-R2A</t>
  </si>
  <si>
    <t>3208-06T-R2AL-E</t>
  </si>
  <si>
    <t>3208-06T-R2A-E</t>
  </si>
  <si>
    <t>3208-06T-R2AL</t>
  </si>
  <si>
    <t>3208-08T-R2AL</t>
  </si>
  <si>
    <t>3208-08T-R2A-E</t>
  </si>
  <si>
    <t>3208-08T-R2AL-E</t>
  </si>
  <si>
    <t>3208-08T-R2A</t>
  </si>
  <si>
    <t>3208-12T-R2A-E</t>
  </si>
  <si>
    <t>3208-12T-R2A</t>
  </si>
  <si>
    <t>3208-12T-R2AL-E</t>
  </si>
  <si>
    <t>3208-12T-R2AL</t>
  </si>
  <si>
    <t>3208-18T-R2A-E</t>
  </si>
  <si>
    <t>3208-18T-R2A</t>
  </si>
  <si>
    <t>3208-18T-R2AL</t>
  </si>
  <si>
    <t>3208-18T-R2AL-E</t>
  </si>
  <si>
    <t>3208-24T-R2AL</t>
  </si>
  <si>
    <t>3208-24T-R2A</t>
  </si>
  <si>
    <t>3208-24T-R2A-E</t>
  </si>
  <si>
    <t>3208-24T-R2AL-E</t>
  </si>
  <si>
    <t>3208-30T-R2A-E</t>
  </si>
  <si>
    <t>3208-30T-R2AL-E</t>
  </si>
  <si>
    <t>3208-30T-R2AL</t>
  </si>
  <si>
    <t>3208-30T-R2A</t>
  </si>
  <si>
    <t>IP04-06T-F2A-E</t>
  </si>
  <si>
    <t>IP04-06T-F2AL-E</t>
  </si>
  <si>
    <t>IP04-06T-F2A</t>
  </si>
  <si>
    <t>IP04-06T-F2AL</t>
  </si>
  <si>
    <t>IP04-08T-F2AL-E</t>
  </si>
  <si>
    <t>IP04-08T-F2A-E</t>
  </si>
  <si>
    <t>IP04-08T-F2AL</t>
  </si>
  <si>
    <t>IP04-08T-F2A</t>
  </si>
  <si>
    <t>IP04-10T-F2A-E</t>
  </si>
  <si>
    <t>IP04-10T-F2A</t>
  </si>
  <si>
    <t>IP04-10T-F2AL-E</t>
  </si>
  <si>
    <t>IP04-10T-F2AL</t>
  </si>
  <si>
    <t>IP04-12T-F2A</t>
  </si>
  <si>
    <t>IP04-12T-F2AL</t>
  </si>
  <si>
    <t>IP04-12T-F2AL-E</t>
  </si>
  <si>
    <t>IP04-12T-F2A-E</t>
  </si>
  <si>
    <t>IP04-16T-F2AL-E</t>
  </si>
  <si>
    <t>IP04-16T-F2A-E</t>
  </si>
  <si>
    <t>IP04-16T-F2AL</t>
  </si>
  <si>
    <t>IP04-16T-F2A</t>
  </si>
  <si>
    <t>IP04-20T-F2A-E</t>
  </si>
  <si>
    <t>IP04-20T-F2AL</t>
  </si>
  <si>
    <t>IP04-20T-F2A</t>
  </si>
  <si>
    <t>IP04-20T-F2AL-E</t>
  </si>
  <si>
    <t>IP04-32T-F2AL-E</t>
  </si>
  <si>
    <t>IP04-32T-F2A-E</t>
  </si>
  <si>
    <t>IP04-32T-F2AL</t>
  </si>
  <si>
    <t>IP04-32T-F2A</t>
  </si>
  <si>
    <t>IP04-36T-F2AL</t>
  </si>
  <si>
    <t>IP04-36T-F2A-E</t>
  </si>
  <si>
    <t>IP04-36T-F2A</t>
  </si>
  <si>
    <t>IP04-36T-F2AL-E</t>
  </si>
  <si>
    <t>IP04-48T-F2AL-E</t>
  </si>
  <si>
    <t>IP04-48T-F2A-E</t>
  </si>
  <si>
    <t>IP04-48T-F2A</t>
  </si>
  <si>
    <t>IP04-48T-F2AL</t>
  </si>
  <si>
    <t>IP04-64T-F2A</t>
  </si>
  <si>
    <t>IP04-64T-F2AL</t>
  </si>
  <si>
    <t>IP04-64T-F2AL-E</t>
  </si>
  <si>
    <t>IP04-64T-F2A-E</t>
  </si>
  <si>
    <t>IP04-80T-F2A-E</t>
  </si>
  <si>
    <t>IP04-80T-F2AL</t>
  </si>
  <si>
    <t>IP04-80T-F2A</t>
  </si>
  <si>
    <t>IP04-80T-F2AL-E</t>
  </si>
  <si>
    <t>1608-06T-F2A-E</t>
  </si>
  <si>
    <t>1608-06T-F2A</t>
  </si>
  <si>
    <t>1608-06T-F2AL-E</t>
  </si>
  <si>
    <t>1608-06T-F2AL</t>
  </si>
  <si>
    <t>1608-08T-F2A-E</t>
  </si>
  <si>
    <t>1608-08T-F2A</t>
  </si>
  <si>
    <t>1608-08T-F2AL</t>
  </si>
  <si>
    <t>1608-08T-F2AL-E</t>
  </si>
  <si>
    <t>1608-10T-F2A</t>
  </si>
  <si>
    <t>1608-10T-F2AL-E</t>
  </si>
  <si>
    <t>1608-10T-F2A-E</t>
  </si>
  <si>
    <t>1608-10T-F2AL</t>
  </si>
  <si>
    <t>1608-12T-F2AL-E</t>
  </si>
  <si>
    <t>1608-12T-F2A</t>
  </si>
  <si>
    <t>1608-12T-F2A-E</t>
  </si>
  <si>
    <t>1608-12T-F2AL</t>
  </si>
  <si>
    <t>1608-16T-F2AL-E</t>
  </si>
  <si>
    <t>1608-16T-F2A</t>
  </si>
  <si>
    <t>1608-16T-F2A-E</t>
  </si>
  <si>
    <t>1608-16T-F2AL</t>
  </si>
  <si>
    <t>1608-20T-F2A</t>
  </si>
  <si>
    <t>1608-20T-F2AL</t>
  </si>
  <si>
    <t>1608-20T-F2A-E</t>
  </si>
  <si>
    <t>1608-20T-F2AL-E</t>
  </si>
  <si>
    <t>1608-32T-F2A-E</t>
  </si>
  <si>
    <t>1608-32T-F2AL-E</t>
  </si>
  <si>
    <t>1608-32T-F2AL</t>
  </si>
  <si>
    <t>1608-32T-F2A</t>
  </si>
  <si>
    <t>1608-36T-F2AL</t>
  </si>
  <si>
    <t>1608-36T-F2A-E</t>
  </si>
  <si>
    <t>1608-36T-F2AL-E</t>
  </si>
  <si>
    <t>1608-36T-F2A</t>
  </si>
  <si>
    <t>1608-48T-F2AL-E</t>
  </si>
  <si>
    <t>1608-48T-F2A-E</t>
  </si>
  <si>
    <t>1608-48T-F2A</t>
  </si>
  <si>
    <t>1608-48T-F2AL</t>
  </si>
  <si>
    <t>1608-64T-F2A</t>
  </si>
  <si>
    <t>1608-64T-F2A-E</t>
  </si>
  <si>
    <t>1608-64T-F2AL</t>
  </si>
  <si>
    <t>1608-64T-F2AL-E</t>
  </si>
  <si>
    <t>1608-80T-F2A-E</t>
  </si>
  <si>
    <t>1608-80T-F2AL-E</t>
  </si>
  <si>
    <t>1608-80T-F2A</t>
  </si>
  <si>
    <t>1608-80T-F2AL</t>
  </si>
  <si>
    <t>3208-06T-F2AL</t>
  </si>
  <si>
    <t>3208-06T-F2AL-E</t>
  </si>
  <si>
    <t>3208-06T-F2A-E</t>
  </si>
  <si>
    <t>3208-06T-F2A</t>
  </si>
  <si>
    <t>3208-08T-F2A-E</t>
  </si>
  <si>
    <t>3208-08T-F2AL-E</t>
  </si>
  <si>
    <t>3208-08T-F2AL</t>
  </si>
  <si>
    <t>3208-08T-F2A</t>
  </si>
  <si>
    <t>3208-10T-F2AL</t>
  </si>
  <si>
    <t>3208-10T-F2AL-E</t>
  </si>
  <si>
    <t>3208-10T-F2A</t>
  </si>
  <si>
    <t>3208-10T-F2A-E</t>
  </si>
  <si>
    <t>3208-12T-F2AL-E</t>
  </si>
  <si>
    <t>3208-12T-F2AL</t>
  </si>
  <si>
    <t>3208-12T-F2A-E</t>
  </si>
  <si>
    <t>3208-12T-F2A</t>
  </si>
  <si>
    <t>3208-16T-F2A-E</t>
  </si>
  <si>
    <t>3208-16T-F2A</t>
  </si>
  <si>
    <t>3208-16T-F2AL</t>
  </si>
  <si>
    <t>3208-16T-F2AL-E</t>
  </si>
  <si>
    <t>3208-20T-F2AL-E</t>
  </si>
  <si>
    <t>3208-20T-F2A</t>
  </si>
  <si>
    <t>3208-20T-F2A-E</t>
  </si>
  <si>
    <t>3208-20T-F2AL</t>
  </si>
  <si>
    <t>3208-32T-F2AL</t>
  </si>
  <si>
    <t>3208-32T-F2A</t>
  </si>
  <si>
    <t>3208-32T-F2A-E</t>
  </si>
  <si>
    <t>3208-32T-F2AL-E</t>
  </si>
  <si>
    <t>3208-36T-F2A</t>
  </si>
  <si>
    <t>3208-36T-F2AL-E</t>
  </si>
  <si>
    <t>3208-36T-F2A-E</t>
  </si>
  <si>
    <t>3208-36T-F2AL</t>
  </si>
  <si>
    <t>3208-48T-F2AL</t>
  </si>
  <si>
    <t>3208-48T-F2A-E</t>
  </si>
  <si>
    <t>3208-48T-F2AL-E</t>
  </si>
  <si>
    <t>3208-48T-F2A</t>
  </si>
  <si>
    <t>3208-64T-F2A</t>
  </si>
  <si>
    <t>3208-64T-F2AL-E</t>
  </si>
  <si>
    <t>3208-64T-F2A-E</t>
  </si>
  <si>
    <t>3208-64T-F2AL</t>
  </si>
  <si>
    <t>3208-80T-F2A</t>
  </si>
  <si>
    <t>3208-80T-F2A-E</t>
  </si>
  <si>
    <t>3208-80T-F2AL</t>
  </si>
  <si>
    <t>3208-80T-F2AL-E</t>
  </si>
  <si>
    <t>IP04-06T-R4A</t>
  </si>
  <si>
    <t>IP04-06T-R4A-E</t>
  </si>
  <si>
    <t>IP04-06T-R4AL-E</t>
  </si>
  <si>
    <t>IP04-06T-R4AL</t>
  </si>
  <si>
    <t>IP04-08T-R4AL-E</t>
  </si>
  <si>
    <t>IP04-08T-R4A</t>
  </si>
  <si>
    <t>IP04-08T-R4A-E</t>
  </si>
  <si>
    <t>IP04-08T-R4AL</t>
  </si>
  <si>
    <t>IP04-10T-R4A-E</t>
  </si>
  <si>
    <t>IP04-10T-R4A</t>
  </si>
  <si>
    <t>IP04-10T-R4AL</t>
  </si>
  <si>
    <t>IP04-10T-R4AL-E</t>
  </si>
  <si>
    <t>IP04-12T-R4A</t>
  </si>
  <si>
    <t>IP04-12T-R4AL-E</t>
  </si>
  <si>
    <t>IP04-12T-R4AL</t>
  </si>
  <si>
    <t>IP04-12T-R4A-E</t>
  </si>
  <si>
    <t>IP04-16T-R4A</t>
  </si>
  <si>
    <t>IP04-16T-R4A-E</t>
  </si>
  <si>
    <t>IP04-16T-R4AL-E</t>
  </si>
  <si>
    <t>IP04-16T-R4AL</t>
  </si>
  <si>
    <t>IP04-20T-R4A-E</t>
  </si>
  <si>
    <t>IP04-20T-R4AL</t>
  </si>
  <si>
    <t>IP04-20T-R4A</t>
  </si>
  <si>
    <t>IP04-20T-R4AL-E</t>
  </si>
  <si>
    <t>IP04-28T-R4A-E</t>
  </si>
  <si>
    <t>IP04-28T-R4A</t>
  </si>
  <si>
    <t>IP04-28T-R4AL-E</t>
  </si>
  <si>
    <t>IP04-28T-R4AL</t>
  </si>
  <si>
    <t>IP04-36T-R4A</t>
  </si>
  <si>
    <t>IP04-36T-R4A-E</t>
  </si>
  <si>
    <t>IP04-36T-R4AL-E</t>
  </si>
  <si>
    <t>IP04-36T-R4AL</t>
  </si>
  <si>
    <t>IP04-48T-R4AL-E</t>
  </si>
  <si>
    <t>IP04-48T-R4A</t>
  </si>
  <si>
    <t>IP04-48T-R4AL</t>
  </si>
  <si>
    <t>IP04-48T-R4A-E</t>
  </si>
  <si>
    <t>IP04-64T-R4A-E</t>
  </si>
  <si>
    <t>IP04-64T-R4AL</t>
  </si>
  <si>
    <t>IP04-64T-R4A</t>
  </si>
  <si>
    <t>IP04-64T-R4AL-E</t>
  </si>
  <si>
    <t>IP04-80T-R4AL</t>
  </si>
  <si>
    <t>IP04-80T-R4A-E</t>
  </si>
  <si>
    <t>IP04-80T-R4AL-E</t>
  </si>
  <si>
    <t>IP04-80T-R4A</t>
  </si>
  <si>
    <t>1608-06T-R4A-E</t>
  </si>
  <si>
    <t>1608-06T-R4A</t>
  </si>
  <si>
    <t>1608-06T-R4AL-E</t>
  </si>
  <si>
    <t>1608-06T-R4AL</t>
  </si>
  <si>
    <t>1608-08T-R4A</t>
  </si>
  <si>
    <t>1608-08T-R4AL</t>
  </si>
  <si>
    <t>1608-08T-R4AL-E</t>
  </si>
  <si>
    <t>1608-08T-R4A-E</t>
  </si>
  <si>
    <t>1608-10T-R4AL</t>
  </si>
  <si>
    <t>1608-10T-R4AL-E</t>
  </si>
  <si>
    <t>1608-10T-R4A</t>
  </si>
  <si>
    <t>1608-10T-R4A-E</t>
  </si>
  <si>
    <t>1608-12T-R4AL</t>
  </si>
  <si>
    <t>1608-12T-R4A-E</t>
  </si>
  <si>
    <t>1608-12T-R4A</t>
  </si>
  <si>
    <t>1608-12T-R4AL-E</t>
  </si>
  <si>
    <t>1608-16T-R4AL-E</t>
  </si>
  <si>
    <t>1608-16T-R4A</t>
  </si>
  <si>
    <t>1608-16T-R4AL</t>
  </si>
  <si>
    <t>1608-16T-R4A-E</t>
  </si>
  <si>
    <t>1608-20T-R4A</t>
  </si>
  <si>
    <t>1608-20T-R4A-E</t>
  </si>
  <si>
    <t>1608-20T-R4AL-E</t>
  </si>
  <si>
    <t>1608-20T-R4AL</t>
  </si>
  <si>
    <t>1608-28T-R4A-E</t>
  </si>
  <si>
    <t>1608-28T-R4AL-E</t>
  </si>
  <si>
    <t>1608-28T-R4AL</t>
  </si>
  <si>
    <t>1608-28T-R4A</t>
  </si>
  <si>
    <t>1608-36T-R4A-E</t>
  </si>
  <si>
    <t>1608-36T-R4AL-E</t>
  </si>
  <si>
    <t>1608-36T-R4AL</t>
  </si>
  <si>
    <t>1608-36T-R4A</t>
  </si>
  <si>
    <t>1608-48T-R4AL-E</t>
  </si>
  <si>
    <t>1608-48T-R4A</t>
  </si>
  <si>
    <t>1608-48T-R4A-E</t>
  </si>
  <si>
    <t>1608-48T-R4AL</t>
  </si>
  <si>
    <t>1608-64T-R4A</t>
  </si>
  <si>
    <t>1608-64T-R4AL</t>
  </si>
  <si>
    <t>1608-64T-R4A-E</t>
  </si>
  <si>
    <t>1608-64T-R4AL-E</t>
  </si>
  <si>
    <t>1608-80T-R4AL</t>
  </si>
  <si>
    <t>1608-80T-R4AL-E</t>
  </si>
  <si>
    <t>1608-80T-R4A-E</t>
  </si>
  <si>
    <t>1608-80T-R4A</t>
  </si>
  <si>
    <t>3208-06T-R4A-E</t>
  </si>
  <si>
    <t>3208-06T-R4AL</t>
  </si>
  <si>
    <t>3208-06T-R4A</t>
  </si>
  <si>
    <t>3208-06T-R4AL-E</t>
  </si>
  <si>
    <t>3208-08T-R4A</t>
  </si>
  <si>
    <t>3208-08T-R4AL-E</t>
  </si>
  <si>
    <t>3208-08T-R4AL</t>
  </si>
  <si>
    <t>3208-08T-R4A-E</t>
  </si>
  <si>
    <t>3208-10T-R4A-E</t>
  </si>
  <si>
    <t>3208-10T-R4A</t>
  </si>
  <si>
    <t>3208-10T-R4AL-E</t>
  </si>
  <si>
    <t>3208-10T-R4AL</t>
  </si>
  <si>
    <t>3208-12T-R4AL</t>
  </si>
  <si>
    <t>3208-12T-R4AL-E</t>
  </si>
  <si>
    <t>3208-12T-R4A-E</t>
  </si>
  <si>
    <t>3208-12T-R4A</t>
  </si>
  <si>
    <t>3208-16T-R4AL-E</t>
  </si>
  <si>
    <t>3208-16T-R4A-E</t>
  </si>
  <si>
    <t>3208-16T-R4A</t>
  </si>
  <si>
    <t>3208-16T-R4AL</t>
  </si>
  <si>
    <t>3208-20T-R4A</t>
  </si>
  <si>
    <t>3208-20T-R4A-E</t>
  </si>
  <si>
    <t>3208-20T-R4AL</t>
  </si>
  <si>
    <t>3208-20T-R4AL-E</t>
  </si>
  <si>
    <t>3208-28T-R4AL</t>
  </si>
  <si>
    <t>3208-28T-R4AL-E</t>
  </si>
  <si>
    <t>3208-28T-R4A</t>
  </si>
  <si>
    <t>3208-28T-R4A-E</t>
  </si>
  <si>
    <t>3208-36T-R4AL</t>
  </si>
  <si>
    <t>3208-36T-R4A-E</t>
  </si>
  <si>
    <t>3208-36T-R4A</t>
  </si>
  <si>
    <t>3208-36T-R4AL-E</t>
  </si>
  <si>
    <t>3208-48T-R4A-E</t>
  </si>
  <si>
    <t>3208-48T-R4AL</t>
  </si>
  <si>
    <t>3208-48T-R4AL-E</t>
  </si>
  <si>
    <t>3208-48T-R4A</t>
  </si>
  <si>
    <t>3208-64T-R4AL-E</t>
  </si>
  <si>
    <t>3208-64T-R4AL</t>
  </si>
  <si>
    <t>3208-64T-R4A</t>
  </si>
  <si>
    <t>3208-64T-R4A-E</t>
  </si>
  <si>
    <t>3208-80T-R4A-E</t>
  </si>
  <si>
    <t>3208-80T-R4AL</t>
  </si>
  <si>
    <t>3208-80T-R4A</t>
  </si>
  <si>
    <t>3208-80T-R4AL-E</t>
  </si>
  <si>
    <t>4808-06T-R4AL</t>
  </si>
  <si>
    <t>4808-06T-R4A</t>
  </si>
  <si>
    <t>4808-06T-R4AL-E</t>
  </si>
  <si>
    <t>4808-06T-R4A-E</t>
  </si>
  <si>
    <t>4808-08T-R4A-E</t>
  </si>
  <si>
    <t>4808-08T-R4AL</t>
  </si>
  <si>
    <t>4808-08T-R4A</t>
  </si>
  <si>
    <t>4808-08T-R4AL-E</t>
  </si>
  <si>
    <t>4808-10T-R4A-E</t>
  </si>
  <si>
    <t>4808-10T-R4AL-E</t>
  </si>
  <si>
    <t>4808-10T-R4A</t>
  </si>
  <si>
    <t>4808-10T-R4AL</t>
  </si>
  <si>
    <t>4808-12T-R4AL</t>
  </si>
  <si>
    <t>4808-12T-R4A</t>
  </si>
  <si>
    <t>4808-12T-R4A-E</t>
  </si>
  <si>
    <t>4808-12T-R4AL-E</t>
  </si>
  <si>
    <t>4808-16T-R4A</t>
  </si>
  <si>
    <t>4808-16T-R4AL-E</t>
  </si>
  <si>
    <t>4808-16T-R4AL</t>
  </si>
  <si>
    <t>4808-16T-R4A-E</t>
  </si>
  <si>
    <t>4808-20T-R4AL</t>
  </si>
  <si>
    <t>4808-20T-R4AL-E</t>
  </si>
  <si>
    <t>4808-20T-R4A-E</t>
  </si>
  <si>
    <t>4808-20T-R4A</t>
  </si>
  <si>
    <t>4808-28T-R4A</t>
  </si>
  <si>
    <t>4808-28T-R4AL</t>
  </si>
  <si>
    <t>4808-28T-R4AL-E</t>
  </si>
  <si>
    <t>4808-28T-R4A-E</t>
  </si>
  <si>
    <t>4808-36T-R4AL-E</t>
  </si>
  <si>
    <t>4808-36T-R4A-E</t>
  </si>
  <si>
    <t>4808-36T-R4AL</t>
  </si>
  <si>
    <t>4808-36T-R4A</t>
  </si>
  <si>
    <t>4808-48T-R4A-E</t>
  </si>
  <si>
    <t>4808-48T-R4AL</t>
  </si>
  <si>
    <t>4808-48T-R4A</t>
  </si>
  <si>
    <t>4808-48T-R4AL-E</t>
  </si>
  <si>
    <t>4808-64T-R4A</t>
  </si>
  <si>
    <t>4808-64T-R4A-E</t>
  </si>
  <si>
    <t>4808-64T-R4AL-E</t>
  </si>
  <si>
    <t>4808-64T-R4AL</t>
  </si>
  <si>
    <t>4808-80T-R4AL</t>
  </si>
  <si>
    <t>4808-80T-R4AL-E</t>
  </si>
  <si>
    <t>4808-80T-R4A-E</t>
  </si>
  <si>
    <t>4808-80T-R4A</t>
  </si>
  <si>
    <t>6408-06T-R4A-E</t>
  </si>
  <si>
    <t>6408-06T-R4AL-E</t>
  </si>
  <si>
    <t>6408-06T-R4A</t>
  </si>
  <si>
    <t>6408-06T-R4AL</t>
  </si>
  <si>
    <t>6408-08T-R4AL-E</t>
  </si>
  <si>
    <t>6408-08T-R4A</t>
  </si>
  <si>
    <t>6408-08T-R4A-E</t>
  </si>
  <si>
    <t>6408-08T-R4AL</t>
  </si>
  <si>
    <t>6408-10T-R4A</t>
  </si>
  <si>
    <t>6408-10T-R4A-E</t>
  </si>
  <si>
    <t>6408-10T-R4AL-E</t>
  </si>
  <si>
    <t>6408-10T-R4AL</t>
  </si>
  <si>
    <t>6408-12T-R4A</t>
  </si>
  <si>
    <t>6408-12T-R4A-E</t>
  </si>
  <si>
    <t>6408-12T-R4AL</t>
  </si>
  <si>
    <t>6408-12T-R4AL-E</t>
  </si>
  <si>
    <t>6408-16T-R4AL-E</t>
  </si>
  <si>
    <t>6408-16T-R4A</t>
  </si>
  <si>
    <t>6408-16T-R4AL</t>
  </si>
  <si>
    <t>6408-16T-R4A-E</t>
  </si>
  <si>
    <t>6408-20T-R4AL</t>
  </si>
  <si>
    <t>6408-20T-R4AL-E</t>
  </si>
  <si>
    <t>6408-20T-R4A</t>
  </si>
  <si>
    <t>6408-20T-R4A-E</t>
  </si>
  <si>
    <t>6408-28T-R4A-E</t>
  </si>
  <si>
    <t>6408-28T-R4AL-E</t>
  </si>
  <si>
    <t>6408-28T-R4AL</t>
  </si>
  <si>
    <t>6408-28T-R4A</t>
  </si>
  <si>
    <t>6408-36T-R4A</t>
  </si>
  <si>
    <t>6408-36T-R4AL-E</t>
  </si>
  <si>
    <t>6408-36T-R4A-E</t>
  </si>
  <si>
    <t>6408-36T-R4AL</t>
  </si>
  <si>
    <t>6408-48T-R4A-E</t>
  </si>
  <si>
    <t>6408-48T-R4A</t>
  </si>
  <si>
    <t>6408-48T-R4AL-E</t>
  </si>
  <si>
    <t>6408-48T-R4AL</t>
  </si>
  <si>
    <t>6408-64T-R4AL-E</t>
  </si>
  <si>
    <t>6408-64T-R4AL</t>
  </si>
  <si>
    <t>6408-64T-R4A-E</t>
  </si>
  <si>
    <t>6408-64T-R4A</t>
  </si>
  <si>
    <t>6408-80T-R4AL-E</t>
  </si>
  <si>
    <t>6408-80T-R4AL</t>
  </si>
  <si>
    <t>6408-80T-R4A-E</t>
  </si>
  <si>
    <t>6408-80T-R4A</t>
  </si>
  <si>
    <t>IP08-08T-2Z-2</t>
  </si>
  <si>
    <t>IP08-08T-2ZL-2</t>
  </si>
  <si>
    <t>IP08-08T-2Z-2E</t>
  </si>
  <si>
    <t>IP08-08T-2ZL-2E</t>
  </si>
  <si>
    <t>IP08-12T-2Z-2</t>
  </si>
  <si>
    <t>IP08-12T-2ZL-2E</t>
  </si>
  <si>
    <t>IP08-12T-2ZL-2</t>
  </si>
  <si>
    <t>IP08-12T-2Z-2E</t>
  </si>
  <si>
    <t>IP08-16T-2ZL-2E</t>
  </si>
  <si>
    <t>IP08-16T-2ZL-2</t>
  </si>
  <si>
    <t>IP08-16T-2Z-2</t>
  </si>
  <si>
    <t>IP08-16T-2Z-2E</t>
  </si>
  <si>
    <t>IP08-20T-2ZL-2</t>
  </si>
  <si>
    <t>IP08-20T-2Z-2E</t>
  </si>
  <si>
    <t>IP08-20T-2ZL-2E</t>
  </si>
  <si>
    <t>IP08-20T-2Z-2</t>
  </si>
  <si>
    <t>IP08-28T-2ZL-2E</t>
  </si>
  <si>
    <t>IP08-28T-2Z-2E</t>
  </si>
  <si>
    <t>IP08-28T-2ZL-2</t>
  </si>
  <si>
    <t>IP08-28T-2Z-2</t>
  </si>
  <si>
    <t>IP08-36T-2ZL-2</t>
  </si>
  <si>
    <t>IP08-36T-2Z-2E</t>
  </si>
  <si>
    <t>IP08-36T-2Z-2</t>
  </si>
  <si>
    <t>IP08-36T-2ZL-2E</t>
  </si>
  <si>
    <t>IP08-48T-2ZL-2E</t>
  </si>
  <si>
    <t>IP08-48T-2Z-2E</t>
  </si>
  <si>
    <t>IP08-48T-2Z-2</t>
  </si>
  <si>
    <t>IP08-48T-2ZL-2</t>
  </si>
  <si>
    <t>IP08-64T-2ZL-2E</t>
  </si>
  <si>
    <t>IP08-64T-2Z-2E</t>
  </si>
  <si>
    <t>IP08-64T-2ZL-2</t>
  </si>
  <si>
    <t>IP08-64T-2Z-2</t>
  </si>
  <si>
    <t>IP08-80T-2Z-2E</t>
  </si>
  <si>
    <t>IP08-80T-2ZL-2</t>
  </si>
  <si>
    <t>IP08-80T-2ZL-2E</t>
  </si>
  <si>
    <t>IP08-80T-2Z-2</t>
  </si>
  <si>
    <t>IP08-96T-2Z-2</t>
  </si>
  <si>
    <t>IP08-96T-2ZL-2E</t>
  </si>
  <si>
    <t>IP08-96T-2Z-2E</t>
  </si>
  <si>
    <t>IP08-96T-2ZL-2</t>
  </si>
  <si>
    <t>1608-08T-2ZL-2</t>
  </si>
  <si>
    <t>1608-08T-2ZL-2E</t>
  </si>
  <si>
    <t>1608-08T-2Z-2E</t>
  </si>
  <si>
    <t>1608-08T-2Z-2</t>
  </si>
  <si>
    <t>1608-12T-2ZL-2E</t>
  </si>
  <si>
    <t>1608-12T-2Z-2</t>
  </si>
  <si>
    <t>1608-12T-2ZL-2</t>
  </si>
  <si>
    <t>1608-12T-2Z-2E</t>
  </si>
  <si>
    <t>1608-16T-2ZL-2E</t>
  </si>
  <si>
    <t>1608-16T-2ZL-2</t>
  </si>
  <si>
    <t>1608-16T-2Z-2</t>
  </si>
  <si>
    <t>1608-16T-2Z-2E</t>
  </si>
  <si>
    <t>1608-20T-2Z-2</t>
  </si>
  <si>
    <t>1608-20T-2ZL-2</t>
  </si>
  <si>
    <t>1608-20T-2ZL-2E</t>
  </si>
  <si>
    <t>1608-20T-2Z-2E</t>
  </si>
  <si>
    <t>1608-28T-2ZL-2E</t>
  </si>
  <si>
    <t>1608-28T-2ZL-2</t>
  </si>
  <si>
    <t>1608-28T-2Z-2</t>
  </si>
  <si>
    <t>1608-28T-2Z-2E</t>
  </si>
  <si>
    <t>1608-36T-2Z-2E</t>
  </si>
  <si>
    <t>1608-36T-2ZL-2</t>
  </si>
  <si>
    <t>1608-36T-2ZL-2E</t>
  </si>
  <si>
    <t>1608-36T-2Z-2</t>
  </si>
  <si>
    <t>1608-48T-2Z-2</t>
  </si>
  <si>
    <t>1608-48T-2Z-2E</t>
  </si>
  <si>
    <t>1608-48T-2ZL-2</t>
  </si>
  <si>
    <t>1608-48T-2ZL-2E</t>
  </si>
  <si>
    <t>1608-64T-2Z-2</t>
  </si>
  <si>
    <t>1608-64T-2ZL-2E</t>
  </si>
  <si>
    <t>1608-64T-2ZL-2</t>
  </si>
  <si>
    <t>1608-64T-2Z-2E</t>
  </si>
  <si>
    <t>1608-80T-2Z-2E</t>
  </si>
  <si>
    <t>1608-80T-2ZL-2E</t>
  </si>
  <si>
    <t>1608-80T-2ZL-2</t>
  </si>
  <si>
    <t>1608-80T-2Z-2</t>
  </si>
  <si>
    <t>1608-96T-2ZL-2E</t>
  </si>
  <si>
    <t>1608-96T-2Z-2E</t>
  </si>
  <si>
    <t>1608-96T-2Z-2</t>
  </si>
  <si>
    <t>1608-96T-2ZL-2</t>
  </si>
  <si>
    <t>3208-08T-2ZL-2E</t>
  </si>
  <si>
    <t>3208-08T-2Z-2</t>
  </si>
  <si>
    <t>3208-08T-2Z-2E</t>
  </si>
  <si>
    <t>3208-08T-2ZL-2</t>
  </si>
  <si>
    <t>3208-12T-2ZL-2E</t>
  </si>
  <si>
    <t>3208-12T-2Z-2E</t>
  </si>
  <si>
    <t>3208-12T-2Z-2</t>
  </si>
  <si>
    <t>3208-12T-2ZL-2</t>
  </si>
  <si>
    <t>3208-16T-2Z-2E</t>
  </si>
  <si>
    <t>3208-16T-2ZL-2E</t>
  </si>
  <si>
    <t>3208-16T-2ZL-2</t>
  </si>
  <si>
    <t>3208-16T-2Z-2</t>
  </si>
  <si>
    <t>3208-20T-2Z-2E</t>
  </si>
  <si>
    <t>3208-20T-2ZL-2</t>
  </si>
  <si>
    <t>3208-20T-2ZL-2E</t>
  </si>
  <si>
    <t>3208-20T-2Z-2</t>
  </si>
  <si>
    <t>3208-28T-2ZL-2E</t>
  </si>
  <si>
    <t>3208-28T-2Z-2E</t>
  </si>
  <si>
    <t>3208-28T-2Z-2</t>
  </si>
  <si>
    <t>3208-28T-2ZL-2</t>
  </si>
  <si>
    <t>3208-36T-2ZL-2</t>
  </si>
  <si>
    <t>3208-36T-2Z-2E</t>
  </si>
  <si>
    <t>3208-36T-2Z-2</t>
  </si>
  <si>
    <t>3208-36T-2ZL-2E</t>
  </si>
  <si>
    <t>3208-48T-2Z-2E</t>
  </si>
  <si>
    <t>3208-48T-2Z-2</t>
  </si>
  <si>
    <t>3208-48T-2ZL-2</t>
  </si>
  <si>
    <t>3208-48T-2ZL-2E</t>
  </si>
  <si>
    <t>3208-64T-2Z-2</t>
  </si>
  <si>
    <t>3208-64T-2Z-2E</t>
  </si>
  <si>
    <t>3208-64T-2ZL-2</t>
  </si>
  <si>
    <t>3208-64T-2ZL-2E</t>
  </si>
  <si>
    <t>3208-80T-2Z-2</t>
  </si>
  <si>
    <t>3208-80T-2ZL-2E</t>
  </si>
  <si>
    <t>3208-80T-2Z-2E</t>
  </si>
  <si>
    <t>3208-80T-2ZL-2</t>
  </si>
  <si>
    <t>3208-96T-2Z-2</t>
  </si>
  <si>
    <t>3208-96T-2Z-2E</t>
  </si>
  <si>
    <t>3208-96T-2ZL-2</t>
  </si>
  <si>
    <t>3208-96T-2ZL-2E</t>
  </si>
  <si>
    <t>IP08-24T-R4ZL-E</t>
  </si>
  <si>
    <t>IP08-24T-R4Z-E</t>
  </si>
  <si>
    <t>IP08-24T-R4Z</t>
  </si>
  <si>
    <t>IP08-24T-R4ZL</t>
  </si>
  <si>
    <t>IP08-28T-R4Z-E</t>
  </si>
  <si>
    <t>IP08-28T-R4ZL-E</t>
  </si>
  <si>
    <t>IP08-28T-R4ZL</t>
  </si>
  <si>
    <t>IP08-28T-R4Z</t>
  </si>
  <si>
    <t>IP08-32T-R4ZL</t>
  </si>
  <si>
    <t>IP08-32T-R4Z-E</t>
  </si>
  <si>
    <t>IP08-32T-R4ZL-E</t>
  </si>
  <si>
    <t>IP08-32T-R4Z</t>
  </si>
  <si>
    <t>IP08-36T-R4ZL-E</t>
  </si>
  <si>
    <t>IP08-36T-R4ZL</t>
  </si>
  <si>
    <t>IP08-36T-R4Z-E</t>
  </si>
  <si>
    <t>IP08-36T-R4Z</t>
  </si>
  <si>
    <t>IP08-42T-R4Z</t>
  </si>
  <si>
    <t>IP08-42T-R4ZL</t>
  </si>
  <si>
    <t>IP08-42T-R4ZL-E</t>
  </si>
  <si>
    <t>IP08-42T-R4Z-E</t>
  </si>
  <si>
    <t>IP08-54T-R4ZL</t>
  </si>
  <si>
    <t>IP08-54T-R4ZL-E</t>
  </si>
  <si>
    <t>IP08-54T-R4Z</t>
  </si>
  <si>
    <t>IP08-54T-R4Z-E</t>
  </si>
  <si>
    <t>IP08-66T-R4Z</t>
  </si>
  <si>
    <t>IP08-66T-R4Z-E</t>
  </si>
  <si>
    <t>IP08-66T-R4ZL</t>
  </si>
  <si>
    <t>IP08-66T-R4ZL-E</t>
  </si>
  <si>
    <t>IP08-78T-R4ZL-E</t>
  </si>
  <si>
    <t>IP08-78T-R4ZL</t>
  </si>
  <si>
    <t>IP08-78T-R4Z</t>
  </si>
  <si>
    <t>IP08-78T-R4Z-E</t>
  </si>
  <si>
    <t>IP08-90T-R4Z</t>
  </si>
  <si>
    <t>IP08-90T-R4ZL-E</t>
  </si>
  <si>
    <t>IP08-90T-R4Z-E</t>
  </si>
  <si>
    <t>IP08-90T-R4ZL</t>
  </si>
  <si>
    <t>IP08-102T-R4ZL</t>
  </si>
  <si>
    <t>IP08-102T-R4Z</t>
  </si>
  <si>
    <t>IP08-102T-R4Z-E</t>
  </si>
  <si>
    <t>IP08-102T-R4ZL-E</t>
  </si>
  <si>
    <t>IP08-114T-R4ZL-E</t>
  </si>
  <si>
    <t>IP08-114T-R4Z-E</t>
  </si>
  <si>
    <t>IP08-114T-R4ZL</t>
  </si>
  <si>
    <t>IP08-114T-R4Z</t>
  </si>
  <si>
    <t>IP08-128T-R4ZL</t>
  </si>
  <si>
    <t>IP08-128T-R4Z-E</t>
  </si>
  <si>
    <t>IP08-128T-R4ZL-E</t>
  </si>
  <si>
    <t>IP08-128T-R4Z</t>
  </si>
  <si>
    <t>IP08-144T-R4Z-E</t>
  </si>
  <si>
    <t>IP08-144T-R4ZL-E</t>
  </si>
  <si>
    <t>IP08-144T-R4ZL</t>
  </si>
  <si>
    <t>IP08-144T-R4Z</t>
  </si>
  <si>
    <t>IP08-160T-R4ZL</t>
  </si>
  <si>
    <t>IP08-160T-R4ZL-E</t>
  </si>
  <si>
    <t>IP08-160T-R4Z</t>
  </si>
  <si>
    <t>IP08-160T-R4Z-E</t>
  </si>
  <si>
    <t>IP08-180T-R4ZL</t>
  </si>
  <si>
    <t>IP08-180T-R4Z-E</t>
  </si>
  <si>
    <t>IP08-180T-R4ZL-E</t>
  </si>
  <si>
    <t>IP08-180T-R4Z</t>
  </si>
  <si>
    <t>IP08-204T-R4ZL</t>
  </si>
  <si>
    <t>IP08-204T-R4Z</t>
  </si>
  <si>
    <t>IP08-204T-R4Z-E</t>
  </si>
  <si>
    <t>IP08-204T-R4ZL-E</t>
  </si>
  <si>
    <t>IP08-240T-R4ZL-E</t>
  </si>
  <si>
    <t>IP08-240T-R4Z</t>
  </si>
  <si>
    <t>IP08-240T-R4ZL</t>
  </si>
  <si>
    <t>IP08-240T-R4Z-E</t>
  </si>
  <si>
    <t>1608-24T-R4Z</t>
  </si>
  <si>
    <t>1608-24T-R4ZL-E</t>
  </si>
  <si>
    <t>1608-24T-R4Z-E</t>
  </si>
  <si>
    <t>1608-24T-R4ZL</t>
  </si>
  <si>
    <t>1608-28T-R4Z-E</t>
  </si>
  <si>
    <t>1608-28T-R4ZL</t>
  </si>
  <si>
    <t>1608-28T-R4Z</t>
  </si>
  <si>
    <t>1608-28T-R4ZL-E</t>
  </si>
  <si>
    <t>1608-32T-R4Z</t>
  </si>
  <si>
    <t>1608-32T-R4ZL-E</t>
  </si>
  <si>
    <t>1608-32T-R4Z-E</t>
  </si>
  <si>
    <t>1608-32T-R4ZL</t>
  </si>
  <si>
    <t>1608-36T-R4ZL-E</t>
  </si>
  <si>
    <t>1608-36T-R4ZL</t>
  </si>
  <si>
    <t>1608-36T-R4Z</t>
  </si>
  <si>
    <t>1608-36T-R4Z-E</t>
  </si>
  <si>
    <t>1608-42T-R4Z-E</t>
  </si>
  <si>
    <t>1608-42T-R4ZL-E</t>
  </si>
  <si>
    <t>1608-42T-R4Z</t>
  </si>
  <si>
    <t>1608-42T-R4ZL</t>
  </si>
  <si>
    <t>1608-54T-R4ZL</t>
  </si>
  <si>
    <t>1608-54T-R4Z</t>
  </si>
  <si>
    <t>1608-54T-R4ZL-E</t>
  </si>
  <si>
    <t>1608-54T-R4Z-E</t>
  </si>
  <si>
    <t>1608-66T-R4ZL</t>
  </si>
  <si>
    <t>1608-66T-R4ZL-E</t>
  </si>
  <si>
    <t>1608-66T-R4Z-E</t>
  </si>
  <si>
    <t>1608-66T-R4Z</t>
  </si>
  <si>
    <t>1608-78T-R4Z</t>
  </si>
  <si>
    <t>1608-78T-R4ZL</t>
  </si>
  <si>
    <t>1608-78T-R4ZL-E</t>
  </si>
  <si>
    <t>1608-78T-R4Z-E</t>
  </si>
  <si>
    <t>1608-90T-R4ZL-E</t>
  </si>
  <si>
    <t>1608-90T-R4Z</t>
  </si>
  <si>
    <t>1608-90T-R4Z-E</t>
  </si>
  <si>
    <t>1608-90T-R4ZL</t>
  </si>
  <si>
    <t>1608-102T-R4ZL-E</t>
  </si>
  <si>
    <t>1608-102T-R4Z-E</t>
  </si>
  <si>
    <t>1608-102T-R4ZL</t>
  </si>
  <si>
    <t>1608-102T-R4Z</t>
  </si>
  <si>
    <t>1608-114T-R4ZL</t>
  </si>
  <si>
    <t>1608-114T-R4Z-E</t>
  </si>
  <si>
    <t>1608-114T-R4ZL-E</t>
  </si>
  <si>
    <t>1608-114T-R4Z</t>
  </si>
  <si>
    <t>1608-128T-R4Z-E</t>
  </si>
  <si>
    <t>1608-128T-R4Z</t>
  </si>
  <si>
    <t>1608-128T-R4ZL</t>
  </si>
  <si>
    <t>1608-128T-R4ZL-E</t>
  </si>
  <si>
    <t>1608-144T-R4Z-E</t>
  </si>
  <si>
    <t>1608-144T-R4Z</t>
  </si>
  <si>
    <t>1608-144T-R4ZL-E</t>
  </si>
  <si>
    <t>1608-144T-R4ZL</t>
  </si>
  <si>
    <t>1608-160T-R4Z</t>
  </si>
  <si>
    <t>1608-160T-R4ZL-E</t>
  </si>
  <si>
    <t>1608-160T-R4ZL</t>
  </si>
  <si>
    <t>1608-160T-R4Z-E</t>
  </si>
  <si>
    <t>1608-180T-R4Z</t>
  </si>
  <si>
    <t>1608-180T-R4Z-E</t>
  </si>
  <si>
    <t>1608-180T-R4ZL</t>
  </si>
  <si>
    <t>1608-180T-R4ZL-E</t>
  </si>
  <si>
    <t>1608-204T-R4Z</t>
  </si>
  <si>
    <t>1608-204T-R4Z-E</t>
  </si>
  <si>
    <t>1608-204T-R4ZL</t>
  </si>
  <si>
    <t>1608-204T-R4ZL-E</t>
  </si>
  <si>
    <t>1608-240T-R4Z-E</t>
  </si>
  <si>
    <t>1608-240T-R4ZL</t>
  </si>
  <si>
    <t>1608-240T-R4ZL-E</t>
  </si>
  <si>
    <t>1608-240T-R4Z</t>
  </si>
  <si>
    <t>3208-24T-R4Z</t>
  </si>
  <si>
    <t>3208-24T-R4ZL</t>
  </si>
  <si>
    <t>3208-24T-R4Z-E</t>
  </si>
  <si>
    <t>3208-24T-R4ZL-E</t>
  </si>
  <si>
    <t>3208-28T-R4ZL-E</t>
  </si>
  <si>
    <t>3208-28T-R4ZL</t>
  </si>
  <si>
    <t>3208-28T-R4Z-E</t>
  </si>
  <si>
    <t>3208-28T-R4Z</t>
  </si>
  <si>
    <t>3208-32T-R4ZL-E</t>
  </si>
  <si>
    <t>3208-32T-R4Z</t>
  </si>
  <si>
    <t>3208-32T-R4ZL</t>
  </si>
  <si>
    <t>3208-32T-R4Z-E</t>
  </si>
  <si>
    <t>3208-36T-R4ZL-E</t>
  </si>
  <si>
    <t>3208-36T-R4ZL</t>
  </si>
  <si>
    <t>3208-36T-R4Z-E</t>
  </si>
  <si>
    <t>3208-36T-R4Z</t>
  </si>
  <si>
    <t>3208-42T-R4ZL</t>
  </si>
  <si>
    <t>3208-42T-R4ZL-E</t>
  </si>
  <si>
    <t>3208-42T-R4Z</t>
  </si>
  <si>
    <t>3208-42T-R4Z-E</t>
  </si>
  <si>
    <t>3208-54T-R4ZL</t>
  </si>
  <si>
    <t>3208-54T-R4Z-E</t>
  </si>
  <si>
    <t>3208-54T-R4Z</t>
  </si>
  <si>
    <t>3208-54T-R4ZL-E</t>
  </si>
  <si>
    <t>3208-66T-R4Z-E</t>
  </si>
  <si>
    <t>3208-66T-R4ZL-E</t>
  </si>
  <si>
    <t>3208-66T-R4Z</t>
  </si>
  <si>
    <t>3208-66T-R4ZL</t>
  </si>
  <si>
    <t>3208-78T-R4ZL</t>
  </si>
  <si>
    <t>3208-78T-R4Z-E</t>
  </si>
  <si>
    <t>3208-78T-R4ZL-E</t>
  </si>
  <si>
    <t>3208-78T-R4Z</t>
  </si>
  <si>
    <t>3208-90T-R4Z-E</t>
  </si>
  <si>
    <t>3208-90T-R4ZL-E</t>
  </si>
  <si>
    <t>3208-90T-R4Z</t>
  </si>
  <si>
    <t>3208-90T-R4ZL</t>
  </si>
  <si>
    <t>3208-102T-R4Z</t>
  </si>
  <si>
    <t>3208-102T-R4Z-E</t>
  </si>
  <si>
    <t>3208-102T-R4ZL-E</t>
  </si>
  <si>
    <t>3208-102T-R4ZL</t>
  </si>
  <si>
    <t>3208-114T-R4Z</t>
  </si>
  <si>
    <t>3208-114T-R4Z-E</t>
  </si>
  <si>
    <t>3208-114T-R4ZL-E</t>
  </si>
  <si>
    <t>3208-114T-R4ZL</t>
  </si>
  <si>
    <t>3208-128T-R4Z-E</t>
  </si>
  <si>
    <t>3208-128T-R4ZL-E</t>
  </si>
  <si>
    <t>3208-128T-R4Z</t>
  </si>
  <si>
    <t>3208-128T-R4ZL</t>
  </si>
  <si>
    <t>3208-144T-R4Z-E</t>
  </si>
  <si>
    <t>3208-144T-R4ZL-E</t>
  </si>
  <si>
    <t>3208-144T-R4Z</t>
  </si>
  <si>
    <t>3208-144T-R4ZL</t>
  </si>
  <si>
    <t>3208-160T-R4Z-E</t>
  </si>
  <si>
    <t>3208-160T-R4Z</t>
  </si>
  <si>
    <t>3208-160T-R4ZL</t>
  </si>
  <si>
    <t>3208-160T-R4ZL-E</t>
  </si>
  <si>
    <t>3208-180T-R4Z-E</t>
  </si>
  <si>
    <t>3208-180T-R4ZL-E</t>
  </si>
  <si>
    <t>3208-180T-R4ZL</t>
  </si>
  <si>
    <t>3208-180T-R4Z</t>
  </si>
  <si>
    <t>3208-204T-R4Z</t>
  </si>
  <si>
    <t>3208-204T-R4ZL</t>
  </si>
  <si>
    <t>3208-204T-R4Z-E</t>
  </si>
  <si>
    <t>3208-204T-R4ZL-E</t>
  </si>
  <si>
    <t>3208-240T-R4ZL-E</t>
  </si>
  <si>
    <t>3208-240T-R4ZL</t>
  </si>
  <si>
    <t>3208-240T-R4Z-E</t>
  </si>
  <si>
    <t>3208-240T-R4Z</t>
  </si>
  <si>
    <t>4808-24T-R4ZL</t>
  </si>
  <si>
    <t>4808-24T-R4Z-E</t>
  </si>
  <si>
    <t>4808-24T-R4Z</t>
  </si>
  <si>
    <t>4808-24T-R4ZL-E</t>
  </si>
  <si>
    <t>4808-28T-R4Z</t>
  </si>
  <si>
    <t>4808-28T-R4Z-E</t>
  </si>
  <si>
    <t>4808-28T-R4ZL</t>
  </si>
  <si>
    <t>4808-28T-R4ZL-E</t>
  </si>
  <si>
    <t>4808-32T-R4ZL</t>
  </si>
  <si>
    <t>4808-32T-R4ZL-E</t>
  </si>
  <si>
    <t>4808-32T-R4Z</t>
  </si>
  <si>
    <t>4808-32T-R4Z-E</t>
  </si>
  <si>
    <t>4808-36T-R4Z</t>
  </si>
  <si>
    <t>4808-36T-R4ZL</t>
  </si>
  <si>
    <t>4808-36T-R4ZL-E</t>
  </si>
  <si>
    <t>4808-36T-R4Z-E</t>
  </si>
  <si>
    <t>4808-42T-R4ZL</t>
  </si>
  <si>
    <t>4808-42T-R4Z-E</t>
  </si>
  <si>
    <t>4808-42T-R4ZL-E</t>
  </si>
  <si>
    <t>4808-42T-R4Z</t>
  </si>
  <si>
    <t>4808-54T-R4Z</t>
  </si>
  <si>
    <t>4808-54T-R4Z-E</t>
  </si>
  <si>
    <t>4808-54T-R4ZL-E</t>
  </si>
  <si>
    <t>4808-54T-R4ZL</t>
  </si>
  <si>
    <t>4808-66T-R4ZL</t>
  </si>
  <si>
    <t>4808-66T-R4Z</t>
  </si>
  <si>
    <t>4808-66T-R4ZL-E</t>
  </si>
  <si>
    <t>4808-66T-R4Z-E</t>
  </si>
  <si>
    <t>4808-78T-R4ZL-E</t>
  </si>
  <si>
    <t>4808-78T-R4ZL</t>
  </si>
  <si>
    <t>4808-78T-R4Z-E</t>
  </si>
  <si>
    <t>4808-78T-R4Z</t>
  </si>
  <si>
    <t>4808-90T-R4ZL-E</t>
  </si>
  <si>
    <t>4808-90T-R4ZL</t>
  </si>
  <si>
    <t>4808-90T-R4Z-E</t>
  </si>
  <si>
    <t>4808-90T-R4Z</t>
  </si>
  <si>
    <t>4808-102T-R4Z-E</t>
  </si>
  <si>
    <t>4808-102T-R4Z</t>
  </si>
  <si>
    <t>4808-102T-R4ZL-E</t>
  </si>
  <si>
    <t>4808-102T-R4ZL</t>
  </si>
  <si>
    <t>4808-114T-R4Z-E</t>
  </si>
  <si>
    <t>4808-114T-R4ZL-E</t>
  </si>
  <si>
    <t>4808-114T-R4Z</t>
  </si>
  <si>
    <t>4808-114T-R4ZL</t>
  </si>
  <si>
    <t>4808-128T-R4ZL-E</t>
  </si>
  <si>
    <t>4808-128T-R4Z-E</t>
  </si>
  <si>
    <t>4808-128T-R4Z</t>
  </si>
  <si>
    <t>4808-128T-R4ZL</t>
  </si>
  <si>
    <t>4808-144T-R4Z</t>
  </si>
  <si>
    <t>4808-144T-R4ZL-E</t>
  </si>
  <si>
    <t>4808-144T-R4Z-E</t>
  </si>
  <si>
    <t>4808-144T-R4ZL</t>
  </si>
  <si>
    <t>4808-160T-R4Z-E</t>
  </si>
  <si>
    <t>4808-160T-R4Z</t>
  </si>
  <si>
    <t>4808-160T-R4ZL-E</t>
  </si>
  <si>
    <t>4808-160T-R4ZL</t>
  </si>
  <si>
    <t>4808-180T-R4ZL</t>
  </si>
  <si>
    <t>4808-180T-R4Z-E</t>
  </si>
  <si>
    <t>4808-180T-R4ZL-E</t>
  </si>
  <si>
    <t>4808-180T-R4Z</t>
  </si>
  <si>
    <t>4808-204T-R4ZL</t>
  </si>
  <si>
    <t>4808-204T-R4Z</t>
  </si>
  <si>
    <t>4808-204T-R4Z-E</t>
  </si>
  <si>
    <t>4808-204T-R4ZL-E</t>
  </si>
  <si>
    <t>4808-240T-R4Z-E</t>
  </si>
  <si>
    <t>4808-240T-R4ZL-E</t>
  </si>
  <si>
    <t>4808-240T-R4ZL</t>
  </si>
  <si>
    <t>4808-240T-R4Z</t>
  </si>
  <si>
    <t>6408-24T-R4Z-E</t>
  </si>
  <si>
    <t>6408-24T-R4ZL</t>
  </si>
  <si>
    <t>6408-24T-R4Z</t>
  </si>
  <si>
    <t>6408-24T-R4ZL-E</t>
  </si>
  <si>
    <t>6408-28T-R4Z</t>
  </si>
  <si>
    <t>6408-28T-R4ZL-E</t>
  </si>
  <si>
    <t>6408-28T-R4ZL</t>
  </si>
  <si>
    <t>6408-28T-R4Z-E</t>
  </si>
  <si>
    <t>6408-32T-R4ZL</t>
  </si>
  <si>
    <t>6408-32T-R4Z</t>
  </si>
  <si>
    <t>6408-32T-R4Z-E</t>
  </si>
  <si>
    <t>6408-32T-R4ZL-E</t>
  </si>
  <si>
    <t>6408-36T-R4Z-E</t>
  </si>
  <si>
    <t>6408-36T-R4Z</t>
  </si>
  <si>
    <t>6408-36T-R4ZL-E</t>
  </si>
  <si>
    <t>6408-36T-R4ZL</t>
  </si>
  <si>
    <t>6408-42T-R4Z</t>
  </si>
  <si>
    <t>6408-42T-R4Z-E</t>
  </si>
  <si>
    <t>6408-42T-R4ZL</t>
  </si>
  <si>
    <t>6408-42T-R4ZL-E</t>
  </si>
  <si>
    <t>6408-54T-R4ZL</t>
  </si>
  <si>
    <t>6408-54T-R4ZL-E</t>
  </si>
  <si>
    <t>6408-54T-R4Z</t>
  </si>
  <si>
    <t>6408-54T-R4Z-E</t>
  </si>
  <si>
    <t>6408-66T-R4ZL</t>
  </si>
  <si>
    <t>6408-66T-R4ZL-E</t>
  </si>
  <si>
    <t>6408-66T-R4Z-E</t>
  </si>
  <si>
    <t>6408-66T-R4Z</t>
  </si>
  <si>
    <t>6408-78T-R4Z-E</t>
  </si>
  <si>
    <t>6408-78T-R4Z</t>
  </si>
  <si>
    <t>6408-78T-R4ZL</t>
  </si>
  <si>
    <t>6408-78T-R4ZL-E</t>
  </si>
  <si>
    <t>6408-90T-R4ZL</t>
  </si>
  <si>
    <t>6408-90T-R4Z-E</t>
  </si>
  <si>
    <t>6408-90T-R4ZL-E</t>
  </si>
  <si>
    <t>6408-90T-R4Z</t>
  </si>
  <si>
    <t>6408-102T-R4Z</t>
  </si>
  <si>
    <t>6408-102T-R4Z-E</t>
  </si>
  <si>
    <t>6408-102T-R4ZL</t>
  </si>
  <si>
    <t>6408-102T-R4ZL-E</t>
  </si>
  <si>
    <t>6408-114T-R4Z</t>
  </si>
  <si>
    <t>6408-114T-R4ZL-E</t>
  </si>
  <si>
    <t>6408-114T-R4ZL</t>
  </si>
  <si>
    <t>6408-114T-R4Z-E</t>
  </si>
  <si>
    <t>6408-128T-R4ZL-E</t>
  </si>
  <si>
    <t>6408-128T-R4ZL</t>
  </si>
  <si>
    <t>6408-128T-R4Z</t>
  </si>
  <si>
    <t>6408-128T-R4Z-E</t>
  </si>
  <si>
    <t>6408-144T-R4Z-E</t>
  </si>
  <si>
    <t>6408-144T-R4ZL</t>
  </si>
  <si>
    <t>6408-144T-R4Z</t>
  </si>
  <si>
    <t>6408-144T-R4ZL-E</t>
  </si>
  <si>
    <t>6408-160T-R4Z-E</t>
  </si>
  <si>
    <t>6408-160T-R4ZL-E</t>
  </si>
  <si>
    <t>6408-160T-R4Z</t>
  </si>
  <si>
    <t>6408-160T-R4ZL</t>
  </si>
  <si>
    <t>6408-180T-R4Z-E</t>
  </si>
  <si>
    <t>6408-180T-R4Z</t>
  </si>
  <si>
    <t>6408-180T-R4ZL</t>
  </si>
  <si>
    <t>6408-180T-R4ZL-E</t>
  </si>
  <si>
    <t>6408-204T-R4Z</t>
  </si>
  <si>
    <t>6408-204T-R4ZL-E</t>
  </si>
  <si>
    <t>6408-204T-R4ZL</t>
  </si>
  <si>
    <t>6408-204T-R4Z-E</t>
  </si>
  <si>
    <t>6408-240T-R4Z-E</t>
  </si>
  <si>
    <t>6408-240T-R4ZL-E</t>
  </si>
  <si>
    <t>6408-240T-R4ZL</t>
  </si>
  <si>
    <t>6408-240T-R4Z</t>
  </si>
  <si>
    <t>0804-02T-ELP</t>
  </si>
  <si>
    <t>0804-02T-ELP-E</t>
  </si>
  <si>
    <t>0804-04T-ELP-E</t>
  </si>
  <si>
    <t>0804-04T-ELP</t>
  </si>
  <si>
    <t>0804-06T-ELP-E</t>
  </si>
  <si>
    <t>0804-06T-ELP</t>
  </si>
  <si>
    <t>1604-02T-ELP-E</t>
  </si>
  <si>
    <t>1604-02T-ELP</t>
  </si>
  <si>
    <t>1604-04T-ELP-E</t>
  </si>
  <si>
    <t>1604-04T-ELP</t>
  </si>
  <si>
    <t>1604-06T-ELP</t>
  </si>
  <si>
    <t>1604-06T-ELP-E</t>
  </si>
  <si>
    <t>IP04-02T-ELP</t>
  </si>
  <si>
    <t>IP04-02T-ELP-E</t>
  </si>
  <si>
    <t>IP04-04T-ELP-E</t>
  </si>
  <si>
    <t>IP04-04T-ELP</t>
  </si>
  <si>
    <t>IP04-06T-ELP-E</t>
  </si>
  <si>
    <t>IP04-06T-ELP</t>
  </si>
  <si>
    <t>0804-02T-ELPR</t>
  </si>
  <si>
    <t>0804-02T-ELPR-E</t>
  </si>
  <si>
    <t>0804-04T-ELPR</t>
  </si>
  <si>
    <t>0804-04T-ELPR-E</t>
  </si>
  <si>
    <t>0804-06T-ELPR</t>
  </si>
  <si>
    <t>0804-06T-ELPR-E</t>
  </si>
  <si>
    <t>0804-08T-ELPR</t>
  </si>
  <si>
    <t>0804-08T-ELPR-E</t>
  </si>
  <si>
    <t>0804-12T-ELPR-E</t>
  </si>
  <si>
    <t>0804-12T-ELPR</t>
  </si>
  <si>
    <t>1604-02T-ELPR</t>
  </si>
  <si>
    <t>1604-02T-ELPR-E</t>
  </si>
  <si>
    <t>1604-04T-ELPR</t>
  </si>
  <si>
    <t>1604-04T-ELPR-E</t>
  </si>
  <si>
    <t>1604-06T-ELPR-E</t>
  </si>
  <si>
    <t>1604-06T-ELPR</t>
  </si>
  <si>
    <t>1604-08T-ELPR-E</t>
  </si>
  <si>
    <t>1604-08T-ELPR</t>
  </si>
  <si>
    <t>1604-12T-ELPR</t>
  </si>
  <si>
    <t>1604-12T-ELPR-E</t>
  </si>
  <si>
    <t>IP04-02T-ELPR-E</t>
  </si>
  <si>
    <t>IP04-02T-ELPR</t>
  </si>
  <si>
    <t>IP04-04T-ELPR</t>
  </si>
  <si>
    <t>IP04-04T-ELPR-E</t>
  </si>
  <si>
    <t>IP04-06T-ELPR-E</t>
  </si>
  <si>
    <t>IP04-06T-ELPR</t>
  </si>
  <si>
    <t>IP04-08T-ELPR-E</t>
  </si>
  <si>
    <t>IP04-08T-ELPR</t>
  </si>
  <si>
    <t>IP04-12T-ELPR-E</t>
  </si>
  <si>
    <t>IP04-12T-ELPR</t>
  </si>
  <si>
    <t>0804-02T-LC</t>
  </si>
  <si>
    <t>0804-04T-LC</t>
  </si>
  <si>
    <t>0804-06T-LC</t>
  </si>
  <si>
    <t>0804-08T-LC</t>
  </si>
  <si>
    <t>0804-12T-LC</t>
  </si>
  <si>
    <t>1604-02T-LC</t>
  </si>
  <si>
    <t>1604-04T-LC</t>
  </si>
  <si>
    <t>1604-06T-LC</t>
  </si>
  <si>
    <t>1604-08T-LC</t>
  </si>
  <si>
    <t>1604-12T-LC</t>
  </si>
  <si>
    <t>IP04-02T-LC</t>
  </si>
  <si>
    <t>IP04-04T-LC</t>
  </si>
  <si>
    <t>IP04-06T-LC</t>
  </si>
  <si>
    <t>IP04-08T-LC</t>
  </si>
  <si>
    <t>IP04-12T-LC</t>
  </si>
  <si>
    <t>PE08-02T-LC</t>
  </si>
  <si>
    <t>PE08-04T-LC</t>
  </si>
  <si>
    <t>PE08-06T-LC</t>
  </si>
  <si>
    <t>PE08-08T-LC</t>
  </si>
  <si>
    <t>PE08-12T-LC</t>
  </si>
  <si>
    <t>PE16-02T-LC</t>
  </si>
  <si>
    <t>PE16-04T-LC</t>
  </si>
  <si>
    <t>PE16-06T-LC</t>
  </si>
  <si>
    <t>PE16-08T-LC</t>
  </si>
  <si>
    <t>PE16-12T-LC</t>
  </si>
  <si>
    <t>IP02-01T-GM</t>
  </si>
  <si>
    <t>PE04-01T-M</t>
  </si>
  <si>
    <t>PE04-02T-M</t>
  </si>
  <si>
    <t>PE04-04T-M</t>
  </si>
  <si>
    <t>PE08-02T-M</t>
  </si>
  <si>
    <t>PE08-04T-M</t>
  </si>
  <si>
    <t>PE08-06T-M</t>
  </si>
  <si>
    <t>S-08T-2U-2</t>
  </si>
  <si>
    <t>S-12T-2U-2</t>
  </si>
  <si>
    <t>S-16T-2U-2</t>
  </si>
  <si>
    <t>S-20T-2U-2</t>
  </si>
  <si>
    <t>S-28T-2U-2</t>
  </si>
  <si>
    <t>S-36T-2U-2</t>
  </si>
  <si>
    <t>S-48T-2U-2</t>
  </si>
  <si>
    <t>S-64T-2U-2</t>
  </si>
  <si>
    <t>S-80T-2U-2</t>
  </si>
  <si>
    <t>S-96T-2U-2</t>
  </si>
  <si>
    <t>S-24T-4U</t>
  </si>
  <si>
    <t>S-28T-4U</t>
  </si>
  <si>
    <t>S-32T-4U</t>
  </si>
  <si>
    <t>S-36T-4U</t>
  </si>
  <si>
    <t>S-42T-4U</t>
  </si>
  <si>
    <t>S-54T-4U</t>
  </si>
  <si>
    <t>S-66T-4U</t>
  </si>
  <si>
    <t>S-78T-4U</t>
  </si>
  <si>
    <t>S-90T-4U</t>
  </si>
  <si>
    <t>S-102T-4U</t>
  </si>
  <si>
    <t>S-114T-4U</t>
  </si>
  <si>
    <t>S-128T-4U</t>
  </si>
  <si>
    <t>S-144T-4U</t>
  </si>
  <si>
    <t>S-160T-4U</t>
  </si>
  <si>
    <t>S-180T-4U</t>
  </si>
  <si>
    <t>S-204T-4U</t>
  </si>
  <si>
    <t>S-240T-4U</t>
  </si>
  <si>
    <t>EM-08T-2PL</t>
  </si>
  <si>
    <t>EM-08T-2P</t>
  </si>
  <si>
    <t>5000-40374</t>
  </si>
  <si>
    <t>5000-40383</t>
  </si>
  <si>
    <t>5000-40378</t>
  </si>
  <si>
    <t>5000-40391</t>
  </si>
  <si>
    <t>5000-40363</t>
  </si>
  <si>
    <t>5000-40361</t>
  </si>
  <si>
    <t>5000-50400</t>
  </si>
  <si>
    <t>5000-40153</t>
  </si>
  <si>
    <t>5000-40141</t>
  </si>
  <si>
    <t>5000-40148</t>
  </si>
  <si>
    <t>5000-40149</t>
  </si>
  <si>
    <t>5000-40152</t>
  </si>
  <si>
    <t>5000-01001</t>
  </si>
  <si>
    <t>5000-01000</t>
  </si>
  <si>
    <t>5000-02002</t>
  </si>
  <si>
    <t>5000-02001</t>
  </si>
  <si>
    <t>5000-02000</t>
  </si>
  <si>
    <t>5000-03001</t>
  </si>
  <si>
    <t>5000-03000</t>
  </si>
  <si>
    <t>5000-04002</t>
  </si>
  <si>
    <t>5000-04000</t>
  </si>
  <si>
    <t>5000-04001</t>
  </si>
  <si>
    <t>5000-06000</t>
  </si>
  <si>
    <t>5000-06001</t>
  </si>
  <si>
    <t>5000-06002</t>
  </si>
  <si>
    <t>5000-08002</t>
  </si>
  <si>
    <t>5000-08000</t>
  </si>
  <si>
    <t>5000-08001</t>
  </si>
  <si>
    <t>5000-10001</t>
  </si>
  <si>
    <t>5000-10002</t>
  </si>
  <si>
    <t>5000-10000</t>
  </si>
  <si>
    <t>5000-12000</t>
  </si>
  <si>
    <t>5000-12002</t>
  </si>
  <si>
    <t>5000-91000</t>
  </si>
  <si>
    <t>5000-91500</t>
  </si>
  <si>
    <t>5000-92000</t>
  </si>
  <si>
    <t>5000-66001</t>
  </si>
  <si>
    <t>5000-92500</t>
  </si>
  <si>
    <t>5000-65002</t>
  </si>
  <si>
    <t>5000-65003</t>
  </si>
  <si>
    <t>5000-65000</t>
  </si>
  <si>
    <t>5000-50301</t>
  </si>
  <si>
    <t>5000-50300</t>
  </si>
  <si>
    <t>5000-20030</t>
  </si>
  <si>
    <t>5000-20050</t>
  </si>
  <si>
    <t>5000-20070</t>
  </si>
  <si>
    <t>5000-64160</t>
  </si>
  <si>
    <t>5000-50600</t>
  </si>
  <si>
    <t>5000-50700</t>
  </si>
  <si>
    <t>5000-50900</t>
  </si>
  <si>
    <t>5000-50500</t>
  </si>
  <si>
    <t>PRO-M-PE04</t>
  </si>
  <si>
    <t>ENT-M-PE04</t>
  </si>
  <si>
    <t>PRO-LC-PE08</t>
  </si>
  <si>
    <t>PRO-M-PE08</t>
  </si>
  <si>
    <t>ENT-M-PE08</t>
  </si>
  <si>
    <t>ENT-LC-PE08</t>
  </si>
  <si>
    <t>PRO-LC-PE16</t>
  </si>
  <si>
    <t>ENT-LC-PE16</t>
  </si>
  <si>
    <t>5000-50050</t>
  </si>
  <si>
    <t>5000-50200</t>
  </si>
  <si>
    <t>5000-50100</t>
  </si>
  <si>
    <t>5000-40110</t>
  </si>
  <si>
    <t>5000-40111</t>
  </si>
  <si>
    <t>5000-40341</t>
  </si>
  <si>
    <t>5000-40344</t>
  </si>
  <si>
    <t>5000-40219</t>
  </si>
  <si>
    <t>5000-40221</t>
  </si>
  <si>
    <t>SMV-K1</t>
  </si>
  <si>
    <t>SMV-K2</t>
  </si>
  <si>
    <t>SMV-P4</t>
  </si>
  <si>
    <t>SMV-P8</t>
  </si>
  <si>
    <t>SMV-P12</t>
  </si>
  <si>
    <t>SMV-P16</t>
  </si>
  <si>
    <t>SMV-P24</t>
  </si>
  <si>
    <t>SMV-P32</t>
  </si>
  <si>
    <t>SMV-P40</t>
  </si>
  <si>
    <t>SMV-R24</t>
  </si>
  <si>
    <t>SMV-R36</t>
  </si>
  <si>
    <t>SMV-R48</t>
  </si>
  <si>
    <t>SMV-R72</t>
  </si>
  <si>
    <t>SMV-R96</t>
  </si>
  <si>
    <t>SMV-R120</t>
  </si>
  <si>
    <t>SMV-T4</t>
  </si>
  <si>
    <t>SMV-T8</t>
  </si>
  <si>
    <t>SMV-T12</t>
  </si>
  <si>
    <t>SMV-T16</t>
  </si>
  <si>
    <t>SMV-T24</t>
  </si>
  <si>
    <t>SMV-T32</t>
  </si>
  <si>
    <t>SMV-T40</t>
  </si>
  <si>
    <t>SMV-S24</t>
  </si>
  <si>
    <t>SMV-S32</t>
  </si>
  <si>
    <t>SMV-S40</t>
  </si>
  <si>
    <t>SMV-VM</t>
  </si>
  <si>
    <t>EVCD-01-1MB</t>
  </si>
  <si>
    <t>IFPTZORECADTR</t>
  </si>
  <si>
    <t>ADCi825FMNTPLT</t>
  </si>
  <si>
    <t>PFA152</t>
  </si>
  <si>
    <t>PFB203W</t>
  </si>
  <si>
    <t>PFB204W</t>
  </si>
  <si>
    <t>PFA150</t>
  </si>
  <si>
    <t>PFB200C</t>
  </si>
  <si>
    <t>PFA151</t>
  </si>
  <si>
    <t>ADLOMARM</t>
  </si>
  <si>
    <t>IFDRECMNT</t>
  </si>
  <si>
    <t>ADCi6MFMK</t>
  </si>
  <si>
    <t>ADCDMPOLE</t>
  </si>
  <si>
    <t>IFBMNTBOX</t>
  </si>
  <si>
    <t>IPFETILTMOUNT</t>
  </si>
  <si>
    <t>ADCiM6FLUSHOB</t>
  </si>
  <si>
    <t>IPSMDFLUSHOB</t>
  </si>
  <si>
    <t>ADCiM6FLUSHOW</t>
  </si>
  <si>
    <t>IPSMDFLUSHOW</t>
  </si>
  <si>
    <t>IFPTZWRECMT</t>
  </si>
  <si>
    <t>IPLB-MPOLE</t>
  </si>
  <si>
    <t>IFPTZWARM</t>
  </si>
  <si>
    <t>ADCiM6WALLBK</t>
  </si>
  <si>
    <t>ADCiM6WALLWK</t>
  </si>
  <si>
    <t>ADCi6P2X2IW</t>
  </si>
  <si>
    <t>ADCi6PFMKIWC</t>
  </si>
  <si>
    <t>ADCi6PFMKIBS</t>
  </si>
  <si>
    <t>ADCi6PFMKIWS</t>
  </si>
  <si>
    <t>ADCi6PFMKIBC</t>
  </si>
  <si>
    <t>ADCi6BBLSM</t>
  </si>
  <si>
    <t>ADCi6BBLCL</t>
  </si>
  <si>
    <t>ADCi6BBLRNGBC</t>
  </si>
  <si>
    <t>ADCi6BBLRNGBS</t>
  </si>
  <si>
    <t>ADCi6BBLRNGWS</t>
  </si>
  <si>
    <t>ADCi6BBLRNGWC</t>
  </si>
  <si>
    <t>IFMDBWSMK</t>
  </si>
  <si>
    <t>IPMDBSMKWIDE</t>
  </si>
  <si>
    <t>IFPTZBWSMK</t>
  </si>
  <si>
    <t>ADCiPTZINDBSMK</t>
  </si>
  <si>
    <t>ADCiPTZINDBCLR</t>
  </si>
  <si>
    <t>ADCiPTZINDWSMK</t>
  </si>
  <si>
    <t>ADCiPTZINDWCLR</t>
  </si>
  <si>
    <t>ADCi825FTRNVW</t>
  </si>
  <si>
    <t>ADCi6MPCAPIW</t>
  </si>
  <si>
    <t>ADCi825FTRVW</t>
  </si>
  <si>
    <t>ADCi6DPCAPOW</t>
  </si>
  <si>
    <t>ADCi6DPCAPIW</t>
  </si>
  <si>
    <t>ADCi6DPCAPOB</t>
  </si>
  <si>
    <t>ADCi6DPCAPIB</t>
  </si>
  <si>
    <t>IFPTZIWPCAP</t>
  </si>
  <si>
    <t>ADCiRBRPLUGWH</t>
  </si>
  <si>
    <t>ADCiRBRPLUGBL</t>
  </si>
  <si>
    <t>ADCi6DCSEALO</t>
  </si>
  <si>
    <t>PFA131</t>
  </si>
  <si>
    <t>PFA130</t>
  </si>
  <si>
    <t>PFA137</t>
  </si>
  <si>
    <t>PFA134</t>
  </si>
  <si>
    <t>IFPTZLANADTR</t>
  </si>
  <si>
    <t>PFA122</t>
  </si>
  <si>
    <t>PFA123</t>
  </si>
  <si>
    <t>ADCMGBXSGL</t>
  </si>
  <si>
    <t>PFA121</t>
  </si>
  <si>
    <t>ADCMGBXDBL</t>
  </si>
  <si>
    <t>LIRC3105PCS</t>
  </si>
  <si>
    <t>IPLB-MJBOX</t>
  </si>
  <si>
    <t>IFPTZPOEPLUS</t>
  </si>
  <si>
    <t>ADCi600-M111</t>
  </si>
  <si>
    <t>IPS02D2ICWTT</t>
  </si>
  <si>
    <t>IPS02D2ISWTT</t>
  </si>
  <si>
    <t>IPS02D2ICBTT</t>
  </si>
  <si>
    <t>IPS02D2ISBTT</t>
  </si>
  <si>
    <t>IPS02D2ICWIT</t>
  </si>
  <si>
    <t>IPS02D2ISWIT</t>
  </si>
  <si>
    <t>IPS02D2ISBIT</t>
  </si>
  <si>
    <t>IPS02D2ICBIT</t>
  </si>
  <si>
    <t>IPS02D3ISWTT</t>
  </si>
  <si>
    <t>IPS02D3ICWTT</t>
  </si>
  <si>
    <t>IPS02D3ICBTT</t>
  </si>
  <si>
    <t>IPS02D3ISBTT</t>
  </si>
  <si>
    <t>IPS02D3ISWIT</t>
  </si>
  <si>
    <t>IPS02D3ICWIT</t>
  </si>
  <si>
    <t>IPS02D3ICBIT</t>
  </si>
  <si>
    <t>IPS02D3ISBIT</t>
  </si>
  <si>
    <t>IPS02CFOCWST</t>
  </si>
  <si>
    <t>IPS02D3OCWIT</t>
  </si>
  <si>
    <t>IPS02D2OCWTT</t>
  </si>
  <si>
    <t>IPS02D2OSWTT</t>
  </si>
  <si>
    <t>IPS02D2OCBTT</t>
  </si>
  <si>
    <t>IPS02D2OSBTT</t>
  </si>
  <si>
    <t>IPS02D2OSWIT</t>
  </si>
  <si>
    <t>IPS02D2OCWIT</t>
  </si>
  <si>
    <t>IPS02D2OSBIT</t>
  </si>
  <si>
    <t>IPS02D2OCBIT</t>
  </si>
  <si>
    <t>IPS02D0OCWTT</t>
  </si>
  <si>
    <t>IPS03D2ISBTT</t>
  </si>
  <si>
    <t>IPS03D2ICBTT</t>
  </si>
  <si>
    <t>IPS03D2ICBIT</t>
  </si>
  <si>
    <t>IPS03D2ISBIT</t>
  </si>
  <si>
    <t>IPS03D3ISBTT</t>
  </si>
  <si>
    <t>IPS03D3ICBTT</t>
  </si>
  <si>
    <t>IPS03D3ICBIT</t>
  </si>
  <si>
    <t>IPS03D3ISBIT</t>
  </si>
  <si>
    <t>IPS03D2ISWTT</t>
  </si>
  <si>
    <t>IPS03D2ICWTT</t>
  </si>
  <si>
    <t>IPS03D2ISWIT</t>
  </si>
  <si>
    <t>IPS03D2ICWIT</t>
  </si>
  <si>
    <t>IPS03D3ICWTT</t>
  </si>
  <si>
    <t>IPS03D3ISWTT</t>
  </si>
  <si>
    <t>IPS03D3ICWIT</t>
  </si>
  <si>
    <t>IPS03D3ISWIT</t>
  </si>
  <si>
    <t>IPS03D2OCBTT</t>
  </si>
  <si>
    <t>IPS03D2OSBTT</t>
  </si>
  <si>
    <t>IPS03D2OCBIT</t>
  </si>
  <si>
    <t>IPS03D2OSBIT</t>
  </si>
  <si>
    <t>IPS03CFOCWST</t>
  </si>
  <si>
    <t>IPS03D3OCWIT</t>
  </si>
  <si>
    <t>IPS03D2OSWTT</t>
  </si>
  <si>
    <t>IPS03D2OCWTT</t>
  </si>
  <si>
    <t>IPS03D2OSWIT</t>
  </si>
  <si>
    <t>IPS03D2OCWIT</t>
  </si>
  <si>
    <t>IPS03D0OCWTT</t>
  </si>
  <si>
    <t>IPS05D2ISBTY</t>
  </si>
  <si>
    <t>IPS05D2ICBTY</t>
  </si>
  <si>
    <t>IPS05D2ICBIY</t>
  </si>
  <si>
    <t>IPS05D2ISBIY</t>
  </si>
  <si>
    <t>IPS05D3ICBTY</t>
  </si>
  <si>
    <t>IPS05D3ISBTY</t>
  </si>
  <si>
    <t>IPS05D3ICBIY</t>
  </si>
  <si>
    <t>IPS05D3ISBIY</t>
  </si>
  <si>
    <t>IPS05D2ISWTY</t>
  </si>
  <si>
    <t>IPS05D2ICWTY</t>
  </si>
  <si>
    <t>IPS05D2ISWIY</t>
  </si>
  <si>
    <t>IPS05D2ICWIY</t>
  </si>
  <si>
    <t>IPS05D3OCWIY</t>
  </si>
  <si>
    <t>IPS05D3ICWTY</t>
  </si>
  <si>
    <t>IPS05D3ISWTY</t>
  </si>
  <si>
    <t>IPS05D3ICWIY</t>
  </si>
  <si>
    <t>IPS05D3ISWIY</t>
  </si>
  <si>
    <t>IPS05D2OSBTY</t>
  </si>
  <si>
    <t>IPS05D2OCBTY</t>
  </si>
  <si>
    <t>IPS05D2OSBIY</t>
  </si>
  <si>
    <t>IPS05D2OCBIY</t>
  </si>
  <si>
    <t>IPS05D2OCWTY</t>
  </si>
  <si>
    <t>IPS05D2OSWTY</t>
  </si>
  <si>
    <t>IPS05D2OCWIY</t>
  </si>
  <si>
    <t>IPS05D2OSWIY</t>
  </si>
  <si>
    <t>IPS05D0OCWTY</t>
  </si>
  <si>
    <t>ADCi610-M022</t>
  </si>
  <si>
    <t>IPL02B1BNWIY</t>
  </si>
  <si>
    <t>IPS02P6ANBTT</t>
  </si>
  <si>
    <t>IPP02P6ANBTT</t>
  </si>
  <si>
    <t>IPS02P6BSWTT</t>
  </si>
  <si>
    <t>IPS02P6BCWTT</t>
  </si>
  <si>
    <t>IPS02P6OCWTT</t>
  </si>
  <si>
    <t>IPS02P6OSWTT</t>
  </si>
  <si>
    <t>IPP02P6BCWTT</t>
  </si>
  <si>
    <t>IPP02P6BSWTT</t>
  </si>
  <si>
    <t>IPP02P6OSWTT</t>
  </si>
  <si>
    <t>IPP02P6OCWTT</t>
  </si>
  <si>
    <t>ADCi825-F312</t>
  </si>
  <si>
    <t>ADCi825-F311</t>
  </si>
  <si>
    <t>IPS12FFOCWIYA</t>
  </si>
  <si>
    <t>IPS02HFANWSY2</t>
  </si>
  <si>
    <t>IPS02HFANWSY3</t>
  </si>
  <si>
    <t>IPS02HFANWSY1</t>
  </si>
  <si>
    <t>ADCi600-D113</t>
  </si>
  <si>
    <t>ADCi600-D111</t>
  </si>
  <si>
    <t>ADCi600-D011</t>
  </si>
  <si>
    <t>ADCi610-M111</t>
  </si>
  <si>
    <t>ADCi610LT-D113</t>
  </si>
  <si>
    <t>ADCi610LT-D111</t>
  </si>
  <si>
    <t>ADCi610-D133</t>
  </si>
  <si>
    <t>ADCi610-D113</t>
  </si>
  <si>
    <t>ADCi610-D111</t>
  </si>
  <si>
    <t>ADCi610-D011</t>
  </si>
  <si>
    <t>ADCi610-D121</t>
  </si>
  <si>
    <t>ADCi610-D021</t>
  </si>
  <si>
    <t>ADCi600F-D111A</t>
  </si>
  <si>
    <t>ADCi600F-D021A</t>
  </si>
  <si>
    <t>IFS03CFOCWST</t>
  </si>
  <si>
    <t>IFS03D1ICWTT</t>
  </si>
  <si>
    <t>IFS03D1OCWIT</t>
  </si>
  <si>
    <t>ADCi600F-X002A</t>
  </si>
  <si>
    <t>ADCi800F-X002</t>
  </si>
  <si>
    <t>IFS03XNANWTT</t>
  </si>
  <si>
    <t>ADCi600F-B521</t>
  </si>
  <si>
    <t>IFS03B1BNWIT</t>
  </si>
  <si>
    <t>IFS02P5ICWTY</t>
  </si>
  <si>
    <t>IFS02P6INWIT</t>
  </si>
  <si>
    <t>IFS02P5OCWTY</t>
  </si>
  <si>
    <t>IFS02P6ONWIT</t>
  </si>
  <si>
    <t>IFS08D2ICWTT</t>
  </si>
  <si>
    <t>IFS08D2OCWIT</t>
  </si>
  <si>
    <t>IFS08XNANWTT</t>
  </si>
  <si>
    <t>IFS08B2ONWITA</t>
  </si>
  <si>
    <t>IES01MFBNWIYA</t>
  </si>
  <si>
    <t>IES02MFBNWIYB</t>
  </si>
  <si>
    <t>IES02MFBNWIYA</t>
  </si>
  <si>
    <t>IES02B1BNWIYB</t>
  </si>
  <si>
    <t>IES01CFACWSY</t>
  </si>
  <si>
    <t>IES01CFBCWIYA</t>
  </si>
  <si>
    <t>IES02CFBCWIYA</t>
  </si>
  <si>
    <t>IES02CFBCWIYB</t>
  </si>
  <si>
    <t>IQS02MFONWTY</t>
  </si>
  <si>
    <t>IQS05FFACWCY</t>
  </si>
  <si>
    <t>IQS02CFICWSN</t>
  </si>
  <si>
    <t>HES</t>
  </si>
  <si>
    <t>1006-605</t>
  </si>
  <si>
    <t>1006 Series Electric Strike, Body Only, Bright Brass, No Monitoring</t>
  </si>
  <si>
    <t>5 Year(s)</t>
  </si>
  <si>
    <t>1006-605-LBM</t>
  </si>
  <si>
    <t>1006 Series Electric Strike, Body Only, Bright Brass, Latchbolt Monitor</t>
  </si>
  <si>
    <t>1006-605-LBSM</t>
  </si>
  <si>
    <t>1006 Series Electric Strike, Body Only, Bright Brass, Latchbolt Strike Monitor</t>
  </si>
  <si>
    <t>1006-606</t>
  </si>
  <si>
    <t>1006 Series Electric Strike, Body Only, Satin Brass, No Monitoring</t>
  </si>
  <si>
    <t>1006-606-LBM</t>
  </si>
  <si>
    <t>1006 Series Electric Strike, Body Only, Satin Brass, Latchbolt Monitor</t>
  </si>
  <si>
    <t>1006-606-LBSM</t>
  </si>
  <si>
    <t>1006 Series Electric Strike, Body Only, Satin Brass, Latchbolt Strike Monitor</t>
  </si>
  <si>
    <t>1006-612</t>
  </si>
  <si>
    <t>1006 Series Electric Strike, Body Only, Satin Bronze, No Monitoring</t>
  </si>
  <si>
    <t>1006-612-LBM</t>
  </si>
  <si>
    <t>1006 Series Electric Strike, Body Only, Satin Bronze, Latchbolt Monitor</t>
  </si>
  <si>
    <t>1006-612-LBSM</t>
  </si>
  <si>
    <t>1006 Series Electric Strike, Body Only, Satin Bronze, Latchbolt Strike Monitor</t>
  </si>
  <si>
    <t>1006-613</t>
  </si>
  <si>
    <t>1006 Series Electric Strike, Body Only, Bronze Toned, No Monitoring</t>
  </si>
  <si>
    <t>1006-613-LBM</t>
  </si>
  <si>
    <t>1006 Series Electric Strike, Body Only, Bronze Toned, Latchbolt Monitor</t>
  </si>
  <si>
    <t>1006-613-LBSM</t>
  </si>
  <si>
    <t>1006 Series Electric Strike, Body Only, Bronze Toned, Latchbolt Strike Monitor</t>
  </si>
  <si>
    <t>1006-629</t>
  </si>
  <si>
    <t>1006 Series Electric Strike, Body Only, Bright Stainless Steel, No Monitoring</t>
  </si>
  <si>
    <t>1006-629-LBM</t>
  </si>
  <si>
    <t>1006 Series Electric Strike, Body Only, Bright Stainless Steel, Latchbolt Monitor</t>
  </si>
  <si>
    <t>1006-629-LBSM</t>
  </si>
  <si>
    <t>1006 Series Electric Strike, Body Only, Bright Stainless Steel, Latchbolt Strike Monitor</t>
  </si>
  <si>
    <t>1006-630</t>
  </si>
  <si>
    <t>1006 Series Electric Strike, Body Only, Satin Stainless Steel, No Monitoring</t>
  </si>
  <si>
    <t>1006-630-LBM</t>
  </si>
  <si>
    <t>1006 Series Electric Strike, Body Only, Satin Stainless Steel, Latchbolt Monitor</t>
  </si>
  <si>
    <t>1006-630-LBSM</t>
  </si>
  <si>
    <t>1006 Series Electric Strike, Body Only, Satin Stainless Steel, Latchbolt Strike Monitor</t>
  </si>
  <si>
    <t>1006-BLK</t>
  </si>
  <si>
    <t>1006 Series Electric Strike, Body Only, Black, No Monitoring</t>
  </si>
  <si>
    <t>1006-BLK-LBM</t>
  </si>
  <si>
    <t>1006 Series Electric Strike, Body Only, Black, Latchbolt Monitor</t>
  </si>
  <si>
    <t>1006-BLK-LBSM</t>
  </si>
  <si>
    <t>1006 Series Electric Strike, Body Only, Black, Latchbolt Strike Monitor</t>
  </si>
  <si>
    <t>1006CDB-630</t>
  </si>
  <si>
    <t>1006 Series Electric Strike, Complete Pac for Deadbolts, Satin Stainless Steel, No Monitoring</t>
  </si>
  <si>
    <t>1006CDB-BLK KEEPER-630</t>
  </si>
  <si>
    <t>1006 Series Electric Strike, Complete Pac for Deadbolts, Satin Stainless Steel - Black Keeper, No Monitoring</t>
  </si>
  <si>
    <t>1006CDB-F-630</t>
  </si>
  <si>
    <t>1006 Series Electric Strike, Complete Pac for Deadbolts, Fail Safe, Satin Stainless Steel, No Monitoring</t>
  </si>
  <si>
    <t>1006CLB-630</t>
  </si>
  <si>
    <t>1006 Series Electric Strike, Complete Pac for Latchbolts, Satin Stainless Steel, No Monitoring</t>
  </si>
  <si>
    <t>1006CLB-630-LBM</t>
  </si>
  <si>
    <t>1006 Series Electric Strike, Complete Pac for Latchbolts, Satin Stainless Steel, Latchbolt Monitor</t>
  </si>
  <si>
    <t>1006CLB-630-LBSM</t>
  </si>
  <si>
    <t>1006 Series Electric Strike, Complete Pac for Latchbolts, Satin Stainless Steel, Latchbolt Strike Monitor</t>
  </si>
  <si>
    <t>1006CLB-BLK KEEPER-630</t>
  </si>
  <si>
    <t>1006 Series Electric Strike, Complete Pac for Latchbolts, Satin Stainless Steel - Black Keeper, No Monitoring</t>
  </si>
  <si>
    <t>1006CLB-F-630</t>
  </si>
  <si>
    <t>1006 Series Electric Strike, Complete Pac for Latchbolts, Fail Safe, Satin Stainless Steel, No Monitoring</t>
  </si>
  <si>
    <t>1006CLB-F-630-LBM</t>
  </si>
  <si>
    <t>1006 Series Electric Strike, Complete Pac for Latchbolts, Fail Safe, Satin Stainless Steel, Latchbolt Monitor</t>
  </si>
  <si>
    <t>1006CLB-F-630-LBSM</t>
  </si>
  <si>
    <t>1006 Series Electric Strike, Complete Pac for Latchbolts, Fail Safe, Satin Stainless Steel, Latchbolt Strike Monitor</t>
  </si>
  <si>
    <t>1006CS-630</t>
  </si>
  <si>
    <t>1006 Series Electric Strike, Complete Pac for Latchbolts &amp; Deadbolts, Satin Stainless Steel, No Monitoring</t>
  </si>
  <si>
    <t>6 Year(s)</t>
  </si>
  <si>
    <t>1006CS-F-630</t>
  </si>
  <si>
    <t>1006 Series Electric Strike, Complete Pac for Latchbolts &amp; Deadbolts, Fail Safe, Satin Stainless Steel, No Monitoring</t>
  </si>
  <si>
    <t>1006-F-605</t>
  </si>
  <si>
    <t>1006 Series Electric Strike, Body Only, Fail Safe, Bright Brass, No Monitoring</t>
  </si>
  <si>
    <t>1006-F-605-LBM</t>
  </si>
  <si>
    <t>1006 Series Electric Strike, Body Only, Fail Safe, Bright Brass, Latchbolt Monitor</t>
  </si>
  <si>
    <t>1006-F-605-LBSM</t>
  </si>
  <si>
    <t>1006 Series Electric Strike, Body Only, Fail Safe, Bright Brass, Latchbolt Strike Monitor</t>
  </si>
  <si>
    <t>1006-F-606</t>
  </si>
  <si>
    <t>1006 Series Electric Strike, Body Only, Fail Safe, Satin Brass, No Monitoring</t>
  </si>
  <si>
    <t>1006-F-612</t>
  </si>
  <si>
    <t>1006 Series Electric Strike, Body Only, Fail Safe, Satin Bronze, No Monitoring</t>
  </si>
  <si>
    <t>1006-F-612-LBM</t>
  </si>
  <si>
    <t>1006 Series Electric Strike, Body Only, Fail Safe, Satin Bronze, Latchbolt Monitor</t>
  </si>
  <si>
    <t>1006-F-612-LBSM</t>
  </si>
  <si>
    <t>1006 Series Electric Strike, Body Only, Fail Safe, Satin Bronze, Latchbolt Strike Monitor</t>
  </si>
  <si>
    <t>1006-F-613</t>
  </si>
  <si>
    <t>1006 Series Electric Strike, Body Only, Fail Safe, Bronze Toned, No Monitoring</t>
  </si>
  <si>
    <t>1006-F-613-LBM</t>
  </si>
  <si>
    <t>1006 Series Electric Strike, Body Only, Fail Safe, Bronze Toned, Latchbolt Monitor</t>
  </si>
  <si>
    <t>1006-F-613-LBSM</t>
  </si>
  <si>
    <t>1006 Series Electric Strike, Body Only, Fail Safe, Bronze Toned, Latchbolt Strike Monitor</t>
  </si>
  <si>
    <t>1006-F-629</t>
  </si>
  <si>
    <t>1006 Series Electric Strike, Body Only, Fail Safe, Bright Stainless Steel, No Monitoring</t>
  </si>
  <si>
    <t>1006-F-629-LBSM</t>
  </si>
  <si>
    <t>1006 Series Electric Strike, Body Only, Fail Safe, Bright Stainless Steel, Latchbolt Strike Monitor</t>
  </si>
  <si>
    <t>1006-F-630</t>
  </si>
  <si>
    <t>1006 Series Electric Strike, Body Only, Fail Safe, Satin Stainless Steel, No Monitoring</t>
  </si>
  <si>
    <t>1006-F-630-LBM</t>
  </si>
  <si>
    <t>1006 Series Electric Strike, Body Only, Fail Safe, Satin Stainless Steel, Latchbolt Monitor</t>
  </si>
  <si>
    <t>1006-F-630-LBSM</t>
  </si>
  <si>
    <t>1006 Series Electric Strike, Body Only, Fail Safe, Satin Stainless Steel, Latchbolt Strike Monitor</t>
  </si>
  <si>
    <t>1006-F-BLK</t>
  </si>
  <si>
    <t>1006 Series Electric Strike, Body Only, Fail Safe, Black, No Monitoring</t>
  </si>
  <si>
    <t>1006-F-BLK-LBM</t>
  </si>
  <si>
    <t>1006 Series Electric Strike, Body Only, Fail Safe, Black, Latchbolt Monitor</t>
  </si>
  <si>
    <t>1006-F-BLK-LBSM</t>
  </si>
  <si>
    <t>1006 Series Electric Strike, Body Only, Fail Safe, Black, Latchbolt Strike Monitor</t>
  </si>
  <si>
    <t>1500-605</t>
  </si>
  <si>
    <t>1500 Series Electric Strike, Body Only, Bright Brass, No Monitoring</t>
  </si>
  <si>
    <t>1500-605-DLM</t>
  </si>
  <si>
    <t>1500 Series Electric Strike, Body Only, Bright Brass, Dual Lock Monitors</t>
  </si>
  <si>
    <t>1500-605-DLMS</t>
  </si>
  <si>
    <t>1500 Series Electric Strike, Body Only, Bright Brass, Dual Lock Monitors &amp; Strike Monitor</t>
  </si>
  <si>
    <t>1500-605-LM</t>
  </si>
  <si>
    <t>1500 Series Electric Strike, Body Only, Bright Brass, Lock Monitor</t>
  </si>
  <si>
    <t>1500-605-LMS</t>
  </si>
  <si>
    <t>1500 Series Electric Strike, Body Only, Bright Brass, Lock Monitor &amp; Strike Monitor</t>
  </si>
  <si>
    <t>1500-606</t>
  </si>
  <si>
    <t>1500 Series Electric Strike, Body Only, Satin Brass, No Monitoring</t>
  </si>
  <si>
    <t>1500-606-DLM</t>
  </si>
  <si>
    <t>1500 Series Electric Strike, Body Only, Satin Brass, Dual Lock Monitors</t>
  </si>
  <si>
    <t>1500-606-DLMS</t>
  </si>
  <si>
    <t>1500 Series Electric Strike, Body Only, Satin Brass, Dual Lock Monitors &amp; Strike Monitor</t>
  </si>
  <si>
    <t>1500-606-LM</t>
  </si>
  <si>
    <t>1500 Series Electric Strike, Body Only, Satin Brass, Lock Monitor</t>
  </si>
  <si>
    <t>1500-606-LMS</t>
  </si>
  <si>
    <t>1500 Series Electric Strike, Body Only, Satin Brass, Lock Monitor &amp; Strike Monitor</t>
  </si>
  <si>
    <t>1500-612</t>
  </si>
  <si>
    <t>1500 Series Electric Strike, Body Only, Satin Bronze, No Monitoring</t>
  </si>
  <si>
    <t>1500-612-DLM</t>
  </si>
  <si>
    <t>1500 Series Electric Strike, Body Only, Satin Bronze, Dual Lock Monitors</t>
  </si>
  <si>
    <t>1500-612-DLMS</t>
  </si>
  <si>
    <t>1500 Series Electric Strike, Body Only, Satin Bronze, Dual Lock Monitors &amp; Strike Monitor</t>
  </si>
  <si>
    <t>1500-612-LM</t>
  </si>
  <si>
    <t>1500 Series Electric Strike, Body Only, Satin Bronze, Lock Monitor</t>
  </si>
  <si>
    <t>1500-612-LMS</t>
  </si>
  <si>
    <t>1500 Series Electric Strike, Body Only, Satin Bronze, Lock Monitor &amp; Strike Monitor</t>
  </si>
  <si>
    <t>1500-613E</t>
  </si>
  <si>
    <t>1500 Series Electric Strike, Body Only, Dark Oxidized Satin Bronze, No Monitoring</t>
  </si>
  <si>
    <t>1500-613E-DLM</t>
  </si>
  <si>
    <t>1500 Series Electric Strike, Body Only, Dark Oxidized Satin Bronze, Dual Lock Monitors</t>
  </si>
  <si>
    <t>1500-613E-DLMS</t>
  </si>
  <si>
    <t>1500 Series Electric Strike, Body Only, Dark Oxidized Satin Bronze, Dual Lock Monitors &amp; Strike Monitor</t>
  </si>
  <si>
    <t>1500-613E-LM</t>
  </si>
  <si>
    <t>1500 Series Electric Strike, Body Only, Dark Oxidized Satin Bronze, Lock Monitor</t>
  </si>
  <si>
    <t>1500-613E-LMS</t>
  </si>
  <si>
    <t>1500 Series Electric Strike, Body Only, Dark Oxidized Satin Bronze, Lock Monitor &amp; Strike Monitor</t>
  </si>
  <si>
    <t>1500-629</t>
  </si>
  <si>
    <t>1500 Series Electric Strike, Body Only, Bright Stainless Steel, No Monitoring</t>
  </si>
  <si>
    <t>1500-629-DLM</t>
  </si>
  <si>
    <t>1500 Series Electric Strike, Body Only, Bright Stainless Steel, Dual Lock Monitors</t>
  </si>
  <si>
    <t>1500-629-DLMS</t>
  </si>
  <si>
    <t>1500 Series Electric Strike, Body Only, Bright Stainless Steel, Dual Lock Monitors &amp; Strike Monitor</t>
  </si>
  <si>
    <t>1500-629-LM</t>
  </si>
  <si>
    <t>1500 Series Electric Strike, Body Only, Bright Stainless Steel, Lock Monitor</t>
  </si>
  <si>
    <t>1500-629-LMS</t>
  </si>
  <si>
    <t>1500 Series Electric Strike, Body Only, Bright Stainless Steel, Lock Monitor &amp; Strike Monitor</t>
  </si>
  <si>
    <t>1500-630</t>
  </si>
  <si>
    <t>1500 Series Electric Strike, Body Only, Satin Stainless Steel, No Monitoring</t>
  </si>
  <si>
    <t>1500-630-DLM</t>
  </si>
  <si>
    <t>1500 Series Electric Strike, Body Only, Satin Stainless Steel, Dual Lock Monitors</t>
  </si>
  <si>
    <t>1500-630-DLMS</t>
  </si>
  <si>
    <t>1500 Series Electric Strike, Body Only, Satin Stainless Steel, Dual Lock Monitors &amp; Strike Monitor</t>
  </si>
  <si>
    <t>1500-630-LM</t>
  </si>
  <si>
    <t>1500 Series Electric Strike, Body Only, Satin Stainless Steel, Lock Monitor</t>
  </si>
  <si>
    <t>1500-630-LMS</t>
  </si>
  <si>
    <t>1500 Series Electric Strike, Body Only, Satin Stainless Steel, Lock Monitor &amp; Strike Monitor</t>
  </si>
  <si>
    <t>1500-BLK</t>
  </si>
  <si>
    <t>1500 Series Electric Strike, Body Only, Black, No Monitoring</t>
  </si>
  <si>
    <t>1500-BLK-DLM</t>
  </si>
  <si>
    <t>1500 Series Electric Strike, Body Only, Black, Dual Lock Monitors</t>
  </si>
  <si>
    <t>1500-BLK-DLMS</t>
  </si>
  <si>
    <t>1500 Series Electric Strike, Body Only, Black, Dual Lock Monitors &amp; Strike Monitor</t>
  </si>
  <si>
    <t>1500-BLK-LM</t>
  </si>
  <si>
    <t>1500 Series Electric Strike, Body Only, Black, Lock Monitor</t>
  </si>
  <si>
    <t>1500-BLK-LMS</t>
  </si>
  <si>
    <t>1500 Series Electric Strike, Body Only, Black, Lock Monitor &amp; Strike Monitor</t>
  </si>
  <si>
    <t>1500C-605</t>
  </si>
  <si>
    <t>1500 Series Electric Strike, Complete Pac for Latchbolts, Bright Brass</t>
  </si>
  <si>
    <t>1500C-605-DLM</t>
  </si>
  <si>
    <t>1500 Series Electric Strike, Complete Pac for Latchbolts, Bright Brass, Dual Lock Monitors</t>
  </si>
  <si>
    <t>1500C-605-DLMS</t>
  </si>
  <si>
    <t>1500 Series Electric Strike, Complete Pac For Latchbolts, Bright Brass, Dual Lock Monitors &amp; Strike Monitor</t>
  </si>
  <si>
    <t>1500C-605-LM</t>
  </si>
  <si>
    <t>1500 Series Electric Strike, Complete Pac For Latchbolts, Bright Brass, Lock Monitor</t>
  </si>
  <si>
    <t>1500C-605-LMS</t>
  </si>
  <si>
    <t>1500 Series Electric Strike, Complete Pac For Latchbolts, Bright Brass, Lock Monitor &amp; Strike Monitor</t>
  </si>
  <si>
    <t>1500C-606</t>
  </si>
  <si>
    <t>1500 Series Electric Strike, Complete Pac for Latchbolts, Satin Brass</t>
  </si>
  <si>
    <t>1500C-606-DLM</t>
  </si>
  <si>
    <t>1500 Series Electric Strike, Complete Pac for Latchbolts, Satin Brass, Dual Lock Monitors</t>
  </si>
  <si>
    <t>1500C-606-DLMS</t>
  </si>
  <si>
    <t>1500 Series Electric Strike, Complete Pac For Latchbolts, Satin Brass, Dual Lock Monitors &amp; Strike Monitor</t>
  </si>
  <si>
    <t>1500C-606-LM</t>
  </si>
  <si>
    <t>1500 Series Electric Strike, Complete Pac For Latchbolts, Satin Brass, Lock Monitor</t>
  </si>
  <si>
    <t>1500C-606-LMS</t>
  </si>
  <si>
    <t>1500 Series Electric Strike, Complete Pac For Latchbolts, Satin Brass, Lock Monitor &amp; Strike Monitor</t>
  </si>
  <si>
    <t>1500C-612</t>
  </si>
  <si>
    <t>1500 Series Electric Strike, Complete Pac for Latchbolts, Satin Bronze</t>
  </si>
  <si>
    <t>1500C-612-DLM</t>
  </si>
  <si>
    <t>1500 Series Electric Strike, Complete Pac for Latchbolts, Satin Bronze, Dual Lock Monitors</t>
  </si>
  <si>
    <t>1500C-612-DLMS</t>
  </si>
  <si>
    <t>1500 Series Electric Strike, Complete Pac For Latchbolts, Satin Bronze, Dual Lock Monitors &amp; Strike Monitor</t>
  </si>
  <si>
    <t>1500C-612-LM</t>
  </si>
  <si>
    <t>1500 Series Electric Strike, Complete Pac For Latchbolts, Satin Bronze, Lock Monitor</t>
  </si>
  <si>
    <t>1500C-612-LMS</t>
  </si>
  <si>
    <t>1500 Series Electric Strike, Complete Pac For Latchbolts, Satin Bronze, Lock Monitor &amp; Strike Monitor</t>
  </si>
  <si>
    <t>1500C-613E</t>
  </si>
  <si>
    <t>1500 Series Electric Strike, Complete Pac for Latchbolts, Dark Oxidized Satin Bronze</t>
  </si>
  <si>
    <t>1500C-613E-DLM</t>
  </si>
  <si>
    <t>1500 Series Electric Strike, Complete Pac for Latchbolts, Dark Oxidized Satin Bronze, Dual Lock Monitors</t>
  </si>
  <si>
    <t>1500C-613E-DLMS</t>
  </si>
  <si>
    <t>1500 Series Electric Strike, Complete Pac For Latchbolts, Dark Oxidized Satin Bronze, Dual Lock Monitors &amp; Strike Monitor</t>
  </si>
  <si>
    <t>1500C-613E-LM</t>
  </si>
  <si>
    <t>1500 Series Electric Strike, Complete Pac For Latchbolts, Dark Oxidized Satin Bronze, Lock Monitor</t>
  </si>
  <si>
    <t>1500C-613E-LMS</t>
  </si>
  <si>
    <t>1500 Series Electric Strike, Complete Pac For Latchbolts, Dark Oxidized Satin Bronze, Lock Monitor &amp; Strike Monitor</t>
  </si>
  <si>
    <t>1500C-629</t>
  </si>
  <si>
    <t>1500 Series Electric Strike, Complete Pac for Latchbolts, Bright Stainless Steel</t>
  </si>
  <si>
    <t>1500C-629-DLM</t>
  </si>
  <si>
    <t>1500 Series Electric Strike, Complete Pac for Latchbolts, Bright Stainless Steel, Dual Lock Monitors</t>
  </si>
  <si>
    <t>1500C-629-DLMS</t>
  </si>
  <si>
    <t>1500 Series Electric Strike, Complete Pac For Latchbolts, Bright Stainless Steel, Dual Lock Monitors &amp; Strike Monitor</t>
  </si>
  <si>
    <t>1500C-629-LM</t>
  </si>
  <si>
    <t>1500 Series Electric Strike, Complete Pac For Latchbolts, Bright Stainless Steel, Lock Monitor</t>
  </si>
  <si>
    <t>1500C-629-LMS</t>
  </si>
  <si>
    <t>1500 Series Electric Strike, Complete Pac For Latchbolts, Bright Stainless Steel, Lock Monitor &amp; Strike Monitor</t>
  </si>
  <si>
    <t>1500C-630</t>
  </si>
  <si>
    <t>1500 Series Electric Strike, Complete Pac for Latchbolts, Satin Stainless Steel</t>
  </si>
  <si>
    <t>1500C-630-DLM</t>
  </si>
  <si>
    <t>1500 Series Electric Strike, Complete Pac for Latchbolts, Satin Stainless Steel, Dual Lock Monitors</t>
  </si>
  <si>
    <t>1500C-630-DLMS</t>
  </si>
  <si>
    <t>1500 Series Electric Strike, Complete Pac For Latchbolts, Satin Stainless Steel, Dual Lock Monitors &amp; Strike Monitor</t>
  </si>
  <si>
    <t>1500C-630-LM</t>
  </si>
  <si>
    <t>1500 Series Electric Strike, Complete Pac For Latchbolts, Satin Stainless Steel, Lock Monitor</t>
  </si>
  <si>
    <t>1500C-630-LMS</t>
  </si>
  <si>
    <t>1500 Series Electric Strike, Complete Pac For Latchbolts, Satin Stainless Steel, Lock Monitor &amp; Strike Monitor</t>
  </si>
  <si>
    <t>1500C-BLK</t>
  </si>
  <si>
    <t>1500 Series Electric Strike, Complete Pac for Latchbolts, Black</t>
  </si>
  <si>
    <t>1500C-BLK-DLM</t>
  </si>
  <si>
    <t>1500 Series Electric Strike, Complete Pac for Latchbolts, Black, Dual Lock Monitors</t>
  </si>
  <si>
    <t>1500C-BLK-DLMS</t>
  </si>
  <si>
    <t>1500 Series Electric Strike, Complete Pac For Latchbolts, Black, Dual Lock Monitors &amp; Strike Monitor</t>
  </si>
  <si>
    <t>1500C-BLK-LM</t>
  </si>
  <si>
    <t>1500 Series Electric Strike, Complete Pac For Latchbolts, Black, Lock Monitor</t>
  </si>
  <si>
    <t>1500C-BLK-LMS</t>
  </si>
  <si>
    <t>1500 Series Electric Strike, Complete Pac For Latchbolts, Black, Lock Monitor &amp; Strike Monitor</t>
  </si>
  <si>
    <t>1600-605</t>
  </si>
  <si>
    <t>1600 Series Electric Strike, Body Only, Bright Brass, No Monitoring</t>
  </si>
  <si>
    <t>1600-605-DLM</t>
  </si>
  <si>
    <t>1600 Series Electric Strike, Body Only, Bright Brass, Dual Lock Monitors</t>
  </si>
  <si>
    <t>1600-605-DLMS</t>
  </si>
  <si>
    <t>1600 Series Electric Strike, Body Only, Bright Brass, Dual Lock Monitors &amp; Strike Monitor</t>
  </si>
  <si>
    <t>1600-605-LM</t>
  </si>
  <si>
    <t>1600 Series Electric Strike, Body Only, Bright Brass, Lock Monitor</t>
  </si>
  <si>
    <t>1600-605-LMS</t>
  </si>
  <si>
    <t>1600 Series Electric Strike, Body Only, Bright Brass, Lock Monitor &amp; Strike Monitor</t>
  </si>
  <si>
    <t>1600-606</t>
  </si>
  <si>
    <t>1600 Series Electric Strike, Body Only, Satin Brass, No Monitoring</t>
  </si>
  <si>
    <t>1600-606-DLM</t>
  </si>
  <si>
    <t>1600 Series Electric Strike, Body Only, Satin Brass, Dual Lock Monitors</t>
  </si>
  <si>
    <t>1600-606-DLMS</t>
  </si>
  <si>
    <t>1600 Series Electric Strike, Body Only, Satin Brass, Dual Lock Monitors &amp; Strike Monitor</t>
  </si>
  <si>
    <t>1600-606-LM</t>
  </si>
  <si>
    <t>1600 Series Electric Strike, Body Only, Satin Brass, Lock Monitor</t>
  </si>
  <si>
    <t>1600-606-LMS</t>
  </si>
  <si>
    <t>1600 Series Electric Strike, Body Only, Satin Brass, Lock Monitor &amp; Strike Monitor</t>
  </si>
  <si>
    <t>1600-612</t>
  </si>
  <si>
    <t>1600 Series Electric Strike, Body Only, Satin Bronze, No Monitoring</t>
  </si>
  <si>
    <t>1600-612-DLM</t>
  </si>
  <si>
    <t>1600 Series Electric Strike, Body Only, Satin Bronze, Dual Lock Monitors</t>
  </si>
  <si>
    <t>1600-612-DLMS</t>
  </si>
  <si>
    <t>1600 Series Electric Strike, Body Only, Satin Bronze, Dual Lock Monitors &amp; Strike Monitor</t>
  </si>
  <si>
    <t>1600-612-LM</t>
  </si>
  <si>
    <t>1600 Series Electric Strike, Body Only, Satin Bronze, Lock Monitor</t>
  </si>
  <si>
    <t>1600-612-LMS</t>
  </si>
  <si>
    <t>1600 Series Electric Strike, Body Only, Satin Bronze, Lock Monitor &amp; Strike Monitor</t>
  </si>
  <si>
    <t>1600-613E</t>
  </si>
  <si>
    <t>1600 Series Electric Strike, Body Only, Dark Oxidized Satin Bronze, No Monitoring</t>
  </si>
  <si>
    <t>1600-613E-DLM</t>
  </si>
  <si>
    <t>1600 Series Electric Strike, Body Only, Dark Oxidized Satin Bronze, Dual Lock Monitors</t>
  </si>
  <si>
    <t>1600-613E-DLMS</t>
  </si>
  <si>
    <t>1600 Series Electric Strike, Body Only, Dark Oxidized Satin Bronze, Dual Lock Monitors &amp; Strike Monitor</t>
  </si>
  <si>
    <t>1600-613E-LM</t>
  </si>
  <si>
    <t>1600 Series Electric Strike, Body Only, Dark Oxidized Satin Bronze, Lock Monitor</t>
  </si>
  <si>
    <t>1600-613E-LMS</t>
  </si>
  <si>
    <t>1600 Series Electric Strike, Body Only, Dark Oxidized Satin Bronze, Lock Monitor &amp; Strike Monitor</t>
  </si>
  <si>
    <t>1600-629</t>
  </si>
  <si>
    <t>1600 Series Electric Strike, Body Only, Bright Stainless Steel, No Monitoring</t>
  </si>
  <si>
    <t>1600-629-DLM</t>
  </si>
  <si>
    <t>1600 Series Electric Strike, Body Only, Bright Stainless Steel, Dual Lock Monitors</t>
  </si>
  <si>
    <t>1600-629-DLMS</t>
  </si>
  <si>
    <t>1600 Series Electric Strike, Body Only, Bright Stainless Steel, Dual Lock Monitors &amp; Strike Monitor</t>
  </si>
  <si>
    <t>1600-629-LM</t>
  </si>
  <si>
    <t>1600 Series Electric Strike, Body Only, Bright Stainless Steel, Lock Monitor</t>
  </si>
  <si>
    <t>1600-629-LMS</t>
  </si>
  <si>
    <t>1600 Series Electric Strike, Body Only, Bright Stainless Steel, Lock Monitor &amp; Strike Monitor</t>
  </si>
  <si>
    <t>1600-630</t>
  </si>
  <si>
    <t>1600 Series Electric Strike, Body Only, Satin Stainless Steel, No Monitoring</t>
  </si>
  <si>
    <t>1600-630-DLM</t>
  </si>
  <si>
    <t>1600 Series Electric Strike, Body Only, Satin Stainless Steel, Dual Lock Monitors</t>
  </si>
  <si>
    <t>1600-630-DLMS</t>
  </si>
  <si>
    <t>1600 Series Electric Strike, Body Only, Satin Stainless Steel, Dual Lock Monitors &amp; Strike Monitor</t>
  </si>
  <si>
    <t>1600-630-LM</t>
  </si>
  <si>
    <t>1600 Series Electric Strike, Body Only, Satin Stainless Steel, Lock Monitor</t>
  </si>
  <si>
    <t>1600-630-LMS</t>
  </si>
  <si>
    <t>1600 Series Electric Strike, Body Only, Satin Stainless Steel, Lock Monitor &amp; Strike Monitor</t>
  </si>
  <si>
    <t>1600-BLK</t>
  </si>
  <si>
    <t>1600 Series Electric Strike, Body Only, Black, No Monitoring</t>
  </si>
  <si>
    <t>1600-BLK-DLM</t>
  </si>
  <si>
    <t>1600 Series Electric Strike, Body Only, Black, Dual Lock Monitors</t>
  </si>
  <si>
    <t>1600-BLK-DLMS</t>
  </si>
  <si>
    <t>1600 Series Electric Strike, Body Only, Black, Dual Lock Monitors &amp; Strike Monitor</t>
  </si>
  <si>
    <t>1600-BLK-LM</t>
  </si>
  <si>
    <t>1600 Series Electric Strike, Body Only, Black, Lock Monitor</t>
  </si>
  <si>
    <t>1600-BLK-LMS</t>
  </si>
  <si>
    <t>1600 Series Electric Strike, Body Only, Black, Lock Monitor &amp; Strike Monitor</t>
  </si>
  <si>
    <t>1600-CDB-605</t>
  </si>
  <si>
    <t>1600 Series Electric Strike, Complete Pac for Deadbolts, Bright Brass</t>
  </si>
  <si>
    <t>1600-CDB-605-DLM</t>
  </si>
  <si>
    <t>1600 Series Electric Strike, Complete Pac for Deadbolts, Bright Brass, Dual Lock Monitors</t>
  </si>
  <si>
    <t>1600-CDB-605-DLMS</t>
  </si>
  <si>
    <t>1600 Series Electric Strike, Complete Pac For Deadbolts, Bright Brass, Dual Lock Monitors &amp; Strike Monitor</t>
  </si>
  <si>
    <t>1600-CDB-605-LM</t>
  </si>
  <si>
    <t>1600 Series Electric Strike, Complete Pac For Deadbolts, Bright Brass, Lock Monitor</t>
  </si>
  <si>
    <t>1600-CDB-605-LMS</t>
  </si>
  <si>
    <t>1600 Series Electric Strike, Complete Pac For Deadbolts, Bright Brass, Lock Monitor &amp; Strike Monitor</t>
  </si>
  <si>
    <t>1600-CDB-606</t>
  </si>
  <si>
    <t>1600 Series Electric Strike, Complete Pac for Deadbolts, Satin Brass</t>
  </si>
  <si>
    <t>1600-CDB-606-DLM</t>
  </si>
  <si>
    <t>1600 Series Electric Strike, Complete Pac for Deadbolts, Satin Brass, Dual Lock Monitors</t>
  </si>
  <si>
    <t>1600-CDB-606-DLMS</t>
  </si>
  <si>
    <t>1600 Series Electric Strike, Complete Pac For Deadbolts, Satin Brass, Dual Lock Monitors &amp; Strike Monitor</t>
  </si>
  <si>
    <t>1600-CDB-606-LM</t>
  </si>
  <si>
    <t>1600 Series Electric Strike, Complete Pac For Deadbolts, Satin Brass, Lock Monitor</t>
  </si>
  <si>
    <t>1600-CDB-606-LMS</t>
  </si>
  <si>
    <t>1600 Series Electric Strike, Complete Pac For Deadbolts, Satin Brass, Lock Monitor &amp; Strike Monitor</t>
  </si>
  <si>
    <t>1600-CDB-612</t>
  </si>
  <si>
    <t>1600 Series Electric Strike, Complete Pac for Deadbolts, Satin Bronze</t>
  </si>
  <si>
    <t>1600-CDB-612-DLM</t>
  </si>
  <si>
    <t>1600 Series Electric Strike, Complete Pac for Deadbolts, Satin Bronze, Dual Lock Monitors</t>
  </si>
  <si>
    <t>1600-CDB-612-DLMS</t>
  </si>
  <si>
    <t>1600 Series Electric Strike, Complete Pac For Deadbolts, Satin Bronze, Dual Lock Monitors &amp; Strike Monitor</t>
  </si>
  <si>
    <t>1600-CDB-612-LM</t>
  </si>
  <si>
    <t>1600 Series Electric Strike, Complete Pac For Deadbolts, Satin Bronze, Lock Monitor</t>
  </si>
  <si>
    <t>1600-CDB-612-LMS</t>
  </si>
  <si>
    <t>1600 Series Electric Strike, Complete Pac For Deadbolts, Satin Bronze, Lock Monitor &amp; Strike Monitor</t>
  </si>
  <si>
    <t>1600-CDB-613E</t>
  </si>
  <si>
    <t>1600 Series Electric Strike, Complete Pac for Deadbolts, Dark Oxidized Satin Bronze</t>
  </si>
  <si>
    <t>1600-CDB-613E-DLM</t>
  </si>
  <si>
    <t>1600 Series Electric Strike, Complete Pac for Deadbolts, Dark Oxidized Satin Bronze, Dual Lock Monitors</t>
  </si>
  <si>
    <t>1600-CDB-613E-DLMS</t>
  </si>
  <si>
    <t>1600 Series Electric Strike, Complete Pac For Deadbolts, Dark Oxidized Satin Bronze, Dual Lock Monitors &amp; Strike Monitor</t>
  </si>
  <si>
    <t>1600-CDB-613E-LM</t>
  </si>
  <si>
    <t>1600 Series Electric Strike, Complete Pac For Deadbolts, Dark Oxidized Satin Bronze, Lock Monitor</t>
  </si>
  <si>
    <t>1600-CDB-613E-LMS</t>
  </si>
  <si>
    <t>1600 Series Electric Strike, Complete Pac For Deadbolts, Dark Oxidized Satin Bronze, Lock Monitor &amp; Strike Monitor</t>
  </si>
  <si>
    <t>1600-CDB-629</t>
  </si>
  <si>
    <t>1600 Series Electric Strike, Complete Pac for Deadbolts, Bright Stainless Steel</t>
  </si>
  <si>
    <t>1600-CDB-629-DLM</t>
  </si>
  <si>
    <t>1600 Series Electric Strike, Complete Pac for Deadbolts, Bright Stainless Steel, Dual Lock Monitors</t>
  </si>
  <si>
    <t>1600-CDB-629-DLMS</t>
  </si>
  <si>
    <t>1600 Series Electric Strike, Complete Pac For Deadbolts, Bright Stainless Steel, Dual Lock Monitors &amp; Strike Monitor</t>
  </si>
  <si>
    <t>1600-CDB-629-LM</t>
  </si>
  <si>
    <t>1600 Series Electric Strike, Complete Pac For Deadbolts, Bright Stainless Steel, Lock Monitor</t>
  </si>
  <si>
    <t>1600-CDB-629-LMS</t>
  </si>
  <si>
    <t>1600 Series Electric Strike, Complete Pac For Deadbolts, Bright Stainless Steel, Lock Monitor &amp; Strike Monitor</t>
  </si>
  <si>
    <t>1600-CDB-630</t>
  </si>
  <si>
    <t>1600 Series Electric Strike, Complete Pac for Deadbolts, Satin Stainless Steel</t>
  </si>
  <si>
    <t>1600-CDB-630-DLM</t>
  </si>
  <si>
    <t>1600 Series Electric Strike, Complete Pac for Deadbolts, Satin Stainless Steel, Dual Lock Monitors</t>
  </si>
  <si>
    <t>1600-CDB-630-DLMS</t>
  </si>
  <si>
    <t>1600 Series Electric Strike, Complete Pac For Deadbolts, Satin Stainless Steel, Dual Lock Monitors &amp; Strike Monitor</t>
  </si>
  <si>
    <t>1600-CDB-630-LM</t>
  </si>
  <si>
    <t>1600 Series Electric Strike, Complete Pac For Deadbolts, Satin Stainless Steel, Lock Monitor</t>
  </si>
  <si>
    <t>1600-CDB-630-LMS</t>
  </si>
  <si>
    <t>1600 Series Electric Strike, Complete Pac For Deadbolts, Satin Stainless Steel, Lock Monitor &amp; Strike Monitor</t>
  </si>
  <si>
    <t>1600-CDB-BLK</t>
  </si>
  <si>
    <t>1600 Series Electric Strike, Complete Pac for Deadbolts, Black</t>
  </si>
  <si>
    <t>1600-CDB-BLK-DLM</t>
  </si>
  <si>
    <t>1600 Series Electric Strike, Complete Pac for Deadbolts, Black, Dual Lock Monitors</t>
  </si>
  <si>
    <t>1600-CDB-BLK-DLMS</t>
  </si>
  <si>
    <t>1600 Series Electric Strike, Complete Pac For Deadbolts, Black, Dual Lock Monitors &amp; Strike Monitor</t>
  </si>
  <si>
    <t>1600-CDB-BLK-LM</t>
  </si>
  <si>
    <t>1600 Series Electric Strike, Complete Pac For Deadbolts, Black, Lock Monitor</t>
  </si>
  <si>
    <t>1600-CDB-BLK-LMS</t>
  </si>
  <si>
    <t>1600 Series Electric Strike, Complete Pac For Deadbolts, Black, Lock Monitor &amp; Strike Monitor</t>
  </si>
  <si>
    <t>1600-CLB-605</t>
  </si>
  <si>
    <t>1600 Series Electric Strike, Complete Pac for Latchbolts, Bright Brass</t>
  </si>
  <si>
    <t>1600-CLB-605-DLM</t>
  </si>
  <si>
    <t>1600 Series Electric Strike, Complete Pac for Latchbolts, Bright Brass, Dual Lock Monitors</t>
  </si>
  <si>
    <t>1600-CLB-605-DLMS</t>
  </si>
  <si>
    <t>1600 Series Electric Strike, Complete Pac For Latchbolts, Bright Brass, Dual Lock Monitors &amp; Strike Monitor</t>
  </si>
  <si>
    <t>1600-CLB-605-LM</t>
  </si>
  <si>
    <t>1600 Series Electric Strike, Complete Pac For Latchbolts, Bright Brass, Lock Monitor</t>
  </si>
  <si>
    <t>1600-CLB-605-LMS</t>
  </si>
  <si>
    <t>1600 Series Electric Strike, Complete Pac For Latchbolts, Bright Brass, Lock Monitor &amp; Strike Monitor</t>
  </si>
  <si>
    <t>1600-CLB-606</t>
  </si>
  <si>
    <t>1600 Series Electric Strike, Complete Pac for Latchbolts, Satin Brass</t>
  </si>
  <si>
    <t>1600-CLB-606-DLM</t>
  </si>
  <si>
    <t>1600 Series Electric Strike, Complete Pac for Latchbolts, Satin Brass, Dual Lock Monitors</t>
  </si>
  <si>
    <t>1600-CLB-606-DLMS</t>
  </si>
  <si>
    <t>1600 Series Electric Strike, Complete Pac For Latchbolts, Satin Brass, Dual Lock Monitors &amp; Strike Monitor</t>
  </si>
  <si>
    <t>1600-CLB-606-LM</t>
  </si>
  <si>
    <t>1600 Series Electric Strike, Complete Pac For Latchbolts, Satin Brass, Lock Monitor</t>
  </si>
  <si>
    <t>1600-CLB-606-LMS</t>
  </si>
  <si>
    <t>1600 Series Electric Strike, Complete Pac For Latchbolts, Satin Brass, Lock Monitor &amp; Strike Monitor</t>
  </si>
  <si>
    <t>1600-CLB-612</t>
  </si>
  <si>
    <t>1600 Series Electric Strike, Complete Pac for Latchbolts, Satin Bronze</t>
  </si>
  <si>
    <t>1600-CLB-612-DLM</t>
  </si>
  <si>
    <t>1600 Series Electric Strike, Complete Pac for Latchbolts, Satin Bronze, Dual Lock Monitors</t>
  </si>
  <si>
    <t>1600-CLB-612-DLMS</t>
  </si>
  <si>
    <t>1600 Series Electric Strike, Complete Pac For Latchbolts, Satin Bronze, Dual Lock Monitors &amp; Strike Monitor</t>
  </si>
  <si>
    <t>1600-CLB-612-LM</t>
  </si>
  <si>
    <t>1600 Series Electric Strike, Complete Pac For Latchbolts, Satin Bronze, Lock Monitor</t>
  </si>
  <si>
    <t>1600-CLB-612-LMS</t>
  </si>
  <si>
    <t>1600 Series Electric Strike, Complete Pac For Latchbolts, Satin Bronze, Lock Monitor &amp; Strike Monitor</t>
  </si>
  <si>
    <t>1600-CLB-613E</t>
  </si>
  <si>
    <t>1600 Series Electric Strike, Complete Pac for Latchbolts, Dark Oxidized Satin Bronze</t>
  </si>
  <si>
    <t>1600-CLB-613E-DLM</t>
  </si>
  <si>
    <t>1600 Series Electric Strike, Complete Pac for Latchbolts, Dark Oxidized Satin Bronze, Dual Lock Monitors</t>
  </si>
  <si>
    <t>1600-CLB-613E-DLMS</t>
  </si>
  <si>
    <t>1600 Series Electric Strike, Complete Pac For Latchbolts, Dark Oxidized Satin Bronze, Dual Lock Monitors &amp; Strike Monitor</t>
  </si>
  <si>
    <t>1600-CLB-613E-LM</t>
  </si>
  <si>
    <t>1600 Series Electric Strike, Complete Pac For Latchbolts, Dark Oxidized Satin Bronze, Lock Monitor</t>
  </si>
  <si>
    <t>1600-CLB-613E-LMS</t>
  </si>
  <si>
    <t>1600 Series Electric Strike, Complete Pac For Latchbolts, Dark Oxidized Satin Bronze, Lock Monitor &amp; Strike Monitor</t>
  </si>
  <si>
    <t>1600-CLB-629</t>
  </si>
  <si>
    <t>1600 Series Electric Strike, Complete Pac for Latchbolts, Bright Stainless Steel</t>
  </si>
  <si>
    <t>1600-CLB-629-DLM</t>
  </si>
  <si>
    <t>1600 Series Electric Strike, Complete Pac for Latchbolts, Bright Stainless Steel, Dual Lock Monitors</t>
  </si>
  <si>
    <t>1600-CLB-629-DLMS</t>
  </si>
  <si>
    <t>1600 Series Electric Strike, Complete Pac For Latchbolts, Bright Stainless Steel, Dual Lock Monitors &amp; Strike Monitor</t>
  </si>
  <si>
    <t>1600-CLB-629-LM</t>
  </si>
  <si>
    <t>1600 Series Electric Strike, Complete Pac For Latchbolts, Bright Stainless Steel, Lock Monitor</t>
  </si>
  <si>
    <t>1600-CLB-629-LMS</t>
  </si>
  <si>
    <t>1600 Series Electric Strike, Complete Pac For Latchbolts, Bright Stainless Steel, Lock Monitor &amp; Strike Monitor</t>
  </si>
  <si>
    <t>1600-CLB-630</t>
  </si>
  <si>
    <t>1600 Series Electric Strike, Complete Pac for Latchbolts, Satin Stainless Steel</t>
  </si>
  <si>
    <t>1600-CLB-630-DLM</t>
  </si>
  <si>
    <t>1600 Series Electric Strike, Complete Pac for Latchbolts, Satin Stainless Steel, Dual Lock Monitors</t>
  </si>
  <si>
    <t>1600-CLB-630-DLMS</t>
  </si>
  <si>
    <t>1600 Series Electric Strike, Complete Pac For Latchbolts, Satin Stainless Steel, Dual Lock Monitors &amp; Strike Monitor</t>
  </si>
  <si>
    <t>1600-CLB-630-LM</t>
  </si>
  <si>
    <t>1600 Series Electric Strike, Complete Pac For Latchbolts, Satin Stainless Steel, Lock Monitor</t>
  </si>
  <si>
    <t>1600-CLB-630-LMS</t>
  </si>
  <si>
    <t>1600 Series Electric Strike, Complete Pac For Latchbolts, Satin Stainless Steel, Lock Monitor &amp; Strike Monitor</t>
  </si>
  <si>
    <t>1600-CLB-BLK</t>
  </si>
  <si>
    <t>1600 Series Electric Strike, Complete Pac for Latchbolts, Black</t>
  </si>
  <si>
    <t>1600-CLB-BLK-DLM</t>
  </si>
  <si>
    <t>1600 Series Electric Strike, Complete Pac for Latchbolts, Black, Dual Lock Monitors</t>
  </si>
  <si>
    <t>1600-CLB-BLK-DLMS</t>
  </si>
  <si>
    <t>1600 Series Electric Strike, Complete Pac For Latchbolts, Black, Dual Lock Monitors &amp; Strike Monitor</t>
  </si>
  <si>
    <t>1600-CLB-BLK-LM</t>
  </si>
  <si>
    <t>1600 Series Electric Strike, Complete Pac For Latchbolts, Black, Lock Monitor</t>
  </si>
  <si>
    <t>1600-CLB-BLK-LMS</t>
  </si>
  <si>
    <t>1600 Series Electric Strike, Complete Pac For Latchbolts, Black, Lock Monitor &amp; Strike Monitor</t>
  </si>
  <si>
    <t>1600-CS-605</t>
  </si>
  <si>
    <t>1600 Series Electric Strike, Complete Pac for Latchbolts &amp; Deadbolts, Bright Brass</t>
  </si>
  <si>
    <t>1600-CS-605-DLM</t>
  </si>
  <si>
    <t>1600 Series Electric Strike, Complete Pac for Latchbolts &amp; Deadbolts, Bright Brass, Dual Lock Monitors</t>
  </si>
  <si>
    <t>1600-CS-605-DLMS</t>
  </si>
  <si>
    <t>1600 Series Electric Strike, Complete Pac For Latchbolts &amp; Deadbolts, Bright Brass, Dual Lock Monitors &amp; Strike Monitor</t>
  </si>
  <si>
    <t>1600-CS-605-LM</t>
  </si>
  <si>
    <t>1600 Series Electric Strike, Complete Pac For Latchbolts &amp; Deadbolts, Bright Brass, Lock Monitor</t>
  </si>
  <si>
    <t>1600-CS-605-LMS</t>
  </si>
  <si>
    <t>1600 Series Electric Strike, Complete Pac For Latchbolts &amp; Deadbolts, Bright Brass, Lock Monitor &amp; Strike Monitor</t>
  </si>
  <si>
    <t>1600-CS-606</t>
  </si>
  <si>
    <t>1600 Series Electric Strike, Complete Pac for Latchbolts &amp; Deadbolts, Satin Brass</t>
  </si>
  <si>
    <t>1600-CS-606-DLM</t>
  </si>
  <si>
    <t>1600 Series Electric Strike, Complete Pac for Latchbolts &amp; Deadbolts, Satin Brass, Dual Lock Monitors</t>
  </si>
  <si>
    <t>1600-CS-606-DLMS</t>
  </si>
  <si>
    <t>1600 Series Electric Strike, Complete Pac For Latchbolts &amp; Deadbolts, Satin Brass, Dual Lock Monitors &amp; Strike Monitor</t>
  </si>
  <si>
    <t>1600-CS-606-LM</t>
  </si>
  <si>
    <t>1600 Series Electric Strike, Complete Pac For Latchbolts &amp; Deadbolts, Satin Brass, Lock Monitor</t>
  </si>
  <si>
    <t>1600-CS-606-LMS</t>
  </si>
  <si>
    <t>1600 Series Electric Strike, Complete Pac For Latchbolts &amp; Deadbolts, Satin Brass, Lock Monitor &amp; Strike Monitor</t>
  </si>
  <si>
    <t>1600-CS-612</t>
  </si>
  <si>
    <t>1600 Series Electric Strike, Complete Pac for Latchbolts &amp; Deadbolts, Satin Bronze</t>
  </si>
  <si>
    <t>1600-CS-612-DLM</t>
  </si>
  <si>
    <t>1600 Series Electric Strike, Complete Pac for Latchbolts &amp; Deadbolts, Satin Bronze, Dual Lock Monitors</t>
  </si>
  <si>
    <t>1600-CS-612-DLMS</t>
  </si>
  <si>
    <t>1600 Series Electric Strike, Complete Pac For Latchbolts &amp; Deadbolts, Satin Bronze, Dual Lock Monitors &amp; Strike Monitor</t>
  </si>
  <si>
    <t>1600-CS-612-LM</t>
  </si>
  <si>
    <t>1600 Series Electric Strike, Complete Pac For Latchbolts &amp; Deadbolts, Satin Bronze, Lock Monitor</t>
  </si>
  <si>
    <t>1600-CS-612-LMS</t>
  </si>
  <si>
    <t>1600 Series Electric Strike, Complete Pac For Latchbolts &amp; Deadbolts, Satin Bronze, Lock Monitor &amp; Strike Monitor</t>
  </si>
  <si>
    <t>1600-CS-613E</t>
  </si>
  <si>
    <t>1600 Series Electric Strike, Complete Pac for Latchbolts &amp; Deadbolts, Dark Oxidized Satin Bronze</t>
  </si>
  <si>
    <t>1600-CS-613E-DLM</t>
  </si>
  <si>
    <t>1600 Series Electric Strike, Complete Pac for Latchbolts &amp; Deadbolts, Dark Oxidized Satin Bronze, Dual Lock Monitors</t>
  </si>
  <si>
    <t>1600-CS-613E-DLMS</t>
  </si>
  <si>
    <t>1600 Series Electric Strike, Complete Pac For Latchbolts &amp; Deadbolts, Dark Oxidized Satin Bronze, Dual Lock Monitors &amp; Strike Monitor</t>
  </si>
  <si>
    <t>1600-CS-613E-LM</t>
  </si>
  <si>
    <t>1600 Series Electric Strike, Complete Pac For Latchbolts &amp; Deadbolts, Dark Oxidized Satin Bronze, Lock Monitor</t>
  </si>
  <si>
    <t>1600-CS-613E-LMS</t>
  </si>
  <si>
    <t>1600 Series Electric Strike, Complete Pac For Latchbolts &amp; Deadbolts, Dark Oxidized Satin Bronze, Lock Monitor &amp; Strike Monitor</t>
  </si>
  <si>
    <t>1600-CS-629</t>
  </si>
  <si>
    <t>1600 Series Electric Strike, Complete Pac for Latchbolts &amp; Deadbolts, Bright Stainless Steel</t>
  </si>
  <si>
    <t>1600-CS-629-DLM</t>
  </si>
  <si>
    <t>1600 Series Electric Strike, Complete Pac for Latchbolts &amp; Deadbolts, Bright Stainless Steel, Dual Lock Monitors</t>
  </si>
  <si>
    <t>1600-CS-629-DLMS</t>
  </si>
  <si>
    <t>1600 Series Electric Strike, Complete Pac For Latchbolts &amp; Deadbolts, Bright Stainless Steel, Dual Lock Monitors &amp; Strike Monitor</t>
  </si>
  <si>
    <t>1600-CS-629-LM</t>
  </si>
  <si>
    <t>1600 Series Electric Strike, Complete Pac For Latchbolts &amp; Deadbolts, Bright Stainless Steel, Lock Monitor</t>
  </si>
  <si>
    <t>1600-CS-629-LMS</t>
  </si>
  <si>
    <t>1600 Series Electric Strike, Complete Pac For Latchbolts &amp; Deadbolts, Bright Stainless Steel, Lock Monitor &amp; Strike Monitor</t>
  </si>
  <si>
    <t>1600-CS-630</t>
  </si>
  <si>
    <t>1600 Series Electric Strike, Complete Pac for Latchbolts &amp; Deadbolts, Satin Stainless Steel</t>
  </si>
  <si>
    <t>1600-CS-630-DLM</t>
  </si>
  <si>
    <t>1600 Series Electric Strike, Complete Pac for Latchbolts &amp; Deadbolts, Satin Stainless Steel, Dual Lock Monitors</t>
  </si>
  <si>
    <t>1600-CS-630-DLMS</t>
  </si>
  <si>
    <t>1600 Series Electric Strike, Complete Pac For Latchbolts &amp; Deadbolts, Satin Stainless Steel, Dual Lock Monitors &amp; Strike Monitor</t>
  </si>
  <si>
    <t>1600-CS-630-LM</t>
  </si>
  <si>
    <t>1600 Series Electric Strike, Complete Pac For Latchbolts &amp; Deadbolts, Satin Stainless Steel, Lock Monitor</t>
  </si>
  <si>
    <t>1600-CS-630-LMS</t>
  </si>
  <si>
    <t>1600 Series Electric Strike, Complete Pac For Latchbolts &amp; Deadbolts, Satin Stainless Steel, Lock Monitor &amp; Strike Monitor</t>
  </si>
  <si>
    <t>1600-CS-BLK</t>
  </si>
  <si>
    <t>1600 Series Electric Strike, Complete Pac for Latchbolts &amp; Deadbolts, Black</t>
  </si>
  <si>
    <t>1600-CS-BLK-DLM</t>
  </si>
  <si>
    <t>1600 Series Electric Strike, Complete Pac for Latchbolts &amp; Deadbolts, Black, Dual Lock Monitors</t>
  </si>
  <si>
    <t>1600-CS-BLK-DLMS</t>
  </si>
  <si>
    <t>1600 Series Electric Strike, Complete Pac For Latchbolts &amp; Deadbolts, Black, Dual Lock Monitors &amp; Strike Monitor</t>
  </si>
  <si>
    <t>1600-CS-BLK-LM</t>
  </si>
  <si>
    <t>1600 Series Electric Strike, Complete Pac For Latchbolts &amp; Deadbolts, Black, Lock Monitor</t>
  </si>
  <si>
    <t>1600-CS-BLK-LMS</t>
  </si>
  <si>
    <t>1600 Series Electric Strike, Complete Pac For Latchbolts &amp; Deadbolts, Black, Lock Monitor &amp; Strike Monitor</t>
  </si>
  <si>
    <t>4500C-605</t>
  </si>
  <si>
    <t>4500 Series Electric Strike, Complete Pac for Latchbolts, Bright Brass, No Monitoring</t>
  </si>
  <si>
    <t>4500C-605-LBM</t>
  </si>
  <si>
    <t>4500 Series Electric Strike, Complete Pac for Latchbolts, Bright Brass, Latchbolt Monitor</t>
  </si>
  <si>
    <t>4500C-605-LBSM</t>
  </si>
  <si>
    <t>4500 Series Electric Strike, Complete Pac for Latchbolts, Bright Brass, Latchbolt Strike Monitor</t>
  </si>
  <si>
    <t>4500C-606</t>
  </si>
  <si>
    <t>4500 Series Electric Strike, Complete Pac for Latchbolts, Satin Brass, No Monitoring</t>
  </si>
  <si>
    <t>4500C-606-LBM</t>
  </si>
  <si>
    <t>4500 Series Electric Strike, Complete Pac for Latchbolts, Satin Brass, Latchbolt Monitor</t>
  </si>
  <si>
    <t>4500C-606-LBSM</t>
  </si>
  <si>
    <t>4500 Series Electric Strike, Complete Pac for Latchbolts, Satin Brass, Latchbolt Strike Monitor</t>
  </si>
  <si>
    <t>4500C-612</t>
  </si>
  <si>
    <t>4500 Series Electric Strike, Complete Pac for Latchbolts, Satin Bronze, No Monitoring</t>
  </si>
  <si>
    <t>4500C-612-LBM</t>
  </si>
  <si>
    <t>4500 Series Electric Strike, Complete Pac for Latchbolts, Satin Bronze, Latchbolt Monitor</t>
  </si>
  <si>
    <t>4500C-612-LBSM</t>
  </si>
  <si>
    <t>4500 Series Electric Strike, Complete Pac for Latchbolts, Satin Bronze, Latchbolt Strike Monitor</t>
  </si>
  <si>
    <t>4500C-613</t>
  </si>
  <si>
    <t>4500 Series Electric Strike, Complete Pac for Latchbolts, Bronze Toned, No Monitoring</t>
  </si>
  <si>
    <t>4500C-613-LBM</t>
  </si>
  <si>
    <t>4500 Series Electric Strike, Complete Pac for Latchbolts, Bronze Toned, Latchbolt Monitor</t>
  </si>
  <si>
    <t>4500C-613-LBSM</t>
  </si>
  <si>
    <t>4500 Series Electric Strike, Complete Pac for Latchbolts, Bronze Toned, Latchbolt Strike Monitor</t>
  </si>
  <si>
    <t>4500C-629</t>
  </si>
  <si>
    <t>4500 Series Electric Strike, Complete Pac for Latchbolts, Bright Stainless Steel, No Monitoring</t>
  </si>
  <si>
    <t>4500C-629-LBM</t>
  </si>
  <si>
    <t>4500 Series Electric Strike, Complete Pac for Latchbolts, Bright Stainless Steel, Latchbolt Monitor</t>
  </si>
  <si>
    <t>4500C-629-LBSM</t>
  </si>
  <si>
    <t>4500 Series Electric Strike, Complete Pac for Latchbolts, Bright Stainless Steeel, Latchbolt Strike Monitor</t>
  </si>
  <si>
    <t>4500C-630</t>
  </si>
  <si>
    <t>4500 Series Electric Strike, Complete Pac for Latchbolts, Satin Stainless Steel, No Monitoring</t>
  </si>
  <si>
    <t>4500C-630-LBM</t>
  </si>
  <si>
    <t>4500 Series Electric Strike, Complete Pac for Latchbolts, Satin Stainless Steel, Latchbolt Monitor</t>
  </si>
  <si>
    <t>4500C-630-LBSM</t>
  </si>
  <si>
    <t>4500 Series Electric Strike, Complete Pac for Latchbolts, Satin Stainless Steeel, Latchbolt Strike Monitor</t>
  </si>
  <si>
    <t>5000-12/24D</t>
  </si>
  <si>
    <t>5000 Series Electric Strike, Body Only, No Monitoring</t>
  </si>
  <si>
    <t>5000C</t>
  </si>
  <si>
    <t>5000 Series Electric Strike, Complete Pac, Satin Stainless Steel, No Monitoring</t>
  </si>
  <si>
    <t>5000C-LBM</t>
  </si>
  <si>
    <t>5000 Series Electric Strike, Complete Pac, Satin Stainless Steel, Latchbolt Monitor</t>
  </si>
  <si>
    <t>5000-LBM</t>
  </si>
  <si>
    <t>5000 Series Electric Strike, Body Only, Satin Stainless Steel, Latchbolt Monitor</t>
  </si>
  <si>
    <t>5200-630</t>
  </si>
  <si>
    <t>5200 Series Electric Strike, Body Only, Satin Stainless Steel, No Monitoring</t>
  </si>
  <si>
    <t>5200C-630</t>
  </si>
  <si>
    <t>5200 Series Electric Strike, Complete Pac, Satin Stainless Steel, No Monitoring</t>
  </si>
  <si>
    <t>5200C-LBM</t>
  </si>
  <si>
    <t>5200 Series Electric Strike, Complete Pac, Satin Stainless Steel, Latchbolt Monitor</t>
  </si>
  <si>
    <t>5200C-LBSM</t>
  </si>
  <si>
    <t>5200 Series Electric Strike, Complete Pac, Satin Stainless Steel, Latchbolt Strike Monitor</t>
  </si>
  <si>
    <t>5200-LBM</t>
  </si>
  <si>
    <t>5200 Series Electric Strike, Body Only, Satin Stainless Steel, Latchbolt Monitor</t>
  </si>
  <si>
    <t>5200-LBSM</t>
  </si>
  <si>
    <t>5200 Series Electric Strike, Body Only, Satin Stainless Steel, Latchbolt Strike Monitor</t>
  </si>
  <si>
    <t>610 CABINET LOCK</t>
  </si>
  <si>
    <t>610 Series Cabinet Lock</t>
  </si>
  <si>
    <t>3 Year(s)</t>
  </si>
  <si>
    <t>610LM</t>
  </si>
  <si>
    <t>610 Series Cabinet Lock, Locked State Monitoring</t>
  </si>
  <si>
    <t>660-12D-PRELOAD</t>
  </si>
  <si>
    <t>660 Series Cabinet Lock, 12VDC, Pre-load</t>
  </si>
  <si>
    <t>660-12-LBSM</t>
  </si>
  <si>
    <t>660 Series Cabinet Lock, 12VDC, Locked State Monitoring</t>
  </si>
  <si>
    <t>660-12-LBSM-20PK</t>
  </si>
  <si>
    <t>20 Pack - 660 Series Cabinet Lock, 12VDC, Locked State Monitoring</t>
  </si>
  <si>
    <t>660-12-PRELOAD-LBSM</t>
  </si>
  <si>
    <t>660 Sereis Cabinet Lock, 12VDC, Pre-load, Locked State Monitoring</t>
  </si>
  <si>
    <t>660-12-STD</t>
  </si>
  <si>
    <t>660 Series Cabinet Lock, 12VDC, No Monitoring</t>
  </si>
  <si>
    <t>660-24-LBSM</t>
  </si>
  <si>
    <t>660 Series Cabinet Lock, 24VDC, Locked State Monitoring</t>
  </si>
  <si>
    <t>660-24-PRELOAD</t>
  </si>
  <si>
    <t>660 Series Cabinet Lock, 24VDC, Pre-load</t>
  </si>
  <si>
    <t>660-24-PRELOAD-LBSM</t>
  </si>
  <si>
    <t>660 Series Cabinet Lock, 24VDC, Pre-load, Locked State Monitoring</t>
  </si>
  <si>
    <t>660-24-STD</t>
  </si>
  <si>
    <t>660 Series Cabinet Lock, 24VDC, No Monitoring</t>
  </si>
  <si>
    <t>660-RJ-12D-LBSM-20 PK</t>
  </si>
  <si>
    <t>20 Pack - 660 Series Cabinet Lock, 12VDC, Locked State Monitoring, RJ45 Connector</t>
  </si>
  <si>
    <t>660-RJ-12-LBSM</t>
  </si>
  <si>
    <t>660 Series Cabinet Lock, 12VDC, Locked State Monitoring, RJ45 Connector</t>
  </si>
  <si>
    <t>7000-12D</t>
  </si>
  <si>
    <t>7000 Series Electric Strike, Body Only, 12V, Satin Stainless Steel, No Monitoring</t>
  </si>
  <si>
    <t>7000-12-LBM</t>
  </si>
  <si>
    <t>7000 Series Electric Strike, Body Only, 12V, Satin Stainless Steel, Latchbolt Monitor</t>
  </si>
  <si>
    <t>7000-24</t>
  </si>
  <si>
    <t>7000 Series Electric Strike, Body Only, 24V, Satin Stainless Steel, No Monitoring</t>
  </si>
  <si>
    <t>7000-24-LBM</t>
  </si>
  <si>
    <t>7000 Series Electric Strike, Body Only, 24V, Satin Stainless Steel, Latchbolt Monitor</t>
  </si>
  <si>
    <t>7000C-12-630</t>
  </si>
  <si>
    <t>7000 Series Electric Strike, Complete Pac, 12V, Satin Stainless Steel, No Monitoring</t>
  </si>
  <si>
    <t>7000C-12-LBM</t>
  </si>
  <si>
    <t>7000 Series Electric Strike, Complete Pac, 12V, Satin Stainless Steel, Latchbolt Monitor</t>
  </si>
  <si>
    <t>7000C-630</t>
  </si>
  <si>
    <t>7000 Series Electric Strike, Complete Pac, Dual Voltage, No Monitoring</t>
  </si>
  <si>
    <t>7000C-630-LBM</t>
  </si>
  <si>
    <t>7000 Series Electric Strike, Complete Pac, Dual Voltage, Latchbolt Monitor</t>
  </si>
  <si>
    <t>7501-12-605</t>
  </si>
  <si>
    <t>7501 Series Electric Strike, Body Only, 12V, Bright Brass, No Monitoring</t>
  </si>
  <si>
    <t>7501-12-606</t>
  </si>
  <si>
    <t>7501 Series Electric Strike, Body Only, 12V, Satin Brass, No Monitoring</t>
  </si>
  <si>
    <t>7501-12-612</t>
  </si>
  <si>
    <t>7501 Series Electric Strike, Body Only, 12V, Satin Bronze, No Monitoring</t>
  </si>
  <si>
    <t>7501-12-613</t>
  </si>
  <si>
    <t>7501 Series Electric Strike, Body Only, 12V, Bronze Toned, No Monitoring</t>
  </si>
  <si>
    <t>7501-12-613-LBM</t>
  </si>
  <si>
    <t>7501 Series Electric Strike, Body Only, 12V, Bronze Toned, Latchbolt Monitor</t>
  </si>
  <si>
    <t>7501-12-629</t>
  </si>
  <si>
    <t>7501 Series Electric Strike, Body Only, 12V, Bright Stainless Steel, No Monitoring</t>
  </si>
  <si>
    <t>7501-12-630</t>
  </si>
  <si>
    <t>7501 Series Electric Strike, Body Only, 12V, Satin Stainless Steel, No Monitoring</t>
  </si>
  <si>
    <t>7501-12-630-LBM</t>
  </si>
  <si>
    <t>7501 Series Electric Strike, Body Only, 12V, Satin Stainless Steel, Latchbolt Monitor</t>
  </si>
  <si>
    <t>7501-24-605</t>
  </si>
  <si>
    <t>7501 Series Electric Strike, Body Only, 24V, Bright Brass, No Monitoring</t>
  </si>
  <si>
    <t>7501-24-606</t>
  </si>
  <si>
    <t>7501 Series Electric Strike, Body Only, 24V, Satin Brass, No Monitoring</t>
  </si>
  <si>
    <t>7501-24-606-LBM</t>
  </si>
  <si>
    <t>7501 Series Electric Strike, Body Only, 24V, Satin Brass, Latchbolt Monitor</t>
  </si>
  <si>
    <t>7501-24-612</t>
  </si>
  <si>
    <t>7501 Series Electric Strike, Body Only, 24V, Satin Bronze, No Monitoring</t>
  </si>
  <si>
    <t>7501-24-612-LBM</t>
  </si>
  <si>
    <t>7501 Series Electric Strike, Body Only, 24V, Satin Bronze, Latchbolt Monitor</t>
  </si>
  <si>
    <t>7501-24-613</t>
  </si>
  <si>
    <t>7501 Series Electric Strike, Body Only, 24V, Bronze Toned, No Monitoring</t>
  </si>
  <si>
    <t>7501-24-613-LBM</t>
  </si>
  <si>
    <t>7501 Series Electric Strike, Body Only, 24V, Bronze Toned, Latchbolt Monitor</t>
  </si>
  <si>
    <t>7501-24-629</t>
  </si>
  <si>
    <t>7501 Series Electric Strike, Body Only, 24V, Bright Stainless Steel, No Monitoring</t>
  </si>
  <si>
    <t>7501-24-630</t>
  </si>
  <si>
    <t>7501 Series Electric Strike, Body Only, 24V, Satin Stainless Steel, No Monitoring</t>
  </si>
  <si>
    <t>7501-24-630-LBM</t>
  </si>
  <si>
    <t>7501 Series Electric Strike, Body Only, 24V, Satin Stainless Steel, Latchbolt Monitor</t>
  </si>
  <si>
    <t>8000-12/24D</t>
  </si>
  <si>
    <t>8000 Series Electric Strike, Body Only, No Monitoring</t>
  </si>
  <si>
    <t>8000C-630</t>
  </si>
  <si>
    <t>8000 Series Electric Strike, Complete Pac, Satin Stainless Steel, No Monitoring</t>
  </si>
  <si>
    <t>8000C-LBM</t>
  </si>
  <si>
    <t>8000 Series Electric Strike, Complete Pac, Satin Stainless Steel, Latchbolt Monitor</t>
  </si>
  <si>
    <t>8000-LBM</t>
  </si>
  <si>
    <t>8000 Series Electric Strike, Body Only, Satin Stainless Steel, Latchbolt Monitor</t>
  </si>
  <si>
    <t>8300-12/24D</t>
  </si>
  <si>
    <t>8300 Series Electric Strike, Body Only, No Monitoring</t>
  </si>
  <si>
    <t>8300C-630</t>
  </si>
  <si>
    <t>8300 Series Electric Strike, Complete Pac, Satin Stainless Steel, No Monitoring</t>
  </si>
  <si>
    <t>8300C-LBM-630</t>
  </si>
  <si>
    <t>8300 Series Electric Strike, Complete Pac, Satin Stainless Steel, Latchbolt Monitor</t>
  </si>
  <si>
    <t>8300-LBM</t>
  </si>
  <si>
    <t>8300 Series Electric Strike, Body Only, Satin Stainless Steel, Latchbolt Monitor</t>
  </si>
  <si>
    <t>8500-605</t>
  </si>
  <si>
    <t>8500 Series Electric Strike, Body Only, Bright Brass, No Monitoring</t>
  </si>
  <si>
    <t>8500-605-LBM</t>
  </si>
  <si>
    <t>8500 Series Electric Strike, Body Only, Bright Brass, Latchbolt Monitor</t>
  </si>
  <si>
    <t>8500-605-LBSM</t>
  </si>
  <si>
    <t>8500 Series Electric Strike, Body Only, Bright Brass, Latchbolt Strike Monitor</t>
  </si>
  <si>
    <t>8500-606</t>
  </si>
  <si>
    <t>8500 Series Electric Strike, Body Only, Satin Brass, No Monitoring</t>
  </si>
  <si>
    <t>8500-606-LBSM</t>
  </si>
  <si>
    <t>8500 Series Electric Strike, Body Only, Satin Brass, Latchbolt Strike Monitor</t>
  </si>
  <si>
    <t>8500-612</t>
  </si>
  <si>
    <t>8500 Series Electric Strike, Body Only, Satin Bronze, No Monitoring</t>
  </si>
  <si>
    <t>8500-612-LBSM</t>
  </si>
  <si>
    <t>8500 Series Electric Strike, Body Only, Satin Bronze, Latchbolt Strike Monitoring</t>
  </si>
  <si>
    <t>8500-613</t>
  </si>
  <si>
    <t>8500 Series Electric Strike, Body Only, Bronze Toned, No Monitoring</t>
  </si>
  <si>
    <t>8500-613-LBM</t>
  </si>
  <si>
    <t>8500 Series Electric Strike, Body Only, Bronze Toned, Latchbolt Monitor</t>
  </si>
  <si>
    <t>8500-613-LBSM</t>
  </si>
  <si>
    <t>8500 Series Electric Strike, Body Only, Bronze Toned, Latchbolt Strike Monitor</t>
  </si>
  <si>
    <t>8500-629</t>
  </si>
  <si>
    <t>8500 Series Electric Strike, Body Only, Bright Stainless Steel, No Monitoring</t>
  </si>
  <si>
    <t>8500-629-LBM</t>
  </si>
  <si>
    <t>8500 Series Electric Strike, Body Only, Bright Stainless Steel, Latchbolt Monitor</t>
  </si>
  <si>
    <t>8500-629-LBSM</t>
  </si>
  <si>
    <t>8500 Series Electric Strike, Body Only, Bright Stainless Steel, Latchbolt Strike Monitor</t>
  </si>
  <si>
    <t>8500-630</t>
  </si>
  <si>
    <t>8500 Series Electric Strike, Body Only, Satin Stainless Steel, No Monitoring</t>
  </si>
  <si>
    <t>8500-LBM</t>
  </si>
  <si>
    <t>8500 Series Electric Strike, Body Only, Satin Stainless Steel, Latchbolt Monitor</t>
  </si>
  <si>
    <t>8500-LBSM</t>
  </si>
  <si>
    <t>8500 Series Electric Strike, Body Only, Satin Stainless Steel, Latchbolt Strike Monitor</t>
  </si>
  <si>
    <t>9400-605</t>
  </si>
  <si>
    <t>9400 Series Electric Strike, Bright Brass, No Monitoring</t>
  </si>
  <si>
    <t>9400-605-LBM</t>
  </si>
  <si>
    <t>9400 Series Electric Strike, Bright Brass, Latchbolt Monitor</t>
  </si>
  <si>
    <t>9400-605-LBSM</t>
  </si>
  <si>
    <t>9400 Series Electric Strike, Bright Brass, Latchbolt Strike Monitor</t>
  </si>
  <si>
    <t>9400-606</t>
  </si>
  <si>
    <t>9400 Series Electric Strike, Satin Brass, No Monitoring</t>
  </si>
  <si>
    <t>9400-606-LBM</t>
  </si>
  <si>
    <t>9400 Series Electric Strike, Satin Brass, Latchbolt Monitor</t>
  </si>
  <si>
    <t>9400-606-LBSM</t>
  </si>
  <si>
    <t>9400 Series Electric Strike, Satin Brass, Latchbolt Strike Monitor</t>
  </si>
  <si>
    <t>9400-612</t>
  </si>
  <si>
    <t>9400 Series Electric Strike, Satin Bronze, No Monitoring</t>
  </si>
  <si>
    <t>9400-612-LBM</t>
  </si>
  <si>
    <t>9400 Series Electric Strike, Satin Bronze, Latchbolt Monitoring</t>
  </si>
  <si>
    <t>9400-613</t>
  </si>
  <si>
    <t>9400 Series Electric Strike, Bronze Toned, No Monitoring</t>
  </si>
  <si>
    <t>9400-613E</t>
  </si>
  <si>
    <t>9400 Series Electric Strike, Dark Oxidized Satin Bronze, No Monitoring</t>
  </si>
  <si>
    <t>9400-613E-LBM</t>
  </si>
  <si>
    <t>9400 Series Electric Strike, Dark Oxidized Satin Bronze, Latchbolt Monitor</t>
  </si>
  <si>
    <t>9400-613E-LBSM</t>
  </si>
  <si>
    <t>9400 Series Electric Strike, Dark Oxidized Satin Bronze, Latchbolt Strike Monitor</t>
  </si>
  <si>
    <t>9400-613-LBM</t>
  </si>
  <si>
    <t>9400 Series Electric Strike, Bronze Toned, Latchbolt Monitor</t>
  </si>
  <si>
    <t>9400-613-LBSM</t>
  </si>
  <si>
    <t>9400 Series Electric Strike, Bronze Toned, Latchbolt Strike Monitor</t>
  </si>
  <si>
    <t>9400-629</t>
  </si>
  <si>
    <t>9400 Series Electric Strike, Bright Stainless Steel, No Monitoring</t>
  </si>
  <si>
    <t>9400-629-LBM</t>
  </si>
  <si>
    <t>9400 Series Electric Strike, Bright Stainless Steel, Latchbolt Monitor</t>
  </si>
  <si>
    <t>9400-630</t>
  </si>
  <si>
    <t>9400 Series Electric Strike, Satin Stainless Steel, No Monitoring</t>
  </si>
  <si>
    <t>9400-630-LBM</t>
  </si>
  <si>
    <t>9400 Series Electric Strike, Satin Stainless Steel, Latchbolt Monitor</t>
  </si>
  <si>
    <t>9400-630-LBSM</t>
  </si>
  <si>
    <t>9400 Series Electric Strike, Satin Stainless Steel, Latchbolt Strike Monitor</t>
  </si>
  <si>
    <t>9500-605</t>
  </si>
  <si>
    <t>9500 Series Electric Strike, Bright Brass, No Monitoring</t>
  </si>
  <si>
    <t>9500-605-LBSM</t>
  </si>
  <si>
    <t>9500 Series Electric Strike, Bright Brass, Latchbolt Strike Monitor</t>
  </si>
  <si>
    <t>9500-606</t>
  </si>
  <si>
    <t>9500 Series Electric Strike, Satin Brass, No Monitoring</t>
  </si>
  <si>
    <t>9500-606-LBM</t>
  </si>
  <si>
    <t>9500 Series Electric Strike, Satin Brass, Latchbolt Monitor</t>
  </si>
  <si>
    <t>9500-606-LBSM</t>
  </si>
  <si>
    <t>9500 Series Electric Strike, Satin Brass, Latchbolt Strike Monitor</t>
  </si>
  <si>
    <t>9500-612</t>
  </si>
  <si>
    <t>9500 Series Electric Strike, Satin Bronze, No Monitoring</t>
  </si>
  <si>
    <t>9500-612-LBM</t>
  </si>
  <si>
    <t>9500 Series Electric Strike, Satin Bronze, Latchbolt Monitor</t>
  </si>
  <si>
    <t>9500-612-LBSM</t>
  </si>
  <si>
    <t>9500 Series Electric Strike, Satin Bronze, Latchbolt Strike Monitor</t>
  </si>
  <si>
    <t>9500-613</t>
  </si>
  <si>
    <t>9500 Series Electric Strike, Bronze Toned, No Monitoring</t>
  </si>
  <si>
    <t>9500-613E</t>
  </si>
  <si>
    <t>9500 Series Electric Strike, Dark Oxidized Satin Bronze, No Monitoring</t>
  </si>
  <si>
    <t>9500-613E-LBM</t>
  </si>
  <si>
    <t>9500 Series Electric Strike, Dark Oxidized Satin Bronze, Latchbolt Monitor</t>
  </si>
  <si>
    <t>9500-613E-LBSM</t>
  </si>
  <si>
    <t>9500 Series Electric Strike, Dark Oxidized Satin Bronze, Latchbolt Strike Monitor</t>
  </si>
  <si>
    <t>9500-613-LBM</t>
  </si>
  <si>
    <t>9500 Series Electric Strike, Bronze Toned, Latchbolt Monitor</t>
  </si>
  <si>
    <t>9500-613-LBSM</t>
  </si>
  <si>
    <t>9500 Series Electric Strike, Bronze Toned, Latchbolt Strike Monitor</t>
  </si>
  <si>
    <t>9500-629</t>
  </si>
  <si>
    <t>9500 Series Electric Strike, Bright Stainless Steel, No Monitoring</t>
  </si>
  <si>
    <t>9500-629-LBM</t>
  </si>
  <si>
    <t>9500 Series Electric Strike, Bright Stainless Steel, Latchbolt Monitor</t>
  </si>
  <si>
    <t>9500-629-LBSM</t>
  </si>
  <si>
    <t>9500 Series Electric Strike, Bright Stainless Steel, Latchbolt Strike Monitor</t>
  </si>
  <si>
    <t>9500-630</t>
  </si>
  <si>
    <t>9500 Series Electric Strike, Satin Stainless Steel, No Monitoring</t>
  </si>
  <si>
    <t>9500-630-LBM</t>
  </si>
  <si>
    <t>9500 Series Electric Strike, Satin Stainless Steel, Latchbolt Monitor</t>
  </si>
  <si>
    <t>9500-630-LBSM</t>
  </si>
  <si>
    <t>9500 Series Electric Strike, Satin Stainless Steel, Latchbolt Strike Monitor</t>
  </si>
  <si>
    <t>9600-605</t>
  </si>
  <si>
    <t>9600 Series Electric Strike, Bright Brass, No Monitoring</t>
  </si>
  <si>
    <t>9600-605-LBM</t>
  </si>
  <si>
    <t>9600 Series Electric Strike, Bright Brass, Latchbolt Monitor</t>
  </si>
  <si>
    <t>9600-605-LBSM</t>
  </si>
  <si>
    <t>9600 Series Electric Strike, Bright Brass, Latchbolt Strike Monitor</t>
  </si>
  <si>
    <t>9600-606</t>
  </si>
  <si>
    <t>9600 Series Electric Strike, Satin Brass, No Monitoring</t>
  </si>
  <si>
    <t>9600-606-LBM</t>
  </si>
  <si>
    <t>9600 Series Electric Strike, Satin Brass, Latchbolt Monitor</t>
  </si>
  <si>
    <t>9600-606-LBSM</t>
  </si>
  <si>
    <t>9600 Series Electric Strike, Satin Brass, Latchbolt Strike Monitor</t>
  </si>
  <si>
    <t>9600-612</t>
  </si>
  <si>
    <t>9600 Series Electric Strike, Satin Bronze, No Monitoring</t>
  </si>
  <si>
    <t>9600-612-LBM</t>
  </si>
  <si>
    <t>9600 Series Electric Strike, Satin Bronze, Latchbolt Monitor</t>
  </si>
  <si>
    <t>9600-612-LBSM</t>
  </si>
  <si>
    <t>9600 Series Electric Strike, Satin Bronze, Latchbolt Strike Monitor</t>
  </si>
  <si>
    <t>9600-613</t>
  </si>
  <si>
    <t>9600 Series Electric Strike, Bronze Toned, No Monitoring</t>
  </si>
  <si>
    <t>9600-613E</t>
  </si>
  <si>
    <t>9600 Series Electric Strike, Dark Oxidized Satin Bronze, No Monitoring</t>
  </si>
  <si>
    <t>9600-613E-LBM</t>
  </si>
  <si>
    <t>9600 Series Electric Strike, Dark Oxidized Satin Bronze, Latchbolt Monitor</t>
  </si>
  <si>
    <t>9600-613E-LBSM</t>
  </si>
  <si>
    <t>9600 Series Electric Strike, Dark Oxidized Satin Bronze, Latchbolt Strike Monitor</t>
  </si>
  <si>
    <t>9600-613-LBM</t>
  </si>
  <si>
    <t>9600 Series Electric Strike, Bronze Toned, Latchbolt Monitor</t>
  </si>
  <si>
    <t>9600-613-LBSM</t>
  </si>
  <si>
    <t>9600 Series Electric Strike, Bronze Toned, Latchbolt Strike Monitor</t>
  </si>
  <si>
    <t>9600-629</t>
  </si>
  <si>
    <t>9600 Series Electric Strike, Bright Stainless Steel, No Monitoring</t>
  </si>
  <si>
    <t>9600-629-LBM</t>
  </si>
  <si>
    <t>9600 Series Electric Strike, Bright Stainless Steel, Latchbolt Monitor</t>
  </si>
  <si>
    <t>9600-629-LBSM</t>
  </si>
  <si>
    <t>9600 Series Electric Strike, Bright Stainless Steel, Latchbolt Strike Monitor</t>
  </si>
  <si>
    <t>9600-630</t>
  </si>
  <si>
    <t>9600 Series Electric Strike, Satin Stainless Steel, No Monitoring</t>
  </si>
  <si>
    <t>9600-630-LBM</t>
  </si>
  <si>
    <t>9600 Series Electric Strike, Satin Stainless Steel, Latchbolt Monitor</t>
  </si>
  <si>
    <t>9600-630-LBSM</t>
  </si>
  <si>
    <t>9600 Series Electric Strike, Satin Stainless Steel, Latchbolt Strike Monitor</t>
  </si>
  <si>
    <t>9700-605</t>
  </si>
  <si>
    <t>9700 Series Electric Strike, Bright Brass, No Monitoring</t>
  </si>
  <si>
    <t>9700-605-LBM</t>
  </si>
  <si>
    <t>9700 Series Electric Strike, Bright Brass, Latchbolt Monitor</t>
  </si>
  <si>
    <t>9700-605-LBSM</t>
  </si>
  <si>
    <t>9700 Series Electric Strike, Bright Brass, Latchbolt Strike Monitor</t>
  </si>
  <si>
    <t>9700-606</t>
  </si>
  <si>
    <t>9700 Series Electric Strike, Satin Brass, No Monitoring</t>
  </si>
  <si>
    <t>9700-606-LBM</t>
  </si>
  <si>
    <t>9700 Series Electric Strike, Satin Brass, Latchbolt Monitor</t>
  </si>
  <si>
    <t>9700-606-LBSM</t>
  </si>
  <si>
    <t>9700 Series Electric Strike, Satin Brass, Latchbolt Strike Monitor</t>
  </si>
  <si>
    <t>9700-612</t>
  </si>
  <si>
    <t>9700 Series Electric Strike, Satin Bronze, No Monitoring</t>
  </si>
  <si>
    <t>9700-612-LBM</t>
  </si>
  <si>
    <t>9700 Series Electric Strike, Satin Bronze, Latchbolt Monitor</t>
  </si>
  <si>
    <t>9700-612-LBSM</t>
  </si>
  <si>
    <t>9700 Series Electric Strike, Satin Bronze, Latchbolt Strike Monitor</t>
  </si>
  <si>
    <t>9700-613</t>
  </si>
  <si>
    <t>9700 Series Electric Strike, Bronze Toned, No Monitoring</t>
  </si>
  <si>
    <t>9700-613E</t>
  </si>
  <si>
    <t>9700 Series Electric Strike, Dark Oxidized Satin Bronze, No Monitoring</t>
  </si>
  <si>
    <t>9700-613E-LBM</t>
  </si>
  <si>
    <t>9700 Series Electric Strike, Dark Oxidized Satin Bronze, Latchbolt Monitor</t>
  </si>
  <si>
    <t>9700-613E-LBSM</t>
  </si>
  <si>
    <t>9700 Series Electric Strike, Dark Oxidized Satin Bronze, Latchbolt Strike Monitor</t>
  </si>
  <si>
    <t>9700-613-LBM</t>
  </si>
  <si>
    <t>9700 Series Electric Strike, Bronze Toned, Latchbolt Monitor</t>
  </si>
  <si>
    <t>9700-629</t>
  </si>
  <si>
    <t>9700 Series Electric Strike, Bright Stainless Steel, No Monitoring</t>
  </si>
  <si>
    <t>9700-629-LBM</t>
  </si>
  <si>
    <t>9700 Series Electric Strike, Bright Stainless Steel, Latchbolt Monitor</t>
  </si>
  <si>
    <t>9700-629-LBSM</t>
  </si>
  <si>
    <t>9700 Series Electric Strike, Bright Stainless Steel, Latchbolt Strike Monitor</t>
  </si>
  <si>
    <t>9700-630</t>
  </si>
  <si>
    <t>9700 Series Electric Strike, Satin Stainless Steel, No Monitoring</t>
  </si>
  <si>
    <t>9700-630-LBM</t>
  </si>
  <si>
    <t>9700 Series Electric Strike, Satin Stainless Steel, Latchbolt Monitor</t>
  </si>
  <si>
    <t>9700-630-LBSM</t>
  </si>
  <si>
    <t>9700 Series Electric Strike, Satin Stainless Steel, Latchbolt Strike Monitor</t>
  </si>
  <si>
    <t>K100-622H-PA-B2</t>
  </si>
  <si>
    <t>K100 APERIO® Wireless Cabinet Lock, HID 125 kHz Prox, Black, Pinch Knob, Factory Pre-Paired with Wiegand Hub</t>
  </si>
  <si>
    <t>K100-622H-SE-B2</t>
  </si>
  <si>
    <t>K100 APERIO® Wireless Cabinet Lock, HID 13.56 MHz iCLASS SE, Black, Pinch Knob, Factory Pre-Paired with Wiegand Hub</t>
  </si>
  <si>
    <t>K200-622-B2</t>
  </si>
  <si>
    <t>K200 Integrated Wiegand Cabinet Lock, multiCLASS, Black, Pinch Knob</t>
  </si>
  <si>
    <t>KS100-640H-PA</t>
  </si>
  <si>
    <r>
      <t>KS100 APERIO</t>
    </r>
    <r>
      <rPr>
        <sz val="11"/>
        <color theme="1"/>
        <rFont val="Calibri"/>
        <family val="2"/>
      </rPr>
      <t>®</t>
    </r>
    <r>
      <rPr>
        <sz val="10"/>
        <rFont val="Arial"/>
        <family val="2"/>
      </rPr>
      <t xml:space="preserve"> Wireless Server Cabinet Lock, HID 125 kHz Prox, Black, Factory Pre-Paired with Wiegand Hub</t>
    </r>
  </si>
  <si>
    <t>KS100-640H-SE</t>
  </si>
  <si>
    <t>KS100 APERIO® Wireless Server Cabinet Lock, HID 13.56 MHz iCLASS SE, Black, Factory Pre-Paired with Wiegand Hub</t>
  </si>
  <si>
    <t>KS200-640</t>
  </si>
  <si>
    <t>KS200 Integrated Wiegand Server Cabinet Lock, multiCLASS, Black</t>
  </si>
  <si>
    <t>SFIC</t>
  </si>
  <si>
    <t>MEDECO X4 SFIC Cyliner &amp; 2 Keys (1 User, 1 Control)</t>
  </si>
  <si>
    <t>CEPT-10</t>
  </si>
  <si>
    <t>Electrical Power Transfer - US32D, Concealed, 10 Wire</t>
  </si>
  <si>
    <t>CEPT-10-04</t>
  </si>
  <si>
    <t>Electrical Power Transfer - US04/606, Concealed, 10 Wire</t>
  </si>
  <si>
    <t>CEPT-10-10</t>
  </si>
  <si>
    <t>Electrical Power Transfer - US10/612, Concealed, 10 Wire</t>
  </si>
  <si>
    <t>CEPT-10-10B</t>
  </si>
  <si>
    <t>Electrical Power Transfer - US10B/613, Concealed, 10 Wire</t>
  </si>
  <si>
    <t>CEPT-C5E</t>
  </si>
  <si>
    <t>Electrical Power Transfer - US32D, Concealed, CAT-5E</t>
  </si>
  <si>
    <t>CEPT-C5E-10</t>
  </si>
  <si>
    <t>Electrical Power Transfer - US10/612, Concealed, CAT-5E</t>
  </si>
  <si>
    <t>CEPT-C5E-10B</t>
  </si>
  <si>
    <t>Electrical Power Transfer - US10B/613, Concealed, CAT-5E</t>
  </si>
  <si>
    <t>CEPT-NW</t>
  </si>
  <si>
    <t>CEPT- without wires</t>
  </si>
  <si>
    <t>DK-12</t>
  </si>
  <si>
    <t>Digital Keypad System w/ Illuminated Keys - Single Gang</t>
  </si>
  <si>
    <t>DK-16</t>
  </si>
  <si>
    <t>Digital Keypad System - Indoor, Single Gang</t>
  </si>
  <si>
    <t>DK-16P</t>
  </si>
  <si>
    <t>Digital Keypad Pad - Indoor, Single Gang</t>
  </si>
  <si>
    <t>DK-26BK</t>
  </si>
  <si>
    <t>Digital Keypad System - Narrow Stile, Black Anodized</t>
  </si>
  <si>
    <t>DK-26PBK</t>
  </si>
  <si>
    <t>Digital Keypad Pad - Narrow Stile, Black Anodized</t>
  </si>
  <si>
    <t>DK-26PSS</t>
  </si>
  <si>
    <t>Digital Keypad Pad - Narrow Stile, Stainless Steel</t>
  </si>
  <si>
    <t>DK-26SS</t>
  </si>
  <si>
    <t>Digital Keypad System - Narrow Stile, Satin Stainless</t>
  </si>
  <si>
    <t>DK-37WBK</t>
  </si>
  <si>
    <t>Keypad only - Wiegand Mode, Narrow Stile, Black</t>
  </si>
  <si>
    <t>DK-37WSS</t>
  </si>
  <si>
    <t>Keypad only - Wiegand Mode, Narrow Stile, Stainless Steel</t>
  </si>
  <si>
    <t>DK-38W</t>
  </si>
  <si>
    <t>Keypad only - Wiegand Mode, Single Gang, Stainless Steel</t>
  </si>
  <si>
    <t>DK-CPSS</t>
  </si>
  <si>
    <t>Digital Keypad Cover Plate - [3 x 8] Satin Stainless</t>
  </si>
  <si>
    <t>DM62</t>
  </si>
  <si>
    <t>Magnalock 62 [Double] - 12/24 VDC</t>
  </si>
  <si>
    <t>DM62B</t>
  </si>
  <si>
    <t>Magnalock 62 [Double] - 12/24 VDC, MBS</t>
  </si>
  <si>
    <t>DM62BD</t>
  </si>
  <si>
    <t>Magnalock 62 [Double] - 12/24 VDC, MBS, DPS</t>
  </si>
  <si>
    <t>DM62B-OS</t>
  </si>
  <si>
    <t>Magnalock 62 [Double] - 12/24 VDC, MBS w/ Offset Strike</t>
  </si>
  <si>
    <t>DM62D</t>
  </si>
  <si>
    <t>Magnalock 62 [Double] - 12/24 VDC, DPS</t>
  </si>
  <si>
    <t>DM62-OS</t>
  </si>
  <si>
    <t>Magnalock 62 [Double] - 12/24 VDC w/ Offset Strike</t>
  </si>
  <si>
    <t>DSB-BK</t>
  </si>
  <si>
    <t>Dual Sense Bar - 36", Black Anodized</t>
  </si>
  <si>
    <t>DSB-BK42</t>
  </si>
  <si>
    <t>Dual Sense Bar - 42", Black Anodized</t>
  </si>
  <si>
    <t>DSB-BK48</t>
  </si>
  <si>
    <t>Dual Sense Bar - 48", Black Anodized</t>
  </si>
  <si>
    <t>DSB-BKI</t>
  </si>
  <si>
    <t>Dual Sense Bar - 36", Illuminated, Black Anodized</t>
  </si>
  <si>
    <t>DSB-BKI42</t>
  </si>
  <si>
    <t>Dual Sense Bar - 42", Illuminated, Black Anodized</t>
  </si>
  <si>
    <t>DSB-CL</t>
  </si>
  <si>
    <t>Dual Sense Bar - 36", Clear Anodized</t>
  </si>
  <si>
    <t>DSB-CL42</t>
  </si>
  <si>
    <t>Dual Sense Bar - 42", Clear Anodized</t>
  </si>
  <si>
    <t>DSB-CL48</t>
  </si>
  <si>
    <t>Dual Sense Bar - 48", Clear Anodized</t>
  </si>
  <si>
    <t>DSB-CLI</t>
  </si>
  <si>
    <t>Dual Sense Bar - 36", Illuminated, Clear Anodized</t>
  </si>
  <si>
    <t>DT-7</t>
  </si>
  <si>
    <t>Prime Time Digital Timer</t>
  </si>
  <si>
    <t>DTSB-BK</t>
  </si>
  <si>
    <t>Dummy TSB Bar - 36" w/ End Caps &amp; Fasteners, Black Anodized</t>
  </si>
  <si>
    <t>DTSB-BK-42</t>
  </si>
  <si>
    <t>Dummy TSB Bar - 42" w/ End Caps &amp; Fasteners, Black Anodized</t>
  </si>
  <si>
    <t>DTSB-BK-48</t>
  </si>
  <si>
    <t>Dummy TSB Bar - 48" w/ End Caps &amp; Fasteners, Black Anodized</t>
  </si>
  <si>
    <t>DTSB-CL</t>
  </si>
  <si>
    <t>Dummy TSB Bar - 36" w/ End Caps &amp; Fasteners, Clear Anodized</t>
  </si>
  <si>
    <t>DTSB-CL-42</t>
  </si>
  <si>
    <t>Dummy TSB Bar - 42" w/ End Caps &amp; Fasteners, Clear Anodized</t>
  </si>
  <si>
    <t>DTSB-CL-48</t>
  </si>
  <si>
    <t>Dummy TSB Bar - 48" w/ End Caps &amp; Fasteners, Clear Anodized</t>
  </si>
  <si>
    <t>EEB2</t>
  </si>
  <si>
    <t>Emergency Exit Button w/ 30 Sec. Timer - SG, Grn/Red/Handicap</t>
  </si>
  <si>
    <t>EEB3N</t>
  </si>
  <si>
    <t>Emergency Exit Button w/ 30 Sec. Timer - Narrow Stile, Grn/Red</t>
  </si>
  <si>
    <t>EH-40</t>
  </si>
  <si>
    <t>Electric Hinge Concealed - 6 Wire [4.5" x 4.0"]</t>
  </si>
  <si>
    <t>EH-45</t>
  </si>
  <si>
    <t>Electric Hinge Concealed - 6 Wire [4.5" x 4.5"]</t>
  </si>
  <si>
    <t>EL-CEPT</t>
  </si>
  <si>
    <t>Electrical Power Transfer - Concealed, US32D, ElectroLynx</t>
  </si>
  <si>
    <t>EL-CEPT-04</t>
  </si>
  <si>
    <t>Electrical Power Transfer - Concealed, US04/606, ElectroLynx</t>
  </si>
  <si>
    <t>EL-CEPT-10</t>
  </si>
  <si>
    <t>Electrical Power Transfer - Concealed, US10/612, ElectroLynx</t>
  </si>
  <si>
    <t>EL-CEPT-10B</t>
  </si>
  <si>
    <t>Electrical Power Transfer - Concealed, US10B/613, ElectroLynx</t>
  </si>
  <si>
    <t>EL-DSB-CL</t>
  </si>
  <si>
    <t>Dual Sense Bar - 36", Clear Anodized, ElectroLynx</t>
  </si>
  <si>
    <t>EL-EMH-CL</t>
  </si>
  <si>
    <t>Electromechanical Handle - Clear, ElectroLynx</t>
  </si>
  <si>
    <t>EL-EPT</t>
  </si>
  <si>
    <t>Electrical Power Transfer - Standard Version, ElectroLynx</t>
  </si>
  <si>
    <t>EL-EPTL</t>
  </si>
  <si>
    <t>Electrical Power Transfer - Long Version, ElectroLynx</t>
  </si>
  <si>
    <t>EL-EPT-SC</t>
  </si>
  <si>
    <t>Electrical Power Transfer - Swing Clear, Standard Version, ElectroLynx</t>
  </si>
  <si>
    <t>EL-SEPT</t>
  </si>
  <si>
    <t>Electrical Power Transfer - Square Cut,  ElectroLynx</t>
  </si>
  <si>
    <t>EL-TSB-BK</t>
  </si>
  <si>
    <t>Touch Sense Bar - 36", Black Anodized, ElectroLynx</t>
  </si>
  <si>
    <t>EL-TSB-BK-42</t>
  </si>
  <si>
    <t>Touch Sense Bar - 42", Black Anodized, ElectroLynx</t>
  </si>
  <si>
    <t>EL-TSB-CL</t>
  </si>
  <si>
    <t>Touch Sense Bar - 36", Clear Anodized, ElectroLynx</t>
  </si>
  <si>
    <t>EL-TSB-CL-42</t>
  </si>
  <si>
    <t>Touch Sense Bar - 42", Clear Anodized, ElectroLynx</t>
  </si>
  <si>
    <t>EL-TSB-CL-48</t>
  </si>
  <si>
    <t>Touch Sense Bar - 48", Clear Anodized, ElectroLynx</t>
  </si>
  <si>
    <t>EL-TSH-BK</t>
  </si>
  <si>
    <t>Touch Sense Handle - Push/Pull,  Black Anodized, ElectroLynx</t>
  </si>
  <si>
    <t>EL-TSH-CL</t>
  </si>
  <si>
    <t>Touch Sense Handle - Push/Pull,  Clear Anodized, ElectroLynx</t>
  </si>
  <si>
    <t>EMB-BK</t>
  </si>
  <si>
    <t>Electromechanical Bar - 36", Black Anodized</t>
  </si>
  <si>
    <t>EMB-BK-42</t>
  </si>
  <si>
    <t>Electromechanical Bar - 42", Black Anodized</t>
  </si>
  <si>
    <t>EMB-BK-48</t>
  </si>
  <si>
    <t>Electromechanical Bar - 48", Black Anodized</t>
  </si>
  <si>
    <t>EMB-CL</t>
  </si>
  <si>
    <t>Electromechanical Bar - 36", Clear Anodized</t>
  </si>
  <si>
    <t>EMB-CL-42</t>
  </si>
  <si>
    <t>Electromechanical Bar - 42", Clear Anodized</t>
  </si>
  <si>
    <t>EMB-CL-48</t>
  </si>
  <si>
    <t>Electromechanical Bar - 48", Clear Anodized</t>
  </si>
  <si>
    <t>EMH-BK</t>
  </si>
  <si>
    <t>Touch Handle - Electromechanical,  Black Anodized</t>
  </si>
  <si>
    <t>EMH-CL</t>
  </si>
  <si>
    <t>Touch Handle - Electromechanical, Clear Anodized</t>
  </si>
  <si>
    <t>EPT</t>
  </si>
  <si>
    <t>Electrical Power Transfer - Standard Version</t>
  </si>
  <si>
    <t>EPTL</t>
  </si>
  <si>
    <t>Electrical Power Transfer - Long Version</t>
  </si>
  <si>
    <t>EPT-SC</t>
  </si>
  <si>
    <t>Electrical Power Transfer - Swing Clear, Standard Version</t>
  </si>
  <si>
    <t>EXD-1L</t>
  </si>
  <si>
    <t>Exit Delay System [EXD-1] - Label &amp; Documentation</t>
  </si>
  <si>
    <t>FAR-12</t>
  </si>
  <si>
    <t xml:space="preserve">Fire Alert Reset Control - 12 VDC </t>
  </si>
  <si>
    <t>FAR-24</t>
  </si>
  <si>
    <t>Fire Alert Reset Control - 24 VDC</t>
  </si>
  <si>
    <t>FA-XDT-12</t>
  </si>
  <si>
    <t>Exit Delay Timer - 12 VDC, Flush Mount w/Alarm &amp; Door</t>
  </si>
  <si>
    <t>FA-XDT-24</t>
  </si>
  <si>
    <t>Exit Delay Timer - 24 VDC, Flush Mount w/Alarm &amp; Door</t>
  </si>
  <si>
    <t>FSUNL-12</t>
  </si>
  <si>
    <t>Unlatch Module - Fail Safe/Fail Secure, 12 VDC</t>
  </si>
  <si>
    <t>FSUNL-24</t>
  </si>
  <si>
    <t>Unlatch Module - Fail Safe/Fail Secure, 24 VDC</t>
  </si>
  <si>
    <t>GL1-FL</t>
  </si>
  <si>
    <t>Gate Lock, 12/24 VDC, Standard Fail Locked</t>
  </si>
  <si>
    <t>GL1-FLM</t>
  </si>
  <si>
    <t>Gate Lock, 12/24 VDC, Monitored Fail Locked</t>
  </si>
  <si>
    <t>GL1-FS</t>
  </si>
  <si>
    <t>Gate Lock, 12/24 VDC, Standard Fail Safe</t>
  </si>
  <si>
    <t>GL1-FSM</t>
  </si>
  <si>
    <t>Gate Lock, 12/24 VDC, Monitored Fail Safe</t>
  </si>
  <si>
    <t>ICPT</t>
  </si>
  <si>
    <t>PowerJump Inductive Coupling Power Transfer</t>
  </si>
  <si>
    <t>IEXDA</t>
  </si>
  <si>
    <t>Integrated Delay Egress External Initiate - Dual Voltage</t>
  </si>
  <si>
    <t>IMXDA</t>
  </si>
  <si>
    <t>Integrated Motion Exit Delay System - Dual Voltage</t>
  </si>
  <si>
    <t>IMXDA-CA15S</t>
  </si>
  <si>
    <t>Integrated Motion Exit Delay System Dual Voltage- CALIF 15sec</t>
  </si>
  <si>
    <t>IMXDA-CA30S</t>
  </si>
  <si>
    <t>Integrated Motion Exit Delay System Dual Voltage- CALIF 30sec</t>
  </si>
  <si>
    <t>IMXDACH</t>
  </si>
  <si>
    <t>Integrated Motion Exit Delay System - Dual Voltage Chicago</t>
  </si>
  <si>
    <t>KP1</t>
  </si>
  <si>
    <t>Tubular Key Switch Momentary - Single Gang</t>
  </si>
  <si>
    <t>KP1A</t>
  </si>
  <si>
    <t>Tubular Key Switch Alternate - Single Gang</t>
  </si>
  <si>
    <t>LMS-1</t>
  </si>
  <si>
    <t>Latch Monitor for ANSI, 2-3/4, Strike, SPDT, 3Amp</t>
  </si>
  <si>
    <t>M32</t>
  </si>
  <si>
    <t>M32 Magnalock- 12/24 VDC</t>
  </si>
  <si>
    <t>M32B</t>
  </si>
  <si>
    <t>M32 Magnalock- 12/24 VDC, MBS</t>
  </si>
  <si>
    <t>M32BD</t>
  </si>
  <si>
    <t>M32 Magnalock- 12/24 VDC, MBS, DPS</t>
  </si>
  <si>
    <t>M32B-SS</t>
  </si>
  <si>
    <t>M32 Magnalock- 12/24 VDC, MBS w/Split Strike</t>
  </si>
  <si>
    <t>M32D</t>
  </si>
  <si>
    <t>M32 Magnalock- 12/24 VDC, DPS</t>
  </si>
  <si>
    <t>M32F</t>
  </si>
  <si>
    <t>M32 Magnalock- 12/24 VDC, Face Drilled</t>
  </si>
  <si>
    <t>M32FB</t>
  </si>
  <si>
    <t>M32 Magnalock- 12/24 VDC, Face Drilled, MBS</t>
  </si>
  <si>
    <t>M32FBD</t>
  </si>
  <si>
    <t>M32 Magnalock- 12/24 VDC, Face Drilled, MBS, DPS</t>
  </si>
  <si>
    <t>M32FD</t>
  </si>
  <si>
    <t>M32 Magnalock- 12/24 VDC, Face Drilled, DPS</t>
  </si>
  <si>
    <t>M32-SS</t>
  </si>
  <si>
    <t>M32 Magnalock- 12/24 VDC w/Split Strike</t>
  </si>
  <si>
    <t>M34R</t>
  </si>
  <si>
    <t>M34 Magnalock- 12/24 VDC, Recessed</t>
  </si>
  <si>
    <t>M34RB</t>
  </si>
  <si>
    <t>M34 Magnalock- 12/24 VDC, Recessed, MBS</t>
  </si>
  <si>
    <t>M34RBD</t>
  </si>
  <si>
    <t>M34 Magnalock- 12/24 VDC, Recessed, MBS, DPS</t>
  </si>
  <si>
    <t>M34RD</t>
  </si>
  <si>
    <t>M34 Magnalock- 12/24 VDC, Recessed, DPS</t>
  </si>
  <si>
    <t>M370</t>
  </si>
  <si>
    <t>M370 Magnalock, Satin Aluminum</t>
  </si>
  <si>
    <t>M370-313</t>
  </si>
  <si>
    <t>M370 Magnalock, Satin Brown</t>
  </si>
  <si>
    <t>M370-335</t>
  </si>
  <si>
    <t>M370 Magnalock, Satin Black</t>
  </si>
  <si>
    <t>M370-600</t>
  </si>
  <si>
    <t>M370 Magnalock, Paintable Primer Gray Finish</t>
  </si>
  <si>
    <t>M38</t>
  </si>
  <si>
    <t>M38 Magnalock- 12/24 VDC</t>
  </si>
  <si>
    <t>M380BD</t>
  </si>
  <si>
    <t>M380 Standard Magnalock (w/BondSTAT, DPS), Satin Aluminum</t>
  </si>
  <si>
    <t>M380BD-313</t>
  </si>
  <si>
    <t>M380 Standard Magnalock, Satin Brown</t>
  </si>
  <si>
    <t>M380BD-335</t>
  </si>
  <si>
    <t>M380 Standard Magnalock, Satin Black</t>
  </si>
  <si>
    <t>M380BD-605</t>
  </si>
  <si>
    <t>M380 Standard Magnalock, Polished Brass</t>
  </si>
  <si>
    <t>M380BD-606</t>
  </si>
  <si>
    <t>M380 Standard Magnalock, Satin Brass</t>
  </si>
  <si>
    <t>M380BD-612</t>
  </si>
  <si>
    <t>M380 Standard Magnalock, Satin Bronze</t>
  </si>
  <si>
    <t>M380BDC2X</t>
  </si>
  <si>
    <t>M380 w/ REX and Color Camera, Satin Aluminum</t>
  </si>
  <si>
    <t>M380BDC2X-313</t>
  </si>
  <si>
    <t>M380 w/ REX and Color Camera, Satin Brown</t>
  </si>
  <si>
    <t>M380BDC2X-335</t>
  </si>
  <si>
    <t>M380 w/ REX and Color Camera, Satin Black</t>
  </si>
  <si>
    <t>M380BDC2X-606</t>
  </si>
  <si>
    <t>M380 w/ REX and Color Camera, Satin Brass</t>
  </si>
  <si>
    <t>M380BDC2X-612</t>
  </si>
  <si>
    <t>M380 w/ REX and Color Camera, Satin Bronze</t>
  </si>
  <si>
    <t>M380BDCX</t>
  </si>
  <si>
    <t>M380 w/ REX and BW Camera, Satin Aluminum</t>
  </si>
  <si>
    <t>M380BDX</t>
  </si>
  <si>
    <t>M380 w/ REX, Satin Aluminum</t>
  </si>
  <si>
    <t>M380BDX-313</t>
  </si>
  <si>
    <t>M380 w/ REX, Satin Brown</t>
  </si>
  <si>
    <t>M380BDX-335</t>
  </si>
  <si>
    <t>M380 w/ REX, Satin Black</t>
  </si>
  <si>
    <t>M380BDX-605</t>
  </si>
  <si>
    <t>M380 w/ REX, Polished Brass</t>
  </si>
  <si>
    <t>M380BDX-606</t>
  </si>
  <si>
    <t>M380 w/ REX, Satin Brass</t>
  </si>
  <si>
    <t>M380BDX-612</t>
  </si>
  <si>
    <t>M380 w/ REX, Satin Bronze</t>
  </si>
  <si>
    <t>M38D</t>
  </si>
  <si>
    <t>M38 Magnalock- 12/24 VDC, DPS</t>
  </si>
  <si>
    <t>M38DL</t>
  </si>
  <si>
    <t>M38 Magnalock- 12/24 VDC, DPS, LED</t>
  </si>
  <si>
    <t>M38DLS</t>
  </si>
  <si>
    <t>M38 Magnalock- 12/24 VDC, DPS, LED, Senstat</t>
  </si>
  <si>
    <t>M38DLST</t>
  </si>
  <si>
    <t>M38 Magnalock- 12/24 VDC, DPS, LED, Senstat, Tamper</t>
  </si>
  <si>
    <t>M38DS</t>
  </si>
  <si>
    <t>M38 Magnalock- 12/24 VDC, DPS, Senstat</t>
  </si>
  <si>
    <t>M38LS</t>
  </si>
  <si>
    <t>M38 Magnalock- 12/24 VDC, LED, Senstat</t>
  </si>
  <si>
    <t>M62</t>
  </si>
  <si>
    <t>M62 Magnalock- 12/24 VDC</t>
  </si>
  <si>
    <t>M62B</t>
  </si>
  <si>
    <t>M62 Magnalock- 12/24 VDC, MBS</t>
  </si>
  <si>
    <t>M62BD</t>
  </si>
  <si>
    <t>M62 Magnalock- 12/24 VDC, MBS, DPS</t>
  </si>
  <si>
    <t>M62BD-OS</t>
  </si>
  <si>
    <t>M62 Magnalock- 12/24 VDC, MBS, DPS, w/Offset Strike</t>
  </si>
  <si>
    <t>M62B-OS</t>
  </si>
  <si>
    <t>M62 Magnalock- 12/24 VDC, MBS, w/ Offset Strike</t>
  </si>
  <si>
    <t>M62B-SS</t>
  </si>
  <si>
    <t>M62 Magnalock- 12/24 VDC, MBS, w/ Split Strike</t>
  </si>
  <si>
    <t>M62D</t>
  </si>
  <si>
    <t>M62 Magnalock- 12/24 VDC, DPS</t>
  </si>
  <si>
    <t>M62F</t>
  </si>
  <si>
    <t>M62 Magnalock- 12/24 VDC, Face Drilled</t>
  </si>
  <si>
    <t>M62FB</t>
  </si>
  <si>
    <t>M62 Magnalock- 12/24 VDC, Face Drilled, MBS</t>
  </si>
  <si>
    <t>M62FBD</t>
  </si>
  <si>
    <t>M62 Magnalock- 12/24 VDC  Face Drilled, MBS, DPS</t>
  </si>
  <si>
    <t>M62FD</t>
  </si>
  <si>
    <t>M62 Magnalock- 12/24 VDC, Face Drilled, DPS</t>
  </si>
  <si>
    <t>M62FG</t>
  </si>
  <si>
    <t>M62 Magnalock- 12/24 VDC,  Face Drilled, Gate Conduit</t>
  </si>
  <si>
    <t>M62FGB</t>
  </si>
  <si>
    <t>M62 Magnalock- 12/24 VDC, Face Drilled, Gate Conduit, MBS</t>
  </si>
  <si>
    <t>M62FGBD</t>
  </si>
  <si>
    <t>M62 Magnalock- 12/24 VDC, Face Drilled, Gate Conduit, MBS, DPS</t>
  </si>
  <si>
    <t>M62FGD</t>
  </si>
  <si>
    <t>M62 Magnalock- 12/24 VDC, Face Drilled, DPS, Gate Conduit</t>
  </si>
  <si>
    <t>M62G</t>
  </si>
  <si>
    <t>M62 Magnalock- 12/24 VDC, Gate Conduit</t>
  </si>
  <si>
    <t>M62GB</t>
  </si>
  <si>
    <t>M62 Magnalock- 12/24 VDC, Gate Conduit, MBS</t>
  </si>
  <si>
    <t>M62GBD</t>
  </si>
  <si>
    <t>M62 Magnalock- 12/24 VDC, Gate Conduit, MBS, DPS</t>
  </si>
  <si>
    <t>M62GD</t>
  </si>
  <si>
    <t>M62 Magnalock- 12/24 VDC, Gate Conduit, DPS</t>
  </si>
  <si>
    <t>M62-OS</t>
  </si>
  <si>
    <t>M62 Magnalock- 12/24 VDC w/ Offset Strike</t>
  </si>
  <si>
    <t>M62-SS</t>
  </si>
  <si>
    <t>M62 Magnalock- 12/24 VDC w/ Split Strike</t>
  </si>
  <si>
    <t>M670</t>
  </si>
  <si>
    <t>M670 Magnalock, Satin Aluminum</t>
  </si>
  <si>
    <t>M670-313</t>
  </si>
  <si>
    <t>M670 Magnalock, Satin Brown</t>
  </si>
  <si>
    <t>M670-335</t>
  </si>
  <si>
    <t>M670 Magnalock, Satin Black</t>
  </si>
  <si>
    <t>M670-600</t>
  </si>
  <si>
    <t>M670 Magnalock, Paintable Primer Gray Finish</t>
  </si>
  <si>
    <t>M68</t>
  </si>
  <si>
    <t>M68 Magnalock- 12/24 VDC</t>
  </si>
  <si>
    <t>M680EBD-605</t>
  </si>
  <si>
    <t>M680 EcoMag Magnalock, Bright Brass</t>
  </si>
  <si>
    <t>M680EBD-606</t>
  </si>
  <si>
    <t>M680 EcoMag Magnalock, Satin Brass</t>
  </si>
  <si>
    <t>M680EBD-612</t>
  </si>
  <si>
    <t>M680 EcoMag Magnalock, Satin Bronze</t>
  </si>
  <si>
    <t>M680EBD-613E</t>
  </si>
  <si>
    <t>M680 EcoMag Magnalock, Dark Oxidized Bronze Powder</t>
  </si>
  <si>
    <t>M680EBD-628</t>
  </si>
  <si>
    <t>M680 EcoMag Magnalock (w/BondSTAT, DPS) in Satin Aluminum</t>
  </si>
  <si>
    <t>M680EBD-629</t>
  </si>
  <si>
    <t>M680 EcoMag Magnalock, Bright Stainless</t>
  </si>
  <si>
    <t>M680EBD-630</t>
  </si>
  <si>
    <t>M680 EcoMag Magnalock, Brushed Stainless</t>
  </si>
  <si>
    <t>M680EBD-BSP</t>
  </si>
  <si>
    <t>M680 EcoMag Magnalock, Black Suede Powder</t>
  </si>
  <si>
    <t>M680EBDX-605</t>
  </si>
  <si>
    <t>M680 EcoMag w/REX Magnalock, Bright Brass</t>
  </si>
  <si>
    <t>M680EBDX-606</t>
  </si>
  <si>
    <t>M680 EcoMag w/REX Magnalock, Satin Brass</t>
  </si>
  <si>
    <t>M680EBDX-612</t>
  </si>
  <si>
    <t>M680 EcoMag w/REX Magnalock, Satin Bronze</t>
  </si>
  <si>
    <t>M680EBDX-613E</t>
  </si>
  <si>
    <t>M680 EcoMag w/REX Magnalock, Dark Oxidized Bronze Powder</t>
  </si>
  <si>
    <t>M680EBDX-628</t>
  </si>
  <si>
    <t>M680 EcoMag w/REX Magnalock (w/BondSTAT, DPS) in Satin Aluminum</t>
  </si>
  <si>
    <t>M680EBDX-629</t>
  </si>
  <si>
    <t>M680 EcoMag w/REX Magnalock, Bright Stainless</t>
  </si>
  <si>
    <t>M680EBDX-630</t>
  </si>
  <si>
    <t>M680 EcoMag w/REX Magnalock, Brushed Stainless</t>
  </si>
  <si>
    <t>M680EBDX-BSP</t>
  </si>
  <si>
    <t>M680 EcoMag w/REX Magnalock, Black Suede Powder</t>
  </si>
  <si>
    <t>M68D</t>
  </si>
  <si>
    <t>M68 Magnalock- 12/24 VDC, DPS</t>
  </si>
  <si>
    <t>M68DL</t>
  </si>
  <si>
    <t>M68 Magnalock- 12/24 VDC,  DPS, LED</t>
  </si>
  <si>
    <t>M68DLS</t>
  </si>
  <si>
    <t>M68 Magnalock- 12/24 VDC, DPS, LED, Senstat</t>
  </si>
  <si>
    <t>M68DLST</t>
  </si>
  <si>
    <t>M68 Magnalock- 12/24 VDC, DPS, LED, Senstat, Tamper</t>
  </si>
  <si>
    <t>M68DS</t>
  </si>
  <si>
    <t>M68 Magnalock- 12/24 VDC, DPS, Senstat</t>
  </si>
  <si>
    <t>M68LS</t>
  </si>
  <si>
    <t>M68 Magnalock- 12/24 VDC, LED, Senstat</t>
  </si>
  <si>
    <t>M68S</t>
  </si>
  <si>
    <t>M68 Magnalock- 12/24 VDC, Senstat</t>
  </si>
  <si>
    <t>M82B</t>
  </si>
  <si>
    <t>M82 Magnalock- 12/24 VDC, MBS</t>
  </si>
  <si>
    <t>M82BD</t>
  </si>
  <si>
    <t>M82 Magnalock- 12/24 VDC, MBS, DPS</t>
  </si>
  <si>
    <t>M82B-SS</t>
  </si>
  <si>
    <t>M82 Magnalock- 12/24 VDC, MBS  w/ Split Strike</t>
  </si>
  <si>
    <t>M82FB</t>
  </si>
  <si>
    <t>M82 Magnalock- 12/24 VDC, Face Drilled, MBS</t>
  </si>
  <si>
    <t>M82FBD</t>
  </si>
  <si>
    <t>M82 Magnalock- 12/24 VDC, Face Drilled, MBS, DPS</t>
  </si>
  <si>
    <t>M82FGB</t>
  </si>
  <si>
    <t>M82 Magnalock- 12/24 VDC, Face Drilled, Gate Conduit, MBS</t>
  </si>
  <si>
    <t>M82FGBD</t>
  </si>
  <si>
    <t>M82 Magnalock- 12/24 VDC, Face Drilled, Gate Conduit, MBS, DPS</t>
  </si>
  <si>
    <t>M82GB</t>
  </si>
  <si>
    <t>M82 Magnalock- 12/24 VDC, Gate Conduit, MBS</t>
  </si>
  <si>
    <t>M82GBD</t>
  </si>
  <si>
    <t>M82 Magnalock- 12/24 VDC, Gate Conduit, MBS, DPS</t>
  </si>
  <si>
    <t>MCL-24</t>
  </si>
  <si>
    <t>Magnetic Cabinet Lock - 24 Volts</t>
  </si>
  <si>
    <t>MK</t>
  </si>
  <si>
    <t>Mortise Key Switch Momentary - Single Gang</t>
  </si>
  <si>
    <t>MK2</t>
  </si>
  <si>
    <t>Mortise Key Switch - DPDT Momentary, Single Gang</t>
  </si>
  <si>
    <t>MKA</t>
  </si>
  <si>
    <t>Mortise Key Switch - Alternate, Single Gang</t>
  </si>
  <si>
    <t>MKA2</t>
  </si>
  <si>
    <t>Mortise Key Switch - DPDT Alternate, Single Gang</t>
  </si>
  <si>
    <t>MKAN</t>
  </si>
  <si>
    <t>Mortise Key Switch - Alternate - Narrow</t>
  </si>
  <si>
    <t>MKAN2</t>
  </si>
  <si>
    <t>Mortise Key Switch - DPDT Alternate, Narrow</t>
  </si>
  <si>
    <t>MKAPZ</t>
  </si>
  <si>
    <t>Mortise Key Switch w/ Audible - Alternate, Double Gang</t>
  </si>
  <si>
    <t>MKC-KA</t>
  </si>
  <si>
    <t>Mortise Cylinder for MK Series - Keyed Alike</t>
  </si>
  <si>
    <t>MKC-KD</t>
  </si>
  <si>
    <t>Mortise Cylinder for MK Series</t>
  </si>
  <si>
    <t>MKN</t>
  </si>
  <si>
    <t>Mortise Key Switch - Momentary, Narrow</t>
  </si>
  <si>
    <t>MKN2</t>
  </si>
  <si>
    <t>Mortise Key Switch - DPDT Momentary, Narrow</t>
  </si>
  <si>
    <t>MKPZ</t>
  </si>
  <si>
    <t>Mortise Key Switch w/ Audible Momentary - Double Gang</t>
  </si>
  <si>
    <t>MKS</t>
  </si>
  <si>
    <t>Mortise Key Switch Momentary - Switch Only</t>
  </si>
  <si>
    <t>MKS2</t>
  </si>
  <si>
    <t>Mortise Key Switch - DPDT Momentary, Switch Only</t>
  </si>
  <si>
    <t>MKSA</t>
  </si>
  <si>
    <t>Mortise Key Switch - Alternate, Switch Only</t>
  </si>
  <si>
    <t>MKSA2</t>
  </si>
  <si>
    <t>Mortise Key Switch - DPDT Alternate, Switch Only</t>
  </si>
  <si>
    <t>MSS-1</t>
  </si>
  <si>
    <t>Magnetic Switch - High Security</t>
  </si>
  <si>
    <t>MSS-1C</t>
  </si>
  <si>
    <t>Magnetic Switch - High Security, Concealed</t>
  </si>
  <si>
    <t>MSS-1C-RT</t>
  </si>
  <si>
    <t>Magnetic Switch - High Security, Surface Mnt, Concealed w/ Remote Test</t>
  </si>
  <si>
    <t>MSS-1G</t>
  </si>
  <si>
    <t>Magnetic Switch - High Security, Surface Mount</t>
  </si>
  <si>
    <t>MSS-1-RT</t>
  </si>
  <si>
    <t>Magnetic Switch - High Security w/ Remote Test</t>
  </si>
  <si>
    <t>MUNL-12</t>
  </si>
  <si>
    <t>Mortise Unlatch - 12 VDC, Satin Stainless Steel</t>
  </si>
  <si>
    <t>MUNL-12-10B</t>
  </si>
  <si>
    <t>Mortise Unlatch - 12 VDC, Oil Rubbed Bronze</t>
  </si>
  <si>
    <t>MUNL-24</t>
  </si>
  <si>
    <t>Mortise Unlatch - 24 VDC, Satin Stainless Steel</t>
  </si>
  <si>
    <t>MUNL-24-10B</t>
  </si>
  <si>
    <t>Mortise Unlatch - 24 VDC, Oil Rubbed Bronze</t>
  </si>
  <si>
    <t>MXD-32</t>
  </si>
  <si>
    <t>Door Movement Exit Delay Initiate for M32</t>
  </si>
  <si>
    <t>MXD-62</t>
  </si>
  <si>
    <t>Door Movement Exit Delay Initiate for M62</t>
  </si>
  <si>
    <t>PB</t>
  </si>
  <si>
    <t>Push Button - Momentary, SG, DPST, Illuminated w/ Red/Grn Lens</t>
  </si>
  <si>
    <t>PB2</t>
  </si>
  <si>
    <t>Push Button - Momentary, Single Gang, Illuminated, Grn/Red/Handicap</t>
  </si>
  <si>
    <t>PB22</t>
  </si>
  <si>
    <t>Push Button - 2",  Sq Grn Mom, DP w/Light - SG, Green/Red/Handicap</t>
  </si>
  <si>
    <t>PB2E</t>
  </si>
  <si>
    <t>Push Button - Momentary, Single Gang,  Green/Red/Handicap</t>
  </si>
  <si>
    <t>PB2-LK</t>
  </si>
  <si>
    <t>Illumination Kit for PB2E, PB5E, EEB2 Series Push Buttons</t>
  </si>
  <si>
    <t>PB3</t>
  </si>
  <si>
    <t>Push Button Momentary, Single Gang, Illuminated, Green/Red Lens</t>
  </si>
  <si>
    <t>PB3A</t>
  </si>
  <si>
    <t>Push Button Alternate, Single Gang, Grn/Red Lens</t>
  </si>
  <si>
    <t>PB3AN</t>
  </si>
  <si>
    <t>Push Button Alternate, Narrow, Grn/Red Lens</t>
  </si>
  <si>
    <t>PB3E</t>
  </si>
  <si>
    <t>Push Button Momentary, Single Gang,  Grn/Red Lens</t>
  </si>
  <si>
    <t>PB3EA</t>
  </si>
  <si>
    <t>Push Button, Alternate, Single Gang,  Grn/Red Lens</t>
  </si>
  <si>
    <t>PB3EAN</t>
  </si>
  <si>
    <t>Push Button, Alternate Narrow, Grn/Red Lens</t>
  </si>
  <si>
    <t>PB3EAR</t>
  </si>
  <si>
    <t>Push Button, Remote Alternate, Surface Mount Green/Red Lens</t>
  </si>
  <si>
    <t>PB3EN</t>
  </si>
  <si>
    <t>Push Button, Momentary, Narrow Grn/Red Lens</t>
  </si>
  <si>
    <t>PB3ER</t>
  </si>
  <si>
    <t>Push Button, Remote Momentary, Surface Mount Grn/Red Lens</t>
  </si>
  <si>
    <t>PB3-LK</t>
  </si>
  <si>
    <t>Illumination Kit, Grn/Red for PB3E/EEB3N Series</t>
  </si>
  <si>
    <t>PB3N</t>
  </si>
  <si>
    <t>Push Button, Momentary Narrow, Green/Red Lens</t>
  </si>
  <si>
    <t>PB4L-2</t>
  </si>
  <si>
    <t>Push Button [DP], Momentary, Single Gang,  Green Illuminated Halo</t>
  </si>
  <si>
    <t>PB4LA-2</t>
  </si>
  <si>
    <t>Push Button [DP], Alternate, Single Gang,  Green Illuminated Halo</t>
  </si>
  <si>
    <t>PB4LAN-2</t>
  </si>
  <si>
    <t>Push Button [DP], Alternate, Narrow Stile, Green Illuminated Halo</t>
  </si>
  <si>
    <t>PB4LN-2</t>
  </si>
  <si>
    <t>Push Button [DP], Momentary, Narrow Stile, Green Illuminated Halo</t>
  </si>
  <si>
    <t>PB5</t>
  </si>
  <si>
    <t>Push Button - 2" Round, Momentary, DPST, w/Light, SG, Red/Grn/Handicap</t>
  </si>
  <si>
    <t>PB5E</t>
  </si>
  <si>
    <t>Push Button - 2" Round, Momentary, DPST, w/o Light, SG, Red/Grn/Handicap</t>
  </si>
  <si>
    <t>PBA</t>
  </si>
  <si>
    <t>Pushbutton, Alternate, SG,  DPST, Illuminated  w/ Red/Grn Lens</t>
  </si>
  <si>
    <t>R100-1H-PA</t>
  </si>
  <si>
    <t>R100, Prox, Wireless Reader with 1:1 Hub</t>
  </si>
  <si>
    <t>R100-1H-SE</t>
  </si>
  <si>
    <t>R100, iCLASS SE, Wireless Reader with 1:1 Hub</t>
  </si>
  <si>
    <t>RB-4-12</t>
  </si>
  <si>
    <t>Relay Board - 12 VDC</t>
  </si>
  <si>
    <t>RB-4-24</t>
  </si>
  <si>
    <t>Relay Board - 24 VDC</t>
  </si>
  <si>
    <t>RLP-12</t>
  </si>
  <si>
    <t>Relay Logic Pack - 12 VDC</t>
  </si>
  <si>
    <t>RLP-24</t>
  </si>
  <si>
    <t>Relay Logic Pack - 24 VDC</t>
  </si>
  <si>
    <t>SAM</t>
  </si>
  <si>
    <t>Shear Magnalock - 12/24 VDC, Self Aligning</t>
  </si>
  <si>
    <t>SAM2-24</t>
  </si>
  <si>
    <t>Shear Magnalock - 24 VDC, Mini Version</t>
  </si>
  <si>
    <t>SAMB</t>
  </si>
  <si>
    <t>Shear Magnalock - 12/24 VDC, Self Aligning, MBS</t>
  </si>
  <si>
    <t>SAMBD</t>
  </si>
  <si>
    <t>Shear Magnalock - 12/24 VDC, Self Aligning, MBS, DPS</t>
  </si>
  <si>
    <t>SAMD</t>
  </si>
  <si>
    <t>Shear Magnalock - 12/24 VDC, Self Aligning, DPS</t>
  </si>
  <si>
    <t>SB-MXD</t>
  </si>
  <si>
    <t>Sex Bolt Kit - Door Movement</t>
  </si>
  <si>
    <t>SEPT</t>
  </si>
  <si>
    <t>Electrical Power Transfer Square - Cut Standard Version</t>
  </si>
  <si>
    <t>SEPT-C5E</t>
  </si>
  <si>
    <t>Electrical Power Transfer Square - Cut, Cat5E Compatible</t>
  </si>
  <si>
    <t>SP-1</t>
  </si>
  <si>
    <t>Touch Sensor Plate</t>
  </si>
  <si>
    <t>SPK</t>
  </si>
  <si>
    <t>Solar Panel Kit - 20 Watt</t>
  </si>
  <si>
    <t>SWK</t>
  </si>
  <si>
    <t>High Wind Kit for 20W Solar Panel</t>
  </si>
  <si>
    <t>TCP-BK</t>
  </si>
  <si>
    <t>Touch Bar Cover Plates - Set of 2, Black Anodized</t>
  </si>
  <si>
    <t>TCP-CL</t>
  </si>
  <si>
    <t>Touch Bar Cover Plates - Set of 2, Clear Anodized</t>
  </si>
  <si>
    <t>TM-2</t>
  </si>
  <si>
    <t>Time Master II</t>
  </si>
  <si>
    <t>TM-9</t>
  </si>
  <si>
    <t>Time Mate</t>
  </si>
  <si>
    <t>TSB-BK</t>
  </si>
  <si>
    <t>Touch Sense Bar - 36", Black Anodized</t>
  </si>
  <si>
    <t>TSB-BK-42</t>
  </si>
  <si>
    <t>Touch Sense Bar - 42", Black Anodized</t>
  </si>
  <si>
    <t>TSB-BK-48</t>
  </si>
  <si>
    <t>Touch Sense Bar - 48", Black Anodized</t>
  </si>
  <si>
    <t>TSB-BKT</t>
  </si>
  <si>
    <t>Touch Sense Bar - 36" w/ Trailing Edge Timer [3 sec], Black Anodized</t>
  </si>
  <si>
    <t>TSB-C</t>
  </si>
  <si>
    <t>TSB - Door Cord w/ Caps, Gray/Black</t>
  </si>
  <si>
    <t>TSB-CL</t>
  </si>
  <si>
    <t>Touch Sense Bar - 36", Clear Anodized</t>
  </si>
  <si>
    <t>TSB-CL-42</t>
  </si>
  <si>
    <t>Touch Sense Bar - 42", Clear Anodized</t>
  </si>
  <si>
    <t>TSB-CL-48</t>
  </si>
  <si>
    <t>Touch Sense Bar - 48", Clear Anodized</t>
  </si>
  <si>
    <t>TSB-CLT</t>
  </si>
  <si>
    <t>Touch Sense Bar - 36" w/ Trailing Edge Timer [3 sec], Clear Anodized</t>
  </si>
  <si>
    <t>TSB-CLT-42</t>
  </si>
  <si>
    <t>Touch Sense Bar - 42" w/ Trailing Edge Timer [3 sec], - Clear Anodized</t>
  </si>
  <si>
    <t>TSB-CXL</t>
  </si>
  <si>
    <t>TSB - Door Cord w/ Caps, Gray/Black w/ 36" cord</t>
  </si>
  <si>
    <t>TSH-BK</t>
  </si>
  <si>
    <t>Touch Sense Handle - Push/Pull, Black Anodized</t>
  </si>
  <si>
    <t>TSH-CL</t>
  </si>
  <si>
    <t>Touch Sense Handle - Push/Pull, Clear Anodized</t>
  </si>
  <si>
    <t>UNL-12</t>
  </si>
  <si>
    <t>Unlatch Motorized Strike - 12 VDC, Six Wires</t>
  </si>
  <si>
    <t>UNL-12-10B</t>
  </si>
  <si>
    <t>Unlatch Motorized Strike - 12 VDC, Six Wires, Oil Rubbed Bronze</t>
  </si>
  <si>
    <t>UNL-24</t>
  </si>
  <si>
    <t>Unlatch Motorized Strike - 24 VDC, Six Wires</t>
  </si>
  <si>
    <t>UNL-24-10B</t>
  </si>
  <si>
    <t>Unlatch Motorized Strike - 24 VDC, Six Wires,  Oil Rubbed Bronze</t>
  </si>
  <si>
    <t>WEMB-BK</t>
  </si>
  <si>
    <t>Electromechanical Bar - 36", Black Anodized, Weatherproof</t>
  </si>
  <si>
    <t>WEMB-BK-42</t>
  </si>
  <si>
    <t>Electromechanical Bar - 42",  Black Anodized, Weatherproof</t>
  </si>
  <si>
    <t>WEMB-BK-48</t>
  </si>
  <si>
    <t>Electromechanical Bar - 48", Black Anodized, Weatherproof</t>
  </si>
  <si>
    <t>WEMB-CL</t>
  </si>
  <si>
    <t>Electromechanical Bar - 36", Clear Anodized, Weatherproof</t>
  </si>
  <si>
    <t>WEMB-CL-42</t>
  </si>
  <si>
    <t>Electromechanical Bar - 42", Clear Anodized, Weatherproof</t>
  </si>
  <si>
    <t>WEMB-CL-48</t>
  </si>
  <si>
    <t>Electromechanical Bar - 48", Clear Anodized, Weatherproof</t>
  </si>
  <si>
    <t>XDT-12</t>
  </si>
  <si>
    <t>Exit Delay Timer - 12 VDC</t>
  </si>
  <si>
    <t>XDT-24</t>
  </si>
  <si>
    <t>Exit Delay Timer - 24 VDC</t>
  </si>
  <si>
    <t>XMS</t>
  </si>
  <si>
    <t>Exit Motion Sensor</t>
  </si>
  <si>
    <t xml:space="preserve">Lifetime </t>
  </si>
  <si>
    <t>1 year</t>
  </si>
  <si>
    <t>BTS-1000A</t>
  </si>
  <si>
    <t>Bluetooth to RS-232 Converter, Bluetooth 2.0 Class 1, DC Power Adapter &amp; 2dBi Antenna Included</t>
  </si>
  <si>
    <t>APN-210N</t>
  </si>
  <si>
    <t>Industrial 802.11b/g/n Wireless (Wi-Fi) LAN Access Point/Bridge/Repeater</t>
  </si>
  <si>
    <t>APN-210N-T</t>
  </si>
  <si>
    <t>Industrial 802.11b/g/n Wireless (Wi-Fi) LAN Access Point/Bridge/Repeater, EOT -35ºC~75ºC</t>
  </si>
  <si>
    <t>APN-310N</t>
  </si>
  <si>
    <t>Industrial 802.11a/b/g/n WiFi Access Point/Client/Bridge/Repeater</t>
  </si>
  <si>
    <t>APN-310N-T</t>
  </si>
  <si>
    <t>Industrial 802.11a/b/g/n WiFi Access Point/Client/Bridge/Repeater, EOT -35°C - 70°C</t>
  </si>
  <si>
    <t>APN-320N</t>
  </si>
  <si>
    <t>Industrial Dual Radios 802.11a/b/g/n WiFi Access Point/Client/Bridge/Repeater</t>
  </si>
  <si>
    <t>APN-320N-T</t>
  </si>
  <si>
    <t>Industrial Dual Radios 802.11a/b/g/n WiFi Access Point/Client/Bridge/Repeater, EOT -35°C - 70°C</t>
  </si>
  <si>
    <t>APR-3100N</t>
  </si>
  <si>
    <t>Industrial 802.11a/b/g/n AP/VPN/Router</t>
  </si>
  <si>
    <t>APR-3100N-T</t>
  </si>
  <si>
    <t>Industrial 802.11a/b/g/n AP/VPN/Router, EOT -35ºC ~ 75ºC</t>
  </si>
  <si>
    <t>APX-3200</t>
  </si>
  <si>
    <t>Industrial Outdoor IP67 High-Power 802.11b/g/n AP/Bridge/Client</t>
  </si>
  <si>
    <t>ANT-OM-2405-5805</t>
  </si>
  <si>
    <t>2.4 - 2.5 GHz / 5.1 - 5.9 Ghz Outdoor Omni Antenna 5dBi, N-type Male Connector</t>
  </si>
  <si>
    <t>ANT-OM-2408</t>
  </si>
  <si>
    <t>2.4 - 2.5 GHz Outdoor Omni Antenna 8dBi</t>
  </si>
  <si>
    <t>ANT-OM-2409</t>
  </si>
  <si>
    <t>2.4 - 2.5 GHz Outdoor Omni Antenna 9dBi</t>
  </si>
  <si>
    <t>ANT-OM-2410</t>
  </si>
  <si>
    <t>2.4 - 2.5 GHz Outdoor Omni Antenna 10dBi</t>
  </si>
  <si>
    <t>ANT-OM-2412</t>
  </si>
  <si>
    <t>2.4 - 2.5 GHz Outdoor Omni Antenna 12dBi</t>
  </si>
  <si>
    <t>ANT-OM-2415</t>
  </si>
  <si>
    <t>2.4 - 2.5 GHz Outdoor Omni Antenna 15dBi</t>
  </si>
  <si>
    <t>ANT-OM-5808</t>
  </si>
  <si>
    <t>5.1 – 5.9 GHz Outdoor Omni Antenna 8dBi</t>
  </si>
  <si>
    <t>ANT-OM-5810</t>
  </si>
  <si>
    <t>5.1 – 5.9 GHz Outdoor Omni Antenna 10dBi</t>
  </si>
  <si>
    <t>ANT-OM-5812</t>
  </si>
  <si>
    <t>5.1 – 5.9 GHz Outdoor Omni Antenna 12dBi</t>
  </si>
  <si>
    <t>ANT-OM-5815</t>
  </si>
  <si>
    <t>5.1 – 5.9 GHz Outdoor Omni Antenna 15dBi</t>
  </si>
  <si>
    <t>ANT-PA-2414</t>
  </si>
  <si>
    <t>2.4 - 2.5 GHz Outdoor Panel Antenna 14dBi</t>
  </si>
  <si>
    <t>ANT-PA-2419</t>
  </si>
  <si>
    <t>2.4 - 2.5 GHz Outdoor Panel Antenna 19dBi</t>
  </si>
  <si>
    <t>ANT-PA-5814</t>
  </si>
  <si>
    <t>5.1 – 5.9 GHz Outdoor Panel Antenna 14dBi</t>
  </si>
  <si>
    <t>ANT-PA-5818</t>
  </si>
  <si>
    <t>5.1 – 5.9 GHz Outdoor Panel Antenna 18dBi</t>
  </si>
  <si>
    <t>CB-NM-NM-C400-1M</t>
  </si>
  <si>
    <t>Antenna Cable N-type Male to N-type Male, CFD400, 1 Meter</t>
  </si>
  <si>
    <t>CB-RSMAM-NM-C200-1M</t>
  </si>
  <si>
    <t>RF Cable, Reverse SMA Male to N-type Male, C200, 1 Meter</t>
  </si>
  <si>
    <t>CB-RSMAM-RSMAF-C200-1M</t>
  </si>
  <si>
    <t>RF Cable, Reverse SMA Male to Reverse SMA Female, C200, 1 Meter</t>
  </si>
  <si>
    <t>PA-48-48-US</t>
  </si>
  <si>
    <t>PoE Injector, Input 100-240VAC/2A, Output 48VDC/1A</t>
  </si>
  <si>
    <t>PARANI-BCD100</t>
  </si>
  <si>
    <t>OEM Bluetooth Module, Bluetooth v2.0+EDR, Class 1</t>
  </si>
  <si>
    <t>PARANI-ESD1000SK</t>
  </si>
  <si>
    <t>Starter Kit For Parani-ESD1000</t>
  </si>
  <si>
    <t>PARANI-ESD100V2SK-01</t>
  </si>
  <si>
    <t>Starter Kit for Parani-ESD100V2, ESD100V2 included</t>
  </si>
  <si>
    <t>PARANI-ESD110V2SK-01</t>
  </si>
  <si>
    <t>Starter Kit for Parani-ESD110V2, ESD110V2 included</t>
  </si>
  <si>
    <t>PARANI-ESD200SK</t>
  </si>
  <si>
    <t>Starter Kit For Parani-ESD200</t>
  </si>
  <si>
    <t>PARANI-ESD210SK</t>
  </si>
  <si>
    <t>Starter Kit For Parani-EDS210</t>
  </si>
  <si>
    <t>PARANI-SD1000-00</t>
  </si>
  <si>
    <t>Bluetooth to RS-232 Converter, Bluetooth 2.0+EDR Class 1, DC Power Adapter and Battery Pack Optional</t>
  </si>
  <si>
    <t>PARANI-SD1000-01</t>
  </si>
  <si>
    <t>Bluetooth to RS-232 Converter, Bluetooth 2.0+EDR Class 1, Int'l DC Power Adapter Included (US/EU/UK/AU), Battery Pack Opti</t>
  </si>
  <si>
    <t>PARANI-SD1000-A1</t>
  </si>
  <si>
    <t>Bluetooth to RS-232 Converter, Bluetooth 2.0+EDR Class 1, No Antenna or Accessories</t>
  </si>
  <si>
    <t>PARANI-SD1000-B10</t>
  </si>
  <si>
    <t>Bluetooth to RS-232 Converter, 10-Unit Bulk Pack, Bluetooth 2.0+EDR Class 1, (OPA, USB Power Cable, and CD are not include</t>
  </si>
  <si>
    <t>PARANI-SD1000U</t>
  </si>
  <si>
    <t>Bluetooth USB Adapter for Serial Port replacement, Bluetooth 2.0+EDR Class 1, 300m Working Distance, External antenna optio</t>
  </si>
  <si>
    <t>PARANI-SD1100-00</t>
  </si>
  <si>
    <t>Bluetooth to RS-422/485 Converter, Bluetooth 2.0+EDR Class 1, Int'l DC Power Adapter Optional</t>
  </si>
  <si>
    <t>PARANI-SD1100-01</t>
  </si>
  <si>
    <t>Bluetooth to RS-422/485 Converter, Bluetooth 2.0+EDR Class 1, Int'l DC Power Adapter Included (US/EU/UK/AU)</t>
  </si>
  <si>
    <t>PARANI-SD1100-A1</t>
  </si>
  <si>
    <t>Bluetooth to RS-422/485 Converter, Bluetooth 2.0+EDR Class 1, No Antenna or Accessories</t>
  </si>
  <si>
    <t>PARANI-SD1100-B10</t>
  </si>
  <si>
    <t>Bluetooth to RS-422/485 Converter, 10-Unit Bulk Pack, Bluetooth 2.0+EDR Class 1, (OPA, USB Power Cable, and CD are not in</t>
  </si>
  <si>
    <t>PARANI-MSP1000A</t>
  </si>
  <si>
    <t>Bluetooth To Ethernet Gateway 1-7 Connections</t>
  </si>
  <si>
    <t>PARANI-MSP1000B</t>
  </si>
  <si>
    <t>Bluetooth To Ethernet Gateway 1-14 Connections</t>
  </si>
  <si>
    <t>PARANI-MSP1000C</t>
  </si>
  <si>
    <t>Bluetooth To Ethernet Gateway 1-28 Connections</t>
  </si>
  <si>
    <t>PARANI-BPC-G01</t>
  </si>
  <si>
    <t>AA Battery Pack For Parani-SD200 (Two AA Battery Included)</t>
  </si>
  <si>
    <t>PARANI-BPC-G02</t>
  </si>
  <si>
    <t>Standard Rechargeable Battery Pack for Parani-SD1000</t>
  </si>
  <si>
    <t>PARANI-BPC-G03</t>
  </si>
  <si>
    <t>Extended Rechargeable Battery Pack for Parani-SD1000</t>
  </si>
  <si>
    <t>PARANI-DAT</t>
  </si>
  <si>
    <t>Dipole Antenna, SMA Male-Left Hand Thread, 3dBi</t>
  </si>
  <si>
    <t>PARANI-DAT5-R</t>
  </si>
  <si>
    <t>Dipole Antenna, SMA Female-Right Hand Thread, 5dBi</t>
  </si>
  <si>
    <t>PARANI-DAT-R</t>
  </si>
  <si>
    <t>Dipole Antenna, SMA Female-Right Hand Thread, 3dBi</t>
  </si>
  <si>
    <t>PARANI-DB9FTB</t>
  </si>
  <si>
    <t>DB9F to TerminalBlock Adapter</t>
  </si>
  <si>
    <t>PARANI-DPA</t>
  </si>
  <si>
    <t>DC Power Cable For Parani</t>
  </si>
  <si>
    <t>PARANI-EEC</t>
  </si>
  <si>
    <t>15cm Antenna Extension Cable for ESD110/210</t>
  </si>
  <si>
    <t>PARANI-EEC-R</t>
  </si>
  <si>
    <t>15cm RP-SMA Right Hand Thread Antenna Extension Cable</t>
  </si>
  <si>
    <t>PARANI-FM9GD</t>
  </si>
  <si>
    <t>DB9F To DB9M Gender Changer</t>
  </si>
  <si>
    <t>PARANI-OPA-US/EU/JP</t>
  </si>
  <si>
    <t>Power Adapter For Parani SD (US/EU/JP Plug)</t>
  </si>
  <si>
    <t>PARANI-PAT</t>
  </si>
  <si>
    <t>Patch Antenna-SMA Female-Left Handed Thread, 9dBi</t>
  </si>
  <si>
    <t>PARANI-PAT-R</t>
  </si>
  <si>
    <t>Patch Antenna-SMA Female-Right Handed Thread, 9dBi</t>
  </si>
  <si>
    <t>PARANI-RFC</t>
  </si>
  <si>
    <t>1M Antenna Extension Cable For Patch Antenna (Parani-PAT), Left Handed Thread</t>
  </si>
  <si>
    <t>PARANI-RFC-R</t>
  </si>
  <si>
    <t>1M Antenna Extension Cable For Patch Antenna (Parani-PAT), Right Handed Thread</t>
  </si>
  <si>
    <t>PARANI-SAT</t>
  </si>
  <si>
    <t>Stub Antenna, SMA Male-Left Hand Thread</t>
  </si>
  <si>
    <t>PARANI-SAT-R</t>
  </si>
  <si>
    <t>Stub Antenna, SMA Female-Right Hand Thread</t>
  </si>
  <si>
    <t>PARANI-SEC</t>
  </si>
  <si>
    <t>Antenna Extension Cable 15cm For SD100/200 and MSP100</t>
  </si>
  <si>
    <t>PARANI-SEC-R</t>
  </si>
  <si>
    <t>Antenna Extension Cable 15cm SMA Right-Hand Thread (For Parani-ESD1000, MSP1000, APN-210/310, &amp; STW-601C)</t>
  </si>
  <si>
    <t>PARANI-SLR</t>
  </si>
  <si>
    <t>SMA-Male Left Handed To Right Handed Adapter</t>
  </si>
  <si>
    <t>PARANI-UD100-G03</t>
  </si>
  <si>
    <t>Bluetooth 4.0+EDR Class1 USB Adapter, 300m Working Distance, Exchangeable Antenna (Blue Soleil Version)</t>
  </si>
  <si>
    <t>PARANI-UPA</t>
  </si>
  <si>
    <t>USB Power Cable For Parani SD Series</t>
  </si>
  <si>
    <t>STE-501C</t>
  </si>
  <si>
    <t>1-Port RS-232/422/485 To Ethernet Device Server</t>
  </si>
  <si>
    <t>STE-502C</t>
  </si>
  <si>
    <t>2-Port RS-232/422/485 To Ethernet Device Server</t>
  </si>
  <si>
    <t>STE-601C</t>
  </si>
  <si>
    <t>1-Port Industrial RS-232/422/485 To Ethernet Device Server (EOT -20°C ~ 70° C)</t>
  </si>
  <si>
    <t>STE-6104C-T</t>
  </si>
  <si>
    <t>4-Port Industrial Serial RS232/422/485 to Ethernet Device Server, w/DUAL LAN; EOT: -40 ~ 80C</t>
  </si>
  <si>
    <t>STE-708A</t>
  </si>
  <si>
    <t>8-Port 1U Rackmount Industrial RS232 Serial Device Server, AC Input</t>
  </si>
  <si>
    <t>STE-708A-EU</t>
  </si>
  <si>
    <t>8-Port 1U Rackmount Industrial RS232 Serial Device Server, AC Input, EU Plug</t>
  </si>
  <si>
    <t>STE-708Bi</t>
  </si>
  <si>
    <t>8-Port 1U Rackmount Industrial R422/485 Serial Device Server w/Optical Isolation, AC Input</t>
  </si>
  <si>
    <t>STE-708Bi-EU</t>
  </si>
  <si>
    <t>8-Port 1U Rackmount Industrial R422/485 Serial Device Server w/Optical Isolation, AC Input, EU Plug</t>
  </si>
  <si>
    <t>STE-716Bi</t>
  </si>
  <si>
    <t>16-Port 1U Rackmount Industrial R422/485 Serial Device Server w/Optical Isolation, AC Input</t>
  </si>
  <si>
    <t>STE-716Bi-EU</t>
  </si>
  <si>
    <t>16-Port 1U Rackmount Industrial R422/485 Serial Device Server w/Optical Isolation, AC Input, EU Plug</t>
  </si>
  <si>
    <t>STM-501C</t>
  </si>
  <si>
    <t>Modbus TCP to Serial RTU/ASCII Gateway</t>
  </si>
  <si>
    <t>STW-602C</t>
  </si>
  <si>
    <t>2-Port Industrial RS-232/422/485 To Wi-Fi Device Server  (EOT -20°C ~ 60°C)</t>
  </si>
  <si>
    <t>STW-611C</t>
  </si>
  <si>
    <t>1-port (RS-232/422/485) Industrial 802.11b/g/n Wireless Serial Device Server, Client mode</t>
  </si>
  <si>
    <t>STW-612C</t>
  </si>
  <si>
    <t>2-port (RS-232/422/485) Industrial 802.11b/g/n Wireless Serial Device Server, Client mode</t>
  </si>
  <si>
    <t>CB-RJ45-DB9F-90</t>
  </si>
  <si>
    <t>RJ45 to DB9 Female Serial Cable - 90cm</t>
  </si>
  <si>
    <t>CB-RJ45-DB9M-30</t>
  </si>
  <si>
    <t>RJ45 to DB9 Male Serial Cable - 30cm</t>
  </si>
  <si>
    <t>CB-RJ45-DB9M-90</t>
  </si>
  <si>
    <t>RJ45 to DB9 Male Serial Cable - 90cm</t>
  </si>
  <si>
    <t>PA-STE502-EU</t>
  </si>
  <si>
    <t>Power Adapter For STE-502C w/Lock (Euro Plug)</t>
  </si>
  <si>
    <t>PA-STE502-US</t>
  </si>
  <si>
    <t>Power Adapter For STE-502C w/Lock (US Plug)</t>
  </si>
  <si>
    <t>PA-STX-EU</t>
  </si>
  <si>
    <t>Power Adapter For STE(W)-501/601 &amp; LNX/IMC (Euro Plug)</t>
  </si>
  <si>
    <t>PA-STX-US</t>
  </si>
  <si>
    <t>Power Adapter for STE(W)-501/601 &amp; LNX/IMC, (US Plug)</t>
  </si>
  <si>
    <t>LS100</t>
  </si>
  <si>
    <t>1-Port RS-232 To Ethernet Device Server</t>
  </si>
  <si>
    <t>LS100B</t>
  </si>
  <si>
    <t>1-Port RS-232 To Ethernet Device Server - Bare Board</t>
  </si>
  <si>
    <t>LS110</t>
  </si>
  <si>
    <t>1-Port RS-232 To Ethernet Device Server, Supports RFC-2217</t>
  </si>
  <si>
    <t>LTC100-01</t>
  </si>
  <si>
    <t>RS232-RS422/485 Converter with Surge Protection, Port-powered, (Power Adaptor Optional)</t>
  </si>
  <si>
    <t>NEMO10</t>
  </si>
  <si>
    <t>10 Base T Embedded Device Server</t>
  </si>
  <si>
    <t>NEMO10-SK</t>
  </si>
  <si>
    <t>Starter Kit For Nemo 10</t>
  </si>
  <si>
    <t>PS110</t>
  </si>
  <si>
    <t>PS110B</t>
  </si>
  <si>
    <t>1-Port RS-232/422/485 To Ethernet Device Server - Bare Board</t>
  </si>
  <si>
    <t>PS410</t>
  </si>
  <si>
    <t>4-Port RS-232/422/485 To Ethernet Device Server</t>
  </si>
  <si>
    <t>PS810</t>
  </si>
  <si>
    <t>8-Port RS-232/422/485 To Ethernet Device Server</t>
  </si>
  <si>
    <t>SS100</t>
  </si>
  <si>
    <t>1-Port RS-232/422/485 Programmable Device Server</t>
  </si>
  <si>
    <t>SS100B</t>
  </si>
  <si>
    <t>1-Port RS-232/422/485 Programmable Device Server - Bare Board</t>
  </si>
  <si>
    <t>STS1600</t>
  </si>
  <si>
    <t>16-Port Secure Terminal Server</t>
  </si>
  <si>
    <t>STS400</t>
  </si>
  <si>
    <t>4-Port Secure Terminal Server</t>
  </si>
  <si>
    <t>STS800</t>
  </si>
  <si>
    <t>8-Port Secure Terminal Server</t>
  </si>
  <si>
    <t>UEC-G01R</t>
  </si>
  <si>
    <t>12cm U.FL to RPSMA Cable, Right-Hand Thread</t>
  </si>
  <si>
    <t>ZE10C-00</t>
  </si>
  <si>
    <t>ProBee ZE10 ZigBee OEM Module w/ Chip Antenna</t>
  </si>
  <si>
    <t>ZE10S-00</t>
  </si>
  <si>
    <t>ProBee ZE10 ZigBee OEM Module w/ RPSMA Connector</t>
  </si>
  <si>
    <t>ZE10-SK01</t>
  </si>
  <si>
    <t>ProBee ZE10 Starter Kit</t>
  </si>
  <si>
    <t>ZE10U-00</t>
  </si>
  <si>
    <t>ProBee ZE10 ZigBee OEM Module w/ U.FL Connector</t>
  </si>
  <si>
    <t>ZE20SDC-00</t>
  </si>
  <si>
    <t>ProBee ZE20S ZigBee DIP Type w/Chip Antenna</t>
  </si>
  <si>
    <t>ZE20SDS-00</t>
  </si>
  <si>
    <t>ProBee ZE20S ZigBee DIP Type w/RPSMA Connector</t>
  </si>
  <si>
    <t>ZE20SDU-00</t>
  </si>
  <si>
    <t>ProBee ZE20S ZigBee DIP Type w/U.FL Connector</t>
  </si>
  <si>
    <t>ZE20SK-01</t>
  </si>
  <si>
    <t>ProBee ZE20S Starter Kit</t>
  </si>
  <si>
    <t>ZE20SSU-00</t>
  </si>
  <si>
    <t>ProBee ZE20S ZigBee SMD Type w/U.FL Connector</t>
  </si>
  <si>
    <t>ZS10-01</t>
  </si>
  <si>
    <t>ProBee ZS10 ZigBee Serial Adapter single-unit pack, ZigBee/ZigBee Pro, Int'l DC power adapter included (US/EU), battery-pack</t>
  </si>
  <si>
    <t>ZS10-A1</t>
  </si>
  <si>
    <t>ProBee ZS10 ZigBee Serial Adapter single-unit only pack, ZigBee/ZigBee Pro, No antennas and accessories included</t>
  </si>
  <si>
    <t>ZS10-B10</t>
  </si>
  <si>
    <t>ProBee ZS10 ZigBee Serial Adapter 10-unit bulk pack, ZigBee/ZigBee Pro, DC power adapter and battery-pack optional</t>
  </si>
  <si>
    <t>ZU10-G01</t>
  </si>
  <si>
    <t>ProBee ZU10 ZigBee USB Adapter, Exchangeable Antenna</t>
  </si>
  <si>
    <t>ADP-RJ45DB9F-C</t>
  </si>
  <si>
    <t>RJ45 - DB9 Female Cable Adapter, Crossover, Bundle of four</t>
  </si>
  <si>
    <t>ADP-RJ45DB9F-S</t>
  </si>
  <si>
    <t>RJ45 - DB9 Female Cable Adapter, Straight, Bundle of four</t>
  </si>
  <si>
    <t>ADP-RJ45DB9M-S</t>
  </si>
  <si>
    <t>RJ45 - DB9 Male Cable Adapter, Straight, Bundle of four</t>
  </si>
  <si>
    <t>DIN-RAIL-KIT</t>
  </si>
  <si>
    <t>DIN-Rail Kit</t>
  </si>
  <si>
    <t>PA-LS-US/EU/JP</t>
  </si>
  <si>
    <t>Power Adapter For LS100/110/100B (US/EU/JP Plug)</t>
  </si>
  <si>
    <t>PA-SS</t>
  </si>
  <si>
    <t>Power Adapter For SS100/STS400/STS800, Input 100-240VAC/0.6A, Output 5VDC 2.5A (EU &amp; US Plugs included)</t>
  </si>
  <si>
    <t>LNX-0501G-SFP</t>
  </si>
  <si>
    <t>5-Port Industrial Unmanaged Ethernet Switch, w/4*10/100/1000Tx + 1*100/1000 SFP slot</t>
  </si>
  <si>
    <t>LNX-0501G-SFP-T</t>
  </si>
  <si>
    <t>5-Port Industrial Unmanaged Ethernet Switch, w/4*10/100/1000Tx + 1*100/1000 SFP slot; EOT: -40~75C</t>
  </si>
  <si>
    <t>LNX-0501-M</t>
  </si>
  <si>
    <t>5-Port Industrial Unmanaged Ethernet Switch, w/1*100Fx (SC) Multi-Mode 2Km</t>
  </si>
  <si>
    <t>LNX-0501-M-T</t>
  </si>
  <si>
    <t>5-Port Industrial Unmanaged Ethernet Switch w/4*10/100Tx + 1*100Fx (SC) Multi-Mode 2Km; EOT (-40 to 75C)</t>
  </si>
  <si>
    <t>LNX-0501-S3</t>
  </si>
  <si>
    <t>5-Port Industrial Unmanaged Ethernet Switch, w/4*10/100Tx + 1*100Fx (SC) Single-mode 30Km</t>
  </si>
  <si>
    <t>LNX-0501-S3-T</t>
  </si>
  <si>
    <t>5-Port Industrial Unmanaged Ethernet Switch,  w/4*10/100Tx + 1*100Fx (SC) Single-Mode 30Km; EOT: -40 to 75C</t>
  </si>
  <si>
    <t>LNX-0501-ST-M</t>
  </si>
  <si>
    <t>5-Port Industrial Unmanaged Ethernet Switch, w/4*10/100Tx + 1*100Fx (ST) Multi-mode 2Km</t>
  </si>
  <si>
    <t>LNX-0501-ST-M-T</t>
  </si>
  <si>
    <t>5-Port Industrial Unmanaged Ethernet Switch, w/4*10/100Tx + 1*100Fx (ST) Multi-mode 2Km; EOT: -40 to 75C</t>
  </si>
  <si>
    <t>LNX-0501-ST-S3</t>
  </si>
  <si>
    <t>5-Port Industrial Unmanaged Ethernet Switch, w/4*10/100Tx + 1*100Fx (ST) Single-mode 30Km</t>
  </si>
  <si>
    <t>LNX-0501-ST-S3-T</t>
  </si>
  <si>
    <t>5-Port Industrial Unmanaged Ethernet Switch, w/4*10/100Tx + 1*100Fx (ST) Single-mode 30Km; EOT: -40 to 75C</t>
  </si>
  <si>
    <t>LNX-0601G-SFP</t>
  </si>
  <si>
    <t>6-Port Industrial Unmanaged Ethernet Switch, w/5*10/100/1000Tx + 1*100/1000 SFP slot</t>
  </si>
  <si>
    <t>LNX-0601G-SFP-T</t>
  </si>
  <si>
    <t>6-Port Industrial Unmanaged Ethernet Switch, w/5*10/100/1000Tx + 1*100/1000 SFP slot; EOT: -40~75C</t>
  </si>
  <si>
    <t>LNX-0602-M</t>
  </si>
  <si>
    <t>6-Port Industrial Unmanaged Ethernet Switch, w/2*100Fx (SC) Mulit-mode 2Km</t>
  </si>
  <si>
    <t>LNX-0602-M-T</t>
  </si>
  <si>
    <t>6-Port Industrial Unmanaged Ethernet Switch, w/2*100Fx (SC) Mulit-mode 2Km, EOT (-40°C - 75°C)</t>
  </si>
  <si>
    <t>LNX-0602-S3</t>
  </si>
  <si>
    <t>6-Port Industrial Unmanaged Ethernet Switch, w/2*100Fx (SC) Single-mode 30Km</t>
  </si>
  <si>
    <t>LNX-0602-S3-T</t>
  </si>
  <si>
    <t>6-Port Industrial Unmanaged Ethernet Switch, w/2*100Fx (SC) Single-mode 30Km, EOT (-40°C - 75°C)</t>
  </si>
  <si>
    <t>LNX-0602-ST-M</t>
  </si>
  <si>
    <t>6-Port Industrial Unmanaged Ethernet Switch, w/2*100Fx (ST) Mulit-mode 2Km</t>
  </si>
  <si>
    <t>LNX-0602-ST-M-T</t>
  </si>
  <si>
    <t>6-Port Industrial Unmanaged Ethernet Switch, w/2*100Fx (ST) Mulit-mode 2Km, EOT (-40°C - 75°C)</t>
  </si>
  <si>
    <t>LNX-0602-ST-S3</t>
  </si>
  <si>
    <t>6-Port Industrial Unmanaged Ethernet Switch, w/2*100Fx (ST) Single-mode 30Km</t>
  </si>
  <si>
    <t>LNX-0602-ST-S3-T</t>
  </si>
  <si>
    <t>6-Port Industrial Unmanaged Ethernet Switch, w/2*100Fx (ST) Single-mode 30Km, EOT (-40°C - 75°C)</t>
  </si>
  <si>
    <t>LNX-0702C-SFP</t>
  </si>
  <si>
    <t>7-Port Industrial Unmanaged Ethernet Switch, w/5*10/100Tx + 2*100/1000 SFP Slot</t>
  </si>
  <si>
    <t>LNX-0702C-SFP-T</t>
  </si>
  <si>
    <t>7-Port Industrial Unmanaged Ethernet Switch, w/5*10/100Tx + 2*100/1000 SFP Slot; EOT: -40 ~ 75C</t>
  </si>
  <si>
    <t>LNX-0702G-SFP</t>
  </si>
  <si>
    <t>7-Port Industrial Gigabit Unmanaged Ethernet Switch, w/5*10/100/1000Tx + 2*100/1000 SFP Slot</t>
  </si>
  <si>
    <t>LNX-0702G-SFP-T</t>
  </si>
  <si>
    <t>7-Port Industrial Gigabit Unmanaged Ethernet Switch, w/5*10/100/1000Tx + 2*100/1000 SFP Slot;  EOT: -40 ~ 75C</t>
  </si>
  <si>
    <t>LNX-0802C-SFP</t>
  </si>
  <si>
    <t>8-Port Industrial Unmanaged Ethernet Switch, w/6*10/100Tx + 2*Gigabit Combo Ports (2*10/100/100 RJ45, 2*100/1000 SFP)</t>
  </si>
  <si>
    <t>LNX-0802C-SFP-T</t>
  </si>
  <si>
    <t>8-Port Industrial Unmanaged Ethernet Switch, w/6*10/100Tx + 2*Gigabit Combo Ports (2*10/100/100 RJ45, 2*100/1000 SFP); EO</t>
  </si>
  <si>
    <t>LNX-1002C-SFP</t>
  </si>
  <si>
    <t>10-Port Industrial Gigabit Unmanaged Ethernet Switch, w/8*10/100Tx + 2*Gigabit Combo (2*10/100/1000 RJ45, and 2*100/1000</t>
  </si>
  <si>
    <t>LNX-1002C-SFP-T</t>
  </si>
  <si>
    <t>LNX-1002G-10G-SFP</t>
  </si>
  <si>
    <t>10-Port Industrial 10-Gigabit Unmangaed Ethernet Switch, w/8*10/100/1000TX + 2*10G SFP Slots</t>
  </si>
  <si>
    <t>LNX-1002G-SFP</t>
  </si>
  <si>
    <t>10-Port Industrial Gigabit Unmanaged Ethernet Switch, w/8*10/100/1000Tx + 2*100/1000 SFP Slots</t>
  </si>
  <si>
    <t>LNX-1002G-SFP-T</t>
  </si>
  <si>
    <t>10-Port Industrial Gigabit Unmanaged Ethernet Switch, w/8*10/100/1000Tx + 2*100/1000 SFP Slots; EOT: -40 to 75 C</t>
  </si>
  <si>
    <t>LNX-1202G-10G-SFP</t>
  </si>
  <si>
    <t>12-Port Industrial 10-Gigabit Unmangaed Ethernet Switch, w/10*10/100/1000TX + 2*10G SFP Slots</t>
  </si>
  <si>
    <t>LNX-1202G-SFP</t>
  </si>
  <si>
    <t>12-Port Industrial Gigabit Unmanaged Ethernet Switch, w/10*10/100/1000Tx + 2*100/1000 SFP Slots</t>
  </si>
  <si>
    <t>LNX-1202G-SFP-T</t>
  </si>
  <si>
    <t>12-Port Industrial Gigabit Unmanaged Ethernet Switch, w/10*10/100/1000Tx + 2*100/1000 SFP Slots; EOT: -40 ~ 75C</t>
  </si>
  <si>
    <t>LNX-1204G-SFP</t>
  </si>
  <si>
    <t>12-Port Industrial Gigabit Unmanaged Ethernet Switch, w/8*10/100/1000Tx + 4*100/1000 SFP Slots</t>
  </si>
  <si>
    <t>LNX-1204G-SFP-T</t>
  </si>
  <si>
    <t>12-Port Industrial Gigabit Unmanaged Ethernet Switch, w/8*10/100/1000Tx + 4*100/1000 SFP Slots; EOT: -40 ~ 75C</t>
  </si>
  <si>
    <t>LNX-1604G-SFP</t>
  </si>
  <si>
    <t>16-Port Industrial Gigabit Unmanaged Ethernet Switch, w/12*10/100/1000Tx + 4*100/1000 SFP Slots</t>
  </si>
  <si>
    <t>LNX-1604G-SFP-T</t>
  </si>
  <si>
    <t>16-Port Industrial Gigabit Unmanaged Ethernet Switch, w/12*10/100/1000Tx + 4*100/1000 SFP Slots; EOT: -40 to 75C</t>
  </si>
  <si>
    <t>LNX-1802G</t>
  </si>
  <si>
    <t>18-Port Industrial Unmangaed Ethernet Switch, w/16*10/100TX + 2 *GigE Combo Ports</t>
  </si>
  <si>
    <t>LNX-1802G-T</t>
  </si>
  <si>
    <t>18-Port Industrial Unmangaed Ethernet Switch, w/16*10/100TX + 2 *GigE Combo Ports; EOT: -40~80C</t>
  </si>
  <si>
    <t>LNX-2602G-SFP</t>
  </si>
  <si>
    <t>26-Port Industrial 1U 19" Rackmount Gigabit Unmanaged Ethernet Switch, w/24*10/100/1000TX + 2*Gigabit Combo (2*10/100/10</t>
  </si>
  <si>
    <t>LNX-2602G-SFP-T</t>
  </si>
  <si>
    <t>LNX-500A</t>
  </si>
  <si>
    <t>5-Port 10/100TX Slim Industrial Ethernet Switch</t>
  </si>
  <si>
    <t>LNX-500AG</t>
  </si>
  <si>
    <t>5-Port 10/100/1000T Port Industrial Ethernet Switch</t>
  </si>
  <si>
    <t>LNX-500AG-T</t>
  </si>
  <si>
    <t>5-Port 10/100/1000T Port Industrial Ethernet Switch, EOT -40C~80C</t>
  </si>
  <si>
    <t>LNX-500A-T</t>
  </si>
  <si>
    <t>5-Port 10/100TX Slim Industrial Ethernet Switch, Extended Operating Temperature (-40°C ~ 80°C)</t>
  </si>
  <si>
    <t>LNX-800A</t>
  </si>
  <si>
    <t>8-Port Industrial Unmanaged Switch, w/8*10/100Tx</t>
  </si>
  <si>
    <t>LNX-800AG</t>
  </si>
  <si>
    <t>8-Port Industrial Gigabit Unmanaged Ethernet Switch, w/8*10/100/1000Tx</t>
  </si>
  <si>
    <t>LNX-800AG-T</t>
  </si>
  <si>
    <t>8-Port Industrial Gigabit Unmanaged Ethernet Switch, w/8*10/100/1000Tx, EOT:-40°C ~ 80°C</t>
  </si>
  <si>
    <t>LNX-800A-T</t>
  </si>
  <si>
    <t>8-Port Industrial Unmanaged Switch, w/8*10/100Tx; EOT (-40°C - 80°C)</t>
  </si>
  <si>
    <t>LNX-800-M12-T</t>
  </si>
  <si>
    <t>8-Port EN50155 Industrial Unmanaged Ethernet Switch, w/8* 10/100Tx M12 connectors; EOT (-40°C ~ 80°C)</t>
  </si>
  <si>
    <t>LNX-C500</t>
  </si>
  <si>
    <t>Compact 5-Port Industrial Unmangaed Ethernet Switch, w/5*10/100TX</t>
  </si>
  <si>
    <t>LNX-C500G</t>
  </si>
  <si>
    <t>Compact 5-Port Industrial Gigabit Unmangaed Ethernet Switch, w/5*10/100/1000TX</t>
  </si>
  <si>
    <t>LNX-C500G-T</t>
  </si>
  <si>
    <t>Compact 5-Port Industrial Gigabit Unmangaed Ethernet Switch, w/5*10/100/1000TX; EOT: -40 to 75C</t>
  </si>
  <si>
    <t>LNX-C500-T</t>
  </si>
  <si>
    <t>Compact 5-Port Industrial Unmangaed Ethernet Switch, w/5*10/100TX; EOT: -40 to 75C</t>
  </si>
  <si>
    <t>LMX-0500</t>
  </si>
  <si>
    <t>5-Port Industrial Managed Ethernet Switches w/5*10/100Tx</t>
  </si>
  <si>
    <t>LMX-0500-T</t>
  </si>
  <si>
    <t>5-Port Industrial Managed Ethernet Switches w/5*10/100Tx; EOT: -40~75C</t>
  </si>
  <si>
    <t>LMX-0501G-SFP</t>
  </si>
  <si>
    <t>5-Port Industrial Gigabit Managed Ethernet Switch, w/4*10/100/1000Tx + 1*100/1000 SFP Slot</t>
  </si>
  <si>
    <t>LMX-0501G-SFP-T</t>
  </si>
  <si>
    <t>5-Port Industrial Gigabit Managed Ethernet Switch, w/4*10/100/1000Tx + 1*100/1000 SFP Slot; EOT -40~75C</t>
  </si>
  <si>
    <t>LMX-0600</t>
  </si>
  <si>
    <t>6-Port Industrial Managed Ethernet Switches w/6*10/100Tx</t>
  </si>
  <si>
    <t>LMX-0600-T</t>
  </si>
  <si>
    <t>6-Port Industrial Managed Ethernet Switches w/6*10/100Tx; EOT: -40~75C</t>
  </si>
  <si>
    <t>LMX-0601G-SFP</t>
  </si>
  <si>
    <t>6-Port Industrial Gigabit Managed Ethernet Switch, w/5*10/100/1000Tx + 1*100/1000 SFP Slot</t>
  </si>
  <si>
    <t>LMX-0601G-SFP-T</t>
  </si>
  <si>
    <t>6-Port Industrial Gigabit Managed Ethernet Switch, w/5*10/100/1000Tx + 1*100/1000 SFP Slot; EOT -40~75C</t>
  </si>
  <si>
    <t>LMX-0602-M</t>
  </si>
  <si>
    <t>6-Port Industrial Managed Ethernet Switches w/4*10/100Tx + 2*100Fx Multi-mode 2Km</t>
  </si>
  <si>
    <t>LMX-0602-M-T</t>
  </si>
  <si>
    <t>6-Port Industrial Managed Ethernet Switches w/4*10/100Tx + 2*100Fx Multi-mode 2Km; EOT: -40~75C</t>
  </si>
  <si>
    <t>LMX-0602-S3</t>
  </si>
  <si>
    <t>6-Port Industrial Managed Ethernet Switches w/4*10/100Tx + 2*100Fx Single Mode 30Km</t>
  </si>
  <si>
    <t>LMX-0602-S3-T</t>
  </si>
  <si>
    <t>6-Port Industrial Managed Ethernet Switches w/4*10/100Tx + 2*100Fx Single Mode 30Km; EOT: -40~75C</t>
  </si>
  <si>
    <t>LMX-0602-ST-M</t>
  </si>
  <si>
    <t>6-Port Industrial Managed Ethernet Switches w/4*10/100Tx + 2*100Fx Multi-mode 2Km, ST Connector</t>
  </si>
  <si>
    <t>LMX-0602-ST-M-T</t>
  </si>
  <si>
    <t>6-Port Industrial Managed Ethernet Switches w/4*10/100Tx + 2*100Fx Multi-mode 2Km, ST Connector; EOT: -40~75C</t>
  </si>
  <si>
    <t>LMX-0602-ST-S3</t>
  </si>
  <si>
    <t>6-Port Industrial Managed Ethernet Switches w/4*10/100Tx + 2*100Fx Single Mode 30Km, ST Connector</t>
  </si>
  <si>
    <t>LMX-0602-ST-S3-T</t>
  </si>
  <si>
    <t>6-Port Industrial Managed Ethernet Switches w/4*10/100Tx + 2*100Fx Single Mode 30Km, ST Connector; EOT: -40~75C</t>
  </si>
  <si>
    <t>LMX-0800</t>
  </si>
  <si>
    <t>8-Port Industrial Managed Ethernet Switch, w/8*10/100Tx Ports</t>
  </si>
  <si>
    <t>LMX-0800G</t>
  </si>
  <si>
    <t>8-Port Industrial Gigabit Managed Ethernet Switch, w/8*10/100/1000Tx Ports</t>
  </si>
  <si>
    <t>LMX-0800G-T</t>
  </si>
  <si>
    <t>8-Port Industrial Gigabit Managed Ethernet Switch, w/8*10/100/1000Tx Ports, EoT -40~75C</t>
  </si>
  <si>
    <t>LMX-0800-T</t>
  </si>
  <si>
    <t>8-Port Industrial Managed Ethernet Switch, w/8*10/100Tx Ports, EOT -40~75C</t>
  </si>
  <si>
    <t>LMX-0802-M</t>
  </si>
  <si>
    <t>8-Port Industrial Managed Ethernet Switch, w/6*10/100Tx Ports + 2*100Fx Multi-Mode SC Fiber Ports.</t>
  </si>
  <si>
    <t>LMX-0802-M-T</t>
  </si>
  <si>
    <t>8-Port Industrial Managed Ethernet Switch, w/6*10/100Tx Ports + 2*100Fx Multi-Mode SC Fiber Ports, EoT -40~75C.</t>
  </si>
  <si>
    <t>LMX-0802-S3</t>
  </si>
  <si>
    <t>8-Port Industrial Managed Ethernet Switch, w/6*10/100Tx Ports + 2*100Fx (SC) Single-Mode 30Km Fiber Ports.</t>
  </si>
  <si>
    <t>LMX-0802-S3-T</t>
  </si>
  <si>
    <t>8-Port Industrial Managed Ethernet Switch, w/6*10/100Tx Ports + 2*100Fx (SC) Single-Mode 30Km Fiber Ports, EoT -40~75C.</t>
  </si>
  <si>
    <t>LMX-0802-ST-M</t>
  </si>
  <si>
    <t>8-Port Industrial Managed Ethernet Switch, w/6*10/100Tx Ports + 2*100Fx Multi-Mode ST Fiber Ports.</t>
  </si>
  <si>
    <t>LMX-0802-ST-M-T</t>
  </si>
  <si>
    <t>8-Port Industrial Managed Ethernet Switch, w/6*10/100Tx Ports + 2*100Fx Multi-Mode ST Fiber Ports, EoT -40~75C.</t>
  </si>
  <si>
    <t>LMX-0802-ST-S3</t>
  </si>
  <si>
    <t>8-Port Industrial Managed Ethernet Switch, w/6*10/100Tx Ports + 2*100Fx (ST) Single-Mode 30Km Fiber Ports.</t>
  </si>
  <si>
    <t>LMX-0802-ST-S3-T</t>
  </si>
  <si>
    <t>8-Port Industrial Managed Ethernet Switch, w/6*10/100Tx Ports + 2*100Fx (ST) Single-Mode 30Km Fiber Ports, EoT -40~75C.</t>
  </si>
  <si>
    <t>LMX-0804G-SFP</t>
  </si>
  <si>
    <t>8-Port Industrial Gigabit Managed Ethernet Switch, w/4*10/100/1000Tx Ports + 4*100/1000Fx SFP Fiber Slots.</t>
  </si>
  <si>
    <t>LMX-0804G-SFP-T</t>
  </si>
  <si>
    <t>8-Port Industrial Gigabit Managed Ethernet Switch, w/4*10/100/1000Tx Ports + 4*100/1000Fx SFP Fiber Slots; EOT: -40 to 75C</t>
  </si>
  <si>
    <t>LMX-1002C-SFP</t>
  </si>
  <si>
    <t>10-Port Industrial Gigabit Managed Ethernet Switch, w/8*10/100Tx + 2*Gigabit Combo Ports (2*10/100/1000Tx RJ45, or 2*100/10</t>
  </si>
  <si>
    <t>LMX-1002C-SFP-T</t>
  </si>
  <si>
    <t>10-Port Industrial Gigabit Managed Ethernet Switch, w/8*10/100Tx + 2*GigE Combo Ports (2*10/100/1000Tx RJ45, or 2*100/100</t>
  </si>
  <si>
    <t>LMX-1002G-SFP</t>
  </si>
  <si>
    <t>10-Port Industrial Gigabit Managed Ethernet Switch, w/8*10/100/1000Tx + 2*100/1000 SFP Slots</t>
  </si>
  <si>
    <t>LMX-1002G-SFP-T</t>
  </si>
  <si>
    <t>10-Port Industrial Gigabit Managed Ethernet Switch, w/8*10/100/1000Tx + 2*100/1000 SFP Slots); EOT: -40~75C</t>
  </si>
  <si>
    <t>LMX-1202G-SFP</t>
  </si>
  <si>
    <t>12-Port Industrial Gigabit Managed Ethernet Switch, w/10*10/100/1000Tx + 2*100/1000 SFP</t>
  </si>
  <si>
    <t>LMX-1202G-SFP-T</t>
  </si>
  <si>
    <t>12-Port Industrial Gigabit Managed Ethernet Switch, w/10*10/100/1000Tx + 2*100/1000 SFP; EOT: -40 to 75C</t>
  </si>
  <si>
    <t>LMX-1204G-SFP</t>
  </si>
  <si>
    <t>12-Port Industrial Gigabit Managed Ethernet Switch, w/8*10/100/1000Tx + 4*100/1000 SFP</t>
  </si>
  <si>
    <t>LMX-1204G-SFP-T</t>
  </si>
  <si>
    <t>12-Port Industrial Gigabit Managed Ethernet Switch, w/8*10/100/1000Tx + 4*100/1000 SFP; EOT: -40 to 75C</t>
  </si>
  <si>
    <t>LNX-1802GN</t>
  </si>
  <si>
    <t>18-Port Industrial Managed Ethernet Switch, w/16*10/100Tx + 2*GigE Combo Ports</t>
  </si>
  <si>
    <t>LNX-1802GN-T</t>
  </si>
  <si>
    <t>18-Port Industrial Managed Ethernet Switch, w/16*10/100Tx + 2*GigE Combo Ports; EOT: -40~80C</t>
  </si>
  <si>
    <t>LNX-2012GN-SFP</t>
  </si>
  <si>
    <t>20-Port Industrial Gigabit Managed Ethernet Switch, w/8*10/100/1000Tx and, + 12*100/1000 SFP Slot</t>
  </si>
  <si>
    <t>LNX-2012GN-SFP-T</t>
  </si>
  <si>
    <t>20-Port Industrial Gigabit Managed Ethernet Switch, w/8*10/100/1000Tx and, + 12*100/1000 SFP Slot; EOT: -40~75C</t>
  </si>
  <si>
    <t>LNX-804GN</t>
  </si>
  <si>
    <t>8-Port Industrial Managed Ethernet Switch, w/4*10/100/1000Tx + 4*SFP Slots</t>
  </si>
  <si>
    <t>LNX-804GN-T</t>
  </si>
  <si>
    <t>8-Port Industrial Managed Ethernet Switch, w/4*10/100/1000Tx + 4*SFP Slots ; EOT: -40~80C</t>
  </si>
  <si>
    <t>LNP-0500</t>
  </si>
  <si>
    <t>5-Port Industrial PoE+ Unmanaged Ethernet Switch, w/4*10/100Tx (30W/Port) + 1*10/100Tx</t>
  </si>
  <si>
    <t>LNP-0500-24</t>
  </si>
  <si>
    <t>5-Port Industrial PoE+ Unmanaged Ethernet Switch, w/4*10/100Tx (30W/Port) + 1*10/100Tx, 12~36VDC</t>
  </si>
  <si>
    <t>LNP-0500-24-T</t>
  </si>
  <si>
    <t>5-Port Industrial PoE+ Unmanaged Ethernet Switch, w/4*10/100Tx (30W/Port) + 1*10/100Tx, 12~36VDC, EOT: -40~75C</t>
  </si>
  <si>
    <t>LNP-0500G</t>
  </si>
  <si>
    <t>5-Port Industrial Gigabit PoE+ Unmanaged Ethernet Switch, w/4*10/100/1000Tx (30W/Port) + 1*10/100/1000Tx</t>
  </si>
  <si>
    <t>LNP-0500G-24</t>
  </si>
  <si>
    <t>5-Port Industrial Gigabit PoE+ Unmanaged Ethernet Switch, w/4*10/100/1000Tx (30W/Port) + 1*10/100/1000Tx, 12~36VDC input</t>
  </si>
  <si>
    <t>LNP-0500G-24-T</t>
  </si>
  <si>
    <t>5-Port Industrial Gigabit PoE+ Unmanaged Ethernet Switch, w/4*10/100/1000Tx (30W/Port) + 1*10/100/1000Tx with Wide Operat</t>
  </si>
  <si>
    <t>LNP-0500G-T</t>
  </si>
  <si>
    <t>LNP-0500-T</t>
  </si>
  <si>
    <t>5-Port Industrial PoE+ Unmanaged Ethernet Switch, w/4*10/100Tx (30W/Port) + 1*10/100Tx; EOT: -40~75C</t>
  </si>
  <si>
    <t>LNP-0501-M</t>
  </si>
  <si>
    <t>5-Port Industrial PoE+ Unmanaged Ethernet Switch w/4x10/100TX (30W/Port) + 1*100Fx Multi-mode 2Km</t>
  </si>
  <si>
    <t>LNP-0501-M-24</t>
  </si>
  <si>
    <t>5-Port Industrial PoE+ Unmanaged Ethernet Switch, w/4*10/100Tx (30W/Port) + 1*100Fx Multi-mode 2Km, 12VDC-36VDC</t>
  </si>
  <si>
    <t>LNP-0501-M-24-T</t>
  </si>
  <si>
    <t>5-Port Industrial PoE+ Unmanaged Ethernet Switch, w/4*10/100Tx (30W/Port) + 1*100Fx Multi-mode 2Km, 12VDC-36VDC; EOT:</t>
  </si>
  <si>
    <t>LNP-0501-M-T</t>
  </si>
  <si>
    <t>5-Port Industrial PoE+ Unmanaged Ethernet Switch w/4*10/100TX (30W/Port) + 1*100Fx Multi-mode 2Km; EOT: -40~75C</t>
  </si>
  <si>
    <t>LNP-0501-S3</t>
  </si>
  <si>
    <t>5-Port Industrial PoE+ Unmanaged Ethernet Switch w/4x10/100TX (30W/Port) + 1*100Fx Single-mode 30Km</t>
  </si>
  <si>
    <t>LNP-0501-S3-24</t>
  </si>
  <si>
    <t>5-Port Industrial PoE+ Unmanaged Ethernet Switch, w/4*10/100Tx (30W/Port) + 1*100Fx Single-mode 30Km, 12VDC-36VDC</t>
  </si>
  <si>
    <t>LNP-0501-S3-24-T</t>
  </si>
  <si>
    <t>5-Port Industrial PoE+ Unmanaged Ethernet Switch, w/4*10/100Tx (30W/Port) + 1*100Fx Single-mode 30Km, 12VDC-36VDC; E</t>
  </si>
  <si>
    <t>LNP-0501-S3-T</t>
  </si>
  <si>
    <t>5-Port Industrial PoE+ Unmanaged Ethernet Switch w/4*10/100TX (30W/Port) + 1*100Fx Signle-mode 30Km; EOT: -40~75C</t>
  </si>
  <si>
    <t>LNP-0501-ST-M</t>
  </si>
  <si>
    <t>5-Port Industrial PoE+ Unmanaged Ethernet Switch w/4x10/100TX (30W/Port) + 1*100Fx Multi-mode 2Km, ST Connector</t>
  </si>
  <si>
    <t>LNP-0501-ST-M-24</t>
  </si>
  <si>
    <t>5-Port Industrial PoE+ Unmanaged Ethernet Switch, w/4*10/100Tx (30W/Port) + 1*100Fx Multi-mode 2Km, ST Connectors, 12VD</t>
  </si>
  <si>
    <t>LNP-0501-ST-M-24-T</t>
  </si>
  <si>
    <t>5-Port Industrial PoE+ Unmanaged Ethernet Switch, w/4*10/100Tx (30W/Port) + 1*100Fx ST connector, Multi-mode 2Km, 12VDC</t>
  </si>
  <si>
    <t>LNP-0501-ST-M-T</t>
  </si>
  <si>
    <t>5-Port Industrial PoE+ Unmanaged Ethernet Switch w/4*10/100TX (30W/Port) + 1*100Fx Multi-mode 2Km, ST Connector; EOT: -</t>
  </si>
  <si>
    <t>LNP-0501-ST-S3</t>
  </si>
  <si>
    <t>5-Port Industrial PoE+ Unmanaged Ethernet Switch w/4x10/100TX (30W/Port) + 1*100Fx Single-mode 30Km, ST Connector</t>
  </si>
  <si>
    <t>LNP-0501-ST-S3-24</t>
  </si>
  <si>
    <t>5-Port Industrial PoE+ Unmanaged Ethernet Switch, w/4*10/100Tx (30W/Port) + 1*100Fx ST Connector, Single-mode 30Km, 12V</t>
  </si>
  <si>
    <t>LNP-0501-ST-S3-24-T</t>
  </si>
  <si>
    <t>LNP-0501-ST-S3-T</t>
  </si>
  <si>
    <t>5-Port Industrial PoE+ Unmanaged Ethernet Switch w/4*10/100TX (30W/Port) + 1*100Fx Signle-mode 30Km, ST Connector; EO</t>
  </si>
  <si>
    <t>LNP-0602-M</t>
  </si>
  <si>
    <t>6-Port Industrial PoE+ Unmanaged Ethernet Switch, w/4*10/100Tx (30W/Port), 2*100Fx Multi-mode 2Km</t>
  </si>
  <si>
    <t>LNP-0602-M-T</t>
  </si>
  <si>
    <t>6-Port Industrial PoE+ Unmanaged Ethernet Switch, w/4*10/100Tx (30W/Port), 2*100Fx Multi-mode 2Km; EOT: -40~75C</t>
  </si>
  <si>
    <t>LNP-0602-S3</t>
  </si>
  <si>
    <t>6-Port Industrial PoE+ Unmanaged Ethernet Switch, w/4*10/100Tx (30W/Port), 2*100Fx Single-mode 30Km</t>
  </si>
  <si>
    <t>LNP-0602-S3-T</t>
  </si>
  <si>
    <t>6-Port Industrial PoE+ Unmanaged Ethernet Switch, w/4*10/100Tx (30W/Port), 2*100Fx Single-mode 30Km; EOT: -40~75C</t>
  </si>
  <si>
    <t>LNP-0602-ST-M</t>
  </si>
  <si>
    <t>6-Port Industrial PoE+ Unmanaged Ethernet Switch, w/4*10/100Tx (30W/Port), 2*100Fx Multi-mode 2Km, ST Connector</t>
  </si>
  <si>
    <t>LNP-0602-ST-M-T</t>
  </si>
  <si>
    <t>6-Port Industrial PoE+ Unmanaged Ethernet Switch, w/4*10/100Tx (30W/Port), 2*100Fx Multi-mode 2Km, ST Connector; EOT: -4</t>
  </si>
  <si>
    <t>LNP-0602-ST-S3</t>
  </si>
  <si>
    <t>6-Port Industrial PoE+ Unmanaged Ethernet Switch, w/4*10/100Tx (30W/Port), 2*100Fx Single-mode 30Km, ST Connector</t>
  </si>
  <si>
    <t>LNP-0602-ST-S3-T</t>
  </si>
  <si>
    <t>6-Port Industrial PoE+ Unmanaged Ethernet Switch, w/4*10/100Tx (30W/Port), 2*100Fx Single-mode 30Km, ST Connector; EOT</t>
  </si>
  <si>
    <t>LNP-0702C-SFP</t>
  </si>
  <si>
    <t>7-Port Industrial PoE+ Unmanaged Ethernet Switch, w/4*10/100Tx (30W/Port), 1*10/100Tx + 2*100/1000 SFP Slot</t>
  </si>
  <si>
    <t>LNP-0702C-SFP-24</t>
  </si>
  <si>
    <t>7-Port Industrial PoE+ Unmanaged Ethernet Switch, w/4*10/100Tx (30W/Port), 1*10/100Tx + 2*100/1000 SFP Slot; 12~36VDC</t>
  </si>
  <si>
    <t>LNP-0702C-SFP-24-T</t>
  </si>
  <si>
    <t>7-Port Industrial PoE+ Unmanaged Ethernet Switch, w/4*10/100Tx (30W/Port), 1*10/100Tx + 2*100/1000 SFP Slot; 12~36VDC; E</t>
  </si>
  <si>
    <t>LNP-0702C-SFP-T</t>
  </si>
  <si>
    <t>7-Port Industrial PoE+ Unmanaged Ethernet Switch, w/4*10/100Tx (30W/Port), 1*10/100Tx + 2*100/1000 SFP Slot; EOT: -40~75</t>
  </si>
  <si>
    <t>LNP-0702G-SFP</t>
  </si>
  <si>
    <t>7-Port Industrial PoE+ Gigabit Unmanaged Ethernet Switch, w/4*10/100/1000Tx (30W/Port), 1*10/100/1000Tx, + 2*100/1000 SFP</t>
  </si>
  <si>
    <t>LNP-0702G-SFP-24</t>
  </si>
  <si>
    <t>LNP-0702G-SFP-24-T</t>
  </si>
  <si>
    <t>LNP-0702G-SFP-T</t>
  </si>
  <si>
    <t>LNP-0800</t>
  </si>
  <si>
    <t>8-Port Industrial PoE+ Unmanaged Ethernet Switch, w/8*10/100Tx (30W/Port)</t>
  </si>
  <si>
    <t>LNP-0800-24</t>
  </si>
  <si>
    <t>8-Port Industrial PoE+ Unmanaged Ethernet Switch, w/8*10/100Tx (30W/Port), 12VDC-36VDC</t>
  </si>
  <si>
    <t>LNP-0800-24-T</t>
  </si>
  <si>
    <t>8-Port Industrial PoE+ Unmanaged Ethernet Switch, w/8*10/100Tx (30W/Port), 12VDC-36VDC; EOT: -40~75C</t>
  </si>
  <si>
    <t>LNP-0800-T</t>
  </si>
  <si>
    <t>8-Port Industrial PoE+ Unmanaged Ethernet Switch, w/8*10/100Tx (30W/Port); EOT: -40~75C</t>
  </si>
  <si>
    <t>LNP-0802C-SFP</t>
  </si>
  <si>
    <t>8-Port Industrial PoE+ Unmanaged Ethernet Switch, w/6*10/100Tx (30W/Port) + 2*Gigabit Combo Ports (2*10/100/100 RJ45, 2*1</t>
  </si>
  <si>
    <t>LNP-0802C-SFP-24</t>
  </si>
  <si>
    <t>LNP-0802C-SFP-24-T</t>
  </si>
  <si>
    <t>LNP-0802C-SFP-T</t>
  </si>
  <si>
    <t>LNP-0802-M-24</t>
  </si>
  <si>
    <t>8-Port Industrial PoE+ Unmanaged Ethernet Switch, w/6*10/100Tx (30W/Port) + 2*100Fx Multi-mode 2Km, 12VDC-36VDC</t>
  </si>
  <si>
    <t>LNP-0802-M-24-T</t>
  </si>
  <si>
    <t>8-Port Industrial PoE+ Unmanaged Ethernet Switch, w/6*10/100Tx (30W/Port) + 2*100Fx Multi-mode 2Km, 12VDC-36VDC; EOT:</t>
  </si>
  <si>
    <t>LNP-1002C-SFP</t>
  </si>
  <si>
    <t>10-Port Industrial PoE+ Gigabit Unmanaged Ethernet Switch, w/8*10/100Tx + 2*Gigabit Combo (2*10/100/1000 RJ45, and 2*100</t>
  </si>
  <si>
    <t>LNP-1002C-SFP-24</t>
  </si>
  <si>
    <t>LNP-1002C-SFP-24-T</t>
  </si>
  <si>
    <t>LNP-1002C-SFP-T</t>
  </si>
  <si>
    <t>LNP-1002G-10G-SFP</t>
  </si>
  <si>
    <t>10-Port Industrial 10G PoE+ Gigabit Unmangaed Ethernet Switch, w/8*10/100/1000TX (PSE:30W/Port) + 2*10G SFP Slots</t>
  </si>
  <si>
    <t>LNP-1002G-10G-SFP-24</t>
  </si>
  <si>
    <t>10-Port Industrial 10G PoE+ Gigabit Unmangaed Ethernet Switch, w/8*10/100/1000TX (PSE: 30W/Port) + 2*10G SFP Slots; Low</t>
  </si>
  <si>
    <t>LNP-1002G-SFP</t>
  </si>
  <si>
    <t>10-Port Industrial PoE+ Unmanaged Ethernet Switch, w/8*10/100/1000Tx (30W/Port) + 2*100/1000 SFP Slot</t>
  </si>
  <si>
    <t>LNP-1002G-SFP-24</t>
  </si>
  <si>
    <t>10-Port Industrial PoE+ Unmanaged Ethernet Switch, w/8*10/100/1000Tx (30W/Port) + 2*100/1000 SFP Slot, 12~36VDC</t>
  </si>
  <si>
    <t>LNP-1002G-SFP-24-T</t>
  </si>
  <si>
    <t>10-Port Industrial PoE+ Unmanaged Ethernet Switch, w/8*10/100/1000Tx (30W/Port)+ 2*100/1000 SFP Slot; 12~36VDC, EOT: -</t>
  </si>
  <si>
    <t>LNP-1002G-SFP-T</t>
  </si>
  <si>
    <t>10-Port Industrial PoE+ Unmanaged Ethernet Switch, w/ 8*10/100/1000Tx (30W/Port) + 2*100/1000 SFP Slot; EOT: - 40 ~ 75C</t>
  </si>
  <si>
    <t>LNP-101AG-T</t>
  </si>
  <si>
    <t>Industrial PoE Splitter for 10/100/1000T, EOT (-40°C ~ 80°C)</t>
  </si>
  <si>
    <t>LNP-1202G-SFP</t>
  </si>
  <si>
    <t>12-Port Industrial PoE+ Gigabit Unmanaged Ethernet Switch, w/8*10/100/1000Tx (30W/Port), 2*10/100/1000Tx + 2*100/1000 SF</t>
  </si>
  <si>
    <t>LNP-1202G-SFP-T</t>
  </si>
  <si>
    <t>LNP-1204G-SFP</t>
  </si>
  <si>
    <t>12-Port Industrial PoE+ Gigabit Unmanaged Ethernet Switch, w/8*10/100/1000Tx (30W/Port) + 4*100/1000 SFP Slots</t>
  </si>
  <si>
    <t>LNP-1204G-SFP-T</t>
  </si>
  <si>
    <t>12-Port Industrial PoE+ Gigabit Unmanaged Ethernet Switch, w/8*10/100/1000Tx (30W/Port) + 4*100/1000 SFP Slots; EOT: -40</t>
  </si>
  <si>
    <t>LNP-1604G-SFP</t>
  </si>
  <si>
    <t>16-Port Industrial  Gigabit PoE+ Unmanaged Ethernet Switch, w/12*10/100/1000Tx (30W/Port) + 4*100/1000 SFP Slots</t>
  </si>
  <si>
    <t>LNP-1604G-SFP-T</t>
  </si>
  <si>
    <t>16-Port Industrial Gigabit PoE+ Unmanaged Ethernet Switch, w/12*10/100/1000Tx (30W/Port) + 4*100/1000 SFP Slots; EOT: -40</t>
  </si>
  <si>
    <t>LNP-201AG-T</t>
  </si>
  <si>
    <t>Industrial IEEE 802.3at Gigabit PoE Injector, EOT (-40°C ~ 75°C)</t>
  </si>
  <si>
    <t>LNP-2602G-SFP</t>
  </si>
  <si>
    <t>26-Port Industrial 1U 19" Rackmount PoE+ Gigabit Unmanaged Ethernet Switch, w/24*10/100/1000TX (30W/Port) + 2*Gigabit Co</t>
  </si>
  <si>
    <t>LNP-2602G-SFP-T</t>
  </si>
  <si>
    <t>LNP-800AGH</t>
  </si>
  <si>
    <t>8-Port Industrial PoE+ Unmanaged Ethernet Switch, w/8*10/100/1000Tx (30W/Port)</t>
  </si>
  <si>
    <t>LNP-800AGH-24</t>
  </si>
  <si>
    <t>8-Port Industrial PoE+ Unmanaged Ethernet Switch, w/8*10/100/1000Tx (30W/Port), 12~36VDC</t>
  </si>
  <si>
    <t>LNP-800AGH-24-T</t>
  </si>
  <si>
    <t>8-Port Industrial PoE+ Unmanaged Ethernet Switch, w/8*10/100/1000Tx (30W/Port), 12~36VDC; EOT: -40°~75°C</t>
  </si>
  <si>
    <t>LNP-800AGH-T</t>
  </si>
  <si>
    <t>8-Port Industrial PoE+ Unmanaged Ethernet Switch, w/8*10/100/1000Tx (30W/Port); EOT: -40~75C</t>
  </si>
  <si>
    <t>LNP-800-M12-T</t>
  </si>
  <si>
    <t>8-Port EN50155 Industrial PoE Unmanaged Ethernet Switch, w/4*10/100Tx (15.4W/Port) M12 Connector + 4*10/100Tx M12 Con</t>
  </si>
  <si>
    <t>LNP-C500G</t>
  </si>
  <si>
    <t>Compact 5-Port Industrial Gigabit PoE+ Unmanaged Ethernet Switch, w/4*10/100/1000Tx (30W/Port) + 1*10/100/1000Tx</t>
  </si>
  <si>
    <t>LNP-C500G-T</t>
  </si>
  <si>
    <t>Compact 5-Port Industrial Gigabit PoE+ Unmanaged Ethernet Switch, w/4*10/100/1000Tx (30W/Port) + 1*10/100/1000Tx; EOT: -</t>
  </si>
  <si>
    <t>LMP-0501-M</t>
  </si>
  <si>
    <t>5-Port Industrial PoE+ Managed Ethernet Switches w/4*10/100Tx (30W/Port), and 1*100Fx Multi-Mode 2Km</t>
  </si>
  <si>
    <t>LMP-0501-M-24</t>
  </si>
  <si>
    <t>5-Port Industrial PoE+ Managed Ethernet Switches w/4*10/100Tx (30W/Port), and 1*100Fx Multi-Mode 2Km, 12~36VDC</t>
  </si>
  <si>
    <t>LMP-0501-M-24-T</t>
  </si>
  <si>
    <t>5-Port Industrial PoE+ Managed Ethernet Switches w/4*10/100Tx (30W/Port), and 1*100Fx Multi-Mode 2Km, 12~36VDC; EOT: -4</t>
  </si>
  <si>
    <t>LMP-0501-M-T</t>
  </si>
  <si>
    <t>5-Port Industrial PoE+ Managed Ethernet Switches w/4*10/100Tx (30W/Port), and 1*100Fx Multi-Mode 2Km, EOT: -40~75C</t>
  </si>
  <si>
    <t>LMP-0501-S3</t>
  </si>
  <si>
    <t>5-Port Industrial PoE+ Managed Ethernet Switches w/4*10/100Tx (30W/Port), and 1*100Fx Single-Mode 30Km</t>
  </si>
  <si>
    <t>LMP-0501-S3-24</t>
  </si>
  <si>
    <t>5-Port Industrial PoE+ Managed Ethernet Switches w/4*10/100Tx (30W/Port), and 1*100Fx Single-Mode 30Km, 12~36VDC</t>
  </si>
  <si>
    <t>LMP-0501-S3-24-T</t>
  </si>
  <si>
    <t>5-Port Industrial PoE+ Managed Ethernet Switches w/4*10/100Tx (30W/Port), and 1*100Fx Single-Mode 30Km, 12~36VDC; EOT</t>
  </si>
  <si>
    <t>LMP-0501-S3-T</t>
  </si>
  <si>
    <t>5-Port Industrial PoE+ Managed Ethernet Switches w/4*10/100Tx (30W/Port), and 1*100Fx Single-Mode 30Km; EOT: -40~75C</t>
  </si>
  <si>
    <t>LMP-0501-ST-M</t>
  </si>
  <si>
    <t>5-Port Industrial PoE+ Managed Ethernet Switches w/4*10/100Tx (30W/Port), and 1*100Fx Multi-Mode 2Km, ST connector</t>
  </si>
  <si>
    <t>LMP-0501-ST-M-24</t>
  </si>
  <si>
    <t>5-Port Industrial PoE+ Managed Ethernet Switches w/4*10/100Tx (30W/Port), and 1*100Fx Multi-Mode 2Km, ST Connector, 12~3</t>
  </si>
  <si>
    <t>LMP-0501-ST-M-24-T</t>
  </si>
  <si>
    <t>LMP-0501-ST-M-T</t>
  </si>
  <si>
    <t>5-Port Industrial PoE+ Managed Ethernet Switches w/4*10/100Tx (30W/Port), and 1*100Fx Multi-Mode 2Km, ST Connector, EOT</t>
  </si>
  <si>
    <t>LMP-0501-ST-S3</t>
  </si>
  <si>
    <t>5-Port Industrial PoE+ Managed Ethernet Switches w/4*10/100Tx (30W/Port), and 1*100Fx Single-Mode 30Km, ST Connector</t>
  </si>
  <si>
    <t>LMP-0501-ST-S3-24</t>
  </si>
  <si>
    <t>5-Port Industrial PoE+ Managed Ethernet Switches w/4*10/100Tx (30W/Port), and 1*100Fx Single-Mode 30Km, ST Connector, 1</t>
  </si>
  <si>
    <t>LMP-0501-ST-S3-24-T</t>
  </si>
  <si>
    <t>LMP-0501-ST-S3-T</t>
  </si>
  <si>
    <t>5-Port Industrial PoE+ Managed Ethernet Switches w/4*10/100Tx (30W/Port), and 1*100Fx Single-Mode 30Km; ST Connector; E</t>
  </si>
  <si>
    <t>LMP-0600</t>
  </si>
  <si>
    <t>6-Port Industrial PoE+ Managed Ethernet Switches, with 4*10/100Tx (30W/Port) + 2*10/100Tx</t>
  </si>
  <si>
    <t>LMP-0600-24</t>
  </si>
  <si>
    <t>6-Port Industrial PoE+ Managed Ethernet Switches w/4*10/100Tx (30W/Port), and 2*10/100Tx, 12~36VDC</t>
  </si>
  <si>
    <t>LMP-0600-24-T</t>
  </si>
  <si>
    <t>6-Port Industrial PoE+ Managed Ethernet Switches w/4*10/100Tx (30W/Port) and 2*10/100Tx, 12~36VDC, -40~75C</t>
  </si>
  <si>
    <t>LMP-0600-T</t>
  </si>
  <si>
    <t>6-Port Industrial PoE+ Managed Ethernet Switches, with 4*10/100Tx (30W/Port) + 2*10/100Tx; EOT: -40~75C</t>
  </si>
  <si>
    <t>LMP-0601G-SFP</t>
  </si>
  <si>
    <t>6-Port IndustriaL PoE+ Gigabit Managed Ethernet Switch, w/4*10/100/1000Tx (30W/port) + 1*10/100/1000Tx + 1*100/1000 SFP</t>
  </si>
  <si>
    <t>LMP-0601G-SFP-24</t>
  </si>
  <si>
    <t>LMP-0601G-SFP-24-T</t>
  </si>
  <si>
    <t>6-Port Industrial PoE+ Gigabit Managed Ethernet Switch, w/4*10/100/1000Tx (30W/port) + 1*10/100/1000Tx + 1*100/1000 SFP S</t>
  </si>
  <si>
    <t>LMP-0601G-SFP-T</t>
  </si>
  <si>
    <t>LMP-0602-M</t>
  </si>
  <si>
    <t>6-port Industrial PoE+ Managed Ethernet Switch, with 4*10/100Tx (30W/Port), and 2*100Fx SC connector, Multi-mode 2Km</t>
  </si>
  <si>
    <t>LMP-0602-M-24</t>
  </si>
  <si>
    <t>6-Port Industrial PoE+ Managed Ethernet Switches w/4*10/100Tx (30W/Port), and 2*100Fx Multi-Mode 2Km, 12~36VDC</t>
  </si>
  <si>
    <t>LMP-0602-M-24-T</t>
  </si>
  <si>
    <t>6-Port Industrial PoE+ Managed Ethernet Switches w/4*10/100Tx (30W/Port), and 2*100Fx Multi-Mode 2Km, 12~36VDC; EOT: -4</t>
  </si>
  <si>
    <t>LMP-0602-M-T</t>
  </si>
  <si>
    <t>6-Port Industrial PoE+ Managed Ethernet Switch, with 4*10/100Tx (30W/Port), and 2*100Fx SC connector, Multi-mode 2Km, EOT</t>
  </si>
  <si>
    <t>LMP-0602-S3</t>
  </si>
  <si>
    <t>6-port Industrial PoE+ Managed Ethernet Switch, with 4*10/100Tx (30W/Port), and 2*100Fx SC connector, Single-mode 30Km</t>
  </si>
  <si>
    <t>LMP-0602-S3-24</t>
  </si>
  <si>
    <t>6-Port Industrial PoE+ Managed Ethernet Switches w/4*10/100Tx (30W/Port), and 2*100Fx Single-Mode 30Km, 12~36VDC</t>
  </si>
  <si>
    <t>LMP-0602-S3-24-T</t>
  </si>
  <si>
    <t>6-Port Industrial PoE+ Managed Ethernet Switches w/4*10/100Tx (30W/Port), and 2*100Fx Single-Mode 30Km, 12~36VDC; EOT</t>
  </si>
  <si>
    <t>LMP-0602-S3-T</t>
  </si>
  <si>
    <t>6-Port Industrial PoE+ Managed Ethernet Switch, with 4*10/100Tx (30W/Port), and 2*100Fx SC connector, Single-mode 30Km, E</t>
  </si>
  <si>
    <t>LMP-0602-ST-M</t>
  </si>
  <si>
    <t>6-port Industrial PoE+ Managed Ethernet Switch, with 4*10/100Tx (30W/Port), and 2*100Fx ST connector, Multi-mode 2Km</t>
  </si>
  <si>
    <t>LMP-0602-ST-M-24</t>
  </si>
  <si>
    <t>6-Port Industrial PoE+ Managed Ethernet Switches w/4*10/100Tx (30W/Port), and 2*100Fx Multi-Mode 2Km, ST Connector, 12~3</t>
  </si>
  <si>
    <t>LMP-0602-ST-M-24-T</t>
  </si>
  <si>
    <t>LMP-0602-ST-M-T</t>
  </si>
  <si>
    <t>6-Port Industrial PoE+ Managed Ethernet Switch, with 4*10/100Tx (30W/Port), and 2*100Fx ST connector, Multi-mode 2Km, EOT</t>
  </si>
  <si>
    <t>LMP-0602-ST-S3</t>
  </si>
  <si>
    <t>6-port Industrial PoE+ Managed Ethernet Switch, with 4*10/100Tx (30W/Port), and 2*100Fx ST connector, Single-mode 30Km</t>
  </si>
  <si>
    <t>LMP-0602-ST-S3-24</t>
  </si>
  <si>
    <t>6-Port Industrial PoE+ Managed Ethernet Switches w/4*10/100Tx (30W/Port), and 2*100Fx Single-Mode 30Km, ST Connector, 1</t>
  </si>
  <si>
    <t>LMP-0602-ST-S3-24-T</t>
  </si>
  <si>
    <t>LMP-0602-ST-S3-T</t>
  </si>
  <si>
    <t>6-Port Industrial PoE+ Managed Ethernet Switch, with 4*10/100Tx (30W/Port), and 2*100Fx ST connector, Single-mode 30Km, E</t>
  </si>
  <si>
    <t>LMP-0800G</t>
  </si>
  <si>
    <t>8-Port Industrial PoE+ Managed Ethernet Switch, w/8*10/100/1000Tx Gigabit Ports</t>
  </si>
  <si>
    <t>LMP-0800G-24</t>
  </si>
  <si>
    <t>8-Port Industrial PoE+ Managed Ethernet Switch, w/8*10/100/1000Tx Gigabit Ports, 12~36VDC Power Input.</t>
  </si>
  <si>
    <t>LMP-0800G-24-T</t>
  </si>
  <si>
    <t>8-Port Industrial PoE+ Managed Ethernet Switch, w/8*10/100/1000Tx Gigabit Ports, 12~36VDC Power Input, EoT -40~75C</t>
  </si>
  <si>
    <t>LMP-0800G-T</t>
  </si>
  <si>
    <t>8-Port Industrial PoE+ Managed Ethernet Switch, w/8*10/100/1000Tx Gigabit Ports, EoT -40~75C.</t>
  </si>
  <si>
    <t>LMP-0804G-SFP</t>
  </si>
  <si>
    <t>8-Port Industrial PoE+ Gigabit Managed Ethernet Switch, w/4*10/100/1000Tx Ports + 4*100/1000Fx SFP Fiber Slots.</t>
  </si>
  <si>
    <t>LMP-0804G-SFP-T</t>
  </si>
  <si>
    <t>8-Port Industrial PoE+ Gigabit Managed Ethernet Switch, w/4*10/100/1000Tx Ports + 4*100/1000Fx SFP Fiber Slots, EoT -40~75</t>
  </si>
  <si>
    <t>LMP-1002C-SFP</t>
  </si>
  <si>
    <t>10-Port Industrial PoE+ Gigabit Managed Ethernet Switch, w/8*10/100Tx (30W/Port) + 2*Gigabit Combo Ports (2*10/100/1000Tx</t>
  </si>
  <si>
    <t>LMP-1002C-SFP-24</t>
  </si>
  <si>
    <t>LMP-1002C-SFP-24-T</t>
  </si>
  <si>
    <t>LMP-1002C-SFP-T</t>
  </si>
  <si>
    <t>LMP-1002G-SFP</t>
  </si>
  <si>
    <t>10-Port IndustriaL PoE+ Managed Ethernet Switch, w/8*10/100/1000Tx (30W/port) + 2*100/1000 SFP Slot</t>
  </si>
  <si>
    <t>LMP-1002G-SFP-24</t>
  </si>
  <si>
    <t>10-Port IndustriaL PoE+ Managed Ethernet Switch, w/8*10/100/1000Tx (30W/port) + 2*100/1000 SFP Slot, 12~36VDC</t>
  </si>
  <si>
    <t>LMP-1002G-SFP-24-T</t>
  </si>
  <si>
    <t>10-Port IndustriaL PoE+ Managed Ethernet Switch, w/8*10/100/1000Tx (30W/port) + 2*100/1000 SFP Slot, 12~36VDC; EOT: -40</t>
  </si>
  <si>
    <t>LMP-1002G-SFP-T</t>
  </si>
  <si>
    <t>10-Port IndustriaL PoE+ Managed Ethernet Switch, w/8*10/100/1000Tx (30W/port) + 2*100/1000 SFP Slot; EOT: -40~75C</t>
  </si>
  <si>
    <t>LMP-1002G-SFP-T-CN</t>
  </si>
  <si>
    <t>10-Port IndustriaL PoE+ Managed Ethernet Switch, w/4*10/100/1000Tx (30W/port) +  4*10/100/1000Tx (40W/port) 2*100/1000 S</t>
  </si>
  <si>
    <t>LMP-1202G-SFP</t>
  </si>
  <si>
    <t>12-Port Industrial Gigabit PoE+ Managed Ethernet Switch, w/8*10/100/1000Tx (30W/Port) + 2*10/100/1000Tx + 2*100/1000 SFP</t>
  </si>
  <si>
    <t>LMP-1202G-SFP-T</t>
  </si>
  <si>
    <t>LMP-1204G-SFP</t>
  </si>
  <si>
    <t>12-Port Industrial Gigabit PoE+ Managed Ethernet Switch, w/8*10/100/1000Tx (30W/Port) + 4*100/1000 SFP</t>
  </si>
  <si>
    <t>LMP-1204G-SFP-T</t>
  </si>
  <si>
    <t>12-Port Industrial Gigabit PoE+ Managed Ethernet Switch, w/8*10/100/1000Tx (30W/Port) + 4*100/1000 SFP; EOT: -40 to 75C</t>
  </si>
  <si>
    <t>LNP-2804GN-SFP-T</t>
  </si>
  <si>
    <t>28-Port 1U 19" Rackmount Industrial Gigabit PoE+ Managed Ethernet Switch, w/24*10/100/1000Tx (PSE: 30W/port) + 4*GigE Co</t>
  </si>
  <si>
    <t>LNP-602N-ST-MM-T</t>
  </si>
  <si>
    <t>Industrial 6-port Managed PoE Ethernet Switch with 4x 10/100TX P.S.E. and 2x 100FX, MM 2KM (*Support High Power - 25W pe</t>
  </si>
  <si>
    <t>AD-SCM-STF-M</t>
  </si>
  <si>
    <t>SC Male To ST Female Adapter Multi-Mode</t>
  </si>
  <si>
    <t>AD-SCM-STF-S</t>
  </si>
  <si>
    <t>SC Male To ST Female Adapter Single Mode</t>
  </si>
  <si>
    <t>CB-M12A3PM-5M</t>
  </si>
  <si>
    <t>M12 A Code 3P Male to Open Cable, 5 Meter, Wire:UL 24AWG*5C Black, IP68 Protection</t>
  </si>
  <si>
    <t>CB-M12A5PF-5M</t>
  </si>
  <si>
    <t>M12 A Code 5P Female to Open Cable, 5 Meter, Wire:UL 24AWG*5C Black, IP68 Protection</t>
  </si>
  <si>
    <t>CB-M12D4PM-RJ45-5M</t>
  </si>
  <si>
    <t>M12 D Code 4P Male to RJ45 Cable, 5 Meter, Wire: CAT5e STP 24AWG Black, IP68 Protection</t>
  </si>
  <si>
    <t>MSC-102A</t>
  </si>
  <si>
    <t>2-Port RS-232 Universal PCI Card</t>
  </si>
  <si>
    <t>MSC-102AL-1</t>
  </si>
  <si>
    <t>2-Port RS-232 Universal PCI Card, Low Profile, Low &amp; Standard Profile Brackets Included</t>
  </si>
  <si>
    <t>MSC-102B1</t>
  </si>
  <si>
    <t>2-Port RS-422/485 Universal PCI Card</t>
  </si>
  <si>
    <t>MSC-102B1L</t>
  </si>
  <si>
    <t>2-Port RS-422/485 Low Profile Universal PCI Card</t>
  </si>
  <si>
    <t>MSC-102B1L-SI</t>
  </si>
  <si>
    <t>2-Port RS-422/485 Low Profile Universal PCI Card w/Surge and Isolation</t>
  </si>
  <si>
    <t>MSC-102B1-SI</t>
  </si>
  <si>
    <t>2-Port RS-422/485 Universal PCI Card w/Surge and Isolation</t>
  </si>
  <si>
    <t>MSC-102C</t>
  </si>
  <si>
    <t>2-Port RS-232/422/485 PCI  Card</t>
  </si>
  <si>
    <t>MSC-102C-SI</t>
  </si>
  <si>
    <t>2-Port RS-232/422/485 PCI Card w/ Surge &amp; Isolation</t>
  </si>
  <si>
    <t>MSC-104CL</t>
  </si>
  <si>
    <t>4-Port RS-232/422/485 Universal PCI Serial Card</t>
  </si>
  <si>
    <t>MSC-108A</t>
  </si>
  <si>
    <t>8-Port RS-232 Universal PCI Card</t>
  </si>
  <si>
    <t>MSC-108B</t>
  </si>
  <si>
    <t>8-Port RS-422/485 Universal PCI Card</t>
  </si>
  <si>
    <t>MSC-116A</t>
  </si>
  <si>
    <t>16-Port RS-232 Universal PCI Card</t>
  </si>
  <si>
    <t>MSC-201B1</t>
  </si>
  <si>
    <t>1-port RS-422/485 PCI Express Card, Oxford Single Chip Solution</t>
  </si>
  <si>
    <t>MSC-201B1-SI</t>
  </si>
  <si>
    <t>1-port RS-422/485 PCI Express Card w/Surge and Isolation, Oxford Single Chip Solution</t>
  </si>
  <si>
    <t>MSC-202A1</t>
  </si>
  <si>
    <t>2-Port RS-232 PCI Express Card with Oxford Single Chip, Support Power Over Pin-9</t>
  </si>
  <si>
    <t>MSC-202AL1</t>
  </si>
  <si>
    <t>2-Port RS-232 PCI Express Card, Low Profile (Support Power Over Pin-9)</t>
  </si>
  <si>
    <t>MSC-202ALP1</t>
  </si>
  <si>
    <t>2-Port RS-232 + 1-port Parallel PCI Express Card, Low Profile (Support Power Over Pin-9)</t>
  </si>
  <si>
    <t>MSC-202A-V2</t>
  </si>
  <si>
    <t>2-Port RS-232 PCI Express Card, Support Power Over Pin-9</t>
  </si>
  <si>
    <t>MSC-202B1</t>
  </si>
  <si>
    <t>2-port RS-422/485 PCI Express Card, Oxford Single Chip Solution</t>
  </si>
  <si>
    <t>MSC-202B1L</t>
  </si>
  <si>
    <t>2-Port RS-422/485 PCI Express Card</t>
  </si>
  <si>
    <t>MSC-202B1L-SI</t>
  </si>
  <si>
    <t>MSC-202B1-SI</t>
  </si>
  <si>
    <t>2-port RS-422/485 PCI Express Card w/Surge and Isolation, Oxford Single Chip Solution, (WHQL Certified)</t>
  </si>
  <si>
    <t>MSC-204A1-S</t>
  </si>
  <si>
    <t>4-Port RS-232 PCI Express Card with Expansion Cable 1*DB44 to 4*DB9M</t>
  </si>
  <si>
    <t>MSC-204A2</t>
  </si>
  <si>
    <t>4-Port RS-232 PCI Express Card, Support Power Over Pin-9</t>
  </si>
  <si>
    <t>MSC-204B1</t>
  </si>
  <si>
    <t>4-port RS-422/485 PCI Express Card, Oxford Single Chip Solution, Low &amp; Standard Profile Brackets Included (WHQL Certified)</t>
  </si>
  <si>
    <t>MSC-204B1-SI</t>
  </si>
  <si>
    <t>4-port RS-422/485 PCI Express Card w/Surge and Isolation, Oxford Single Chip Solution, Low &amp; Standard Profile Brackets Includ</t>
  </si>
  <si>
    <t>MSC-208C-SI</t>
  </si>
  <si>
    <t>8-port RS-232/422/485 PCI Express Card, with Surge and Isolation Protation (WHQL Certified)</t>
  </si>
  <si>
    <t>FCU-100SC</t>
  </si>
  <si>
    <t>10/100TX To 100FX Media Converter, Multi-Mode 2KM, SC Connector</t>
  </si>
  <si>
    <t>FCU-100SC-S3</t>
  </si>
  <si>
    <t>10/100TX To 100FX Media Converter, Single-Mode 30KM, SC Connector</t>
  </si>
  <si>
    <t>FCU-100ST</t>
  </si>
  <si>
    <t>10/100TX To 100FX Media Converter, Multi-Mode 2KM, ST Connector</t>
  </si>
  <si>
    <t>FCU-100ST-S3</t>
  </si>
  <si>
    <t>10/100TX To 100FX Media Converter, Single-Mode 30KM, ST Connector</t>
  </si>
  <si>
    <t>FCU-100WA-M</t>
  </si>
  <si>
    <t>10/100TX To 10/100FX Single Fiber (WDM), Multi-Mode 2km, TX1310nm - RX1550nm</t>
  </si>
  <si>
    <t>FCU-100WA-S2</t>
  </si>
  <si>
    <t>10/100TX To 10/100FX Single Fiber (WDM), Single-Mode 20KM, TX1310nm - RX1550nm</t>
  </si>
  <si>
    <t>FCU-100WB-M</t>
  </si>
  <si>
    <t>10/100TX To 10/100FX Single Fiber (WDM), Multi-Mode 2km, TX1550nm - RX1310nm</t>
  </si>
  <si>
    <t>FCU-100WB-S2</t>
  </si>
  <si>
    <t>10/100TX To 10/100FX Single Fiber (WDM), Single-Mode 20KM, TX1550nm - RX1310nm</t>
  </si>
  <si>
    <t>FCU-1802P-SC</t>
  </si>
  <si>
    <t>10/100TX To 100FX PoE Media Converter, Multi-Mode 2KM, SC Connector</t>
  </si>
  <si>
    <t>FCU-1802P-SC-S15</t>
  </si>
  <si>
    <t>10/100TX To 100FX PoE Media Converter, Single-Mode 15KM, SC Connector</t>
  </si>
  <si>
    <t>FCU-1802P-SC-S30</t>
  </si>
  <si>
    <t>10/100TX To 100FX PoE Media Converter, Single-Mode 30KM, SC Connector</t>
  </si>
  <si>
    <t>FCU-2802SC</t>
  </si>
  <si>
    <t>10/100/1000TX To 1000SX Media Converter, Multi-Mode 550M, SC Connector</t>
  </si>
  <si>
    <t>FCU-2802SC-S10</t>
  </si>
  <si>
    <t>10/100/1000TX To 1000LX Media Converter, Single-Mode 10KM, SC Connector</t>
  </si>
  <si>
    <t>FCU-2805P-SFP</t>
  </si>
  <si>
    <t>10/100/1000TX To SFP (Mini-GBIC) Media Converter w/ IEEE 802.3at PoE+ Injector Port</t>
  </si>
  <si>
    <t>FCU-2805SFP</t>
  </si>
  <si>
    <t>10/100/1000TX To 1000SX/LX Media Converter w/SFP Slot</t>
  </si>
  <si>
    <t>FCU-3002A-SC</t>
  </si>
  <si>
    <t>FCU-3002A-SC-S1</t>
  </si>
  <si>
    <t>FCU-3002A-SC-S2</t>
  </si>
  <si>
    <t>10/100/1000TX To 1000LX Media Converter, Single-Mode 20KM, SC Connector</t>
  </si>
  <si>
    <t>FCU-3002A-SFP</t>
  </si>
  <si>
    <t>10/100/1000T To 1000SX/LX Media Converter w/SFP Slot</t>
  </si>
  <si>
    <t>FCU-3002A-SFP-DR</t>
  </si>
  <si>
    <t>10/100/1000TX to 100/1000BASE-X Dual Rate Media Converter w/SFP Slot</t>
  </si>
  <si>
    <t>FCU-3002A-WA-M</t>
  </si>
  <si>
    <t>10/100/1000TX To 1000LX Single Fiber (WDM-A), MultiMode 550M, TX1310nm - RX1550nm</t>
  </si>
  <si>
    <t>FCU-3002A-WA-S1</t>
  </si>
  <si>
    <t>10/100/1000TX To 1000LX Single Fiber (WDM-A), Single-Mode 10KM, TX1310nm - RX1550nm</t>
  </si>
  <si>
    <t>FCU-3002A-WA-S2</t>
  </si>
  <si>
    <t>10/100/1000TX To 1000LX Single Fiber (WDM-A), Single-Mode 20KM, TX1310nm - RX1550nm</t>
  </si>
  <si>
    <t>FCU-3002A-WA-S4</t>
  </si>
  <si>
    <t>10/100/1000TX To 1000LX Single Fiber (WDM-A), Single-Mode 40KM, TX1310nm - RX1550nm</t>
  </si>
  <si>
    <t>FCU-3002A-WA-S6</t>
  </si>
  <si>
    <t>10/100/1000TX To 1000LX Single Fiber (WDM), Single-Mode 60km, TX1490nm - RX1550nm</t>
  </si>
  <si>
    <t>FCU-3002A-WA-S8</t>
  </si>
  <si>
    <t>10/100/1000TX To 1000LX Single Fiber (WDM), Single-Mode 80km, TX1490nm - RX1550nm</t>
  </si>
  <si>
    <t>FCU-3002A-WB-M</t>
  </si>
  <si>
    <t>10/100/1000TX To 1000LX Single Fiber (WDM-B), MultiMode 550M, TX1550nm - RX1310nm</t>
  </si>
  <si>
    <t>FCU-3002A-WB-S1</t>
  </si>
  <si>
    <t>10/100/1000TX To 1000LX Single Fiber (WDM-B), Single-Mode 10KM, TX1550nm - RX1310nm</t>
  </si>
  <si>
    <t>FCU-3002A-WB-S2</t>
  </si>
  <si>
    <t>10/100/1000TX To 1000LX Single Fiber (WDM-B), Single-Mode 20KM, TX1550nm - RX1310nm</t>
  </si>
  <si>
    <t>FCU-3002A-WB-S4</t>
  </si>
  <si>
    <t>10/100/1000TX To 1000LX Single Fiber (WDM-B), Single-Mode 40KM, TX1550nm - RX1310nm</t>
  </si>
  <si>
    <t>FCU-3002A-WB-S6</t>
  </si>
  <si>
    <t>10/100/1000TX To 1000LX Single Fiber (WDM), Single-Mode 60km, TX1550nm - RX1490nm</t>
  </si>
  <si>
    <t>FCU-3002A-WB-S8</t>
  </si>
  <si>
    <t>10/100/1000TX To 1000LX Single Fiber (WDM), Single-Mode 80km, TX1550nm - RX1490nm</t>
  </si>
  <si>
    <t>FCU-3102SFP-SFP-DR</t>
  </si>
  <si>
    <t>100/1000BASE-X SFP To 100/1000BASE-X SFP Dual Rates Media Converter</t>
  </si>
  <si>
    <t>FCU-5002-SFP+</t>
  </si>
  <si>
    <t>10GBase-R SFP+ to 10GBase-R SFP+ Media Converter</t>
  </si>
  <si>
    <t>FCN-3112SC</t>
  </si>
  <si>
    <t>10/100/1000TX To 1000SX SNMP Managed Media Converter, Multi-Mode 550M, SC Connector</t>
  </si>
  <si>
    <t>FCN-3112SC-S1</t>
  </si>
  <si>
    <t>10/100/1000TX To 1000LX SNMP Managed Media Converter, SM 10KM, SC Connector</t>
  </si>
  <si>
    <t>IMC-100A-M</t>
  </si>
  <si>
    <t>10/100TX To 100FX Industrial Media Converter, Multi-Mode 2KM, SC Connector</t>
  </si>
  <si>
    <t>IMC-100A-M-T</t>
  </si>
  <si>
    <t>10/100TX To 100FX Harden Media Converter, Multi-Mode 2KM, -40°~ 80°C</t>
  </si>
  <si>
    <t>IMC-100A-S3</t>
  </si>
  <si>
    <t>10/100TX To 100FX Industrial Media Converter, Single Mode 30KM, SC Connector</t>
  </si>
  <si>
    <t>IMC-100A-S3-T</t>
  </si>
  <si>
    <t>10/100TX To 100FX Harden Media Converter, Single Mode 30KM, -40°~ 80°C</t>
  </si>
  <si>
    <t>IMC-100A-ST-M</t>
  </si>
  <si>
    <t>10/100TX To 100FX Industrial Media Converter, Multi-Mode 2KM, ST Connector</t>
  </si>
  <si>
    <t>IMC-100A-ST-M-T</t>
  </si>
  <si>
    <t>10/100TX To 100FX Harden Media Converter, Multi-Mode 2Km, ST Connector, -40~80°C</t>
  </si>
  <si>
    <t>IMC-100A-ST-S3</t>
  </si>
  <si>
    <t>10/100TX To 100FX Industrial Media Converter, SM 30KM, ST Connector</t>
  </si>
  <si>
    <t>IMC-100A-ST-S3-T</t>
  </si>
  <si>
    <t>10/100TX To 100FX Industrial Media Converter, SM 30km, ST Connector, -40°~80°C</t>
  </si>
  <si>
    <t>IMC-C1000-SFP</t>
  </si>
  <si>
    <t>Compact Industrial Gigabit Ethernet Media Converter, with 10/100/1000TX To 100/1000 SFP Socket</t>
  </si>
  <si>
    <t>IMC-C1000-SFP-T</t>
  </si>
  <si>
    <t>Compact Industrial Media Converter, with 10/100/1000TX To 100/1000 SFP Socket, -40 to 75C</t>
  </si>
  <si>
    <t>IMP-100A-M</t>
  </si>
  <si>
    <t>10/100TX To 100FX Industrial PoE Media Converter, Multi-Mode 2KM SC</t>
  </si>
  <si>
    <t>IMP-100A-M-T</t>
  </si>
  <si>
    <t>10/100TX To 100FX Industrial PoE Media Converter, Multi-Mode 2KM SC , EOT -40°C ~ 80°C</t>
  </si>
  <si>
    <t>IMP-100A-S3</t>
  </si>
  <si>
    <t>10/100TX To 100FX Industrial PoE Media Converter, SM 30KM SC</t>
  </si>
  <si>
    <t>IMP-100A-S3-T</t>
  </si>
  <si>
    <t>10/100TX To 100FX Industrial PoE Media Converter, SM 30KM SC , EOT -40°C ~ 80°C</t>
  </si>
  <si>
    <t>IMP-100A-WA-S2</t>
  </si>
  <si>
    <t>10/100TX To 100FX Industrial PoE Media Converter, Single Fiber (WDM-B) SM 20KM SC, TX1310nm - RX1510nm</t>
  </si>
  <si>
    <t>IMP-100A-WB-S2</t>
  </si>
  <si>
    <t>10/100TX To 100FX Industrial PoE Media Converter, Single Fiber (WDM-B), Single-Mode 20km, TX1550nm - RX1310nm</t>
  </si>
  <si>
    <t>IMP-C1000-SFP</t>
  </si>
  <si>
    <t>Compact Industrial Gigabit PoE+ Ethernet-to-Fiber Media Converter, 1*10/100/1000TX (PSE: 30W) to 1*100/1000 SFP Slot</t>
  </si>
  <si>
    <t>IMP-C1000-SFP-T</t>
  </si>
  <si>
    <t>Compact Industrial Gigabit PoE+ Ethernet-to-Fiber Media Converter, 1*10/100/1000TX (PSE: 30W) to 1*100/1000 SFP Slot; EOT</t>
  </si>
  <si>
    <t>FCU-RACK16-AC</t>
  </si>
  <si>
    <t>16-Slot Unmanaged Universal Media Converter Rack, w/1 AC Power Supply</t>
  </si>
  <si>
    <t>FCU-RACK16-DC</t>
  </si>
  <si>
    <t>16-Slot Unmanaged Universal Media Converter Rack, w/1 DC Power Supply</t>
  </si>
  <si>
    <t>FCU-RACK16S</t>
  </si>
  <si>
    <t>16-Slot Unmanaged Universal Media Converter Rack, Compact Size, w/1 AC Power Supply</t>
  </si>
  <si>
    <t>FCU-RACK-AC-PWR</t>
  </si>
  <si>
    <t>AC Power Module For FCU-RACK-16</t>
  </si>
  <si>
    <t>FCU-RACK-DC-PWR</t>
  </si>
  <si>
    <t>DC Power Module For FCU-RACK-16</t>
  </si>
  <si>
    <t>EVC-3001</t>
  </si>
  <si>
    <t>Ethernet Extender over VDSL2 Converter 1*RJ45, 1*VDSL2/RJ11, 1*Phone - 17a</t>
  </si>
  <si>
    <t>EVC-3101</t>
  </si>
  <si>
    <t>Ethernet over VDSL2 Converter - 1*10/100/1000Tx + 1*VDSL2/RJ11, 1*Phone - 30a</t>
  </si>
  <si>
    <t>FCU-BK</t>
  </si>
  <si>
    <t>Mounting Bracket For FCU Modules (1 Pair)</t>
  </si>
  <si>
    <t>PA-FCS-EU</t>
  </si>
  <si>
    <t>Power Adapter For FCS/STM, 12V 0.8A, 100-240V (Euro Plug)</t>
  </si>
  <si>
    <t>PA-FCS-UK</t>
  </si>
  <si>
    <t>Power Adapter For FCS/STM Module, 12V 0.8A, 100-240V (UK Plug)</t>
  </si>
  <si>
    <t>PA-FCS-US</t>
  </si>
  <si>
    <t>Power Adapter For FCS/STM, 12V 1.0A, 100-240V (US Plug)</t>
  </si>
  <si>
    <t>PA-FCU1802P</t>
  </si>
  <si>
    <t>Power Adapter For FCU-1802P Modules, 48V/0.4A</t>
  </si>
  <si>
    <t>PA-FCU-EU</t>
  </si>
  <si>
    <t>Power Adapter For FCU Module, 5V 1.6A, 100-240V (Euro Plug)</t>
  </si>
  <si>
    <t>PA-FCU-UK</t>
  </si>
  <si>
    <t>Power Adapter For FCU Module, 5V 1.6A, 100-240V (UK Plug)</t>
  </si>
  <si>
    <t>PA-FCU-US</t>
  </si>
  <si>
    <t>Power Adapter For FCU Module, 5V 1.6A, 100-240V (US Plug)</t>
  </si>
  <si>
    <t>FWB-68300</t>
  </si>
  <si>
    <t>3 External and 1 Internal 1394B FireWire800 PCI Express Card</t>
  </si>
  <si>
    <t>USB-68001</t>
  </si>
  <si>
    <t>USB 3+1 Port PCI Express Card</t>
  </si>
  <si>
    <t>USB-68001L</t>
  </si>
  <si>
    <t>USB 3+1 Port PCI Express Card - Low Profile</t>
  </si>
  <si>
    <t>DR-120-12</t>
  </si>
  <si>
    <t>120 Watt Series / 12 VDC / 10.0 Amps Industrial Single Output DIN Rail Power Supply</t>
  </si>
  <si>
    <t>DR-120-24</t>
  </si>
  <si>
    <t>120 Watt Series / 24 VDC / 5.0 Amps Industrial Single Output DIN Rail Power Supply</t>
  </si>
  <si>
    <t>DR-120-48</t>
  </si>
  <si>
    <t>120 Watt Series / 48 VDC / 2.5 Amps Industrial Single Output DIN Rail Power Supply</t>
  </si>
  <si>
    <t>DR-15-12</t>
  </si>
  <si>
    <t>15 Watt Series / 12 VDC / 1.25 Amps Industrial Single Output DIN Rail Power Supply</t>
  </si>
  <si>
    <t>DR-15-24</t>
  </si>
  <si>
    <t>15 Watt Series / 24 VDC / 0.63 Amp Industrial Single Output DIN Rail Power Supply</t>
  </si>
  <si>
    <t>DR-30-12</t>
  </si>
  <si>
    <t>30 Watt Series / 12 VDC / 2.00 Amps Industrial Single Output DIN Rail Power Supply</t>
  </si>
  <si>
    <t>DR-30-24</t>
  </si>
  <si>
    <t>30 Watt Series / 24 VDC / 1.50 Amps Industrial Single Output DIN Rail Power Supply</t>
  </si>
  <si>
    <t>DR-45-12</t>
  </si>
  <si>
    <t>45 Watt Series / 12 VDC / 3.5 Amps Industrial Single Output DIN Rail Power Supply</t>
  </si>
  <si>
    <t>DR-45-24</t>
  </si>
  <si>
    <t>45 Watt Series / 24 VDC / 2.0 Amps Industrial Single Output DIN Rail Power Supply</t>
  </si>
  <si>
    <t>DR-75-12</t>
  </si>
  <si>
    <t>75 Watt Series / 12 VDC / 6.3 Amps Industrial Single Output DIN Rail Power Supply</t>
  </si>
  <si>
    <t>DR-75-24</t>
  </si>
  <si>
    <t>75 Watt Series / 24 VDC / 3.2 Amps Industrial Single Output DIN Rail Power Supply</t>
  </si>
  <si>
    <t>DR-75-48</t>
  </si>
  <si>
    <t>75 Watt Series / 48 VDC / 1.6 Amps Industrial Single Output DIN Rail Power Supply</t>
  </si>
  <si>
    <t>DRP-240-24</t>
  </si>
  <si>
    <t>240 Watt Series / 24 VDC / 10.0 Amps Industrial Single Output DIN Rail Power Supply</t>
  </si>
  <si>
    <t>DRP-240-48</t>
  </si>
  <si>
    <t>240 Watt Series / 48 VDC / 5.0 Amps Industrial Single Output DIN Rail Power Supply</t>
  </si>
  <si>
    <t>DRP-480S-24</t>
  </si>
  <si>
    <t>480 Watt Series / 24 VDC / 20.0 Amps Industrial Single Output DIN Rail Power Supply</t>
  </si>
  <si>
    <t>DRP-480S-48</t>
  </si>
  <si>
    <t>480 Watt Series / 48 VDC / 10.0 Amps Industrial Single Output DIN Rail Power Supply</t>
  </si>
  <si>
    <t>MDR-100-12</t>
  </si>
  <si>
    <t>100 Watt Series / 12 VDC / 7.5 Amps Industrial Slim Single Output DIN Rail Power Supply</t>
  </si>
  <si>
    <t>MDR-100-24</t>
  </si>
  <si>
    <t>100 Watt Series / 24 VDC / 4.0 Amps Industrial Slim Single Output DIN Rail Power Supply</t>
  </si>
  <si>
    <t>MDR-100-48</t>
  </si>
  <si>
    <t>100 Watt Series / 48 VDC / 2.0 Amps Industrial Slim Single Output DIN Rail Power Supply</t>
  </si>
  <si>
    <t>MDR-10-12</t>
  </si>
  <si>
    <t>10 Watt Series / 12 VDC / 0.84 Amp Industrial Slim Single Output DIN Rail Power Supply</t>
  </si>
  <si>
    <t>MDR-10-24</t>
  </si>
  <si>
    <t>10 Watt Series / 24 VDC / 0.42 Amp Industrial Slim Single Output DIN Rail Power Supply</t>
  </si>
  <si>
    <t>MDR-20-12</t>
  </si>
  <si>
    <t>20 Watt Series / 12 VDC / 1.67 Amps Industrial Slim Single Output DIN Rail Power Supply</t>
  </si>
  <si>
    <t>MDR-20-24</t>
  </si>
  <si>
    <t>20 Watt Series / 24 VDC / 1.00 Amp Industrial Slim Single Output DIN Rail Power Supply</t>
  </si>
  <si>
    <t>MDR-40-12</t>
  </si>
  <si>
    <t>40 Watt Series / 12 VDC / 3.33 Amps Industrial Slim Single Output DIN Rail Power Supply</t>
  </si>
  <si>
    <t>MDR-40-24</t>
  </si>
  <si>
    <t>40 Watt Series / 24 VDC / 1.70 Amps Industrial Slim Single Output DIN Rail Power Supply</t>
  </si>
  <si>
    <t>MDR-40-48</t>
  </si>
  <si>
    <t>40 Watt Series / 48 VDC / 0.83 Amps Industrial Slim Single Output DIN Rail Power Supply</t>
  </si>
  <si>
    <t>MDR-60-12</t>
  </si>
  <si>
    <t>60 Watt Series / 12 VDC / 5.0 Amps Industrial Slim Single Output DIN Rail Power Supply</t>
  </si>
  <si>
    <t>MDR-60-24</t>
  </si>
  <si>
    <t>60 Watt Series / 24 VDC / 2.50 Amps Industrial Slim Single Output DIN Rail Power Supply</t>
  </si>
  <si>
    <t>MDR-60-48</t>
  </si>
  <si>
    <t>60 Watt Series / 48 VDC / 1.25 Amps Industrial Slim Single Output DIN Rail Power Supply</t>
  </si>
  <si>
    <t>SDR-120-12</t>
  </si>
  <si>
    <t>120 Watt Series / 12 VDC / 10.0 Amps Industrial Slim High-Efficiency Single Output DIN Rail Power Supply</t>
  </si>
  <si>
    <t>SDR-120-24</t>
  </si>
  <si>
    <t>120 Watt Series / 24 VDC / 5.0 Amps Industrial Slim High-Efficiency Single Output DIN Rail Power Supply</t>
  </si>
  <si>
    <t>SDR-120-48</t>
  </si>
  <si>
    <t>120 Watt Series / 48 VDC / 2.5 Amps Industrial Slim High-Efficiency Single Output DIN Rail Power Supply</t>
  </si>
  <si>
    <t>SDR-240-24</t>
  </si>
  <si>
    <t>240 Watt Series / 24 VDC / 10.0 Amps Industrial Slim High-Efficiency Single Output DIN Rail Power Supply</t>
  </si>
  <si>
    <t>SDR-240-48</t>
  </si>
  <si>
    <t>240 Watt Series / 48 VDC / 5.0 Amps Industrial Slim High-Efficiency Single Output DIN Rail Power Supply</t>
  </si>
  <si>
    <t>SDR-480-24</t>
  </si>
  <si>
    <t>480 Watt Series / 24 VDC / 20.0 Amps Industrial Slim High-Efficiency Single Output DIN Rail Power Supply</t>
  </si>
  <si>
    <t>SDR-480-48</t>
  </si>
  <si>
    <t>480 Watt Series / 48 VDC / 10.0 Amps Industrial Slim High-Efficiency Single Output DIN Rail Power Supply</t>
  </si>
  <si>
    <t>SDR-960-48</t>
  </si>
  <si>
    <t>960W Single Output Industrial DIN RAIL with PFC Function</t>
  </si>
  <si>
    <t>STS-1915S</t>
  </si>
  <si>
    <t>RS-232 To RS-422/485 Converter w/Surge Protection, Port-powered, (External Power Adapter Optional)</t>
  </si>
  <si>
    <t>STS-1915SI</t>
  </si>
  <si>
    <t>RS-232 To RS-422/485 Converter w/Surge &amp; Isolation Protection, (Includes Power Adapter)</t>
  </si>
  <si>
    <t>STF-300C-CM02</t>
  </si>
  <si>
    <t>RS-232/422/485 To Fiber Converter, Multi-Mode 2KM, SC Connector</t>
  </si>
  <si>
    <t>STF-300C-CS30</t>
  </si>
  <si>
    <t>RS-232/422/485 To Fiber Converter, Single Mode 30KM, SC Connector</t>
  </si>
  <si>
    <t>STF-300C-CS50</t>
  </si>
  <si>
    <t>RS-232/422/485 To Fiber Converter, Single Mode 50KM, SC Connector</t>
  </si>
  <si>
    <t>STF-300C-CS80</t>
  </si>
  <si>
    <t>RS-232/422/485 To Fiber Converter, Single Mode 80KM, SC Connector</t>
  </si>
  <si>
    <t>STF-300C-TM02</t>
  </si>
  <si>
    <t>RS-232/422/485 To Fiber Converter, Multi-Mode 2KM, ST Connector</t>
  </si>
  <si>
    <t>STF-300C-TS30</t>
  </si>
  <si>
    <t>RS-232/422/485 To Fiber Converter, Single Mode 30KM, ST Connector</t>
  </si>
  <si>
    <t>STF-300C-WA20</t>
  </si>
  <si>
    <t>RS-232/422/485 To Fiber Converter, WDM-A 20KM, TX1310nm - RX1550nm, SC Connector</t>
  </si>
  <si>
    <t>STF-300C-WB20</t>
  </si>
  <si>
    <t>RS-232/422/485 To Fiber Converter, WDM-B 20KM, TX1550nm - RX1310nm, SC Connector</t>
  </si>
  <si>
    <t>STF-401C-CM02-T</t>
  </si>
  <si>
    <t>Industrial Compact RS-232/422/485 To Fiber Converter, Multi-Mode 2KM, SC Connector, -40°C ~ 70°C</t>
  </si>
  <si>
    <t>STF-401C-CS30-T</t>
  </si>
  <si>
    <t>Industrial Compact RS-232/422/485 To Fiber Converter, Single-Mode 30KM, SC Connector, -40°C ~ 70°C</t>
  </si>
  <si>
    <t>STF-401C-TM02-T</t>
  </si>
  <si>
    <t>Industrial Compact RS-232/422/485 To Fiber Converter, Multi-Mode 2KM, ST Connector, -40°C ~ 70°C</t>
  </si>
  <si>
    <t>STF-401C-TS30-T</t>
  </si>
  <si>
    <t>Industrial Compact RS-232/422/485 To Fiber Converter, Single-Mode 30KM, ST Connector, -40°C ~ 70°C</t>
  </si>
  <si>
    <t>STF-501C-CM02</t>
  </si>
  <si>
    <t>Industrial RS-232/422/485 To Fiber Converter, 2.5KV Isolation, Multi-Mode 2KM, SC Connector, 0°C ~ 60°C</t>
  </si>
  <si>
    <t>STF-501C-CM02-T</t>
  </si>
  <si>
    <t>Industrial RS-232/422/485 To Fiber Converter, 2.5KV Isolation, Multi-Mode 2KM, SC Connector, EOT (-40°C ~ 75°C)</t>
  </si>
  <si>
    <t>STF-501C-CS30</t>
  </si>
  <si>
    <t>Industrial RS-232/422/485 To Fiber Converter, 2.5KV Isolation, Single Mode 30KM, SC Connector,  0°C ~ 60°C</t>
  </si>
  <si>
    <t>STF-501C-CS30-T</t>
  </si>
  <si>
    <t>Industrial RS-232/422/485 To Fiber Converter, 2.5KV Isolation, Single Mode 30KM, SC Connector, EOT (-40°C ~ 75°C)</t>
  </si>
  <si>
    <t>STF-501C-TM02</t>
  </si>
  <si>
    <t>Industrial RS-232/422/485 To Fiber Converter, 2.5KV Isolation, Multi-Mode 2KM, ST Connector,  0°C ~ 60°C</t>
  </si>
  <si>
    <t>STF-501C-TM02-T</t>
  </si>
  <si>
    <t>Industrial RS-232/422/485 To Fiber Converter, 2.5KV Isolation, Multi-Mode 2KM, ST Connector, EOT (-40°C ~ 75°C)</t>
  </si>
  <si>
    <t>STF-501C-TS30</t>
  </si>
  <si>
    <t>Industrial RS-232/422/485 To Fiber Converter, 2.5KV Isolation, Single Mode 30KM, ST Connector,  0°C ~ 60°C</t>
  </si>
  <si>
    <t>STF-501C-TS30-T</t>
  </si>
  <si>
    <t>Industrial RS-232/422/485 To Fiber Converter, 2.5KV Isolation, Single Mode 30KM, ST Connector, EOT (-40°C ~ 75°C)</t>
  </si>
  <si>
    <t>STF-502C-CM02</t>
  </si>
  <si>
    <t>Industrial RS-232/422/485 To Dual Fiber Ports Converter, 2.5KV Isolation, Multi-Mode 2KM, SC Connector,  0°C ~ 60°C</t>
  </si>
  <si>
    <t>STF-502C-CM02-T</t>
  </si>
  <si>
    <t>Industrial RS-232/422/485 To Dual Fiber Ports Converter, 2.5KV Isolation, Multi-Mode 2KM, SC Connector, EOT (-40°C ~ 75°C)</t>
  </si>
  <si>
    <t>STF-502C-CS30</t>
  </si>
  <si>
    <t>Industrial RS-232/422/485 To Dual Fiber Ports Converter, 2.5KV Isolation, Single-Mode 30KM, SC Connector,  0°C ~ 60°C</t>
  </si>
  <si>
    <t>STF-502C-CS30-T</t>
  </si>
  <si>
    <t>Industrial RS-232/422/485 To Dual Fiber Ports Converter, 2.5KV Isolation, Single-Mode 30KM, SC Connector, EOT (-40°C ~ 75°</t>
  </si>
  <si>
    <t>STF-502C-TM02</t>
  </si>
  <si>
    <t>Industrial RS-232/422/485 To Dual Fiber Ports Converter, 2.5KV Isolation, Multi-Mode 2KM, ST Connector,  0°C ~ 60°C</t>
  </si>
  <si>
    <t>STF-502C-TM02-T</t>
  </si>
  <si>
    <t>Industrial RS-232/422/485 To Dual Fiber Ports Converter, 2.5KV Isolation, Multi-Mode 2KM, ST Connector, EOT (-40°C ~ 75°C)</t>
  </si>
  <si>
    <t>STF-502C-TS30</t>
  </si>
  <si>
    <t>Industrial RS-232/422/485 To Dual Fiber Ports Converter, 2.5KV Isolation, Single-Mode 30KM, ST Connector,  0°C ~ 60°C</t>
  </si>
  <si>
    <t>STF-502C-TS30-T</t>
  </si>
  <si>
    <t>Industrial RS-232/422/485 To Dual Fiber Ports Converter, 2.5KV Isolation, Single-Mode 30KM, ST Connector, EOT (-40°C ~ 75°C</t>
  </si>
  <si>
    <t>SED-1010S</t>
  </si>
  <si>
    <t>Industrial High Speed RS-232 Over CAT-5 Extender up to 1.2KM with Surge Protection &amp; EOT -30°C ~ 75°C</t>
  </si>
  <si>
    <t>STS-1920SI</t>
  </si>
  <si>
    <t>RS232 To RS232 Repeater with Surge and 3-way Isolation Protection</t>
  </si>
  <si>
    <t>STS-1921SI</t>
  </si>
  <si>
    <t>RS232 To RS232 7-wire 2500Vrms Isolator, w/ 15KV ESD Protection</t>
  </si>
  <si>
    <t>PA-STS-US</t>
  </si>
  <si>
    <t>Power Adapter for STS-, RN- Series, 5V/1A 100-240VAC</t>
  </si>
  <si>
    <t>UTS-1110A</t>
  </si>
  <si>
    <t>Industrial USB to 1-Port RS-232 Converter (DB9M) with TX/RX LED Indicators 80cm/2.6ft</t>
  </si>
  <si>
    <t>UTS-1458B</t>
  </si>
  <si>
    <t>USB to 1-Port RS-422/485 Converter (DB9), 1.8M</t>
  </si>
  <si>
    <t>UTS-1461A-SI</t>
  </si>
  <si>
    <t>USB To 1-Port RS-232 (DB9M) with Surge and Isolation, 2.5M</t>
  </si>
  <si>
    <t>UTS-401BK-SI</t>
  </si>
  <si>
    <t>Industrial USB To 1-Port RS-422/485 Converter (Locking Feature), w/ Surge &amp; Isolation</t>
  </si>
  <si>
    <t>UTS-402CK</t>
  </si>
  <si>
    <t>Industrial 2-Port RS-232 to USB 2.0 High Speed Converter with Locking Feature</t>
  </si>
  <si>
    <t>UTS-402CK-SI</t>
  </si>
  <si>
    <t>Industrial 2-Port RS-232 to USB 2.0 High Speed Converter with Locking Feature and w/Surge &amp; Isolation</t>
  </si>
  <si>
    <t>UTS-404A</t>
  </si>
  <si>
    <t>Industrial 4-Port RS-232 to USB 2.0 High Speed Converter</t>
  </si>
  <si>
    <t>UTS-404AK</t>
  </si>
  <si>
    <t>Industrial 4-Port RS-232 to USB 2.0 High Speed Converter with Locking Feature</t>
  </si>
  <si>
    <t>UTS-404A-SI</t>
  </si>
  <si>
    <t>Industrial 4-Port RS-232 to USB 2.0 High Speed Converter with Surge &amp; Isolation</t>
  </si>
  <si>
    <t>UTS-408A</t>
  </si>
  <si>
    <t>Industrial 8-Port RS-232 to USB 2.0 High Speed Converter</t>
  </si>
  <si>
    <t>UTS-408AK</t>
  </si>
  <si>
    <t>Industrial 8-Port RS-232 to USB 2.0 High Speed Converter with Locking Feature</t>
  </si>
  <si>
    <t>UTS-408AK-SI</t>
  </si>
  <si>
    <t>Industrial 8-Port RS-232 to USB 2.0 High Speed Converter with Locking Feature and w/Surge &amp; Isolation</t>
  </si>
  <si>
    <t>UTS-408A-SI</t>
  </si>
  <si>
    <t>Industrial 8-Port RS-232 to USB 2.0 High Speed Converter with Surge &amp; Isolation</t>
  </si>
  <si>
    <t>UTS-416AK</t>
  </si>
  <si>
    <t>Industrial 16-Port RS-232 to USB 2.0 High Speed Converter with Locking Feature</t>
  </si>
  <si>
    <t>USB-14010-SI</t>
  </si>
  <si>
    <t>USB Isolator: provides 2,500Vrms Isolation between a USB host and USB peripheral</t>
  </si>
  <si>
    <t>USB-68101K</t>
  </si>
  <si>
    <t>Industrial 2+2 Port USB2.0 PCIe Card, with Locking Feature</t>
  </si>
  <si>
    <t>UTE-404K</t>
  </si>
  <si>
    <t>4-Port USB2.0 to Gigabit Ethernet Adapter</t>
  </si>
  <si>
    <t>USB-HUB3-7K-V2</t>
  </si>
  <si>
    <t>Industrial 7-Port USB3.0 Hub, Metal Case, with Locking Feature</t>
  </si>
  <si>
    <t>USB-HUB4K</t>
  </si>
  <si>
    <t>Industrial 4-Port USB2.0 Hub, Metal Case, with Locking Feature</t>
  </si>
  <si>
    <t>USB-HUB4K3</t>
  </si>
  <si>
    <t>Industrial 4-Port USB3.0 Hub, Metal Case, with Locking Feature, No PA</t>
  </si>
  <si>
    <t>USB-HUB7K-V2</t>
  </si>
  <si>
    <t>Industrial 7-Port USB Hub, Metal Case, with Locking Feature. Supports USB 1.1 and 2.0</t>
  </si>
  <si>
    <t>CB-USB3.0-A-B-2M-K</t>
  </si>
  <si>
    <t>USB3.0 Cable, A to B with Locking Feature, 2M, Black</t>
  </si>
  <si>
    <t>CB-USBA-USBB-2M-K</t>
  </si>
  <si>
    <t>USB2.0 Cable, A to B with Locking Feature, 2M, Black</t>
  </si>
  <si>
    <t>CB-USBA-USBB-5M-K</t>
  </si>
  <si>
    <t>USB2.0 Cable, A to B with Locking Feature, 5M, Black</t>
  </si>
  <si>
    <t>CB-USBB-USBB-15CM-K</t>
  </si>
  <si>
    <t>USB2.0 Cable, USB-B Male to USB-B Female with Locking Feature, 6" (15cm), Black, Panel Mount</t>
  </si>
  <si>
    <t>PA-UTS3-US</t>
  </si>
  <si>
    <t>Power Adaptor for USB-HUB4K3, 12V 3A, US Plug</t>
  </si>
  <si>
    <t>PA-UTS-K-US</t>
  </si>
  <si>
    <t>Power Adaptor with Locking Feature for UTS Products, 5V 2A, US Plug</t>
  </si>
  <si>
    <t>CBF-LC01LC-MD</t>
  </si>
  <si>
    <t>LC To LC 1 Meter Multi-Mode Duplex</t>
  </si>
  <si>
    <t>CBF-LC01LC-SD</t>
  </si>
  <si>
    <t>LC To LC 1 Meter Single-Mode Duplex</t>
  </si>
  <si>
    <t>CBF-LC01LC-SS</t>
  </si>
  <si>
    <t>LC To LC 1 Meter Single-Mode Simplex</t>
  </si>
  <si>
    <t>CBF-LC02LC-MD</t>
  </si>
  <si>
    <t>LC To LC 2 Meter Multi-Mode Duplex</t>
  </si>
  <si>
    <t>CBF-LC02LC-SD</t>
  </si>
  <si>
    <t>LC To LC 2 Meter Single-Mode Duplex</t>
  </si>
  <si>
    <t>CBF-LC03LC-SS</t>
  </si>
  <si>
    <t>LC To LC 3 Meter Single-Mode Simplex</t>
  </si>
  <si>
    <t>CBF-LC05LC-MD</t>
  </si>
  <si>
    <t>LC To LC 5 Meter Multi-Mode Duplex</t>
  </si>
  <si>
    <t>CBF-LC05LC-SD</t>
  </si>
  <si>
    <t>LC To LC 5 Meter Single-Mode Duplex</t>
  </si>
  <si>
    <t>CBF-SC01LC-MD</t>
  </si>
  <si>
    <t>SC To LC 1 Meter Multi-Mode Duplex Cable</t>
  </si>
  <si>
    <t>CBF-SC01LC-SD</t>
  </si>
  <si>
    <t>SC To LC 1 Meter Single-Mode Duplex Cable</t>
  </si>
  <si>
    <t>CBF-SC01LC-SS</t>
  </si>
  <si>
    <t>SC To LC 1 Meter Single-Mode Simplex Cable</t>
  </si>
  <si>
    <t>CBF-SC01SC-MD</t>
  </si>
  <si>
    <t>SC To SC 1 Meter Multi-Mode Duplex Cable</t>
  </si>
  <si>
    <t>CBF-SC01SC-MS</t>
  </si>
  <si>
    <t>SC To SC 1 Meter Multi-Mode Simplex Cable</t>
  </si>
  <si>
    <t>CBF-SC01SC-SD</t>
  </si>
  <si>
    <t>SC To SC 1 Meter Single-Mode Duplex Cable</t>
  </si>
  <si>
    <t>CBF-SC01SC-SS</t>
  </si>
  <si>
    <t>SC To SC 1 Meter Single-Mode Simplex Cable</t>
  </si>
  <si>
    <t>CBF-SC01ST-MD</t>
  </si>
  <si>
    <t>SC To ST 1 Meter Multi-Mode Duplex Cable</t>
  </si>
  <si>
    <t>CBF-SC01ST-SD</t>
  </si>
  <si>
    <t>SC To ST 1 Meter Single-Mode Duplex Cable</t>
  </si>
  <si>
    <t>CBF-SC02LC-MD</t>
  </si>
  <si>
    <t>SC To LC 2 Meter Multi-Mode Duplex Cable</t>
  </si>
  <si>
    <t>CBF-SC02LC-SD</t>
  </si>
  <si>
    <t>SC To LC 2 Meter Single-Mode Duplex Cable</t>
  </si>
  <si>
    <t>CBF-SC02LC-SS</t>
  </si>
  <si>
    <t>SC To LC 2 Meter Single-Mode Simplex Cable</t>
  </si>
  <si>
    <t>CBF-SC02SC-MD</t>
  </si>
  <si>
    <t>SC To SC 2 Meter Multi-Mode Duplex Cable</t>
  </si>
  <si>
    <t>CBF-SC02SC-SD</t>
  </si>
  <si>
    <t>SC To SC 2 Meter Single-Mode Duplex Cable</t>
  </si>
  <si>
    <t>CBF-SC02ST-MD</t>
  </si>
  <si>
    <t>SC To ST 2 Meter Multi-Mode Duplex Cable</t>
  </si>
  <si>
    <t>CBF-SC02ST-SD</t>
  </si>
  <si>
    <t>SC To ST 2 Meter Single-Mode Duplex Cable</t>
  </si>
  <si>
    <t>CBF-SC03SC-MD</t>
  </si>
  <si>
    <t>SC To SC 3 Meter Multi-Mode Duplex Cable</t>
  </si>
  <si>
    <t>CBF-SC05LC-MD</t>
  </si>
  <si>
    <t>SC To LC 5 Meter Multi-Mode Duplex Cable</t>
  </si>
  <si>
    <t>CBF-SC05LC-SD</t>
  </si>
  <si>
    <t>SC To LC 5 Meter Single-Mode Duplex Cable</t>
  </si>
  <si>
    <t>CBF-SC05SC-MD</t>
  </si>
  <si>
    <t>SC To SC 5 Meter Multi-Mode Duplex Cable</t>
  </si>
  <si>
    <t>CBF-SC05ST-MD</t>
  </si>
  <si>
    <t>SC To ST 5 Meter Multi-Mode Duplex Cable</t>
  </si>
  <si>
    <t>CBF-SC05ST-SD</t>
  </si>
  <si>
    <t>SC To ST 5 Meter Single-Mode Duplex Cable</t>
  </si>
  <si>
    <t>CBF-SC10LC-SD</t>
  </si>
  <si>
    <t>SC To LC 10 Meter Single-Mode Duplex Cable</t>
  </si>
  <si>
    <t>CBF-ST01LC-MD</t>
  </si>
  <si>
    <t>ST To LC 1 Meter Multi-Mode Duplex Cable</t>
  </si>
  <si>
    <t>CBF-ST01LC-SD</t>
  </si>
  <si>
    <t>ST To LC 1 Meter Single-Mode Duplex Cable</t>
  </si>
  <si>
    <t>CBF-ST01ST-MD</t>
  </si>
  <si>
    <t>ST To ST 1 Meter Multi-Mode Duplex Cable</t>
  </si>
  <si>
    <t>CBF-ST01ST-SD</t>
  </si>
  <si>
    <t>ST To ST 1 Meter Single-Mode Duplex Cable</t>
  </si>
  <si>
    <t>CBF-ST02LC-MD</t>
  </si>
  <si>
    <t>ST To LC 2 Meter Multi-Mode Duplex Cable</t>
  </si>
  <si>
    <t>CBF-ST03LC-MD</t>
  </si>
  <si>
    <t>ST To LC 3 Meter Multi-Mode Duplex Cable</t>
  </si>
  <si>
    <t>AD-DB9F-DB25M</t>
  </si>
  <si>
    <t>Serial Adapter - DB9 Female to DB25 Male Adapter</t>
  </si>
  <si>
    <t>AD-DB9F-TB2X5P38</t>
  </si>
  <si>
    <t>DB9 Female to 2x5P 3.81mm Terminal Block RS422/485 Adapter</t>
  </si>
  <si>
    <t>AD-DB9F-TB5P35</t>
  </si>
  <si>
    <t>DB9 Female to 5-pin 3.5mm Terminal Block RS422/485 Adapter for MSC- series</t>
  </si>
  <si>
    <t>AD-DB9F-TB5P38</t>
  </si>
  <si>
    <t>DB9 Female to 5-pin 3.8mm Terminal Block RS422/485 Adapter for STE- &amp; STW- series</t>
  </si>
  <si>
    <t>GC-F09F09-N</t>
  </si>
  <si>
    <t>Mini Gender Changer DB9 F/F Null Modem</t>
  </si>
  <si>
    <t>GC-F09F09-S</t>
  </si>
  <si>
    <t>Mini Gender Changer DB9 F/F Straight</t>
  </si>
  <si>
    <t>GC-F09M09-N</t>
  </si>
  <si>
    <t>Mini Gender Changer DB9 F/M Null Modem</t>
  </si>
  <si>
    <t>GC-M09M09-N</t>
  </si>
  <si>
    <t>Mini Gender Changer DB9 M/M Null Modem</t>
  </si>
  <si>
    <t>GC-M09M09-S</t>
  </si>
  <si>
    <t>Mini Gender Changer DB9 M/M Straight</t>
  </si>
  <si>
    <t>CB-SFP+1M</t>
  </si>
  <si>
    <t>SFP+ 10GbE Direct Attach Passive Copper Cable, Male to Male, 1 Meter (3.3ft) 30AWG</t>
  </si>
  <si>
    <t>CB-SFP+4M</t>
  </si>
  <si>
    <t>SFP+ 10GbE Direct Attach Passive Copper Cable, Male to Male, 4 Meters (13.1ft) 28AWG</t>
  </si>
  <si>
    <t>CB-SFP+5M</t>
  </si>
  <si>
    <t>SFP+ 10GbE Direct Attach Passive Copper Cable, Male to Male, 5 Meter (16.4ft) 24AWG</t>
  </si>
  <si>
    <t>SFP-100M</t>
  </si>
  <si>
    <t>Fi155Mpbs Fast Ethernet SFP Transceiver, Multi-Mode 2KM / LC / 1310nm, 0ºC~70ºC</t>
  </si>
  <si>
    <t>SFP-100M-H</t>
  </si>
  <si>
    <t>**HP Compatible** 155Mpbs Fast Ethernet SFP Transceiver, Multi-Mode 2KM / LC / 1310nm, 0ºC~70ºC</t>
  </si>
  <si>
    <t>SFP-100M-J</t>
  </si>
  <si>
    <t>**Juniper Compatible** 155Mpbs Fast Ethernet SFP Transceiver, Multi-Mode 2KM / LC / 1310nm, 0ºC~70ºC</t>
  </si>
  <si>
    <t>SFP-100M-T</t>
  </si>
  <si>
    <t>155Mpbs Fast Ethernet SFP Transceiver, Multi-Mode 2KM / LC / 1310nm, -40ºC~85ºC</t>
  </si>
  <si>
    <t>SFP-100M-T-H</t>
  </si>
  <si>
    <t>**HP Compatible** 155Mpbs Fast Ethernet SFP Transceiver, Multi-Mode 2KM / LC / 1310nm, -40ºC~85ºC</t>
  </si>
  <si>
    <t>SFP-100M-T-J</t>
  </si>
  <si>
    <t>**Juniper Compatible** 155Mpbs Fast Ethernet SFP Transceiver, Multi-Mode 2KM / LC / 1310nm, -40ºC~85ºC</t>
  </si>
  <si>
    <t>SFP-100S20</t>
  </si>
  <si>
    <t>155Mpbs Fast Ethernet SFP Transceiver, Single Mode 20KM / LC / 1310nm, 0ºC~70ºC</t>
  </si>
  <si>
    <t>SFP-100S20-H</t>
  </si>
  <si>
    <t>**HP Compatible** 155Mpbs Fast Ethernet SFP Transceiver, Single Mode 20KM / LC / 1310nm, 0ºC~70ºC</t>
  </si>
  <si>
    <t>SFP-100S20-J</t>
  </si>
  <si>
    <t>**Juniper Compatible** 155Mpbs Fast Ethernet SFP Transceiver, Single Mode 20KM / LC / 1310nm, 0ºC~70ºC</t>
  </si>
  <si>
    <t>SFP-100S20-T</t>
  </si>
  <si>
    <t>155Mpbs Fast Ethernet SFP Transceiver, Single Mode 20KM / LC / 1310nm,  -40ºC~85ºC</t>
  </si>
  <si>
    <t>SFP-100S20-T-C</t>
  </si>
  <si>
    <t>155Mpbs Fast Ethernet SFP Transceiver, SM/LC/20km/19.0dB/1310nm, -40ºC~85ºC, with Conformal Coating</t>
  </si>
  <si>
    <t>SFP-100S20-T-H</t>
  </si>
  <si>
    <t>**HP Compatible** 155Mpbs Fast Ethernet SFP Transceiver, Single Mode 20KM / LC / 1310nm,  -40ºC~85ºC</t>
  </si>
  <si>
    <t>SFP-100S20-T-J</t>
  </si>
  <si>
    <t>**Juniper Compatible** 155Mpbs Fast Ethernet SFP Transceiver, Single Mode 20KM / LC / 1310nm,  -40ºC~85ºC</t>
  </si>
  <si>
    <t>SFP-100S40</t>
  </si>
  <si>
    <t>155Mpbs Fast Ethernet SFP Transceiver, Single Mode 40KM / LC / 1310nm, 0ºC~70ºC</t>
  </si>
  <si>
    <t>SFP-100S40-H</t>
  </si>
  <si>
    <t>**HP Compatible** 155Mpbs Fast Ethernet SFP Transceiver, Single Mode 40KM / LC / 1310nm, 0ºC~70ºC</t>
  </si>
  <si>
    <t>SFP-100S40-T</t>
  </si>
  <si>
    <t>155Mpbs Fast Ethernet SFP Transceiver, Single Mode 40KM / LC / 1310nm, -40ºC~85ºC</t>
  </si>
  <si>
    <t>SFP-100S40-T-H</t>
  </si>
  <si>
    <t>**HP Compatible** 155Mpbs Fast Ethernet SFP Transceiver, Single Mode 40KM / LC / 1310nm, -40ºC~85ºC</t>
  </si>
  <si>
    <t>SFP-100WA20</t>
  </si>
  <si>
    <t>155Mpbs SFP Transceiver WDM-A, Single Mode 20KM / LC / TX:1310nm RX:1550nm, 0ºC~70ºC</t>
  </si>
  <si>
    <t>SFP-100WA20-H</t>
  </si>
  <si>
    <t>**HP Compatible** 155Mpbs SFP Transceiver WDM-A, Single Mode 20KM / LC / TX:1310nm RX:1550nm, 0ºC~70ºC</t>
  </si>
  <si>
    <t>SFP-100WA20-T</t>
  </si>
  <si>
    <t>155Mpbs SFP Transceiver WDM-A, Single Mode 20KM / LC / TX:1310nm RX:1550nm, -40ºC~85ºC</t>
  </si>
  <si>
    <t>SFP-100WA20-T-H</t>
  </si>
  <si>
    <t>**HP Compatible** 155Mpbs SFP Transceiver WDM-A, Single Mode 20KM / LC / TX:1310nm RX:1550nm, -40ºC~85ºC</t>
  </si>
  <si>
    <t>SFP-100WB20</t>
  </si>
  <si>
    <t>155Mpbs SFP Transceiver WDM-B, Single Mode 20KM / LC / TX:1550nm RX:1310nm, 0ºC~70ºC</t>
  </si>
  <si>
    <t>SFP-100WB20-H</t>
  </si>
  <si>
    <t>**HP Compatible** 155Mpbs SFP Transceiver WDM-B, Single Mode 20KM / LC / TX:1550nm RX:1310nm, 0ºC~70ºC</t>
  </si>
  <si>
    <t>SFP-100WB20-T</t>
  </si>
  <si>
    <t>155Mpbs SFP Transceiver WDM-B, Single Mode 20KM / LC / TX:1550nm RX:1310nm, -40ºC~85ºC</t>
  </si>
  <si>
    <t>SFP-100WB20-T-H</t>
  </si>
  <si>
    <t>**HP Compatible** 155Mpbs SFP Transceiver WDM-B, Single Mode 20KM / LC / TX:1550nm RX:1310nm, -40ºC~85ºC</t>
  </si>
  <si>
    <t>SFP-10G-M</t>
  </si>
  <si>
    <t>10G SFP+ SR Transceiver, Multi-Mode 300M / LC / 850nm, 0ºC~70ºC *** Cisco Compatible ***</t>
  </si>
  <si>
    <t>SFP-10G-M-DELL</t>
  </si>
  <si>
    <t>10G SFP+ SR Transceiver, Multi-Mode 300M / LC / 850nm, 0ºC~70ºC *** DELL Compatible ***</t>
  </si>
  <si>
    <t>SFP-10G-M-EX</t>
  </si>
  <si>
    <t>10G SFP+ SR Transceiver, Multi-Mode 300M / LC / 850nm, 0ºC~70ºC *** Extreme Networks Compatible ***</t>
  </si>
  <si>
    <t>SFP-10G-M-H</t>
  </si>
  <si>
    <t>**HP Compatible** 10G SFP+ SR Transceiver, Multi-Mode 300M / LC / 850nm, 0ºC~70ºC</t>
  </si>
  <si>
    <t>SFP-10G-M-H3</t>
  </si>
  <si>
    <t>**HP H3C Compatible** 10G SFP+ SR Transceiver, Multi-Mode 300M / LC / 850nm, 0ºC~70ºC</t>
  </si>
  <si>
    <t>SFP-10G-M-I</t>
  </si>
  <si>
    <t>10G SFP+ SR Transceiver, Multi-Mode 300M / LC / 850nm, 0ºC~70ºC *** Intel Compatible ***</t>
  </si>
  <si>
    <t>SFP-10G-S10</t>
  </si>
  <si>
    <t>10G SFP+ LR Transceiver, Single-Mode 10KM / LC / 1310nm, 0ºC~70ºC (*** Cisco Compatible ***)</t>
  </si>
  <si>
    <t>SFP-10G-S10-ALC</t>
  </si>
  <si>
    <t>**Alcatel Compatible** 10G SFP+ LR Transceiver, Single-Mode 10KM / LC / 1310nm, 0ºC~70ºC</t>
  </si>
  <si>
    <t>SFP-10G-S10-DELL</t>
  </si>
  <si>
    <t>10G SFP+ LR Transceiver, Single-Mode 10KM / LC / 1310nm, 0ºC~70ºC *** DELL Compatible ***</t>
  </si>
  <si>
    <t>SFP-10G-S10-EX</t>
  </si>
  <si>
    <t>10G SFP+ LR Transceiver, Single-Mode 10km / LC / 1310nm, 0ºC~70ºC *** Extreme Networks Compatible ***</t>
  </si>
  <si>
    <t>SFP-10G-S10-H</t>
  </si>
  <si>
    <t>**HP Procurve Series Compatible** 10G SFP+ LR Transceiver, Single-Mode 10KM / LC / 1310nm, 0ºC~70ºC</t>
  </si>
  <si>
    <t>SFP-10G-S10-H3</t>
  </si>
  <si>
    <t>**HP H3C Series Compatible** 10G SFP+ LR Transceiver, Single-Mode 10KM / LC / 1310nm, 0ºC~70ºC</t>
  </si>
  <si>
    <t>SFP-10G-S10-I</t>
  </si>
  <si>
    <t>10G SFP+ LR Transceiver, Single-Mode 10KM / LC / 1310nm, 0ºC~70ºC (*** Intel Compatible ***)</t>
  </si>
  <si>
    <t>SFP-10G-S40</t>
  </si>
  <si>
    <t>10G SFP+ ER Transceiver, Single-Mode 40KM / LC / 1550nm, 0ºC~70ºC (*** Cisco Compatible ***)</t>
  </si>
  <si>
    <t>SFP-10G-S40-DELL</t>
  </si>
  <si>
    <t>10G SFP+ ER Transceiver, Single-Mode 40KM / LC / 1550nm, 0ºC~70ºC *** DELL Compatible ***</t>
  </si>
  <si>
    <t>SFP-10G-S40-EX</t>
  </si>
  <si>
    <t>10G SFP+ ER Transceiver, Single-Mode 10km / LC / 1550nm, 0ºC~70ºC *** Extreme Networks Compatible ***</t>
  </si>
  <si>
    <t>SFP-10G-S40-H</t>
  </si>
  <si>
    <t>**HP Compatible** 10G SFP+ ER Transceiver, Single-Mode 40KM / LC / 1550nm, 0ºC~70ºC</t>
  </si>
  <si>
    <t>SFP-10G-S80</t>
  </si>
  <si>
    <t>10G SFP+ ZR Transceiver, Single-Mode 80KM / LC / 1550nm, 0ºC~70ºC (*** Cisco Compatible ***)</t>
  </si>
  <si>
    <t>SFP-10G-S80-DELL</t>
  </si>
  <si>
    <t>10G SFP+ ZR Transceiver, Single-Mode 80KM / LC / 1550nm, 0ºC~70ºC *** Dell Compatible ***</t>
  </si>
  <si>
    <t>SFP-10G-S80-H</t>
  </si>
  <si>
    <t>**HP Compatible** 10G SFP+ ZR for HP Procurve 5406R Series Switches, Single-Mode 80KM / LC / 1550nm, 0ºC~70ºC</t>
  </si>
  <si>
    <t>SFP-10G-WA10</t>
  </si>
  <si>
    <t>10G Fiber SFP+ Transceiver WDM-A, Single Mode 10Km / LC / TX:1270nm RX:1330nm, 0 to 70C (*** Cisco Compatible ***)</t>
  </si>
  <si>
    <t>SFP-10G-WA10-H</t>
  </si>
  <si>
    <t>10G Fiber SFP+ Transceiver WDM-A, Single Mode 10Km / LC / TX:1270nm RX:1330nm, 0 to 70C (*** HP Procurve Compatible *</t>
  </si>
  <si>
    <t>SFP-10G-WA10-H3</t>
  </si>
  <si>
    <t>10G Fiber SFP+ Transceiver WDM-A, Single Mode 10Km / LC / TX:1270nm RX:1330nm, 0 to 70C (*** HP H3C Compatible ***)</t>
  </si>
  <si>
    <t>SFP-10G-WA20</t>
  </si>
  <si>
    <t>10G Fiber SFP+ Transceiver WDM-A, Single Mode 20Km / LC / TX:1270nm RX:1330nm, 0 to 70C (*** Cisco Compatible ***)</t>
  </si>
  <si>
    <t>SFP-10G-WA20-H</t>
  </si>
  <si>
    <t>10G Fiber SFP+ Transceiver WDM-A, Single Mode 20Km / LC / TX:1270nm RX:1330nm, 0 to 70C (*** HP Procurve Compatible *</t>
  </si>
  <si>
    <t>SFP-10G-WA20-H3</t>
  </si>
  <si>
    <t>10G Fiber SFP+ Transceiver WDM-A, Single Mode 20Km / LC / TX:1270nm RX:1330nm, 0 to 70C (*** HP H3C Compatible ***)</t>
  </si>
  <si>
    <t>SFP-10G-WA40</t>
  </si>
  <si>
    <t>10G Fiber SFP+ Transceiver WDM-A, Single Mode 40Km / LC / TX:1270nm RX:1330nm, 0 to 70C (*** Cisco Compatible ***)</t>
  </si>
  <si>
    <t>SFP-10G-WA40-H</t>
  </si>
  <si>
    <t>10G Fiber SFP+ Transceiver WDM-A, Single Mode 40Km / LC / TX:1270nm RX:1330nm, 0 to 70C (*** HP Procurve Compatible *</t>
  </si>
  <si>
    <t>SFP-10G-WA40-H3</t>
  </si>
  <si>
    <t>10G Fiber SFP+ Transceiver WDM-A, Single Mode 40Km / LC / TX:1270nm RX:1330nm, 0 to 70C (*** HP H3C Compatible ***)</t>
  </si>
  <si>
    <t>SFP-10G-WA60</t>
  </si>
  <si>
    <t>10G Fiber SFP+ Transceiver WDM-A, Single Mode 60Km / LC / TX:1270nm RX:1330nm, 0 to 70C (*** Cisco Compatible ***)</t>
  </si>
  <si>
    <t>SFP-10G-WA60-H</t>
  </si>
  <si>
    <t>10G Fiber SFP+ Transceiver WDM-A, Single Mode 60Km / LC / TX:1270nm RX:1330nm, 0 to 70C (*** HP Procurve Compatible *</t>
  </si>
  <si>
    <t>SFP-10G-WA60-H3</t>
  </si>
  <si>
    <t>10G Fiber SFP+ Transceiver WDM-A, Single Mode 60Km / LC / TX:1270nm RX:1330nm, 0 to 70C (*** HP H3C Compatible ***)</t>
  </si>
  <si>
    <t>SFP-10G-WB10</t>
  </si>
  <si>
    <t>10G Fiber SFP+ Transceiver WDM-B, Single Mode 10Km / LC / TX:1330nm RX:1270nm, 0 to 70C (*** Cisco Compatible ***)</t>
  </si>
  <si>
    <t>SFP-10G-WB10-H</t>
  </si>
  <si>
    <t>10G Fiber SFP+ Transceiver WDM-B, Single Mode 10Km / LC / TX:1330nm RX:1270nm, 0 to 70C (*** HP Procurve Compatible *</t>
  </si>
  <si>
    <t>SFP-10G-WB10-H3</t>
  </si>
  <si>
    <t>10G Fiber SFP+ Transceiver WDM-B, Single Mode 10Km / LC / TX:1330nm RX:1270nm, 0 to 70C (*** HP H3C Compatible ***)</t>
  </si>
  <si>
    <t>SFP-10G-WB20</t>
  </si>
  <si>
    <t>10G Fiber SFP+ Transceiver WDM-B, Single Mode 20Km / LC / TX:1330nm RX:1270nm, 0 to 70C (*** Cisco Compatible ***)</t>
  </si>
  <si>
    <t>SFP-10G-WB20-H</t>
  </si>
  <si>
    <t>10G Fiber SFP+ Transceiver WDM-B, Single Mode 20Km / LC / TX:1330nm RX:1270nm, 0 to 70C (*** HP Procurve Compatible *</t>
  </si>
  <si>
    <t>SFP-10G-WB20-H3</t>
  </si>
  <si>
    <t>10G Fiber SFP+ Transceiver WDM-B, Single Mode 20Km / LC / TX:1330nm RX:1270nm, 0 to 70C (*** HP H3C Compatible ***)</t>
  </si>
  <si>
    <t>SFP-10G-WB40</t>
  </si>
  <si>
    <t>10G Fiber SFP+ Transceiver WDM-B, Single Mode 40Km / LC / TX:1330nm RX:1270nm, 0 to 70C (*** Cisco Compatible ***)</t>
  </si>
  <si>
    <t>SFP-10G-WB40-H</t>
  </si>
  <si>
    <t>10G Fiber SFP+ Transceiver WDM-B, Single Mode 40Km / LC / TX:1330nm RX:1270nm, 0 to 70C (*** HP Procurve Compatible *</t>
  </si>
  <si>
    <t>SFP-10G-WB40-H3</t>
  </si>
  <si>
    <t>10G Fiber SFP+ Transceiver WDM-B, Single Mode 40Km / LC / TX:1330nm RX:1270nm, 0 to 70C (*** HP H3C Compatible ***)</t>
  </si>
  <si>
    <t>SFP-10G-WB60</t>
  </si>
  <si>
    <t>10G Fiber SFP+ Transceiver WDM-B, Single Mode 60Km / LC / TX:1330nm RX:1270nm, 0 to 70C (*** Cisco Compatible ***)</t>
  </si>
  <si>
    <t>SFP-10G-WB60-H</t>
  </si>
  <si>
    <t>10G Fiber SFP+ Transceiver WDM-B, Single Mode 60Km / LC / TX:1330nm RX:1270nm, 0 to 70C (*** HP Procurve Compatible *</t>
  </si>
  <si>
    <t>SFP-10G-WB60-H3</t>
  </si>
  <si>
    <t>10G Fiber SFP+ Transceiver WDM-B, Single Mode 60Km / LC / TX:1330nm RX:1270nm, 0 to 70C (*** HP H3C Compatible ***)</t>
  </si>
  <si>
    <t>SFP-C</t>
  </si>
  <si>
    <t>10/100/1000BASE-T Copper Ethernet SFP 0ºC~70ºC</t>
  </si>
  <si>
    <t>SFP-C1</t>
  </si>
  <si>
    <t>1000BASE-T Copper Ethernet SFP Transceiver 0ºC~70ºC</t>
  </si>
  <si>
    <t>SFP-C1-ALC</t>
  </si>
  <si>
    <t>**Alcatel Compatible** A1000BASE-T Copper Ethernet SFP Transceiver 0ºC~70ºC</t>
  </si>
  <si>
    <t>SFP-C1-H</t>
  </si>
  <si>
    <t>**HP Compatible** 1000BASE-T Copper Ethernet SFP Transceiver 0ºC~70ºC</t>
  </si>
  <si>
    <t>SFP-C-ALC</t>
  </si>
  <si>
    <t>**Alcatel Compatible** 10/100/1000Tx Copper Ethernet SFP Transceiver 0ºC~70ºC</t>
  </si>
  <si>
    <t>SFP-C-H</t>
  </si>
  <si>
    <t>**HP Compatible** 10/100/1000BASE-T Copper Ethernet SFP 0ºC~70ºC</t>
  </si>
  <si>
    <t>SFP-D-M2</t>
  </si>
  <si>
    <t>1.25Gbps Ethernet SFP Transceiver, Multi Mode 2KM / LC / 1310nm, 0ºC~70ºC, with DDMI</t>
  </si>
  <si>
    <t>SFP-D-S10</t>
  </si>
  <si>
    <t>1.25Gbps Ethernet SFP Transceiver w/DDMI, Single Mode 10KM / LC / 1310nm, 0ºC~70ºC</t>
  </si>
  <si>
    <t>SFP-D-S20</t>
  </si>
  <si>
    <t>1.25Gbps Ethernet SFP Transceiver w/DDMI, Single Mode 20KM / LC / 1310nm, 0ºC~70ºC</t>
  </si>
  <si>
    <t>SFP-D-S20-T</t>
  </si>
  <si>
    <t>1.25Gbps Ethernet SFP Transceiver w/DDMI, Single Mode 20KM / LC / 1310nm, -40ºC~80ºC</t>
  </si>
  <si>
    <t>SFP-M</t>
  </si>
  <si>
    <t>1.25Gbps Ethernet SFP Transceiver, Multi Mode 550M / LC / 850nm, 0ºC~70ºC</t>
  </si>
  <si>
    <t>SFP-M2</t>
  </si>
  <si>
    <t>1.25Gbps Ethernet SFP Transceiver, Multi Mode 2KM / LC / 1310nm, 0ºC~70ºC</t>
  </si>
  <si>
    <t>SFP-M2-H</t>
  </si>
  <si>
    <t>**HP Compatible** 1.25Gbps Ethernet SFP Transceiver, Multi Mode 2KM / LC / 1310nm, 0ºC~70ºC (HP Compatible)</t>
  </si>
  <si>
    <t>SFP-M2-T</t>
  </si>
  <si>
    <t>1.25Gbps Ethernet SFP Transceiver, Multi Mode 2KM / LC / 1310nm, -40ºC~85ºC</t>
  </si>
  <si>
    <t>SFP-M2-T-H</t>
  </si>
  <si>
    <t>**HP Compatible** 1.25Gbps Ethernet SFP Transceiver, Multi Mode 2KM / LC / 1310nm, -40ºC~85ºC</t>
  </si>
  <si>
    <t>SFP-M-ALC</t>
  </si>
  <si>
    <t>**Alcatel Compatible** 1.25Gbps Ethernet SFP Transceiver, Multi Mode 550M / LC / 850nm, 0ºC~70ºC</t>
  </si>
  <si>
    <t>SFP-M-H</t>
  </si>
  <si>
    <t>**HP Compatible** 1.25Gbps Ethernet SFP Transceiver, Multi Mode 550M / LC / 850nm, 0ºC~70ºC</t>
  </si>
  <si>
    <t>SFP-M-J</t>
  </si>
  <si>
    <t>**Juniper Compatible** 1.25Gbps Ethernet SFP Transceiver, Multi Mode 550M / LC / 850nm, 0ºC~70ºC</t>
  </si>
  <si>
    <t>SFP-M-T</t>
  </si>
  <si>
    <t>1.25Gbps Ethernet SFP Transceiver, Multi Mode 550M / LC / 850nm, -40ºC~85ºC</t>
  </si>
  <si>
    <t>SFP-M-T-ALC</t>
  </si>
  <si>
    <t>**Alcatel Compatible** 1.25Gbps Ethernet SFP Transceiver, Multi Mode 550M / LC / 850nm, -40ºC~85ºC</t>
  </si>
  <si>
    <t>SFP-M-T-H</t>
  </si>
  <si>
    <t>**HP Compatible** 1.25Gbps Ethernet SFP Transceiver, Multi Mode 550M / LC / 850nm, -40ºC~85ºC</t>
  </si>
  <si>
    <t>SFP-M-T-J</t>
  </si>
  <si>
    <t>**Juniper Compatible** 1.25Gbps Ethernet SFP Transceiver, Multi Mode 550M / LC / 850nm, -40ºC~85ºC</t>
  </si>
  <si>
    <t>SFP-S10</t>
  </si>
  <si>
    <t>1.25Gbps Ethernet SFP Transceiver, Single Mode 10KM / LC / 1310nm, 0ºC~70ºC</t>
  </si>
  <si>
    <t>SFP-S10-H</t>
  </si>
  <si>
    <t>**HP Compatible** 1.25Gbps Ethernet SFP Transceiver, Single Mode 10KM / LC / 1310nm, 0ºC~70ºC</t>
  </si>
  <si>
    <t>SFP-S10-J</t>
  </si>
  <si>
    <t>**Juniper Compatible** 1.25Gbps Ethernet SFP Transceiver, Single Mode 10KM / LC / 1310nm, 0ºC~70ºC</t>
  </si>
  <si>
    <t>SFP-S10-T</t>
  </si>
  <si>
    <t>1.25Gbps Ethernet SFP Transceiver, Single Mode 10KM / LC / 1310nm, -40ºC~85ºC</t>
  </si>
  <si>
    <t>SFP-S10-T-H</t>
  </si>
  <si>
    <t>**HP Compatible** 1.25Gbps Ethernet SFP Transceiver, Single Mode 10KM / LC / 1310nm, -40ºC~85ºC</t>
  </si>
  <si>
    <t>SFP-S10-T-J</t>
  </si>
  <si>
    <t>**Juniper Compatible** 1.25Gbps Ethernet SFP Transceiver, Single Mode 10KM / LC / 1310nm, -40ºC~85ºC</t>
  </si>
  <si>
    <t>SFP-S120</t>
  </si>
  <si>
    <t>1.25Gbps Ethernet SFP Transceiver, Single Mode 120KM / LC / 1550nm, 0ºC~70ºC</t>
  </si>
  <si>
    <t>SFP-S120-H</t>
  </si>
  <si>
    <t>**HP Compatible** 1.25Gbps Ethernet SFP Transceiver, Single Mode 120KM / LC / 1550nm, 0ºC~70ºC</t>
  </si>
  <si>
    <t>SFP-S120-T</t>
  </si>
  <si>
    <t>1.25Gbps Ethernet SFP Transceiver, Single Mode 120KM / LC / 1550nm, -40ºC~85ºC</t>
  </si>
  <si>
    <t>SFP-S120-T-H</t>
  </si>
  <si>
    <t>**HP Compatible** 1.25Gbps Ethernet SFP Transceiver, Single Mode 120KM / LC / 1550nm, -40ºC~85ºC</t>
  </si>
  <si>
    <t>SFP-S20</t>
  </si>
  <si>
    <t>1.25Gbps Ethernet SFP Transceiver, Single Mode 20KM / LC / 1310nm, 0ºC~70ºC</t>
  </si>
  <si>
    <t>SFP-S20-H</t>
  </si>
  <si>
    <t>**HP Compatible** 1.25Gbps Ethernet SFP Transceiver, Single Mode 20KM / LC / 1310nm, 0ºC~70ºC</t>
  </si>
  <si>
    <t>SFP-S20-T</t>
  </si>
  <si>
    <t>1.25Gbps Ethernet SFP Transceiver, Single Mode 20KM / LC / 1310nm, -40ºC~85ºC</t>
  </si>
  <si>
    <t>SFP-S20-T-H</t>
  </si>
  <si>
    <t>**HP Compatible** 1.25Gbps Ethernet SFP Transceiver, Single Mode 20KM / LC / 1310nm, -40ºC~85ºC</t>
  </si>
  <si>
    <t>SFP-S40</t>
  </si>
  <si>
    <t>f1.25Gbps Ethernet SFP Transceiver, Single Mode 40KM / LC / 1310nm, 0ºC~70ºC</t>
  </si>
  <si>
    <t>SFP-S40-H</t>
  </si>
  <si>
    <t>**HP Compatible** 1.25Gbps Ethernet SFP Transceiver, Single Mode 40KM / LC / 1310nm, 0ºC~70ºC</t>
  </si>
  <si>
    <t>SFP-S60</t>
  </si>
  <si>
    <t>1.25Gbps Ethernet SFP Transceiver, Single Mode 60KM / LC / 1550nm, 0ºC~70ºC</t>
  </si>
  <si>
    <t>SFP-S60-H</t>
  </si>
  <si>
    <t>**HP Compatible** 1.25Gbps Ethernet SFP Transceiver, Single Mode 60KM / LC / 1550nm, 0ºC~70ºC</t>
  </si>
  <si>
    <t>SFP-S60-T</t>
  </si>
  <si>
    <t>1.25Gbps Ethernet SFP Transceiver, Single Mode 60KM / LC / 1550nm, -40ºC~85ºC</t>
  </si>
  <si>
    <t>SFP-S60-T-H</t>
  </si>
  <si>
    <t>**HP Compatible** 1.25Gbps Ethernet SFP Transceiver, Single Mode 60KM / LC / 1550nm, -40ºC~85ºC</t>
  </si>
  <si>
    <t>SFP-S80</t>
  </si>
  <si>
    <t>1.25Gbps Ethernet SFP Transceiver, Single Mode 80KM / LC / 1550nm, 0ºC~70ºC</t>
  </si>
  <si>
    <t>SFP-S80-H</t>
  </si>
  <si>
    <t>**HP Compatible** 1.25Gbps Ethernet SFP Transceiver, Single Mode 80KM / LC / 1550nm, 0ºC~70ºC</t>
  </si>
  <si>
    <t>SFP-S80-T</t>
  </si>
  <si>
    <t>1.25Gbps Ethernet SFP Transceiver, Single Mode 80KM / LC / 1550nm, -40ºC~85ºC</t>
  </si>
  <si>
    <t>SFP-S80-T-H</t>
  </si>
  <si>
    <t>**HP Compatible** 1.25Gbps Ethernet SFP Transceiver, Single Mode 80KM / LC / 1550nm, -40ºC~85ºC</t>
  </si>
  <si>
    <t>SFP-WA10</t>
  </si>
  <si>
    <t>1.25G Gigabit SFP Transceiver WDM-A, SM/LC/10KM/11.0dB/TX:1310nm RX:1550nm, 0ºC~70ºC</t>
  </si>
  <si>
    <t>SFP-WA10-H</t>
  </si>
  <si>
    <t>**HP Compatible** 1.25G Gigabit SFP Transceiver WDM-A, SM/LC/10KM/11.0dB/TX:1310nm RX:1550nm, 0ºC~70ºC</t>
  </si>
  <si>
    <t>SFP-WA10-T</t>
  </si>
  <si>
    <t>1.25G Gigabit SFP Transceiver WDM-A, SM/LC/10KM/11.0dB/TX:1310nm RX:1550nm, -40ºC~85ºC</t>
  </si>
  <si>
    <t>SFP-WA10-T-H</t>
  </si>
  <si>
    <t>**HP Compatible** 1.25G Gigabit SFP Transceiver WDM-A, SM/LC/10KM/11.0dB/TX:1310nm RX:1550nm, -40ºC~85ºC</t>
  </si>
  <si>
    <t>SFP-WA20</t>
  </si>
  <si>
    <t>1.25G Gigabit SFP Transceiver WDM-A, SM/LC/20KM/13.0dB/TX:1310nm RX:1550nm, 0ºC~70ºC</t>
  </si>
  <si>
    <t>SFP-WA20-H</t>
  </si>
  <si>
    <t>**HP Compatible** 1.25G Gigabit SFP Transceiver WDM-A, SM/LC/20KM/13.0dB/TX:1310nm RX:1550nm, 0ºC~70ºC</t>
  </si>
  <si>
    <t>SFP-WA40</t>
  </si>
  <si>
    <t>1.25G Gigabit SFP Transceiver WDM-A, SM/LC/40KM/21.0dB/TX:1310nm RX:1550nm, 0ºC~70ºC</t>
  </si>
  <si>
    <t>SFP-WA40-H</t>
  </si>
  <si>
    <t>**HP Compatible** 1.25G Gigabit SFP Transceiver WDM-A, SM/LC/40KM/21.0dB/TX:1310nm RX:1550nm, 0ºC~70ºC</t>
  </si>
  <si>
    <t>SFP-WA60</t>
  </si>
  <si>
    <t>1.25G Gigabit SFP Transceiver WDM-A, SM/LC/60KM/23.0dB/TX:1310nm RX:1550nm, 0ºC~70ºC</t>
  </si>
  <si>
    <t>SFP-WA60-H</t>
  </si>
  <si>
    <t>**HP Compatible** 1.25G Gigabit SFP Transceiver WDM-A, SM/LC/60KM/23.0dB/TX:1310nm RX:1550nm, 0ºC~70ºC</t>
  </si>
  <si>
    <t>SFP-WA80</t>
  </si>
  <si>
    <t>1.25G Gigabit SFP Transceiver WDM-A, SM/LC/80KM/24.0dB/TX:1490nm RX:1550nm, 0ºC~70ºC</t>
  </si>
  <si>
    <t>SFP-WA80-H</t>
  </si>
  <si>
    <t>**HP Compatible** 1.25G Gigabit SFP Transceiver WDM-A, SM/LC/80KM/24.0dB/TX:1510nm RX:1590nm, 0ºC~70ºC</t>
  </si>
  <si>
    <t>SFP-WA-M</t>
  </si>
  <si>
    <t>1.25G Gigabit SFP Transceiver WDM-A, MM/LC/550M/TX:1310nm RX:1550nm, 0ºC~70ºC</t>
  </si>
  <si>
    <t>SFP-WA-M-H</t>
  </si>
  <si>
    <t>**HP Compatible** 1.25G Gigabit SFP Transceiver WDM-A, MM/LC/550M/TX:1310nm RX:1550nm, 0ºC~70ºC</t>
  </si>
  <si>
    <t>SFP-WB10</t>
  </si>
  <si>
    <t>1.25G Gigabit SFP Transceiver WDM-B, SM/LC/10KM/11.0dB/TX:1550nm RX:1310nm, 0ºC~70ºC</t>
  </si>
  <si>
    <t>SFP-WB10-H</t>
  </si>
  <si>
    <t>**HP Compatible** 1.25G Gigabit SFP Transceiver WDM-B, SM/LC/10KM/11.0dB/TX:1550nm RX:1310nm, 0ºC~70ºC</t>
  </si>
  <si>
    <t>SFP-WB10-T</t>
  </si>
  <si>
    <t>1.25G Gigabit SFP Transceiver WDM-B, SM/LC/10KM/11.0dB/TX:1550nm RX:1310nm, -40ºC~85ºC</t>
  </si>
  <si>
    <t>SFP-WB10-T-H</t>
  </si>
  <si>
    <t>**HP Compatible** 1.25G Gigabit SFP Transceiver WDM-B, SM/LC/10KM/11.0dB/TX:1550nm RX:1310nm, -40ºC~85ºC</t>
  </si>
  <si>
    <t>SFP-WB20</t>
  </si>
  <si>
    <t>1.25G Gigabit SFP Transceiver WDM-B, SM/LC/20KM/13.0dB/TX:1550nm RX:1310nm, 0ºC~70ºC</t>
  </si>
  <si>
    <t>SFP-WB20-H</t>
  </si>
  <si>
    <t>**HP Compatible** 1.25G Gigabit SFP Transceiver WDM-B, SM/LC/20KM/13.0dB/TX:1550nm RX:1310nm, 0ºC~70ºC</t>
  </si>
  <si>
    <t>SFP-WB40</t>
  </si>
  <si>
    <t>1.25G Gigabit SFP Transceiver WDM-B, SM/LC/40KM/21.0dB/TX:1550nm RX:1310nm, 0ºC~70ºC</t>
  </si>
  <si>
    <t>SFP-WB40-H</t>
  </si>
  <si>
    <t>**HP Compatible** 1.25G Gigabit SFP Transceiver WDM-B, SM/LC/40KM/21.0dB/TX:1550nm RX:1310nm, 0ºC~70ºC</t>
  </si>
  <si>
    <t>SFP-WB60</t>
  </si>
  <si>
    <t>1.25G Gigabit SFP Transceiver WDM-B, SM/LC/60KM/23.0dB/TX:1550nm RX:1310nm, 0ºC~70ºC</t>
  </si>
  <si>
    <t>SFP-WB60-H</t>
  </si>
  <si>
    <t>**HP Compatible** 1.25G Gigabit SFP Transceiver WDM-B, SM/LC/60KM/23.0dB/TX:1550nm RX:1310nm, 0ºC~70ºC</t>
  </si>
  <si>
    <t>SFP-WB80</t>
  </si>
  <si>
    <t>1.25G Gigabit SFP Transceiver WDM-B, SM/LC/80KM/24.0dB/TX:1550nm RX:1490nm, 0ºC~70ºC</t>
  </si>
  <si>
    <t>SFP-WB80-H</t>
  </si>
  <si>
    <t>**HP Compatible** 1.25G Gigabit SFP Transceiver WDM-B, SM/LC/80KM/24.0dB/TX:1590nm RX:1510nm, 0ºC~70ºC</t>
  </si>
  <si>
    <t>SFP-WB-M</t>
  </si>
  <si>
    <t>1.25G Gigabit SFP Transceiver WDM-B, MM/LC/550M/TX:1550nm RX:1310nm, 0ºC~70ºC</t>
  </si>
  <si>
    <t>SFP-WB-M-H</t>
  </si>
  <si>
    <t>**HP Compatible** 1.25G Gigabit SFP Transceiver WDM-B, MM/LC/550M/TX:1550nm RX:1310nm, 0ºC~70ºC</t>
  </si>
  <si>
    <t>XFP-10G-M</t>
  </si>
  <si>
    <t>10G XFP SR Transceiver, Multi-Mode 300M / LC / 850nm, 0ºC~70ºC (*** Cisco Compatible ***)</t>
  </si>
  <si>
    <t>XFP-10G-S10</t>
  </si>
  <si>
    <t>10G XFP LR Transceiver, Single-Mode 10KM / LC / 1310nm, 0ºC~70ºC (*** Cisco Compatible ***)</t>
  </si>
  <si>
    <t>XFP-10G-S40</t>
  </si>
  <si>
    <t>10G Ethernet XFP Transceiver, Single-Mode 40kM / LC / 1550nm, 0ºC~70ºC</t>
  </si>
  <si>
    <t>XFP-10G-S80</t>
  </si>
  <si>
    <t>10G XFP ER Transceiver, Single-Mode 80KM / LC / 1550nm, 0ºC~70ºC (*** Cisco Compatible ***)</t>
  </si>
  <si>
    <t>CPLR-LCLC-FD</t>
  </si>
  <si>
    <t>Fiber Coupler - LC to LC - Female Duplex</t>
  </si>
  <si>
    <t>CPLR-SCSC-FD</t>
  </si>
  <si>
    <t>Fiber Coupler - SC to SC - Female Duplex</t>
  </si>
  <si>
    <t>CPLR-SCST-FD</t>
  </si>
  <si>
    <t>Fiber Coupler - SC to ST - Female Duplex</t>
  </si>
  <si>
    <t>DIN-RACK-2U</t>
  </si>
  <si>
    <t>Din-Rail to 19" Rack Mount Adapter for all Din-Rail Mountable Products, 2U Height</t>
  </si>
  <si>
    <t>DIN-RAIL-10</t>
  </si>
  <si>
    <t>35mm Steel DIN-Rail Track - 10 Inches Long</t>
  </si>
  <si>
    <t>DIN-RAIL-20</t>
  </si>
  <si>
    <t>35mm Steel DIN-Rail Track - 20 Inches Long</t>
  </si>
  <si>
    <t>PA-PLUG-EU</t>
  </si>
  <si>
    <t>Plug Adapter - US To Euro Plug Converter</t>
  </si>
  <si>
    <t>PWRCORD-EU</t>
  </si>
  <si>
    <t>Power Cord (Euro Plug)</t>
  </si>
  <si>
    <t>PWRCORD-UK</t>
  </si>
  <si>
    <t>Power Cord (UK Plug)</t>
  </si>
  <si>
    <t>PWRCORD-US</t>
  </si>
  <si>
    <t>Power Cord (US Plug)</t>
  </si>
  <si>
    <t>Contractor Name</t>
  </si>
  <si>
    <t>Contractor Name:</t>
  </si>
  <si>
    <t>GROUP 77201 AWARD 23150 - Intelligent Facility and Security Systems and Solutions</t>
  </si>
  <si>
    <t>Lot Awarded:</t>
  </si>
  <si>
    <t>Region(s) Awarded:</t>
  </si>
  <si>
    <t>Equipment Pricing</t>
  </si>
  <si>
    <t>Contractor's Name</t>
  </si>
  <si>
    <t>Subcontractor Percent (%) Markup</t>
  </si>
  <si>
    <t>Article 8 #</t>
  </si>
  <si>
    <t>Job Description</t>
  </si>
  <si>
    <t>Entire Counties</t>
  </si>
  <si>
    <t>Partial Counties</t>
  </si>
  <si>
    <t>Prevailing Wage</t>
  </si>
  <si>
    <t>Prevailing Wage Addt'l Info</t>
  </si>
  <si>
    <t>Supplemental Benefits Flat Rate</t>
  </si>
  <si>
    <t>SB Percentage of Hourly Wage</t>
  </si>
  <si>
    <t>$ Portion for When SB is a calculation</t>
  </si>
  <si>
    <t>OTHER</t>
  </si>
  <si>
    <t>Electrician Lineman</t>
  </si>
  <si>
    <t>Nassau, Queens, Suffolk</t>
  </si>
  <si>
    <t>none</t>
  </si>
  <si>
    <t>Lineman/Splicer</t>
  </si>
  <si>
    <t>Nassau, Suffolk</t>
  </si>
  <si>
    <t>Telephone &amp; Integrated Tele-Data</t>
  </si>
  <si>
    <t>Electrician Wireman</t>
  </si>
  <si>
    <t>Electrician/Wireman</t>
  </si>
  <si>
    <t>Teamster Heavy&amp;Highway</t>
  </si>
  <si>
    <t xml:space="preserve">Site Excavating - Heavy Construction </t>
  </si>
  <si>
    <t>Site Excavating - Light Construction</t>
  </si>
  <si>
    <t>Steamfitter</t>
  </si>
  <si>
    <t>Bronx (NYC &amp; LI)</t>
  </si>
  <si>
    <t>AC Service/Heat Service &amp; Refrig.</t>
  </si>
  <si>
    <t>Sprinkler/Steam, AC/Heat Fitter</t>
  </si>
  <si>
    <t xml:space="preserve">OT wages </t>
  </si>
  <si>
    <t>Ironworker</t>
  </si>
  <si>
    <t>Bronx (NYC &amp; LI) Westchester</t>
  </si>
  <si>
    <t>Stone Derrickmen Rigger</t>
  </si>
  <si>
    <t>Operating Engineer - Building</t>
  </si>
  <si>
    <t>Class AA</t>
  </si>
  <si>
    <t>SB OT Rate</t>
  </si>
  <si>
    <t>Class A</t>
  </si>
  <si>
    <t>Class B</t>
  </si>
  <si>
    <t>Class C</t>
  </si>
  <si>
    <t>Class D</t>
  </si>
  <si>
    <t>Electrician</t>
  </si>
  <si>
    <t>Bronx NYC</t>
  </si>
  <si>
    <t>Electrician Audio/Sound</t>
  </si>
  <si>
    <t>Bronx NYC &amp; Westchester</t>
  </si>
  <si>
    <t>Service Technician</t>
  </si>
  <si>
    <t>Bronx NYC &amp; Westchester, Putnam</t>
  </si>
  <si>
    <t>Dutchess</t>
  </si>
  <si>
    <t>Party Chief (Building Construction)</t>
  </si>
  <si>
    <t>Group 1: Derrick</t>
  </si>
  <si>
    <t>Group 3: Oiler (Crawler Crane)</t>
  </si>
  <si>
    <t>Teamster Heavy Constr Dump Trucks</t>
  </si>
  <si>
    <t>Dump Trucks Driver</t>
  </si>
  <si>
    <t>Tractor Trailer</t>
  </si>
  <si>
    <t>Albany --&gt; Washington</t>
  </si>
  <si>
    <t>Dutchess (Plains to Connecticut)</t>
  </si>
  <si>
    <t>Class A1</t>
  </si>
  <si>
    <t>Operating Engineer - Heavy&amp;Hwy</t>
  </si>
  <si>
    <t>Teamster - Building / Heavy&amp;Hwy</t>
  </si>
  <si>
    <t>Dutchess --&gt; Ulster</t>
  </si>
  <si>
    <t>Group 1</t>
  </si>
  <si>
    <t>Group 1A</t>
  </si>
  <si>
    <t>Group 2</t>
  </si>
  <si>
    <t>Group 3</t>
  </si>
  <si>
    <t>Group 4</t>
  </si>
  <si>
    <t>Group 5</t>
  </si>
  <si>
    <t>Group 6</t>
  </si>
  <si>
    <t>Orange --&gt; Rockland</t>
  </si>
  <si>
    <t>Electrician Wireman/Technician</t>
  </si>
  <si>
    <t>Lineman Electrician - Teledata</t>
  </si>
  <si>
    <t>Albany --&gt; Yates</t>
  </si>
  <si>
    <t>Teledata</t>
  </si>
  <si>
    <t>Lineman Electrician</t>
  </si>
  <si>
    <t>Lineman, Technician</t>
  </si>
  <si>
    <t>Westchester</t>
  </si>
  <si>
    <t>Electrian/A-Technician Teledata</t>
  </si>
  <si>
    <t>Bronx NYC Westchester</t>
  </si>
  <si>
    <t>Orange Putnam rockland</t>
  </si>
  <si>
    <t>Electrician Wireman / Technician</t>
  </si>
  <si>
    <t>Plumber HVAC / Service</t>
  </si>
  <si>
    <t>Dutchess Putnam Westchester</t>
  </si>
  <si>
    <t>Delaware Ulster</t>
  </si>
  <si>
    <t>HVAC / Service</t>
  </si>
  <si>
    <t>Putnam Westchester</t>
  </si>
  <si>
    <t>Group I - up to 49 tons</t>
  </si>
  <si>
    <t>Group I - 50 to 99 tons</t>
  </si>
  <si>
    <t>Group I - 100 tons &amp; up</t>
  </si>
  <si>
    <t>Group I-A</t>
  </si>
  <si>
    <t>Group I-B</t>
  </si>
  <si>
    <t>Group II</t>
  </si>
  <si>
    <t>Group V</t>
  </si>
  <si>
    <t xml:space="preserve">Plumber  </t>
  </si>
  <si>
    <t>Plumber and Steamfitter</t>
  </si>
  <si>
    <t>Group A</t>
  </si>
  <si>
    <t>Group B</t>
  </si>
  <si>
    <t>Group C</t>
  </si>
  <si>
    <t>Sullivan Ulster</t>
  </si>
  <si>
    <t>Delaware Dutchess Greene</t>
  </si>
  <si>
    <t>Wireman Technician</t>
  </si>
  <si>
    <t>Lineman Tech Welder</t>
  </si>
  <si>
    <t>Technician / Teledata</t>
  </si>
  <si>
    <t>Operating Engineer - Building Heavy&amp;Hwy</t>
  </si>
  <si>
    <t>Delaware --&gt; Ulster</t>
  </si>
  <si>
    <t>Class A5</t>
  </si>
  <si>
    <t>Class A4</t>
  </si>
  <si>
    <t>Class A3</t>
  </si>
  <si>
    <t>Class A2</t>
  </si>
  <si>
    <t xml:space="preserve">Class A </t>
  </si>
  <si>
    <t>Sprinkler Fitter</t>
  </si>
  <si>
    <t>Dutchess --&gt; Westchester</t>
  </si>
  <si>
    <t>Plumber</t>
  </si>
  <si>
    <t>Plumber &amp; Steamfitter</t>
  </si>
  <si>
    <t>Orange, Rockland, Sullivan</t>
  </si>
  <si>
    <t>Ulster</t>
  </si>
  <si>
    <t>Plumber/ Steamfitter</t>
  </si>
  <si>
    <t>Greene, Otsego</t>
  </si>
  <si>
    <t>Fulton Hamilton Montgomery Otsego</t>
  </si>
  <si>
    <t>Albany --&gt; Schoharie</t>
  </si>
  <si>
    <t>Hamilton Saratoga</t>
  </si>
  <si>
    <t>Pipefitter, Steamfitter</t>
  </si>
  <si>
    <t>Albany --&gt; Warren</t>
  </si>
  <si>
    <t>Teamster - Building</t>
  </si>
  <si>
    <t>Warren</t>
  </si>
  <si>
    <t>Teamster - Heavy&amp;Hwy</t>
  </si>
  <si>
    <t>Chenango Lewis Madison Otsego Warren</t>
  </si>
  <si>
    <t>Alleghany --&gt; Yates</t>
  </si>
  <si>
    <t>Broome</t>
  </si>
  <si>
    <t>Chenango Delaware Otsego Tioga</t>
  </si>
  <si>
    <t>Broome Chenango</t>
  </si>
  <si>
    <t>Cortland --&gt; Tioga</t>
  </si>
  <si>
    <t>Plumber Steamfitter</t>
  </si>
  <si>
    <t>Broome --&gt; Yates</t>
  </si>
  <si>
    <t>Alleghany --&gt; Tioga</t>
  </si>
  <si>
    <t>Group  A</t>
  </si>
  <si>
    <t>Broome Delaware</t>
  </si>
  <si>
    <t>Chenango Otsego Tioga</t>
  </si>
  <si>
    <t>Cortland --&gt; Oswego</t>
  </si>
  <si>
    <t>Cayuga --&gt; Wayne</t>
  </si>
  <si>
    <t>Franklin --&gt; St. Lawrence</t>
  </si>
  <si>
    <t>Chenango --&gt; Otsego</t>
  </si>
  <si>
    <t>Hamilton, Herkimer, Oneida</t>
  </si>
  <si>
    <t>Herkimer Oneida</t>
  </si>
  <si>
    <t>Hamilton Lewis Madison Otsego</t>
  </si>
  <si>
    <t>Clinton --&gt; St. Lawrence</t>
  </si>
  <si>
    <t>Electrician Teledata</t>
  </si>
  <si>
    <t>Clinton Warren Washington</t>
  </si>
  <si>
    <t>Saratoga</t>
  </si>
  <si>
    <t>Lewis Otsego Warren</t>
  </si>
  <si>
    <t>Essex</t>
  </si>
  <si>
    <t>Franklin Hamilton</t>
  </si>
  <si>
    <t>Jefferson St. Lawrence</t>
  </si>
  <si>
    <t>Franklin Lewis</t>
  </si>
  <si>
    <t>Broome --&gt; Tomkins</t>
  </si>
  <si>
    <t>Chenango --&gt; Wayne</t>
  </si>
  <si>
    <t>Cayuga --&gt; Tompkins</t>
  </si>
  <si>
    <t>Cayuga Oswego</t>
  </si>
  <si>
    <t>Wayne</t>
  </si>
  <si>
    <t>Plumber Steamfitter, Pipefitter, Welder, HVAC, Refrigeration</t>
  </si>
  <si>
    <t>Cayuga --&gt; Yates</t>
  </si>
  <si>
    <t>Alleghany Steuben</t>
  </si>
  <si>
    <t>Cayuga Schuyler Seneca Tioga Tompkins</t>
  </si>
  <si>
    <t>Chemung --&gt; Tompkins</t>
  </si>
  <si>
    <t>Madison --&gt; Tioga</t>
  </si>
  <si>
    <t>Plumber Steamfitter Pipefitter Welder HVAC Refrigeration</t>
  </si>
  <si>
    <t>Onondaga</t>
  </si>
  <si>
    <t>Madison Oswego</t>
  </si>
  <si>
    <t>Yates</t>
  </si>
  <si>
    <t>Electrician, Teledata, Sound Wireman</t>
  </si>
  <si>
    <t>Genesee</t>
  </si>
  <si>
    <t>Class 1</t>
  </si>
  <si>
    <t>Class 2</t>
  </si>
  <si>
    <t>Class 3</t>
  </si>
  <si>
    <t>Broome Chenango Tioga</t>
  </si>
  <si>
    <t>Cattaraugus Chautauqua</t>
  </si>
  <si>
    <t>Alleghany --&gt; Wyoming</t>
  </si>
  <si>
    <t>Chemung Steuben</t>
  </si>
  <si>
    <t>Alleghany Schuyler Tioga</t>
  </si>
  <si>
    <t>Electrician / Audio, Sound, Teledata</t>
  </si>
  <si>
    <t>Chemung --&gt; Yates</t>
  </si>
  <si>
    <t>Chemung --&gt; Wayne</t>
  </si>
  <si>
    <t>Genesee --&gt; Wyoming</t>
  </si>
  <si>
    <t>Livingston Monroe</t>
  </si>
  <si>
    <t>Livingston --&gt; Yates</t>
  </si>
  <si>
    <t>Alleghany --&gt; Wayne</t>
  </si>
  <si>
    <t>Cattaraugus --&gt; Wyoming</t>
  </si>
  <si>
    <t>Crane - up to 60 tons</t>
  </si>
  <si>
    <t>Crane - 61 to 199 tons</t>
  </si>
  <si>
    <t>Crane - 200 to 399 tons</t>
  </si>
  <si>
    <t>Crane - 400 tons or more</t>
  </si>
  <si>
    <t xml:space="preserve">Plumber </t>
  </si>
  <si>
    <t>Alleghany Genesee Orleans</t>
  </si>
  <si>
    <t>Alleghany</t>
  </si>
  <si>
    <t>Chautauqua</t>
  </si>
  <si>
    <t xml:space="preserve">Alleghany Cattaraugus </t>
  </si>
  <si>
    <t>Electrician - includes teledata work</t>
  </si>
  <si>
    <t>Erie</t>
  </si>
  <si>
    <t>Cattaraugus Genesee Wyoming</t>
  </si>
  <si>
    <t>Erie Niagara</t>
  </si>
  <si>
    <t>Genesee Orleans Wyoming</t>
  </si>
  <si>
    <t>Groups 1, 2, 3</t>
  </si>
  <si>
    <t>Niagara</t>
  </si>
  <si>
    <t>Erie Orleans</t>
  </si>
  <si>
    <t>Orleans</t>
  </si>
  <si>
    <t>Tower Crane (col K)</t>
  </si>
  <si>
    <t>A1 Cranes up to 110 tons (col K)</t>
  </si>
  <si>
    <t>A1 Cranes up to 110 ton (col K)</t>
  </si>
  <si>
    <t>duplicates:</t>
  </si>
  <si>
    <t>10 &amp; 22</t>
  </si>
  <si>
    <t>14 &amp; 38</t>
  </si>
  <si>
    <t>17 &amp; 23</t>
  </si>
  <si>
    <t>20 &amp; 35</t>
  </si>
  <si>
    <t>21 &amp; 30</t>
  </si>
  <si>
    <t>48 &amp; 73</t>
  </si>
  <si>
    <t>Description / Notes</t>
  </si>
  <si>
    <t>Amt in "Other" column (K) is paid at same premium as hourly wages. ***When Article 8# project is done, take columns J &amp; K out, and adjust formulas in the pricelists.</t>
  </si>
  <si>
    <t>Amt in "Other" column (K) is paid at same premium as hourly wages.</t>
  </si>
  <si>
    <t>PW/SB Effective 2025-07-01</t>
  </si>
  <si>
    <t xml:space="preserve">Effective Dates: </t>
  </si>
  <si>
    <t>Equipment:</t>
  </si>
  <si>
    <t>Prevailing Wage Rates:</t>
  </si>
  <si>
    <t>Non-Prevailing Wage Rates:</t>
  </si>
  <si>
    <t>PT68772:  NYS NET PRICING PAGES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</si>
</sst>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quot;$&quot;#,##0.00_);[Red]\(&quot;$&quot;#,##0.00\)"/>
    <numFmt numFmtId="44" formatCode="_(&quot;$&quot;* #,##0.00_);_(&quot;$&quot;* \(#,##0.00\);_(&quot;$&quot;* &quot;-&quot;??_);_(@_)"/>
    <numFmt numFmtId="164" formatCode="&quot;$&quot;#,##0.00"/>
    <numFmt numFmtId="165" formatCode="&quot;$&quot;#,##0.000"/>
    <numFmt numFmtId="166" formatCode="&quot;$&quot;#,##0.0000"/>
  </numFmts>
  <fonts count="6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Times New Roman"/>
      <family val="1"/>
    </font>
    <font>
      <b/>
      <sz val="12"/>
      <name val="Times New Roman"/>
      <family val="1"/>
    </font>
    <font>
      <sz val="12"/>
      <name val="Times New Roman"/>
      <family val="1"/>
    </font>
    <font>
      <sz val="8"/>
      <name val="Arial"/>
      <family val="2"/>
    </font>
    <font>
      <b/>
      <u/>
      <sz val="12"/>
      <name val="Times New Roman Bold"/>
    </font>
    <font>
      <sz val="12"/>
      <name val="Symbol"/>
      <family val="1"/>
      <charset val="2"/>
    </font>
    <font>
      <sz val="7"/>
      <name val="Times New Roman"/>
      <family val="1"/>
    </font>
    <font>
      <sz val="10"/>
      <name val="Times New Roman"/>
      <family val="1"/>
    </font>
    <font>
      <b/>
      <sz val="10"/>
      <name val="Arial"/>
      <family val="2"/>
    </font>
    <font>
      <sz val="12"/>
      <name val="Times New Roman"/>
      <family val="1"/>
      <charset val="2"/>
    </font>
    <font>
      <b/>
      <sz val="14"/>
      <name val="Arial"/>
      <family val="2"/>
    </font>
    <font>
      <b/>
      <sz val="12"/>
      <name val="Arial"/>
      <family val="2"/>
    </font>
    <font>
      <sz val="12"/>
      <color theme="1"/>
      <name val="Times New Roman"/>
      <family val="1"/>
    </font>
    <font>
      <sz val="11"/>
      <name val="Calibri"/>
      <family val="2"/>
      <scheme val="minor"/>
    </font>
    <font>
      <sz val="11"/>
      <color rgb="FF000000"/>
      <name val="Calibri"/>
      <family val="2"/>
      <scheme val="minor"/>
    </font>
    <font>
      <b/>
      <sz val="11"/>
      <color theme="1"/>
      <name val="Calibri"/>
      <family val="2"/>
      <scheme val="minor"/>
    </font>
    <font>
      <sz val="11"/>
      <name val="Arial"/>
      <family val="2"/>
    </font>
    <font>
      <b/>
      <sz val="14"/>
      <color theme="0"/>
      <name val="Arial"/>
      <family val="2"/>
    </font>
    <font>
      <b/>
      <sz val="11"/>
      <color theme="0"/>
      <name val="Arial"/>
      <family val="2"/>
    </font>
    <font>
      <sz val="10"/>
      <name val="Arial"/>
      <family val="2"/>
    </font>
    <font>
      <b/>
      <sz val="14"/>
      <color theme="1"/>
      <name val="Calibri"/>
      <family val="2"/>
      <scheme val="minor"/>
    </font>
    <font>
      <u/>
      <sz val="11"/>
      <color theme="1"/>
      <name val="Calibri"/>
      <family val="2"/>
      <scheme val="minor"/>
    </font>
    <font>
      <b/>
      <sz val="11"/>
      <name val="Calibri"/>
      <family val="2"/>
      <scheme val="minor"/>
    </font>
    <font>
      <u/>
      <sz val="11"/>
      <name val="Calibri"/>
      <family val="2"/>
      <scheme val="minor"/>
    </font>
    <font>
      <sz val="11"/>
      <name val="The Arial"/>
    </font>
    <font>
      <b/>
      <sz val="11"/>
      <name val="The Arial"/>
    </font>
    <font>
      <sz val="11"/>
      <name val="Times New Roman"/>
      <family val="1"/>
    </font>
    <font>
      <b/>
      <u/>
      <sz val="11"/>
      <name val="The Arial"/>
    </font>
    <font>
      <sz val="14"/>
      <name val="Arial"/>
      <family val="2"/>
    </font>
    <font>
      <b/>
      <u/>
      <sz val="12"/>
      <name val="Times New Roman"/>
      <family val="1"/>
    </font>
    <font>
      <b/>
      <sz val="14"/>
      <color indexed="81"/>
      <name val="Tahoma"/>
      <family val="2"/>
    </font>
    <font>
      <sz val="14"/>
      <color indexed="81"/>
      <name val="Tahoma"/>
      <family val="2"/>
    </font>
    <font>
      <b/>
      <sz val="11"/>
      <name val="Arial"/>
      <family val="2"/>
    </font>
    <font>
      <sz val="9"/>
      <name val="Microsoft Sans Serif"/>
      <family val="2"/>
    </font>
    <font>
      <sz val="11"/>
      <color theme="1"/>
      <name val="Arial"/>
      <family val="2"/>
    </font>
    <font>
      <sz val="11"/>
      <color theme="1"/>
      <name val="Calibri"/>
      <family val="2"/>
    </font>
    <font>
      <sz val="12"/>
      <color rgb="FF000000"/>
      <name val="Times New Roman"/>
      <family val="1"/>
    </font>
    <font>
      <b/>
      <u/>
      <sz val="10"/>
      <name val="Arial"/>
      <family val="2"/>
    </font>
  </fonts>
  <fills count="17">
    <fill>
      <patternFill patternType="none"/>
    </fill>
    <fill>
      <patternFill patternType="gray125"/>
    </fill>
    <fill>
      <patternFill patternType="solid">
        <fgColor indexed="41"/>
        <bgColor indexed="64"/>
      </patternFill>
    </fill>
    <fill>
      <patternFill patternType="solid">
        <fgColor theme="2" tint="-9.9978637043366805E-2"/>
        <bgColor indexed="64"/>
      </patternFill>
    </fill>
    <fill>
      <patternFill patternType="solid">
        <fgColor theme="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bgColor indexed="64"/>
      </patternFill>
    </fill>
    <fill>
      <patternFill patternType="solid">
        <fgColor theme="1"/>
        <bgColor indexed="64"/>
      </patternFill>
    </fill>
    <fill>
      <patternFill patternType="solid">
        <fgColor rgb="FFCCFFCC"/>
        <bgColor indexed="64"/>
      </patternFill>
    </fill>
    <fill>
      <patternFill patternType="solid">
        <fgColor rgb="FF002060"/>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4" tint="0.79998168889431442"/>
        <bgColor indexed="64"/>
      </patternFill>
    </fill>
  </fills>
  <borders count="2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13">
    <xf numFmtId="0" fontId="0" fillId="0" borderId="0"/>
    <xf numFmtId="9" fontId="25" fillId="0" borderId="0" applyFont="0" applyFill="0" applyBorder="0" applyAlignment="0" applyProtection="0"/>
    <xf numFmtId="0" fontId="24" fillId="0" borderId="0"/>
    <xf numFmtId="44" fontId="24" fillId="0" borderId="0" applyFont="0" applyFill="0" applyBorder="0" applyAlignment="0" applyProtection="0"/>
    <xf numFmtId="0" fontId="23" fillId="0" borderId="0"/>
    <xf numFmtId="44" fontId="23" fillId="0" borderId="0" applyFont="0" applyFill="0" applyBorder="0" applyAlignment="0" applyProtection="0"/>
    <xf numFmtId="0" fontId="25" fillId="0" borderId="0"/>
    <xf numFmtId="44" fontId="45" fillId="0" borderId="0" applyFont="0" applyFill="0" applyBorder="0" applyAlignment="0" applyProtection="0"/>
    <xf numFmtId="0" fontId="7" fillId="0" borderId="0"/>
    <xf numFmtId="0" fontId="7" fillId="0" borderId="0"/>
    <xf numFmtId="44" fontId="25" fillId="0" borderId="0" applyFont="0" applyFill="0" applyBorder="0" applyAlignment="0" applyProtection="0"/>
    <xf numFmtId="0" fontId="6" fillId="0" borderId="0"/>
    <xf numFmtId="9" fontId="25" fillId="0" borderId="0" applyFont="0" applyFill="0" applyBorder="0" applyAlignment="0" applyProtection="0"/>
  </cellStyleXfs>
  <cellXfs count="284">
    <xf numFmtId="0" fontId="0" fillId="0" borderId="0" xfId="0"/>
    <xf numFmtId="0" fontId="0" fillId="0" borderId="0" xfId="0" applyAlignment="1">
      <alignment horizontal="left" vertical="top"/>
    </xf>
    <xf numFmtId="0" fontId="31" fillId="0" borderId="0" xfId="0" applyFont="1" applyAlignment="1">
      <alignment horizontal="left" vertical="top"/>
    </xf>
    <xf numFmtId="0" fontId="28" fillId="0" borderId="0" xfId="0" applyFont="1" applyAlignment="1">
      <alignment horizontal="left" vertical="top"/>
    </xf>
    <xf numFmtId="0" fontId="28" fillId="0" borderId="0" xfId="0" applyFont="1" applyAlignment="1">
      <alignment wrapText="1"/>
    </xf>
    <xf numFmtId="0" fontId="34" fillId="0" borderId="0" xfId="0" applyFont="1" applyAlignment="1">
      <alignment horizontal="right" vertical="top"/>
    </xf>
    <xf numFmtId="0" fontId="34" fillId="0" borderId="0" xfId="0" applyFont="1" applyAlignment="1">
      <alignment vertical="top"/>
    </xf>
    <xf numFmtId="0" fontId="34" fillId="0" borderId="0" xfId="0" applyFont="1" applyAlignment="1">
      <alignment horizontal="center" vertical="top"/>
    </xf>
    <xf numFmtId="0" fontId="28" fillId="0" borderId="4" xfId="0" applyFont="1" applyBorder="1" applyAlignment="1">
      <alignment wrapText="1"/>
    </xf>
    <xf numFmtId="0" fontId="28" fillId="0" borderId="5" xfId="0" applyFont="1" applyBorder="1" applyAlignment="1">
      <alignment wrapText="1"/>
    </xf>
    <xf numFmtId="0" fontId="0" fillId="0" borderId="5" xfId="0" applyBorder="1" applyAlignment="1">
      <alignment wrapText="1"/>
    </xf>
    <xf numFmtId="0" fontId="27" fillId="0" borderId="1" xfId="0" applyFont="1" applyBorder="1" applyAlignment="1">
      <alignment horizontal="right" vertical="top"/>
    </xf>
    <xf numFmtId="0" fontId="28" fillId="0" borderId="0" xfId="0" applyFont="1"/>
    <xf numFmtId="0" fontId="28" fillId="0" borderId="0" xfId="0" applyFont="1" applyAlignment="1">
      <alignment horizontal="center" wrapText="1"/>
    </xf>
    <xf numFmtId="0" fontId="0" fillId="0" borderId="0" xfId="0" applyAlignment="1">
      <alignment wrapText="1"/>
    </xf>
    <xf numFmtId="0" fontId="0" fillId="0" borderId="1" xfId="0" applyBorder="1" applyAlignment="1" applyProtection="1">
      <alignment horizontal="center" vertical="top"/>
      <protection locked="0"/>
    </xf>
    <xf numFmtId="0" fontId="38" fillId="0" borderId="0" xfId="0" applyFont="1" applyAlignment="1">
      <alignment vertical="center"/>
    </xf>
    <xf numFmtId="0" fontId="28" fillId="0" borderId="0" xfId="0" applyFont="1" applyAlignment="1">
      <alignment horizontal="left" vertical="top" wrapText="1"/>
    </xf>
    <xf numFmtId="0" fontId="26" fillId="0" borderId="0" xfId="0" applyFont="1" applyAlignment="1">
      <alignment horizontal="right" vertical="top"/>
    </xf>
    <xf numFmtId="0" fontId="25" fillId="0" borderId="2" xfId="0" applyFont="1" applyBorder="1" applyAlignment="1" applyProtection="1">
      <alignment horizontal="center" vertical="top"/>
      <protection locked="0"/>
    </xf>
    <xf numFmtId="0" fontId="25" fillId="0" borderId="1" xfId="0" applyFont="1" applyBorder="1" applyAlignment="1" applyProtection="1">
      <alignment horizontal="center" vertical="top"/>
      <protection locked="0"/>
    </xf>
    <xf numFmtId="0" fontId="0" fillId="0" borderId="1" xfId="0" applyBorder="1" applyAlignment="1">
      <alignment horizontal="left" vertical="top"/>
    </xf>
    <xf numFmtId="0" fontId="26" fillId="0" borderId="1" xfId="0" applyFont="1" applyBorder="1" applyAlignment="1">
      <alignment horizontal="right" vertical="top"/>
    </xf>
    <xf numFmtId="0" fontId="0" fillId="0" borderId="2" xfId="0" applyBorder="1" applyAlignment="1" applyProtection="1">
      <alignment horizontal="center" vertical="top"/>
      <protection locked="0"/>
    </xf>
    <xf numFmtId="0" fontId="50" fillId="0" borderId="0" xfId="0" applyFont="1" applyAlignment="1">
      <alignment horizontal="left" vertical="top" wrapText="1"/>
    </xf>
    <xf numFmtId="0" fontId="31" fillId="0" borderId="0" xfId="0" applyFont="1" applyAlignment="1">
      <alignment horizontal="left" vertical="top" wrapText="1"/>
    </xf>
    <xf numFmtId="0" fontId="26" fillId="0" borderId="6" xfId="0" applyFont="1" applyBorder="1" applyAlignment="1">
      <alignment horizontal="center" vertical="top" wrapText="1"/>
    </xf>
    <xf numFmtId="0" fontId="26" fillId="0" borderId="7" xfId="0" applyFont="1" applyBorder="1" applyAlignment="1">
      <alignment horizontal="center" vertical="top" wrapText="1"/>
    </xf>
    <xf numFmtId="0" fontId="26" fillId="0" borderId="8" xfId="0" applyFont="1" applyBorder="1" applyAlignment="1">
      <alignment horizontal="center" vertical="top" wrapText="1"/>
    </xf>
    <xf numFmtId="0" fontId="26" fillId="0" borderId="0" xfId="6" applyFont="1" applyAlignment="1">
      <alignment horizontal="center"/>
    </xf>
    <xf numFmtId="0" fontId="26" fillId="2" borderId="1" xfId="6" applyFont="1" applyFill="1" applyBorder="1" applyAlignment="1">
      <alignment horizontal="center"/>
    </xf>
    <xf numFmtId="0" fontId="26" fillId="2" borderId="2" xfId="6" applyFont="1" applyFill="1" applyBorder="1" applyAlignment="1">
      <alignment horizontal="center"/>
    </xf>
    <xf numFmtId="0" fontId="26" fillId="2" borderId="2" xfId="6" applyFont="1" applyFill="1" applyBorder="1" applyAlignment="1">
      <alignment horizontal="center" wrapText="1"/>
    </xf>
    <xf numFmtId="0" fontId="28" fillId="0" borderId="1" xfId="6" applyFont="1" applyBorder="1" applyAlignment="1">
      <alignment horizontal="center"/>
    </xf>
    <xf numFmtId="0" fontId="0" fillId="0" borderId="1" xfId="0" applyBorder="1" applyAlignment="1">
      <alignment horizontal="center"/>
    </xf>
    <xf numFmtId="10" fontId="28" fillId="0" borderId="4" xfId="6" applyNumberFormat="1" applyFont="1" applyBorder="1" applyAlignment="1">
      <alignment horizontal="center"/>
    </xf>
    <xf numFmtId="0" fontId="26" fillId="0" borderId="0" xfId="6" applyFont="1" applyAlignment="1">
      <alignment horizontal="center" wrapText="1"/>
    </xf>
    <xf numFmtId="10" fontId="28" fillId="0" borderId="1" xfId="6" applyNumberFormat="1" applyFont="1" applyBorder="1" applyAlignment="1">
      <alignment horizontal="center"/>
    </xf>
    <xf numFmtId="0" fontId="0" fillId="9" borderId="1" xfId="0" applyFill="1" applyBorder="1" applyAlignment="1">
      <alignment horizontal="center"/>
    </xf>
    <xf numFmtId="0" fontId="28" fillId="0" borderId="3" xfId="6" applyFont="1" applyBorder="1" applyAlignment="1">
      <alignment horizontal="center"/>
    </xf>
    <xf numFmtId="0" fontId="26" fillId="0" borderId="0" xfId="0" applyFont="1" applyAlignment="1">
      <alignment horizontal="center"/>
    </xf>
    <xf numFmtId="0" fontId="27" fillId="0" borderId="0" xfId="0" applyFont="1" applyAlignment="1">
      <alignment horizontal="center"/>
    </xf>
    <xf numFmtId="0" fontId="26" fillId="2" borderId="1" xfId="0" applyFont="1" applyFill="1" applyBorder="1" applyAlignment="1">
      <alignment horizontal="center"/>
    </xf>
    <xf numFmtId="0" fontId="26" fillId="2" borderId="2" xfId="0" applyFont="1" applyFill="1" applyBorder="1" applyAlignment="1">
      <alignment horizontal="center"/>
    </xf>
    <xf numFmtId="0" fontId="26" fillId="2" borderId="2" xfId="0" applyFont="1" applyFill="1" applyBorder="1" applyAlignment="1">
      <alignment horizontal="center" wrapText="1"/>
    </xf>
    <xf numFmtId="0" fontId="27" fillId="2" borderId="2" xfId="0" applyFont="1" applyFill="1" applyBorder="1" applyAlignment="1">
      <alignment horizontal="center" wrapText="1"/>
    </xf>
    <xf numFmtId="0" fontId="28" fillId="0" borderId="1" xfId="0" applyFont="1" applyBorder="1" applyAlignment="1">
      <alignment horizontal="center"/>
    </xf>
    <xf numFmtId="0" fontId="59" fillId="0" borderId="1" xfId="0" applyFont="1" applyBorder="1" applyAlignment="1">
      <alignment horizontal="center"/>
    </xf>
    <xf numFmtId="164" fontId="0" fillId="0" borderId="1" xfId="0" applyNumberFormat="1" applyBorder="1" applyAlignment="1">
      <alignment horizontal="center"/>
    </xf>
    <xf numFmtId="0" fontId="60" fillId="0" borderId="1" xfId="0" applyFont="1" applyBorder="1" applyAlignment="1">
      <alignment horizontal="center"/>
    </xf>
    <xf numFmtId="0" fontId="25" fillId="0" borderId="0" xfId="6" applyAlignment="1">
      <alignment horizontal="center"/>
    </xf>
    <xf numFmtId="0" fontId="26" fillId="0" borderId="1" xfId="6" applyFont="1" applyBorder="1" applyAlignment="1">
      <alignment horizontal="center"/>
    </xf>
    <xf numFmtId="0" fontId="25" fillId="0" borderId="19" xfId="6" applyBorder="1" applyAlignment="1">
      <alignment horizontal="center"/>
    </xf>
    <xf numFmtId="0" fontId="25" fillId="0" borderId="1" xfId="6" applyBorder="1" applyAlignment="1">
      <alignment horizontal="center"/>
    </xf>
    <xf numFmtId="0" fontId="39" fillId="0" borderId="0" xfId="0" applyFont="1" applyAlignment="1">
      <alignment horizontal="center"/>
    </xf>
    <xf numFmtId="0" fontId="0" fillId="0" borderId="0" xfId="0" applyAlignment="1">
      <alignment horizontal="center"/>
    </xf>
    <xf numFmtId="9" fontId="34" fillId="11" borderId="11" xfId="1" applyFont="1" applyFill="1" applyBorder="1" applyAlignment="1" applyProtection="1">
      <alignment horizontal="center" wrapText="1"/>
    </xf>
    <xf numFmtId="0" fontId="25" fillId="0" borderId="0" xfId="0" applyFont="1" applyAlignment="1">
      <alignment horizontal="center"/>
    </xf>
    <xf numFmtId="10" fontId="23" fillId="0" borderId="0" xfId="4" applyNumberFormat="1" applyAlignment="1">
      <alignment horizontal="center"/>
    </xf>
    <xf numFmtId="0" fontId="23" fillId="0" borderId="0" xfId="4" applyAlignment="1">
      <alignment horizontal="center"/>
    </xf>
    <xf numFmtId="0" fontId="46" fillId="0" borderId="0" xfId="4" applyFont="1" applyAlignment="1">
      <alignment horizontal="center"/>
    </xf>
    <xf numFmtId="0" fontId="23" fillId="13" borderId="1" xfId="4" applyFill="1" applyBorder="1" applyAlignment="1">
      <alignment horizontal="center"/>
    </xf>
    <xf numFmtId="0" fontId="19" fillId="13" borderId="1" xfId="4" applyFont="1" applyFill="1" applyBorder="1" applyAlignment="1">
      <alignment horizontal="center"/>
    </xf>
    <xf numFmtId="10" fontId="23" fillId="13" borderId="1" xfId="4" applyNumberFormat="1" applyFill="1" applyBorder="1" applyAlignment="1">
      <alignment horizontal="center" wrapText="1"/>
    </xf>
    <xf numFmtId="0" fontId="23" fillId="0" borderId="1" xfId="4" applyBorder="1" applyAlignment="1">
      <alignment horizontal="center"/>
    </xf>
    <xf numFmtId="0" fontId="16" fillId="0" borderId="1" xfId="4" applyFont="1" applyBorder="1" applyAlignment="1">
      <alignment horizontal="center" wrapText="1"/>
    </xf>
    <xf numFmtId="0" fontId="4" fillId="0" borderId="1" xfId="4" applyFont="1" applyBorder="1" applyAlignment="1">
      <alignment horizontal="center" wrapText="1"/>
    </xf>
    <xf numFmtId="164" fontId="39" fillId="0" borderId="1" xfId="5" applyNumberFormat="1" applyFont="1" applyBorder="1" applyAlignment="1" applyProtection="1">
      <alignment horizontal="center"/>
    </xf>
    <xf numFmtId="10" fontId="23" fillId="14" borderId="1" xfId="4" applyNumberFormat="1" applyFill="1" applyBorder="1" applyAlignment="1">
      <alignment horizontal="center"/>
    </xf>
    <xf numFmtId="164" fontId="23" fillId="0" borderId="1" xfId="4" applyNumberFormat="1" applyBorder="1" applyAlignment="1">
      <alignment horizontal="center"/>
    </xf>
    <xf numFmtId="164" fontId="23" fillId="0" borderId="0" xfId="4" applyNumberFormat="1" applyAlignment="1">
      <alignment horizontal="center"/>
    </xf>
    <xf numFmtId="0" fontId="39" fillId="0" borderId="1" xfId="4" applyFont="1" applyBorder="1" applyAlignment="1">
      <alignment horizontal="center" wrapText="1"/>
    </xf>
    <xf numFmtId="0" fontId="12" fillId="0" borderId="1" xfId="4" applyFont="1" applyBorder="1" applyAlignment="1">
      <alignment horizontal="center" wrapText="1"/>
    </xf>
    <xf numFmtId="164" fontId="16" fillId="0" borderId="1" xfId="4" applyNumberFormat="1" applyFont="1" applyBorder="1" applyAlignment="1">
      <alignment horizontal="center"/>
    </xf>
    <xf numFmtId="164" fontId="23" fillId="0" borderId="1" xfId="4" applyNumberFormat="1" applyBorder="1" applyAlignment="1">
      <alignment horizontal="center" wrapText="1"/>
    </xf>
    <xf numFmtId="0" fontId="10" fillId="0" borderId="1" xfId="4" applyFont="1" applyBorder="1" applyAlignment="1">
      <alignment horizontal="center" wrapText="1"/>
    </xf>
    <xf numFmtId="0" fontId="15" fillId="0" borderId="1" xfId="4" applyFont="1" applyBorder="1" applyAlignment="1">
      <alignment horizontal="center" wrapText="1"/>
    </xf>
    <xf numFmtId="0" fontId="13" fillId="0" borderId="1" xfId="4" applyFont="1" applyBorder="1" applyAlignment="1">
      <alignment horizontal="center" wrapText="1"/>
    </xf>
    <xf numFmtId="0" fontId="5" fillId="0" borderId="1" xfId="4" applyFont="1" applyBorder="1" applyAlignment="1">
      <alignment horizontal="center" wrapText="1"/>
    </xf>
    <xf numFmtId="0" fontId="22" fillId="10" borderId="1" xfId="4" applyFont="1" applyFill="1" applyBorder="1" applyAlignment="1">
      <alignment horizontal="center" wrapText="1"/>
    </xf>
    <xf numFmtId="0" fontId="23" fillId="10" borderId="1" xfId="4" applyFill="1" applyBorder="1" applyAlignment="1">
      <alignment horizontal="center"/>
    </xf>
    <xf numFmtId="10" fontId="23" fillId="10" borderId="1" xfId="4" applyNumberFormat="1" applyFill="1" applyBorder="1" applyAlignment="1">
      <alignment horizontal="center"/>
    </xf>
    <xf numFmtId="164" fontId="23" fillId="14" borderId="1" xfId="4" applyNumberFormat="1" applyFill="1" applyBorder="1" applyAlignment="1">
      <alignment horizontal="center"/>
    </xf>
    <xf numFmtId="164" fontId="23" fillId="10" borderId="1" xfId="4" applyNumberFormat="1" applyFill="1" applyBorder="1" applyAlignment="1">
      <alignment horizontal="center"/>
    </xf>
    <xf numFmtId="0" fontId="4" fillId="0" borderId="2" xfId="4" applyFont="1" applyBorder="1" applyAlignment="1">
      <alignment horizontal="center" wrapText="1"/>
    </xf>
    <xf numFmtId="0" fontId="4" fillId="0" borderId="15" xfId="4" applyFont="1" applyBorder="1" applyAlignment="1">
      <alignment horizontal="center" wrapText="1"/>
    </xf>
    <xf numFmtId="0" fontId="20" fillId="10" borderId="1" xfId="4" applyFont="1" applyFill="1" applyBorder="1" applyAlignment="1">
      <alignment horizontal="center" wrapText="1"/>
    </xf>
    <xf numFmtId="0" fontId="4" fillId="0" borderId="12" xfId="4" applyFont="1" applyBorder="1" applyAlignment="1">
      <alignment horizontal="center" wrapText="1"/>
    </xf>
    <xf numFmtId="0" fontId="23" fillId="0" borderId="1" xfId="4" applyBorder="1" applyAlignment="1">
      <alignment horizontal="center" wrapText="1"/>
    </xf>
    <xf numFmtId="0" fontId="4" fillId="0" borderId="13" xfId="4" applyFont="1" applyBorder="1" applyAlignment="1">
      <alignment horizontal="center" wrapText="1"/>
    </xf>
    <xf numFmtId="164" fontId="23" fillId="13" borderId="1" xfId="4" applyNumberFormat="1" applyFill="1" applyBorder="1" applyAlignment="1">
      <alignment horizontal="center" wrapText="1"/>
    </xf>
    <xf numFmtId="164" fontId="12" fillId="13" borderId="1" xfId="4" applyNumberFormat="1" applyFont="1" applyFill="1" applyBorder="1" applyAlignment="1">
      <alignment horizontal="center" wrapText="1"/>
    </xf>
    <xf numFmtId="164" fontId="23" fillId="0" borderId="1" xfId="7" applyNumberFormat="1" applyFont="1" applyBorder="1" applyAlignment="1" applyProtection="1">
      <alignment horizontal="center"/>
    </xf>
    <xf numFmtId="0" fontId="21" fillId="0" borderId="1" xfId="4" applyFont="1" applyBorder="1" applyAlignment="1">
      <alignment horizontal="center" wrapText="1"/>
    </xf>
    <xf numFmtId="0" fontId="4" fillId="0" borderId="1" xfId="4" applyFont="1" applyBorder="1" applyAlignment="1">
      <alignment horizontal="center"/>
    </xf>
    <xf numFmtId="164" fontId="23" fillId="9" borderId="1" xfId="4" applyNumberFormat="1" applyFill="1" applyBorder="1" applyAlignment="1">
      <alignment horizontal="center"/>
    </xf>
    <xf numFmtId="0" fontId="17" fillId="0" borderId="1" xfId="4" applyFont="1" applyBorder="1" applyAlignment="1">
      <alignment horizontal="center" wrapText="1"/>
    </xf>
    <xf numFmtId="0" fontId="11" fillId="0" borderId="1" xfId="4" applyFont="1" applyBorder="1" applyAlignment="1">
      <alignment horizontal="center" wrapText="1"/>
    </xf>
    <xf numFmtId="0" fontId="14" fillId="0" borderId="1" xfId="4" applyFont="1" applyBorder="1" applyAlignment="1">
      <alignment horizontal="center" wrapText="1"/>
    </xf>
    <xf numFmtId="0" fontId="18" fillId="0" borderId="1" xfId="4" applyFont="1" applyBorder="1" applyAlignment="1">
      <alignment horizontal="center" wrapText="1"/>
    </xf>
    <xf numFmtId="0" fontId="9" fillId="0" borderId="1" xfId="4" applyFont="1" applyBorder="1" applyAlignment="1">
      <alignment horizontal="center" wrapText="1"/>
    </xf>
    <xf numFmtId="0" fontId="28" fillId="0" borderId="0" xfId="6" applyFont="1" applyAlignment="1">
      <alignment horizontal="center"/>
    </xf>
    <xf numFmtId="0" fontId="58" fillId="0" borderId="0" xfId="6" applyFont="1" applyAlignment="1">
      <alignment horizontal="center"/>
    </xf>
    <xf numFmtId="0" fontId="25" fillId="0" borderId="1" xfId="0" applyFont="1" applyBorder="1" applyAlignment="1">
      <alignment horizontal="center"/>
    </xf>
    <xf numFmtId="0" fontId="28" fillId="0" borderId="1" xfId="6" applyFont="1" applyBorder="1" applyAlignment="1">
      <alignment horizontal="center" wrapText="1"/>
    </xf>
    <xf numFmtId="0" fontId="25" fillId="0" borderId="0" xfId="6" applyAlignment="1">
      <alignment horizontal="center" wrapText="1"/>
    </xf>
    <xf numFmtId="0" fontId="0" fillId="0" borderId="1" xfId="0" applyBorder="1" applyAlignment="1">
      <alignment horizontal="center" wrapText="1"/>
    </xf>
    <xf numFmtId="0" fontId="61" fillId="0" borderId="1" xfId="0" applyFont="1" applyBorder="1" applyAlignment="1">
      <alignment horizontal="center"/>
    </xf>
    <xf numFmtId="0" fontId="61" fillId="0" borderId="1" xfId="0" applyFont="1" applyBorder="1" applyAlignment="1">
      <alignment horizontal="center" wrapText="1"/>
    </xf>
    <xf numFmtId="0" fontId="28" fillId="0" borderId="0" xfId="0" applyFont="1" applyAlignment="1">
      <alignment horizontal="center"/>
    </xf>
    <xf numFmtId="0" fontId="58" fillId="0" borderId="0" xfId="0" applyFont="1" applyAlignment="1">
      <alignment horizontal="center"/>
    </xf>
    <xf numFmtId="0" fontId="62" fillId="0" borderId="12" xfId="2" applyFont="1" applyBorder="1" applyAlignment="1">
      <alignment horizontal="center"/>
    </xf>
    <xf numFmtId="0" fontId="28" fillId="0" borderId="12" xfId="2" applyFont="1" applyBorder="1" applyAlignment="1">
      <alignment horizontal="center" wrapText="1"/>
    </xf>
    <xf numFmtId="9" fontId="28" fillId="0" borderId="12" xfId="2" applyNumberFormat="1" applyFont="1" applyBorder="1" applyAlignment="1">
      <alignment horizontal="center" wrapText="1"/>
    </xf>
    <xf numFmtId="164" fontId="62" fillId="0" borderId="12" xfId="2" applyNumberFormat="1" applyFont="1" applyBorder="1" applyAlignment="1">
      <alignment horizontal="center" wrapText="1"/>
    </xf>
    <xf numFmtId="10" fontId="62" fillId="0" borderId="12" xfId="2" applyNumberFormat="1" applyFont="1" applyBorder="1" applyAlignment="1">
      <alignment horizontal="center" wrapText="1"/>
    </xf>
    <xf numFmtId="0" fontId="62" fillId="0" borderId="1" xfId="2" applyFont="1" applyBorder="1" applyAlignment="1">
      <alignment horizontal="center"/>
    </xf>
    <xf numFmtId="0" fontId="28" fillId="0" borderId="1" xfId="2" applyFont="1" applyBorder="1" applyAlignment="1">
      <alignment horizontal="center" wrapText="1"/>
    </xf>
    <xf numFmtId="9" fontId="28" fillId="0" borderId="1" xfId="2" applyNumberFormat="1" applyFont="1" applyBorder="1" applyAlignment="1">
      <alignment horizontal="center" wrapText="1"/>
    </xf>
    <xf numFmtId="164" fontId="62" fillId="0" borderId="1" xfId="2" applyNumberFormat="1" applyFont="1" applyBorder="1" applyAlignment="1">
      <alignment horizontal="center" wrapText="1"/>
    </xf>
    <xf numFmtId="10" fontId="62" fillId="0" borderId="1" xfId="2" applyNumberFormat="1" applyFont="1" applyBorder="1" applyAlignment="1">
      <alignment horizontal="center" wrapText="1"/>
    </xf>
    <xf numFmtId="164" fontId="28" fillId="0" borderId="0" xfId="6" applyNumberFormat="1" applyFont="1" applyAlignment="1">
      <alignment horizontal="center"/>
    </xf>
    <xf numFmtId="164" fontId="26" fillId="2" borderId="2" xfId="6" applyNumberFormat="1" applyFont="1" applyFill="1" applyBorder="1" applyAlignment="1">
      <alignment horizontal="center" wrapText="1"/>
    </xf>
    <xf numFmtId="164" fontId="60" fillId="0" borderId="1" xfId="7" applyNumberFormat="1" applyFont="1" applyBorder="1" applyAlignment="1" applyProtection="1">
      <alignment horizontal="center"/>
    </xf>
    <xf numFmtId="164" fontId="25" fillId="0" borderId="0" xfId="6" applyNumberFormat="1" applyAlignment="1">
      <alignment horizontal="center"/>
    </xf>
    <xf numFmtId="164" fontId="26" fillId="2" borderId="1" xfId="6" applyNumberFormat="1" applyFont="1" applyFill="1" applyBorder="1" applyAlignment="1">
      <alignment horizontal="center"/>
    </xf>
    <xf numFmtId="164" fontId="28" fillId="4" borderId="1" xfId="10" applyNumberFormat="1" applyFont="1" applyFill="1" applyBorder="1" applyAlignment="1" applyProtection="1">
      <alignment horizontal="center"/>
    </xf>
    <xf numFmtId="10" fontId="28" fillId="0" borderId="0" xfId="6" applyNumberFormat="1" applyFont="1" applyAlignment="1">
      <alignment horizontal="center"/>
    </xf>
    <xf numFmtId="10" fontId="26" fillId="2" borderId="1" xfId="6" applyNumberFormat="1" applyFont="1" applyFill="1" applyBorder="1" applyAlignment="1">
      <alignment horizontal="center" wrapText="1"/>
    </xf>
    <xf numFmtId="10" fontId="25" fillId="0" borderId="0" xfId="6" applyNumberFormat="1" applyAlignment="1">
      <alignment horizontal="center"/>
    </xf>
    <xf numFmtId="164" fontId="26" fillId="2" borderId="1" xfId="6" applyNumberFormat="1" applyFont="1" applyFill="1" applyBorder="1" applyAlignment="1">
      <alignment horizontal="center" wrapText="1"/>
    </xf>
    <xf numFmtId="164" fontId="28" fillId="0" borderId="1" xfId="10" applyNumberFormat="1" applyFont="1" applyBorder="1" applyAlignment="1" applyProtection="1">
      <alignment horizontal="center"/>
    </xf>
    <xf numFmtId="164" fontId="28" fillId="0" borderId="0" xfId="0" applyNumberFormat="1" applyFont="1" applyAlignment="1">
      <alignment horizontal="center"/>
    </xf>
    <xf numFmtId="164" fontId="27" fillId="2" borderId="1" xfId="0" applyNumberFormat="1" applyFont="1" applyFill="1" applyBorder="1" applyAlignment="1">
      <alignment horizontal="center" wrapText="1"/>
    </xf>
    <xf numFmtId="164" fontId="0" fillId="0" borderId="0" xfId="0" applyNumberFormat="1" applyAlignment="1">
      <alignment horizontal="center"/>
    </xf>
    <xf numFmtId="164" fontId="27" fillId="2" borderId="1" xfId="0" applyNumberFormat="1" applyFont="1" applyFill="1" applyBorder="1" applyAlignment="1">
      <alignment horizontal="center"/>
    </xf>
    <xf numFmtId="164" fontId="28" fillId="4" borderId="1" xfId="7" applyNumberFormat="1" applyFont="1" applyFill="1" applyBorder="1" applyAlignment="1" applyProtection="1">
      <alignment horizontal="center"/>
    </xf>
    <xf numFmtId="10" fontId="28" fillId="0" borderId="0" xfId="0" applyNumberFormat="1" applyFont="1" applyAlignment="1">
      <alignment horizontal="center"/>
    </xf>
    <xf numFmtId="10" fontId="26" fillId="2" borderId="1" xfId="0" applyNumberFormat="1" applyFont="1" applyFill="1" applyBorder="1" applyAlignment="1">
      <alignment horizontal="center" wrapText="1"/>
    </xf>
    <xf numFmtId="10" fontId="0" fillId="0" borderId="1" xfId="0" applyNumberFormat="1" applyBorder="1" applyAlignment="1">
      <alignment horizontal="center"/>
    </xf>
    <xf numFmtId="10" fontId="0" fillId="0" borderId="0" xfId="0" applyNumberFormat="1" applyAlignment="1">
      <alignment horizontal="center"/>
    </xf>
    <xf numFmtId="164" fontId="61" fillId="0" borderId="1" xfId="0" applyNumberFormat="1" applyFont="1" applyBorder="1" applyAlignment="1">
      <alignment horizontal="center"/>
    </xf>
    <xf numFmtId="164" fontId="0" fillId="0" borderId="1" xfId="7" applyNumberFormat="1" applyFont="1" applyFill="1" applyBorder="1" applyAlignment="1" applyProtection="1">
      <alignment horizontal="center"/>
    </xf>
    <xf numFmtId="164" fontId="36" fillId="0" borderId="0" xfId="0" applyNumberFormat="1" applyFont="1" applyAlignment="1">
      <alignment horizontal="center"/>
    </xf>
    <xf numFmtId="164" fontId="8" fillId="13" borderId="1" xfId="4" applyNumberFormat="1" applyFont="1" applyFill="1" applyBorder="1" applyAlignment="1">
      <alignment horizontal="center" wrapText="1"/>
    </xf>
    <xf numFmtId="164" fontId="19" fillId="0" borderId="1" xfId="4" applyNumberFormat="1" applyFont="1" applyBorder="1" applyAlignment="1">
      <alignment horizontal="center"/>
    </xf>
    <xf numFmtId="164" fontId="16" fillId="13" borderId="1" xfId="4" applyNumberFormat="1" applyFont="1" applyFill="1" applyBorder="1" applyAlignment="1">
      <alignment horizontal="center" wrapText="1"/>
    </xf>
    <xf numFmtId="164" fontId="23" fillId="13" borderId="3" xfId="4" applyNumberFormat="1" applyFill="1" applyBorder="1" applyAlignment="1">
      <alignment horizontal="center" wrapText="1"/>
    </xf>
    <xf numFmtId="164" fontId="23" fillId="0" borderId="3" xfId="4" applyNumberFormat="1" applyBorder="1" applyAlignment="1">
      <alignment horizontal="center"/>
    </xf>
    <xf numFmtId="164" fontId="23" fillId="0" borderId="3" xfId="4" applyNumberFormat="1" applyBorder="1" applyAlignment="1">
      <alignment horizontal="center" wrapText="1"/>
    </xf>
    <xf numFmtId="164" fontId="23" fillId="10" borderId="3" xfId="4" applyNumberFormat="1" applyFill="1" applyBorder="1" applyAlignment="1">
      <alignment horizontal="center"/>
    </xf>
    <xf numFmtId="164" fontId="23" fillId="13" borderId="1" xfId="4" applyNumberFormat="1" applyFill="1" applyBorder="1" applyAlignment="1">
      <alignment horizontal="center"/>
    </xf>
    <xf numFmtId="164" fontId="23" fillId="9" borderId="2" xfId="4" applyNumberFormat="1" applyFill="1" applyBorder="1" applyAlignment="1">
      <alignment horizontal="center"/>
    </xf>
    <xf numFmtId="164" fontId="23" fillId="9" borderId="0" xfId="4" applyNumberFormat="1" applyFill="1" applyAlignment="1">
      <alignment horizontal="center"/>
    </xf>
    <xf numFmtId="164" fontId="40" fillId="0" borderId="1" xfId="0" applyNumberFormat="1" applyFont="1" applyBorder="1" applyAlignment="1">
      <alignment horizontal="center"/>
    </xf>
    <xf numFmtId="0" fontId="41" fillId="16" borderId="20" xfId="0" applyFont="1" applyFill="1" applyBorder="1" applyAlignment="1">
      <alignment horizontal="center" wrapText="1"/>
    </xf>
    <xf numFmtId="0" fontId="41" fillId="16" borderId="21" xfId="0" applyFont="1" applyFill="1" applyBorder="1" applyAlignment="1">
      <alignment horizontal="center"/>
    </xf>
    <xf numFmtId="0" fontId="41" fillId="16" borderId="21" xfId="0" applyFont="1" applyFill="1" applyBorder="1" applyAlignment="1">
      <alignment horizontal="center" wrapText="1"/>
    </xf>
    <xf numFmtId="0" fontId="41" fillId="16" borderId="22" xfId="0" applyFont="1" applyFill="1" applyBorder="1" applyAlignment="1">
      <alignment horizontal="center"/>
    </xf>
    <xf numFmtId="0" fontId="0" fillId="0" borderId="23" xfId="0" applyBorder="1" applyAlignment="1">
      <alignment horizontal="right" indent="1"/>
    </xf>
    <xf numFmtId="0" fontId="0" fillId="0" borderId="1" xfId="0" applyBorder="1"/>
    <xf numFmtId="164" fontId="0" fillId="0" borderId="1" xfId="0" applyNumberFormat="1" applyBorder="1"/>
    <xf numFmtId="10" fontId="0" fillId="0" borderId="1" xfId="1" applyNumberFormat="1" applyFont="1" applyBorder="1"/>
    <xf numFmtId="164" fontId="0" fillId="0" borderId="1" xfId="1" applyNumberFormat="1" applyFont="1" applyBorder="1"/>
    <xf numFmtId="0" fontId="0" fillId="0" borderId="24" xfId="0" applyBorder="1"/>
    <xf numFmtId="0" fontId="0" fillId="6" borderId="23" xfId="0" applyFill="1" applyBorder="1" applyAlignment="1">
      <alignment horizontal="right" indent="1"/>
    </xf>
    <xf numFmtId="0" fontId="0" fillId="6" borderId="1" xfId="0" applyFill="1" applyBorder="1"/>
    <xf numFmtId="164" fontId="0" fillId="6" borderId="1" xfId="0" applyNumberFormat="1" applyFill="1" applyBorder="1"/>
    <xf numFmtId="10" fontId="0" fillId="6" borderId="1" xfId="1" applyNumberFormat="1" applyFont="1" applyFill="1" applyBorder="1"/>
    <xf numFmtId="164" fontId="0" fillId="6" borderId="1" xfId="1" applyNumberFormat="1" applyFont="1" applyFill="1" applyBorder="1"/>
    <xf numFmtId="0" fontId="0" fillId="6" borderId="24" xfId="0" applyFill="1" applyBorder="1"/>
    <xf numFmtId="165" fontId="0" fillId="6" borderId="1" xfId="0" applyNumberFormat="1" applyFill="1" applyBorder="1"/>
    <xf numFmtId="166" fontId="0" fillId="6" borderId="1" xfId="0" applyNumberFormat="1" applyFill="1" applyBorder="1"/>
    <xf numFmtId="10" fontId="39" fillId="6" borderId="1" xfId="12" applyNumberFormat="1" applyFont="1" applyFill="1" applyBorder="1"/>
    <xf numFmtId="164" fontId="39" fillId="6" borderId="1" xfId="12" applyNumberFormat="1" applyFont="1" applyFill="1" applyBorder="1"/>
    <xf numFmtId="8" fontId="0" fillId="6" borderId="1" xfId="0" applyNumberFormat="1" applyFill="1" applyBorder="1"/>
    <xf numFmtId="10" fontId="0" fillId="0" borderId="1" xfId="1" applyNumberFormat="1" applyFont="1" applyFill="1" applyBorder="1"/>
    <xf numFmtId="164" fontId="0" fillId="0" borderId="1" xfId="1" applyNumberFormat="1" applyFont="1" applyFill="1" applyBorder="1"/>
    <xf numFmtId="0" fontId="0" fillId="0" borderId="1" xfId="0" applyBorder="1" applyAlignment="1">
      <alignment wrapText="1"/>
    </xf>
    <xf numFmtId="165" fontId="0" fillId="0" borderId="1" xfId="0" applyNumberFormat="1" applyBorder="1"/>
    <xf numFmtId="166" fontId="0" fillId="0" borderId="1" xfId="0" applyNumberFormat="1" applyBorder="1"/>
    <xf numFmtId="0" fontId="0" fillId="6" borderId="1" xfId="0" applyFill="1" applyBorder="1" applyAlignment="1">
      <alignment wrapText="1"/>
    </xf>
    <xf numFmtId="0" fontId="0" fillId="0" borderId="0" xfId="0" applyAlignment="1">
      <alignment horizontal="right" indent="1"/>
    </xf>
    <xf numFmtId="164" fontId="0" fillId="0" borderId="0" xfId="0" applyNumberFormat="1"/>
    <xf numFmtId="10" fontId="0" fillId="0" borderId="0" xfId="1" applyNumberFormat="1" applyFont="1" applyFill="1"/>
    <xf numFmtId="164" fontId="0" fillId="0" borderId="0" xfId="1" applyNumberFormat="1" applyFont="1" applyFill="1"/>
    <xf numFmtId="0" fontId="0" fillId="0" borderId="25" xfId="0" applyBorder="1" applyAlignment="1">
      <alignment horizontal="right" indent="1"/>
    </xf>
    <xf numFmtId="0" fontId="0" fillId="0" borderId="13" xfId="0" applyBorder="1"/>
    <xf numFmtId="164" fontId="0" fillId="0" borderId="13" xfId="0" applyNumberFormat="1" applyBorder="1"/>
    <xf numFmtId="10" fontId="0" fillId="0" borderId="13" xfId="1" applyNumberFormat="1" applyFont="1" applyFill="1" applyBorder="1"/>
    <xf numFmtId="164" fontId="0" fillId="0" borderId="13" xfId="1" applyNumberFormat="1" applyFont="1" applyFill="1" applyBorder="1"/>
    <xf numFmtId="0" fontId="0" fillId="0" borderId="26" xfId="0" applyBorder="1"/>
    <xf numFmtId="0" fontId="0" fillId="0" borderId="0" xfId="0" applyAlignment="1">
      <alignment horizontal="left" indent="8"/>
    </xf>
    <xf numFmtId="10" fontId="0" fillId="0" borderId="0" xfId="1" applyNumberFormat="1" applyFont="1"/>
    <xf numFmtId="164" fontId="0" fillId="0" borderId="0" xfId="1" applyNumberFormat="1" applyFont="1"/>
    <xf numFmtId="0" fontId="3" fillId="0" borderId="0" xfId="4" applyFont="1" applyAlignment="1">
      <alignment horizontal="center"/>
    </xf>
    <xf numFmtId="10" fontId="23" fillId="0" borderId="1" xfId="4" applyNumberFormat="1" applyBorder="1" applyAlignment="1">
      <alignment horizontal="center"/>
    </xf>
    <xf numFmtId="10" fontId="23" fillId="9" borderId="1" xfId="4" applyNumberFormat="1" applyFill="1" applyBorder="1" applyAlignment="1">
      <alignment horizontal="center"/>
    </xf>
    <xf numFmtId="164" fontId="3" fillId="13" borderId="1" xfId="4" applyNumberFormat="1" applyFont="1" applyFill="1" applyBorder="1" applyAlignment="1">
      <alignment horizontal="center"/>
    </xf>
    <xf numFmtId="0" fontId="2" fillId="6" borderId="1" xfId="2" applyFont="1" applyFill="1" applyBorder="1"/>
    <xf numFmtId="164" fontId="2" fillId="6" borderId="1" xfId="2" applyNumberFormat="1" applyFont="1" applyFill="1" applyBorder="1"/>
    <xf numFmtId="164" fontId="2" fillId="6" borderId="24" xfId="2" applyNumberFormat="1" applyFont="1" applyFill="1" applyBorder="1"/>
    <xf numFmtId="0" fontId="2" fillId="0" borderId="0" xfId="2" applyFont="1"/>
    <xf numFmtId="0" fontId="2" fillId="0" borderId="1" xfId="2" applyFont="1" applyBorder="1" applyAlignment="1">
      <alignment wrapText="1"/>
    </xf>
    <xf numFmtId="0" fontId="2" fillId="0" borderId="1" xfId="2" applyFont="1" applyBorder="1"/>
    <xf numFmtId="165" fontId="2" fillId="0" borderId="1" xfId="2" applyNumberFormat="1" applyFont="1" applyBorder="1"/>
    <xf numFmtId="164" fontId="2" fillId="0" borderId="1" xfId="2" applyNumberFormat="1" applyFont="1" applyBorder="1"/>
    <xf numFmtId="166" fontId="2" fillId="0" borderId="1" xfId="2" applyNumberFormat="1" applyFont="1" applyBorder="1"/>
    <xf numFmtId="0" fontId="0" fillId="6" borderId="24" xfId="0" applyFill="1" applyBorder="1" applyAlignment="1">
      <alignment wrapText="1"/>
    </xf>
    <xf numFmtId="0" fontId="34" fillId="0" borderId="0" xfId="0" applyFont="1" applyAlignment="1">
      <alignment horizontal="center"/>
    </xf>
    <xf numFmtId="0" fontId="25" fillId="0" borderId="0" xfId="0" applyFont="1"/>
    <xf numFmtId="0" fontId="28" fillId="8" borderId="3" xfId="0" applyFont="1" applyFill="1" applyBorder="1" applyAlignment="1">
      <alignment horizontal="left" vertical="top" wrapText="1"/>
    </xf>
    <xf numFmtId="0" fontId="28" fillId="8" borderId="9" xfId="0" applyFont="1" applyFill="1" applyBorder="1" applyAlignment="1">
      <alignment horizontal="left" vertical="top" wrapText="1"/>
    </xf>
    <xf numFmtId="0" fontId="28" fillId="8" borderId="10" xfId="0" applyFont="1" applyFill="1" applyBorder="1" applyAlignment="1">
      <alignment horizontal="left" vertical="top" wrapText="1"/>
    </xf>
    <xf numFmtId="0" fontId="28" fillId="5" borderId="1" xfId="0" applyFont="1" applyFill="1" applyBorder="1" applyAlignment="1">
      <alignment wrapText="1"/>
    </xf>
    <xf numFmtId="0" fontId="28" fillId="5" borderId="1" xfId="0" applyFont="1" applyFill="1" applyBorder="1" applyAlignment="1">
      <alignment horizontal="left" wrapText="1"/>
    </xf>
    <xf numFmtId="0" fontId="28" fillId="5" borderId="3" xfId="0" applyFont="1" applyFill="1" applyBorder="1" applyAlignment="1">
      <alignment horizontal="left" wrapText="1"/>
    </xf>
    <xf numFmtId="0" fontId="28" fillId="5" borderId="9" xfId="0" applyFont="1" applyFill="1" applyBorder="1" applyAlignment="1">
      <alignment horizontal="left" wrapText="1"/>
    </xf>
    <xf numFmtId="0" fontId="28" fillId="5" borderId="10" xfId="0" applyFont="1" applyFill="1" applyBorder="1" applyAlignment="1">
      <alignment horizontal="left" wrapText="1"/>
    </xf>
    <xf numFmtId="0" fontId="52" fillId="8" borderId="1" xfId="0" applyFont="1" applyFill="1" applyBorder="1" applyAlignment="1">
      <alignment horizontal="left" vertical="top" wrapText="1"/>
    </xf>
    <xf numFmtId="0" fontId="26" fillId="5" borderId="6" xfId="0" applyFont="1" applyFill="1" applyBorder="1" applyAlignment="1">
      <alignment horizontal="center" vertical="top" wrapText="1"/>
    </xf>
    <xf numFmtId="0" fontId="26" fillId="5" borderId="7" xfId="0" applyFont="1" applyFill="1" applyBorder="1" applyAlignment="1">
      <alignment horizontal="center" vertical="top" wrapText="1"/>
    </xf>
    <xf numFmtId="0" fontId="26" fillId="5" borderId="8" xfId="0" applyFont="1" applyFill="1" applyBorder="1" applyAlignment="1">
      <alignment horizontal="center" vertical="top" wrapText="1"/>
    </xf>
    <xf numFmtId="0" fontId="38" fillId="8" borderId="1" xfId="0" applyFont="1" applyFill="1" applyBorder="1" applyAlignment="1">
      <alignment vertical="center" wrapText="1"/>
    </xf>
    <xf numFmtId="0" fontId="28" fillId="8" borderId="1" xfId="0" applyFont="1" applyFill="1" applyBorder="1" applyAlignment="1">
      <alignment horizontal="left" vertical="top" wrapText="1"/>
    </xf>
    <xf numFmtId="0" fontId="28" fillId="5" borderId="3" xfId="0" applyFont="1" applyFill="1" applyBorder="1" applyAlignment="1">
      <alignment wrapText="1"/>
    </xf>
    <xf numFmtId="0" fontId="28" fillId="5" borderId="9" xfId="0" applyFont="1" applyFill="1" applyBorder="1" applyAlignment="1">
      <alignment wrapText="1"/>
    </xf>
    <xf numFmtId="0" fontId="28" fillId="5" borderId="10" xfId="0" applyFont="1" applyFill="1" applyBorder="1" applyAlignment="1">
      <alignment wrapText="1"/>
    </xf>
    <xf numFmtId="0" fontId="37" fillId="5" borderId="7" xfId="0" applyFont="1" applyFill="1" applyBorder="1" applyAlignment="1">
      <alignment horizontal="center" vertical="top" wrapText="1"/>
    </xf>
    <xf numFmtId="0" fontId="37" fillId="5" borderId="8" xfId="0" applyFont="1" applyFill="1" applyBorder="1" applyAlignment="1">
      <alignment horizontal="center" vertical="top" wrapText="1"/>
    </xf>
    <xf numFmtId="0" fontId="0" fillId="5" borderId="1" xfId="0" applyFill="1" applyBorder="1" applyAlignment="1">
      <alignment wrapText="1"/>
    </xf>
    <xf numFmtId="0" fontId="31" fillId="3" borderId="2" xfId="0" applyFont="1" applyFill="1" applyBorder="1" applyAlignment="1">
      <alignment horizontal="left" vertical="top" wrapText="1"/>
    </xf>
    <xf numFmtId="0" fontId="0" fillId="3" borderId="2" xfId="0" applyFill="1" applyBorder="1" applyAlignment="1">
      <alignment horizontal="left" vertical="top"/>
    </xf>
    <xf numFmtId="0" fontId="31" fillId="3" borderId="1" xfId="0" applyFont="1" applyFill="1" applyBorder="1" applyAlignment="1">
      <alignment horizontal="left" vertical="top" wrapText="1"/>
    </xf>
    <xf numFmtId="0" fontId="0" fillId="3" borderId="1" xfId="0" applyFill="1" applyBorder="1" applyAlignment="1">
      <alignment horizontal="left" vertical="top"/>
    </xf>
    <xf numFmtId="0" fontId="0" fillId="3" borderId="1" xfId="0" applyFill="1" applyBorder="1" applyAlignment="1">
      <alignment horizontal="left" vertical="top" wrapText="1"/>
    </xf>
    <xf numFmtId="0" fontId="42" fillId="6" borderId="3" xfId="0" applyFont="1" applyFill="1" applyBorder="1" applyAlignment="1">
      <alignment horizontal="left" vertical="top" wrapText="1"/>
    </xf>
    <xf numFmtId="0" fontId="42" fillId="6" borderId="9" xfId="0" applyFont="1" applyFill="1" applyBorder="1" applyAlignment="1">
      <alignment horizontal="left" vertical="top" wrapText="1"/>
    </xf>
    <xf numFmtId="0" fontId="42" fillId="6" borderId="10" xfId="0" applyFont="1" applyFill="1" applyBorder="1" applyAlignment="1">
      <alignment horizontal="left" vertical="top" wrapText="1"/>
    </xf>
    <xf numFmtId="0" fontId="26" fillId="5" borderId="6" xfId="0" applyFont="1" applyFill="1" applyBorder="1" applyAlignment="1">
      <alignment horizontal="left" vertical="top" wrapText="1"/>
    </xf>
    <xf numFmtId="0" fontId="26" fillId="5" borderId="7" xfId="0" applyFont="1" applyFill="1" applyBorder="1" applyAlignment="1">
      <alignment horizontal="left" vertical="top" wrapText="1"/>
    </xf>
    <xf numFmtId="0" fontId="26" fillId="5" borderId="8" xfId="0" applyFont="1" applyFill="1" applyBorder="1" applyAlignment="1">
      <alignment horizontal="left" vertical="top" wrapText="1"/>
    </xf>
    <xf numFmtId="0" fontId="42" fillId="6" borderId="3" xfId="0" applyFont="1" applyFill="1" applyBorder="1" applyAlignment="1">
      <alignment horizontal="left" vertical="top"/>
    </xf>
    <xf numFmtId="0" fontId="42" fillId="6" borderId="9" xfId="0" applyFont="1" applyFill="1" applyBorder="1" applyAlignment="1">
      <alignment horizontal="left" vertical="top"/>
    </xf>
    <xf numFmtId="0" fontId="42" fillId="6" borderId="10" xfId="0" applyFont="1" applyFill="1" applyBorder="1" applyAlignment="1">
      <alignment horizontal="left" vertical="top"/>
    </xf>
    <xf numFmtId="0" fontId="43" fillId="12" borderId="1" xfId="0" applyFont="1" applyFill="1" applyBorder="1" applyAlignment="1">
      <alignment horizontal="center"/>
    </xf>
    <xf numFmtId="0" fontId="44" fillId="12" borderId="1" xfId="0" applyFont="1" applyFill="1" applyBorder="1" applyAlignment="1">
      <alignment horizontal="center"/>
    </xf>
    <xf numFmtId="0" fontId="25" fillId="0" borderId="3" xfId="0" applyFont="1" applyBorder="1" applyAlignment="1" applyProtection="1">
      <alignment horizontal="center" vertical="top"/>
      <protection locked="0"/>
    </xf>
    <xf numFmtId="0" fontId="0" fillId="0" borderId="9" xfId="0" applyBorder="1" applyAlignment="1">
      <alignment horizontal="center" vertical="top"/>
    </xf>
    <xf numFmtId="0" fontId="0" fillId="0" borderId="10" xfId="0" applyBorder="1" applyAlignment="1">
      <alignment horizontal="center" vertical="top"/>
    </xf>
    <xf numFmtId="0" fontId="34" fillId="0" borderId="0" xfId="0" applyFont="1" applyAlignment="1">
      <alignment vertical="top" wrapText="1"/>
    </xf>
    <xf numFmtId="0" fontId="0" fillId="0" borderId="0" xfId="0" applyAlignment="1">
      <alignment vertical="top" wrapText="1"/>
    </xf>
    <xf numFmtId="0" fontId="28" fillId="3" borderId="1" xfId="0" applyFont="1" applyFill="1" applyBorder="1" applyAlignment="1">
      <alignment horizontal="left" vertical="top" wrapText="1"/>
    </xf>
    <xf numFmtId="0" fontId="33" fillId="3" borderId="1" xfId="0" applyFont="1" applyFill="1" applyBorder="1" applyAlignment="1">
      <alignment horizontal="left" vertical="top" wrapText="1"/>
    </xf>
    <xf numFmtId="0" fontId="25" fillId="0" borderId="1" xfId="0" applyFont="1" applyBorder="1" applyAlignment="1" applyProtection="1">
      <alignment horizontal="center" vertical="top"/>
      <protection locked="0"/>
    </xf>
    <xf numFmtId="0" fontId="36" fillId="7" borderId="1" xfId="0" applyFont="1" applyFill="1" applyBorder="1" applyAlignment="1">
      <alignment horizontal="center" vertical="top" wrapText="1"/>
    </xf>
    <xf numFmtId="0" fontId="54" fillId="7" borderId="1" xfId="0" applyFont="1" applyFill="1" applyBorder="1" applyAlignment="1">
      <alignment horizontal="center" vertical="top"/>
    </xf>
    <xf numFmtId="0" fontId="35" fillId="3" borderId="1" xfId="0" applyFont="1" applyFill="1" applyBorder="1" applyAlignment="1">
      <alignment horizontal="left" vertical="top" wrapText="1"/>
    </xf>
    <xf numFmtId="0" fontId="28" fillId="15" borderId="1" xfId="0" applyFont="1" applyFill="1" applyBorder="1" applyAlignment="1">
      <alignment horizontal="left" vertical="top" wrapText="1"/>
    </xf>
    <xf numFmtId="0" fontId="28" fillId="15" borderId="1" xfId="0" applyFont="1" applyFill="1" applyBorder="1" applyAlignment="1">
      <alignment horizontal="left" vertical="top"/>
    </xf>
    <xf numFmtId="0" fontId="28" fillId="3" borderId="6" xfId="0" applyFont="1" applyFill="1" applyBorder="1" applyAlignment="1">
      <alignment horizontal="center" vertical="top" wrapText="1"/>
    </xf>
    <xf numFmtId="0" fontId="0" fillId="3" borderId="7" xfId="0" applyFill="1" applyBorder="1" applyAlignment="1">
      <alignment horizontal="center" vertical="top"/>
    </xf>
    <xf numFmtId="0" fontId="0" fillId="3" borderId="8" xfId="0" applyFill="1" applyBorder="1" applyAlignment="1">
      <alignment horizontal="center" vertical="top"/>
    </xf>
    <xf numFmtId="0" fontId="28" fillId="8" borderId="6" xfId="0" applyFont="1" applyFill="1" applyBorder="1" applyAlignment="1">
      <alignment horizontal="center" wrapText="1"/>
    </xf>
    <xf numFmtId="0" fontId="28" fillId="8" borderId="7" xfId="0" applyFont="1" applyFill="1" applyBorder="1" applyAlignment="1">
      <alignment horizontal="center" wrapText="1"/>
    </xf>
    <xf numFmtId="0" fontId="28" fillId="8" borderId="8" xfId="0" applyFont="1" applyFill="1" applyBorder="1" applyAlignment="1">
      <alignment horizontal="center" wrapText="1"/>
    </xf>
    <xf numFmtId="0" fontId="51" fillId="6" borderId="16" xfId="0" applyFont="1" applyFill="1" applyBorder="1" applyAlignment="1">
      <alignment horizontal="center" vertical="top" wrapText="1"/>
    </xf>
    <xf numFmtId="0" fontId="51" fillId="6" borderId="14" xfId="0" applyFont="1" applyFill="1" applyBorder="1" applyAlignment="1">
      <alignment horizontal="center" vertical="top" wrapText="1"/>
    </xf>
    <xf numFmtId="0" fontId="51" fillId="6" borderId="17" xfId="0" applyFont="1" applyFill="1" applyBorder="1" applyAlignment="1">
      <alignment horizontal="center" vertical="top" wrapText="1"/>
    </xf>
    <xf numFmtId="0" fontId="50" fillId="6" borderId="3" xfId="0" applyFont="1" applyFill="1" applyBorder="1" applyAlignment="1">
      <alignment horizontal="left" vertical="top" wrapText="1"/>
    </xf>
    <xf numFmtId="0" fontId="50" fillId="6" borderId="9" xfId="0" applyFont="1" applyFill="1" applyBorder="1" applyAlignment="1">
      <alignment horizontal="left" vertical="top" wrapText="1"/>
    </xf>
    <xf numFmtId="0" fontId="50" fillId="6" borderId="10" xfId="0" applyFont="1" applyFill="1" applyBorder="1" applyAlignment="1">
      <alignment horizontal="left" vertical="top" wrapText="1"/>
    </xf>
    <xf numFmtId="0" fontId="25" fillId="13" borderId="1" xfId="6" applyFill="1" applyBorder="1" applyAlignment="1">
      <alignment horizontal="center"/>
    </xf>
    <xf numFmtId="0" fontId="43" fillId="12" borderId="18" xfId="6" applyFont="1" applyFill="1" applyBorder="1" applyAlignment="1">
      <alignment horizontal="center"/>
    </xf>
    <xf numFmtId="0" fontId="43" fillId="12" borderId="0" xfId="6" applyFont="1" applyFill="1" applyAlignment="1">
      <alignment horizontal="center"/>
    </xf>
    <xf numFmtId="0" fontId="44" fillId="12" borderId="18" xfId="6" applyFont="1" applyFill="1" applyBorder="1" applyAlignment="1">
      <alignment horizontal="center"/>
    </xf>
    <xf numFmtId="0" fontId="44" fillId="12" borderId="0" xfId="6" applyFont="1" applyFill="1" applyAlignment="1">
      <alignment horizontal="center"/>
    </xf>
    <xf numFmtId="0" fontId="46" fillId="0" borderId="0" xfId="4" applyFont="1" applyAlignment="1">
      <alignment horizontal="center"/>
    </xf>
    <xf numFmtId="0" fontId="36" fillId="0" borderId="0" xfId="0" applyFont="1" applyAlignment="1">
      <alignment horizontal="center"/>
    </xf>
    <xf numFmtId="0" fontId="36" fillId="11" borderId="11" xfId="0" applyFont="1" applyFill="1" applyBorder="1" applyAlignment="1">
      <alignment horizontal="center" wrapText="1"/>
    </xf>
    <xf numFmtId="0" fontId="63" fillId="0" borderId="0" xfId="6" applyFont="1" applyAlignment="1">
      <alignment horizontal="center" vertical="top"/>
    </xf>
    <xf numFmtId="0" fontId="25" fillId="0" borderId="0" xfId="6" applyAlignment="1">
      <alignment horizontal="right" vertical="top"/>
    </xf>
    <xf numFmtId="14" fontId="25" fillId="0" borderId="0" xfId="6" applyNumberFormat="1" applyAlignment="1">
      <alignment horizontal="center" vertical="top"/>
    </xf>
    <xf numFmtId="0" fontId="25" fillId="0" borderId="0" xfId="6" applyAlignment="1">
      <alignment horizontal="left" vertical="top"/>
    </xf>
  </cellXfs>
  <cellStyles count="13">
    <cellStyle name="Currency" xfId="7" builtinId="4"/>
    <cellStyle name="Currency 2" xfId="3" xr:uid="{00000000-0005-0000-0000-000001000000}"/>
    <cellStyle name="Currency 3" xfId="5" xr:uid="{00000000-0005-0000-0000-000002000000}"/>
    <cellStyle name="Currency 4" xfId="10" xr:uid="{00000000-0005-0000-0000-000003000000}"/>
    <cellStyle name="Normal" xfId="0" builtinId="0"/>
    <cellStyle name="Normal 10" xfId="6" xr:uid="{00000000-0005-0000-0000-000005000000}"/>
    <cellStyle name="Normal 2" xfId="2" xr:uid="{00000000-0005-0000-0000-000006000000}"/>
    <cellStyle name="Normal 3" xfId="4" xr:uid="{00000000-0005-0000-0000-000007000000}"/>
    <cellStyle name="Normal 3 2" xfId="9" xr:uid="{00000000-0005-0000-0000-000008000000}"/>
    <cellStyle name="Normal 4" xfId="8" xr:uid="{00000000-0005-0000-0000-000009000000}"/>
    <cellStyle name="Normal 5" xfId="11" xr:uid="{00000000-0005-0000-0000-00000A000000}"/>
    <cellStyle name="Percent" xfId="1" builtinId="5"/>
    <cellStyle name="Percent 2" xfId="12" xr:uid="{04977035-16D9-4365-9D49-D19B73FEBC8D}"/>
  </cellStyles>
  <dxfs count="6">
    <dxf>
      <fill>
        <patternFill>
          <bgColor theme="4" tint="0.59996337778862885"/>
        </patternFill>
      </fill>
    </dxf>
    <dxf>
      <fill>
        <patternFill>
          <bgColor theme="2" tint="-0.24994659260841701"/>
        </patternFill>
      </fill>
    </dxf>
    <dxf>
      <fill>
        <patternFill>
          <bgColor theme="5" tint="0.59996337778862885"/>
        </patternFill>
      </fill>
    </dxf>
    <dxf>
      <fill>
        <patternFill>
          <bgColor theme="4" tint="0.59996337778862885"/>
        </patternFill>
      </fill>
    </dxf>
    <dxf>
      <fill>
        <patternFill>
          <bgColor theme="2" tint="-0.24994659260841701"/>
        </patternFill>
      </fill>
    </dxf>
    <dxf>
      <fill>
        <patternFill>
          <bgColor theme="5" tint="0.59996337778862885"/>
        </patternFill>
      </fill>
    </dxf>
  </dxfs>
  <tableStyles count="0" defaultTableStyle="TableStyleMedium9" defaultPivotStyle="PivotStyleLight16"/>
  <colors>
    <mruColors>
      <color rgb="FFCCFFCC"/>
      <color rgb="FFCCFFFF"/>
      <color rgb="FFFF66CC"/>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1" Type="http://schemas.openxmlformats.org/officeDocument/2006/relationships/image" Target="../media/image1.gif"/></Relationships>
</file>

<file path=xl/drawings/_rels/drawing4.xml.rels><?xml version="1.0" encoding="UTF-8" standalone="yes"?>
<Relationships xmlns="http://schemas.openxmlformats.org/package/2006/relationships"><Relationship Id="rId1" Type="http://schemas.openxmlformats.org/officeDocument/2006/relationships/image" Target="../media/image1.gif"/></Relationships>
</file>

<file path=xl/drawings/_rels/drawing5.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14</xdr:row>
      <xdr:rowOff>0</xdr:rowOff>
    </xdr:from>
    <xdr:to>
      <xdr:col>1</xdr:col>
      <xdr:colOff>12700</xdr:colOff>
      <xdr:row>14</xdr:row>
      <xdr:rowOff>0</xdr:rowOff>
    </xdr:to>
    <xdr:pic>
      <xdr:nvPicPr>
        <xdr:cNvPr id="2" name="Picture 1" descr="https://applications.labor.ny.gov/wpp/images/spacer.gif">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75050" y="489839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xdr:row>
      <xdr:rowOff>0</xdr:rowOff>
    </xdr:from>
    <xdr:to>
      <xdr:col>1</xdr:col>
      <xdr:colOff>12700</xdr:colOff>
      <xdr:row>14</xdr:row>
      <xdr:rowOff>0</xdr:rowOff>
    </xdr:to>
    <xdr:pic>
      <xdr:nvPicPr>
        <xdr:cNvPr id="3" name="Picture 2" descr="https://applications.labor.ny.gov/wpp/images/spacer.gif">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75050" y="489839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xdr:row>
      <xdr:rowOff>0</xdr:rowOff>
    </xdr:from>
    <xdr:to>
      <xdr:col>1</xdr:col>
      <xdr:colOff>12700</xdr:colOff>
      <xdr:row>14</xdr:row>
      <xdr:rowOff>0</xdr:rowOff>
    </xdr:to>
    <xdr:pic>
      <xdr:nvPicPr>
        <xdr:cNvPr id="4" name="Picture 3" descr="https://applications.labor.ny.gov/wpp/images/spacer.gif">
          <a:extLst>
            <a:ext uri="{FF2B5EF4-FFF2-40B4-BE49-F238E27FC236}">
              <a16:creationId xmlns:a16="http://schemas.microsoft.com/office/drawing/2014/main" id="{174C7883-B834-490E-85AF-4CCCA7C187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2152554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xdr:row>
      <xdr:rowOff>0</xdr:rowOff>
    </xdr:from>
    <xdr:to>
      <xdr:col>1</xdr:col>
      <xdr:colOff>12700</xdr:colOff>
      <xdr:row>14</xdr:row>
      <xdr:rowOff>0</xdr:rowOff>
    </xdr:to>
    <xdr:pic>
      <xdr:nvPicPr>
        <xdr:cNvPr id="5" name="Picture 4" descr="https://applications.labor.ny.gov/wpp/images/spacer.gif">
          <a:extLst>
            <a:ext uri="{FF2B5EF4-FFF2-40B4-BE49-F238E27FC236}">
              <a16:creationId xmlns:a16="http://schemas.microsoft.com/office/drawing/2014/main" id="{156CAEEF-9D85-4A9B-A458-9A2390E09A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2152554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xdr:row>
      <xdr:rowOff>0</xdr:rowOff>
    </xdr:from>
    <xdr:to>
      <xdr:col>1</xdr:col>
      <xdr:colOff>12700</xdr:colOff>
      <xdr:row>14</xdr:row>
      <xdr:rowOff>0</xdr:rowOff>
    </xdr:to>
    <xdr:pic>
      <xdr:nvPicPr>
        <xdr:cNvPr id="6" name="Picture 5" descr="https://applications.labor.ny.gov/wpp/images/spacer.gif">
          <a:extLst>
            <a:ext uri="{FF2B5EF4-FFF2-40B4-BE49-F238E27FC236}">
              <a16:creationId xmlns:a16="http://schemas.microsoft.com/office/drawing/2014/main" id="{7CBC4F75-6FF0-4F5E-ACD6-F2077F6490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2152554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14</xdr:row>
      <xdr:rowOff>0</xdr:rowOff>
    </xdr:from>
    <xdr:ext cx="12700" cy="12700"/>
    <xdr:pic>
      <xdr:nvPicPr>
        <xdr:cNvPr id="7" name="Picture 6" descr="https://applications.labor.ny.gov/wpp/images/spacer.gif">
          <a:extLst>
            <a:ext uri="{FF2B5EF4-FFF2-40B4-BE49-F238E27FC236}">
              <a16:creationId xmlns:a16="http://schemas.microsoft.com/office/drawing/2014/main" id="{A631E96D-E444-4260-B2EF-C47DD2CDB7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8413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14</xdr:row>
      <xdr:rowOff>0</xdr:rowOff>
    </xdr:from>
    <xdr:to>
      <xdr:col>1</xdr:col>
      <xdr:colOff>12700</xdr:colOff>
      <xdr:row>14</xdr:row>
      <xdr:rowOff>0</xdr:rowOff>
    </xdr:to>
    <xdr:pic>
      <xdr:nvPicPr>
        <xdr:cNvPr id="8" name="Picture 7" descr="https://applications.labor.ny.gov/wpp/images/spacer.gif">
          <a:extLst>
            <a:ext uri="{FF2B5EF4-FFF2-40B4-BE49-F238E27FC236}">
              <a16:creationId xmlns:a16="http://schemas.microsoft.com/office/drawing/2014/main" id="{0C864C0C-3C48-45D2-A9DC-5421E33E18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8413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xdr:row>
      <xdr:rowOff>0</xdr:rowOff>
    </xdr:from>
    <xdr:to>
      <xdr:col>1</xdr:col>
      <xdr:colOff>12700</xdr:colOff>
      <xdr:row>14</xdr:row>
      <xdr:rowOff>0</xdr:rowOff>
    </xdr:to>
    <xdr:pic>
      <xdr:nvPicPr>
        <xdr:cNvPr id="9" name="Picture 8" descr="https://applications.labor.ny.gov/wpp/images/spacer.gif">
          <a:extLst>
            <a:ext uri="{FF2B5EF4-FFF2-40B4-BE49-F238E27FC236}">
              <a16:creationId xmlns:a16="http://schemas.microsoft.com/office/drawing/2014/main" id="{8576B0E5-CE3B-489A-8B9D-9187B7D042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8413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xdr:row>
      <xdr:rowOff>0</xdr:rowOff>
    </xdr:from>
    <xdr:to>
      <xdr:col>1</xdr:col>
      <xdr:colOff>12700</xdr:colOff>
      <xdr:row>14</xdr:row>
      <xdr:rowOff>0</xdr:rowOff>
    </xdr:to>
    <xdr:pic>
      <xdr:nvPicPr>
        <xdr:cNvPr id="10" name="Picture 9" descr="https://applications.labor.ny.gov/wpp/images/spacer.gif">
          <a:extLst>
            <a:ext uri="{FF2B5EF4-FFF2-40B4-BE49-F238E27FC236}">
              <a16:creationId xmlns:a16="http://schemas.microsoft.com/office/drawing/2014/main" id="{7582D595-A788-4BE7-A551-B4732402D0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8413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14</xdr:row>
      <xdr:rowOff>0</xdr:rowOff>
    </xdr:from>
    <xdr:ext cx="12700" cy="12700"/>
    <xdr:pic>
      <xdr:nvPicPr>
        <xdr:cNvPr id="15" name="Picture 14" descr="https://applications.labor.ny.gov/wpp/images/spacer.gif">
          <a:extLst>
            <a:ext uri="{FF2B5EF4-FFF2-40B4-BE49-F238E27FC236}">
              <a16:creationId xmlns:a16="http://schemas.microsoft.com/office/drawing/2014/main" id="{4B1CFB3D-9E12-4063-A40E-20083945A6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74320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14</xdr:row>
      <xdr:rowOff>0</xdr:rowOff>
    </xdr:from>
    <xdr:to>
      <xdr:col>1</xdr:col>
      <xdr:colOff>12700</xdr:colOff>
      <xdr:row>14</xdr:row>
      <xdr:rowOff>0</xdr:rowOff>
    </xdr:to>
    <xdr:pic>
      <xdr:nvPicPr>
        <xdr:cNvPr id="16" name="Picture 15" descr="https://applications.labor.ny.gov/wpp/images/spacer.gif">
          <a:extLst>
            <a:ext uri="{FF2B5EF4-FFF2-40B4-BE49-F238E27FC236}">
              <a16:creationId xmlns:a16="http://schemas.microsoft.com/office/drawing/2014/main" id="{FF06A32F-ECCD-43AA-9A1F-8D0F63F9F5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74320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xdr:row>
      <xdr:rowOff>0</xdr:rowOff>
    </xdr:from>
    <xdr:to>
      <xdr:col>1</xdr:col>
      <xdr:colOff>12700</xdr:colOff>
      <xdr:row>14</xdr:row>
      <xdr:rowOff>0</xdr:rowOff>
    </xdr:to>
    <xdr:pic>
      <xdr:nvPicPr>
        <xdr:cNvPr id="17" name="Picture 16" descr="https://applications.labor.ny.gov/wpp/images/spacer.gif">
          <a:extLst>
            <a:ext uri="{FF2B5EF4-FFF2-40B4-BE49-F238E27FC236}">
              <a16:creationId xmlns:a16="http://schemas.microsoft.com/office/drawing/2014/main" id="{2DB11B5F-31D0-4265-A666-24D55D99D6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74320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xdr:row>
      <xdr:rowOff>0</xdr:rowOff>
    </xdr:from>
    <xdr:to>
      <xdr:col>1</xdr:col>
      <xdr:colOff>12700</xdr:colOff>
      <xdr:row>14</xdr:row>
      <xdr:rowOff>0</xdr:rowOff>
    </xdr:to>
    <xdr:pic>
      <xdr:nvPicPr>
        <xdr:cNvPr id="18" name="Picture 17" descr="https://applications.labor.ny.gov/wpp/images/spacer.gif">
          <a:extLst>
            <a:ext uri="{FF2B5EF4-FFF2-40B4-BE49-F238E27FC236}">
              <a16:creationId xmlns:a16="http://schemas.microsoft.com/office/drawing/2014/main" id="{6B26CB24-FA9D-48E3-B437-74377A7A6C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74320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9</xdr:row>
      <xdr:rowOff>0</xdr:rowOff>
    </xdr:from>
    <xdr:to>
      <xdr:col>0</xdr:col>
      <xdr:colOff>12700</xdr:colOff>
      <xdr:row>9</xdr:row>
      <xdr:rowOff>0</xdr:rowOff>
    </xdr:to>
    <xdr:pic>
      <xdr:nvPicPr>
        <xdr:cNvPr id="2" name="Picture 1" descr="https://applications.labor.ny.gov/wpp/images/spacer.gif">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0957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xdr:row>
      <xdr:rowOff>0</xdr:rowOff>
    </xdr:from>
    <xdr:to>
      <xdr:col>1</xdr:col>
      <xdr:colOff>12700</xdr:colOff>
      <xdr:row>9</xdr:row>
      <xdr:rowOff>0</xdr:rowOff>
    </xdr:to>
    <xdr:pic>
      <xdr:nvPicPr>
        <xdr:cNvPr id="3" name="Picture 2" descr="https://applications.labor.ny.gov/wpp/images/spacer.gif">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41700" y="290957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9</xdr:row>
      <xdr:rowOff>0</xdr:rowOff>
    </xdr:from>
    <xdr:to>
      <xdr:col>3</xdr:col>
      <xdr:colOff>12700</xdr:colOff>
      <xdr:row>9</xdr:row>
      <xdr:rowOff>0</xdr:rowOff>
    </xdr:to>
    <xdr:pic>
      <xdr:nvPicPr>
        <xdr:cNvPr id="4" name="Picture 3" descr="https://applications.labor.ny.gov/wpp/images/spacer.gif">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57950" y="290957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xdr:row>
      <xdr:rowOff>0</xdr:rowOff>
    </xdr:from>
    <xdr:to>
      <xdr:col>4</xdr:col>
      <xdr:colOff>12700</xdr:colOff>
      <xdr:row>9</xdr:row>
      <xdr:rowOff>0</xdr:rowOff>
    </xdr:to>
    <xdr:pic>
      <xdr:nvPicPr>
        <xdr:cNvPr id="5" name="Picture 4" descr="https://applications.labor.ny.gov/wpp/images/spacer.gif">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47000" y="290957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9</xdr:row>
      <xdr:rowOff>0</xdr:rowOff>
    </xdr:from>
    <xdr:to>
      <xdr:col>5</xdr:col>
      <xdr:colOff>12700</xdr:colOff>
      <xdr:row>9</xdr:row>
      <xdr:rowOff>0</xdr:rowOff>
    </xdr:to>
    <xdr:pic>
      <xdr:nvPicPr>
        <xdr:cNvPr id="6" name="Picture 5" descr="https://applications.labor.ny.gov/wpp/images/spacer.gif">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61450" y="290957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9</xdr:row>
      <xdr:rowOff>0</xdr:rowOff>
    </xdr:from>
    <xdr:to>
      <xdr:col>6</xdr:col>
      <xdr:colOff>12700</xdr:colOff>
      <xdr:row>9</xdr:row>
      <xdr:rowOff>0</xdr:rowOff>
    </xdr:to>
    <xdr:pic>
      <xdr:nvPicPr>
        <xdr:cNvPr id="7" name="Picture 6" descr="https://applications.labor.ny.gov/wpp/images/spacer.gif">
          <a:extLst>
            <a:ext uri="{FF2B5EF4-FFF2-40B4-BE49-F238E27FC236}">
              <a16:creationId xmlns:a16="http://schemas.microsoft.com/office/drawing/2014/main" id="{00000000-0008-0000-08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52050" y="290957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9</xdr:row>
      <xdr:rowOff>0</xdr:rowOff>
    </xdr:from>
    <xdr:to>
      <xdr:col>9</xdr:col>
      <xdr:colOff>12700</xdr:colOff>
      <xdr:row>9</xdr:row>
      <xdr:rowOff>0</xdr:rowOff>
    </xdr:to>
    <xdr:pic>
      <xdr:nvPicPr>
        <xdr:cNvPr id="8" name="Picture 7" descr="https://applications.labor.ny.gov/wpp/images/spacer.gif">
          <a:extLst>
            <a:ext uri="{FF2B5EF4-FFF2-40B4-BE49-F238E27FC236}">
              <a16:creationId xmlns:a16="http://schemas.microsoft.com/office/drawing/2014/main" id="{00000000-0008-0000-08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60450" y="290957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9</xdr:row>
      <xdr:rowOff>0</xdr:rowOff>
    </xdr:from>
    <xdr:to>
      <xdr:col>10</xdr:col>
      <xdr:colOff>12700</xdr:colOff>
      <xdr:row>9</xdr:row>
      <xdr:rowOff>0</xdr:rowOff>
    </xdr:to>
    <xdr:pic>
      <xdr:nvPicPr>
        <xdr:cNvPr id="9" name="Picture 8" descr="https://applications.labor.ny.gov/wpp/images/spacer.gif">
          <a:extLst>
            <a:ext uri="{FF2B5EF4-FFF2-40B4-BE49-F238E27FC236}">
              <a16:creationId xmlns:a16="http://schemas.microsoft.com/office/drawing/2014/main" id="{00000000-0008-0000-08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27250" y="290957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9</xdr:row>
      <xdr:rowOff>0</xdr:rowOff>
    </xdr:from>
    <xdr:to>
      <xdr:col>11</xdr:col>
      <xdr:colOff>12700</xdr:colOff>
      <xdr:row>9</xdr:row>
      <xdr:rowOff>0</xdr:rowOff>
    </xdr:to>
    <xdr:pic>
      <xdr:nvPicPr>
        <xdr:cNvPr id="10" name="Picture 9" descr="https://applications.labor.ny.gov/wpp/images/spacer.gif">
          <a:extLst>
            <a:ext uri="{FF2B5EF4-FFF2-40B4-BE49-F238E27FC236}">
              <a16:creationId xmlns:a16="http://schemas.microsoft.com/office/drawing/2014/main" id="{00000000-0008-0000-08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402050" y="290957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9</xdr:row>
      <xdr:rowOff>0</xdr:rowOff>
    </xdr:from>
    <xdr:to>
      <xdr:col>12</xdr:col>
      <xdr:colOff>12700</xdr:colOff>
      <xdr:row>9</xdr:row>
      <xdr:rowOff>0</xdr:rowOff>
    </xdr:to>
    <xdr:pic>
      <xdr:nvPicPr>
        <xdr:cNvPr id="11" name="Picture 10" descr="https://applications.labor.ny.gov/wpp/images/spacer.gif">
          <a:extLst>
            <a:ext uri="{FF2B5EF4-FFF2-40B4-BE49-F238E27FC236}">
              <a16:creationId xmlns:a16="http://schemas.microsoft.com/office/drawing/2014/main" id="{00000000-0008-0000-08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678400" y="290957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7</xdr:col>
      <xdr:colOff>0</xdr:colOff>
      <xdr:row>9</xdr:row>
      <xdr:rowOff>0</xdr:rowOff>
    </xdr:from>
    <xdr:ext cx="12700" cy="12700"/>
    <xdr:pic>
      <xdr:nvPicPr>
        <xdr:cNvPr id="12" name="Picture 11" descr="https://applications.labor.ny.gov/wpp/images/spacer.gif">
          <a:extLst>
            <a:ext uri="{FF2B5EF4-FFF2-40B4-BE49-F238E27FC236}">
              <a16:creationId xmlns:a16="http://schemas.microsoft.com/office/drawing/2014/main" id="{00000000-0008-0000-08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18850" y="290957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9</xdr:row>
      <xdr:rowOff>0</xdr:rowOff>
    </xdr:from>
    <xdr:ext cx="12700" cy="12700"/>
    <xdr:pic>
      <xdr:nvPicPr>
        <xdr:cNvPr id="13" name="Picture 12" descr="https://applications.labor.ny.gov/wpp/images/spacer.gif">
          <a:extLst>
            <a:ext uri="{FF2B5EF4-FFF2-40B4-BE49-F238E27FC236}">
              <a16:creationId xmlns:a16="http://schemas.microsoft.com/office/drawing/2014/main" id="{00000000-0008-0000-08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85650" y="290957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9</xdr:row>
      <xdr:rowOff>0</xdr:rowOff>
    </xdr:from>
    <xdr:to>
      <xdr:col>1</xdr:col>
      <xdr:colOff>12700</xdr:colOff>
      <xdr:row>9</xdr:row>
      <xdr:rowOff>0</xdr:rowOff>
    </xdr:to>
    <xdr:pic>
      <xdr:nvPicPr>
        <xdr:cNvPr id="14" name="Picture 13" descr="https://applications.labor.ny.gov/wpp/images/spacer.gif">
          <a:extLst>
            <a:ext uri="{FF2B5EF4-FFF2-40B4-BE49-F238E27FC236}">
              <a16:creationId xmlns:a16="http://schemas.microsoft.com/office/drawing/2014/main" id="{00000000-0008-0000-08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41700" y="290957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xdr:row>
      <xdr:rowOff>0</xdr:rowOff>
    </xdr:from>
    <xdr:to>
      <xdr:col>1</xdr:col>
      <xdr:colOff>12700</xdr:colOff>
      <xdr:row>9</xdr:row>
      <xdr:rowOff>0</xdr:rowOff>
    </xdr:to>
    <xdr:pic>
      <xdr:nvPicPr>
        <xdr:cNvPr id="18" name="Picture 17" descr="https://applications.labor.ny.gov/wpp/images/spacer.gif">
          <a:extLst>
            <a:ext uri="{FF2B5EF4-FFF2-40B4-BE49-F238E27FC236}">
              <a16:creationId xmlns:a16="http://schemas.microsoft.com/office/drawing/2014/main" id="{2F12EDFC-5E3F-470D-A42A-E9FB278C8F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2152554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xdr:row>
      <xdr:rowOff>0</xdr:rowOff>
    </xdr:from>
    <xdr:to>
      <xdr:col>1</xdr:col>
      <xdr:colOff>12700</xdr:colOff>
      <xdr:row>9</xdr:row>
      <xdr:rowOff>0</xdr:rowOff>
    </xdr:to>
    <xdr:pic>
      <xdr:nvPicPr>
        <xdr:cNvPr id="19" name="Picture 18" descr="https://applications.labor.ny.gov/wpp/images/spacer.gif">
          <a:extLst>
            <a:ext uri="{FF2B5EF4-FFF2-40B4-BE49-F238E27FC236}">
              <a16:creationId xmlns:a16="http://schemas.microsoft.com/office/drawing/2014/main" id="{027FBEF0-937E-488E-B79F-C313496647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2152554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xdr:row>
      <xdr:rowOff>0</xdr:rowOff>
    </xdr:from>
    <xdr:to>
      <xdr:col>1</xdr:col>
      <xdr:colOff>12700</xdr:colOff>
      <xdr:row>9</xdr:row>
      <xdr:rowOff>0</xdr:rowOff>
    </xdr:to>
    <xdr:pic>
      <xdr:nvPicPr>
        <xdr:cNvPr id="20" name="Picture 19" descr="https://applications.labor.ny.gov/wpp/images/spacer.gif">
          <a:extLst>
            <a:ext uri="{FF2B5EF4-FFF2-40B4-BE49-F238E27FC236}">
              <a16:creationId xmlns:a16="http://schemas.microsoft.com/office/drawing/2014/main" id="{AF52F2A3-C622-4FF7-B470-917BE2C5FC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2152554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xdr:row>
      <xdr:rowOff>0</xdr:rowOff>
    </xdr:from>
    <xdr:to>
      <xdr:col>1</xdr:col>
      <xdr:colOff>12700</xdr:colOff>
      <xdr:row>9</xdr:row>
      <xdr:rowOff>0</xdr:rowOff>
    </xdr:to>
    <xdr:pic>
      <xdr:nvPicPr>
        <xdr:cNvPr id="21" name="Picture 20" descr="https://applications.labor.ny.gov/wpp/images/spacer.gif">
          <a:extLst>
            <a:ext uri="{FF2B5EF4-FFF2-40B4-BE49-F238E27FC236}">
              <a16:creationId xmlns:a16="http://schemas.microsoft.com/office/drawing/2014/main" id="{5A5E5C97-1A80-4ED5-8063-E88F170239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xdr:row>
      <xdr:rowOff>0</xdr:rowOff>
    </xdr:from>
    <xdr:to>
      <xdr:col>1</xdr:col>
      <xdr:colOff>12700</xdr:colOff>
      <xdr:row>9</xdr:row>
      <xdr:rowOff>0</xdr:rowOff>
    </xdr:to>
    <xdr:pic>
      <xdr:nvPicPr>
        <xdr:cNvPr id="22" name="Picture 21" descr="https://applications.labor.ny.gov/wpp/images/spacer.gif">
          <a:extLst>
            <a:ext uri="{FF2B5EF4-FFF2-40B4-BE49-F238E27FC236}">
              <a16:creationId xmlns:a16="http://schemas.microsoft.com/office/drawing/2014/main" id="{BE01BA60-3CD3-42F2-845F-6AAC89C205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xdr:row>
      <xdr:rowOff>0</xdr:rowOff>
    </xdr:from>
    <xdr:to>
      <xdr:col>1</xdr:col>
      <xdr:colOff>12700</xdr:colOff>
      <xdr:row>9</xdr:row>
      <xdr:rowOff>0</xdr:rowOff>
    </xdr:to>
    <xdr:pic>
      <xdr:nvPicPr>
        <xdr:cNvPr id="23" name="Picture 22" descr="https://applications.labor.ny.gov/wpp/images/spacer.gif">
          <a:extLst>
            <a:ext uri="{FF2B5EF4-FFF2-40B4-BE49-F238E27FC236}">
              <a16:creationId xmlns:a16="http://schemas.microsoft.com/office/drawing/2014/main" id="{59F972E4-EA8C-4DBD-B599-AC3C08BBCF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xdr:row>
      <xdr:rowOff>0</xdr:rowOff>
    </xdr:from>
    <xdr:to>
      <xdr:col>1</xdr:col>
      <xdr:colOff>12700</xdr:colOff>
      <xdr:row>9</xdr:row>
      <xdr:rowOff>0</xdr:rowOff>
    </xdr:to>
    <xdr:pic>
      <xdr:nvPicPr>
        <xdr:cNvPr id="24" name="Picture 23" descr="https://applications.labor.ny.gov/wpp/images/spacer.gif">
          <a:extLst>
            <a:ext uri="{FF2B5EF4-FFF2-40B4-BE49-F238E27FC236}">
              <a16:creationId xmlns:a16="http://schemas.microsoft.com/office/drawing/2014/main" id="{4B86BC7E-959B-4CD7-B2EA-163BB23228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xdr:row>
      <xdr:rowOff>0</xdr:rowOff>
    </xdr:from>
    <xdr:to>
      <xdr:col>1</xdr:col>
      <xdr:colOff>12700</xdr:colOff>
      <xdr:row>9</xdr:row>
      <xdr:rowOff>0</xdr:rowOff>
    </xdr:to>
    <xdr:pic>
      <xdr:nvPicPr>
        <xdr:cNvPr id="25" name="Picture 24" descr="https://applications.labor.ny.gov/wpp/images/spacer.gif">
          <a:extLst>
            <a:ext uri="{FF2B5EF4-FFF2-40B4-BE49-F238E27FC236}">
              <a16:creationId xmlns:a16="http://schemas.microsoft.com/office/drawing/2014/main" id="{BDB41CD1-7C3D-4B0F-9C0A-F026726E97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9</xdr:row>
      <xdr:rowOff>0</xdr:rowOff>
    </xdr:from>
    <xdr:ext cx="12700" cy="12700"/>
    <xdr:pic>
      <xdr:nvPicPr>
        <xdr:cNvPr id="26" name="Picture 25" descr="https://applications.labor.ny.gov/wpp/images/spacer.gif">
          <a:extLst>
            <a:ext uri="{FF2B5EF4-FFF2-40B4-BE49-F238E27FC236}">
              <a16:creationId xmlns:a16="http://schemas.microsoft.com/office/drawing/2014/main" id="{14882395-5F9C-4B7F-9BCF-1B4910C5FC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9</xdr:row>
      <xdr:rowOff>0</xdr:rowOff>
    </xdr:from>
    <xdr:to>
      <xdr:col>1</xdr:col>
      <xdr:colOff>12700</xdr:colOff>
      <xdr:row>9</xdr:row>
      <xdr:rowOff>0</xdr:rowOff>
    </xdr:to>
    <xdr:pic>
      <xdr:nvPicPr>
        <xdr:cNvPr id="27" name="Picture 26" descr="https://applications.labor.ny.gov/wpp/images/spacer.gif">
          <a:extLst>
            <a:ext uri="{FF2B5EF4-FFF2-40B4-BE49-F238E27FC236}">
              <a16:creationId xmlns:a16="http://schemas.microsoft.com/office/drawing/2014/main" id="{0D0E0108-0D49-4159-905E-0973E22A81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xdr:row>
      <xdr:rowOff>0</xdr:rowOff>
    </xdr:from>
    <xdr:to>
      <xdr:col>1</xdr:col>
      <xdr:colOff>12700</xdr:colOff>
      <xdr:row>9</xdr:row>
      <xdr:rowOff>0</xdr:rowOff>
    </xdr:to>
    <xdr:pic>
      <xdr:nvPicPr>
        <xdr:cNvPr id="28" name="Picture 27" descr="https://applications.labor.ny.gov/wpp/images/spacer.gif">
          <a:extLst>
            <a:ext uri="{FF2B5EF4-FFF2-40B4-BE49-F238E27FC236}">
              <a16:creationId xmlns:a16="http://schemas.microsoft.com/office/drawing/2014/main" id="{9AB0BE76-D651-4B55-8DB5-EAEF2AF4AA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xdr:row>
      <xdr:rowOff>0</xdr:rowOff>
    </xdr:from>
    <xdr:to>
      <xdr:col>1</xdr:col>
      <xdr:colOff>12700</xdr:colOff>
      <xdr:row>9</xdr:row>
      <xdr:rowOff>0</xdr:rowOff>
    </xdr:to>
    <xdr:pic>
      <xdr:nvPicPr>
        <xdr:cNvPr id="29" name="Picture 28" descr="https://applications.labor.ny.gov/wpp/images/spacer.gif">
          <a:extLst>
            <a:ext uri="{FF2B5EF4-FFF2-40B4-BE49-F238E27FC236}">
              <a16:creationId xmlns:a16="http://schemas.microsoft.com/office/drawing/2014/main" id="{158A1236-E65E-4910-B7E5-36E54BA707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0</xdr:colOff>
      <xdr:row>9</xdr:row>
      <xdr:rowOff>0</xdr:rowOff>
    </xdr:from>
    <xdr:ext cx="12700" cy="12700"/>
    <xdr:pic>
      <xdr:nvPicPr>
        <xdr:cNvPr id="30" name="Picture 29" descr="https://applications.labor.ny.gov/wpp/images/spacer.gif">
          <a:extLst>
            <a:ext uri="{FF2B5EF4-FFF2-40B4-BE49-F238E27FC236}">
              <a16:creationId xmlns:a16="http://schemas.microsoft.com/office/drawing/2014/main" id="{ECB2B3AC-6895-4CC8-BDEA-90AA0EBF78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62357" y="55830107"/>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9</xdr:row>
      <xdr:rowOff>0</xdr:rowOff>
    </xdr:from>
    <xdr:ext cx="12700" cy="12700"/>
    <xdr:pic>
      <xdr:nvPicPr>
        <xdr:cNvPr id="35" name="Picture 34" descr="https://applications.labor.ny.gov/wpp/images/spacer.gif">
          <a:extLst>
            <a:ext uri="{FF2B5EF4-FFF2-40B4-BE49-F238E27FC236}">
              <a16:creationId xmlns:a16="http://schemas.microsoft.com/office/drawing/2014/main" id="{10896C2D-B04C-40F5-9D30-7373B3FDB0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74320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9</xdr:row>
      <xdr:rowOff>0</xdr:rowOff>
    </xdr:from>
    <xdr:to>
      <xdr:col>1</xdr:col>
      <xdr:colOff>12700</xdr:colOff>
      <xdr:row>9</xdr:row>
      <xdr:rowOff>0</xdr:rowOff>
    </xdr:to>
    <xdr:pic>
      <xdr:nvPicPr>
        <xdr:cNvPr id="36" name="Picture 35" descr="https://applications.labor.ny.gov/wpp/images/spacer.gif">
          <a:extLst>
            <a:ext uri="{FF2B5EF4-FFF2-40B4-BE49-F238E27FC236}">
              <a16:creationId xmlns:a16="http://schemas.microsoft.com/office/drawing/2014/main" id="{3BB8745B-C701-4BA5-BD2E-D34830AFE7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74320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xdr:row>
      <xdr:rowOff>0</xdr:rowOff>
    </xdr:from>
    <xdr:to>
      <xdr:col>1</xdr:col>
      <xdr:colOff>12700</xdr:colOff>
      <xdr:row>9</xdr:row>
      <xdr:rowOff>0</xdr:rowOff>
    </xdr:to>
    <xdr:pic>
      <xdr:nvPicPr>
        <xdr:cNvPr id="37" name="Picture 36" descr="https://applications.labor.ny.gov/wpp/images/spacer.gif">
          <a:extLst>
            <a:ext uri="{FF2B5EF4-FFF2-40B4-BE49-F238E27FC236}">
              <a16:creationId xmlns:a16="http://schemas.microsoft.com/office/drawing/2014/main" id="{7B110EE8-7132-4986-BAB3-66410EF137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74320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xdr:row>
      <xdr:rowOff>0</xdr:rowOff>
    </xdr:from>
    <xdr:to>
      <xdr:col>1</xdr:col>
      <xdr:colOff>12700</xdr:colOff>
      <xdr:row>9</xdr:row>
      <xdr:rowOff>0</xdr:rowOff>
    </xdr:to>
    <xdr:pic>
      <xdr:nvPicPr>
        <xdr:cNvPr id="38" name="Picture 37" descr="https://applications.labor.ny.gov/wpp/images/spacer.gif">
          <a:extLst>
            <a:ext uri="{FF2B5EF4-FFF2-40B4-BE49-F238E27FC236}">
              <a16:creationId xmlns:a16="http://schemas.microsoft.com/office/drawing/2014/main" id="{04650D7B-6F82-40BA-B42B-5D453F6163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74320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xdr:row>
      <xdr:rowOff>0</xdr:rowOff>
    </xdr:from>
    <xdr:to>
      <xdr:col>1</xdr:col>
      <xdr:colOff>12700</xdr:colOff>
      <xdr:row>9</xdr:row>
      <xdr:rowOff>0</xdr:rowOff>
    </xdr:to>
    <xdr:pic>
      <xdr:nvPicPr>
        <xdr:cNvPr id="32" name="Picture 31" descr="https://applications.labor.ny.gov/wpp/images/spacer.gif">
          <a:extLst>
            <a:ext uri="{FF2B5EF4-FFF2-40B4-BE49-F238E27FC236}">
              <a16:creationId xmlns:a16="http://schemas.microsoft.com/office/drawing/2014/main" id="{9FE41D1F-19D8-4AB8-A856-1E3C068E18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078992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xdr:row>
      <xdr:rowOff>0</xdr:rowOff>
    </xdr:from>
    <xdr:to>
      <xdr:col>1</xdr:col>
      <xdr:colOff>12700</xdr:colOff>
      <xdr:row>9</xdr:row>
      <xdr:rowOff>0</xdr:rowOff>
    </xdr:to>
    <xdr:pic>
      <xdr:nvPicPr>
        <xdr:cNvPr id="33" name="Picture 32" descr="https://applications.labor.ny.gov/wpp/images/spacer.gif">
          <a:extLst>
            <a:ext uri="{FF2B5EF4-FFF2-40B4-BE49-F238E27FC236}">
              <a16:creationId xmlns:a16="http://schemas.microsoft.com/office/drawing/2014/main" id="{6E0B4DBB-A35C-49BF-B75D-5F301A5966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078992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xdr:row>
      <xdr:rowOff>0</xdr:rowOff>
    </xdr:from>
    <xdr:to>
      <xdr:col>1</xdr:col>
      <xdr:colOff>12700</xdr:colOff>
      <xdr:row>9</xdr:row>
      <xdr:rowOff>0</xdr:rowOff>
    </xdr:to>
    <xdr:pic>
      <xdr:nvPicPr>
        <xdr:cNvPr id="34" name="Picture 33" descr="https://applications.labor.ny.gov/wpp/images/spacer.gif">
          <a:extLst>
            <a:ext uri="{FF2B5EF4-FFF2-40B4-BE49-F238E27FC236}">
              <a16:creationId xmlns:a16="http://schemas.microsoft.com/office/drawing/2014/main" id="{29E1A3C2-2D33-434C-987B-DF73E42556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078992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xdr:row>
      <xdr:rowOff>0</xdr:rowOff>
    </xdr:from>
    <xdr:to>
      <xdr:col>1</xdr:col>
      <xdr:colOff>12700</xdr:colOff>
      <xdr:row>9</xdr:row>
      <xdr:rowOff>0</xdr:rowOff>
    </xdr:to>
    <xdr:pic>
      <xdr:nvPicPr>
        <xdr:cNvPr id="39" name="Picture 38" descr="https://applications.labor.ny.gov/wpp/images/spacer.gif">
          <a:extLst>
            <a:ext uri="{FF2B5EF4-FFF2-40B4-BE49-F238E27FC236}">
              <a16:creationId xmlns:a16="http://schemas.microsoft.com/office/drawing/2014/main" id="{EF768A84-1928-4D12-9089-5BA16EAA72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078992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xdr:row>
      <xdr:rowOff>0</xdr:rowOff>
    </xdr:from>
    <xdr:to>
      <xdr:col>1</xdr:col>
      <xdr:colOff>12700</xdr:colOff>
      <xdr:row>9</xdr:row>
      <xdr:rowOff>0</xdr:rowOff>
    </xdr:to>
    <xdr:pic>
      <xdr:nvPicPr>
        <xdr:cNvPr id="40" name="Picture 39" descr="https://applications.labor.ny.gov/wpp/images/spacer.gif">
          <a:extLst>
            <a:ext uri="{FF2B5EF4-FFF2-40B4-BE49-F238E27FC236}">
              <a16:creationId xmlns:a16="http://schemas.microsoft.com/office/drawing/2014/main" id="{7D0B0A27-264A-4E4B-A970-BD292C9775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078992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9</xdr:row>
      <xdr:rowOff>0</xdr:rowOff>
    </xdr:from>
    <xdr:ext cx="12700" cy="12700"/>
    <xdr:pic>
      <xdr:nvPicPr>
        <xdr:cNvPr id="41" name="Picture 40" descr="https://applications.labor.ny.gov/wpp/images/spacer.gif">
          <a:extLst>
            <a:ext uri="{FF2B5EF4-FFF2-40B4-BE49-F238E27FC236}">
              <a16:creationId xmlns:a16="http://schemas.microsoft.com/office/drawing/2014/main" id="{47E00376-003E-49AE-82C6-9BDDB4963D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078992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9</xdr:row>
      <xdr:rowOff>0</xdr:rowOff>
    </xdr:from>
    <xdr:to>
      <xdr:col>1</xdr:col>
      <xdr:colOff>12700</xdr:colOff>
      <xdr:row>9</xdr:row>
      <xdr:rowOff>0</xdr:rowOff>
    </xdr:to>
    <xdr:pic>
      <xdr:nvPicPr>
        <xdr:cNvPr id="42" name="Picture 41" descr="https://applications.labor.ny.gov/wpp/images/spacer.gif">
          <a:extLst>
            <a:ext uri="{FF2B5EF4-FFF2-40B4-BE49-F238E27FC236}">
              <a16:creationId xmlns:a16="http://schemas.microsoft.com/office/drawing/2014/main" id="{5D608C9B-EABF-4CB9-9810-D27A285A93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078992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xdr:row>
      <xdr:rowOff>0</xdr:rowOff>
    </xdr:from>
    <xdr:to>
      <xdr:col>1</xdr:col>
      <xdr:colOff>12700</xdr:colOff>
      <xdr:row>9</xdr:row>
      <xdr:rowOff>0</xdr:rowOff>
    </xdr:to>
    <xdr:pic>
      <xdr:nvPicPr>
        <xdr:cNvPr id="43" name="Picture 42" descr="https://applications.labor.ny.gov/wpp/images/spacer.gif">
          <a:extLst>
            <a:ext uri="{FF2B5EF4-FFF2-40B4-BE49-F238E27FC236}">
              <a16:creationId xmlns:a16="http://schemas.microsoft.com/office/drawing/2014/main" id="{7CED531D-FE74-40EA-A42B-9C9FA425D8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078992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xdr:row>
      <xdr:rowOff>0</xdr:rowOff>
    </xdr:from>
    <xdr:to>
      <xdr:col>1</xdr:col>
      <xdr:colOff>12700</xdr:colOff>
      <xdr:row>9</xdr:row>
      <xdr:rowOff>0</xdr:rowOff>
    </xdr:to>
    <xdr:pic>
      <xdr:nvPicPr>
        <xdr:cNvPr id="44" name="Picture 43" descr="https://applications.labor.ny.gov/wpp/images/spacer.gif">
          <a:extLst>
            <a:ext uri="{FF2B5EF4-FFF2-40B4-BE49-F238E27FC236}">
              <a16:creationId xmlns:a16="http://schemas.microsoft.com/office/drawing/2014/main" id="{C21BD3F1-BAA8-4530-BDF2-01E9D25790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078992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9</xdr:row>
      <xdr:rowOff>0</xdr:rowOff>
    </xdr:from>
    <xdr:ext cx="12700" cy="12700"/>
    <xdr:pic>
      <xdr:nvPicPr>
        <xdr:cNvPr id="45" name="Picture 44" descr="https://applications.labor.ny.gov/wpp/images/spacer.gif">
          <a:extLst>
            <a:ext uri="{FF2B5EF4-FFF2-40B4-BE49-F238E27FC236}">
              <a16:creationId xmlns:a16="http://schemas.microsoft.com/office/drawing/2014/main" id="{70BFCB06-22C7-4FA1-A17A-6D273D0BE9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078992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9</xdr:row>
      <xdr:rowOff>0</xdr:rowOff>
    </xdr:from>
    <xdr:to>
      <xdr:col>1</xdr:col>
      <xdr:colOff>12700</xdr:colOff>
      <xdr:row>9</xdr:row>
      <xdr:rowOff>0</xdr:rowOff>
    </xdr:to>
    <xdr:pic>
      <xdr:nvPicPr>
        <xdr:cNvPr id="46" name="Picture 45" descr="https://applications.labor.ny.gov/wpp/images/spacer.gif">
          <a:extLst>
            <a:ext uri="{FF2B5EF4-FFF2-40B4-BE49-F238E27FC236}">
              <a16:creationId xmlns:a16="http://schemas.microsoft.com/office/drawing/2014/main" id="{1CDEA5D9-34AA-48EE-9032-D7C4FE3CFA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078992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xdr:row>
      <xdr:rowOff>0</xdr:rowOff>
    </xdr:from>
    <xdr:to>
      <xdr:col>1</xdr:col>
      <xdr:colOff>12700</xdr:colOff>
      <xdr:row>9</xdr:row>
      <xdr:rowOff>0</xdr:rowOff>
    </xdr:to>
    <xdr:pic>
      <xdr:nvPicPr>
        <xdr:cNvPr id="47" name="Picture 46" descr="https://applications.labor.ny.gov/wpp/images/spacer.gif">
          <a:extLst>
            <a:ext uri="{FF2B5EF4-FFF2-40B4-BE49-F238E27FC236}">
              <a16:creationId xmlns:a16="http://schemas.microsoft.com/office/drawing/2014/main" id="{DF1B8B03-33DD-4A5F-988A-257D3687E3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078992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xdr:row>
      <xdr:rowOff>0</xdr:rowOff>
    </xdr:from>
    <xdr:to>
      <xdr:col>1</xdr:col>
      <xdr:colOff>12700</xdr:colOff>
      <xdr:row>9</xdr:row>
      <xdr:rowOff>0</xdr:rowOff>
    </xdr:to>
    <xdr:pic>
      <xdr:nvPicPr>
        <xdr:cNvPr id="48" name="Picture 47" descr="https://applications.labor.ny.gov/wpp/images/spacer.gif">
          <a:extLst>
            <a:ext uri="{FF2B5EF4-FFF2-40B4-BE49-F238E27FC236}">
              <a16:creationId xmlns:a16="http://schemas.microsoft.com/office/drawing/2014/main" id="{197FBC4E-E682-4E23-A0F1-4EBC8629C5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078992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0</xdr:col>
      <xdr:colOff>15875</xdr:colOff>
      <xdr:row>13</xdr:row>
      <xdr:rowOff>15875</xdr:rowOff>
    </xdr:to>
    <xdr:pic>
      <xdr:nvPicPr>
        <xdr:cNvPr id="2" name="Picture 1" descr="https://applications.labor.ny.gov/wpp/images/spacer.gif">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12494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15875</xdr:colOff>
      <xdr:row>13</xdr:row>
      <xdr:rowOff>15875</xdr:rowOff>
    </xdr:to>
    <xdr:pic>
      <xdr:nvPicPr>
        <xdr:cNvPr id="3" name="Picture 2" descr="https://applications.labor.ny.gov/wpp/images/spacer.gif">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02000" y="1412494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13</xdr:row>
      <xdr:rowOff>0</xdr:rowOff>
    </xdr:from>
    <xdr:to>
      <xdr:col>3</xdr:col>
      <xdr:colOff>15875</xdr:colOff>
      <xdr:row>13</xdr:row>
      <xdr:rowOff>15875</xdr:rowOff>
    </xdr:to>
    <xdr:pic>
      <xdr:nvPicPr>
        <xdr:cNvPr id="4" name="Picture 3" descr="https://applications.labor.ny.gov/wpp/images/spacer.gif">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18250" y="1412494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13</xdr:row>
      <xdr:rowOff>0</xdr:rowOff>
    </xdr:from>
    <xdr:to>
      <xdr:col>4</xdr:col>
      <xdr:colOff>15875</xdr:colOff>
      <xdr:row>13</xdr:row>
      <xdr:rowOff>15875</xdr:rowOff>
    </xdr:to>
    <xdr:pic>
      <xdr:nvPicPr>
        <xdr:cNvPr id="5" name="Picture 4" descr="https://applications.labor.ny.gov/wpp/images/spacer.gif">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07300" y="1412494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13</xdr:row>
      <xdr:rowOff>0</xdr:rowOff>
    </xdr:from>
    <xdr:to>
      <xdr:col>5</xdr:col>
      <xdr:colOff>15875</xdr:colOff>
      <xdr:row>13</xdr:row>
      <xdr:rowOff>15875</xdr:rowOff>
    </xdr:to>
    <xdr:pic>
      <xdr:nvPicPr>
        <xdr:cNvPr id="6" name="Picture 5" descr="https://applications.labor.ny.gov/wpp/images/spacer.gif">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21750" y="1412494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13</xdr:row>
      <xdr:rowOff>0</xdr:rowOff>
    </xdr:from>
    <xdr:to>
      <xdr:col>6</xdr:col>
      <xdr:colOff>15875</xdr:colOff>
      <xdr:row>13</xdr:row>
      <xdr:rowOff>15875</xdr:rowOff>
    </xdr:to>
    <xdr:pic>
      <xdr:nvPicPr>
        <xdr:cNvPr id="7" name="Picture 6" descr="https://applications.labor.ny.gov/wpp/images/spacer.gif">
          <a:extLst>
            <a:ext uri="{FF2B5EF4-FFF2-40B4-BE49-F238E27FC236}">
              <a16:creationId xmlns:a16="http://schemas.microsoft.com/office/drawing/2014/main" id="{00000000-0008-0000-09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12350" y="1412494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13</xdr:row>
      <xdr:rowOff>0</xdr:rowOff>
    </xdr:from>
    <xdr:to>
      <xdr:col>9</xdr:col>
      <xdr:colOff>15875</xdr:colOff>
      <xdr:row>13</xdr:row>
      <xdr:rowOff>15875</xdr:rowOff>
    </xdr:to>
    <xdr:pic>
      <xdr:nvPicPr>
        <xdr:cNvPr id="8" name="Picture 7" descr="https://applications.labor.ny.gov/wpp/images/spacer.gif">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20750" y="1412494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13</xdr:row>
      <xdr:rowOff>0</xdr:rowOff>
    </xdr:from>
    <xdr:to>
      <xdr:col>10</xdr:col>
      <xdr:colOff>15875</xdr:colOff>
      <xdr:row>13</xdr:row>
      <xdr:rowOff>15875</xdr:rowOff>
    </xdr:to>
    <xdr:pic>
      <xdr:nvPicPr>
        <xdr:cNvPr id="9" name="Picture 8" descr="https://applications.labor.ny.gov/wpp/images/spacer.gif">
          <a:extLst>
            <a:ext uri="{FF2B5EF4-FFF2-40B4-BE49-F238E27FC236}">
              <a16:creationId xmlns:a16="http://schemas.microsoft.com/office/drawing/2014/main" id="{00000000-0008-0000-09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687550" y="1412494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13</xdr:row>
      <xdr:rowOff>0</xdr:rowOff>
    </xdr:from>
    <xdr:to>
      <xdr:col>11</xdr:col>
      <xdr:colOff>15875</xdr:colOff>
      <xdr:row>13</xdr:row>
      <xdr:rowOff>15875</xdr:rowOff>
    </xdr:to>
    <xdr:pic>
      <xdr:nvPicPr>
        <xdr:cNvPr id="10" name="Picture 9" descr="https://applications.labor.ny.gov/wpp/images/spacer.gif">
          <a:extLst>
            <a:ext uri="{FF2B5EF4-FFF2-40B4-BE49-F238E27FC236}">
              <a16:creationId xmlns:a16="http://schemas.microsoft.com/office/drawing/2014/main" id="{00000000-0008-0000-09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262350" y="1412494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13</xdr:row>
      <xdr:rowOff>0</xdr:rowOff>
    </xdr:from>
    <xdr:to>
      <xdr:col>12</xdr:col>
      <xdr:colOff>15875</xdr:colOff>
      <xdr:row>13</xdr:row>
      <xdr:rowOff>15875</xdr:rowOff>
    </xdr:to>
    <xdr:pic>
      <xdr:nvPicPr>
        <xdr:cNvPr id="11" name="Picture 10" descr="https://applications.labor.ny.gov/wpp/images/spacer.gif">
          <a:extLst>
            <a:ext uri="{FF2B5EF4-FFF2-40B4-BE49-F238E27FC236}">
              <a16:creationId xmlns:a16="http://schemas.microsoft.com/office/drawing/2014/main" id="{00000000-0008-0000-09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38700" y="1412494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15875</xdr:colOff>
      <xdr:row>13</xdr:row>
      <xdr:rowOff>15875</xdr:rowOff>
    </xdr:to>
    <xdr:pic>
      <xdr:nvPicPr>
        <xdr:cNvPr id="12" name="Picture 11" descr="https://applications.labor.ny.gov/wpp/images/spacer.gif">
          <a:extLst>
            <a:ext uri="{FF2B5EF4-FFF2-40B4-BE49-F238E27FC236}">
              <a16:creationId xmlns:a16="http://schemas.microsoft.com/office/drawing/2014/main" id="{00000000-0008-0000-09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02000" y="1412494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7</xdr:col>
      <xdr:colOff>0</xdr:colOff>
      <xdr:row>13</xdr:row>
      <xdr:rowOff>0</xdr:rowOff>
    </xdr:from>
    <xdr:ext cx="12700" cy="12700"/>
    <xdr:pic>
      <xdr:nvPicPr>
        <xdr:cNvPr id="13" name="Picture 12" descr="https://applications.labor.ny.gov/wpp/images/spacer.gif">
          <a:extLst>
            <a:ext uri="{FF2B5EF4-FFF2-40B4-BE49-F238E27FC236}">
              <a16:creationId xmlns:a16="http://schemas.microsoft.com/office/drawing/2014/main" id="{00000000-0008-0000-09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979150" y="1412494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13</xdr:row>
      <xdr:rowOff>0</xdr:rowOff>
    </xdr:from>
    <xdr:ext cx="12700" cy="12700"/>
    <xdr:pic>
      <xdr:nvPicPr>
        <xdr:cNvPr id="14" name="Picture 13" descr="https://applications.labor.ny.gov/wpp/images/spacer.gif">
          <a:extLst>
            <a:ext uri="{FF2B5EF4-FFF2-40B4-BE49-F238E27FC236}">
              <a16:creationId xmlns:a16="http://schemas.microsoft.com/office/drawing/2014/main" id="{00000000-0008-0000-09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45950" y="1412494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13</xdr:row>
      <xdr:rowOff>0</xdr:rowOff>
    </xdr:from>
    <xdr:to>
      <xdr:col>1</xdr:col>
      <xdr:colOff>15875</xdr:colOff>
      <xdr:row>13</xdr:row>
      <xdr:rowOff>15875</xdr:rowOff>
    </xdr:to>
    <xdr:pic>
      <xdr:nvPicPr>
        <xdr:cNvPr id="15" name="Picture 14" descr="https://applications.labor.ny.gov/wpp/images/spacer.gif">
          <a:extLst>
            <a:ext uri="{FF2B5EF4-FFF2-40B4-BE49-F238E27FC236}">
              <a16:creationId xmlns:a16="http://schemas.microsoft.com/office/drawing/2014/main" id="{00000000-0008-0000-09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02000" y="1412494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15875</xdr:colOff>
      <xdr:row>13</xdr:row>
      <xdr:rowOff>15875</xdr:rowOff>
    </xdr:to>
    <xdr:pic>
      <xdr:nvPicPr>
        <xdr:cNvPr id="16" name="Picture 15" descr="https://applications.labor.ny.gov/wpp/images/spacer.gif">
          <a:extLst>
            <a:ext uri="{FF2B5EF4-FFF2-40B4-BE49-F238E27FC236}">
              <a16:creationId xmlns:a16="http://schemas.microsoft.com/office/drawing/2014/main" id="{2332444C-8020-4AA6-825E-A2B9920270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2152554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15875</xdr:colOff>
      <xdr:row>13</xdr:row>
      <xdr:rowOff>15875</xdr:rowOff>
    </xdr:to>
    <xdr:pic>
      <xdr:nvPicPr>
        <xdr:cNvPr id="17" name="Picture 16" descr="https://applications.labor.ny.gov/wpp/images/spacer.gif">
          <a:extLst>
            <a:ext uri="{FF2B5EF4-FFF2-40B4-BE49-F238E27FC236}">
              <a16:creationId xmlns:a16="http://schemas.microsoft.com/office/drawing/2014/main" id="{D9C36D3D-1C92-4F62-AC88-C611DBBE9F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2152554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15875</xdr:colOff>
      <xdr:row>13</xdr:row>
      <xdr:rowOff>15875</xdr:rowOff>
    </xdr:to>
    <xdr:pic>
      <xdr:nvPicPr>
        <xdr:cNvPr id="18" name="Picture 17" descr="https://applications.labor.ny.gov/wpp/images/spacer.gif">
          <a:extLst>
            <a:ext uri="{FF2B5EF4-FFF2-40B4-BE49-F238E27FC236}">
              <a16:creationId xmlns:a16="http://schemas.microsoft.com/office/drawing/2014/main" id="{216FD396-2447-4B8F-B8A5-ABF82EA75E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2152554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15875</xdr:colOff>
      <xdr:row>13</xdr:row>
      <xdr:rowOff>15875</xdr:rowOff>
    </xdr:to>
    <xdr:pic>
      <xdr:nvPicPr>
        <xdr:cNvPr id="28" name="Picture 27" descr="https://applications.labor.ny.gov/wpp/images/spacer.gif">
          <a:extLst>
            <a:ext uri="{FF2B5EF4-FFF2-40B4-BE49-F238E27FC236}">
              <a16:creationId xmlns:a16="http://schemas.microsoft.com/office/drawing/2014/main" id="{548443F7-0E9A-4CDB-9F4D-2A5125702B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15875</xdr:colOff>
      <xdr:row>13</xdr:row>
      <xdr:rowOff>15875</xdr:rowOff>
    </xdr:to>
    <xdr:pic>
      <xdr:nvPicPr>
        <xdr:cNvPr id="29" name="Picture 28" descr="https://applications.labor.ny.gov/wpp/images/spacer.gif">
          <a:extLst>
            <a:ext uri="{FF2B5EF4-FFF2-40B4-BE49-F238E27FC236}">
              <a16:creationId xmlns:a16="http://schemas.microsoft.com/office/drawing/2014/main" id="{A01BB5A0-159B-41D7-ACEA-3B8E60A0DF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15875</xdr:colOff>
      <xdr:row>13</xdr:row>
      <xdr:rowOff>15875</xdr:rowOff>
    </xdr:to>
    <xdr:pic>
      <xdr:nvPicPr>
        <xdr:cNvPr id="30" name="Picture 29" descr="https://applications.labor.ny.gov/wpp/images/spacer.gif">
          <a:extLst>
            <a:ext uri="{FF2B5EF4-FFF2-40B4-BE49-F238E27FC236}">
              <a16:creationId xmlns:a16="http://schemas.microsoft.com/office/drawing/2014/main" id="{ABD6C514-2673-4B2B-AC93-85D9ECC5C6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15875</xdr:colOff>
      <xdr:row>13</xdr:row>
      <xdr:rowOff>15875</xdr:rowOff>
    </xdr:to>
    <xdr:pic>
      <xdr:nvPicPr>
        <xdr:cNvPr id="31" name="Picture 30" descr="https://applications.labor.ny.gov/wpp/images/spacer.gif">
          <a:extLst>
            <a:ext uri="{FF2B5EF4-FFF2-40B4-BE49-F238E27FC236}">
              <a16:creationId xmlns:a16="http://schemas.microsoft.com/office/drawing/2014/main" id="{C008D366-5886-4890-A113-12822B0CCD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15875</xdr:colOff>
      <xdr:row>13</xdr:row>
      <xdr:rowOff>15875</xdr:rowOff>
    </xdr:to>
    <xdr:pic>
      <xdr:nvPicPr>
        <xdr:cNvPr id="32" name="Picture 31" descr="https://applications.labor.ny.gov/wpp/images/spacer.gif">
          <a:extLst>
            <a:ext uri="{FF2B5EF4-FFF2-40B4-BE49-F238E27FC236}">
              <a16:creationId xmlns:a16="http://schemas.microsoft.com/office/drawing/2014/main" id="{F4AD1BEF-9E1B-44B2-9DFF-7143A10AC9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13</xdr:row>
      <xdr:rowOff>0</xdr:rowOff>
    </xdr:from>
    <xdr:ext cx="12700" cy="12700"/>
    <xdr:pic>
      <xdr:nvPicPr>
        <xdr:cNvPr id="33" name="Picture 32" descr="https://applications.labor.ny.gov/wpp/images/spacer.gif">
          <a:extLst>
            <a:ext uri="{FF2B5EF4-FFF2-40B4-BE49-F238E27FC236}">
              <a16:creationId xmlns:a16="http://schemas.microsoft.com/office/drawing/2014/main" id="{FA8CA9E3-6438-426E-80F0-E7F3E2F6FD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13</xdr:row>
      <xdr:rowOff>0</xdr:rowOff>
    </xdr:from>
    <xdr:to>
      <xdr:col>1</xdr:col>
      <xdr:colOff>15875</xdr:colOff>
      <xdr:row>13</xdr:row>
      <xdr:rowOff>15875</xdr:rowOff>
    </xdr:to>
    <xdr:pic>
      <xdr:nvPicPr>
        <xdr:cNvPr id="34" name="Picture 33" descr="https://applications.labor.ny.gov/wpp/images/spacer.gif">
          <a:extLst>
            <a:ext uri="{FF2B5EF4-FFF2-40B4-BE49-F238E27FC236}">
              <a16:creationId xmlns:a16="http://schemas.microsoft.com/office/drawing/2014/main" id="{176ADAB0-C73E-4511-ADC8-F30A6B5346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15875</xdr:colOff>
      <xdr:row>13</xdr:row>
      <xdr:rowOff>15875</xdr:rowOff>
    </xdr:to>
    <xdr:pic>
      <xdr:nvPicPr>
        <xdr:cNvPr id="35" name="Picture 34" descr="https://applications.labor.ny.gov/wpp/images/spacer.gif">
          <a:extLst>
            <a:ext uri="{FF2B5EF4-FFF2-40B4-BE49-F238E27FC236}">
              <a16:creationId xmlns:a16="http://schemas.microsoft.com/office/drawing/2014/main" id="{E2D92743-3848-455F-B977-8703621DB0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15875</xdr:colOff>
      <xdr:row>13</xdr:row>
      <xdr:rowOff>15875</xdr:rowOff>
    </xdr:to>
    <xdr:pic>
      <xdr:nvPicPr>
        <xdr:cNvPr id="36" name="Picture 35" descr="https://applications.labor.ny.gov/wpp/images/spacer.gif">
          <a:extLst>
            <a:ext uri="{FF2B5EF4-FFF2-40B4-BE49-F238E27FC236}">
              <a16:creationId xmlns:a16="http://schemas.microsoft.com/office/drawing/2014/main" id="{F4E51A27-324F-47F6-9E52-EE26FAFA6C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15875</xdr:colOff>
      <xdr:row>13</xdr:row>
      <xdr:rowOff>15875</xdr:rowOff>
    </xdr:to>
    <xdr:pic>
      <xdr:nvPicPr>
        <xdr:cNvPr id="37" name="Picture 36" descr="https://applications.labor.ny.gov/wpp/images/spacer.gif">
          <a:extLst>
            <a:ext uri="{FF2B5EF4-FFF2-40B4-BE49-F238E27FC236}">
              <a16:creationId xmlns:a16="http://schemas.microsoft.com/office/drawing/2014/main" id="{BA9D3323-95DC-4954-94FA-6899D89003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15875</xdr:colOff>
      <xdr:row>13</xdr:row>
      <xdr:rowOff>15875</xdr:rowOff>
    </xdr:to>
    <xdr:pic>
      <xdr:nvPicPr>
        <xdr:cNvPr id="38" name="Picture 37" descr="https://applications.labor.ny.gov/wpp/images/spacer.gif">
          <a:extLst>
            <a:ext uri="{FF2B5EF4-FFF2-40B4-BE49-F238E27FC236}">
              <a16:creationId xmlns:a16="http://schemas.microsoft.com/office/drawing/2014/main" id="{108F5AFE-1989-499B-914A-3E4BEA3B5D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15875</xdr:colOff>
      <xdr:row>13</xdr:row>
      <xdr:rowOff>15875</xdr:rowOff>
    </xdr:to>
    <xdr:pic>
      <xdr:nvPicPr>
        <xdr:cNvPr id="39" name="Picture 38" descr="https://applications.labor.ny.gov/wpp/images/spacer.gif">
          <a:extLst>
            <a:ext uri="{FF2B5EF4-FFF2-40B4-BE49-F238E27FC236}">
              <a16:creationId xmlns:a16="http://schemas.microsoft.com/office/drawing/2014/main" id="{F972DC5D-294D-4AA9-A673-D6DD1A98E1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15875</xdr:colOff>
      <xdr:row>13</xdr:row>
      <xdr:rowOff>15875</xdr:rowOff>
    </xdr:to>
    <xdr:pic>
      <xdr:nvPicPr>
        <xdr:cNvPr id="40" name="Picture 39" descr="https://applications.labor.ny.gov/wpp/images/spacer.gif">
          <a:extLst>
            <a:ext uri="{FF2B5EF4-FFF2-40B4-BE49-F238E27FC236}">
              <a16:creationId xmlns:a16="http://schemas.microsoft.com/office/drawing/2014/main" id="{890F0BEE-195A-44A5-8433-6456158648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15875</xdr:colOff>
      <xdr:row>13</xdr:row>
      <xdr:rowOff>15875</xdr:rowOff>
    </xdr:to>
    <xdr:pic>
      <xdr:nvPicPr>
        <xdr:cNvPr id="41" name="Picture 40" descr="https://applications.labor.ny.gov/wpp/images/spacer.gif">
          <a:extLst>
            <a:ext uri="{FF2B5EF4-FFF2-40B4-BE49-F238E27FC236}">
              <a16:creationId xmlns:a16="http://schemas.microsoft.com/office/drawing/2014/main" id="{1C2E9675-5F97-447A-ADF8-E07B267DD2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15875</xdr:colOff>
      <xdr:row>13</xdr:row>
      <xdr:rowOff>15875</xdr:rowOff>
    </xdr:to>
    <xdr:pic>
      <xdr:nvPicPr>
        <xdr:cNvPr id="42" name="Picture 41" descr="https://applications.labor.ny.gov/wpp/images/spacer.gif">
          <a:extLst>
            <a:ext uri="{FF2B5EF4-FFF2-40B4-BE49-F238E27FC236}">
              <a16:creationId xmlns:a16="http://schemas.microsoft.com/office/drawing/2014/main" id="{EFE87068-8568-4450-956F-5C9DE54551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15875</xdr:colOff>
      <xdr:row>13</xdr:row>
      <xdr:rowOff>15875</xdr:rowOff>
    </xdr:to>
    <xdr:pic>
      <xdr:nvPicPr>
        <xdr:cNvPr id="43" name="Picture 42" descr="https://applications.labor.ny.gov/wpp/images/spacer.gif">
          <a:extLst>
            <a:ext uri="{FF2B5EF4-FFF2-40B4-BE49-F238E27FC236}">
              <a16:creationId xmlns:a16="http://schemas.microsoft.com/office/drawing/2014/main" id="{C09F47FF-7DC3-45B6-8425-F6DBD4F9EC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15875</xdr:colOff>
      <xdr:row>13</xdr:row>
      <xdr:rowOff>15875</xdr:rowOff>
    </xdr:to>
    <xdr:pic>
      <xdr:nvPicPr>
        <xdr:cNvPr id="44" name="Picture 43" descr="https://applications.labor.ny.gov/wpp/images/spacer.gif">
          <a:extLst>
            <a:ext uri="{FF2B5EF4-FFF2-40B4-BE49-F238E27FC236}">
              <a16:creationId xmlns:a16="http://schemas.microsoft.com/office/drawing/2014/main" id="{6B6652B5-3AD0-4CD4-B3AD-BEC3EFBBBB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15875</xdr:colOff>
      <xdr:row>13</xdr:row>
      <xdr:rowOff>15875</xdr:rowOff>
    </xdr:to>
    <xdr:pic>
      <xdr:nvPicPr>
        <xdr:cNvPr id="45" name="Picture 44" descr="https://applications.labor.ny.gov/wpp/images/spacer.gif">
          <a:extLst>
            <a:ext uri="{FF2B5EF4-FFF2-40B4-BE49-F238E27FC236}">
              <a16:creationId xmlns:a16="http://schemas.microsoft.com/office/drawing/2014/main" id="{0EFD5FF0-906A-4F62-91F9-F25CF5B905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15875</xdr:colOff>
      <xdr:row>13</xdr:row>
      <xdr:rowOff>15875</xdr:rowOff>
    </xdr:to>
    <xdr:pic>
      <xdr:nvPicPr>
        <xdr:cNvPr id="46" name="Picture 45" descr="https://applications.labor.ny.gov/wpp/images/spacer.gif">
          <a:extLst>
            <a:ext uri="{FF2B5EF4-FFF2-40B4-BE49-F238E27FC236}">
              <a16:creationId xmlns:a16="http://schemas.microsoft.com/office/drawing/2014/main" id="{16895C4E-5FE9-424E-AC81-6453C37656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13</xdr:row>
      <xdr:rowOff>0</xdr:rowOff>
    </xdr:from>
    <xdr:ext cx="12700" cy="12700"/>
    <xdr:pic>
      <xdr:nvPicPr>
        <xdr:cNvPr id="47" name="Picture 46" descr="https://applications.labor.ny.gov/wpp/images/spacer.gif">
          <a:extLst>
            <a:ext uri="{FF2B5EF4-FFF2-40B4-BE49-F238E27FC236}">
              <a16:creationId xmlns:a16="http://schemas.microsoft.com/office/drawing/2014/main" id="{C385FEEB-95C6-4FE0-9289-6C252927FF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13</xdr:row>
      <xdr:rowOff>0</xdr:rowOff>
    </xdr:from>
    <xdr:to>
      <xdr:col>1</xdr:col>
      <xdr:colOff>15875</xdr:colOff>
      <xdr:row>13</xdr:row>
      <xdr:rowOff>15875</xdr:rowOff>
    </xdr:to>
    <xdr:pic>
      <xdr:nvPicPr>
        <xdr:cNvPr id="48" name="Picture 47" descr="https://applications.labor.ny.gov/wpp/images/spacer.gif">
          <a:extLst>
            <a:ext uri="{FF2B5EF4-FFF2-40B4-BE49-F238E27FC236}">
              <a16:creationId xmlns:a16="http://schemas.microsoft.com/office/drawing/2014/main" id="{323BFA29-857E-4CD2-A8CA-FA62B929D1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15875</xdr:colOff>
      <xdr:row>13</xdr:row>
      <xdr:rowOff>15875</xdr:rowOff>
    </xdr:to>
    <xdr:pic>
      <xdr:nvPicPr>
        <xdr:cNvPr id="49" name="Picture 48" descr="https://applications.labor.ny.gov/wpp/images/spacer.gif">
          <a:extLst>
            <a:ext uri="{FF2B5EF4-FFF2-40B4-BE49-F238E27FC236}">
              <a16:creationId xmlns:a16="http://schemas.microsoft.com/office/drawing/2014/main" id="{24408B24-8FBA-4D37-B45E-70037F92A0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15875</xdr:colOff>
      <xdr:row>13</xdr:row>
      <xdr:rowOff>15875</xdr:rowOff>
    </xdr:to>
    <xdr:pic>
      <xdr:nvPicPr>
        <xdr:cNvPr id="50" name="Picture 49" descr="https://applications.labor.ny.gov/wpp/images/spacer.gif">
          <a:extLst>
            <a:ext uri="{FF2B5EF4-FFF2-40B4-BE49-F238E27FC236}">
              <a16:creationId xmlns:a16="http://schemas.microsoft.com/office/drawing/2014/main" id="{7B90EE19-A015-4914-8D5D-A65A720CA5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13</xdr:row>
      <xdr:rowOff>0</xdr:rowOff>
    </xdr:from>
    <xdr:ext cx="12700" cy="12700"/>
    <xdr:pic>
      <xdr:nvPicPr>
        <xdr:cNvPr id="51" name="Picture 50" descr="https://applications.labor.ny.gov/wpp/images/spacer.gif">
          <a:extLst>
            <a:ext uri="{FF2B5EF4-FFF2-40B4-BE49-F238E27FC236}">
              <a16:creationId xmlns:a16="http://schemas.microsoft.com/office/drawing/2014/main" id="{8151B15B-5008-4A72-8A9B-CC1385F106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13</xdr:row>
      <xdr:rowOff>0</xdr:rowOff>
    </xdr:from>
    <xdr:to>
      <xdr:col>1</xdr:col>
      <xdr:colOff>15875</xdr:colOff>
      <xdr:row>13</xdr:row>
      <xdr:rowOff>15875</xdr:rowOff>
    </xdr:to>
    <xdr:pic>
      <xdr:nvPicPr>
        <xdr:cNvPr id="52" name="Picture 51" descr="https://applications.labor.ny.gov/wpp/images/spacer.gif">
          <a:extLst>
            <a:ext uri="{FF2B5EF4-FFF2-40B4-BE49-F238E27FC236}">
              <a16:creationId xmlns:a16="http://schemas.microsoft.com/office/drawing/2014/main" id="{32AE6BAB-119D-40B4-99E7-A8781DA8E0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15875</xdr:colOff>
      <xdr:row>13</xdr:row>
      <xdr:rowOff>15875</xdr:rowOff>
    </xdr:to>
    <xdr:pic>
      <xdr:nvPicPr>
        <xdr:cNvPr id="53" name="Picture 52" descr="https://applications.labor.ny.gov/wpp/images/spacer.gif">
          <a:extLst>
            <a:ext uri="{FF2B5EF4-FFF2-40B4-BE49-F238E27FC236}">
              <a16:creationId xmlns:a16="http://schemas.microsoft.com/office/drawing/2014/main" id="{65D82BA1-658B-4D43-8ACB-D8EA341C9A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15875</xdr:colOff>
      <xdr:row>13</xdr:row>
      <xdr:rowOff>15875</xdr:rowOff>
    </xdr:to>
    <xdr:pic>
      <xdr:nvPicPr>
        <xdr:cNvPr id="54" name="Picture 53" descr="https://applications.labor.ny.gov/wpp/images/spacer.gif">
          <a:extLst>
            <a:ext uri="{FF2B5EF4-FFF2-40B4-BE49-F238E27FC236}">
              <a16:creationId xmlns:a16="http://schemas.microsoft.com/office/drawing/2014/main" id="{38C36CC3-4AF5-43DD-902A-4F450602A6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15875</xdr:colOff>
      <xdr:row>13</xdr:row>
      <xdr:rowOff>15875</xdr:rowOff>
    </xdr:to>
    <xdr:pic>
      <xdr:nvPicPr>
        <xdr:cNvPr id="55" name="Picture 54" descr="https://applications.labor.ny.gov/wpp/images/spacer.gif">
          <a:extLst>
            <a:ext uri="{FF2B5EF4-FFF2-40B4-BE49-F238E27FC236}">
              <a16:creationId xmlns:a16="http://schemas.microsoft.com/office/drawing/2014/main" id="{0FDBF3E0-FBB0-4A45-9898-3182318B21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15875</xdr:colOff>
      <xdr:row>13</xdr:row>
      <xdr:rowOff>15875</xdr:rowOff>
    </xdr:to>
    <xdr:pic>
      <xdr:nvPicPr>
        <xdr:cNvPr id="56" name="Picture 55" descr="https://applications.labor.ny.gov/wpp/images/spacer.gif">
          <a:extLst>
            <a:ext uri="{FF2B5EF4-FFF2-40B4-BE49-F238E27FC236}">
              <a16:creationId xmlns:a16="http://schemas.microsoft.com/office/drawing/2014/main" id="{99D6058F-F07C-4BD9-A903-AEFF09AA90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15875</xdr:colOff>
      <xdr:row>13</xdr:row>
      <xdr:rowOff>15875</xdr:rowOff>
    </xdr:to>
    <xdr:pic>
      <xdr:nvPicPr>
        <xdr:cNvPr id="57" name="Picture 56" descr="https://applications.labor.ny.gov/wpp/images/spacer.gif">
          <a:extLst>
            <a:ext uri="{FF2B5EF4-FFF2-40B4-BE49-F238E27FC236}">
              <a16:creationId xmlns:a16="http://schemas.microsoft.com/office/drawing/2014/main" id="{F3781CAA-C2A6-41F7-B948-99BBC69B4D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15875</xdr:colOff>
      <xdr:row>13</xdr:row>
      <xdr:rowOff>15875</xdr:rowOff>
    </xdr:to>
    <xdr:pic>
      <xdr:nvPicPr>
        <xdr:cNvPr id="58" name="Picture 57" descr="https://applications.labor.ny.gov/wpp/images/spacer.gif">
          <a:extLst>
            <a:ext uri="{FF2B5EF4-FFF2-40B4-BE49-F238E27FC236}">
              <a16:creationId xmlns:a16="http://schemas.microsoft.com/office/drawing/2014/main" id="{BFFF40FA-CC71-4AB4-ABE4-785116C196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15875</xdr:colOff>
      <xdr:row>13</xdr:row>
      <xdr:rowOff>15875</xdr:rowOff>
    </xdr:to>
    <xdr:pic>
      <xdr:nvPicPr>
        <xdr:cNvPr id="59" name="Picture 58" descr="https://applications.labor.ny.gov/wpp/images/spacer.gif">
          <a:extLst>
            <a:ext uri="{FF2B5EF4-FFF2-40B4-BE49-F238E27FC236}">
              <a16:creationId xmlns:a16="http://schemas.microsoft.com/office/drawing/2014/main" id="{A874F5CD-6EA7-40BF-90D1-F7F08D9CB4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15875</xdr:colOff>
      <xdr:row>13</xdr:row>
      <xdr:rowOff>15875</xdr:rowOff>
    </xdr:to>
    <xdr:pic>
      <xdr:nvPicPr>
        <xdr:cNvPr id="60" name="Picture 59" descr="https://applications.labor.ny.gov/wpp/images/spacer.gif">
          <a:extLst>
            <a:ext uri="{FF2B5EF4-FFF2-40B4-BE49-F238E27FC236}">
              <a16:creationId xmlns:a16="http://schemas.microsoft.com/office/drawing/2014/main" id="{F3C31EFE-5EEB-43F5-A6A5-FCA16B4D08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15875</xdr:colOff>
      <xdr:row>13</xdr:row>
      <xdr:rowOff>15875</xdr:rowOff>
    </xdr:to>
    <xdr:pic>
      <xdr:nvPicPr>
        <xdr:cNvPr id="61" name="Picture 60" descr="https://applications.labor.ny.gov/wpp/images/spacer.gif">
          <a:extLst>
            <a:ext uri="{FF2B5EF4-FFF2-40B4-BE49-F238E27FC236}">
              <a16:creationId xmlns:a16="http://schemas.microsoft.com/office/drawing/2014/main" id="{AE0DFA0D-5A26-4963-A4F7-6BAF86C9B3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15875</xdr:colOff>
      <xdr:row>13</xdr:row>
      <xdr:rowOff>15875</xdr:rowOff>
    </xdr:to>
    <xdr:pic>
      <xdr:nvPicPr>
        <xdr:cNvPr id="62" name="Picture 61" descr="https://applications.labor.ny.gov/wpp/images/spacer.gif">
          <a:extLst>
            <a:ext uri="{FF2B5EF4-FFF2-40B4-BE49-F238E27FC236}">
              <a16:creationId xmlns:a16="http://schemas.microsoft.com/office/drawing/2014/main" id="{6C86A27B-FBE1-463C-ADE4-62426C0970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15875</xdr:colOff>
      <xdr:row>13</xdr:row>
      <xdr:rowOff>15875</xdr:rowOff>
    </xdr:to>
    <xdr:pic>
      <xdr:nvPicPr>
        <xdr:cNvPr id="63" name="Picture 62" descr="https://applications.labor.ny.gov/wpp/images/spacer.gif">
          <a:extLst>
            <a:ext uri="{FF2B5EF4-FFF2-40B4-BE49-F238E27FC236}">
              <a16:creationId xmlns:a16="http://schemas.microsoft.com/office/drawing/2014/main" id="{D11DABE0-D894-41DA-8EB4-1B87CC1D2C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15875</xdr:colOff>
      <xdr:row>13</xdr:row>
      <xdr:rowOff>15875</xdr:rowOff>
    </xdr:to>
    <xdr:pic>
      <xdr:nvPicPr>
        <xdr:cNvPr id="64" name="Picture 63" descr="https://applications.labor.ny.gov/wpp/images/spacer.gif">
          <a:extLst>
            <a:ext uri="{FF2B5EF4-FFF2-40B4-BE49-F238E27FC236}">
              <a16:creationId xmlns:a16="http://schemas.microsoft.com/office/drawing/2014/main" id="{E59E9A5B-DB1F-45B1-A3CD-CE6EEFB39C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13</xdr:row>
      <xdr:rowOff>0</xdr:rowOff>
    </xdr:from>
    <xdr:ext cx="12700" cy="12700"/>
    <xdr:pic>
      <xdr:nvPicPr>
        <xdr:cNvPr id="65" name="Picture 64" descr="https://applications.labor.ny.gov/wpp/images/spacer.gif">
          <a:extLst>
            <a:ext uri="{FF2B5EF4-FFF2-40B4-BE49-F238E27FC236}">
              <a16:creationId xmlns:a16="http://schemas.microsoft.com/office/drawing/2014/main" id="{D1F164F3-199C-4257-8528-21FB7E9C81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13</xdr:row>
      <xdr:rowOff>0</xdr:rowOff>
    </xdr:from>
    <xdr:to>
      <xdr:col>1</xdr:col>
      <xdr:colOff>15875</xdr:colOff>
      <xdr:row>13</xdr:row>
      <xdr:rowOff>15875</xdr:rowOff>
    </xdr:to>
    <xdr:pic>
      <xdr:nvPicPr>
        <xdr:cNvPr id="66" name="Picture 65" descr="https://applications.labor.ny.gov/wpp/images/spacer.gif">
          <a:extLst>
            <a:ext uri="{FF2B5EF4-FFF2-40B4-BE49-F238E27FC236}">
              <a16:creationId xmlns:a16="http://schemas.microsoft.com/office/drawing/2014/main" id="{C6794996-C00B-42F2-B746-2642BFC3A1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15875</xdr:colOff>
      <xdr:row>13</xdr:row>
      <xdr:rowOff>15875</xdr:rowOff>
    </xdr:to>
    <xdr:pic>
      <xdr:nvPicPr>
        <xdr:cNvPr id="67" name="Picture 66" descr="https://applications.labor.ny.gov/wpp/images/spacer.gif">
          <a:extLst>
            <a:ext uri="{FF2B5EF4-FFF2-40B4-BE49-F238E27FC236}">
              <a16:creationId xmlns:a16="http://schemas.microsoft.com/office/drawing/2014/main" id="{632294AA-EB88-4CF6-A93B-97F1E8D96C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15875</xdr:colOff>
      <xdr:row>13</xdr:row>
      <xdr:rowOff>15875</xdr:rowOff>
    </xdr:to>
    <xdr:pic>
      <xdr:nvPicPr>
        <xdr:cNvPr id="68" name="Picture 67" descr="https://applications.labor.ny.gov/wpp/images/spacer.gif">
          <a:extLst>
            <a:ext uri="{FF2B5EF4-FFF2-40B4-BE49-F238E27FC236}">
              <a16:creationId xmlns:a16="http://schemas.microsoft.com/office/drawing/2014/main" id="{C000F35F-3D09-4531-B0B9-5B780C65B6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13</xdr:row>
      <xdr:rowOff>0</xdr:rowOff>
    </xdr:from>
    <xdr:ext cx="12700" cy="12700"/>
    <xdr:pic>
      <xdr:nvPicPr>
        <xdr:cNvPr id="69" name="Picture 68" descr="https://applications.labor.ny.gov/wpp/images/spacer.gif">
          <a:extLst>
            <a:ext uri="{FF2B5EF4-FFF2-40B4-BE49-F238E27FC236}">
              <a16:creationId xmlns:a16="http://schemas.microsoft.com/office/drawing/2014/main" id="{A3F76DA0-5B04-4046-8B3F-57337C0D5F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13</xdr:row>
      <xdr:rowOff>0</xdr:rowOff>
    </xdr:from>
    <xdr:to>
      <xdr:col>1</xdr:col>
      <xdr:colOff>15875</xdr:colOff>
      <xdr:row>13</xdr:row>
      <xdr:rowOff>15875</xdr:rowOff>
    </xdr:to>
    <xdr:pic>
      <xdr:nvPicPr>
        <xdr:cNvPr id="70" name="Picture 69" descr="https://applications.labor.ny.gov/wpp/images/spacer.gif">
          <a:extLst>
            <a:ext uri="{FF2B5EF4-FFF2-40B4-BE49-F238E27FC236}">
              <a16:creationId xmlns:a16="http://schemas.microsoft.com/office/drawing/2014/main" id="{7F579B17-3787-41E3-9894-9C21AD61CF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15875</xdr:colOff>
      <xdr:row>13</xdr:row>
      <xdr:rowOff>15875</xdr:rowOff>
    </xdr:to>
    <xdr:pic>
      <xdr:nvPicPr>
        <xdr:cNvPr id="71" name="Picture 70" descr="https://applications.labor.ny.gov/wpp/images/spacer.gif">
          <a:extLst>
            <a:ext uri="{FF2B5EF4-FFF2-40B4-BE49-F238E27FC236}">
              <a16:creationId xmlns:a16="http://schemas.microsoft.com/office/drawing/2014/main" id="{0A2415D3-8EA9-4CEA-99CE-3682CF946C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15875</xdr:colOff>
      <xdr:row>13</xdr:row>
      <xdr:rowOff>15875</xdr:rowOff>
    </xdr:to>
    <xdr:pic>
      <xdr:nvPicPr>
        <xdr:cNvPr id="72" name="Picture 71" descr="https://applications.labor.ny.gov/wpp/images/spacer.gif">
          <a:extLst>
            <a:ext uri="{FF2B5EF4-FFF2-40B4-BE49-F238E27FC236}">
              <a16:creationId xmlns:a16="http://schemas.microsoft.com/office/drawing/2014/main" id="{494A4CD5-D095-447D-B591-71BC8B882F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15875</xdr:colOff>
      <xdr:row>13</xdr:row>
      <xdr:rowOff>15875</xdr:rowOff>
    </xdr:to>
    <xdr:pic>
      <xdr:nvPicPr>
        <xdr:cNvPr id="73" name="Picture 72" descr="https://applications.labor.ny.gov/wpp/images/spacer.gif">
          <a:extLst>
            <a:ext uri="{FF2B5EF4-FFF2-40B4-BE49-F238E27FC236}">
              <a16:creationId xmlns:a16="http://schemas.microsoft.com/office/drawing/2014/main" id="{F39F1858-77CE-4E4B-8A6E-166981E2B0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15875</xdr:colOff>
      <xdr:row>13</xdr:row>
      <xdr:rowOff>15875</xdr:rowOff>
    </xdr:to>
    <xdr:pic>
      <xdr:nvPicPr>
        <xdr:cNvPr id="74" name="Picture 73" descr="https://applications.labor.ny.gov/wpp/images/spacer.gif">
          <a:extLst>
            <a:ext uri="{FF2B5EF4-FFF2-40B4-BE49-F238E27FC236}">
              <a16:creationId xmlns:a16="http://schemas.microsoft.com/office/drawing/2014/main" id="{E959D6B3-62B0-46D9-A563-F0DD7ACB36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15875</xdr:colOff>
      <xdr:row>13</xdr:row>
      <xdr:rowOff>15875</xdr:rowOff>
    </xdr:to>
    <xdr:pic>
      <xdr:nvPicPr>
        <xdr:cNvPr id="75" name="Picture 74" descr="https://applications.labor.ny.gov/wpp/images/spacer.gif">
          <a:extLst>
            <a:ext uri="{FF2B5EF4-FFF2-40B4-BE49-F238E27FC236}">
              <a16:creationId xmlns:a16="http://schemas.microsoft.com/office/drawing/2014/main" id="{00E49E9E-EE49-47F5-8C3F-DAA9F0F163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15875</xdr:colOff>
      <xdr:row>13</xdr:row>
      <xdr:rowOff>15875</xdr:rowOff>
    </xdr:to>
    <xdr:pic>
      <xdr:nvPicPr>
        <xdr:cNvPr id="76" name="Picture 75" descr="https://applications.labor.ny.gov/wpp/images/spacer.gif">
          <a:extLst>
            <a:ext uri="{FF2B5EF4-FFF2-40B4-BE49-F238E27FC236}">
              <a16:creationId xmlns:a16="http://schemas.microsoft.com/office/drawing/2014/main" id="{8167B798-D133-4F10-B444-219D3C3073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15875</xdr:colOff>
      <xdr:row>13</xdr:row>
      <xdr:rowOff>15875</xdr:rowOff>
    </xdr:to>
    <xdr:pic>
      <xdr:nvPicPr>
        <xdr:cNvPr id="77" name="Picture 76" descr="https://applications.labor.ny.gov/wpp/images/spacer.gif">
          <a:extLst>
            <a:ext uri="{FF2B5EF4-FFF2-40B4-BE49-F238E27FC236}">
              <a16:creationId xmlns:a16="http://schemas.microsoft.com/office/drawing/2014/main" id="{C2EAFE7D-410F-4001-A067-FD3274E472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13</xdr:row>
      <xdr:rowOff>0</xdr:rowOff>
    </xdr:from>
    <xdr:ext cx="12700" cy="12700"/>
    <xdr:pic>
      <xdr:nvPicPr>
        <xdr:cNvPr id="78" name="Picture 77" descr="https://applications.labor.ny.gov/wpp/images/spacer.gif">
          <a:extLst>
            <a:ext uri="{FF2B5EF4-FFF2-40B4-BE49-F238E27FC236}">
              <a16:creationId xmlns:a16="http://schemas.microsoft.com/office/drawing/2014/main" id="{0DC830AE-1F42-4F0C-840B-27A7949B3C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13</xdr:row>
      <xdr:rowOff>0</xdr:rowOff>
    </xdr:from>
    <xdr:to>
      <xdr:col>1</xdr:col>
      <xdr:colOff>15875</xdr:colOff>
      <xdr:row>13</xdr:row>
      <xdr:rowOff>15875</xdr:rowOff>
    </xdr:to>
    <xdr:pic>
      <xdr:nvPicPr>
        <xdr:cNvPr id="79" name="Picture 78" descr="https://applications.labor.ny.gov/wpp/images/spacer.gif">
          <a:extLst>
            <a:ext uri="{FF2B5EF4-FFF2-40B4-BE49-F238E27FC236}">
              <a16:creationId xmlns:a16="http://schemas.microsoft.com/office/drawing/2014/main" id="{92CB723F-04E4-4937-823B-7661848899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15875</xdr:colOff>
      <xdr:row>13</xdr:row>
      <xdr:rowOff>15875</xdr:rowOff>
    </xdr:to>
    <xdr:pic>
      <xdr:nvPicPr>
        <xdr:cNvPr id="80" name="Picture 79" descr="https://applications.labor.ny.gov/wpp/images/spacer.gif">
          <a:extLst>
            <a:ext uri="{FF2B5EF4-FFF2-40B4-BE49-F238E27FC236}">
              <a16:creationId xmlns:a16="http://schemas.microsoft.com/office/drawing/2014/main" id="{707CBBAE-038C-41F6-8276-98B827D354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15875</xdr:colOff>
      <xdr:row>13</xdr:row>
      <xdr:rowOff>15875</xdr:rowOff>
    </xdr:to>
    <xdr:pic>
      <xdr:nvPicPr>
        <xdr:cNvPr id="81" name="Picture 80" descr="https://applications.labor.ny.gov/wpp/images/spacer.gif">
          <a:extLst>
            <a:ext uri="{FF2B5EF4-FFF2-40B4-BE49-F238E27FC236}">
              <a16:creationId xmlns:a16="http://schemas.microsoft.com/office/drawing/2014/main" id="{9F6E1A0F-ADD3-4DE4-A0B6-03322BA355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13</xdr:row>
      <xdr:rowOff>0</xdr:rowOff>
    </xdr:from>
    <xdr:ext cx="12700" cy="12700"/>
    <xdr:pic>
      <xdr:nvPicPr>
        <xdr:cNvPr id="82" name="Picture 81" descr="https://applications.labor.ny.gov/wpp/images/spacer.gif">
          <a:extLst>
            <a:ext uri="{FF2B5EF4-FFF2-40B4-BE49-F238E27FC236}">
              <a16:creationId xmlns:a16="http://schemas.microsoft.com/office/drawing/2014/main" id="{36224427-0244-4D84-8FD9-022BA3A857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13</xdr:row>
      <xdr:rowOff>0</xdr:rowOff>
    </xdr:from>
    <xdr:to>
      <xdr:col>1</xdr:col>
      <xdr:colOff>15875</xdr:colOff>
      <xdr:row>13</xdr:row>
      <xdr:rowOff>15875</xdr:rowOff>
    </xdr:to>
    <xdr:pic>
      <xdr:nvPicPr>
        <xdr:cNvPr id="83" name="Picture 82" descr="https://applications.labor.ny.gov/wpp/images/spacer.gif">
          <a:extLst>
            <a:ext uri="{FF2B5EF4-FFF2-40B4-BE49-F238E27FC236}">
              <a16:creationId xmlns:a16="http://schemas.microsoft.com/office/drawing/2014/main" id="{BD0F5755-93B4-48CD-83A5-285AFD3A7B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15875</xdr:colOff>
      <xdr:row>13</xdr:row>
      <xdr:rowOff>15875</xdr:rowOff>
    </xdr:to>
    <xdr:pic>
      <xdr:nvPicPr>
        <xdr:cNvPr id="84" name="Picture 83" descr="https://applications.labor.ny.gov/wpp/images/spacer.gif">
          <a:extLst>
            <a:ext uri="{FF2B5EF4-FFF2-40B4-BE49-F238E27FC236}">
              <a16:creationId xmlns:a16="http://schemas.microsoft.com/office/drawing/2014/main" id="{F82F2955-04A6-4250-9C6C-0B02FF5410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15875</xdr:colOff>
      <xdr:row>13</xdr:row>
      <xdr:rowOff>15875</xdr:rowOff>
    </xdr:to>
    <xdr:pic>
      <xdr:nvPicPr>
        <xdr:cNvPr id="85" name="Picture 84" descr="https://applications.labor.ny.gov/wpp/images/spacer.gif">
          <a:extLst>
            <a:ext uri="{FF2B5EF4-FFF2-40B4-BE49-F238E27FC236}">
              <a16:creationId xmlns:a16="http://schemas.microsoft.com/office/drawing/2014/main" id="{8D4EF053-81E0-4CE2-BCCF-36F50D01DD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9</xdr:row>
      <xdr:rowOff>0</xdr:rowOff>
    </xdr:from>
    <xdr:to>
      <xdr:col>0</xdr:col>
      <xdr:colOff>12700</xdr:colOff>
      <xdr:row>9</xdr:row>
      <xdr:rowOff>0</xdr:rowOff>
    </xdr:to>
    <xdr:pic>
      <xdr:nvPicPr>
        <xdr:cNvPr id="2" name="Picture 1" descr="https://applications.labor.ny.gov/wpp/images/spacer.gif">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02602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xdr:row>
      <xdr:rowOff>0</xdr:rowOff>
    </xdr:from>
    <xdr:to>
      <xdr:col>1</xdr:col>
      <xdr:colOff>12700</xdr:colOff>
      <xdr:row>9</xdr:row>
      <xdr:rowOff>0</xdr:rowOff>
    </xdr:to>
    <xdr:pic>
      <xdr:nvPicPr>
        <xdr:cNvPr id="3" name="Picture 2" descr="https://applications.labor.ny.gov/wpp/images/spacer.gif">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550" y="502602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9</xdr:row>
      <xdr:rowOff>0</xdr:rowOff>
    </xdr:from>
    <xdr:to>
      <xdr:col>3</xdr:col>
      <xdr:colOff>12700</xdr:colOff>
      <xdr:row>9</xdr:row>
      <xdr:rowOff>0</xdr:rowOff>
    </xdr:to>
    <xdr:pic>
      <xdr:nvPicPr>
        <xdr:cNvPr id="4" name="Picture 3" descr="https://applications.labor.ny.gov/wpp/images/spacer.gif">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00800" y="502602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xdr:row>
      <xdr:rowOff>0</xdr:rowOff>
    </xdr:from>
    <xdr:to>
      <xdr:col>4</xdr:col>
      <xdr:colOff>12700</xdr:colOff>
      <xdr:row>9</xdr:row>
      <xdr:rowOff>0</xdr:rowOff>
    </xdr:to>
    <xdr:pic>
      <xdr:nvPicPr>
        <xdr:cNvPr id="5" name="Picture 4" descr="https://applications.labor.ny.gov/wpp/images/spacer.gif">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89850" y="502602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9</xdr:row>
      <xdr:rowOff>0</xdr:rowOff>
    </xdr:from>
    <xdr:to>
      <xdr:col>5</xdr:col>
      <xdr:colOff>12700</xdr:colOff>
      <xdr:row>9</xdr:row>
      <xdr:rowOff>0</xdr:rowOff>
    </xdr:to>
    <xdr:pic>
      <xdr:nvPicPr>
        <xdr:cNvPr id="6" name="Picture 5" descr="https://applications.labor.ny.gov/wpp/images/spacer.gif">
          <a:extLst>
            <a:ext uri="{FF2B5EF4-FFF2-40B4-BE49-F238E27FC236}">
              <a16:creationId xmlns:a16="http://schemas.microsoft.com/office/drawing/2014/main" id="{00000000-0008-0000-0A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04300" y="502602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9</xdr:row>
      <xdr:rowOff>0</xdr:rowOff>
    </xdr:from>
    <xdr:to>
      <xdr:col>6</xdr:col>
      <xdr:colOff>12700</xdr:colOff>
      <xdr:row>9</xdr:row>
      <xdr:rowOff>0</xdr:rowOff>
    </xdr:to>
    <xdr:pic>
      <xdr:nvPicPr>
        <xdr:cNvPr id="7" name="Picture 6" descr="https://applications.labor.ny.gov/wpp/images/spacer.gif">
          <a:extLst>
            <a:ext uri="{FF2B5EF4-FFF2-40B4-BE49-F238E27FC236}">
              <a16:creationId xmlns:a16="http://schemas.microsoft.com/office/drawing/2014/main" id="{00000000-0008-0000-0A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94900" y="502602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9</xdr:row>
      <xdr:rowOff>0</xdr:rowOff>
    </xdr:from>
    <xdr:to>
      <xdr:col>9</xdr:col>
      <xdr:colOff>12700</xdr:colOff>
      <xdr:row>9</xdr:row>
      <xdr:rowOff>0</xdr:rowOff>
    </xdr:to>
    <xdr:pic>
      <xdr:nvPicPr>
        <xdr:cNvPr id="8" name="Picture 7" descr="https://applications.labor.ny.gov/wpp/images/spacer.gif">
          <a:extLst>
            <a:ext uri="{FF2B5EF4-FFF2-40B4-BE49-F238E27FC236}">
              <a16:creationId xmlns:a16="http://schemas.microsoft.com/office/drawing/2014/main" id="{00000000-0008-0000-0A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3300" y="502602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9</xdr:row>
      <xdr:rowOff>0</xdr:rowOff>
    </xdr:from>
    <xdr:to>
      <xdr:col>10</xdr:col>
      <xdr:colOff>12700</xdr:colOff>
      <xdr:row>9</xdr:row>
      <xdr:rowOff>0</xdr:rowOff>
    </xdr:to>
    <xdr:pic>
      <xdr:nvPicPr>
        <xdr:cNvPr id="9" name="Picture 8" descr="https://applications.labor.ny.gov/wpp/images/spacer.gif">
          <a:extLst>
            <a:ext uri="{FF2B5EF4-FFF2-40B4-BE49-F238E27FC236}">
              <a16:creationId xmlns:a16="http://schemas.microsoft.com/office/drawing/2014/main" id="{00000000-0008-0000-0A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770100" y="502602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9</xdr:row>
      <xdr:rowOff>0</xdr:rowOff>
    </xdr:from>
    <xdr:to>
      <xdr:col>11</xdr:col>
      <xdr:colOff>12700</xdr:colOff>
      <xdr:row>9</xdr:row>
      <xdr:rowOff>0</xdr:rowOff>
    </xdr:to>
    <xdr:pic>
      <xdr:nvPicPr>
        <xdr:cNvPr id="10" name="Picture 9" descr="https://applications.labor.ny.gov/wpp/images/spacer.gif">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44900" y="502602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9</xdr:row>
      <xdr:rowOff>0</xdr:rowOff>
    </xdr:from>
    <xdr:to>
      <xdr:col>12</xdr:col>
      <xdr:colOff>12700</xdr:colOff>
      <xdr:row>9</xdr:row>
      <xdr:rowOff>0</xdr:rowOff>
    </xdr:to>
    <xdr:pic>
      <xdr:nvPicPr>
        <xdr:cNvPr id="11" name="Picture 10" descr="https://applications.labor.ny.gov/wpp/images/spacer.gif">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621250" y="502602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xdr:row>
      <xdr:rowOff>0</xdr:rowOff>
    </xdr:from>
    <xdr:to>
      <xdr:col>1</xdr:col>
      <xdr:colOff>12700</xdr:colOff>
      <xdr:row>9</xdr:row>
      <xdr:rowOff>0</xdr:rowOff>
    </xdr:to>
    <xdr:pic>
      <xdr:nvPicPr>
        <xdr:cNvPr id="12" name="Picture 11" descr="https://applications.labor.ny.gov/wpp/images/spacer.gif">
          <a:extLst>
            <a:ext uri="{FF2B5EF4-FFF2-40B4-BE49-F238E27FC236}">
              <a16:creationId xmlns:a16="http://schemas.microsoft.com/office/drawing/2014/main" id="{00000000-0008-0000-0A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550" y="502602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7</xdr:col>
      <xdr:colOff>0</xdr:colOff>
      <xdr:row>9</xdr:row>
      <xdr:rowOff>0</xdr:rowOff>
    </xdr:from>
    <xdr:ext cx="12700" cy="12700"/>
    <xdr:pic>
      <xdr:nvPicPr>
        <xdr:cNvPr id="13" name="Picture 12" descr="https://applications.labor.ny.gov/wpp/images/spacer.gif">
          <a:extLst>
            <a:ext uri="{FF2B5EF4-FFF2-40B4-BE49-F238E27FC236}">
              <a16:creationId xmlns:a16="http://schemas.microsoft.com/office/drawing/2014/main" id="{00000000-0008-0000-0A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61700" y="502602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9</xdr:row>
      <xdr:rowOff>0</xdr:rowOff>
    </xdr:from>
    <xdr:ext cx="12700" cy="12700"/>
    <xdr:pic>
      <xdr:nvPicPr>
        <xdr:cNvPr id="14" name="Picture 13" descr="https://applications.labor.ny.gov/wpp/images/spacer.gif">
          <a:extLst>
            <a:ext uri="{FF2B5EF4-FFF2-40B4-BE49-F238E27FC236}">
              <a16:creationId xmlns:a16="http://schemas.microsoft.com/office/drawing/2014/main" id="{00000000-0008-0000-0A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28500" y="502602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9</xdr:row>
      <xdr:rowOff>0</xdr:rowOff>
    </xdr:from>
    <xdr:to>
      <xdr:col>1</xdr:col>
      <xdr:colOff>12700</xdr:colOff>
      <xdr:row>9</xdr:row>
      <xdr:rowOff>0</xdr:rowOff>
    </xdr:to>
    <xdr:pic>
      <xdr:nvPicPr>
        <xdr:cNvPr id="15" name="Picture 14" descr="https://applications.labor.ny.gov/wpp/images/spacer.gif">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550" y="502602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xdr:row>
      <xdr:rowOff>0</xdr:rowOff>
    </xdr:from>
    <xdr:to>
      <xdr:col>1</xdr:col>
      <xdr:colOff>12700</xdr:colOff>
      <xdr:row>9</xdr:row>
      <xdr:rowOff>0</xdr:rowOff>
    </xdr:to>
    <xdr:pic>
      <xdr:nvPicPr>
        <xdr:cNvPr id="16" name="Picture 15" descr="https://applications.labor.ny.gov/wpp/images/spacer.gif">
          <a:extLst>
            <a:ext uri="{FF2B5EF4-FFF2-40B4-BE49-F238E27FC236}">
              <a16:creationId xmlns:a16="http://schemas.microsoft.com/office/drawing/2014/main" id="{B2B94FA4-4E13-4D3A-9DF1-1458B44205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2152554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xdr:row>
      <xdr:rowOff>0</xdr:rowOff>
    </xdr:from>
    <xdr:to>
      <xdr:col>1</xdr:col>
      <xdr:colOff>12700</xdr:colOff>
      <xdr:row>9</xdr:row>
      <xdr:rowOff>0</xdr:rowOff>
    </xdr:to>
    <xdr:pic>
      <xdr:nvPicPr>
        <xdr:cNvPr id="17" name="Picture 16" descr="https://applications.labor.ny.gov/wpp/images/spacer.gif">
          <a:extLst>
            <a:ext uri="{FF2B5EF4-FFF2-40B4-BE49-F238E27FC236}">
              <a16:creationId xmlns:a16="http://schemas.microsoft.com/office/drawing/2014/main" id="{B0AD77A9-B3F3-4B00-98CA-664A0ED7D5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2152554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xdr:row>
      <xdr:rowOff>0</xdr:rowOff>
    </xdr:from>
    <xdr:to>
      <xdr:col>1</xdr:col>
      <xdr:colOff>12700</xdr:colOff>
      <xdr:row>9</xdr:row>
      <xdr:rowOff>0</xdr:rowOff>
    </xdr:to>
    <xdr:pic>
      <xdr:nvPicPr>
        <xdr:cNvPr id="18" name="Picture 17" descr="https://applications.labor.ny.gov/wpp/images/spacer.gif">
          <a:extLst>
            <a:ext uri="{FF2B5EF4-FFF2-40B4-BE49-F238E27FC236}">
              <a16:creationId xmlns:a16="http://schemas.microsoft.com/office/drawing/2014/main" id="{9BFA7519-7F94-487A-8ED3-A55445C4CF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2152554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xdr:row>
      <xdr:rowOff>0</xdr:rowOff>
    </xdr:from>
    <xdr:to>
      <xdr:col>1</xdr:col>
      <xdr:colOff>12700</xdr:colOff>
      <xdr:row>9</xdr:row>
      <xdr:rowOff>0</xdr:rowOff>
    </xdr:to>
    <xdr:pic>
      <xdr:nvPicPr>
        <xdr:cNvPr id="28" name="Picture 27" descr="https://applications.labor.ny.gov/wpp/images/spacer.gif">
          <a:extLst>
            <a:ext uri="{FF2B5EF4-FFF2-40B4-BE49-F238E27FC236}">
              <a16:creationId xmlns:a16="http://schemas.microsoft.com/office/drawing/2014/main" id="{BFC24FA3-235C-4EEB-A77F-E9D1A9EBFD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xdr:row>
      <xdr:rowOff>0</xdr:rowOff>
    </xdr:from>
    <xdr:to>
      <xdr:col>1</xdr:col>
      <xdr:colOff>12700</xdr:colOff>
      <xdr:row>9</xdr:row>
      <xdr:rowOff>0</xdr:rowOff>
    </xdr:to>
    <xdr:pic>
      <xdr:nvPicPr>
        <xdr:cNvPr id="29" name="Picture 28" descr="https://applications.labor.ny.gov/wpp/images/spacer.gif">
          <a:extLst>
            <a:ext uri="{FF2B5EF4-FFF2-40B4-BE49-F238E27FC236}">
              <a16:creationId xmlns:a16="http://schemas.microsoft.com/office/drawing/2014/main" id="{BA75283F-C62D-4D68-B764-B91EFE06B4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xdr:row>
      <xdr:rowOff>0</xdr:rowOff>
    </xdr:from>
    <xdr:to>
      <xdr:col>1</xdr:col>
      <xdr:colOff>12700</xdr:colOff>
      <xdr:row>9</xdr:row>
      <xdr:rowOff>0</xdr:rowOff>
    </xdr:to>
    <xdr:pic>
      <xdr:nvPicPr>
        <xdr:cNvPr id="30" name="Picture 29" descr="https://applications.labor.ny.gov/wpp/images/spacer.gif">
          <a:extLst>
            <a:ext uri="{FF2B5EF4-FFF2-40B4-BE49-F238E27FC236}">
              <a16:creationId xmlns:a16="http://schemas.microsoft.com/office/drawing/2014/main" id="{A001FC74-523E-43D2-AF71-2CBD4D3729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xdr:row>
      <xdr:rowOff>0</xdr:rowOff>
    </xdr:from>
    <xdr:to>
      <xdr:col>1</xdr:col>
      <xdr:colOff>12700</xdr:colOff>
      <xdr:row>9</xdr:row>
      <xdr:rowOff>0</xdr:rowOff>
    </xdr:to>
    <xdr:pic>
      <xdr:nvPicPr>
        <xdr:cNvPr id="31" name="Picture 30" descr="https://applications.labor.ny.gov/wpp/images/spacer.gif">
          <a:extLst>
            <a:ext uri="{FF2B5EF4-FFF2-40B4-BE49-F238E27FC236}">
              <a16:creationId xmlns:a16="http://schemas.microsoft.com/office/drawing/2014/main" id="{C14AACE1-D40D-4CD1-A6A3-DB79A2C1D0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xdr:row>
      <xdr:rowOff>0</xdr:rowOff>
    </xdr:from>
    <xdr:to>
      <xdr:col>1</xdr:col>
      <xdr:colOff>12700</xdr:colOff>
      <xdr:row>9</xdr:row>
      <xdr:rowOff>0</xdr:rowOff>
    </xdr:to>
    <xdr:pic>
      <xdr:nvPicPr>
        <xdr:cNvPr id="32" name="Picture 31" descr="https://applications.labor.ny.gov/wpp/images/spacer.gif">
          <a:extLst>
            <a:ext uri="{FF2B5EF4-FFF2-40B4-BE49-F238E27FC236}">
              <a16:creationId xmlns:a16="http://schemas.microsoft.com/office/drawing/2014/main" id="{DE9776E9-1E85-40A8-BA8F-90BFB99452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9</xdr:row>
      <xdr:rowOff>0</xdr:rowOff>
    </xdr:from>
    <xdr:ext cx="12700" cy="12700"/>
    <xdr:pic>
      <xdr:nvPicPr>
        <xdr:cNvPr id="33" name="Picture 32" descr="https://applications.labor.ny.gov/wpp/images/spacer.gif">
          <a:extLst>
            <a:ext uri="{FF2B5EF4-FFF2-40B4-BE49-F238E27FC236}">
              <a16:creationId xmlns:a16="http://schemas.microsoft.com/office/drawing/2014/main" id="{2EA98DE4-F0D7-497A-9344-5DFAE239DE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9</xdr:row>
      <xdr:rowOff>0</xdr:rowOff>
    </xdr:from>
    <xdr:to>
      <xdr:col>1</xdr:col>
      <xdr:colOff>12700</xdr:colOff>
      <xdr:row>9</xdr:row>
      <xdr:rowOff>0</xdr:rowOff>
    </xdr:to>
    <xdr:pic>
      <xdr:nvPicPr>
        <xdr:cNvPr id="34" name="Picture 33" descr="https://applications.labor.ny.gov/wpp/images/spacer.gif">
          <a:extLst>
            <a:ext uri="{FF2B5EF4-FFF2-40B4-BE49-F238E27FC236}">
              <a16:creationId xmlns:a16="http://schemas.microsoft.com/office/drawing/2014/main" id="{11F96815-D1C1-4720-9F71-C11ED567C6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xdr:row>
      <xdr:rowOff>0</xdr:rowOff>
    </xdr:from>
    <xdr:to>
      <xdr:col>1</xdr:col>
      <xdr:colOff>12700</xdr:colOff>
      <xdr:row>9</xdr:row>
      <xdr:rowOff>0</xdr:rowOff>
    </xdr:to>
    <xdr:pic>
      <xdr:nvPicPr>
        <xdr:cNvPr id="35" name="Picture 34" descr="https://applications.labor.ny.gov/wpp/images/spacer.gif">
          <a:extLst>
            <a:ext uri="{FF2B5EF4-FFF2-40B4-BE49-F238E27FC236}">
              <a16:creationId xmlns:a16="http://schemas.microsoft.com/office/drawing/2014/main" id="{874DA17F-D9F3-464E-9BF0-4F58437EA4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xdr:row>
      <xdr:rowOff>0</xdr:rowOff>
    </xdr:from>
    <xdr:to>
      <xdr:col>1</xdr:col>
      <xdr:colOff>12700</xdr:colOff>
      <xdr:row>9</xdr:row>
      <xdr:rowOff>0</xdr:rowOff>
    </xdr:to>
    <xdr:pic>
      <xdr:nvPicPr>
        <xdr:cNvPr id="36" name="Picture 35" descr="https://applications.labor.ny.gov/wpp/images/spacer.gif">
          <a:extLst>
            <a:ext uri="{FF2B5EF4-FFF2-40B4-BE49-F238E27FC236}">
              <a16:creationId xmlns:a16="http://schemas.microsoft.com/office/drawing/2014/main" id="{C1392AF9-7031-46CE-894A-33B6C0022D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xdr:row>
      <xdr:rowOff>0</xdr:rowOff>
    </xdr:from>
    <xdr:to>
      <xdr:col>1</xdr:col>
      <xdr:colOff>12700</xdr:colOff>
      <xdr:row>9</xdr:row>
      <xdr:rowOff>0</xdr:rowOff>
    </xdr:to>
    <xdr:pic>
      <xdr:nvPicPr>
        <xdr:cNvPr id="55" name="Picture 54" descr="https://applications.labor.ny.gov/wpp/images/spacer.gif">
          <a:extLst>
            <a:ext uri="{FF2B5EF4-FFF2-40B4-BE49-F238E27FC236}">
              <a16:creationId xmlns:a16="http://schemas.microsoft.com/office/drawing/2014/main" id="{25221C97-923E-4715-8091-5C81D017C6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xdr:row>
      <xdr:rowOff>0</xdr:rowOff>
    </xdr:from>
    <xdr:to>
      <xdr:col>1</xdr:col>
      <xdr:colOff>12700</xdr:colOff>
      <xdr:row>9</xdr:row>
      <xdr:rowOff>0</xdr:rowOff>
    </xdr:to>
    <xdr:pic>
      <xdr:nvPicPr>
        <xdr:cNvPr id="56" name="Picture 55" descr="https://applications.labor.ny.gov/wpp/images/spacer.gif">
          <a:extLst>
            <a:ext uri="{FF2B5EF4-FFF2-40B4-BE49-F238E27FC236}">
              <a16:creationId xmlns:a16="http://schemas.microsoft.com/office/drawing/2014/main" id="{D63AEFDB-7459-4B22-B324-9F3A253603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xdr:row>
      <xdr:rowOff>0</xdr:rowOff>
    </xdr:from>
    <xdr:to>
      <xdr:col>1</xdr:col>
      <xdr:colOff>12700</xdr:colOff>
      <xdr:row>9</xdr:row>
      <xdr:rowOff>0</xdr:rowOff>
    </xdr:to>
    <xdr:pic>
      <xdr:nvPicPr>
        <xdr:cNvPr id="57" name="Picture 56" descr="https://applications.labor.ny.gov/wpp/images/spacer.gif">
          <a:extLst>
            <a:ext uri="{FF2B5EF4-FFF2-40B4-BE49-F238E27FC236}">
              <a16:creationId xmlns:a16="http://schemas.microsoft.com/office/drawing/2014/main" id="{59A1A027-889E-4FD4-AFD4-8535234558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xdr:row>
      <xdr:rowOff>0</xdr:rowOff>
    </xdr:from>
    <xdr:to>
      <xdr:col>1</xdr:col>
      <xdr:colOff>12700</xdr:colOff>
      <xdr:row>9</xdr:row>
      <xdr:rowOff>0</xdr:rowOff>
    </xdr:to>
    <xdr:pic>
      <xdr:nvPicPr>
        <xdr:cNvPr id="58" name="Picture 57" descr="https://applications.labor.ny.gov/wpp/images/spacer.gif">
          <a:extLst>
            <a:ext uri="{FF2B5EF4-FFF2-40B4-BE49-F238E27FC236}">
              <a16:creationId xmlns:a16="http://schemas.microsoft.com/office/drawing/2014/main" id="{0E9484E2-0691-4F31-89A1-C47CE71690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xdr:row>
      <xdr:rowOff>0</xdr:rowOff>
    </xdr:from>
    <xdr:to>
      <xdr:col>1</xdr:col>
      <xdr:colOff>12700</xdr:colOff>
      <xdr:row>9</xdr:row>
      <xdr:rowOff>0</xdr:rowOff>
    </xdr:to>
    <xdr:pic>
      <xdr:nvPicPr>
        <xdr:cNvPr id="59" name="Picture 58" descr="https://applications.labor.ny.gov/wpp/images/spacer.gif">
          <a:extLst>
            <a:ext uri="{FF2B5EF4-FFF2-40B4-BE49-F238E27FC236}">
              <a16:creationId xmlns:a16="http://schemas.microsoft.com/office/drawing/2014/main" id="{39ACD422-4B0F-402E-8647-9719C77B89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xdr:row>
      <xdr:rowOff>0</xdr:rowOff>
    </xdr:from>
    <xdr:to>
      <xdr:col>1</xdr:col>
      <xdr:colOff>12700</xdr:colOff>
      <xdr:row>9</xdr:row>
      <xdr:rowOff>0</xdr:rowOff>
    </xdr:to>
    <xdr:pic>
      <xdr:nvPicPr>
        <xdr:cNvPr id="60" name="Picture 59" descr="https://applications.labor.ny.gov/wpp/images/spacer.gif">
          <a:extLst>
            <a:ext uri="{FF2B5EF4-FFF2-40B4-BE49-F238E27FC236}">
              <a16:creationId xmlns:a16="http://schemas.microsoft.com/office/drawing/2014/main" id="{A27016F8-7487-4E7D-87A9-4F7F6141C2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xdr:row>
      <xdr:rowOff>0</xdr:rowOff>
    </xdr:from>
    <xdr:to>
      <xdr:col>1</xdr:col>
      <xdr:colOff>12700</xdr:colOff>
      <xdr:row>9</xdr:row>
      <xdr:rowOff>0</xdr:rowOff>
    </xdr:to>
    <xdr:pic>
      <xdr:nvPicPr>
        <xdr:cNvPr id="61" name="Picture 60" descr="https://applications.labor.ny.gov/wpp/images/spacer.gif">
          <a:extLst>
            <a:ext uri="{FF2B5EF4-FFF2-40B4-BE49-F238E27FC236}">
              <a16:creationId xmlns:a16="http://schemas.microsoft.com/office/drawing/2014/main" id="{BF861337-2759-404C-82F1-9C0512B34A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xdr:row>
      <xdr:rowOff>0</xdr:rowOff>
    </xdr:from>
    <xdr:to>
      <xdr:col>1</xdr:col>
      <xdr:colOff>12700</xdr:colOff>
      <xdr:row>9</xdr:row>
      <xdr:rowOff>0</xdr:rowOff>
    </xdr:to>
    <xdr:pic>
      <xdr:nvPicPr>
        <xdr:cNvPr id="62" name="Picture 61" descr="https://applications.labor.ny.gov/wpp/images/spacer.gif">
          <a:extLst>
            <a:ext uri="{FF2B5EF4-FFF2-40B4-BE49-F238E27FC236}">
              <a16:creationId xmlns:a16="http://schemas.microsoft.com/office/drawing/2014/main" id="{6ECF9B6E-40EB-445E-A0B1-FC2B1DBC15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xdr:row>
      <xdr:rowOff>0</xdr:rowOff>
    </xdr:from>
    <xdr:to>
      <xdr:col>1</xdr:col>
      <xdr:colOff>12700</xdr:colOff>
      <xdr:row>9</xdr:row>
      <xdr:rowOff>0</xdr:rowOff>
    </xdr:to>
    <xdr:pic>
      <xdr:nvPicPr>
        <xdr:cNvPr id="63" name="Picture 62" descr="https://applications.labor.ny.gov/wpp/images/spacer.gif">
          <a:extLst>
            <a:ext uri="{FF2B5EF4-FFF2-40B4-BE49-F238E27FC236}">
              <a16:creationId xmlns:a16="http://schemas.microsoft.com/office/drawing/2014/main" id="{2FA24A64-0E70-41A8-A847-E02DCD3921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xdr:row>
      <xdr:rowOff>0</xdr:rowOff>
    </xdr:from>
    <xdr:to>
      <xdr:col>1</xdr:col>
      <xdr:colOff>12700</xdr:colOff>
      <xdr:row>9</xdr:row>
      <xdr:rowOff>0</xdr:rowOff>
    </xdr:to>
    <xdr:pic>
      <xdr:nvPicPr>
        <xdr:cNvPr id="64" name="Picture 63" descr="https://applications.labor.ny.gov/wpp/images/spacer.gif">
          <a:extLst>
            <a:ext uri="{FF2B5EF4-FFF2-40B4-BE49-F238E27FC236}">
              <a16:creationId xmlns:a16="http://schemas.microsoft.com/office/drawing/2014/main" id="{0EB8BB2B-DE11-4FF1-B6B9-FCBD24F842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9</xdr:row>
      <xdr:rowOff>0</xdr:rowOff>
    </xdr:from>
    <xdr:ext cx="12700" cy="12700"/>
    <xdr:pic>
      <xdr:nvPicPr>
        <xdr:cNvPr id="65" name="Picture 64" descr="https://applications.labor.ny.gov/wpp/images/spacer.gif">
          <a:extLst>
            <a:ext uri="{FF2B5EF4-FFF2-40B4-BE49-F238E27FC236}">
              <a16:creationId xmlns:a16="http://schemas.microsoft.com/office/drawing/2014/main" id="{15C7A8C8-0836-439F-AECA-1703F743B7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9</xdr:row>
      <xdr:rowOff>0</xdr:rowOff>
    </xdr:from>
    <xdr:to>
      <xdr:col>1</xdr:col>
      <xdr:colOff>12700</xdr:colOff>
      <xdr:row>9</xdr:row>
      <xdr:rowOff>0</xdr:rowOff>
    </xdr:to>
    <xdr:pic>
      <xdr:nvPicPr>
        <xdr:cNvPr id="66" name="Picture 65" descr="https://applications.labor.ny.gov/wpp/images/spacer.gif">
          <a:extLst>
            <a:ext uri="{FF2B5EF4-FFF2-40B4-BE49-F238E27FC236}">
              <a16:creationId xmlns:a16="http://schemas.microsoft.com/office/drawing/2014/main" id="{C86CA062-5DAF-4EBA-A00D-4BBF9D58FD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xdr:row>
      <xdr:rowOff>0</xdr:rowOff>
    </xdr:from>
    <xdr:to>
      <xdr:col>1</xdr:col>
      <xdr:colOff>12700</xdr:colOff>
      <xdr:row>9</xdr:row>
      <xdr:rowOff>0</xdr:rowOff>
    </xdr:to>
    <xdr:pic>
      <xdr:nvPicPr>
        <xdr:cNvPr id="67" name="Picture 66" descr="https://applications.labor.ny.gov/wpp/images/spacer.gif">
          <a:extLst>
            <a:ext uri="{FF2B5EF4-FFF2-40B4-BE49-F238E27FC236}">
              <a16:creationId xmlns:a16="http://schemas.microsoft.com/office/drawing/2014/main" id="{21CB7EE9-FDB8-4841-A7C9-ABF3CA0AAE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xdr:row>
      <xdr:rowOff>0</xdr:rowOff>
    </xdr:from>
    <xdr:to>
      <xdr:col>1</xdr:col>
      <xdr:colOff>12700</xdr:colOff>
      <xdr:row>9</xdr:row>
      <xdr:rowOff>0</xdr:rowOff>
    </xdr:to>
    <xdr:pic>
      <xdr:nvPicPr>
        <xdr:cNvPr id="68" name="Picture 67" descr="https://applications.labor.ny.gov/wpp/images/spacer.gif">
          <a:extLst>
            <a:ext uri="{FF2B5EF4-FFF2-40B4-BE49-F238E27FC236}">
              <a16:creationId xmlns:a16="http://schemas.microsoft.com/office/drawing/2014/main" id="{1C2560E2-4A20-4387-AD3A-F98045D922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9</xdr:row>
      <xdr:rowOff>0</xdr:rowOff>
    </xdr:from>
    <xdr:ext cx="12700" cy="12700"/>
    <xdr:pic>
      <xdr:nvPicPr>
        <xdr:cNvPr id="69" name="Picture 68" descr="https://applications.labor.ny.gov/wpp/images/spacer.gif">
          <a:extLst>
            <a:ext uri="{FF2B5EF4-FFF2-40B4-BE49-F238E27FC236}">
              <a16:creationId xmlns:a16="http://schemas.microsoft.com/office/drawing/2014/main" id="{5F7757CD-590E-488B-A34E-F575D99CD1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9</xdr:row>
      <xdr:rowOff>0</xdr:rowOff>
    </xdr:from>
    <xdr:to>
      <xdr:col>1</xdr:col>
      <xdr:colOff>12700</xdr:colOff>
      <xdr:row>9</xdr:row>
      <xdr:rowOff>0</xdr:rowOff>
    </xdr:to>
    <xdr:pic>
      <xdr:nvPicPr>
        <xdr:cNvPr id="70" name="Picture 69" descr="https://applications.labor.ny.gov/wpp/images/spacer.gif">
          <a:extLst>
            <a:ext uri="{FF2B5EF4-FFF2-40B4-BE49-F238E27FC236}">
              <a16:creationId xmlns:a16="http://schemas.microsoft.com/office/drawing/2014/main" id="{A21EFF51-1DA5-4874-B532-DDDF73A674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xdr:row>
      <xdr:rowOff>0</xdr:rowOff>
    </xdr:from>
    <xdr:to>
      <xdr:col>1</xdr:col>
      <xdr:colOff>12700</xdr:colOff>
      <xdr:row>9</xdr:row>
      <xdr:rowOff>0</xdr:rowOff>
    </xdr:to>
    <xdr:pic>
      <xdr:nvPicPr>
        <xdr:cNvPr id="71" name="Picture 70" descr="https://applications.labor.ny.gov/wpp/images/spacer.gif">
          <a:extLst>
            <a:ext uri="{FF2B5EF4-FFF2-40B4-BE49-F238E27FC236}">
              <a16:creationId xmlns:a16="http://schemas.microsoft.com/office/drawing/2014/main" id="{14816FFA-32D9-4036-9190-85F66C42FD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xdr:row>
      <xdr:rowOff>0</xdr:rowOff>
    </xdr:from>
    <xdr:to>
      <xdr:col>1</xdr:col>
      <xdr:colOff>12700</xdr:colOff>
      <xdr:row>9</xdr:row>
      <xdr:rowOff>0</xdr:rowOff>
    </xdr:to>
    <xdr:pic>
      <xdr:nvPicPr>
        <xdr:cNvPr id="72" name="Picture 71" descr="https://applications.labor.ny.gov/wpp/images/spacer.gif">
          <a:extLst>
            <a:ext uri="{FF2B5EF4-FFF2-40B4-BE49-F238E27FC236}">
              <a16:creationId xmlns:a16="http://schemas.microsoft.com/office/drawing/2014/main" id="{EB29FC84-8150-4ACC-BEC1-5DB7F2FAE2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xdr:row>
      <xdr:rowOff>0</xdr:rowOff>
    </xdr:from>
    <xdr:to>
      <xdr:col>1</xdr:col>
      <xdr:colOff>12700</xdr:colOff>
      <xdr:row>9</xdr:row>
      <xdr:rowOff>0</xdr:rowOff>
    </xdr:to>
    <xdr:pic>
      <xdr:nvPicPr>
        <xdr:cNvPr id="95" name="Picture 94" descr="https://applications.labor.ny.gov/wpp/images/spacer.gif">
          <a:extLst>
            <a:ext uri="{FF2B5EF4-FFF2-40B4-BE49-F238E27FC236}">
              <a16:creationId xmlns:a16="http://schemas.microsoft.com/office/drawing/2014/main" id="{D86B6D18-6DE9-4690-A5EF-01B742FB14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xdr:row>
      <xdr:rowOff>0</xdr:rowOff>
    </xdr:from>
    <xdr:to>
      <xdr:col>1</xdr:col>
      <xdr:colOff>12700</xdr:colOff>
      <xdr:row>9</xdr:row>
      <xdr:rowOff>0</xdr:rowOff>
    </xdr:to>
    <xdr:pic>
      <xdr:nvPicPr>
        <xdr:cNvPr id="96" name="Picture 95" descr="https://applications.labor.ny.gov/wpp/images/spacer.gif">
          <a:extLst>
            <a:ext uri="{FF2B5EF4-FFF2-40B4-BE49-F238E27FC236}">
              <a16:creationId xmlns:a16="http://schemas.microsoft.com/office/drawing/2014/main" id="{A1402523-E167-450E-A09C-EF0EAB7022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xdr:row>
      <xdr:rowOff>0</xdr:rowOff>
    </xdr:from>
    <xdr:to>
      <xdr:col>1</xdr:col>
      <xdr:colOff>12700</xdr:colOff>
      <xdr:row>9</xdr:row>
      <xdr:rowOff>0</xdr:rowOff>
    </xdr:to>
    <xdr:pic>
      <xdr:nvPicPr>
        <xdr:cNvPr id="97" name="Picture 96" descr="https://applications.labor.ny.gov/wpp/images/spacer.gif">
          <a:extLst>
            <a:ext uri="{FF2B5EF4-FFF2-40B4-BE49-F238E27FC236}">
              <a16:creationId xmlns:a16="http://schemas.microsoft.com/office/drawing/2014/main" id="{54CC3FFC-4E46-4164-99C1-4CE5360BBC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xdr:row>
      <xdr:rowOff>0</xdr:rowOff>
    </xdr:from>
    <xdr:to>
      <xdr:col>1</xdr:col>
      <xdr:colOff>12700</xdr:colOff>
      <xdr:row>9</xdr:row>
      <xdr:rowOff>0</xdr:rowOff>
    </xdr:to>
    <xdr:pic>
      <xdr:nvPicPr>
        <xdr:cNvPr id="98" name="Picture 97" descr="https://applications.labor.ny.gov/wpp/images/spacer.gif">
          <a:extLst>
            <a:ext uri="{FF2B5EF4-FFF2-40B4-BE49-F238E27FC236}">
              <a16:creationId xmlns:a16="http://schemas.microsoft.com/office/drawing/2014/main" id="{98564C92-1480-4A8C-BC34-CFABAD30AE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xdr:row>
      <xdr:rowOff>0</xdr:rowOff>
    </xdr:from>
    <xdr:to>
      <xdr:col>1</xdr:col>
      <xdr:colOff>12700</xdr:colOff>
      <xdr:row>9</xdr:row>
      <xdr:rowOff>0</xdr:rowOff>
    </xdr:to>
    <xdr:pic>
      <xdr:nvPicPr>
        <xdr:cNvPr id="99" name="Picture 98" descr="https://applications.labor.ny.gov/wpp/images/spacer.gif">
          <a:extLst>
            <a:ext uri="{FF2B5EF4-FFF2-40B4-BE49-F238E27FC236}">
              <a16:creationId xmlns:a16="http://schemas.microsoft.com/office/drawing/2014/main" id="{2AA9911E-C9C8-4A0E-9FCE-0817DCB40F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xdr:row>
      <xdr:rowOff>0</xdr:rowOff>
    </xdr:from>
    <xdr:to>
      <xdr:col>1</xdr:col>
      <xdr:colOff>12700</xdr:colOff>
      <xdr:row>9</xdr:row>
      <xdr:rowOff>0</xdr:rowOff>
    </xdr:to>
    <xdr:pic>
      <xdr:nvPicPr>
        <xdr:cNvPr id="100" name="Picture 99" descr="https://applications.labor.ny.gov/wpp/images/spacer.gif">
          <a:extLst>
            <a:ext uri="{FF2B5EF4-FFF2-40B4-BE49-F238E27FC236}">
              <a16:creationId xmlns:a16="http://schemas.microsoft.com/office/drawing/2014/main" id="{2712840E-D3F3-49B6-A9A2-66189EC9FA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xdr:row>
      <xdr:rowOff>0</xdr:rowOff>
    </xdr:from>
    <xdr:to>
      <xdr:col>1</xdr:col>
      <xdr:colOff>12700</xdr:colOff>
      <xdr:row>9</xdr:row>
      <xdr:rowOff>0</xdr:rowOff>
    </xdr:to>
    <xdr:pic>
      <xdr:nvPicPr>
        <xdr:cNvPr id="101" name="Picture 100" descr="https://applications.labor.ny.gov/wpp/images/spacer.gif">
          <a:extLst>
            <a:ext uri="{FF2B5EF4-FFF2-40B4-BE49-F238E27FC236}">
              <a16:creationId xmlns:a16="http://schemas.microsoft.com/office/drawing/2014/main" id="{8741B275-A453-4169-9BC9-37E05695B2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xdr:row>
      <xdr:rowOff>0</xdr:rowOff>
    </xdr:from>
    <xdr:to>
      <xdr:col>1</xdr:col>
      <xdr:colOff>12700</xdr:colOff>
      <xdr:row>9</xdr:row>
      <xdr:rowOff>0</xdr:rowOff>
    </xdr:to>
    <xdr:pic>
      <xdr:nvPicPr>
        <xdr:cNvPr id="102" name="Picture 101" descr="https://applications.labor.ny.gov/wpp/images/spacer.gif">
          <a:extLst>
            <a:ext uri="{FF2B5EF4-FFF2-40B4-BE49-F238E27FC236}">
              <a16:creationId xmlns:a16="http://schemas.microsoft.com/office/drawing/2014/main" id="{DAC6924C-CD03-4029-8BF9-CE778DE37D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xdr:row>
      <xdr:rowOff>0</xdr:rowOff>
    </xdr:from>
    <xdr:to>
      <xdr:col>1</xdr:col>
      <xdr:colOff>12700</xdr:colOff>
      <xdr:row>9</xdr:row>
      <xdr:rowOff>0</xdr:rowOff>
    </xdr:to>
    <xdr:pic>
      <xdr:nvPicPr>
        <xdr:cNvPr id="103" name="Picture 102" descr="https://applications.labor.ny.gov/wpp/images/spacer.gif">
          <a:extLst>
            <a:ext uri="{FF2B5EF4-FFF2-40B4-BE49-F238E27FC236}">
              <a16:creationId xmlns:a16="http://schemas.microsoft.com/office/drawing/2014/main" id="{08AB8F11-A051-45DC-B998-12C03A12CC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xdr:row>
      <xdr:rowOff>0</xdr:rowOff>
    </xdr:from>
    <xdr:to>
      <xdr:col>1</xdr:col>
      <xdr:colOff>12700</xdr:colOff>
      <xdr:row>9</xdr:row>
      <xdr:rowOff>0</xdr:rowOff>
    </xdr:to>
    <xdr:pic>
      <xdr:nvPicPr>
        <xdr:cNvPr id="104" name="Picture 103" descr="https://applications.labor.ny.gov/wpp/images/spacer.gif">
          <a:extLst>
            <a:ext uri="{FF2B5EF4-FFF2-40B4-BE49-F238E27FC236}">
              <a16:creationId xmlns:a16="http://schemas.microsoft.com/office/drawing/2014/main" id="{94167B68-D9E9-4757-B90D-277696017F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9</xdr:row>
      <xdr:rowOff>0</xdr:rowOff>
    </xdr:from>
    <xdr:ext cx="12700" cy="12700"/>
    <xdr:pic>
      <xdr:nvPicPr>
        <xdr:cNvPr id="105" name="Picture 104" descr="https://applications.labor.ny.gov/wpp/images/spacer.gif">
          <a:extLst>
            <a:ext uri="{FF2B5EF4-FFF2-40B4-BE49-F238E27FC236}">
              <a16:creationId xmlns:a16="http://schemas.microsoft.com/office/drawing/2014/main" id="{A21D7019-ACF1-43B8-8442-E8F1DEA42A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9</xdr:row>
      <xdr:rowOff>0</xdr:rowOff>
    </xdr:from>
    <xdr:to>
      <xdr:col>1</xdr:col>
      <xdr:colOff>12700</xdr:colOff>
      <xdr:row>9</xdr:row>
      <xdr:rowOff>0</xdr:rowOff>
    </xdr:to>
    <xdr:pic>
      <xdr:nvPicPr>
        <xdr:cNvPr id="106" name="Picture 105" descr="https://applications.labor.ny.gov/wpp/images/spacer.gif">
          <a:extLst>
            <a:ext uri="{FF2B5EF4-FFF2-40B4-BE49-F238E27FC236}">
              <a16:creationId xmlns:a16="http://schemas.microsoft.com/office/drawing/2014/main" id="{A98EAC55-3928-4EC4-AF0F-D713FEA12E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xdr:row>
      <xdr:rowOff>0</xdr:rowOff>
    </xdr:from>
    <xdr:to>
      <xdr:col>1</xdr:col>
      <xdr:colOff>12700</xdr:colOff>
      <xdr:row>9</xdr:row>
      <xdr:rowOff>0</xdr:rowOff>
    </xdr:to>
    <xdr:pic>
      <xdr:nvPicPr>
        <xdr:cNvPr id="107" name="Picture 106" descr="https://applications.labor.ny.gov/wpp/images/spacer.gif">
          <a:extLst>
            <a:ext uri="{FF2B5EF4-FFF2-40B4-BE49-F238E27FC236}">
              <a16:creationId xmlns:a16="http://schemas.microsoft.com/office/drawing/2014/main" id="{2900E799-B7F7-40CA-9A9A-C00FB9F1DB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xdr:row>
      <xdr:rowOff>0</xdr:rowOff>
    </xdr:from>
    <xdr:to>
      <xdr:col>1</xdr:col>
      <xdr:colOff>12700</xdr:colOff>
      <xdr:row>9</xdr:row>
      <xdr:rowOff>0</xdr:rowOff>
    </xdr:to>
    <xdr:pic>
      <xdr:nvPicPr>
        <xdr:cNvPr id="108" name="Picture 107" descr="https://applications.labor.ny.gov/wpp/images/spacer.gif">
          <a:extLst>
            <a:ext uri="{FF2B5EF4-FFF2-40B4-BE49-F238E27FC236}">
              <a16:creationId xmlns:a16="http://schemas.microsoft.com/office/drawing/2014/main" id="{4EDD4505-4926-476F-9E9E-22365E97D7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9</xdr:row>
      <xdr:rowOff>0</xdr:rowOff>
    </xdr:from>
    <xdr:ext cx="12700" cy="12700"/>
    <xdr:pic>
      <xdr:nvPicPr>
        <xdr:cNvPr id="109" name="Picture 108" descr="https://applications.labor.ny.gov/wpp/images/spacer.gif">
          <a:extLst>
            <a:ext uri="{FF2B5EF4-FFF2-40B4-BE49-F238E27FC236}">
              <a16:creationId xmlns:a16="http://schemas.microsoft.com/office/drawing/2014/main" id="{A1E5F012-A4FE-4C6C-9866-26D02573D2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9</xdr:row>
      <xdr:rowOff>0</xdr:rowOff>
    </xdr:from>
    <xdr:to>
      <xdr:col>1</xdr:col>
      <xdr:colOff>12700</xdr:colOff>
      <xdr:row>9</xdr:row>
      <xdr:rowOff>0</xdr:rowOff>
    </xdr:to>
    <xdr:pic>
      <xdr:nvPicPr>
        <xdr:cNvPr id="110" name="Picture 109" descr="https://applications.labor.ny.gov/wpp/images/spacer.gif">
          <a:extLst>
            <a:ext uri="{FF2B5EF4-FFF2-40B4-BE49-F238E27FC236}">
              <a16:creationId xmlns:a16="http://schemas.microsoft.com/office/drawing/2014/main" id="{FFF3B94A-B044-466E-8032-2D64A58803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xdr:row>
      <xdr:rowOff>0</xdr:rowOff>
    </xdr:from>
    <xdr:to>
      <xdr:col>1</xdr:col>
      <xdr:colOff>12700</xdr:colOff>
      <xdr:row>9</xdr:row>
      <xdr:rowOff>0</xdr:rowOff>
    </xdr:to>
    <xdr:pic>
      <xdr:nvPicPr>
        <xdr:cNvPr id="111" name="Picture 110" descr="https://applications.labor.ny.gov/wpp/images/spacer.gif">
          <a:extLst>
            <a:ext uri="{FF2B5EF4-FFF2-40B4-BE49-F238E27FC236}">
              <a16:creationId xmlns:a16="http://schemas.microsoft.com/office/drawing/2014/main" id="{C0820308-5F5C-4790-BD7D-D2DBA72111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xdr:row>
      <xdr:rowOff>0</xdr:rowOff>
    </xdr:from>
    <xdr:to>
      <xdr:col>1</xdr:col>
      <xdr:colOff>12700</xdr:colOff>
      <xdr:row>9</xdr:row>
      <xdr:rowOff>0</xdr:rowOff>
    </xdr:to>
    <xdr:pic>
      <xdr:nvPicPr>
        <xdr:cNvPr id="112" name="Picture 111" descr="https://applications.labor.ny.gov/wpp/images/spacer.gif">
          <a:extLst>
            <a:ext uri="{FF2B5EF4-FFF2-40B4-BE49-F238E27FC236}">
              <a16:creationId xmlns:a16="http://schemas.microsoft.com/office/drawing/2014/main" id="{7BE4A421-474F-455D-8C92-E3B045B95F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xdr:row>
      <xdr:rowOff>0</xdr:rowOff>
    </xdr:from>
    <xdr:to>
      <xdr:col>1</xdr:col>
      <xdr:colOff>12700</xdr:colOff>
      <xdr:row>9</xdr:row>
      <xdr:rowOff>0</xdr:rowOff>
    </xdr:to>
    <xdr:pic>
      <xdr:nvPicPr>
        <xdr:cNvPr id="113" name="Picture 112" descr="https://applications.labor.ny.gov/wpp/images/spacer.gif">
          <a:extLst>
            <a:ext uri="{FF2B5EF4-FFF2-40B4-BE49-F238E27FC236}">
              <a16:creationId xmlns:a16="http://schemas.microsoft.com/office/drawing/2014/main" id="{0AF2AAC8-9852-44B7-B69D-D10BEC8366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xdr:row>
      <xdr:rowOff>0</xdr:rowOff>
    </xdr:from>
    <xdr:to>
      <xdr:col>1</xdr:col>
      <xdr:colOff>12700</xdr:colOff>
      <xdr:row>9</xdr:row>
      <xdr:rowOff>0</xdr:rowOff>
    </xdr:to>
    <xdr:pic>
      <xdr:nvPicPr>
        <xdr:cNvPr id="114" name="Picture 113" descr="https://applications.labor.ny.gov/wpp/images/spacer.gif">
          <a:extLst>
            <a:ext uri="{FF2B5EF4-FFF2-40B4-BE49-F238E27FC236}">
              <a16:creationId xmlns:a16="http://schemas.microsoft.com/office/drawing/2014/main" id="{723272FB-730E-45DE-B98F-7FEC026A22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xdr:row>
      <xdr:rowOff>0</xdr:rowOff>
    </xdr:from>
    <xdr:to>
      <xdr:col>1</xdr:col>
      <xdr:colOff>12700</xdr:colOff>
      <xdr:row>9</xdr:row>
      <xdr:rowOff>0</xdr:rowOff>
    </xdr:to>
    <xdr:pic>
      <xdr:nvPicPr>
        <xdr:cNvPr id="115" name="Picture 114" descr="https://applications.labor.ny.gov/wpp/images/spacer.gif">
          <a:extLst>
            <a:ext uri="{FF2B5EF4-FFF2-40B4-BE49-F238E27FC236}">
              <a16:creationId xmlns:a16="http://schemas.microsoft.com/office/drawing/2014/main" id="{7BD25A58-F977-4951-9DA5-90F0F4FF55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xdr:row>
      <xdr:rowOff>0</xdr:rowOff>
    </xdr:from>
    <xdr:to>
      <xdr:col>1</xdr:col>
      <xdr:colOff>12700</xdr:colOff>
      <xdr:row>9</xdr:row>
      <xdr:rowOff>0</xdr:rowOff>
    </xdr:to>
    <xdr:pic>
      <xdr:nvPicPr>
        <xdr:cNvPr id="116" name="Picture 115" descr="https://applications.labor.ny.gov/wpp/images/spacer.gif">
          <a:extLst>
            <a:ext uri="{FF2B5EF4-FFF2-40B4-BE49-F238E27FC236}">
              <a16:creationId xmlns:a16="http://schemas.microsoft.com/office/drawing/2014/main" id="{5252C75B-4287-45A1-846B-4B86AA8689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xdr:row>
      <xdr:rowOff>0</xdr:rowOff>
    </xdr:from>
    <xdr:to>
      <xdr:col>1</xdr:col>
      <xdr:colOff>12700</xdr:colOff>
      <xdr:row>9</xdr:row>
      <xdr:rowOff>0</xdr:rowOff>
    </xdr:to>
    <xdr:pic>
      <xdr:nvPicPr>
        <xdr:cNvPr id="117" name="Picture 116" descr="https://applications.labor.ny.gov/wpp/images/spacer.gif">
          <a:extLst>
            <a:ext uri="{FF2B5EF4-FFF2-40B4-BE49-F238E27FC236}">
              <a16:creationId xmlns:a16="http://schemas.microsoft.com/office/drawing/2014/main" id="{E30600B2-36BE-4080-BC0E-E34805263C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9</xdr:row>
      <xdr:rowOff>0</xdr:rowOff>
    </xdr:from>
    <xdr:ext cx="12700" cy="12700"/>
    <xdr:pic>
      <xdr:nvPicPr>
        <xdr:cNvPr id="118" name="Picture 117" descr="https://applications.labor.ny.gov/wpp/images/spacer.gif">
          <a:extLst>
            <a:ext uri="{FF2B5EF4-FFF2-40B4-BE49-F238E27FC236}">
              <a16:creationId xmlns:a16="http://schemas.microsoft.com/office/drawing/2014/main" id="{787261E8-D8E7-4AF9-B778-D274BA2D5B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9</xdr:row>
      <xdr:rowOff>0</xdr:rowOff>
    </xdr:from>
    <xdr:to>
      <xdr:col>1</xdr:col>
      <xdr:colOff>12700</xdr:colOff>
      <xdr:row>9</xdr:row>
      <xdr:rowOff>0</xdr:rowOff>
    </xdr:to>
    <xdr:pic>
      <xdr:nvPicPr>
        <xdr:cNvPr id="119" name="Picture 118" descr="https://applications.labor.ny.gov/wpp/images/spacer.gif">
          <a:extLst>
            <a:ext uri="{FF2B5EF4-FFF2-40B4-BE49-F238E27FC236}">
              <a16:creationId xmlns:a16="http://schemas.microsoft.com/office/drawing/2014/main" id="{C69899B7-C9C2-4197-834B-6B11E81CEA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xdr:row>
      <xdr:rowOff>0</xdr:rowOff>
    </xdr:from>
    <xdr:to>
      <xdr:col>1</xdr:col>
      <xdr:colOff>12700</xdr:colOff>
      <xdr:row>9</xdr:row>
      <xdr:rowOff>0</xdr:rowOff>
    </xdr:to>
    <xdr:pic>
      <xdr:nvPicPr>
        <xdr:cNvPr id="120" name="Picture 119" descr="https://applications.labor.ny.gov/wpp/images/spacer.gif">
          <a:extLst>
            <a:ext uri="{FF2B5EF4-FFF2-40B4-BE49-F238E27FC236}">
              <a16:creationId xmlns:a16="http://schemas.microsoft.com/office/drawing/2014/main" id="{33F35AC2-EB3E-4853-89AE-A2AB5D392F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xdr:row>
      <xdr:rowOff>0</xdr:rowOff>
    </xdr:from>
    <xdr:to>
      <xdr:col>1</xdr:col>
      <xdr:colOff>12700</xdr:colOff>
      <xdr:row>9</xdr:row>
      <xdr:rowOff>0</xdr:rowOff>
    </xdr:to>
    <xdr:pic>
      <xdr:nvPicPr>
        <xdr:cNvPr id="121" name="Picture 120" descr="https://applications.labor.ny.gov/wpp/images/spacer.gif">
          <a:extLst>
            <a:ext uri="{FF2B5EF4-FFF2-40B4-BE49-F238E27FC236}">
              <a16:creationId xmlns:a16="http://schemas.microsoft.com/office/drawing/2014/main" id="{000AAD78-0FF9-415D-A12E-1B218E491A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9</xdr:row>
      <xdr:rowOff>0</xdr:rowOff>
    </xdr:from>
    <xdr:ext cx="12700" cy="12700"/>
    <xdr:pic>
      <xdr:nvPicPr>
        <xdr:cNvPr id="122" name="Picture 121" descr="https://applications.labor.ny.gov/wpp/images/spacer.gif">
          <a:extLst>
            <a:ext uri="{FF2B5EF4-FFF2-40B4-BE49-F238E27FC236}">
              <a16:creationId xmlns:a16="http://schemas.microsoft.com/office/drawing/2014/main" id="{33704391-0190-4C54-97D8-01D657717B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9</xdr:row>
      <xdr:rowOff>0</xdr:rowOff>
    </xdr:from>
    <xdr:to>
      <xdr:col>1</xdr:col>
      <xdr:colOff>12700</xdr:colOff>
      <xdr:row>9</xdr:row>
      <xdr:rowOff>0</xdr:rowOff>
    </xdr:to>
    <xdr:pic>
      <xdr:nvPicPr>
        <xdr:cNvPr id="123" name="Picture 122" descr="https://applications.labor.ny.gov/wpp/images/spacer.gif">
          <a:extLst>
            <a:ext uri="{FF2B5EF4-FFF2-40B4-BE49-F238E27FC236}">
              <a16:creationId xmlns:a16="http://schemas.microsoft.com/office/drawing/2014/main" id="{5C265EB7-89DF-4055-9D58-712B697B58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xdr:row>
      <xdr:rowOff>0</xdr:rowOff>
    </xdr:from>
    <xdr:to>
      <xdr:col>1</xdr:col>
      <xdr:colOff>12700</xdr:colOff>
      <xdr:row>9</xdr:row>
      <xdr:rowOff>0</xdr:rowOff>
    </xdr:to>
    <xdr:pic>
      <xdr:nvPicPr>
        <xdr:cNvPr id="124" name="Picture 123" descr="https://applications.labor.ny.gov/wpp/images/spacer.gif">
          <a:extLst>
            <a:ext uri="{FF2B5EF4-FFF2-40B4-BE49-F238E27FC236}">
              <a16:creationId xmlns:a16="http://schemas.microsoft.com/office/drawing/2014/main" id="{1D793C89-843D-49BA-ADCE-2D24A96C4A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xdr:row>
      <xdr:rowOff>0</xdr:rowOff>
    </xdr:from>
    <xdr:to>
      <xdr:col>1</xdr:col>
      <xdr:colOff>12700</xdr:colOff>
      <xdr:row>9</xdr:row>
      <xdr:rowOff>0</xdr:rowOff>
    </xdr:to>
    <xdr:pic>
      <xdr:nvPicPr>
        <xdr:cNvPr id="125" name="Picture 124" descr="https://applications.labor.ny.gov/wpp/images/spacer.gif">
          <a:extLst>
            <a:ext uri="{FF2B5EF4-FFF2-40B4-BE49-F238E27FC236}">
              <a16:creationId xmlns:a16="http://schemas.microsoft.com/office/drawing/2014/main" id="{74E633B6-25EC-4658-8840-EE19BB252B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0</xdr:col>
      <xdr:colOff>12700</xdr:colOff>
      <xdr:row>13</xdr:row>
      <xdr:rowOff>0</xdr:rowOff>
    </xdr:to>
    <xdr:pic>
      <xdr:nvPicPr>
        <xdr:cNvPr id="2" name="Picture 1" descr="https://applications.labor.ny.gov/wpp/images/spacer.gif">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39165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0</xdr:rowOff>
    </xdr:to>
    <xdr:pic>
      <xdr:nvPicPr>
        <xdr:cNvPr id="3" name="Picture 2" descr="https://applications.labor.ny.gov/wpp/images/spacer.gif">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550" y="939165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13</xdr:row>
      <xdr:rowOff>0</xdr:rowOff>
    </xdr:from>
    <xdr:to>
      <xdr:col>3</xdr:col>
      <xdr:colOff>12700</xdr:colOff>
      <xdr:row>13</xdr:row>
      <xdr:rowOff>0</xdr:rowOff>
    </xdr:to>
    <xdr:pic>
      <xdr:nvPicPr>
        <xdr:cNvPr id="4" name="Picture 3" descr="https://applications.labor.ny.gov/wpp/images/spacer.gif">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00800" y="939165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13</xdr:row>
      <xdr:rowOff>0</xdr:rowOff>
    </xdr:from>
    <xdr:to>
      <xdr:col>4</xdr:col>
      <xdr:colOff>12700</xdr:colOff>
      <xdr:row>13</xdr:row>
      <xdr:rowOff>0</xdr:rowOff>
    </xdr:to>
    <xdr:pic>
      <xdr:nvPicPr>
        <xdr:cNvPr id="5" name="Picture 4" descr="https://applications.labor.ny.gov/wpp/images/spacer.gif">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89850" y="939165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13</xdr:row>
      <xdr:rowOff>0</xdr:rowOff>
    </xdr:from>
    <xdr:to>
      <xdr:col>5</xdr:col>
      <xdr:colOff>12700</xdr:colOff>
      <xdr:row>13</xdr:row>
      <xdr:rowOff>0</xdr:rowOff>
    </xdr:to>
    <xdr:pic>
      <xdr:nvPicPr>
        <xdr:cNvPr id="6" name="Picture 5" descr="https://applications.labor.ny.gov/wpp/images/spacer.gif">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04300" y="939165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13</xdr:row>
      <xdr:rowOff>0</xdr:rowOff>
    </xdr:from>
    <xdr:to>
      <xdr:col>6</xdr:col>
      <xdr:colOff>12700</xdr:colOff>
      <xdr:row>13</xdr:row>
      <xdr:rowOff>0</xdr:rowOff>
    </xdr:to>
    <xdr:pic>
      <xdr:nvPicPr>
        <xdr:cNvPr id="7" name="Picture 6" descr="https://applications.labor.ny.gov/wpp/images/spacer.gif">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94900" y="939165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13</xdr:row>
      <xdr:rowOff>0</xdr:rowOff>
    </xdr:from>
    <xdr:to>
      <xdr:col>9</xdr:col>
      <xdr:colOff>12700</xdr:colOff>
      <xdr:row>13</xdr:row>
      <xdr:rowOff>0</xdr:rowOff>
    </xdr:to>
    <xdr:pic>
      <xdr:nvPicPr>
        <xdr:cNvPr id="8" name="Picture 7" descr="https://applications.labor.ny.gov/wpp/images/spacer.gif">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3300" y="939165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13</xdr:row>
      <xdr:rowOff>0</xdr:rowOff>
    </xdr:from>
    <xdr:to>
      <xdr:col>10</xdr:col>
      <xdr:colOff>12700</xdr:colOff>
      <xdr:row>13</xdr:row>
      <xdr:rowOff>0</xdr:rowOff>
    </xdr:to>
    <xdr:pic>
      <xdr:nvPicPr>
        <xdr:cNvPr id="9" name="Picture 8" descr="https://applications.labor.ny.gov/wpp/images/spacer.gif">
          <a:extLst>
            <a:ext uri="{FF2B5EF4-FFF2-40B4-BE49-F238E27FC236}">
              <a16:creationId xmlns:a16="http://schemas.microsoft.com/office/drawing/2014/main" id="{00000000-0008-0000-0B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770100" y="939165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13</xdr:row>
      <xdr:rowOff>0</xdr:rowOff>
    </xdr:from>
    <xdr:to>
      <xdr:col>11</xdr:col>
      <xdr:colOff>12700</xdr:colOff>
      <xdr:row>13</xdr:row>
      <xdr:rowOff>0</xdr:rowOff>
    </xdr:to>
    <xdr:pic>
      <xdr:nvPicPr>
        <xdr:cNvPr id="10" name="Picture 9" descr="https://applications.labor.ny.gov/wpp/images/spacer.gif">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44900" y="939165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13</xdr:row>
      <xdr:rowOff>0</xdr:rowOff>
    </xdr:from>
    <xdr:to>
      <xdr:col>12</xdr:col>
      <xdr:colOff>12700</xdr:colOff>
      <xdr:row>13</xdr:row>
      <xdr:rowOff>0</xdr:rowOff>
    </xdr:to>
    <xdr:pic>
      <xdr:nvPicPr>
        <xdr:cNvPr id="11" name="Picture 10" descr="https://applications.labor.ny.gov/wpp/images/spacer.gif">
          <a:extLst>
            <a:ext uri="{FF2B5EF4-FFF2-40B4-BE49-F238E27FC236}">
              <a16:creationId xmlns:a16="http://schemas.microsoft.com/office/drawing/2014/main" id="{00000000-0008-0000-0B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621250" y="939165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0</xdr:rowOff>
    </xdr:to>
    <xdr:pic>
      <xdr:nvPicPr>
        <xdr:cNvPr id="12" name="Picture 11" descr="https://applications.labor.ny.gov/wpp/images/spacer.gif">
          <a:extLst>
            <a:ext uri="{FF2B5EF4-FFF2-40B4-BE49-F238E27FC236}">
              <a16:creationId xmlns:a16="http://schemas.microsoft.com/office/drawing/2014/main" id="{00000000-0008-0000-0B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550" y="939165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7</xdr:col>
      <xdr:colOff>0</xdr:colOff>
      <xdr:row>13</xdr:row>
      <xdr:rowOff>0</xdr:rowOff>
    </xdr:from>
    <xdr:ext cx="12700" cy="12700"/>
    <xdr:pic>
      <xdr:nvPicPr>
        <xdr:cNvPr id="13" name="Picture 12" descr="https://applications.labor.ny.gov/wpp/images/spacer.gif">
          <a:extLst>
            <a:ext uri="{FF2B5EF4-FFF2-40B4-BE49-F238E27FC236}">
              <a16:creationId xmlns:a16="http://schemas.microsoft.com/office/drawing/2014/main" id="{00000000-0008-0000-0B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61700" y="939165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13</xdr:row>
      <xdr:rowOff>0</xdr:rowOff>
    </xdr:from>
    <xdr:ext cx="12700" cy="12700"/>
    <xdr:pic>
      <xdr:nvPicPr>
        <xdr:cNvPr id="14" name="Picture 13" descr="https://applications.labor.ny.gov/wpp/images/spacer.gif">
          <a:extLst>
            <a:ext uri="{FF2B5EF4-FFF2-40B4-BE49-F238E27FC236}">
              <a16:creationId xmlns:a16="http://schemas.microsoft.com/office/drawing/2014/main" id="{00000000-0008-0000-0B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28500" y="939165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13</xdr:row>
      <xdr:rowOff>0</xdr:rowOff>
    </xdr:from>
    <xdr:ext cx="12700" cy="12700"/>
    <xdr:pic>
      <xdr:nvPicPr>
        <xdr:cNvPr id="15" name="Picture 14" descr="https://applications.labor.ny.gov/wpp/images/spacer.gif">
          <a:extLst>
            <a:ext uri="{FF2B5EF4-FFF2-40B4-BE49-F238E27FC236}">
              <a16:creationId xmlns:a16="http://schemas.microsoft.com/office/drawing/2014/main" id="{00000000-0008-0000-0B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61700" y="939165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13</xdr:row>
      <xdr:rowOff>0</xdr:rowOff>
    </xdr:from>
    <xdr:ext cx="12700" cy="12700"/>
    <xdr:pic>
      <xdr:nvPicPr>
        <xdr:cNvPr id="16" name="Picture 15" descr="https://applications.labor.ny.gov/wpp/images/spacer.gif">
          <a:extLst>
            <a:ext uri="{FF2B5EF4-FFF2-40B4-BE49-F238E27FC236}">
              <a16:creationId xmlns:a16="http://schemas.microsoft.com/office/drawing/2014/main" id="{00000000-0008-0000-0B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28500" y="939165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13</xdr:row>
      <xdr:rowOff>0</xdr:rowOff>
    </xdr:from>
    <xdr:ext cx="12700" cy="12700"/>
    <xdr:pic>
      <xdr:nvPicPr>
        <xdr:cNvPr id="17" name="Picture 16" descr="https://applications.labor.ny.gov/wpp/images/spacer.gif">
          <a:extLst>
            <a:ext uri="{FF2B5EF4-FFF2-40B4-BE49-F238E27FC236}">
              <a16:creationId xmlns:a16="http://schemas.microsoft.com/office/drawing/2014/main" id="{00000000-0008-0000-0B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3300" y="939165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13</xdr:row>
      <xdr:rowOff>0</xdr:rowOff>
    </xdr:from>
    <xdr:to>
      <xdr:col>1</xdr:col>
      <xdr:colOff>12700</xdr:colOff>
      <xdr:row>13</xdr:row>
      <xdr:rowOff>0</xdr:rowOff>
    </xdr:to>
    <xdr:pic>
      <xdr:nvPicPr>
        <xdr:cNvPr id="18" name="Picture 17" descr="https://applications.labor.ny.gov/wpp/images/spacer.gif">
          <a:extLst>
            <a:ext uri="{FF2B5EF4-FFF2-40B4-BE49-F238E27FC236}">
              <a16:creationId xmlns:a16="http://schemas.microsoft.com/office/drawing/2014/main" id="{00000000-0008-0000-0B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550" y="939165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0</xdr:rowOff>
    </xdr:to>
    <xdr:pic>
      <xdr:nvPicPr>
        <xdr:cNvPr id="19" name="Picture 18" descr="https://applications.labor.ny.gov/wpp/images/spacer.gif">
          <a:extLst>
            <a:ext uri="{FF2B5EF4-FFF2-40B4-BE49-F238E27FC236}">
              <a16:creationId xmlns:a16="http://schemas.microsoft.com/office/drawing/2014/main" id="{E6E02783-4E23-443C-BF6A-5AD6FFA7E8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2152554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0</xdr:rowOff>
    </xdr:to>
    <xdr:pic>
      <xdr:nvPicPr>
        <xdr:cNvPr id="20" name="Picture 19" descr="https://applications.labor.ny.gov/wpp/images/spacer.gif">
          <a:extLst>
            <a:ext uri="{FF2B5EF4-FFF2-40B4-BE49-F238E27FC236}">
              <a16:creationId xmlns:a16="http://schemas.microsoft.com/office/drawing/2014/main" id="{08A0E467-4F58-40E4-BA1C-79C9257F3F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2152554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0</xdr:rowOff>
    </xdr:to>
    <xdr:pic>
      <xdr:nvPicPr>
        <xdr:cNvPr id="21" name="Picture 20" descr="https://applications.labor.ny.gov/wpp/images/spacer.gif">
          <a:extLst>
            <a:ext uri="{FF2B5EF4-FFF2-40B4-BE49-F238E27FC236}">
              <a16:creationId xmlns:a16="http://schemas.microsoft.com/office/drawing/2014/main" id="{BA20CF2C-9F48-4A69-8BEC-6AD996FA11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2152554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0</xdr:rowOff>
    </xdr:to>
    <xdr:pic>
      <xdr:nvPicPr>
        <xdr:cNvPr id="22" name="Picture 21" descr="https://applications.labor.ny.gov/wpp/images/spacer.gif">
          <a:extLst>
            <a:ext uri="{FF2B5EF4-FFF2-40B4-BE49-F238E27FC236}">
              <a16:creationId xmlns:a16="http://schemas.microsoft.com/office/drawing/2014/main" id="{83A3654E-A1AC-49E3-B98C-45425027EF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0</xdr:rowOff>
    </xdr:to>
    <xdr:pic>
      <xdr:nvPicPr>
        <xdr:cNvPr id="23" name="Picture 22" descr="https://applications.labor.ny.gov/wpp/images/spacer.gif">
          <a:extLst>
            <a:ext uri="{FF2B5EF4-FFF2-40B4-BE49-F238E27FC236}">
              <a16:creationId xmlns:a16="http://schemas.microsoft.com/office/drawing/2014/main" id="{88DFC472-F8A5-4B70-B609-7BC7478E2E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0</xdr:rowOff>
    </xdr:to>
    <xdr:pic>
      <xdr:nvPicPr>
        <xdr:cNvPr id="24" name="Picture 23" descr="https://applications.labor.ny.gov/wpp/images/spacer.gif">
          <a:extLst>
            <a:ext uri="{FF2B5EF4-FFF2-40B4-BE49-F238E27FC236}">
              <a16:creationId xmlns:a16="http://schemas.microsoft.com/office/drawing/2014/main" id="{1A80E43B-4CF0-4967-9632-6372FB50E5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0</xdr:rowOff>
    </xdr:to>
    <xdr:pic>
      <xdr:nvPicPr>
        <xdr:cNvPr id="25" name="Picture 24" descr="https://applications.labor.ny.gov/wpp/images/spacer.gif">
          <a:extLst>
            <a:ext uri="{FF2B5EF4-FFF2-40B4-BE49-F238E27FC236}">
              <a16:creationId xmlns:a16="http://schemas.microsoft.com/office/drawing/2014/main" id="{A59E6E2B-F776-49E3-A836-7D87789D44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0</xdr:rowOff>
    </xdr:to>
    <xdr:pic>
      <xdr:nvPicPr>
        <xdr:cNvPr id="26" name="Picture 25" descr="https://applications.labor.ny.gov/wpp/images/spacer.gif">
          <a:extLst>
            <a:ext uri="{FF2B5EF4-FFF2-40B4-BE49-F238E27FC236}">
              <a16:creationId xmlns:a16="http://schemas.microsoft.com/office/drawing/2014/main" id="{7E3FE18E-8A15-4E16-B78A-5B04ED3714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13</xdr:row>
      <xdr:rowOff>0</xdr:rowOff>
    </xdr:from>
    <xdr:ext cx="12700" cy="12700"/>
    <xdr:pic>
      <xdr:nvPicPr>
        <xdr:cNvPr id="27" name="Picture 26" descr="https://applications.labor.ny.gov/wpp/images/spacer.gif">
          <a:extLst>
            <a:ext uri="{FF2B5EF4-FFF2-40B4-BE49-F238E27FC236}">
              <a16:creationId xmlns:a16="http://schemas.microsoft.com/office/drawing/2014/main" id="{99B2224F-8C9B-4982-95AE-8B27EEF63E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13</xdr:row>
      <xdr:rowOff>0</xdr:rowOff>
    </xdr:from>
    <xdr:to>
      <xdr:col>1</xdr:col>
      <xdr:colOff>12700</xdr:colOff>
      <xdr:row>13</xdr:row>
      <xdr:rowOff>0</xdr:rowOff>
    </xdr:to>
    <xdr:pic>
      <xdr:nvPicPr>
        <xdr:cNvPr id="28" name="Picture 27" descr="https://applications.labor.ny.gov/wpp/images/spacer.gif">
          <a:extLst>
            <a:ext uri="{FF2B5EF4-FFF2-40B4-BE49-F238E27FC236}">
              <a16:creationId xmlns:a16="http://schemas.microsoft.com/office/drawing/2014/main" id="{A1838D5C-3EF9-421D-B884-ED80986470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0</xdr:rowOff>
    </xdr:to>
    <xdr:pic>
      <xdr:nvPicPr>
        <xdr:cNvPr id="29" name="Picture 28" descr="https://applications.labor.ny.gov/wpp/images/spacer.gif">
          <a:extLst>
            <a:ext uri="{FF2B5EF4-FFF2-40B4-BE49-F238E27FC236}">
              <a16:creationId xmlns:a16="http://schemas.microsoft.com/office/drawing/2014/main" id="{B3275659-99AA-45A0-BB1B-182605DECC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0</xdr:rowOff>
    </xdr:to>
    <xdr:pic>
      <xdr:nvPicPr>
        <xdr:cNvPr id="30" name="Picture 29" descr="https://applications.labor.ny.gov/wpp/images/spacer.gif">
          <a:extLst>
            <a:ext uri="{FF2B5EF4-FFF2-40B4-BE49-F238E27FC236}">
              <a16:creationId xmlns:a16="http://schemas.microsoft.com/office/drawing/2014/main" id="{7B010A6A-D2EE-4F2F-8924-0ADDAC4FB9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0</xdr:rowOff>
    </xdr:to>
    <xdr:pic>
      <xdr:nvPicPr>
        <xdr:cNvPr id="31" name="Picture 30" descr="https://applications.labor.ny.gov/wpp/images/spacer.gif">
          <a:extLst>
            <a:ext uri="{FF2B5EF4-FFF2-40B4-BE49-F238E27FC236}">
              <a16:creationId xmlns:a16="http://schemas.microsoft.com/office/drawing/2014/main" id="{DDC447B1-4F2A-474E-926D-D6BA6395FD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0</xdr:rowOff>
    </xdr:to>
    <xdr:pic>
      <xdr:nvPicPr>
        <xdr:cNvPr id="32" name="Picture 31" descr="https://applications.labor.ny.gov/wpp/images/spacer.gif">
          <a:extLst>
            <a:ext uri="{FF2B5EF4-FFF2-40B4-BE49-F238E27FC236}">
              <a16:creationId xmlns:a16="http://schemas.microsoft.com/office/drawing/2014/main" id="{45A55414-2AA7-416D-9F20-7F29490E9A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0</xdr:rowOff>
    </xdr:to>
    <xdr:pic>
      <xdr:nvPicPr>
        <xdr:cNvPr id="33" name="Picture 32" descr="https://applications.labor.ny.gov/wpp/images/spacer.gif">
          <a:extLst>
            <a:ext uri="{FF2B5EF4-FFF2-40B4-BE49-F238E27FC236}">
              <a16:creationId xmlns:a16="http://schemas.microsoft.com/office/drawing/2014/main" id="{95875A33-FED1-4663-B68A-B01F26B8B1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0</xdr:rowOff>
    </xdr:to>
    <xdr:pic>
      <xdr:nvPicPr>
        <xdr:cNvPr id="34" name="Picture 33" descr="https://applications.labor.ny.gov/wpp/images/spacer.gif">
          <a:extLst>
            <a:ext uri="{FF2B5EF4-FFF2-40B4-BE49-F238E27FC236}">
              <a16:creationId xmlns:a16="http://schemas.microsoft.com/office/drawing/2014/main" id="{E73D79A5-CDFD-45BD-8091-746B11D1B6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0</xdr:rowOff>
    </xdr:to>
    <xdr:pic>
      <xdr:nvPicPr>
        <xdr:cNvPr id="35" name="Picture 34" descr="https://applications.labor.ny.gov/wpp/images/spacer.gif">
          <a:extLst>
            <a:ext uri="{FF2B5EF4-FFF2-40B4-BE49-F238E27FC236}">
              <a16:creationId xmlns:a16="http://schemas.microsoft.com/office/drawing/2014/main" id="{C5520023-DF5C-42A7-9D00-D453108DDB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0</xdr:rowOff>
    </xdr:to>
    <xdr:pic>
      <xdr:nvPicPr>
        <xdr:cNvPr id="36" name="Picture 35" descr="https://applications.labor.ny.gov/wpp/images/spacer.gif">
          <a:extLst>
            <a:ext uri="{FF2B5EF4-FFF2-40B4-BE49-F238E27FC236}">
              <a16:creationId xmlns:a16="http://schemas.microsoft.com/office/drawing/2014/main" id="{BB4B2F97-1072-4683-909D-8CDA6146FF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0</xdr:rowOff>
    </xdr:to>
    <xdr:pic>
      <xdr:nvPicPr>
        <xdr:cNvPr id="37" name="Picture 36" descr="https://applications.labor.ny.gov/wpp/images/spacer.gif">
          <a:extLst>
            <a:ext uri="{FF2B5EF4-FFF2-40B4-BE49-F238E27FC236}">
              <a16:creationId xmlns:a16="http://schemas.microsoft.com/office/drawing/2014/main" id="{FB67846D-2A29-49C7-9073-636DBB1277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0</xdr:rowOff>
    </xdr:to>
    <xdr:pic>
      <xdr:nvPicPr>
        <xdr:cNvPr id="38" name="Picture 37" descr="https://applications.labor.ny.gov/wpp/images/spacer.gif">
          <a:extLst>
            <a:ext uri="{FF2B5EF4-FFF2-40B4-BE49-F238E27FC236}">
              <a16:creationId xmlns:a16="http://schemas.microsoft.com/office/drawing/2014/main" id="{F7791998-DC74-449E-ADE5-0060FDACBD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0</xdr:rowOff>
    </xdr:to>
    <xdr:pic>
      <xdr:nvPicPr>
        <xdr:cNvPr id="39" name="Picture 38" descr="https://applications.labor.ny.gov/wpp/images/spacer.gif">
          <a:extLst>
            <a:ext uri="{FF2B5EF4-FFF2-40B4-BE49-F238E27FC236}">
              <a16:creationId xmlns:a16="http://schemas.microsoft.com/office/drawing/2014/main" id="{044082F6-F520-4A5B-86F9-DF07A679A8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0</xdr:rowOff>
    </xdr:to>
    <xdr:pic>
      <xdr:nvPicPr>
        <xdr:cNvPr id="40" name="Picture 39" descr="https://applications.labor.ny.gov/wpp/images/spacer.gif">
          <a:extLst>
            <a:ext uri="{FF2B5EF4-FFF2-40B4-BE49-F238E27FC236}">
              <a16:creationId xmlns:a16="http://schemas.microsoft.com/office/drawing/2014/main" id="{F5451BDA-D440-48D5-A32C-DE35E32916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13</xdr:row>
      <xdr:rowOff>0</xdr:rowOff>
    </xdr:from>
    <xdr:ext cx="12700" cy="12700"/>
    <xdr:pic>
      <xdr:nvPicPr>
        <xdr:cNvPr id="41" name="Picture 40" descr="https://applications.labor.ny.gov/wpp/images/spacer.gif">
          <a:extLst>
            <a:ext uri="{FF2B5EF4-FFF2-40B4-BE49-F238E27FC236}">
              <a16:creationId xmlns:a16="http://schemas.microsoft.com/office/drawing/2014/main" id="{BB59D1A8-B573-4B89-ACE9-5BDAA259FE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13</xdr:row>
      <xdr:rowOff>0</xdr:rowOff>
    </xdr:from>
    <xdr:to>
      <xdr:col>1</xdr:col>
      <xdr:colOff>12700</xdr:colOff>
      <xdr:row>13</xdr:row>
      <xdr:rowOff>0</xdr:rowOff>
    </xdr:to>
    <xdr:pic>
      <xdr:nvPicPr>
        <xdr:cNvPr id="42" name="Picture 41" descr="https://applications.labor.ny.gov/wpp/images/spacer.gif">
          <a:extLst>
            <a:ext uri="{FF2B5EF4-FFF2-40B4-BE49-F238E27FC236}">
              <a16:creationId xmlns:a16="http://schemas.microsoft.com/office/drawing/2014/main" id="{262FA4AC-3732-40F4-B258-025F638797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0</xdr:rowOff>
    </xdr:to>
    <xdr:pic>
      <xdr:nvPicPr>
        <xdr:cNvPr id="43" name="Picture 42" descr="https://applications.labor.ny.gov/wpp/images/spacer.gif">
          <a:extLst>
            <a:ext uri="{FF2B5EF4-FFF2-40B4-BE49-F238E27FC236}">
              <a16:creationId xmlns:a16="http://schemas.microsoft.com/office/drawing/2014/main" id="{59E423D4-6AAB-423E-AE60-6FA31CA654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0</xdr:rowOff>
    </xdr:to>
    <xdr:pic>
      <xdr:nvPicPr>
        <xdr:cNvPr id="44" name="Picture 43" descr="https://applications.labor.ny.gov/wpp/images/spacer.gif">
          <a:extLst>
            <a:ext uri="{FF2B5EF4-FFF2-40B4-BE49-F238E27FC236}">
              <a16:creationId xmlns:a16="http://schemas.microsoft.com/office/drawing/2014/main" id="{721E2A14-5DBB-4B54-A839-3D7D4DAA2F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13</xdr:row>
      <xdr:rowOff>0</xdr:rowOff>
    </xdr:from>
    <xdr:ext cx="12700" cy="12700"/>
    <xdr:pic>
      <xdr:nvPicPr>
        <xdr:cNvPr id="45" name="Picture 44" descr="https://applications.labor.ny.gov/wpp/images/spacer.gif">
          <a:extLst>
            <a:ext uri="{FF2B5EF4-FFF2-40B4-BE49-F238E27FC236}">
              <a16:creationId xmlns:a16="http://schemas.microsoft.com/office/drawing/2014/main" id="{BDC02E11-2836-454D-AE22-F2F58EE323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13</xdr:row>
      <xdr:rowOff>0</xdr:rowOff>
    </xdr:from>
    <xdr:to>
      <xdr:col>1</xdr:col>
      <xdr:colOff>12700</xdr:colOff>
      <xdr:row>13</xdr:row>
      <xdr:rowOff>0</xdr:rowOff>
    </xdr:to>
    <xdr:pic>
      <xdr:nvPicPr>
        <xdr:cNvPr id="46" name="Picture 45" descr="https://applications.labor.ny.gov/wpp/images/spacer.gif">
          <a:extLst>
            <a:ext uri="{FF2B5EF4-FFF2-40B4-BE49-F238E27FC236}">
              <a16:creationId xmlns:a16="http://schemas.microsoft.com/office/drawing/2014/main" id="{9CE03B08-4042-4B75-A73D-4DE0C0212B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0</xdr:rowOff>
    </xdr:to>
    <xdr:pic>
      <xdr:nvPicPr>
        <xdr:cNvPr id="47" name="Picture 46" descr="https://applications.labor.ny.gov/wpp/images/spacer.gif">
          <a:extLst>
            <a:ext uri="{FF2B5EF4-FFF2-40B4-BE49-F238E27FC236}">
              <a16:creationId xmlns:a16="http://schemas.microsoft.com/office/drawing/2014/main" id="{89864DEA-E2C3-454F-B566-061DAC9D87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0</xdr:rowOff>
    </xdr:to>
    <xdr:pic>
      <xdr:nvPicPr>
        <xdr:cNvPr id="48" name="Picture 47" descr="https://applications.labor.ny.gov/wpp/images/spacer.gif">
          <a:extLst>
            <a:ext uri="{FF2B5EF4-FFF2-40B4-BE49-F238E27FC236}">
              <a16:creationId xmlns:a16="http://schemas.microsoft.com/office/drawing/2014/main" id="{E4BDEBE8-3B02-4DFD-9BBB-03307203B6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0</xdr:rowOff>
    </xdr:to>
    <xdr:pic>
      <xdr:nvPicPr>
        <xdr:cNvPr id="49" name="Picture 48" descr="https://applications.labor.ny.gov/wpp/images/spacer.gif">
          <a:extLst>
            <a:ext uri="{FF2B5EF4-FFF2-40B4-BE49-F238E27FC236}">
              <a16:creationId xmlns:a16="http://schemas.microsoft.com/office/drawing/2014/main" id="{22D6A87E-FF72-4707-BCE9-5DEA58E0EF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0</xdr:rowOff>
    </xdr:to>
    <xdr:pic>
      <xdr:nvPicPr>
        <xdr:cNvPr id="50" name="Picture 49" descr="https://applications.labor.ny.gov/wpp/images/spacer.gif">
          <a:extLst>
            <a:ext uri="{FF2B5EF4-FFF2-40B4-BE49-F238E27FC236}">
              <a16:creationId xmlns:a16="http://schemas.microsoft.com/office/drawing/2014/main" id="{78BFA08E-53F8-4FFF-B23C-EFD96FCD6B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0</xdr:rowOff>
    </xdr:to>
    <xdr:pic>
      <xdr:nvPicPr>
        <xdr:cNvPr id="51" name="Picture 50" descr="https://applications.labor.ny.gov/wpp/images/spacer.gif">
          <a:extLst>
            <a:ext uri="{FF2B5EF4-FFF2-40B4-BE49-F238E27FC236}">
              <a16:creationId xmlns:a16="http://schemas.microsoft.com/office/drawing/2014/main" id="{0BACC0A1-5AC3-47F2-9AEB-7FC78B21B5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0</xdr:rowOff>
    </xdr:to>
    <xdr:pic>
      <xdr:nvPicPr>
        <xdr:cNvPr id="52" name="Picture 51" descr="https://applications.labor.ny.gov/wpp/images/spacer.gif">
          <a:extLst>
            <a:ext uri="{FF2B5EF4-FFF2-40B4-BE49-F238E27FC236}">
              <a16:creationId xmlns:a16="http://schemas.microsoft.com/office/drawing/2014/main" id="{AF70F599-90D0-46A8-9214-43564CBF59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0</xdr:rowOff>
    </xdr:to>
    <xdr:pic>
      <xdr:nvPicPr>
        <xdr:cNvPr id="53" name="Picture 52" descr="https://applications.labor.ny.gov/wpp/images/spacer.gif">
          <a:extLst>
            <a:ext uri="{FF2B5EF4-FFF2-40B4-BE49-F238E27FC236}">
              <a16:creationId xmlns:a16="http://schemas.microsoft.com/office/drawing/2014/main" id="{08694698-E03C-4293-931D-9AAFFE4EFA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0</xdr:rowOff>
    </xdr:to>
    <xdr:pic>
      <xdr:nvPicPr>
        <xdr:cNvPr id="54" name="Picture 53" descr="https://applications.labor.ny.gov/wpp/images/spacer.gif">
          <a:extLst>
            <a:ext uri="{FF2B5EF4-FFF2-40B4-BE49-F238E27FC236}">
              <a16:creationId xmlns:a16="http://schemas.microsoft.com/office/drawing/2014/main" id="{B28AD1C3-D049-4126-9966-8C035ACC6D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0</xdr:rowOff>
    </xdr:to>
    <xdr:pic>
      <xdr:nvPicPr>
        <xdr:cNvPr id="55" name="Picture 54" descr="https://applications.labor.ny.gov/wpp/images/spacer.gif">
          <a:extLst>
            <a:ext uri="{FF2B5EF4-FFF2-40B4-BE49-F238E27FC236}">
              <a16:creationId xmlns:a16="http://schemas.microsoft.com/office/drawing/2014/main" id="{2EE997B7-6340-471B-B35F-1768A62B1C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0</xdr:rowOff>
    </xdr:to>
    <xdr:pic>
      <xdr:nvPicPr>
        <xdr:cNvPr id="56" name="Picture 55" descr="https://applications.labor.ny.gov/wpp/images/spacer.gif">
          <a:extLst>
            <a:ext uri="{FF2B5EF4-FFF2-40B4-BE49-F238E27FC236}">
              <a16:creationId xmlns:a16="http://schemas.microsoft.com/office/drawing/2014/main" id="{F3286863-5F10-49E9-8B12-2AAD63EC06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0</xdr:rowOff>
    </xdr:to>
    <xdr:pic>
      <xdr:nvPicPr>
        <xdr:cNvPr id="57" name="Picture 56" descr="https://applications.labor.ny.gov/wpp/images/spacer.gif">
          <a:extLst>
            <a:ext uri="{FF2B5EF4-FFF2-40B4-BE49-F238E27FC236}">
              <a16:creationId xmlns:a16="http://schemas.microsoft.com/office/drawing/2014/main" id="{F7152FBC-521B-4D3B-9807-5E9C603A6D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0</xdr:rowOff>
    </xdr:to>
    <xdr:pic>
      <xdr:nvPicPr>
        <xdr:cNvPr id="58" name="Picture 57" descr="https://applications.labor.ny.gov/wpp/images/spacer.gif">
          <a:extLst>
            <a:ext uri="{FF2B5EF4-FFF2-40B4-BE49-F238E27FC236}">
              <a16:creationId xmlns:a16="http://schemas.microsoft.com/office/drawing/2014/main" id="{66256224-F10F-47C8-B5D5-EFBDA8E23F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13</xdr:row>
      <xdr:rowOff>0</xdr:rowOff>
    </xdr:from>
    <xdr:ext cx="12700" cy="12700"/>
    <xdr:pic>
      <xdr:nvPicPr>
        <xdr:cNvPr id="59" name="Picture 58" descr="https://applications.labor.ny.gov/wpp/images/spacer.gif">
          <a:extLst>
            <a:ext uri="{FF2B5EF4-FFF2-40B4-BE49-F238E27FC236}">
              <a16:creationId xmlns:a16="http://schemas.microsoft.com/office/drawing/2014/main" id="{82693FF5-72BF-40D2-9CCB-39A4680F7B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13</xdr:row>
      <xdr:rowOff>0</xdr:rowOff>
    </xdr:from>
    <xdr:to>
      <xdr:col>1</xdr:col>
      <xdr:colOff>12700</xdr:colOff>
      <xdr:row>13</xdr:row>
      <xdr:rowOff>0</xdr:rowOff>
    </xdr:to>
    <xdr:pic>
      <xdr:nvPicPr>
        <xdr:cNvPr id="60" name="Picture 59" descr="https://applications.labor.ny.gov/wpp/images/spacer.gif">
          <a:extLst>
            <a:ext uri="{FF2B5EF4-FFF2-40B4-BE49-F238E27FC236}">
              <a16:creationId xmlns:a16="http://schemas.microsoft.com/office/drawing/2014/main" id="{F3E8A9D4-AE64-495A-92D7-EE7EE84419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0</xdr:rowOff>
    </xdr:to>
    <xdr:pic>
      <xdr:nvPicPr>
        <xdr:cNvPr id="61" name="Picture 60" descr="https://applications.labor.ny.gov/wpp/images/spacer.gif">
          <a:extLst>
            <a:ext uri="{FF2B5EF4-FFF2-40B4-BE49-F238E27FC236}">
              <a16:creationId xmlns:a16="http://schemas.microsoft.com/office/drawing/2014/main" id="{017224EF-DF4D-4E97-A120-E1BE434572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0</xdr:rowOff>
    </xdr:to>
    <xdr:pic>
      <xdr:nvPicPr>
        <xdr:cNvPr id="62" name="Picture 61" descr="https://applications.labor.ny.gov/wpp/images/spacer.gif">
          <a:extLst>
            <a:ext uri="{FF2B5EF4-FFF2-40B4-BE49-F238E27FC236}">
              <a16:creationId xmlns:a16="http://schemas.microsoft.com/office/drawing/2014/main" id="{3953783A-7711-4EEB-8520-F93E19D40F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13</xdr:row>
      <xdr:rowOff>0</xdr:rowOff>
    </xdr:from>
    <xdr:ext cx="12700" cy="12700"/>
    <xdr:pic>
      <xdr:nvPicPr>
        <xdr:cNvPr id="63" name="Picture 62" descr="https://applications.labor.ny.gov/wpp/images/spacer.gif">
          <a:extLst>
            <a:ext uri="{FF2B5EF4-FFF2-40B4-BE49-F238E27FC236}">
              <a16:creationId xmlns:a16="http://schemas.microsoft.com/office/drawing/2014/main" id="{C4F9B101-9436-461F-8F2B-EF2178AD52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13</xdr:row>
      <xdr:rowOff>0</xdr:rowOff>
    </xdr:from>
    <xdr:to>
      <xdr:col>1</xdr:col>
      <xdr:colOff>12700</xdr:colOff>
      <xdr:row>13</xdr:row>
      <xdr:rowOff>0</xdr:rowOff>
    </xdr:to>
    <xdr:pic>
      <xdr:nvPicPr>
        <xdr:cNvPr id="64" name="Picture 63" descr="https://applications.labor.ny.gov/wpp/images/spacer.gif">
          <a:extLst>
            <a:ext uri="{FF2B5EF4-FFF2-40B4-BE49-F238E27FC236}">
              <a16:creationId xmlns:a16="http://schemas.microsoft.com/office/drawing/2014/main" id="{95672100-5070-4389-9927-362FF4B5BB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0</xdr:rowOff>
    </xdr:to>
    <xdr:pic>
      <xdr:nvPicPr>
        <xdr:cNvPr id="65" name="Picture 64" descr="https://applications.labor.ny.gov/wpp/images/spacer.gif">
          <a:extLst>
            <a:ext uri="{FF2B5EF4-FFF2-40B4-BE49-F238E27FC236}">
              <a16:creationId xmlns:a16="http://schemas.microsoft.com/office/drawing/2014/main" id="{186C446C-4319-4F0E-992E-274BAF1565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0</xdr:rowOff>
    </xdr:to>
    <xdr:pic>
      <xdr:nvPicPr>
        <xdr:cNvPr id="66" name="Picture 65" descr="https://applications.labor.ny.gov/wpp/images/spacer.gif">
          <a:extLst>
            <a:ext uri="{FF2B5EF4-FFF2-40B4-BE49-F238E27FC236}">
              <a16:creationId xmlns:a16="http://schemas.microsoft.com/office/drawing/2014/main" id="{EBEE8682-85A6-4303-9AAC-C3BB342248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0</xdr:rowOff>
    </xdr:to>
    <xdr:pic>
      <xdr:nvPicPr>
        <xdr:cNvPr id="67" name="Picture 66" descr="https://applications.labor.ny.gov/wpp/images/spacer.gif">
          <a:extLst>
            <a:ext uri="{FF2B5EF4-FFF2-40B4-BE49-F238E27FC236}">
              <a16:creationId xmlns:a16="http://schemas.microsoft.com/office/drawing/2014/main" id="{BB27EBAB-AA8B-4992-B1EC-A3FFC599D5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0</xdr:rowOff>
    </xdr:to>
    <xdr:pic>
      <xdr:nvPicPr>
        <xdr:cNvPr id="68" name="Picture 67" descr="https://applications.labor.ny.gov/wpp/images/spacer.gif">
          <a:extLst>
            <a:ext uri="{FF2B5EF4-FFF2-40B4-BE49-F238E27FC236}">
              <a16:creationId xmlns:a16="http://schemas.microsoft.com/office/drawing/2014/main" id="{3CDF351C-CFD0-4F8D-99B9-A7928C033D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0</xdr:rowOff>
    </xdr:to>
    <xdr:pic>
      <xdr:nvPicPr>
        <xdr:cNvPr id="69" name="Picture 68" descr="https://applications.labor.ny.gov/wpp/images/spacer.gif">
          <a:extLst>
            <a:ext uri="{FF2B5EF4-FFF2-40B4-BE49-F238E27FC236}">
              <a16:creationId xmlns:a16="http://schemas.microsoft.com/office/drawing/2014/main" id="{E20D6D84-B069-45F6-B7F3-F5B0D1A999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0</xdr:rowOff>
    </xdr:to>
    <xdr:pic>
      <xdr:nvPicPr>
        <xdr:cNvPr id="70" name="Picture 69" descr="https://applications.labor.ny.gov/wpp/images/spacer.gif">
          <a:extLst>
            <a:ext uri="{FF2B5EF4-FFF2-40B4-BE49-F238E27FC236}">
              <a16:creationId xmlns:a16="http://schemas.microsoft.com/office/drawing/2014/main" id="{30D4C164-D694-4ED0-9432-281D678EBA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0</xdr:rowOff>
    </xdr:to>
    <xdr:pic>
      <xdr:nvPicPr>
        <xdr:cNvPr id="71" name="Picture 70" descr="https://applications.labor.ny.gov/wpp/images/spacer.gif">
          <a:extLst>
            <a:ext uri="{FF2B5EF4-FFF2-40B4-BE49-F238E27FC236}">
              <a16:creationId xmlns:a16="http://schemas.microsoft.com/office/drawing/2014/main" id="{C422AC2D-9937-4F79-9A34-405F40D7B5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13</xdr:row>
      <xdr:rowOff>0</xdr:rowOff>
    </xdr:from>
    <xdr:ext cx="12700" cy="12700"/>
    <xdr:pic>
      <xdr:nvPicPr>
        <xdr:cNvPr id="72" name="Picture 71" descr="https://applications.labor.ny.gov/wpp/images/spacer.gif">
          <a:extLst>
            <a:ext uri="{FF2B5EF4-FFF2-40B4-BE49-F238E27FC236}">
              <a16:creationId xmlns:a16="http://schemas.microsoft.com/office/drawing/2014/main" id="{13DDD3FC-32B2-4958-9503-4B4A915EC5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13</xdr:row>
      <xdr:rowOff>0</xdr:rowOff>
    </xdr:from>
    <xdr:to>
      <xdr:col>1</xdr:col>
      <xdr:colOff>12700</xdr:colOff>
      <xdr:row>13</xdr:row>
      <xdr:rowOff>0</xdr:rowOff>
    </xdr:to>
    <xdr:pic>
      <xdr:nvPicPr>
        <xdr:cNvPr id="73" name="Picture 72" descr="https://applications.labor.ny.gov/wpp/images/spacer.gif">
          <a:extLst>
            <a:ext uri="{FF2B5EF4-FFF2-40B4-BE49-F238E27FC236}">
              <a16:creationId xmlns:a16="http://schemas.microsoft.com/office/drawing/2014/main" id="{2579D389-4A98-435E-B908-C456273CB2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0</xdr:rowOff>
    </xdr:to>
    <xdr:pic>
      <xdr:nvPicPr>
        <xdr:cNvPr id="74" name="Picture 73" descr="https://applications.labor.ny.gov/wpp/images/spacer.gif">
          <a:extLst>
            <a:ext uri="{FF2B5EF4-FFF2-40B4-BE49-F238E27FC236}">
              <a16:creationId xmlns:a16="http://schemas.microsoft.com/office/drawing/2014/main" id="{0BCEAA56-A4DF-4DD0-939E-B271339507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0</xdr:rowOff>
    </xdr:to>
    <xdr:pic>
      <xdr:nvPicPr>
        <xdr:cNvPr id="75" name="Picture 74" descr="https://applications.labor.ny.gov/wpp/images/spacer.gif">
          <a:extLst>
            <a:ext uri="{FF2B5EF4-FFF2-40B4-BE49-F238E27FC236}">
              <a16:creationId xmlns:a16="http://schemas.microsoft.com/office/drawing/2014/main" id="{AEA82A7E-9FAA-4570-B739-F38FA98571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13</xdr:row>
      <xdr:rowOff>0</xdr:rowOff>
    </xdr:from>
    <xdr:ext cx="12700" cy="12700"/>
    <xdr:pic>
      <xdr:nvPicPr>
        <xdr:cNvPr id="76" name="Picture 75" descr="https://applications.labor.ny.gov/wpp/images/spacer.gif">
          <a:extLst>
            <a:ext uri="{FF2B5EF4-FFF2-40B4-BE49-F238E27FC236}">
              <a16:creationId xmlns:a16="http://schemas.microsoft.com/office/drawing/2014/main" id="{017AD4AA-55E7-4F5F-BF2D-A3A9A0AC9D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13</xdr:row>
      <xdr:rowOff>0</xdr:rowOff>
    </xdr:from>
    <xdr:to>
      <xdr:col>1</xdr:col>
      <xdr:colOff>12700</xdr:colOff>
      <xdr:row>13</xdr:row>
      <xdr:rowOff>0</xdr:rowOff>
    </xdr:to>
    <xdr:pic>
      <xdr:nvPicPr>
        <xdr:cNvPr id="77" name="Picture 76" descr="https://applications.labor.ny.gov/wpp/images/spacer.gif">
          <a:extLst>
            <a:ext uri="{FF2B5EF4-FFF2-40B4-BE49-F238E27FC236}">
              <a16:creationId xmlns:a16="http://schemas.microsoft.com/office/drawing/2014/main" id="{CA60204E-02A7-460B-8830-130E1C4F5C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0</xdr:rowOff>
    </xdr:to>
    <xdr:pic>
      <xdr:nvPicPr>
        <xdr:cNvPr id="78" name="Picture 77" descr="https://applications.labor.ny.gov/wpp/images/spacer.gif">
          <a:extLst>
            <a:ext uri="{FF2B5EF4-FFF2-40B4-BE49-F238E27FC236}">
              <a16:creationId xmlns:a16="http://schemas.microsoft.com/office/drawing/2014/main" id="{2BE8B2B3-4286-4B5C-A7B5-02FC80F75B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0</xdr:rowOff>
    </xdr:to>
    <xdr:pic>
      <xdr:nvPicPr>
        <xdr:cNvPr id="79" name="Picture 78" descr="https://applications.labor.ny.gov/wpp/images/spacer.gif">
          <a:extLst>
            <a:ext uri="{FF2B5EF4-FFF2-40B4-BE49-F238E27FC236}">
              <a16:creationId xmlns:a16="http://schemas.microsoft.com/office/drawing/2014/main" id="{471313CB-088D-4AC4-A6D8-8B4A1C8F26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nbryant\Desktop\Security%20Contract%202019\23150bid_Attachment01%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 Page"/>
      <sheetName val="Discount Table Comparison"/>
      <sheetName val="Definitions"/>
      <sheetName val="Equipment Pricing Instructions"/>
      <sheetName val="Equipment Pricing (BCDVideo)"/>
      <sheetName val="Equipment Pricing (Axis)"/>
      <sheetName val="Equipment Pricing (LenelS2)"/>
      <sheetName val="Equipment Pricing (SDC)"/>
      <sheetName val="Custom Pricing Instructions"/>
      <sheetName val="Custom-Built Pricing"/>
      <sheetName val="Labor Rate Sheet Instructions"/>
      <sheetName val="Region 1 Labor Rates"/>
      <sheetName val="Region 2 Labor Rates"/>
      <sheetName val="Region 3 Labor Rates"/>
      <sheetName val="Region 4 Labor Rates"/>
      <sheetName val="Region 5 Labor Rates"/>
      <sheetName val="Region 6 Labor Rates"/>
      <sheetName val="Region 7 Labor Rates"/>
      <sheetName val="Region 8 Labor Rates"/>
      <sheetName val="Region 9 Labor Rates"/>
      <sheetName val="Subcontractor Utilization"/>
    </sheetNames>
    <sheetDataSet>
      <sheetData sheetId="0"/>
      <sheetData sheetId="1">
        <row r="5">
          <cell r="C5" t="str">
            <v>Comalli Group Inc.</v>
          </cell>
          <cell r="D5">
            <v>0</v>
          </cell>
          <cell r="E5">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M110"/>
  <sheetViews>
    <sheetView topLeftCell="A7" zoomScale="70" zoomScaleNormal="70" workbookViewId="0">
      <selection activeCell="N33" sqref="N33"/>
    </sheetView>
  </sheetViews>
  <sheetFormatPr defaultColWidth="9.28515625" defaultRowHeight="12.75"/>
  <cols>
    <col min="1" max="1" width="9.28515625" style="1"/>
    <col min="2" max="2" width="52.7109375" style="1" customWidth="1"/>
    <col min="3" max="4" width="9.28515625" style="1"/>
    <col min="5" max="5" width="10.5703125" style="1" customWidth="1"/>
    <col min="6" max="6" width="9.28515625" style="1" customWidth="1"/>
    <col min="7" max="10" width="9.28515625" style="1"/>
    <col min="11" max="11" width="12.42578125" style="1" customWidth="1"/>
    <col min="12" max="16384" width="9.28515625" style="1"/>
  </cols>
  <sheetData>
    <row r="1" spans="1:11" ht="18">
      <c r="A1" s="245" t="s">
        <v>59</v>
      </c>
      <c r="B1" s="245"/>
      <c r="C1" s="245"/>
      <c r="D1" s="245"/>
      <c r="E1" s="245"/>
      <c r="F1" s="245"/>
      <c r="G1" s="245"/>
      <c r="H1" s="245"/>
      <c r="I1" s="245"/>
    </row>
    <row r="2" spans="1:11" ht="15">
      <c r="A2" s="246" t="s">
        <v>58</v>
      </c>
      <c r="B2" s="246"/>
      <c r="C2" s="246"/>
      <c r="D2" s="246"/>
      <c r="E2" s="246"/>
      <c r="F2" s="246"/>
      <c r="G2" s="246"/>
      <c r="H2" s="246"/>
      <c r="I2" s="246"/>
    </row>
    <row r="3" spans="1:11">
      <c r="C3" s="7"/>
      <c r="D3" s="6"/>
      <c r="E3" s="6"/>
      <c r="F3" s="6"/>
    </row>
    <row r="4" spans="1:11" ht="27" customHeight="1">
      <c r="B4" s="250" t="s">
        <v>46</v>
      </c>
      <c r="C4" s="251"/>
      <c r="D4" s="251"/>
      <c r="E4" s="251"/>
      <c r="F4" s="251"/>
      <c r="G4" s="251"/>
      <c r="H4" s="251"/>
      <c r="I4" s="251"/>
      <c r="J4" s="251"/>
      <c r="K4" s="251"/>
    </row>
    <row r="5" spans="1:11" ht="15.75">
      <c r="B5" s="11" t="s">
        <v>0</v>
      </c>
      <c r="C5" s="247" t="s">
        <v>6</v>
      </c>
      <c r="D5" s="248"/>
      <c r="E5" s="249"/>
    </row>
    <row r="6" spans="1:11" ht="15.75">
      <c r="B6" s="22" t="s">
        <v>18</v>
      </c>
      <c r="C6" s="247" t="s">
        <v>19</v>
      </c>
      <c r="D6" s="248"/>
      <c r="E6" s="249"/>
    </row>
    <row r="7" spans="1:11" ht="15.75">
      <c r="B7" s="18"/>
      <c r="C7" s="19" t="s">
        <v>20</v>
      </c>
      <c r="D7" s="23" t="s">
        <v>21</v>
      </c>
    </row>
    <row r="8" spans="1:11" ht="15.75">
      <c r="B8" s="18"/>
      <c r="C8" s="19"/>
      <c r="D8" s="23"/>
    </row>
    <row r="9" spans="1:11" ht="15.75">
      <c r="B9" s="18" t="s">
        <v>8</v>
      </c>
      <c r="C9" s="254" t="s">
        <v>22</v>
      </c>
      <c r="D9" s="254"/>
      <c r="E9" s="254"/>
      <c r="F9" s="254"/>
      <c r="G9" s="254"/>
      <c r="H9" s="254"/>
      <c r="I9" s="254"/>
      <c r="J9" s="254"/>
      <c r="K9" s="254"/>
    </row>
    <row r="10" spans="1:11" ht="15.75">
      <c r="B10" s="18"/>
      <c r="C10" s="20" t="s">
        <v>9</v>
      </c>
      <c r="D10" s="15" t="s">
        <v>10</v>
      </c>
      <c r="E10" s="15" t="s">
        <v>11</v>
      </c>
      <c r="F10" s="15" t="s">
        <v>12</v>
      </c>
      <c r="G10" s="21" t="s">
        <v>13</v>
      </c>
      <c r="H10" s="21" t="s">
        <v>14</v>
      </c>
      <c r="I10" s="21" t="s">
        <v>15</v>
      </c>
      <c r="J10" s="21" t="s">
        <v>16</v>
      </c>
      <c r="K10" s="21" t="s">
        <v>17</v>
      </c>
    </row>
    <row r="11" spans="1:11" ht="15.75">
      <c r="B11" s="18"/>
      <c r="C11" s="20"/>
      <c r="D11" s="15"/>
      <c r="E11" s="15"/>
      <c r="F11" s="15"/>
      <c r="G11" s="21"/>
      <c r="H11" s="21"/>
      <c r="I11" s="21"/>
      <c r="J11" s="21"/>
      <c r="K11" s="21"/>
    </row>
    <row r="12" spans="1:11">
      <c r="B12" s="5"/>
    </row>
    <row r="13" spans="1:11" ht="246" customHeight="1">
      <c r="B13" s="258" t="s">
        <v>158</v>
      </c>
      <c r="C13" s="259"/>
      <c r="D13" s="259"/>
      <c r="E13" s="259"/>
      <c r="F13" s="259"/>
      <c r="G13" s="259"/>
      <c r="H13" s="259"/>
      <c r="I13" s="259"/>
      <c r="J13" s="259"/>
      <c r="K13" s="259"/>
    </row>
    <row r="14" spans="1:11" ht="17.649999999999999" customHeight="1"/>
    <row r="15" spans="1:11" ht="47.25" customHeight="1">
      <c r="B15" s="255" t="s">
        <v>135</v>
      </c>
      <c r="C15" s="256"/>
      <c r="D15" s="256"/>
      <c r="E15" s="256"/>
      <c r="F15" s="256"/>
      <c r="G15" s="256"/>
      <c r="H15" s="256"/>
      <c r="I15" s="256"/>
      <c r="J15" s="256"/>
      <c r="K15" s="256"/>
    </row>
    <row r="16" spans="1:11" ht="17.649999999999999" customHeight="1" thickBot="1"/>
    <row r="17" spans="2:11" ht="34.5" customHeight="1" thickBot="1">
      <c r="B17" s="260" t="s">
        <v>122</v>
      </c>
      <c r="C17" s="261"/>
      <c r="D17" s="261"/>
      <c r="E17" s="261"/>
      <c r="F17" s="261"/>
      <c r="G17" s="261"/>
      <c r="H17" s="261"/>
      <c r="I17" s="261"/>
      <c r="J17" s="261"/>
      <c r="K17" s="262"/>
    </row>
    <row r="18" spans="2:11" ht="15.75">
      <c r="B18" s="3"/>
    </row>
    <row r="19" spans="2:11" ht="110.25" customHeight="1">
      <c r="B19" s="257" t="s">
        <v>129</v>
      </c>
      <c r="C19" s="253"/>
      <c r="D19" s="253"/>
      <c r="E19" s="253"/>
      <c r="F19" s="253"/>
      <c r="G19" s="253"/>
      <c r="H19" s="253"/>
      <c r="I19" s="253"/>
      <c r="J19" s="253"/>
      <c r="K19" s="253"/>
    </row>
    <row r="20" spans="2:11" ht="15.75">
      <c r="B20" s="3"/>
    </row>
    <row r="21" spans="2:11" ht="51.75" customHeight="1">
      <c r="B21" s="257" t="s">
        <v>130</v>
      </c>
      <c r="C21" s="253"/>
      <c r="D21" s="253"/>
      <c r="E21" s="253"/>
      <c r="F21" s="253"/>
      <c r="G21" s="253"/>
      <c r="H21" s="253"/>
      <c r="I21" s="253"/>
      <c r="J21" s="253"/>
      <c r="K21" s="253"/>
    </row>
    <row r="23" spans="2:11" ht="50.25" customHeight="1">
      <c r="B23" s="252" t="s">
        <v>155</v>
      </c>
      <c r="C23" s="253"/>
      <c r="D23" s="253"/>
      <c r="E23" s="253"/>
      <c r="F23" s="253"/>
      <c r="G23" s="253"/>
      <c r="H23" s="253"/>
      <c r="I23" s="253"/>
      <c r="J23" s="253"/>
      <c r="K23" s="253"/>
    </row>
    <row r="24" spans="2:11" ht="15.75">
      <c r="B24" s="2"/>
    </row>
    <row r="25" spans="2:11" ht="48.75" customHeight="1">
      <c r="B25" s="252" t="s">
        <v>128</v>
      </c>
      <c r="C25" s="253"/>
      <c r="D25" s="253"/>
      <c r="E25" s="253"/>
      <c r="F25" s="253"/>
      <c r="G25" s="253"/>
      <c r="H25" s="253"/>
      <c r="I25" s="253"/>
      <c r="J25" s="253"/>
      <c r="K25" s="253"/>
    </row>
    <row r="26" spans="2:11" ht="15.75" customHeight="1"/>
    <row r="27" spans="2:11" ht="33" customHeight="1">
      <c r="B27" s="233" t="s">
        <v>133</v>
      </c>
      <c r="C27" s="234"/>
      <c r="D27" s="234"/>
      <c r="E27" s="234"/>
      <c r="F27" s="234"/>
      <c r="G27" s="234"/>
      <c r="H27" s="234"/>
      <c r="I27" s="234"/>
      <c r="J27" s="234"/>
      <c r="K27" s="234"/>
    </row>
    <row r="29" spans="2:11" ht="71.25" customHeight="1">
      <c r="B29" s="233" t="s">
        <v>138</v>
      </c>
      <c r="C29" s="234"/>
      <c r="D29" s="234"/>
      <c r="E29" s="234"/>
      <c r="F29" s="234"/>
      <c r="G29" s="234"/>
      <c r="H29" s="234"/>
      <c r="I29" s="234"/>
      <c r="J29" s="234"/>
      <c r="K29" s="234"/>
    </row>
    <row r="30" spans="2:11" ht="15.75">
      <c r="B30" s="2"/>
    </row>
    <row r="31" spans="2:11" ht="87.75" customHeight="1">
      <c r="B31" s="233" t="s">
        <v>131</v>
      </c>
      <c r="C31" s="233"/>
      <c r="D31" s="233"/>
      <c r="E31" s="233"/>
      <c r="F31" s="233"/>
      <c r="G31" s="233"/>
      <c r="H31" s="233"/>
      <c r="I31" s="233"/>
      <c r="J31" s="233"/>
      <c r="K31" s="233"/>
    </row>
    <row r="32" spans="2:11" ht="15.75">
      <c r="B32" s="2"/>
    </row>
    <row r="33" spans="2:11" ht="50.25" customHeight="1">
      <c r="B33" s="233" t="s">
        <v>148</v>
      </c>
      <c r="C33" s="235"/>
      <c r="D33" s="235"/>
      <c r="E33" s="235"/>
      <c r="F33" s="235"/>
      <c r="G33" s="235"/>
      <c r="H33" s="235"/>
      <c r="I33" s="235"/>
      <c r="J33" s="235"/>
      <c r="K33" s="235"/>
    </row>
    <row r="34" spans="2:11" ht="15.75">
      <c r="B34" s="2"/>
    </row>
    <row r="35" spans="2:11" ht="22.5" customHeight="1">
      <c r="B35" s="233" t="s">
        <v>132</v>
      </c>
      <c r="C35" s="234"/>
      <c r="D35" s="234"/>
      <c r="E35" s="234"/>
      <c r="F35" s="234"/>
      <c r="G35" s="234"/>
      <c r="H35" s="234"/>
      <c r="I35" s="234"/>
      <c r="J35" s="234"/>
      <c r="K35" s="234"/>
    </row>
    <row r="36" spans="2:11" ht="15.75" customHeight="1"/>
    <row r="37" spans="2:11" ht="211.5" customHeight="1">
      <c r="B37" s="231" t="s">
        <v>159</v>
      </c>
      <c r="C37" s="232"/>
      <c r="D37" s="232"/>
      <c r="E37" s="232"/>
      <c r="F37" s="232"/>
      <c r="G37" s="232"/>
      <c r="H37" s="232"/>
      <c r="I37" s="232"/>
      <c r="J37" s="232"/>
      <c r="K37" s="232"/>
    </row>
    <row r="38" spans="2:11" ht="15.75">
      <c r="B38" s="25"/>
    </row>
    <row r="39" spans="2:11" ht="91.5" customHeight="1" thickBot="1">
      <c r="B39" s="266" t="s">
        <v>126</v>
      </c>
      <c r="C39" s="267"/>
      <c r="D39" s="267"/>
      <c r="E39" s="267"/>
      <c r="F39" s="267"/>
      <c r="G39" s="267"/>
      <c r="H39" s="267"/>
      <c r="I39" s="267"/>
      <c r="J39" s="267"/>
      <c r="K39" s="268"/>
    </row>
    <row r="40" spans="2:11" ht="14.25">
      <c r="B40" s="24"/>
      <c r="C40" s="24"/>
      <c r="D40" s="24"/>
      <c r="E40" s="24"/>
      <c r="F40" s="24"/>
      <c r="G40" s="24"/>
      <c r="H40" s="24"/>
      <c r="I40" s="24"/>
      <c r="J40" s="24"/>
      <c r="K40" s="24"/>
    </row>
    <row r="41" spans="2:11" ht="76.5" customHeight="1">
      <c r="B41" s="269" t="s">
        <v>123</v>
      </c>
      <c r="C41" s="270"/>
      <c r="D41" s="270"/>
      <c r="E41" s="270"/>
      <c r="F41" s="270"/>
      <c r="G41" s="270"/>
      <c r="H41" s="270"/>
      <c r="I41" s="270"/>
      <c r="J41" s="270"/>
      <c r="K41" s="271"/>
    </row>
    <row r="42" spans="2:11" ht="14.25">
      <c r="B42" s="24"/>
      <c r="C42" s="24"/>
      <c r="D42" s="24"/>
      <c r="E42" s="24"/>
      <c r="F42" s="24"/>
      <c r="G42" s="24"/>
      <c r="H42" s="24"/>
      <c r="I42" s="24"/>
      <c r="J42" s="24"/>
      <c r="K42" s="24"/>
    </row>
    <row r="43" spans="2:11" ht="19.5" customHeight="1">
      <c r="B43" s="269" t="s">
        <v>100</v>
      </c>
      <c r="C43" s="270"/>
      <c r="D43" s="270"/>
      <c r="E43" s="270"/>
      <c r="F43" s="270"/>
      <c r="G43" s="270"/>
      <c r="H43" s="270"/>
      <c r="I43" s="270"/>
      <c r="J43" s="270"/>
      <c r="K43" s="271"/>
    </row>
    <row r="44" spans="2:11" ht="15.75">
      <c r="B44" s="2"/>
    </row>
    <row r="45" spans="2:11" ht="40.5" customHeight="1">
      <c r="B45" s="236" t="s">
        <v>156</v>
      </c>
      <c r="C45" s="237"/>
      <c r="D45" s="237"/>
      <c r="E45" s="237"/>
      <c r="F45" s="237"/>
      <c r="G45" s="237"/>
      <c r="H45" s="237"/>
      <c r="I45" s="237"/>
      <c r="J45" s="237"/>
      <c r="K45" s="238"/>
    </row>
    <row r="46" spans="2:11" ht="15.75">
      <c r="B46" s="2"/>
    </row>
    <row r="47" spans="2:11" ht="21.75" customHeight="1">
      <c r="B47" s="242" t="s">
        <v>97</v>
      </c>
      <c r="C47" s="243"/>
      <c r="D47" s="243"/>
      <c r="E47" s="243"/>
      <c r="F47" s="243"/>
      <c r="G47" s="243"/>
      <c r="H47" s="243"/>
      <c r="I47" s="243"/>
      <c r="J47" s="243"/>
      <c r="K47" s="244"/>
    </row>
    <row r="48" spans="2:11" ht="15.75">
      <c r="B48" s="2"/>
    </row>
    <row r="49" spans="1:11" ht="17.25" customHeight="1">
      <c r="B49" s="236" t="s">
        <v>98</v>
      </c>
      <c r="C49" s="237"/>
      <c r="D49" s="237"/>
      <c r="E49" s="237"/>
      <c r="F49" s="237"/>
      <c r="G49" s="237"/>
      <c r="H49" s="237"/>
      <c r="I49" s="237"/>
      <c r="J49" s="237"/>
      <c r="K49" s="238"/>
    </row>
    <row r="50" spans="1:11" ht="15.75">
      <c r="B50" s="2"/>
    </row>
    <row r="51" spans="1:11" ht="72" customHeight="1">
      <c r="B51" s="236" t="s">
        <v>127</v>
      </c>
      <c r="C51" s="243"/>
      <c r="D51" s="243"/>
      <c r="E51" s="243"/>
      <c r="F51" s="243"/>
      <c r="G51" s="243"/>
      <c r="H51" s="243"/>
      <c r="I51" s="243"/>
      <c r="J51" s="243"/>
      <c r="K51" s="244"/>
    </row>
    <row r="52" spans="1:11" ht="15.75">
      <c r="B52" s="2"/>
    </row>
    <row r="53" spans="1:11" ht="64.5" customHeight="1">
      <c r="B53" s="236" t="s">
        <v>149</v>
      </c>
      <c r="C53" s="237"/>
      <c r="D53" s="237"/>
      <c r="E53" s="237"/>
      <c r="F53" s="237"/>
      <c r="G53" s="237"/>
      <c r="H53" s="237"/>
      <c r="I53" s="237"/>
      <c r="J53" s="237"/>
      <c r="K53" s="238"/>
    </row>
    <row r="54" spans="1:11" ht="15.75">
      <c r="B54" s="2"/>
    </row>
    <row r="55" spans="1:11" ht="128.25" customHeight="1">
      <c r="B55" s="236" t="s">
        <v>108</v>
      </c>
      <c r="C55" s="237"/>
      <c r="D55" s="237"/>
      <c r="E55" s="237"/>
      <c r="F55" s="237"/>
      <c r="G55" s="237"/>
      <c r="H55" s="237"/>
      <c r="I55" s="237"/>
      <c r="J55" s="237"/>
      <c r="K55" s="238"/>
    </row>
    <row r="56" spans="1:11" ht="15.75">
      <c r="B56" s="2"/>
    </row>
    <row r="57" spans="1:11" ht="46.5" customHeight="1">
      <c r="B57" s="236" t="s">
        <v>99</v>
      </c>
      <c r="C57" s="237"/>
      <c r="D57" s="237"/>
      <c r="E57" s="237"/>
      <c r="F57" s="237"/>
      <c r="G57" s="237"/>
      <c r="H57" s="237"/>
      <c r="I57" s="237"/>
      <c r="J57" s="237"/>
      <c r="K57" s="238"/>
    </row>
    <row r="58" spans="1:11" ht="16.5" thickBot="1">
      <c r="B58" s="2"/>
    </row>
    <row r="59" spans="1:11" ht="54.75" customHeight="1" thickBot="1">
      <c r="B59" s="263" t="s">
        <v>160</v>
      </c>
      <c r="C59" s="264"/>
      <c r="D59" s="264"/>
      <c r="E59" s="264"/>
      <c r="F59" s="264"/>
      <c r="G59" s="264"/>
      <c r="H59" s="264"/>
      <c r="I59" s="264"/>
      <c r="J59" s="264"/>
      <c r="K59" s="265"/>
    </row>
    <row r="60" spans="1:11" ht="15.75">
      <c r="B60" s="12"/>
      <c r="C60" s="14"/>
      <c r="D60" s="14"/>
      <c r="E60" s="14"/>
      <c r="F60" s="14"/>
      <c r="G60" s="14"/>
      <c r="H60" s="14"/>
      <c r="I60" s="14"/>
      <c r="J60" s="14"/>
      <c r="K60" s="14"/>
    </row>
    <row r="61" spans="1:11" ht="33" customHeight="1">
      <c r="A61" s="12" t="s">
        <v>4</v>
      </c>
      <c r="B61" s="224" t="s">
        <v>150</v>
      </c>
      <c r="C61" s="224"/>
      <c r="D61" s="224"/>
      <c r="E61" s="224"/>
      <c r="F61" s="224"/>
      <c r="G61" s="224"/>
      <c r="H61" s="224"/>
      <c r="I61" s="224"/>
      <c r="J61" s="224"/>
      <c r="K61" s="224"/>
    </row>
    <row r="62" spans="1:11" ht="216" customHeight="1">
      <c r="A62" s="12"/>
      <c r="B62" s="224"/>
      <c r="C62" s="224"/>
      <c r="D62" s="224"/>
      <c r="E62" s="224"/>
      <c r="F62" s="224"/>
      <c r="G62" s="224"/>
      <c r="H62" s="224"/>
      <c r="I62" s="224"/>
      <c r="J62" s="224"/>
      <c r="K62" s="224"/>
    </row>
    <row r="63" spans="1:11" ht="15.75">
      <c r="A63" s="12"/>
      <c r="B63" s="17"/>
      <c r="C63" s="17"/>
      <c r="D63" s="17"/>
      <c r="E63" s="17"/>
      <c r="F63" s="17"/>
      <c r="G63" s="17"/>
      <c r="H63" s="17"/>
      <c r="I63" s="17"/>
      <c r="J63" s="17"/>
      <c r="K63" s="17"/>
    </row>
    <row r="64" spans="1:11" ht="174" customHeight="1">
      <c r="A64" s="12"/>
      <c r="B64" s="211" t="s">
        <v>96</v>
      </c>
      <c r="C64" s="212"/>
      <c r="D64" s="212"/>
      <c r="E64" s="212"/>
      <c r="F64" s="212"/>
      <c r="G64" s="212"/>
      <c r="H64" s="212"/>
      <c r="I64" s="212"/>
      <c r="J64" s="212"/>
      <c r="K64" s="213"/>
    </row>
    <row r="65" spans="1:13" ht="15.75">
      <c r="A65" s="12"/>
      <c r="B65" s="17"/>
      <c r="C65" s="17"/>
      <c r="D65" s="17"/>
      <c r="E65" s="17"/>
      <c r="F65" s="17"/>
      <c r="G65" s="17"/>
      <c r="H65" s="17"/>
      <c r="I65" s="17"/>
      <c r="J65" s="17"/>
      <c r="K65" s="17"/>
    </row>
    <row r="66" spans="1:13" ht="403.15" customHeight="1">
      <c r="A66" s="12"/>
      <c r="B66" s="224" t="s">
        <v>53</v>
      </c>
      <c r="C66" s="224"/>
      <c r="D66" s="224"/>
      <c r="E66" s="224"/>
      <c r="F66" s="224"/>
      <c r="G66" s="224"/>
      <c r="H66" s="224"/>
      <c r="I66" s="224"/>
      <c r="J66" s="224"/>
      <c r="K66" s="224"/>
    </row>
    <row r="67" spans="1:13" ht="15.75">
      <c r="A67" s="12"/>
      <c r="B67" s="17"/>
      <c r="C67" s="17"/>
      <c r="D67" s="17"/>
      <c r="E67" s="17"/>
      <c r="F67" s="17"/>
      <c r="G67" s="17"/>
      <c r="H67" s="17"/>
      <c r="I67" s="17"/>
      <c r="J67" s="17"/>
      <c r="K67" s="17"/>
    </row>
    <row r="68" spans="1:13" ht="205.9" customHeight="1">
      <c r="A68" s="12"/>
      <c r="B68" s="211" t="s">
        <v>161</v>
      </c>
      <c r="C68" s="212"/>
      <c r="D68" s="212"/>
      <c r="E68" s="212"/>
      <c r="F68" s="212"/>
      <c r="G68" s="212"/>
      <c r="H68" s="212"/>
      <c r="I68" s="212"/>
      <c r="J68" s="212"/>
      <c r="K68" s="213"/>
    </row>
    <row r="69" spans="1:13" ht="15.75">
      <c r="A69" s="12"/>
      <c r="B69" s="17"/>
      <c r="C69" s="17"/>
      <c r="D69" s="17"/>
      <c r="E69" s="17"/>
      <c r="F69" s="17"/>
      <c r="G69" s="17"/>
      <c r="H69" s="17"/>
      <c r="I69" s="17"/>
      <c r="J69" s="17"/>
      <c r="K69" s="17"/>
    </row>
    <row r="70" spans="1:13" ht="408.75" customHeight="1">
      <c r="A70" s="12"/>
      <c r="B70" s="219" t="s">
        <v>140</v>
      </c>
      <c r="C70" s="219"/>
      <c r="D70" s="219"/>
      <c r="E70" s="219"/>
      <c r="F70" s="219"/>
      <c r="G70" s="219"/>
      <c r="H70" s="219"/>
      <c r="I70" s="219"/>
      <c r="J70" s="219"/>
      <c r="K70" s="219"/>
    </row>
    <row r="71" spans="1:13" ht="15.75">
      <c r="A71" s="12"/>
      <c r="B71" s="17"/>
      <c r="C71" s="17"/>
      <c r="D71" s="17"/>
      <c r="E71" s="17"/>
      <c r="F71" s="17"/>
      <c r="G71" s="17"/>
      <c r="H71" s="17"/>
      <c r="I71" s="17"/>
      <c r="J71" s="17"/>
      <c r="K71" s="17"/>
    </row>
    <row r="72" spans="1:13" ht="145.5" customHeight="1">
      <c r="A72" s="12"/>
      <c r="B72" s="224" t="s">
        <v>109</v>
      </c>
      <c r="C72" s="224"/>
      <c r="D72" s="224"/>
      <c r="E72" s="224"/>
      <c r="F72" s="224"/>
      <c r="G72" s="224"/>
      <c r="H72" s="224"/>
      <c r="I72" s="224"/>
      <c r="J72" s="224"/>
      <c r="K72" s="224"/>
    </row>
    <row r="73" spans="1:13" ht="15.75">
      <c r="A73" s="12"/>
      <c r="B73" s="17"/>
      <c r="C73" s="17"/>
      <c r="D73" s="17"/>
      <c r="E73" s="17"/>
      <c r="F73" s="17"/>
      <c r="G73" s="17"/>
      <c r="H73" s="17"/>
      <c r="I73" s="17"/>
      <c r="J73" s="17"/>
      <c r="K73" s="17"/>
    </row>
    <row r="74" spans="1:13" ht="45.75" customHeight="1">
      <c r="B74" s="223" t="s">
        <v>107</v>
      </c>
      <c r="C74" s="223"/>
      <c r="D74" s="223"/>
      <c r="E74" s="223"/>
      <c r="F74" s="223"/>
      <c r="G74" s="223"/>
      <c r="H74" s="223"/>
      <c r="I74" s="223"/>
      <c r="J74" s="223"/>
      <c r="K74" s="223"/>
      <c r="L74" s="16"/>
      <c r="M74" s="16"/>
    </row>
    <row r="75" spans="1:13" ht="15.75">
      <c r="B75" s="3"/>
    </row>
    <row r="76" spans="1:13" ht="96.75" customHeight="1">
      <c r="A76" s="12"/>
      <c r="B76" s="224" t="s">
        <v>120</v>
      </c>
      <c r="C76" s="224"/>
      <c r="D76" s="224"/>
      <c r="E76" s="224"/>
      <c r="F76" s="224"/>
      <c r="G76" s="224"/>
      <c r="H76" s="224"/>
      <c r="I76" s="224"/>
      <c r="J76" s="224"/>
      <c r="K76" s="224"/>
    </row>
    <row r="77" spans="1:13" ht="15.75">
      <c r="B77" s="3"/>
    </row>
    <row r="78" spans="1:13" ht="15.75">
      <c r="B78" s="223" t="s">
        <v>95</v>
      </c>
      <c r="C78" s="223"/>
      <c r="D78" s="223"/>
      <c r="E78" s="223"/>
      <c r="F78" s="223"/>
      <c r="G78" s="223"/>
      <c r="H78" s="223"/>
      <c r="I78" s="223"/>
      <c r="J78" s="223"/>
      <c r="K78" s="223"/>
      <c r="L78" s="16"/>
      <c r="M78" s="16"/>
    </row>
    <row r="79" spans="1:13" ht="15.75">
      <c r="B79" s="3"/>
    </row>
    <row r="80" spans="1:13" ht="56.25" customHeight="1">
      <c r="A80" s="12"/>
      <c r="B80" s="211" t="s">
        <v>134</v>
      </c>
      <c r="C80" s="212"/>
      <c r="D80" s="212"/>
      <c r="E80" s="212"/>
      <c r="F80" s="212"/>
      <c r="G80" s="212"/>
      <c r="H80" s="212"/>
      <c r="I80" s="212"/>
      <c r="J80" s="212"/>
      <c r="K80" s="213"/>
    </row>
    <row r="81" spans="1:13" ht="15.75">
      <c r="B81" s="3"/>
    </row>
    <row r="82" spans="1:13" ht="84.75" customHeight="1">
      <c r="B82" s="223" t="s">
        <v>121</v>
      </c>
      <c r="C82" s="223"/>
      <c r="D82" s="223"/>
      <c r="E82" s="223"/>
      <c r="F82" s="223"/>
      <c r="G82" s="223"/>
      <c r="H82" s="223"/>
      <c r="I82" s="223"/>
      <c r="J82" s="223"/>
      <c r="K82" s="223"/>
      <c r="L82" s="16"/>
      <c r="M82" s="16"/>
    </row>
    <row r="83" spans="1:13" ht="16.5" thickBot="1">
      <c r="A83" s="12"/>
      <c r="B83" s="17"/>
      <c r="C83" s="17"/>
      <c r="D83" s="17"/>
      <c r="E83" s="17"/>
      <c r="F83" s="17"/>
      <c r="G83" s="17"/>
      <c r="H83" s="17"/>
      <c r="I83" s="17"/>
      <c r="J83" s="17"/>
      <c r="K83" s="17"/>
    </row>
    <row r="84" spans="1:13" ht="16.5" thickBot="1">
      <c r="A84" s="12"/>
      <c r="B84" s="220" t="s">
        <v>157</v>
      </c>
      <c r="C84" s="221"/>
      <c r="D84" s="221"/>
      <c r="E84" s="221"/>
      <c r="F84" s="221"/>
      <c r="G84" s="221"/>
      <c r="H84" s="221"/>
      <c r="I84" s="221"/>
      <c r="J84" s="221"/>
      <c r="K84" s="222"/>
    </row>
    <row r="85" spans="1:13" ht="16.5" thickBot="1">
      <c r="A85" s="12"/>
      <c r="B85" s="26"/>
      <c r="C85" s="27"/>
      <c r="D85" s="27"/>
      <c r="E85" s="27"/>
      <c r="F85" s="27"/>
      <c r="G85" s="27"/>
      <c r="H85" s="27"/>
      <c r="I85" s="27"/>
      <c r="J85" s="27"/>
      <c r="K85" s="28"/>
    </row>
    <row r="86" spans="1:13" ht="24.75" customHeight="1" thickBot="1">
      <c r="B86" s="239" t="s">
        <v>154</v>
      </c>
      <c r="C86" s="240"/>
      <c r="D86" s="240"/>
      <c r="E86" s="240"/>
      <c r="F86" s="240"/>
      <c r="G86" s="240"/>
      <c r="H86" s="240"/>
      <c r="I86" s="240"/>
      <c r="J86" s="240"/>
      <c r="K86" s="241"/>
    </row>
    <row r="87" spans="1:13" ht="13.5" thickBot="1"/>
    <row r="88" spans="1:13" ht="32.25" customHeight="1" thickBot="1">
      <c r="B88" s="220" t="s">
        <v>51</v>
      </c>
      <c r="C88" s="228"/>
      <c r="D88" s="228"/>
      <c r="E88" s="228"/>
      <c r="F88" s="228"/>
      <c r="G88" s="228"/>
      <c r="H88" s="228"/>
      <c r="I88" s="228"/>
      <c r="J88" s="228"/>
      <c r="K88" s="229"/>
    </row>
    <row r="89" spans="1:13" ht="15.75">
      <c r="B89" s="13"/>
      <c r="C89" s="13"/>
      <c r="D89" s="13"/>
      <c r="E89" s="13"/>
      <c r="F89" s="13"/>
      <c r="G89" s="13"/>
      <c r="H89" s="13"/>
      <c r="I89" s="13"/>
      <c r="J89" s="13"/>
      <c r="K89" s="13"/>
    </row>
    <row r="90" spans="1:13" ht="33" customHeight="1">
      <c r="B90" s="214" t="s">
        <v>52</v>
      </c>
      <c r="C90" s="214"/>
      <c r="D90" s="214"/>
      <c r="E90" s="214"/>
      <c r="F90" s="214"/>
      <c r="G90" s="214"/>
      <c r="H90" s="214"/>
      <c r="I90" s="214"/>
      <c r="J90" s="214"/>
      <c r="K90" s="214"/>
    </row>
    <row r="91" spans="1:13" ht="15.75">
      <c r="B91" s="2"/>
    </row>
    <row r="92" spans="1:13" ht="31.5" customHeight="1">
      <c r="B92" s="214" t="s">
        <v>45</v>
      </c>
      <c r="C92" s="214"/>
      <c r="D92" s="214"/>
      <c r="E92" s="214"/>
      <c r="F92" s="214"/>
      <c r="G92" s="214"/>
      <c r="H92" s="214"/>
      <c r="I92" s="214"/>
      <c r="J92" s="214"/>
      <c r="K92" s="214"/>
    </row>
    <row r="93" spans="1:13" ht="15.75">
      <c r="B93" s="8"/>
      <c r="C93" s="8"/>
      <c r="D93" s="8"/>
      <c r="E93" s="8"/>
      <c r="F93" s="8"/>
      <c r="G93" s="8"/>
      <c r="H93" s="8"/>
      <c r="I93" s="8"/>
      <c r="J93" s="8"/>
      <c r="K93" s="8"/>
    </row>
    <row r="94" spans="1:13" ht="50.25" customHeight="1">
      <c r="B94" s="214" t="s">
        <v>24</v>
      </c>
      <c r="C94" s="230"/>
      <c r="D94" s="230"/>
      <c r="E94" s="230"/>
      <c r="F94" s="230"/>
      <c r="G94" s="230"/>
      <c r="H94" s="230"/>
      <c r="I94" s="230"/>
      <c r="J94" s="230"/>
      <c r="K94" s="230"/>
    </row>
    <row r="95" spans="1:13" ht="15.75">
      <c r="B95" s="4"/>
      <c r="C95" s="4"/>
      <c r="D95" s="4"/>
      <c r="E95" s="4"/>
      <c r="F95" s="4"/>
      <c r="G95" s="4"/>
      <c r="H95" s="4"/>
      <c r="I95" s="4"/>
      <c r="J95" s="4"/>
      <c r="K95" s="4"/>
    </row>
    <row r="96" spans="1:13" ht="79.900000000000006" customHeight="1">
      <c r="B96" s="225" t="s">
        <v>162</v>
      </c>
      <c r="C96" s="226"/>
      <c r="D96" s="226"/>
      <c r="E96" s="226"/>
      <c r="F96" s="226"/>
      <c r="G96" s="226"/>
      <c r="H96" s="226"/>
      <c r="I96" s="226"/>
      <c r="J96" s="226"/>
      <c r="K96" s="227"/>
    </row>
    <row r="97" spans="2:11" ht="15.75">
      <c r="B97" s="9"/>
      <c r="C97" s="10"/>
      <c r="D97" s="10"/>
      <c r="E97" s="10"/>
      <c r="F97" s="10"/>
      <c r="G97" s="10"/>
      <c r="H97" s="10"/>
      <c r="I97" s="10"/>
      <c r="J97" s="10"/>
      <c r="K97" s="10"/>
    </row>
    <row r="98" spans="2:11" ht="66" customHeight="1">
      <c r="B98" s="225" t="s">
        <v>124</v>
      </c>
      <c r="C98" s="226"/>
      <c r="D98" s="226"/>
      <c r="E98" s="226"/>
      <c r="F98" s="226"/>
      <c r="G98" s="226"/>
      <c r="H98" s="226"/>
      <c r="I98" s="226"/>
      <c r="J98" s="226"/>
      <c r="K98" s="227"/>
    </row>
    <row r="99" spans="2:11" ht="15.75">
      <c r="B99" s="4"/>
      <c r="C99" s="14"/>
      <c r="D99" s="14"/>
      <c r="E99" s="14"/>
      <c r="F99" s="14"/>
      <c r="G99" s="14"/>
      <c r="H99" s="14"/>
      <c r="I99" s="14"/>
      <c r="J99" s="14"/>
      <c r="K99" s="14"/>
    </row>
    <row r="100" spans="2:11" ht="39.75" customHeight="1">
      <c r="B100" s="225" t="s">
        <v>60</v>
      </c>
      <c r="C100" s="226"/>
      <c r="D100" s="226"/>
      <c r="E100" s="226"/>
      <c r="F100" s="226"/>
      <c r="G100" s="226"/>
      <c r="H100" s="226"/>
      <c r="I100" s="226"/>
      <c r="J100" s="226"/>
      <c r="K100" s="227"/>
    </row>
    <row r="101" spans="2:11" ht="15.75">
      <c r="B101" s="4"/>
      <c r="C101" s="14"/>
      <c r="D101" s="14"/>
      <c r="E101" s="14"/>
      <c r="F101" s="14"/>
      <c r="G101" s="14"/>
      <c r="H101" s="14"/>
      <c r="I101" s="14"/>
      <c r="J101" s="14"/>
      <c r="K101" s="14"/>
    </row>
    <row r="102" spans="2:11" ht="351.95" customHeight="1">
      <c r="B102" s="216" t="s">
        <v>117</v>
      </c>
      <c r="C102" s="217"/>
      <c r="D102" s="217"/>
      <c r="E102" s="217"/>
      <c r="F102" s="217"/>
      <c r="G102" s="217"/>
      <c r="H102" s="217"/>
      <c r="I102" s="217"/>
      <c r="J102" s="217"/>
      <c r="K102" s="218"/>
    </row>
    <row r="103" spans="2:11" ht="15.75">
      <c r="B103" s="4"/>
      <c r="C103" s="14"/>
      <c r="D103" s="14"/>
      <c r="E103" s="14"/>
      <c r="F103" s="14"/>
      <c r="G103" s="14"/>
      <c r="H103" s="14"/>
      <c r="I103" s="14"/>
      <c r="J103" s="14"/>
      <c r="K103" s="14"/>
    </row>
    <row r="104" spans="2:11" ht="408.75" customHeight="1">
      <c r="B104" s="215" t="s">
        <v>139</v>
      </c>
      <c r="C104" s="215"/>
      <c r="D104" s="215"/>
      <c r="E104" s="215"/>
      <c r="F104" s="215"/>
      <c r="G104" s="215"/>
      <c r="H104" s="215"/>
      <c r="I104" s="215"/>
      <c r="J104" s="215"/>
      <c r="K104" s="215"/>
    </row>
    <row r="105" spans="2:11" ht="15.75">
      <c r="B105" s="4"/>
      <c r="C105" s="14"/>
      <c r="D105" s="14"/>
      <c r="E105" s="14"/>
      <c r="F105" s="14"/>
      <c r="G105" s="14"/>
      <c r="H105" s="14"/>
      <c r="I105" s="14"/>
      <c r="J105" s="14"/>
      <c r="K105" s="14"/>
    </row>
    <row r="106" spans="2:11" ht="360" customHeight="1">
      <c r="B106" s="214" t="s">
        <v>118</v>
      </c>
      <c r="C106" s="214"/>
      <c r="D106" s="214"/>
      <c r="E106" s="214"/>
      <c r="F106" s="214"/>
      <c r="G106" s="214"/>
      <c r="H106" s="214"/>
      <c r="I106" s="214"/>
      <c r="J106" s="214"/>
      <c r="K106" s="214"/>
    </row>
    <row r="107" spans="2:11" ht="15.75">
      <c r="B107" s="4"/>
      <c r="C107" s="14"/>
      <c r="D107" s="14"/>
      <c r="E107" s="14"/>
      <c r="F107" s="14"/>
      <c r="G107" s="14"/>
      <c r="H107" s="14"/>
      <c r="I107" s="14"/>
      <c r="J107" s="14"/>
      <c r="K107" s="14"/>
    </row>
    <row r="108" spans="2:11" ht="294.75" customHeight="1">
      <c r="B108" s="214" t="s">
        <v>119</v>
      </c>
      <c r="C108" s="214"/>
      <c r="D108" s="214"/>
      <c r="E108" s="214"/>
      <c r="F108" s="214"/>
      <c r="G108" s="214"/>
      <c r="H108" s="214"/>
      <c r="I108" s="214"/>
      <c r="J108" s="214"/>
      <c r="K108" s="214"/>
    </row>
    <row r="109" spans="2:11" ht="15.75">
      <c r="B109" s="4"/>
      <c r="C109" s="14"/>
      <c r="D109" s="14"/>
      <c r="E109" s="14"/>
      <c r="F109" s="14"/>
      <c r="G109" s="14"/>
      <c r="H109" s="14"/>
      <c r="I109" s="14"/>
      <c r="J109" s="14"/>
      <c r="K109" s="14"/>
    </row>
    <row r="110" spans="2:11" ht="309" customHeight="1">
      <c r="B110" s="214" t="s">
        <v>125</v>
      </c>
      <c r="C110" s="214"/>
      <c r="D110" s="214"/>
      <c r="E110" s="214"/>
      <c r="F110" s="214"/>
      <c r="G110" s="214"/>
      <c r="H110" s="214"/>
      <c r="I110" s="214"/>
      <c r="J110" s="214"/>
      <c r="K110" s="214"/>
    </row>
  </sheetData>
  <mergeCells count="55">
    <mergeCell ref="B59:K59"/>
    <mergeCell ref="B31:K31"/>
    <mergeCell ref="B51:K51"/>
    <mergeCell ref="B55:K55"/>
    <mergeCell ref="B39:K39"/>
    <mergeCell ref="B57:K57"/>
    <mergeCell ref="B41:K41"/>
    <mergeCell ref="B43:K43"/>
    <mergeCell ref="B23:K23"/>
    <mergeCell ref="B25:K25"/>
    <mergeCell ref="B27:K27"/>
    <mergeCell ref="B29:K29"/>
    <mergeCell ref="C9:K9"/>
    <mergeCell ref="B15:K15"/>
    <mergeCell ref="B21:K21"/>
    <mergeCell ref="B19:K19"/>
    <mergeCell ref="B13:K13"/>
    <mergeCell ref="B17:K17"/>
    <mergeCell ref="A1:I1"/>
    <mergeCell ref="A2:I2"/>
    <mergeCell ref="C6:E6"/>
    <mergeCell ref="C5:E5"/>
    <mergeCell ref="B4:K4"/>
    <mergeCell ref="B88:K88"/>
    <mergeCell ref="B94:K94"/>
    <mergeCell ref="B37:K37"/>
    <mergeCell ref="B35:K35"/>
    <mergeCell ref="B33:K33"/>
    <mergeCell ref="B53:K53"/>
    <mergeCell ref="B68:K68"/>
    <mergeCell ref="B66:K66"/>
    <mergeCell ref="B74:K74"/>
    <mergeCell ref="B72:K72"/>
    <mergeCell ref="B86:K86"/>
    <mergeCell ref="B64:K64"/>
    <mergeCell ref="B47:K47"/>
    <mergeCell ref="B49:K49"/>
    <mergeCell ref="B45:K45"/>
    <mergeCell ref="B61:K62"/>
    <mergeCell ref="B80:K80"/>
    <mergeCell ref="B110:K110"/>
    <mergeCell ref="B104:K104"/>
    <mergeCell ref="B102:K102"/>
    <mergeCell ref="B70:K70"/>
    <mergeCell ref="B84:K84"/>
    <mergeCell ref="B106:K106"/>
    <mergeCell ref="B108:K108"/>
    <mergeCell ref="B82:K82"/>
    <mergeCell ref="B78:K78"/>
    <mergeCell ref="B76:K76"/>
    <mergeCell ref="B100:K100"/>
    <mergeCell ref="B98:K98"/>
    <mergeCell ref="B96:K96"/>
    <mergeCell ref="B90:K90"/>
    <mergeCell ref="B92:K92"/>
  </mergeCells>
  <phoneticPr fontId="29" type="noConversion"/>
  <conditionalFormatting sqref="A1:A2">
    <cfRule type="cellIs" dxfId="5" priority="1" operator="equal">
      <formula>"Word"</formula>
    </cfRule>
    <cfRule type="cellIs" dxfId="4" priority="2" operator="equal">
      <formula>"PDF"</formula>
    </cfRule>
    <cfRule type="cellIs" dxfId="3" priority="3" operator="equal">
      <formula>"Excel"</formula>
    </cfRule>
  </conditionalFormatting>
  <pageMargins left="0.75" right="0.75" top="1" bottom="1" header="0.5" footer="0.5"/>
  <pageSetup scale="60" fitToHeight="0"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pageSetUpPr fitToPage="1"/>
  </sheetPr>
  <dimension ref="A1:J109"/>
  <sheetViews>
    <sheetView topLeftCell="C1" zoomScale="90" zoomScaleNormal="90" workbookViewId="0">
      <selection activeCell="A2" sqref="A2:J2"/>
    </sheetView>
  </sheetViews>
  <sheetFormatPr defaultColWidth="9.28515625" defaultRowHeight="12.75"/>
  <cols>
    <col min="1" max="1" width="12.42578125" style="50" bestFit="1" customWidth="1"/>
    <col min="2" max="2" width="33.42578125" style="50" bestFit="1" customWidth="1"/>
    <col min="3" max="3" width="32" style="50" bestFit="1" customWidth="1"/>
    <col min="4" max="4" width="71.85546875" style="50" bestFit="1" customWidth="1"/>
    <col min="5" max="5" width="19.85546875" style="50" bestFit="1" customWidth="1"/>
    <col min="6" max="6" width="20.28515625" style="50" bestFit="1" customWidth="1"/>
    <col min="7" max="7" width="24.28515625" style="50" bestFit="1" customWidth="1"/>
    <col min="8" max="8" width="23.5703125" style="124" bestFit="1" customWidth="1"/>
    <col min="9" max="9" width="18.28515625" style="129" bestFit="1" customWidth="1"/>
    <col min="10" max="10" width="20.140625" style="124" bestFit="1" customWidth="1"/>
    <col min="11" max="16384" width="9.28515625" style="50"/>
  </cols>
  <sheetData>
    <row r="1" spans="1:10" ht="15.75">
      <c r="B1" s="29" t="s">
        <v>15575</v>
      </c>
      <c r="C1" s="29" t="s">
        <v>21</v>
      </c>
      <c r="D1" s="29"/>
      <c r="E1" s="29"/>
      <c r="F1" s="101"/>
      <c r="G1" s="101"/>
      <c r="H1" s="121"/>
      <c r="I1" s="127"/>
      <c r="J1" s="121"/>
    </row>
    <row r="2" spans="1:10" ht="15.75">
      <c r="B2" s="101" t="s">
        <v>15576</v>
      </c>
      <c r="C2" s="29" t="str">
        <f>'[1]Cover Page'!C5:E5</f>
        <v>Comalli Group Inc.</v>
      </c>
      <c r="D2" s="29"/>
      <c r="E2" s="29"/>
      <c r="F2" s="101"/>
      <c r="G2" s="101"/>
      <c r="H2" s="121"/>
      <c r="I2" s="127"/>
      <c r="J2" s="121"/>
    </row>
    <row r="3" spans="1:10" ht="15.75">
      <c r="B3" s="102"/>
      <c r="C3" s="29"/>
      <c r="D3" s="29"/>
      <c r="E3" s="29"/>
      <c r="F3" s="101"/>
      <c r="G3" s="101"/>
      <c r="H3" s="121"/>
      <c r="I3" s="127"/>
      <c r="J3" s="121"/>
    </row>
    <row r="4" spans="1:10" ht="78.75">
      <c r="A4" s="30" t="s">
        <v>23</v>
      </c>
      <c r="B4" s="31" t="s">
        <v>5</v>
      </c>
      <c r="C4" s="32" t="s">
        <v>136</v>
      </c>
      <c r="D4" s="31" t="s">
        <v>137</v>
      </c>
      <c r="E4" s="32" t="s">
        <v>3</v>
      </c>
      <c r="F4" s="32" t="s">
        <v>44</v>
      </c>
      <c r="G4" s="32" t="s">
        <v>25</v>
      </c>
      <c r="H4" s="130" t="s">
        <v>2</v>
      </c>
      <c r="I4" s="128" t="s">
        <v>7</v>
      </c>
      <c r="J4" s="125" t="s">
        <v>1</v>
      </c>
    </row>
    <row r="5" spans="1:10" ht="15.75">
      <c r="A5" s="33">
        <v>1</v>
      </c>
      <c r="B5" s="33" t="s">
        <v>4065</v>
      </c>
      <c r="C5" s="33" t="s">
        <v>4066</v>
      </c>
      <c r="D5" s="104" t="s">
        <v>4067</v>
      </c>
      <c r="E5" s="33" t="s">
        <v>3592</v>
      </c>
      <c r="F5" s="33"/>
      <c r="G5" s="33" t="s">
        <v>4068</v>
      </c>
      <c r="H5" s="131">
        <v>702</v>
      </c>
      <c r="I5" s="35">
        <v>0.15</v>
      </c>
      <c r="J5" s="126">
        <f>H5*(1-I5)</f>
        <v>596.69999999999993</v>
      </c>
    </row>
    <row r="6" spans="1:10" ht="15.75">
      <c r="A6" s="33">
        <f>A5+1</f>
        <v>2</v>
      </c>
      <c r="B6" s="33" t="s">
        <v>4065</v>
      </c>
      <c r="C6" s="33" t="s">
        <v>4069</v>
      </c>
      <c r="D6" s="104" t="s">
        <v>4070</v>
      </c>
      <c r="E6" s="33" t="s">
        <v>3592</v>
      </c>
      <c r="F6" s="33"/>
      <c r="G6" s="33" t="s">
        <v>4068</v>
      </c>
      <c r="H6" s="131">
        <v>650</v>
      </c>
      <c r="I6" s="35">
        <v>0.15</v>
      </c>
      <c r="J6" s="126">
        <f t="shared" ref="J6:J69" si="0">H6*(1-I6)</f>
        <v>552.5</v>
      </c>
    </row>
    <row r="7" spans="1:10" ht="15.75">
      <c r="A7" s="33">
        <f t="shared" ref="A7:A70" si="1">A6+1</f>
        <v>3</v>
      </c>
      <c r="B7" s="33" t="s">
        <v>4065</v>
      </c>
      <c r="C7" s="33" t="s">
        <v>4071</v>
      </c>
      <c r="D7" s="104" t="s">
        <v>4072</v>
      </c>
      <c r="E7" s="33" t="s">
        <v>3592</v>
      </c>
      <c r="F7" s="33"/>
      <c r="G7" s="33" t="s">
        <v>4068</v>
      </c>
      <c r="H7" s="131">
        <v>108</v>
      </c>
      <c r="I7" s="35">
        <v>0.15</v>
      </c>
      <c r="J7" s="126">
        <f t="shared" si="0"/>
        <v>91.8</v>
      </c>
    </row>
    <row r="8" spans="1:10" ht="15.75">
      <c r="A8" s="33">
        <f t="shared" si="1"/>
        <v>4</v>
      </c>
      <c r="B8" s="33" t="s">
        <v>4065</v>
      </c>
      <c r="C8" s="33" t="s">
        <v>4073</v>
      </c>
      <c r="D8" s="104" t="s">
        <v>4074</v>
      </c>
      <c r="E8" s="33" t="s">
        <v>3592</v>
      </c>
      <c r="F8" s="33"/>
      <c r="G8" s="33" t="s">
        <v>4068</v>
      </c>
      <c r="H8" s="131">
        <v>650</v>
      </c>
      <c r="I8" s="35">
        <v>0.15</v>
      </c>
      <c r="J8" s="126">
        <f t="shared" si="0"/>
        <v>552.5</v>
      </c>
    </row>
    <row r="9" spans="1:10" ht="15.75">
      <c r="A9" s="33">
        <f t="shared" si="1"/>
        <v>5</v>
      </c>
      <c r="B9" s="33" t="s">
        <v>4065</v>
      </c>
      <c r="C9" s="33" t="s">
        <v>4075</v>
      </c>
      <c r="D9" s="104" t="s">
        <v>4076</v>
      </c>
      <c r="E9" s="33" t="s">
        <v>3592</v>
      </c>
      <c r="F9" s="33"/>
      <c r="G9" s="33" t="s">
        <v>4068</v>
      </c>
      <c r="H9" s="131">
        <v>650</v>
      </c>
      <c r="I9" s="35">
        <v>0.15</v>
      </c>
      <c r="J9" s="126">
        <f t="shared" si="0"/>
        <v>552.5</v>
      </c>
    </row>
    <row r="10" spans="1:10" ht="15.75">
      <c r="A10" s="33">
        <f t="shared" si="1"/>
        <v>6</v>
      </c>
      <c r="B10" s="33" t="s">
        <v>4065</v>
      </c>
      <c r="C10" s="33" t="s">
        <v>4077</v>
      </c>
      <c r="D10" s="104" t="s">
        <v>4078</v>
      </c>
      <c r="E10" s="33" t="s">
        <v>3592</v>
      </c>
      <c r="F10" s="33"/>
      <c r="G10" s="33" t="s">
        <v>4068</v>
      </c>
      <c r="H10" s="131">
        <v>650</v>
      </c>
      <c r="I10" s="35">
        <v>0.15</v>
      </c>
      <c r="J10" s="126">
        <f t="shared" si="0"/>
        <v>552.5</v>
      </c>
    </row>
    <row r="11" spans="1:10" ht="15.75">
      <c r="A11" s="33">
        <f t="shared" si="1"/>
        <v>7</v>
      </c>
      <c r="B11" s="33" t="s">
        <v>4065</v>
      </c>
      <c r="C11" s="33" t="s">
        <v>4079</v>
      </c>
      <c r="D11" s="104" t="s">
        <v>4078</v>
      </c>
      <c r="E11" s="33" t="s">
        <v>3592</v>
      </c>
      <c r="F11" s="33"/>
      <c r="G11" s="33" t="s">
        <v>4068</v>
      </c>
      <c r="H11" s="131">
        <v>650</v>
      </c>
      <c r="I11" s="35">
        <v>0.15</v>
      </c>
      <c r="J11" s="126">
        <f t="shared" si="0"/>
        <v>552.5</v>
      </c>
    </row>
    <row r="12" spans="1:10" ht="15.75">
      <c r="A12" s="33">
        <f t="shared" si="1"/>
        <v>8</v>
      </c>
      <c r="B12" s="33" t="s">
        <v>4065</v>
      </c>
      <c r="C12" s="33" t="s">
        <v>4080</v>
      </c>
      <c r="D12" s="104" t="s">
        <v>4078</v>
      </c>
      <c r="E12" s="33" t="s">
        <v>3592</v>
      </c>
      <c r="F12" s="33"/>
      <c r="G12" s="33" t="s">
        <v>4068</v>
      </c>
      <c r="H12" s="131">
        <v>702</v>
      </c>
      <c r="I12" s="35">
        <v>0.15</v>
      </c>
      <c r="J12" s="126">
        <f t="shared" si="0"/>
        <v>596.69999999999993</v>
      </c>
    </row>
    <row r="13" spans="1:10" ht="31.5">
      <c r="A13" s="33">
        <f t="shared" si="1"/>
        <v>9</v>
      </c>
      <c r="B13" s="33" t="s">
        <v>4065</v>
      </c>
      <c r="C13" s="33" t="s">
        <v>4081</v>
      </c>
      <c r="D13" s="104" t="s">
        <v>4082</v>
      </c>
      <c r="E13" s="33" t="s">
        <v>3592</v>
      </c>
      <c r="F13" s="33"/>
      <c r="G13" s="33" t="s">
        <v>4068</v>
      </c>
      <c r="H13" s="131">
        <v>108</v>
      </c>
      <c r="I13" s="35">
        <v>0.15</v>
      </c>
      <c r="J13" s="126">
        <f t="shared" si="0"/>
        <v>91.8</v>
      </c>
    </row>
    <row r="14" spans="1:10" ht="31.5">
      <c r="A14" s="33">
        <f t="shared" si="1"/>
        <v>10</v>
      </c>
      <c r="B14" s="33" t="s">
        <v>4065</v>
      </c>
      <c r="C14" s="33" t="s">
        <v>4083</v>
      </c>
      <c r="D14" s="104" t="s">
        <v>4084</v>
      </c>
      <c r="E14" s="33" t="s">
        <v>3592</v>
      </c>
      <c r="F14" s="33"/>
      <c r="G14" s="33" t="s">
        <v>4068</v>
      </c>
      <c r="H14" s="131">
        <v>108</v>
      </c>
      <c r="I14" s="35">
        <v>0.15</v>
      </c>
      <c r="J14" s="126">
        <f t="shared" si="0"/>
        <v>91.8</v>
      </c>
    </row>
    <row r="15" spans="1:10" ht="15.75">
      <c r="A15" s="33">
        <f t="shared" si="1"/>
        <v>11</v>
      </c>
      <c r="B15" s="33" t="s">
        <v>4065</v>
      </c>
      <c r="C15" s="33" t="s">
        <v>4085</v>
      </c>
      <c r="D15" s="104" t="s">
        <v>4086</v>
      </c>
      <c r="E15" s="33" t="s">
        <v>3592</v>
      </c>
      <c r="F15" s="33"/>
      <c r="G15" s="33" t="s">
        <v>4068</v>
      </c>
      <c r="H15" s="131">
        <v>650</v>
      </c>
      <c r="I15" s="35">
        <v>0.15</v>
      </c>
      <c r="J15" s="126">
        <f t="shared" si="0"/>
        <v>552.5</v>
      </c>
    </row>
    <row r="16" spans="1:10" ht="15.75">
      <c r="A16" s="33">
        <f t="shared" si="1"/>
        <v>12</v>
      </c>
      <c r="B16" s="33" t="s">
        <v>4065</v>
      </c>
      <c r="C16" s="33" t="s">
        <v>4087</v>
      </c>
      <c r="D16" s="104" t="s">
        <v>4088</v>
      </c>
      <c r="E16" s="33" t="s">
        <v>3592</v>
      </c>
      <c r="F16" s="33"/>
      <c r="G16" s="33" t="s">
        <v>4068</v>
      </c>
      <c r="H16" s="131">
        <v>702</v>
      </c>
      <c r="I16" s="35">
        <v>0.15</v>
      </c>
      <c r="J16" s="126">
        <f t="shared" si="0"/>
        <v>596.69999999999993</v>
      </c>
    </row>
    <row r="17" spans="1:10" ht="15.75">
      <c r="A17" s="33">
        <f t="shared" si="1"/>
        <v>13</v>
      </c>
      <c r="B17" s="33" t="s">
        <v>4065</v>
      </c>
      <c r="C17" s="33" t="s">
        <v>4089</v>
      </c>
      <c r="D17" s="104" t="s">
        <v>4090</v>
      </c>
      <c r="E17" s="33" t="s">
        <v>3592</v>
      </c>
      <c r="F17" s="33"/>
      <c r="G17" s="33" t="s">
        <v>4068</v>
      </c>
      <c r="H17" s="131">
        <v>650</v>
      </c>
      <c r="I17" s="35">
        <v>0.15</v>
      </c>
      <c r="J17" s="126">
        <f t="shared" si="0"/>
        <v>552.5</v>
      </c>
    </row>
    <row r="18" spans="1:10" ht="15.75">
      <c r="A18" s="33">
        <f t="shared" si="1"/>
        <v>14</v>
      </c>
      <c r="B18" s="33" t="s">
        <v>4065</v>
      </c>
      <c r="C18" s="33" t="s">
        <v>4091</v>
      </c>
      <c r="D18" s="104" t="s">
        <v>4092</v>
      </c>
      <c r="E18" s="33" t="s">
        <v>3592</v>
      </c>
      <c r="F18" s="33"/>
      <c r="G18" s="33" t="s">
        <v>4068</v>
      </c>
      <c r="H18" s="131">
        <v>108</v>
      </c>
      <c r="I18" s="35">
        <v>0.15</v>
      </c>
      <c r="J18" s="126">
        <f t="shared" si="0"/>
        <v>91.8</v>
      </c>
    </row>
    <row r="19" spans="1:10" ht="15.75">
      <c r="A19" s="33">
        <f t="shared" si="1"/>
        <v>15</v>
      </c>
      <c r="B19" s="33" t="s">
        <v>4065</v>
      </c>
      <c r="C19" s="33" t="s">
        <v>4093</v>
      </c>
      <c r="D19" s="104" t="s">
        <v>4094</v>
      </c>
      <c r="E19" s="33" t="s">
        <v>3592</v>
      </c>
      <c r="F19" s="33"/>
      <c r="G19" s="33" t="s">
        <v>4068</v>
      </c>
      <c r="H19" s="131">
        <v>108</v>
      </c>
      <c r="I19" s="35">
        <v>0.15</v>
      </c>
      <c r="J19" s="126">
        <f t="shared" si="0"/>
        <v>91.8</v>
      </c>
    </row>
    <row r="20" spans="1:10" ht="15.75">
      <c r="A20" s="33">
        <f t="shared" si="1"/>
        <v>16</v>
      </c>
      <c r="B20" s="33" t="s">
        <v>4065</v>
      </c>
      <c r="C20" s="33" t="s">
        <v>4095</v>
      </c>
      <c r="D20" s="104" t="s">
        <v>4096</v>
      </c>
      <c r="E20" s="33" t="s">
        <v>3592</v>
      </c>
      <c r="F20" s="33"/>
      <c r="G20" s="33" t="s">
        <v>4068</v>
      </c>
      <c r="H20" s="131">
        <v>650</v>
      </c>
      <c r="I20" s="35">
        <v>0.15</v>
      </c>
      <c r="J20" s="126">
        <f t="shared" si="0"/>
        <v>552.5</v>
      </c>
    </row>
    <row r="21" spans="1:10" ht="15.75">
      <c r="A21" s="33">
        <f t="shared" si="1"/>
        <v>17</v>
      </c>
      <c r="B21" s="33" t="s">
        <v>4065</v>
      </c>
      <c r="C21" s="33" t="s">
        <v>4097</v>
      </c>
      <c r="D21" s="104" t="s">
        <v>4098</v>
      </c>
      <c r="E21" s="33" t="s">
        <v>3592</v>
      </c>
      <c r="F21" s="33"/>
      <c r="G21" s="33" t="s">
        <v>4068</v>
      </c>
      <c r="H21" s="131">
        <v>650</v>
      </c>
      <c r="I21" s="35">
        <v>0.15</v>
      </c>
      <c r="J21" s="126">
        <f t="shared" si="0"/>
        <v>552.5</v>
      </c>
    </row>
    <row r="22" spans="1:10" ht="15.75">
      <c r="A22" s="33">
        <f t="shared" si="1"/>
        <v>18</v>
      </c>
      <c r="B22" s="33" t="s">
        <v>4065</v>
      </c>
      <c r="C22" s="33" t="s">
        <v>4099</v>
      </c>
      <c r="D22" s="104" t="s">
        <v>4094</v>
      </c>
      <c r="E22" s="33" t="s">
        <v>3592</v>
      </c>
      <c r="F22" s="33"/>
      <c r="G22" s="33" t="s">
        <v>4068</v>
      </c>
      <c r="H22" s="131">
        <v>108</v>
      </c>
      <c r="I22" s="35">
        <v>0.15</v>
      </c>
      <c r="J22" s="126">
        <f t="shared" si="0"/>
        <v>91.8</v>
      </c>
    </row>
    <row r="23" spans="1:10" ht="15.75">
      <c r="A23" s="33">
        <f t="shared" si="1"/>
        <v>19</v>
      </c>
      <c r="B23" s="33" t="s">
        <v>4065</v>
      </c>
      <c r="C23" s="33" t="s">
        <v>4100</v>
      </c>
      <c r="D23" s="104" t="s">
        <v>4101</v>
      </c>
      <c r="E23" s="33" t="s">
        <v>3592</v>
      </c>
      <c r="F23" s="33"/>
      <c r="G23" s="33" t="s">
        <v>4068</v>
      </c>
      <c r="H23" s="131">
        <v>650</v>
      </c>
      <c r="I23" s="35">
        <v>0.15</v>
      </c>
      <c r="J23" s="126">
        <f t="shared" si="0"/>
        <v>552.5</v>
      </c>
    </row>
    <row r="24" spans="1:10" ht="15.75">
      <c r="A24" s="33">
        <f t="shared" si="1"/>
        <v>20</v>
      </c>
      <c r="B24" s="33" t="s">
        <v>4065</v>
      </c>
      <c r="C24" s="33" t="s">
        <v>4102</v>
      </c>
      <c r="D24" s="104" t="s">
        <v>4103</v>
      </c>
      <c r="E24" s="33" t="s">
        <v>3592</v>
      </c>
      <c r="F24" s="33"/>
      <c r="G24" s="33" t="s">
        <v>4068</v>
      </c>
      <c r="H24" s="131">
        <v>650</v>
      </c>
      <c r="I24" s="35">
        <v>0.15</v>
      </c>
      <c r="J24" s="126">
        <f t="shared" si="0"/>
        <v>552.5</v>
      </c>
    </row>
    <row r="25" spans="1:10" ht="15.75">
      <c r="A25" s="33">
        <f t="shared" si="1"/>
        <v>21</v>
      </c>
      <c r="B25" s="33" t="s">
        <v>4065</v>
      </c>
      <c r="C25" s="33" t="s">
        <v>4104</v>
      </c>
      <c r="D25" s="104" t="s">
        <v>4105</v>
      </c>
      <c r="E25" s="33" t="s">
        <v>3592</v>
      </c>
      <c r="F25" s="33"/>
      <c r="G25" s="33" t="s">
        <v>4068</v>
      </c>
      <c r="H25" s="131">
        <v>702</v>
      </c>
      <c r="I25" s="35">
        <v>0.15</v>
      </c>
      <c r="J25" s="126">
        <f t="shared" si="0"/>
        <v>596.69999999999993</v>
      </c>
    </row>
    <row r="26" spans="1:10" ht="15.75">
      <c r="A26" s="33">
        <f t="shared" si="1"/>
        <v>22</v>
      </c>
      <c r="B26" s="33" t="s">
        <v>4065</v>
      </c>
      <c r="C26" s="33" t="s">
        <v>4106</v>
      </c>
      <c r="D26" s="104" t="s">
        <v>4092</v>
      </c>
      <c r="E26" s="33" t="s">
        <v>3592</v>
      </c>
      <c r="F26" s="33"/>
      <c r="G26" s="33" t="s">
        <v>4068</v>
      </c>
      <c r="H26" s="131">
        <v>108</v>
      </c>
      <c r="I26" s="35">
        <v>0.15</v>
      </c>
      <c r="J26" s="126">
        <f t="shared" si="0"/>
        <v>91.8</v>
      </c>
    </row>
    <row r="27" spans="1:10" ht="15.75">
      <c r="A27" s="33">
        <f t="shared" si="1"/>
        <v>23</v>
      </c>
      <c r="B27" s="33" t="s">
        <v>4065</v>
      </c>
      <c r="C27" s="33" t="s">
        <v>4107</v>
      </c>
      <c r="D27" s="104" t="s">
        <v>4108</v>
      </c>
      <c r="E27" s="33" t="s">
        <v>3592</v>
      </c>
      <c r="F27" s="33"/>
      <c r="G27" s="33" t="s">
        <v>4068</v>
      </c>
      <c r="H27" s="131">
        <v>108</v>
      </c>
      <c r="I27" s="35">
        <v>0.15</v>
      </c>
      <c r="J27" s="126">
        <f t="shared" si="0"/>
        <v>91.8</v>
      </c>
    </row>
    <row r="28" spans="1:10" ht="15.75">
      <c r="A28" s="33">
        <f t="shared" si="1"/>
        <v>24</v>
      </c>
      <c r="B28" s="33" t="s">
        <v>4065</v>
      </c>
      <c r="C28" s="33" t="s">
        <v>4109</v>
      </c>
      <c r="D28" s="104" t="s">
        <v>4110</v>
      </c>
      <c r="E28" s="33" t="s">
        <v>3592</v>
      </c>
      <c r="F28" s="33"/>
      <c r="G28" s="33" t="s">
        <v>4068</v>
      </c>
      <c r="H28" s="131">
        <v>650</v>
      </c>
      <c r="I28" s="35">
        <v>0.15</v>
      </c>
      <c r="J28" s="126">
        <f t="shared" si="0"/>
        <v>552.5</v>
      </c>
    </row>
    <row r="29" spans="1:10" ht="15.75">
      <c r="A29" s="33">
        <f t="shared" si="1"/>
        <v>25</v>
      </c>
      <c r="B29" s="33" t="s">
        <v>4065</v>
      </c>
      <c r="C29" s="33" t="s">
        <v>4111</v>
      </c>
      <c r="D29" s="104" t="s">
        <v>4094</v>
      </c>
      <c r="E29" s="33" t="s">
        <v>3592</v>
      </c>
      <c r="F29" s="33"/>
      <c r="G29" s="33" t="s">
        <v>4068</v>
      </c>
      <c r="H29" s="131">
        <v>108</v>
      </c>
      <c r="I29" s="35">
        <v>0.15</v>
      </c>
      <c r="J29" s="126">
        <f t="shared" si="0"/>
        <v>91.8</v>
      </c>
    </row>
    <row r="30" spans="1:10" ht="15.75">
      <c r="A30" s="33">
        <f t="shared" si="1"/>
        <v>26</v>
      </c>
      <c r="B30" s="33" t="s">
        <v>4065</v>
      </c>
      <c r="C30" s="33" t="s">
        <v>4112</v>
      </c>
      <c r="D30" s="104" t="s">
        <v>4113</v>
      </c>
      <c r="E30" s="33" t="s">
        <v>3592</v>
      </c>
      <c r="F30" s="33"/>
      <c r="G30" s="33" t="s">
        <v>4068</v>
      </c>
      <c r="H30" s="131">
        <v>650</v>
      </c>
      <c r="I30" s="35">
        <v>0.15</v>
      </c>
      <c r="J30" s="126">
        <f t="shared" si="0"/>
        <v>552.5</v>
      </c>
    </row>
    <row r="31" spans="1:10" ht="15.75">
      <c r="A31" s="33">
        <f t="shared" si="1"/>
        <v>27</v>
      </c>
      <c r="B31" s="33" t="s">
        <v>4065</v>
      </c>
      <c r="C31" s="33" t="s">
        <v>4114</v>
      </c>
      <c r="D31" s="104" t="s">
        <v>4115</v>
      </c>
      <c r="E31" s="33" t="s">
        <v>3592</v>
      </c>
      <c r="F31" s="33"/>
      <c r="G31" s="33" t="s">
        <v>4068</v>
      </c>
      <c r="H31" s="131">
        <v>702</v>
      </c>
      <c r="I31" s="35">
        <v>0.15</v>
      </c>
      <c r="J31" s="126">
        <f t="shared" si="0"/>
        <v>596.69999999999993</v>
      </c>
    </row>
    <row r="32" spans="1:10" ht="15.75">
      <c r="A32" s="33">
        <f t="shared" si="1"/>
        <v>28</v>
      </c>
      <c r="B32" s="33" t="s">
        <v>4065</v>
      </c>
      <c r="C32" s="33" t="s">
        <v>4116</v>
      </c>
      <c r="D32" s="104" t="s">
        <v>4092</v>
      </c>
      <c r="E32" s="33" t="s">
        <v>3592</v>
      </c>
      <c r="F32" s="33"/>
      <c r="G32" s="33" t="s">
        <v>4068</v>
      </c>
      <c r="H32" s="131">
        <v>108</v>
      </c>
      <c r="I32" s="35">
        <v>0.15</v>
      </c>
      <c r="J32" s="126">
        <f t="shared" si="0"/>
        <v>91.8</v>
      </c>
    </row>
    <row r="33" spans="1:10" ht="15.75">
      <c r="A33" s="33">
        <f t="shared" si="1"/>
        <v>29</v>
      </c>
      <c r="B33" s="33" t="s">
        <v>4065</v>
      </c>
      <c r="C33" s="33" t="s">
        <v>4117</v>
      </c>
      <c r="D33" s="104" t="s">
        <v>4108</v>
      </c>
      <c r="E33" s="33" t="s">
        <v>3592</v>
      </c>
      <c r="F33" s="33"/>
      <c r="G33" s="33" t="s">
        <v>4068</v>
      </c>
      <c r="H33" s="131">
        <v>108</v>
      </c>
      <c r="I33" s="35">
        <v>0.15</v>
      </c>
      <c r="J33" s="126">
        <f t="shared" si="0"/>
        <v>91.8</v>
      </c>
    </row>
    <row r="34" spans="1:10" ht="15.75">
      <c r="A34" s="33">
        <f t="shared" si="1"/>
        <v>30</v>
      </c>
      <c r="B34" s="33" t="s">
        <v>4065</v>
      </c>
      <c r="C34" s="33" t="s">
        <v>4118</v>
      </c>
      <c r="D34" s="104" t="s">
        <v>4119</v>
      </c>
      <c r="E34" s="33" t="s">
        <v>3592</v>
      </c>
      <c r="F34" s="33"/>
      <c r="G34" s="33" t="s">
        <v>4068</v>
      </c>
      <c r="H34" s="131">
        <v>650</v>
      </c>
      <c r="I34" s="35">
        <v>0.15</v>
      </c>
      <c r="J34" s="126">
        <f t="shared" si="0"/>
        <v>552.5</v>
      </c>
    </row>
    <row r="35" spans="1:10" ht="15.75">
      <c r="A35" s="33">
        <f t="shared" si="1"/>
        <v>31</v>
      </c>
      <c r="B35" s="33" t="s">
        <v>4065</v>
      </c>
      <c r="C35" s="33" t="s">
        <v>4120</v>
      </c>
      <c r="D35" s="104" t="s">
        <v>4121</v>
      </c>
      <c r="E35" s="33" t="s">
        <v>3592</v>
      </c>
      <c r="F35" s="33"/>
      <c r="G35" s="33" t="s">
        <v>4068</v>
      </c>
      <c r="H35" s="131">
        <v>702</v>
      </c>
      <c r="I35" s="35">
        <v>0.15</v>
      </c>
      <c r="J35" s="126">
        <f t="shared" si="0"/>
        <v>596.69999999999993</v>
      </c>
    </row>
    <row r="36" spans="1:10" ht="15.75">
      <c r="A36" s="33">
        <f t="shared" si="1"/>
        <v>32</v>
      </c>
      <c r="B36" s="33" t="s">
        <v>4065</v>
      </c>
      <c r="C36" s="33" t="s">
        <v>4122</v>
      </c>
      <c r="D36" s="104" t="s">
        <v>4094</v>
      </c>
      <c r="E36" s="33" t="s">
        <v>3592</v>
      </c>
      <c r="F36" s="33"/>
      <c r="G36" s="33" t="s">
        <v>4068</v>
      </c>
      <c r="H36" s="131">
        <v>108</v>
      </c>
      <c r="I36" s="35">
        <v>0.15</v>
      </c>
      <c r="J36" s="126">
        <f t="shared" si="0"/>
        <v>91.8</v>
      </c>
    </row>
    <row r="37" spans="1:10" ht="15.75">
      <c r="A37" s="33">
        <f t="shared" si="1"/>
        <v>33</v>
      </c>
      <c r="B37" s="33" t="s">
        <v>4065</v>
      </c>
      <c r="C37" s="33" t="s">
        <v>4123</v>
      </c>
      <c r="D37" s="104" t="s">
        <v>4124</v>
      </c>
      <c r="E37" s="33" t="s">
        <v>3592</v>
      </c>
      <c r="F37" s="33"/>
      <c r="G37" s="33" t="s">
        <v>4068</v>
      </c>
      <c r="H37" s="131">
        <v>650</v>
      </c>
      <c r="I37" s="35">
        <v>0.15</v>
      </c>
      <c r="J37" s="126">
        <f t="shared" si="0"/>
        <v>552.5</v>
      </c>
    </row>
    <row r="38" spans="1:10" ht="15.75">
      <c r="A38" s="33">
        <f t="shared" si="1"/>
        <v>34</v>
      </c>
      <c r="B38" s="33" t="s">
        <v>4065</v>
      </c>
      <c r="C38" s="33" t="s">
        <v>4125</v>
      </c>
      <c r="D38" s="104" t="s">
        <v>4126</v>
      </c>
      <c r="E38" s="33" t="s">
        <v>3592</v>
      </c>
      <c r="F38" s="33"/>
      <c r="G38" s="33" t="s">
        <v>4068</v>
      </c>
      <c r="H38" s="131">
        <v>702</v>
      </c>
      <c r="I38" s="35">
        <v>0.15</v>
      </c>
      <c r="J38" s="126">
        <f t="shared" si="0"/>
        <v>596.69999999999993</v>
      </c>
    </row>
    <row r="39" spans="1:10" ht="15.75">
      <c r="A39" s="33">
        <f t="shared" si="1"/>
        <v>35</v>
      </c>
      <c r="B39" s="33" t="s">
        <v>4065</v>
      </c>
      <c r="C39" s="33" t="s">
        <v>4127</v>
      </c>
      <c r="D39" s="104" t="s">
        <v>4094</v>
      </c>
      <c r="E39" s="33" t="s">
        <v>3592</v>
      </c>
      <c r="F39" s="33"/>
      <c r="G39" s="33" t="s">
        <v>4068</v>
      </c>
      <c r="H39" s="131">
        <v>108</v>
      </c>
      <c r="I39" s="35">
        <v>0.15</v>
      </c>
      <c r="J39" s="126">
        <f t="shared" si="0"/>
        <v>91.8</v>
      </c>
    </row>
    <row r="40" spans="1:10" ht="15.75">
      <c r="A40" s="33">
        <f t="shared" si="1"/>
        <v>36</v>
      </c>
      <c r="B40" s="33" t="s">
        <v>4065</v>
      </c>
      <c r="C40" s="33" t="s">
        <v>4128</v>
      </c>
      <c r="D40" s="104" t="s">
        <v>4129</v>
      </c>
      <c r="E40" s="33" t="s">
        <v>3592</v>
      </c>
      <c r="F40" s="33"/>
      <c r="G40" s="33" t="s">
        <v>4068</v>
      </c>
      <c r="H40" s="131">
        <v>780</v>
      </c>
      <c r="I40" s="35">
        <v>0.15</v>
      </c>
      <c r="J40" s="126">
        <f t="shared" si="0"/>
        <v>663</v>
      </c>
    </row>
    <row r="41" spans="1:10" ht="15.75">
      <c r="A41" s="33">
        <f t="shared" si="1"/>
        <v>37</v>
      </c>
      <c r="B41" s="33" t="s">
        <v>4065</v>
      </c>
      <c r="C41" s="33" t="s">
        <v>4130</v>
      </c>
      <c r="D41" s="104" t="s">
        <v>4131</v>
      </c>
      <c r="E41" s="33" t="s">
        <v>3592</v>
      </c>
      <c r="F41" s="33"/>
      <c r="G41" s="33" t="s">
        <v>4068</v>
      </c>
      <c r="H41" s="131">
        <v>702</v>
      </c>
      <c r="I41" s="35">
        <v>0.15</v>
      </c>
      <c r="J41" s="126">
        <f t="shared" si="0"/>
        <v>596.69999999999993</v>
      </c>
    </row>
    <row r="42" spans="1:10" ht="15.75">
      <c r="A42" s="33">
        <f t="shared" si="1"/>
        <v>38</v>
      </c>
      <c r="B42" s="33" t="s">
        <v>4065</v>
      </c>
      <c r="C42" s="33" t="s">
        <v>4132</v>
      </c>
      <c r="D42" s="104" t="s">
        <v>4092</v>
      </c>
      <c r="E42" s="33" t="s">
        <v>3592</v>
      </c>
      <c r="F42" s="33"/>
      <c r="G42" s="33" t="s">
        <v>4068</v>
      </c>
      <c r="H42" s="131">
        <v>108</v>
      </c>
      <c r="I42" s="35">
        <v>0.15</v>
      </c>
      <c r="J42" s="126">
        <f t="shared" si="0"/>
        <v>91.8</v>
      </c>
    </row>
    <row r="43" spans="1:10" ht="15.75">
      <c r="A43" s="33">
        <f t="shared" si="1"/>
        <v>39</v>
      </c>
      <c r="B43" s="33" t="s">
        <v>4065</v>
      </c>
      <c r="C43" s="33" t="s">
        <v>4133</v>
      </c>
      <c r="D43" s="104" t="s">
        <v>4094</v>
      </c>
      <c r="E43" s="33" t="s">
        <v>3592</v>
      </c>
      <c r="F43" s="33"/>
      <c r="G43" s="33" t="s">
        <v>4068</v>
      </c>
      <c r="H43" s="131">
        <v>108</v>
      </c>
      <c r="I43" s="35">
        <v>0.15</v>
      </c>
      <c r="J43" s="126">
        <f t="shared" si="0"/>
        <v>91.8</v>
      </c>
    </row>
    <row r="44" spans="1:10" ht="15.75">
      <c r="A44" s="33">
        <f t="shared" si="1"/>
        <v>40</v>
      </c>
      <c r="B44" s="33" t="s">
        <v>4065</v>
      </c>
      <c r="C44" s="33" t="s">
        <v>4134</v>
      </c>
      <c r="D44" s="104" t="s">
        <v>4135</v>
      </c>
      <c r="E44" s="33" t="s">
        <v>3592</v>
      </c>
      <c r="F44" s="33"/>
      <c r="G44" s="33" t="s">
        <v>4068</v>
      </c>
      <c r="H44" s="131">
        <v>650</v>
      </c>
      <c r="I44" s="35">
        <v>0.15</v>
      </c>
      <c r="J44" s="126">
        <f t="shared" si="0"/>
        <v>552.5</v>
      </c>
    </row>
    <row r="45" spans="1:10" ht="15.75">
      <c r="A45" s="33">
        <f t="shared" si="1"/>
        <v>41</v>
      </c>
      <c r="B45" s="33" t="s">
        <v>4065</v>
      </c>
      <c r="C45" s="33" t="s">
        <v>4136</v>
      </c>
      <c r="D45" s="104" t="s">
        <v>4137</v>
      </c>
      <c r="E45" s="33" t="s">
        <v>3592</v>
      </c>
      <c r="F45" s="33"/>
      <c r="G45" s="33" t="s">
        <v>4068</v>
      </c>
      <c r="H45" s="131">
        <v>108</v>
      </c>
      <c r="I45" s="35">
        <v>0.15</v>
      </c>
      <c r="J45" s="126">
        <f t="shared" si="0"/>
        <v>91.8</v>
      </c>
    </row>
    <row r="46" spans="1:10" ht="15.75">
      <c r="A46" s="33">
        <f t="shared" si="1"/>
        <v>42</v>
      </c>
      <c r="B46" s="33" t="s">
        <v>4065</v>
      </c>
      <c r="C46" s="33" t="s">
        <v>4138</v>
      </c>
      <c r="D46" s="104" t="s">
        <v>4139</v>
      </c>
      <c r="E46" s="33" t="s">
        <v>3592</v>
      </c>
      <c r="F46" s="33"/>
      <c r="G46" s="33" t="s">
        <v>4068</v>
      </c>
      <c r="H46" s="131">
        <v>650</v>
      </c>
      <c r="I46" s="35">
        <v>0.15</v>
      </c>
      <c r="J46" s="126">
        <f t="shared" si="0"/>
        <v>552.5</v>
      </c>
    </row>
    <row r="47" spans="1:10" ht="15.75">
      <c r="A47" s="33">
        <f t="shared" si="1"/>
        <v>43</v>
      </c>
      <c r="B47" s="33" t="s">
        <v>4065</v>
      </c>
      <c r="C47" s="33" t="s">
        <v>4140</v>
      </c>
      <c r="D47" s="104" t="s">
        <v>4141</v>
      </c>
      <c r="E47" s="33" t="s">
        <v>3592</v>
      </c>
      <c r="F47" s="33"/>
      <c r="G47" s="33" t="s">
        <v>4068</v>
      </c>
      <c r="H47" s="131">
        <v>702</v>
      </c>
      <c r="I47" s="35">
        <v>0.15</v>
      </c>
      <c r="J47" s="126">
        <f t="shared" si="0"/>
        <v>596.69999999999993</v>
      </c>
    </row>
    <row r="48" spans="1:10" ht="15.75">
      <c r="A48" s="33">
        <f t="shared" si="1"/>
        <v>44</v>
      </c>
      <c r="B48" s="33" t="s">
        <v>4065</v>
      </c>
      <c r="C48" s="33" t="s">
        <v>4142</v>
      </c>
      <c r="D48" s="104" t="s">
        <v>4143</v>
      </c>
      <c r="E48" s="33" t="s">
        <v>3592</v>
      </c>
      <c r="F48" s="33"/>
      <c r="G48" s="33" t="s">
        <v>4068</v>
      </c>
      <c r="H48" s="131">
        <v>650</v>
      </c>
      <c r="I48" s="35">
        <v>0.15</v>
      </c>
      <c r="J48" s="126">
        <f t="shared" si="0"/>
        <v>552.5</v>
      </c>
    </row>
    <row r="49" spans="1:10" ht="15.75">
      <c r="A49" s="33">
        <f t="shared" si="1"/>
        <v>45</v>
      </c>
      <c r="B49" s="33" t="s">
        <v>4065</v>
      </c>
      <c r="C49" s="33" t="s">
        <v>4144</v>
      </c>
      <c r="D49" s="104" t="s">
        <v>4145</v>
      </c>
      <c r="E49" s="33" t="s">
        <v>3592</v>
      </c>
      <c r="F49" s="33"/>
      <c r="G49" s="33" t="s">
        <v>4068</v>
      </c>
      <c r="H49" s="131">
        <v>702</v>
      </c>
      <c r="I49" s="35">
        <v>0.15</v>
      </c>
      <c r="J49" s="126">
        <f t="shared" si="0"/>
        <v>596.69999999999993</v>
      </c>
    </row>
    <row r="50" spans="1:10" ht="15.75">
      <c r="A50" s="33">
        <f t="shared" si="1"/>
        <v>46</v>
      </c>
      <c r="B50" s="33" t="s">
        <v>4065</v>
      </c>
      <c r="C50" s="33" t="s">
        <v>4146</v>
      </c>
      <c r="D50" s="104" t="s">
        <v>4147</v>
      </c>
      <c r="E50" s="33" t="s">
        <v>3592</v>
      </c>
      <c r="F50" s="33"/>
      <c r="G50" s="33" t="s">
        <v>4068</v>
      </c>
      <c r="H50" s="131">
        <v>650</v>
      </c>
      <c r="I50" s="35">
        <v>0.15</v>
      </c>
      <c r="J50" s="126">
        <f t="shared" si="0"/>
        <v>552.5</v>
      </c>
    </row>
    <row r="51" spans="1:10" ht="15.75">
      <c r="A51" s="33">
        <f t="shared" si="1"/>
        <v>47</v>
      </c>
      <c r="B51" s="33" t="s">
        <v>4065</v>
      </c>
      <c r="C51" s="33" t="s">
        <v>4148</v>
      </c>
      <c r="D51" s="104" t="s">
        <v>4149</v>
      </c>
      <c r="E51" s="33" t="s">
        <v>3592</v>
      </c>
      <c r="F51" s="33"/>
      <c r="G51" s="33" t="s">
        <v>4068</v>
      </c>
      <c r="H51" s="131">
        <v>650</v>
      </c>
      <c r="I51" s="35">
        <v>0.15</v>
      </c>
      <c r="J51" s="126">
        <f t="shared" si="0"/>
        <v>552.5</v>
      </c>
    </row>
    <row r="52" spans="1:10" ht="15.75">
      <c r="A52" s="33">
        <f t="shared" si="1"/>
        <v>48</v>
      </c>
      <c r="B52" s="33" t="s">
        <v>4065</v>
      </c>
      <c r="C52" s="33" t="s">
        <v>4150</v>
      </c>
      <c r="D52" s="104" t="s">
        <v>4151</v>
      </c>
      <c r="E52" s="33" t="s">
        <v>3592</v>
      </c>
      <c r="F52" s="33"/>
      <c r="G52" s="33" t="s">
        <v>4068</v>
      </c>
      <c r="H52" s="131">
        <v>108</v>
      </c>
      <c r="I52" s="35">
        <v>0.15</v>
      </c>
      <c r="J52" s="126">
        <f t="shared" si="0"/>
        <v>91.8</v>
      </c>
    </row>
    <row r="53" spans="1:10" ht="15.75">
      <c r="A53" s="33">
        <f t="shared" si="1"/>
        <v>49</v>
      </c>
      <c r="B53" s="33" t="s">
        <v>4065</v>
      </c>
      <c r="C53" s="33" t="s">
        <v>4152</v>
      </c>
      <c r="D53" s="104" t="s">
        <v>4153</v>
      </c>
      <c r="E53" s="33" t="s">
        <v>3592</v>
      </c>
      <c r="F53" s="33"/>
      <c r="G53" s="33" t="s">
        <v>4068</v>
      </c>
      <c r="H53" s="131">
        <v>108</v>
      </c>
      <c r="I53" s="35">
        <v>0.15</v>
      </c>
      <c r="J53" s="126">
        <f t="shared" si="0"/>
        <v>91.8</v>
      </c>
    </row>
    <row r="54" spans="1:10" ht="15.75">
      <c r="A54" s="33">
        <f t="shared" si="1"/>
        <v>50</v>
      </c>
      <c r="B54" s="33" t="s">
        <v>4065</v>
      </c>
      <c r="C54" s="33" t="s">
        <v>4154</v>
      </c>
      <c r="D54" s="104" t="s">
        <v>4155</v>
      </c>
      <c r="E54" s="33" t="s">
        <v>3592</v>
      </c>
      <c r="F54" s="33"/>
      <c r="G54" s="33" t="s">
        <v>4068</v>
      </c>
      <c r="H54" s="131">
        <v>108</v>
      </c>
      <c r="I54" s="35">
        <v>0.15</v>
      </c>
      <c r="J54" s="126">
        <f t="shared" si="0"/>
        <v>91.8</v>
      </c>
    </row>
    <row r="55" spans="1:10" ht="15.75">
      <c r="A55" s="33">
        <f t="shared" si="1"/>
        <v>51</v>
      </c>
      <c r="B55" s="33" t="s">
        <v>4065</v>
      </c>
      <c r="C55" s="33" t="s">
        <v>4156</v>
      </c>
      <c r="D55" s="104" t="s">
        <v>4157</v>
      </c>
      <c r="E55" s="33" t="s">
        <v>3592</v>
      </c>
      <c r="F55" s="33"/>
      <c r="G55" s="33" t="s">
        <v>4068</v>
      </c>
      <c r="H55" s="131">
        <v>650</v>
      </c>
      <c r="I55" s="35">
        <v>0.15</v>
      </c>
      <c r="J55" s="126">
        <f t="shared" si="0"/>
        <v>552.5</v>
      </c>
    </row>
    <row r="56" spans="1:10" ht="15.75">
      <c r="A56" s="33">
        <f t="shared" si="1"/>
        <v>52</v>
      </c>
      <c r="B56" s="33" t="s">
        <v>4065</v>
      </c>
      <c r="C56" s="33" t="s">
        <v>4158</v>
      </c>
      <c r="D56" s="104" t="s">
        <v>4159</v>
      </c>
      <c r="E56" s="33" t="s">
        <v>3592</v>
      </c>
      <c r="F56" s="33"/>
      <c r="G56" s="33" t="s">
        <v>4068</v>
      </c>
      <c r="H56" s="131">
        <v>702</v>
      </c>
      <c r="I56" s="35">
        <v>0.15</v>
      </c>
      <c r="J56" s="126">
        <f t="shared" si="0"/>
        <v>596.69999999999993</v>
      </c>
    </row>
    <row r="57" spans="1:10" ht="15.75">
      <c r="A57" s="33">
        <f t="shared" si="1"/>
        <v>53</v>
      </c>
      <c r="B57" s="33" t="s">
        <v>4065</v>
      </c>
      <c r="C57" s="33" t="s">
        <v>4160</v>
      </c>
      <c r="D57" s="104" t="s">
        <v>4108</v>
      </c>
      <c r="E57" s="33" t="s">
        <v>3592</v>
      </c>
      <c r="F57" s="33"/>
      <c r="G57" s="33" t="s">
        <v>4068</v>
      </c>
      <c r="H57" s="131">
        <v>108</v>
      </c>
      <c r="I57" s="35">
        <v>0.15</v>
      </c>
      <c r="J57" s="126">
        <f t="shared" si="0"/>
        <v>91.8</v>
      </c>
    </row>
    <row r="58" spans="1:10" ht="15.75">
      <c r="A58" s="33">
        <f t="shared" si="1"/>
        <v>54</v>
      </c>
      <c r="B58" s="33" t="s">
        <v>4065</v>
      </c>
      <c r="C58" s="33" t="s">
        <v>4161</v>
      </c>
      <c r="D58" s="104" t="s">
        <v>4162</v>
      </c>
      <c r="E58" s="33" t="s">
        <v>3592</v>
      </c>
      <c r="F58" s="33"/>
      <c r="G58" s="33" t="s">
        <v>4068</v>
      </c>
      <c r="H58" s="131">
        <v>650</v>
      </c>
      <c r="I58" s="35">
        <v>0.15</v>
      </c>
      <c r="J58" s="126">
        <f t="shared" si="0"/>
        <v>552.5</v>
      </c>
    </row>
    <row r="59" spans="1:10" ht="15.75">
      <c r="A59" s="33">
        <f t="shared" si="1"/>
        <v>55</v>
      </c>
      <c r="B59" s="33" t="s">
        <v>4065</v>
      </c>
      <c r="C59" s="33" t="s">
        <v>4163</v>
      </c>
      <c r="D59" s="104" t="s">
        <v>4164</v>
      </c>
      <c r="E59" s="33" t="s">
        <v>3592</v>
      </c>
      <c r="F59" s="33"/>
      <c r="G59" s="33" t="s">
        <v>4068</v>
      </c>
      <c r="H59" s="131">
        <v>702</v>
      </c>
      <c r="I59" s="35">
        <v>0.15</v>
      </c>
      <c r="J59" s="126">
        <f t="shared" si="0"/>
        <v>596.69999999999993</v>
      </c>
    </row>
    <row r="60" spans="1:10" ht="15.75">
      <c r="A60" s="33">
        <f t="shared" si="1"/>
        <v>56</v>
      </c>
      <c r="B60" s="33" t="s">
        <v>4065</v>
      </c>
      <c r="C60" s="33" t="s">
        <v>4165</v>
      </c>
      <c r="D60" s="104" t="s">
        <v>4092</v>
      </c>
      <c r="E60" s="33" t="s">
        <v>3592</v>
      </c>
      <c r="F60" s="33"/>
      <c r="G60" s="33" t="s">
        <v>4068</v>
      </c>
      <c r="H60" s="131">
        <v>108</v>
      </c>
      <c r="I60" s="35">
        <v>0.15</v>
      </c>
      <c r="J60" s="126">
        <f t="shared" si="0"/>
        <v>91.8</v>
      </c>
    </row>
    <row r="61" spans="1:10" ht="15.75">
      <c r="A61" s="33">
        <f t="shared" si="1"/>
        <v>57</v>
      </c>
      <c r="B61" s="33" t="s">
        <v>4065</v>
      </c>
      <c r="C61" s="33" t="s">
        <v>4166</v>
      </c>
      <c r="D61" s="104" t="s">
        <v>4108</v>
      </c>
      <c r="E61" s="33" t="s">
        <v>3592</v>
      </c>
      <c r="F61" s="33"/>
      <c r="G61" s="33" t="s">
        <v>4068</v>
      </c>
      <c r="H61" s="131">
        <v>108</v>
      </c>
      <c r="I61" s="35">
        <v>0.15</v>
      </c>
      <c r="J61" s="126">
        <f t="shared" si="0"/>
        <v>91.8</v>
      </c>
    </row>
    <row r="62" spans="1:10" ht="15.75">
      <c r="A62" s="33">
        <f t="shared" si="1"/>
        <v>58</v>
      </c>
      <c r="B62" s="33" t="s">
        <v>4065</v>
      </c>
      <c r="C62" s="33" t="s">
        <v>4167</v>
      </c>
      <c r="D62" s="104" t="s">
        <v>4168</v>
      </c>
      <c r="E62" s="33" t="s">
        <v>3592</v>
      </c>
      <c r="F62" s="33"/>
      <c r="G62" s="33" t="s">
        <v>4068</v>
      </c>
      <c r="H62" s="131">
        <v>650</v>
      </c>
      <c r="I62" s="35">
        <v>0.15</v>
      </c>
      <c r="J62" s="126">
        <f t="shared" si="0"/>
        <v>552.5</v>
      </c>
    </row>
    <row r="63" spans="1:10" ht="15.75">
      <c r="A63" s="33">
        <f t="shared" si="1"/>
        <v>59</v>
      </c>
      <c r="B63" s="33" t="s">
        <v>4065</v>
      </c>
      <c r="C63" s="33" t="s">
        <v>4169</v>
      </c>
      <c r="D63" s="104" t="s">
        <v>4170</v>
      </c>
      <c r="E63" s="33" t="s">
        <v>3592</v>
      </c>
      <c r="F63" s="33"/>
      <c r="G63" s="33" t="s">
        <v>4068</v>
      </c>
      <c r="H63" s="131">
        <v>702</v>
      </c>
      <c r="I63" s="35">
        <v>0.15</v>
      </c>
      <c r="J63" s="126">
        <f t="shared" si="0"/>
        <v>596.69999999999993</v>
      </c>
    </row>
    <row r="64" spans="1:10" ht="15.75">
      <c r="A64" s="33">
        <f t="shared" si="1"/>
        <v>60</v>
      </c>
      <c r="B64" s="33" t="s">
        <v>4065</v>
      </c>
      <c r="C64" s="33" t="s">
        <v>4171</v>
      </c>
      <c r="D64" s="104" t="s">
        <v>4172</v>
      </c>
      <c r="E64" s="33" t="s">
        <v>3592</v>
      </c>
      <c r="F64" s="33"/>
      <c r="G64" s="33" t="s">
        <v>4068</v>
      </c>
      <c r="H64" s="131">
        <v>108</v>
      </c>
      <c r="I64" s="35">
        <v>0.15</v>
      </c>
      <c r="J64" s="126">
        <f t="shared" si="0"/>
        <v>91.8</v>
      </c>
    </row>
    <row r="65" spans="1:10" ht="15.75">
      <c r="A65" s="33">
        <f t="shared" si="1"/>
        <v>61</v>
      </c>
      <c r="B65" s="33" t="s">
        <v>4065</v>
      </c>
      <c r="C65" s="33" t="s">
        <v>4173</v>
      </c>
      <c r="D65" s="104" t="s">
        <v>4174</v>
      </c>
      <c r="E65" s="33" t="s">
        <v>3592</v>
      </c>
      <c r="F65" s="33"/>
      <c r="G65" s="33" t="s">
        <v>4068</v>
      </c>
      <c r="H65" s="131">
        <v>650</v>
      </c>
      <c r="I65" s="35">
        <v>0.15</v>
      </c>
      <c r="J65" s="126">
        <f t="shared" si="0"/>
        <v>552.5</v>
      </c>
    </row>
    <row r="66" spans="1:10" ht="15.75">
      <c r="A66" s="33">
        <f t="shared" si="1"/>
        <v>62</v>
      </c>
      <c r="B66" s="33" t="s">
        <v>4065</v>
      </c>
      <c r="C66" s="33" t="s">
        <v>4175</v>
      </c>
      <c r="D66" s="104" t="s">
        <v>4176</v>
      </c>
      <c r="E66" s="33" t="s">
        <v>3592</v>
      </c>
      <c r="F66" s="33"/>
      <c r="G66" s="33" t="s">
        <v>4068</v>
      </c>
      <c r="H66" s="131">
        <v>650</v>
      </c>
      <c r="I66" s="35">
        <v>0.15</v>
      </c>
      <c r="J66" s="126">
        <f t="shared" si="0"/>
        <v>552.5</v>
      </c>
    </row>
    <row r="67" spans="1:10" ht="15.75">
      <c r="A67" s="33">
        <f t="shared" si="1"/>
        <v>63</v>
      </c>
      <c r="B67" s="33" t="s">
        <v>4065</v>
      </c>
      <c r="C67" s="33" t="s">
        <v>4177</v>
      </c>
      <c r="D67" s="104" t="s">
        <v>4178</v>
      </c>
      <c r="E67" s="33" t="s">
        <v>3592</v>
      </c>
      <c r="F67" s="33"/>
      <c r="G67" s="33" t="s">
        <v>4068</v>
      </c>
      <c r="H67" s="131">
        <v>702</v>
      </c>
      <c r="I67" s="35">
        <v>0.15</v>
      </c>
      <c r="J67" s="126">
        <f t="shared" si="0"/>
        <v>596.69999999999993</v>
      </c>
    </row>
    <row r="68" spans="1:10" ht="15.75">
      <c r="A68" s="33">
        <f t="shared" si="1"/>
        <v>64</v>
      </c>
      <c r="B68" s="33" t="s">
        <v>4065</v>
      </c>
      <c r="C68" s="33" t="s">
        <v>4179</v>
      </c>
      <c r="D68" s="104" t="s">
        <v>4180</v>
      </c>
      <c r="E68" s="33" t="s">
        <v>3592</v>
      </c>
      <c r="F68" s="33"/>
      <c r="G68" s="33" t="s">
        <v>4068</v>
      </c>
      <c r="H68" s="131">
        <v>70</v>
      </c>
      <c r="I68" s="35">
        <v>0.15</v>
      </c>
      <c r="J68" s="126">
        <f t="shared" si="0"/>
        <v>59.5</v>
      </c>
    </row>
    <row r="69" spans="1:10" ht="15.75">
      <c r="A69" s="33">
        <f t="shared" si="1"/>
        <v>65</v>
      </c>
      <c r="B69" s="33" t="s">
        <v>4065</v>
      </c>
      <c r="C69" s="33" t="s">
        <v>4181</v>
      </c>
      <c r="D69" s="104" t="s">
        <v>4176</v>
      </c>
      <c r="E69" s="33" t="s">
        <v>3592</v>
      </c>
      <c r="F69" s="33"/>
      <c r="G69" s="33" t="s">
        <v>4068</v>
      </c>
      <c r="H69" s="131">
        <v>702</v>
      </c>
      <c r="I69" s="35">
        <v>0.15</v>
      </c>
      <c r="J69" s="126">
        <f t="shared" si="0"/>
        <v>596.69999999999993</v>
      </c>
    </row>
    <row r="70" spans="1:10" ht="15.75">
      <c r="A70" s="33">
        <f t="shared" si="1"/>
        <v>66</v>
      </c>
      <c r="B70" s="33" t="s">
        <v>4065</v>
      </c>
      <c r="C70" s="33" t="s">
        <v>4182</v>
      </c>
      <c r="D70" s="104" t="s">
        <v>4183</v>
      </c>
      <c r="E70" s="33" t="s">
        <v>3592</v>
      </c>
      <c r="F70" s="33"/>
      <c r="G70" s="33" t="s">
        <v>4068</v>
      </c>
      <c r="H70" s="131">
        <v>108</v>
      </c>
      <c r="I70" s="35">
        <v>0.15</v>
      </c>
      <c r="J70" s="126">
        <f t="shared" ref="J70:J109" si="2">H70*(1-I70)</f>
        <v>91.8</v>
      </c>
    </row>
    <row r="71" spans="1:10" ht="15.75">
      <c r="A71" s="33">
        <f t="shared" ref="A71:A109" si="3">A70+1</f>
        <v>67</v>
      </c>
      <c r="B71" s="33" t="s">
        <v>4065</v>
      </c>
      <c r="C71" s="33" t="s">
        <v>4184</v>
      </c>
      <c r="D71" s="104" t="s">
        <v>4176</v>
      </c>
      <c r="E71" s="33" t="s">
        <v>3592</v>
      </c>
      <c r="F71" s="33"/>
      <c r="G71" s="33" t="s">
        <v>4068</v>
      </c>
      <c r="H71" s="131">
        <v>702</v>
      </c>
      <c r="I71" s="35">
        <v>0.15</v>
      </c>
      <c r="J71" s="126">
        <f t="shared" si="2"/>
        <v>596.69999999999993</v>
      </c>
    </row>
    <row r="72" spans="1:10" ht="15.75">
      <c r="A72" s="33">
        <f t="shared" si="3"/>
        <v>68</v>
      </c>
      <c r="B72" s="33" t="s">
        <v>4065</v>
      </c>
      <c r="C72" s="33" t="s">
        <v>4185</v>
      </c>
      <c r="D72" s="104" t="s">
        <v>4186</v>
      </c>
      <c r="E72" s="33" t="s">
        <v>3592</v>
      </c>
      <c r="F72" s="33"/>
      <c r="G72" s="33" t="s">
        <v>4068</v>
      </c>
      <c r="H72" s="131">
        <v>650</v>
      </c>
      <c r="I72" s="35">
        <v>0.15</v>
      </c>
      <c r="J72" s="126">
        <f t="shared" si="2"/>
        <v>552.5</v>
      </c>
    </row>
    <row r="73" spans="1:10" ht="15.75">
      <c r="A73" s="33">
        <f t="shared" si="3"/>
        <v>69</v>
      </c>
      <c r="B73" s="33" t="s">
        <v>4065</v>
      </c>
      <c r="C73" s="33" t="s">
        <v>4187</v>
      </c>
      <c r="D73" s="104" t="s">
        <v>4188</v>
      </c>
      <c r="E73" s="33" t="s">
        <v>3592</v>
      </c>
      <c r="F73" s="33"/>
      <c r="G73" s="33" t="s">
        <v>4068</v>
      </c>
      <c r="H73" s="131">
        <v>702</v>
      </c>
      <c r="I73" s="35">
        <v>0.15</v>
      </c>
      <c r="J73" s="126">
        <f t="shared" si="2"/>
        <v>596.69999999999993</v>
      </c>
    </row>
    <row r="74" spans="1:10" ht="15.75">
      <c r="A74" s="33">
        <f t="shared" si="3"/>
        <v>70</v>
      </c>
      <c r="B74" s="33" t="s">
        <v>4065</v>
      </c>
      <c r="C74" s="33" t="s">
        <v>4189</v>
      </c>
      <c r="D74" s="104" t="s">
        <v>4190</v>
      </c>
      <c r="E74" s="33" t="s">
        <v>3592</v>
      </c>
      <c r="F74" s="33"/>
      <c r="G74" s="33" t="s">
        <v>4068</v>
      </c>
      <c r="H74" s="131">
        <v>108</v>
      </c>
      <c r="I74" s="35">
        <v>0.15</v>
      </c>
      <c r="J74" s="126">
        <f t="shared" si="2"/>
        <v>91.8</v>
      </c>
    </row>
    <row r="75" spans="1:10" ht="15.75">
      <c r="A75" s="33">
        <f t="shared" si="3"/>
        <v>71</v>
      </c>
      <c r="B75" s="33" t="s">
        <v>4065</v>
      </c>
      <c r="C75" s="33" t="s">
        <v>4191</v>
      </c>
      <c r="D75" s="104" t="s">
        <v>4192</v>
      </c>
      <c r="E75" s="33" t="s">
        <v>3592</v>
      </c>
      <c r="F75" s="33"/>
      <c r="G75" s="33" t="s">
        <v>4068</v>
      </c>
      <c r="H75" s="131">
        <v>108</v>
      </c>
      <c r="I75" s="35">
        <v>0.15</v>
      </c>
      <c r="J75" s="126">
        <f t="shared" si="2"/>
        <v>91.8</v>
      </c>
    </row>
    <row r="76" spans="1:10" ht="31.5">
      <c r="A76" s="33">
        <f t="shared" si="3"/>
        <v>72</v>
      </c>
      <c r="B76" s="33" t="s">
        <v>4065</v>
      </c>
      <c r="C76" s="33" t="s">
        <v>4193</v>
      </c>
      <c r="D76" s="104" t="s">
        <v>4194</v>
      </c>
      <c r="E76" s="33" t="s">
        <v>3592</v>
      </c>
      <c r="F76" s="33"/>
      <c r="G76" s="33" t="s">
        <v>4068</v>
      </c>
      <c r="H76" s="131">
        <v>108</v>
      </c>
      <c r="I76" s="35">
        <v>0.15</v>
      </c>
      <c r="J76" s="126">
        <f t="shared" si="2"/>
        <v>91.8</v>
      </c>
    </row>
    <row r="77" spans="1:10" ht="15.75">
      <c r="A77" s="33">
        <f t="shared" si="3"/>
        <v>73</v>
      </c>
      <c r="B77" s="33" t="s">
        <v>4065</v>
      </c>
      <c r="C77" s="33" t="s">
        <v>4195</v>
      </c>
      <c r="D77" s="104" t="s">
        <v>4186</v>
      </c>
      <c r="E77" s="33" t="s">
        <v>3592</v>
      </c>
      <c r="F77" s="33"/>
      <c r="G77" s="33" t="s">
        <v>4068</v>
      </c>
      <c r="H77" s="131">
        <v>650</v>
      </c>
      <c r="I77" s="35">
        <v>0.15</v>
      </c>
      <c r="J77" s="126">
        <f t="shared" si="2"/>
        <v>552.5</v>
      </c>
    </row>
    <row r="78" spans="1:10" ht="15.75">
      <c r="A78" s="33">
        <f t="shared" si="3"/>
        <v>74</v>
      </c>
      <c r="B78" s="33" t="s">
        <v>4065</v>
      </c>
      <c r="C78" s="33" t="s">
        <v>4196</v>
      </c>
      <c r="D78" s="104" t="s">
        <v>4188</v>
      </c>
      <c r="E78" s="33" t="s">
        <v>3592</v>
      </c>
      <c r="F78" s="33"/>
      <c r="G78" s="33" t="s">
        <v>4068</v>
      </c>
      <c r="H78" s="131">
        <v>702</v>
      </c>
      <c r="I78" s="35">
        <v>0.15</v>
      </c>
      <c r="J78" s="126">
        <f t="shared" si="2"/>
        <v>596.69999999999993</v>
      </c>
    </row>
    <row r="79" spans="1:10" ht="15.75">
      <c r="A79" s="33">
        <f t="shared" si="3"/>
        <v>75</v>
      </c>
      <c r="B79" s="33" t="s">
        <v>4065</v>
      </c>
      <c r="C79" s="33" t="s">
        <v>4197</v>
      </c>
      <c r="D79" s="104" t="s">
        <v>4180</v>
      </c>
      <c r="E79" s="33" t="s">
        <v>3592</v>
      </c>
      <c r="F79" s="33"/>
      <c r="G79" s="33" t="s">
        <v>4068</v>
      </c>
      <c r="H79" s="131">
        <v>108</v>
      </c>
      <c r="I79" s="35">
        <v>0.15</v>
      </c>
      <c r="J79" s="126">
        <f t="shared" si="2"/>
        <v>91.8</v>
      </c>
    </row>
    <row r="80" spans="1:10" ht="15.75">
      <c r="A80" s="33">
        <f t="shared" si="3"/>
        <v>76</v>
      </c>
      <c r="B80" s="33" t="s">
        <v>4065</v>
      </c>
      <c r="C80" s="33" t="s">
        <v>4198</v>
      </c>
      <c r="D80" s="104" t="s">
        <v>4199</v>
      </c>
      <c r="E80" s="33" t="s">
        <v>3592</v>
      </c>
      <c r="F80" s="33"/>
      <c r="G80" s="33" t="s">
        <v>4068</v>
      </c>
      <c r="H80" s="131">
        <v>650</v>
      </c>
      <c r="I80" s="35">
        <v>0.15</v>
      </c>
      <c r="J80" s="126">
        <f t="shared" si="2"/>
        <v>552.5</v>
      </c>
    </row>
    <row r="81" spans="1:10" ht="15.75">
      <c r="A81" s="33">
        <f t="shared" si="3"/>
        <v>77</v>
      </c>
      <c r="B81" s="33" t="s">
        <v>4065</v>
      </c>
      <c r="C81" s="33" t="s">
        <v>4200</v>
      </c>
      <c r="D81" s="104" t="s">
        <v>4201</v>
      </c>
      <c r="E81" s="33" t="s">
        <v>3592</v>
      </c>
      <c r="F81" s="33"/>
      <c r="G81" s="33" t="s">
        <v>4068</v>
      </c>
      <c r="H81" s="131">
        <v>702</v>
      </c>
      <c r="I81" s="35">
        <v>0.15</v>
      </c>
      <c r="J81" s="126">
        <f t="shared" si="2"/>
        <v>596.69999999999993</v>
      </c>
    </row>
    <row r="82" spans="1:10" ht="15.75">
      <c r="A82" s="33">
        <f t="shared" si="3"/>
        <v>78</v>
      </c>
      <c r="B82" s="33" t="s">
        <v>4065</v>
      </c>
      <c r="C82" s="33" t="s">
        <v>4202</v>
      </c>
      <c r="D82" s="104" t="s">
        <v>4203</v>
      </c>
      <c r="E82" s="33" t="s">
        <v>3592</v>
      </c>
      <c r="F82" s="33"/>
      <c r="G82" s="33" t="s">
        <v>4068</v>
      </c>
      <c r="H82" s="131">
        <v>650</v>
      </c>
      <c r="I82" s="35">
        <v>0.15</v>
      </c>
      <c r="J82" s="126">
        <f t="shared" si="2"/>
        <v>552.5</v>
      </c>
    </row>
    <row r="83" spans="1:10" ht="15.75">
      <c r="A83" s="33">
        <f t="shared" si="3"/>
        <v>79</v>
      </c>
      <c r="B83" s="33" t="s">
        <v>4065</v>
      </c>
      <c r="C83" s="33" t="s">
        <v>4204</v>
      </c>
      <c r="D83" s="104" t="s">
        <v>4092</v>
      </c>
      <c r="E83" s="33" t="s">
        <v>3592</v>
      </c>
      <c r="F83" s="33"/>
      <c r="G83" s="33" t="s">
        <v>4068</v>
      </c>
      <c r="H83" s="131">
        <v>108</v>
      </c>
      <c r="I83" s="35">
        <v>0.15</v>
      </c>
      <c r="J83" s="126">
        <f t="shared" si="2"/>
        <v>91.8</v>
      </c>
    </row>
    <row r="84" spans="1:10" ht="15.75">
      <c r="A84" s="33">
        <f t="shared" si="3"/>
        <v>80</v>
      </c>
      <c r="B84" s="33" t="s">
        <v>4065</v>
      </c>
      <c r="C84" s="33" t="s">
        <v>4205</v>
      </c>
      <c r="D84" s="104" t="s">
        <v>4094</v>
      </c>
      <c r="E84" s="33" t="s">
        <v>3592</v>
      </c>
      <c r="F84" s="33"/>
      <c r="G84" s="33" t="s">
        <v>4068</v>
      </c>
      <c r="H84" s="131">
        <v>108</v>
      </c>
      <c r="I84" s="35">
        <v>0.15</v>
      </c>
      <c r="J84" s="126">
        <f t="shared" si="2"/>
        <v>91.8</v>
      </c>
    </row>
    <row r="85" spans="1:10" ht="15.75">
      <c r="A85" s="33">
        <f t="shared" si="3"/>
        <v>81</v>
      </c>
      <c r="B85" s="33" t="s">
        <v>4065</v>
      </c>
      <c r="C85" s="33" t="s">
        <v>4206</v>
      </c>
      <c r="D85" s="104" t="s">
        <v>4207</v>
      </c>
      <c r="E85" s="33" t="s">
        <v>3592</v>
      </c>
      <c r="F85" s="33"/>
      <c r="G85" s="33" t="s">
        <v>4068</v>
      </c>
      <c r="H85" s="131">
        <v>279</v>
      </c>
      <c r="I85" s="35">
        <v>0.15</v>
      </c>
      <c r="J85" s="126">
        <f t="shared" si="2"/>
        <v>237.15</v>
      </c>
    </row>
    <row r="86" spans="1:10" ht="15.75">
      <c r="A86" s="33">
        <f t="shared" si="3"/>
        <v>82</v>
      </c>
      <c r="B86" s="33" t="s">
        <v>4065</v>
      </c>
      <c r="C86" s="33" t="s">
        <v>4208</v>
      </c>
      <c r="D86" s="104" t="s">
        <v>4209</v>
      </c>
      <c r="E86" s="33" t="s">
        <v>3592</v>
      </c>
      <c r="F86" s="33"/>
      <c r="G86" s="33" t="s">
        <v>4068</v>
      </c>
      <c r="H86" s="131">
        <v>427</v>
      </c>
      <c r="I86" s="35">
        <v>0.15</v>
      </c>
      <c r="J86" s="126">
        <f t="shared" si="2"/>
        <v>362.95</v>
      </c>
    </row>
    <row r="87" spans="1:10" ht="31.5">
      <c r="A87" s="33">
        <f t="shared" si="3"/>
        <v>83</v>
      </c>
      <c r="B87" s="33" t="s">
        <v>4065</v>
      </c>
      <c r="C87" s="33" t="s">
        <v>4210</v>
      </c>
      <c r="D87" s="104" t="s">
        <v>4211</v>
      </c>
      <c r="E87" s="33" t="s">
        <v>3592</v>
      </c>
      <c r="F87" s="33"/>
      <c r="G87" s="33" t="s">
        <v>4068</v>
      </c>
      <c r="H87" s="131">
        <v>161</v>
      </c>
      <c r="I87" s="35">
        <v>0.15</v>
      </c>
      <c r="J87" s="126">
        <f t="shared" si="2"/>
        <v>136.85</v>
      </c>
    </row>
    <row r="88" spans="1:10" ht="15.75">
      <c r="A88" s="33">
        <f t="shared" si="3"/>
        <v>84</v>
      </c>
      <c r="B88" s="33" t="s">
        <v>4065</v>
      </c>
      <c r="C88" s="33" t="s">
        <v>4212</v>
      </c>
      <c r="D88" s="104" t="s">
        <v>4213</v>
      </c>
      <c r="E88" s="33" t="s">
        <v>3592</v>
      </c>
      <c r="F88" s="33"/>
      <c r="G88" s="33" t="s">
        <v>4068</v>
      </c>
      <c r="H88" s="131">
        <v>161</v>
      </c>
      <c r="I88" s="35">
        <v>0.15</v>
      </c>
      <c r="J88" s="126">
        <f t="shared" si="2"/>
        <v>136.85</v>
      </c>
    </row>
    <row r="89" spans="1:10" ht="31.5">
      <c r="A89" s="33">
        <f t="shared" si="3"/>
        <v>85</v>
      </c>
      <c r="B89" s="33" t="s">
        <v>4065</v>
      </c>
      <c r="C89" s="33" t="s">
        <v>4214</v>
      </c>
      <c r="D89" s="104" t="s">
        <v>4215</v>
      </c>
      <c r="E89" s="33" t="s">
        <v>3592</v>
      </c>
      <c r="F89" s="33"/>
      <c r="G89" s="33" t="s">
        <v>4068</v>
      </c>
      <c r="H89" s="131">
        <v>214</v>
      </c>
      <c r="I89" s="35">
        <v>0.15</v>
      </c>
      <c r="J89" s="126">
        <f t="shared" si="2"/>
        <v>181.9</v>
      </c>
    </row>
    <row r="90" spans="1:10" ht="31.5">
      <c r="A90" s="33">
        <f t="shared" si="3"/>
        <v>86</v>
      </c>
      <c r="B90" s="33" t="s">
        <v>4065</v>
      </c>
      <c r="C90" s="33" t="s">
        <v>4216</v>
      </c>
      <c r="D90" s="104" t="s">
        <v>4217</v>
      </c>
      <c r="E90" s="33" t="s">
        <v>3592</v>
      </c>
      <c r="F90" s="33"/>
      <c r="G90" s="33" t="s">
        <v>4068</v>
      </c>
      <c r="H90" s="131">
        <v>188</v>
      </c>
      <c r="I90" s="35">
        <v>0.15</v>
      </c>
      <c r="J90" s="126">
        <f t="shared" si="2"/>
        <v>159.79999999999998</v>
      </c>
    </row>
    <row r="91" spans="1:10" ht="15.75">
      <c r="A91" s="33">
        <f t="shared" si="3"/>
        <v>87</v>
      </c>
      <c r="B91" s="33" t="s">
        <v>4065</v>
      </c>
      <c r="C91" s="33" t="s">
        <v>4218</v>
      </c>
      <c r="D91" s="104" t="s">
        <v>4219</v>
      </c>
      <c r="E91" s="33" t="s">
        <v>3592</v>
      </c>
      <c r="F91" s="33"/>
      <c r="G91" s="33" t="s">
        <v>4068</v>
      </c>
      <c r="H91" s="131">
        <v>209</v>
      </c>
      <c r="I91" s="35">
        <v>0.15</v>
      </c>
      <c r="J91" s="126">
        <f t="shared" si="2"/>
        <v>177.65</v>
      </c>
    </row>
    <row r="92" spans="1:10" ht="15.75">
      <c r="A92" s="33">
        <f t="shared" si="3"/>
        <v>88</v>
      </c>
      <c r="B92" s="33" t="s">
        <v>4065</v>
      </c>
      <c r="C92" s="33" t="s">
        <v>4220</v>
      </c>
      <c r="D92" s="104" t="s">
        <v>4221</v>
      </c>
      <c r="E92" s="33" t="s">
        <v>3592</v>
      </c>
      <c r="F92" s="33"/>
      <c r="G92" s="33" t="s">
        <v>4068</v>
      </c>
      <c r="H92" s="131">
        <v>65</v>
      </c>
      <c r="I92" s="35">
        <v>0.15</v>
      </c>
      <c r="J92" s="126">
        <f t="shared" si="2"/>
        <v>55.25</v>
      </c>
    </row>
    <row r="93" spans="1:10" ht="15.75">
      <c r="A93" s="33">
        <f t="shared" si="3"/>
        <v>89</v>
      </c>
      <c r="B93" s="33" t="s">
        <v>4065</v>
      </c>
      <c r="C93" s="33" t="s">
        <v>4222</v>
      </c>
      <c r="D93" s="104" t="s">
        <v>4223</v>
      </c>
      <c r="E93" s="33" t="s">
        <v>3592</v>
      </c>
      <c r="F93" s="33"/>
      <c r="G93" s="33" t="s">
        <v>4068</v>
      </c>
      <c r="H93" s="131">
        <v>49</v>
      </c>
      <c r="I93" s="35">
        <v>0.15</v>
      </c>
      <c r="J93" s="126">
        <f t="shared" si="2"/>
        <v>41.65</v>
      </c>
    </row>
    <row r="94" spans="1:10" ht="31.5">
      <c r="A94" s="33">
        <f t="shared" si="3"/>
        <v>90</v>
      </c>
      <c r="B94" s="33" t="s">
        <v>4065</v>
      </c>
      <c r="C94" s="33" t="s">
        <v>4224</v>
      </c>
      <c r="D94" s="104" t="s">
        <v>4225</v>
      </c>
      <c r="E94" s="33" t="s">
        <v>3592</v>
      </c>
      <c r="F94" s="33"/>
      <c r="G94" s="33" t="s">
        <v>4068</v>
      </c>
      <c r="H94" s="131">
        <v>383</v>
      </c>
      <c r="I94" s="35">
        <v>0.15</v>
      </c>
      <c r="J94" s="126">
        <f t="shared" si="2"/>
        <v>325.55</v>
      </c>
    </row>
    <row r="95" spans="1:10" ht="31.5">
      <c r="A95" s="33">
        <f t="shared" si="3"/>
        <v>91</v>
      </c>
      <c r="B95" s="33" t="s">
        <v>4065</v>
      </c>
      <c r="C95" s="33" t="s">
        <v>4226</v>
      </c>
      <c r="D95" s="104" t="s">
        <v>4227</v>
      </c>
      <c r="E95" s="33" t="s">
        <v>3592</v>
      </c>
      <c r="F95" s="33"/>
      <c r="G95" s="33" t="s">
        <v>4068</v>
      </c>
      <c r="H95" s="131">
        <v>383</v>
      </c>
      <c r="I95" s="35">
        <v>0.15</v>
      </c>
      <c r="J95" s="126">
        <f t="shared" si="2"/>
        <v>325.55</v>
      </c>
    </row>
    <row r="96" spans="1:10" ht="31.5">
      <c r="A96" s="33">
        <f t="shared" si="3"/>
        <v>92</v>
      </c>
      <c r="B96" s="33" t="s">
        <v>4065</v>
      </c>
      <c r="C96" s="33" t="s">
        <v>4228</v>
      </c>
      <c r="D96" s="104" t="s">
        <v>4229</v>
      </c>
      <c r="E96" s="33" t="s">
        <v>3592</v>
      </c>
      <c r="F96" s="33"/>
      <c r="G96" s="33" t="s">
        <v>4068</v>
      </c>
      <c r="H96" s="131">
        <v>383</v>
      </c>
      <c r="I96" s="35">
        <v>0.15</v>
      </c>
      <c r="J96" s="126">
        <f t="shared" si="2"/>
        <v>325.55</v>
      </c>
    </row>
    <row r="97" spans="1:10" ht="31.5">
      <c r="A97" s="33">
        <f t="shared" si="3"/>
        <v>93</v>
      </c>
      <c r="B97" s="33" t="s">
        <v>4065</v>
      </c>
      <c r="C97" s="33" t="s">
        <v>4230</v>
      </c>
      <c r="D97" s="104" t="s">
        <v>4231</v>
      </c>
      <c r="E97" s="33" t="s">
        <v>3592</v>
      </c>
      <c r="F97" s="33"/>
      <c r="G97" s="33" t="s">
        <v>4068</v>
      </c>
      <c r="H97" s="131">
        <v>383</v>
      </c>
      <c r="I97" s="35">
        <v>0.15</v>
      </c>
      <c r="J97" s="126">
        <f t="shared" si="2"/>
        <v>325.55</v>
      </c>
    </row>
    <row r="98" spans="1:10" ht="15.75">
      <c r="A98" s="33">
        <f t="shared" si="3"/>
        <v>94</v>
      </c>
      <c r="B98" s="33" t="s">
        <v>4065</v>
      </c>
      <c r="C98" s="33" t="s">
        <v>4232</v>
      </c>
      <c r="D98" s="104" t="s">
        <v>4233</v>
      </c>
      <c r="E98" s="33" t="s">
        <v>3592</v>
      </c>
      <c r="F98" s="33"/>
      <c r="G98" s="33" t="s">
        <v>4068</v>
      </c>
      <c r="H98" s="131">
        <v>49</v>
      </c>
      <c r="I98" s="35">
        <v>0.15</v>
      </c>
      <c r="J98" s="126">
        <f t="shared" si="2"/>
        <v>41.65</v>
      </c>
    </row>
    <row r="99" spans="1:10" ht="15.75">
      <c r="A99" s="33">
        <f t="shared" si="3"/>
        <v>95</v>
      </c>
      <c r="B99" s="33" t="s">
        <v>4065</v>
      </c>
      <c r="C99" s="33" t="s">
        <v>4234</v>
      </c>
      <c r="D99" s="104" t="s">
        <v>4235</v>
      </c>
      <c r="E99" s="33" t="s">
        <v>3592</v>
      </c>
      <c r="F99" s="33"/>
      <c r="G99" s="33" t="s">
        <v>4068</v>
      </c>
      <c r="H99" s="131">
        <v>49</v>
      </c>
      <c r="I99" s="35">
        <v>0.15</v>
      </c>
      <c r="J99" s="126">
        <f t="shared" si="2"/>
        <v>41.65</v>
      </c>
    </row>
    <row r="100" spans="1:10" ht="15.75">
      <c r="A100" s="33">
        <f t="shared" si="3"/>
        <v>96</v>
      </c>
      <c r="B100" s="33" t="s">
        <v>4065</v>
      </c>
      <c r="C100" s="33" t="s">
        <v>4236</v>
      </c>
      <c r="D100" s="104" t="s">
        <v>4237</v>
      </c>
      <c r="E100" s="33" t="s">
        <v>3592</v>
      </c>
      <c r="F100" s="33"/>
      <c r="G100" s="33" t="s">
        <v>4068</v>
      </c>
      <c r="H100" s="131">
        <v>650</v>
      </c>
      <c r="I100" s="35">
        <v>0.15</v>
      </c>
      <c r="J100" s="126">
        <f t="shared" si="2"/>
        <v>552.5</v>
      </c>
    </row>
    <row r="101" spans="1:10" ht="15.75">
      <c r="A101" s="33">
        <f t="shared" si="3"/>
        <v>97</v>
      </c>
      <c r="B101" s="33" t="s">
        <v>4065</v>
      </c>
      <c r="C101" s="33" t="s">
        <v>4238</v>
      </c>
      <c r="D101" s="104" t="s">
        <v>4239</v>
      </c>
      <c r="E101" s="33" t="s">
        <v>3592</v>
      </c>
      <c r="F101" s="33"/>
      <c r="G101" s="33" t="s">
        <v>4068</v>
      </c>
      <c r="H101" s="131">
        <v>650</v>
      </c>
      <c r="I101" s="35">
        <v>0.15</v>
      </c>
      <c r="J101" s="126">
        <f t="shared" si="2"/>
        <v>552.5</v>
      </c>
    </row>
    <row r="102" spans="1:10" ht="15.75">
      <c r="A102" s="33">
        <f t="shared" si="3"/>
        <v>98</v>
      </c>
      <c r="B102" s="33" t="s">
        <v>4065</v>
      </c>
      <c r="C102" s="33" t="s">
        <v>4240</v>
      </c>
      <c r="D102" s="104" t="s">
        <v>4241</v>
      </c>
      <c r="E102" s="33" t="s">
        <v>3592</v>
      </c>
      <c r="F102" s="33"/>
      <c r="G102" s="33" t="s">
        <v>4068</v>
      </c>
      <c r="H102" s="131">
        <v>650</v>
      </c>
      <c r="I102" s="35">
        <v>0.15</v>
      </c>
      <c r="J102" s="126">
        <f t="shared" si="2"/>
        <v>552.5</v>
      </c>
    </row>
    <row r="103" spans="1:10" ht="15.75">
      <c r="A103" s="33">
        <f t="shared" si="3"/>
        <v>99</v>
      </c>
      <c r="B103" s="33" t="s">
        <v>4065</v>
      </c>
      <c r="C103" s="33" t="s">
        <v>4242</v>
      </c>
      <c r="D103" s="104" t="s">
        <v>4243</v>
      </c>
      <c r="E103" s="33" t="s">
        <v>3592</v>
      </c>
      <c r="F103" s="33"/>
      <c r="G103" s="33" t="s">
        <v>4068</v>
      </c>
      <c r="H103" s="131">
        <v>650</v>
      </c>
      <c r="I103" s="35">
        <v>0.15</v>
      </c>
      <c r="J103" s="126">
        <f t="shared" si="2"/>
        <v>552.5</v>
      </c>
    </row>
    <row r="104" spans="1:10" ht="15.75">
      <c r="A104" s="33">
        <f t="shared" si="3"/>
        <v>100</v>
      </c>
      <c r="B104" s="33" t="s">
        <v>4065</v>
      </c>
      <c r="C104" s="33" t="s">
        <v>4244</v>
      </c>
      <c r="D104" s="104" t="s">
        <v>4245</v>
      </c>
      <c r="E104" s="33" t="s">
        <v>3592</v>
      </c>
      <c r="F104" s="33"/>
      <c r="G104" s="33" t="s">
        <v>4068</v>
      </c>
      <c r="H104" s="131">
        <v>650</v>
      </c>
      <c r="I104" s="35">
        <v>0.15</v>
      </c>
      <c r="J104" s="126">
        <f t="shared" si="2"/>
        <v>552.5</v>
      </c>
    </row>
    <row r="105" spans="1:10" ht="15.75">
      <c r="A105" s="33">
        <f t="shared" si="3"/>
        <v>101</v>
      </c>
      <c r="B105" s="33" t="s">
        <v>4065</v>
      </c>
      <c r="C105" s="33" t="s">
        <v>4246</v>
      </c>
      <c r="D105" s="104" t="s">
        <v>4247</v>
      </c>
      <c r="E105" s="33" t="s">
        <v>3592</v>
      </c>
      <c r="F105" s="33"/>
      <c r="G105" s="33" t="s">
        <v>4068</v>
      </c>
      <c r="H105" s="131">
        <v>650</v>
      </c>
      <c r="I105" s="35">
        <v>0.15</v>
      </c>
      <c r="J105" s="126">
        <f t="shared" si="2"/>
        <v>552.5</v>
      </c>
    </row>
    <row r="106" spans="1:10" ht="15.75">
      <c r="A106" s="33">
        <f t="shared" si="3"/>
        <v>102</v>
      </c>
      <c r="B106" s="33" t="s">
        <v>4065</v>
      </c>
      <c r="C106" s="33" t="s">
        <v>4248</v>
      </c>
      <c r="D106" s="104" t="s">
        <v>4249</v>
      </c>
      <c r="E106" s="33" t="s">
        <v>3592</v>
      </c>
      <c r="F106" s="33"/>
      <c r="G106" s="33" t="s">
        <v>4068</v>
      </c>
      <c r="H106" s="131">
        <v>702</v>
      </c>
      <c r="I106" s="35">
        <v>0.15</v>
      </c>
      <c r="J106" s="126">
        <f t="shared" si="2"/>
        <v>596.69999999999993</v>
      </c>
    </row>
    <row r="107" spans="1:10" ht="15.75">
      <c r="A107" s="33">
        <f t="shared" si="3"/>
        <v>103</v>
      </c>
      <c r="B107" s="33" t="s">
        <v>4065</v>
      </c>
      <c r="C107" s="33" t="s">
        <v>4250</v>
      </c>
      <c r="D107" s="104" t="s">
        <v>4251</v>
      </c>
      <c r="E107" s="33" t="s">
        <v>3592</v>
      </c>
      <c r="F107" s="33"/>
      <c r="G107" s="33" t="s">
        <v>4068</v>
      </c>
      <c r="H107" s="131">
        <v>650</v>
      </c>
      <c r="I107" s="35">
        <v>0.15</v>
      </c>
      <c r="J107" s="126">
        <f t="shared" si="2"/>
        <v>552.5</v>
      </c>
    </row>
    <row r="108" spans="1:10" ht="15.75">
      <c r="A108" s="33">
        <f t="shared" si="3"/>
        <v>104</v>
      </c>
      <c r="B108" s="33" t="s">
        <v>4065</v>
      </c>
      <c r="C108" s="33" t="s">
        <v>4252</v>
      </c>
      <c r="D108" s="104" t="s">
        <v>4253</v>
      </c>
      <c r="E108" s="33" t="s">
        <v>3592</v>
      </c>
      <c r="F108" s="33"/>
      <c r="G108" s="33" t="s">
        <v>4068</v>
      </c>
      <c r="H108" s="131">
        <v>650</v>
      </c>
      <c r="I108" s="35">
        <v>0.15</v>
      </c>
      <c r="J108" s="126">
        <f t="shared" si="2"/>
        <v>552.5</v>
      </c>
    </row>
    <row r="109" spans="1:10" ht="15.75">
      <c r="A109" s="33">
        <f t="shared" si="3"/>
        <v>105</v>
      </c>
      <c r="B109" s="33" t="s">
        <v>4065</v>
      </c>
      <c r="C109" s="33" t="s">
        <v>4254</v>
      </c>
      <c r="D109" s="104" t="s">
        <v>4255</v>
      </c>
      <c r="E109" s="33" t="s">
        <v>3592</v>
      </c>
      <c r="F109" s="33"/>
      <c r="G109" s="33" t="s">
        <v>4068</v>
      </c>
      <c r="H109" s="131">
        <v>650</v>
      </c>
      <c r="I109" s="35">
        <v>0.15</v>
      </c>
      <c r="J109" s="126">
        <f t="shared" si="2"/>
        <v>552.5</v>
      </c>
    </row>
  </sheetData>
  <autoFilter ref="A4:J4" xr:uid="{8B768006-114D-4409-9A46-6D3FCD6585D6}"/>
  <printOptions horizontalCentered="1"/>
  <pageMargins left="0.45" right="0.45" top="0.75" bottom="1" header="0.5" footer="0.5"/>
  <pageSetup paperSize="3" scale="75" fitToHeight="0" orientation="landscape" r:id="rId1"/>
  <headerFooter alignWithMargins="0">
    <oddHeader>&amp;LGROUP 77201, AWARD 23150
INTELLIGENT FACILITY &amp;&amp; SECURITY SYSTEMS AND SOLUTIONS
&amp;RCOMALLI GROUP INC
CONTRACT NO.: PT68772</oddHeader>
    <oddFooter>&amp;L&amp;F
&amp;A&amp;REffective Dates:
Equipment: 10/30/19
Prevailing Wage Rates: 7/1/25
Non-Prevailing Wage Rates: 10/30/19</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pageSetUpPr fitToPage="1"/>
  </sheetPr>
  <dimension ref="A1:J296"/>
  <sheetViews>
    <sheetView zoomScale="90" zoomScaleNormal="90" workbookViewId="0">
      <selection activeCell="A2" sqref="A2:J2"/>
    </sheetView>
  </sheetViews>
  <sheetFormatPr defaultColWidth="9.28515625" defaultRowHeight="12.75"/>
  <cols>
    <col min="1" max="1" width="12.42578125" style="50" bestFit="1" customWidth="1"/>
    <col min="2" max="2" width="33.42578125" style="50" bestFit="1" customWidth="1"/>
    <col min="3" max="3" width="32" style="50" bestFit="1" customWidth="1"/>
    <col min="4" max="4" width="69.28515625" style="50" bestFit="1" customWidth="1"/>
    <col min="5" max="5" width="19.85546875" style="50" bestFit="1" customWidth="1"/>
    <col min="6" max="6" width="20.28515625" style="50" bestFit="1" customWidth="1"/>
    <col min="7" max="7" width="27.28515625" style="50" bestFit="1" customWidth="1"/>
    <col min="8" max="8" width="23.5703125" style="124" bestFit="1" customWidth="1"/>
    <col min="9" max="9" width="18.28515625" style="129" bestFit="1" customWidth="1"/>
    <col min="10" max="10" width="20.140625" style="124" bestFit="1" customWidth="1"/>
    <col min="11" max="16384" width="9.28515625" style="50"/>
  </cols>
  <sheetData>
    <row r="1" spans="1:10" ht="15.75">
      <c r="B1" s="29" t="s">
        <v>15575</v>
      </c>
      <c r="C1" s="29" t="s">
        <v>21</v>
      </c>
      <c r="D1" s="29"/>
      <c r="E1" s="29"/>
      <c r="F1" s="101"/>
      <c r="G1" s="101"/>
      <c r="H1" s="121"/>
      <c r="I1" s="127"/>
      <c r="J1" s="121"/>
    </row>
    <row r="2" spans="1:10" ht="15.75">
      <c r="B2" s="101" t="s">
        <v>15576</v>
      </c>
      <c r="C2" s="29" t="str">
        <f>'[1]Cover Page'!C5:E5</f>
        <v>Comalli Group Inc.</v>
      </c>
      <c r="D2" s="29"/>
      <c r="E2" s="29"/>
      <c r="F2" s="101"/>
      <c r="G2" s="101"/>
      <c r="H2" s="121"/>
      <c r="I2" s="127"/>
      <c r="J2" s="121"/>
    </row>
    <row r="3" spans="1:10" ht="15.75">
      <c r="B3" s="102"/>
      <c r="C3" s="29"/>
      <c r="D3" s="29"/>
      <c r="E3" s="29"/>
      <c r="F3" s="101"/>
      <c r="G3" s="101"/>
      <c r="H3" s="121"/>
      <c r="I3" s="127"/>
      <c r="J3" s="121"/>
    </row>
    <row r="4" spans="1:10" ht="63">
      <c r="A4" s="30" t="s">
        <v>23</v>
      </c>
      <c r="B4" s="31" t="s">
        <v>5</v>
      </c>
      <c r="C4" s="32" t="s">
        <v>136</v>
      </c>
      <c r="D4" s="31" t="s">
        <v>137</v>
      </c>
      <c r="E4" s="32" t="s">
        <v>3</v>
      </c>
      <c r="F4" s="32" t="s">
        <v>44</v>
      </c>
      <c r="G4" s="32" t="s">
        <v>25</v>
      </c>
      <c r="H4" s="130" t="s">
        <v>2</v>
      </c>
      <c r="I4" s="128" t="s">
        <v>7</v>
      </c>
      <c r="J4" s="125" t="s">
        <v>1</v>
      </c>
    </row>
    <row r="5" spans="1:10" ht="15.75">
      <c r="A5" s="33">
        <v>1</v>
      </c>
      <c r="B5" s="34" t="s">
        <v>207</v>
      </c>
      <c r="C5" s="34" t="s">
        <v>13473</v>
      </c>
      <c r="D5" s="34" t="s">
        <v>13474</v>
      </c>
      <c r="E5" s="34" t="s">
        <v>3592</v>
      </c>
      <c r="F5" s="34"/>
      <c r="G5" s="103" t="s">
        <v>14057</v>
      </c>
      <c r="H5" s="142">
        <v>402</v>
      </c>
      <c r="I5" s="35">
        <v>0.2</v>
      </c>
      <c r="J5" s="126">
        <f>H5*(1-I5)</f>
        <v>321.60000000000002</v>
      </c>
    </row>
    <row r="6" spans="1:10" ht="15.75">
      <c r="A6" s="33">
        <f>A5+1</f>
        <v>2</v>
      </c>
      <c r="B6" s="34" t="s">
        <v>207</v>
      </c>
      <c r="C6" s="34" t="s">
        <v>13475</v>
      </c>
      <c r="D6" s="34" t="s">
        <v>13476</v>
      </c>
      <c r="E6" s="34" t="s">
        <v>3592</v>
      </c>
      <c r="F6" s="34"/>
      <c r="G6" s="103" t="s">
        <v>14057</v>
      </c>
      <c r="H6" s="142">
        <v>464</v>
      </c>
      <c r="I6" s="35">
        <v>0.2</v>
      </c>
      <c r="J6" s="126">
        <f t="shared" ref="J6:J69" si="0">H6*(1-I6)</f>
        <v>371.20000000000005</v>
      </c>
    </row>
    <row r="7" spans="1:10" ht="15.75">
      <c r="A7" s="33">
        <f t="shared" ref="A7:A70" si="1">A6+1</f>
        <v>3</v>
      </c>
      <c r="B7" s="34" t="s">
        <v>207</v>
      </c>
      <c r="C7" s="34" t="s">
        <v>13477</v>
      </c>
      <c r="D7" s="34" t="s">
        <v>13478</v>
      </c>
      <c r="E7" s="34" t="s">
        <v>3592</v>
      </c>
      <c r="F7" s="34"/>
      <c r="G7" s="103" t="s">
        <v>14057</v>
      </c>
      <c r="H7" s="142">
        <v>464</v>
      </c>
      <c r="I7" s="35">
        <v>0.2</v>
      </c>
      <c r="J7" s="126">
        <f t="shared" si="0"/>
        <v>371.20000000000005</v>
      </c>
    </row>
    <row r="8" spans="1:10" ht="15.75">
      <c r="A8" s="33">
        <f t="shared" si="1"/>
        <v>4</v>
      </c>
      <c r="B8" s="34" t="s">
        <v>207</v>
      </c>
      <c r="C8" s="34" t="s">
        <v>13479</v>
      </c>
      <c r="D8" s="34" t="s">
        <v>13480</v>
      </c>
      <c r="E8" s="34" t="s">
        <v>3592</v>
      </c>
      <c r="F8" s="34"/>
      <c r="G8" s="103" t="s">
        <v>14057</v>
      </c>
      <c r="H8" s="142">
        <v>464</v>
      </c>
      <c r="I8" s="35">
        <v>0.2</v>
      </c>
      <c r="J8" s="126">
        <f t="shared" si="0"/>
        <v>371.20000000000005</v>
      </c>
    </row>
    <row r="9" spans="1:10" ht="15.75">
      <c r="A9" s="33">
        <f t="shared" si="1"/>
        <v>5</v>
      </c>
      <c r="B9" s="34" t="s">
        <v>207</v>
      </c>
      <c r="C9" s="34" t="s">
        <v>13481</v>
      </c>
      <c r="D9" s="34" t="s">
        <v>13482</v>
      </c>
      <c r="E9" s="34" t="s">
        <v>3592</v>
      </c>
      <c r="F9" s="34"/>
      <c r="G9" s="103" t="s">
        <v>14057</v>
      </c>
      <c r="H9" s="142">
        <v>450</v>
      </c>
      <c r="I9" s="35">
        <v>0.2</v>
      </c>
      <c r="J9" s="126">
        <f t="shared" si="0"/>
        <v>360</v>
      </c>
    </row>
    <row r="10" spans="1:10" ht="15.75">
      <c r="A10" s="33">
        <f t="shared" si="1"/>
        <v>6</v>
      </c>
      <c r="B10" s="34" t="s">
        <v>207</v>
      </c>
      <c r="C10" s="34" t="s">
        <v>13483</v>
      </c>
      <c r="D10" s="34" t="s">
        <v>13484</v>
      </c>
      <c r="E10" s="34" t="s">
        <v>3592</v>
      </c>
      <c r="F10" s="34"/>
      <c r="G10" s="103" t="s">
        <v>14057</v>
      </c>
      <c r="H10" s="142">
        <v>511</v>
      </c>
      <c r="I10" s="35">
        <v>0.2</v>
      </c>
      <c r="J10" s="126">
        <f t="shared" si="0"/>
        <v>408.8</v>
      </c>
    </row>
    <row r="11" spans="1:10" ht="15.75">
      <c r="A11" s="33">
        <f t="shared" si="1"/>
        <v>7</v>
      </c>
      <c r="B11" s="34" t="s">
        <v>207</v>
      </c>
      <c r="C11" s="34" t="s">
        <v>13485</v>
      </c>
      <c r="D11" s="34" t="s">
        <v>13486</v>
      </c>
      <c r="E11" s="34" t="s">
        <v>3592</v>
      </c>
      <c r="F11" s="34"/>
      <c r="G11" s="103" t="s">
        <v>14057</v>
      </c>
      <c r="H11" s="142">
        <v>511</v>
      </c>
      <c r="I11" s="35">
        <v>0.2</v>
      </c>
      <c r="J11" s="126">
        <f t="shared" si="0"/>
        <v>408.8</v>
      </c>
    </row>
    <row r="12" spans="1:10" ht="15.75">
      <c r="A12" s="33">
        <f t="shared" si="1"/>
        <v>8</v>
      </c>
      <c r="B12" s="34" t="s">
        <v>207</v>
      </c>
      <c r="C12" s="34" t="s">
        <v>13487</v>
      </c>
      <c r="D12" s="34" t="s">
        <v>13488</v>
      </c>
      <c r="E12" s="34" t="s">
        <v>3592</v>
      </c>
      <c r="F12" s="34"/>
      <c r="G12" s="103" t="s">
        <v>14057</v>
      </c>
      <c r="H12" s="142">
        <v>402</v>
      </c>
      <c r="I12" s="35">
        <v>0.2</v>
      </c>
      <c r="J12" s="126">
        <f t="shared" si="0"/>
        <v>321.60000000000002</v>
      </c>
    </row>
    <row r="13" spans="1:10" ht="15.75">
      <c r="A13" s="33">
        <f t="shared" si="1"/>
        <v>9</v>
      </c>
      <c r="B13" s="34" t="s">
        <v>207</v>
      </c>
      <c r="C13" s="34" t="s">
        <v>13489</v>
      </c>
      <c r="D13" s="34" t="s">
        <v>13490</v>
      </c>
      <c r="E13" s="34" t="s">
        <v>3592</v>
      </c>
      <c r="F13" s="34"/>
      <c r="G13" s="103" t="s">
        <v>14057</v>
      </c>
      <c r="H13" s="142">
        <v>193</v>
      </c>
      <c r="I13" s="35">
        <v>0.2</v>
      </c>
      <c r="J13" s="126">
        <f t="shared" si="0"/>
        <v>154.4</v>
      </c>
    </row>
    <row r="14" spans="1:10" ht="15.75">
      <c r="A14" s="33">
        <f t="shared" si="1"/>
        <v>10</v>
      </c>
      <c r="B14" s="34" t="s">
        <v>207</v>
      </c>
      <c r="C14" s="34" t="s">
        <v>13491</v>
      </c>
      <c r="D14" s="34" t="s">
        <v>13492</v>
      </c>
      <c r="E14" s="34" t="s">
        <v>3592</v>
      </c>
      <c r="F14" s="34"/>
      <c r="G14" s="103" t="s">
        <v>14057</v>
      </c>
      <c r="H14" s="142">
        <v>409</v>
      </c>
      <c r="I14" s="35">
        <v>0.2</v>
      </c>
      <c r="J14" s="126">
        <f t="shared" si="0"/>
        <v>327.20000000000005</v>
      </c>
    </row>
    <row r="15" spans="1:10" ht="15.75">
      <c r="A15" s="33">
        <f t="shared" si="1"/>
        <v>11</v>
      </c>
      <c r="B15" s="34" t="s">
        <v>207</v>
      </c>
      <c r="C15" s="34" t="s">
        <v>13493</v>
      </c>
      <c r="D15" s="34" t="s">
        <v>13494</v>
      </c>
      <c r="E15" s="34" t="s">
        <v>3592</v>
      </c>
      <c r="F15" s="34"/>
      <c r="G15" s="103" t="s">
        <v>14057</v>
      </c>
      <c r="H15" s="142">
        <v>202</v>
      </c>
      <c r="I15" s="35">
        <v>0.2</v>
      </c>
      <c r="J15" s="126">
        <f t="shared" si="0"/>
        <v>161.60000000000002</v>
      </c>
    </row>
    <row r="16" spans="1:10" ht="15.75">
      <c r="A16" s="33">
        <f t="shared" si="1"/>
        <v>12</v>
      </c>
      <c r="B16" s="34" t="s">
        <v>207</v>
      </c>
      <c r="C16" s="34" t="s">
        <v>13495</v>
      </c>
      <c r="D16" s="34" t="s">
        <v>13496</v>
      </c>
      <c r="E16" s="34" t="s">
        <v>3592</v>
      </c>
      <c r="F16" s="34"/>
      <c r="G16" s="103" t="s">
        <v>14057</v>
      </c>
      <c r="H16" s="142">
        <v>430</v>
      </c>
      <c r="I16" s="35">
        <v>0.2</v>
      </c>
      <c r="J16" s="126">
        <f t="shared" si="0"/>
        <v>344</v>
      </c>
    </row>
    <row r="17" spans="1:10" ht="15.75">
      <c r="A17" s="33">
        <f t="shared" si="1"/>
        <v>13</v>
      </c>
      <c r="B17" s="34" t="s">
        <v>207</v>
      </c>
      <c r="C17" s="34" t="s">
        <v>13497</v>
      </c>
      <c r="D17" s="34" t="s">
        <v>13498</v>
      </c>
      <c r="E17" s="34" t="s">
        <v>3592</v>
      </c>
      <c r="F17" s="34"/>
      <c r="G17" s="103" t="s">
        <v>14057</v>
      </c>
      <c r="H17" s="142">
        <v>224</v>
      </c>
      <c r="I17" s="35">
        <v>0.2</v>
      </c>
      <c r="J17" s="126">
        <f t="shared" si="0"/>
        <v>179.20000000000002</v>
      </c>
    </row>
    <row r="18" spans="1:10" ht="15.75">
      <c r="A18" s="33">
        <f t="shared" si="1"/>
        <v>14</v>
      </c>
      <c r="B18" s="34" t="s">
        <v>207</v>
      </c>
      <c r="C18" s="34" t="s">
        <v>13499</v>
      </c>
      <c r="D18" s="34" t="s">
        <v>13500</v>
      </c>
      <c r="E18" s="34" t="s">
        <v>3592</v>
      </c>
      <c r="F18" s="34"/>
      <c r="G18" s="103" t="s">
        <v>14057</v>
      </c>
      <c r="H18" s="142">
        <v>213</v>
      </c>
      <c r="I18" s="35">
        <v>0.2</v>
      </c>
      <c r="J18" s="126">
        <f t="shared" si="0"/>
        <v>170.4</v>
      </c>
    </row>
    <row r="19" spans="1:10" ht="15.75">
      <c r="A19" s="33">
        <f t="shared" si="1"/>
        <v>15</v>
      </c>
      <c r="B19" s="34" t="s">
        <v>207</v>
      </c>
      <c r="C19" s="34" t="s">
        <v>13501</v>
      </c>
      <c r="D19" s="34" t="s">
        <v>13502</v>
      </c>
      <c r="E19" s="34" t="s">
        <v>3592</v>
      </c>
      <c r="F19" s="34"/>
      <c r="G19" s="103" t="s">
        <v>14057</v>
      </c>
      <c r="H19" s="142">
        <v>420</v>
      </c>
      <c r="I19" s="35">
        <v>0.2</v>
      </c>
      <c r="J19" s="126">
        <f t="shared" si="0"/>
        <v>336</v>
      </c>
    </row>
    <row r="20" spans="1:10" ht="15.75">
      <c r="A20" s="33">
        <f t="shared" si="1"/>
        <v>16</v>
      </c>
      <c r="B20" s="34" t="s">
        <v>207</v>
      </c>
      <c r="C20" s="34" t="s">
        <v>13503</v>
      </c>
      <c r="D20" s="34" t="s">
        <v>13504</v>
      </c>
      <c r="E20" s="34" t="s">
        <v>3592</v>
      </c>
      <c r="F20" s="34"/>
      <c r="G20" s="103" t="s">
        <v>14057</v>
      </c>
      <c r="H20" s="142">
        <v>230</v>
      </c>
      <c r="I20" s="35">
        <v>0.2</v>
      </c>
      <c r="J20" s="126">
        <f t="shared" si="0"/>
        <v>184</v>
      </c>
    </row>
    <row r="21" spans="1:10" ht="15.75">
      <c r="A21" s="33">
        <f t="shared" si="1"/>
        <v>17</v>
      </c>
      <c r="B21" s="34" t="s">
        <v>207</v>
      </c>
      <c r="C21" s="34" t="s">
        <v>13505</v>
      </c>
      <c r="D21" s="34" t="s">
        <v>13506</v>
      </c>
      <c r="E21" s="34" t="s">
        <v>3592</v>
      </c>
      <c r="F21" s="34"/>
      <c r="G21" s="103" t="s">
        <v>14057</v>
      </c>
      <c r="H21" s="142">
        <v>220</v>
      </c>
      <c r="I21" s="35">
        <v>0.2</v>
      </c>
      <c r="J21" s="126">
        <f t="shared" si="0"/>
        <v>176</v>
      </c>
    </row>
    <row r="22" spans="1:10" ht="15.75">
      <c r="A22" s="33">
        <f t="shared" si="1"/>
        <v>18</v>
      </c>
      <c r="B22" s="34" t="s">
        <v>207</v>
      </c>
      <c r="C22" s="34" t="s">
        <v>13507</v>
      </c>
      <c r="D22" s="34" t="s">
        <v>13508</v>
      </c>
      <c r="E22" s="34" t="s">
        <v>3592</v>
      </c>
      <c r="F22" s="34"/>
      <c r="G22" s="103" t="s">
        <v>14057</v>
      </c>
      <c r="H22" s="142">
        <v>220</v>
      </c>
      <c r="I22" s="35">
        <v>0.2</v>
      </c>
      <c r="J22" s="126">
        <f t="shared" si="0"/>
        <v>176</v>
      </c>
    </row>
    <row r="23" spans="1:10" ht="15.75">
      <c r="A23" s="33">
        <f t="shared" si="1"/>
        <v>19</v>
      </c>
      <c r="B23" s="34" t="s">
        <v>207</v>
      </c>
      <c r="C23" s="34" t="s">
        <v>13509</v>
      </c>
      <c r="D23" s="34" t="s">
        <v>13510</v>
      </c>
      <c r="E23" s="34" t="s">
        <v>3592</v>
      </c>
      <c r="F23" s="34"/>
      <c r="G23" s="103" t="s">
        <v>14057</v>
      </c>
      <c r="H23" s="142">
        <v>34</v>
      </c>
      <c r="I23" s="35">
        <v>0.2</v>
      </c>
      <c r="J23" s="126">
        <f t="shared" si="0"/>
        <v>27.200000000000003</v>
      </c>
    </row>
    <row r="24" spans="1:10" ht="15.75">
      <c r="A24" s="33">
        <f t="shared" si="1"/>
        <v>20</v>
      </c>
      <c r="B24" s="34" t="s">
        <v>207</v>
      </c>
      <c r="C24" s="34" t="s">
        <v>13511</v>
      </c>
      <c r="D24" s="34" t="s">
        <v>13512</v>
      </c>
      <c r="E24" s="34" t="s">
        <v>3592</v>
      </c>
      <c r="F24" s="34"/>
      <c r="G24" s="103" t="s">
        <v>14057</v>
      </c>
      <c r="H24" s="142">
        <v>989</v>
      </c>
      <c r="I24" s="35">
        <v>0.2</v>
      </c>
      <c r="J24" s="126">
        <f t="shared" si="0"/>
        <v>791.2</v>
      </c>
    </row>
    <row r="25" spans="1:10" ht="15.75">
      <c r="A25" s="33">
        <f t="shared" si="1"/>
        <v>21</v>
      </c>
      <c r="B25" s="34" t="s">
        <v>207</v>
      </c>
      <c r="C25" s="34" t="s">
        <v>13513</v>
      </c>
      <c r="D25" s="34" t="s">
        <v>13514</v>
      </c>
      <c r="E25" s="34" t="s">
        <v>3592</v>
      </c>
      <c r="F25" s="34"/>
      <c r="G25" s="103" t="s">
        <v>14057</v>
      </c>
      <c r="H25" s="142">
        <v>1205</v>
      </c>
      <c r="I25" s="35">
        <v>0.2</v>
      </c>
      <c r="J25" s="126">
        <f t="shared" si="0"/>
        <v>964</v>
      </c>
    </row>
    <row r="26" spans="1:10" ht="15.75">
      <c r="A26" s="33">
        <f t="shared" si="1"/>
        <v>22</v>
      </c>
      <c r="B26" s="34" t="s">
        <v>207</v>
      </c>
      <c r="C26" s="34" t="s">
        <v>13515</v>
      </c>
      <c r="D26" s="34" t="s">
        <v>13516</v>
      </c>
      <c r="E26" s="34" t="s">
        <v>3592</v>
      </c>
      <c r="F26" s="34"/>
      <c r="G26" s="103" t="s">
        <v>14057</v>
      </c>
      <c r="H26" s="142">
        <v>1330</v>
      </c>
      <c r="I26" s="35">
        <v>0.2</v>
      </c>
      <c r="J26" s="126">
        <f t="shared" si="0"/>
        <v>1064</v>
      </c>
    </row>
    <row r="27" spans="1:10" ht="15.75">
      <c r="A27" s="33">
        <f t="shared" si="1"/>
        <v>23</v>
      </c>
      <c r="B27" s="34" t="s">
        <v>207</v>
      </c>
      <c r="C27" s="34" t="s">
        <v>13517</v>
      </c>
      <c r="D27" s="34" t="s">
        <v>13518</v>
      </c>
      <c r="E27" s="34" t="s">
        <v>3592</v>
      </c>
      <c r="F27" s="34"/>
      <c r="G27" s="103" t="s">
        <v>14057</v>
      </c>
      <c r="H27" s="142">
        <v>1205</v>
      </c>
      <c r="I27" s="35">
        <v>0.2</v>
      </c>
      <c r="J27" s="126">
        <f t="shared" si="0"/>
        <v>964</v>
      </c>
    </row>
    <row r="28" spans="1:10" ht="15.75">
      <c r="A28" s="33">
        <f t="shared" si="1"/>
        <v>24</v>
      </c>
      <c r="B28" s="34" t="s">
        <v>207</v>
      </c>
      <c r="C28" s="34" t="s">
        <v>13519</v>
      </c>
      <c r="D28" s="34" t="s">
        <v>13520</v>
      </c>
      <c r="E28" s="34" t="s">
        <v>3592</v>
      </c>
      <c r="F28" s="34"/>
      <c r="G28" s="103" t="s">
        <v>14057</v>
      </c>
      <c r="H28" s="142">
        <v>1138</v>
      </c>
      <c r="I28" s="35">
        <v>0.2</v>
      </c>
      <c r="J28" s="126">
        <f t="shared" si="0"/>
        <v>910.40000000000009</v>
      </c>
    </row>
    <row r="29" spans="1:10" ht="15.75">
      <c r="A29" s="33">
        <f t="shared" si="1"/>
        <v>25</v>
      </c>
      <c r="B29" s="34" t="s">
        <v>207</v>
      </c>
      <c r="C29" s="34" t="s">
        <v>13521</v>
      </c>
      <c r="D29" s="34" t="s">
        <v>13522</v>
      </c>
      <c r="E29" s="34" t="s">
        <v>3592</v>
      </c>
      <c r="F29" s="34"/>
      <c r="G29" s="103" t="s">
        <v>14057</v>
      </c>
      <c r="H29" s="142">
        <v>989</v>
      </c>
      <c r="I29" s="35">
        <v>0.2</v>
      </c>
      <c r="J29" s="126">
        <f t="shared" si="0"/>
        <v>791.2</v>
      </c>
    </row>
    <row r="30" spans="1:10" ht="15.75">
      <c r="A30" s="33">
        <f t="shared" si="1"/>
        <v>26</v>
      </c>
      <c r="B30" s="34" t="s">
        <v>207</v>
      </c>
      <c r="C30" s="34" t="s">
        <v>13523</v>
      </c>
      <c r="D30" s="34" t="s">
        <v>13524</v>
      </c>
      <c r="E30" s="34" t="s">
        <v>3592</v>
      </c>
      <c r="F30" s="34"/>
      <c r="G30" s="103" t="s">
        <v>14057</v>
      </c>
      <c r="H30" s="142">
        <v>519</v>
      </c>
      <c r="I30" s="35">
        <v>0.2</v>
      </c>
      <c r="J30" s="126">
        <f t="shared" si="0"/>
        <v>415.20000000000005</v>
      </c>
    </row>
    <row r="31" spans="1:10" ht="15.75">
      <c r="A31" s="33">
        <f t="shared" si="1"/>
        <v>27</v>
      </c>
      <c r="B31" s="34" t="s">
        <v>207</v>
      </c>
      <c r="C31" s="34" t="s">
        <v>13525</v>
      </c>
      <c r="D31" s="34" t="s">
        <v>13526</v>
      </c>
      <c r="E31" s="34" t="s">
        <v>3592</v>
      </c>
      <c r="F31" s="34"/>
      <c r="G31" s="103" t="s">
        <v>14057</v>
      </c>
      <c r="H31" s="142">
        <v>519</v>
      </c>
      <c r="I31" s="35">
        <v>0.2</v>
      </c>
      <c r="J31" s="126">
        <f t="shared" si="0"/>
        <v>415.20000000000005</v>
      </c>
    </row>
    <row r="32" spans="1:10" ht="15.75">
      <c r="A32" s="33">
        <f t="shared" si="1"/>
        <v>28</v>
      </c>
      <c r="B32" s="34" t="s">
        <v>207</v>
      </c>
      <c r="C32" s="34" t="s">
        <v>13527</v>
      </c>
      <c r="D32" s="34" t="s">
        <v>13528</v>
      </c>
      <c r="E32" s="34" t="s">
        <v>3592</v>
      </c>
      <c r="F32" s="34"/>
      <c r="G32" s="103" t="s">
        <v>14057</v>
      </c>
      <c r="H32" s="142">
        <v>519</v>
      </c>
      <c r="I32" s="35">
        <v>0.2</v>
      </c>
      <c r="J32" s="126">
        <f t="shared" si="0"/>
        <v>415.20000000000005</v>
      </c>
    </row>
    <row r="33" spans="1:10" ht="15.75">
      <c r="A33" s="33">
        <f t="shared" si="1"/>
        <v>29</v>
      </c>
      <c r="B33" s="34" t="s">
        <v>207</v>
      </c>
      <c r="C33" s="34" t="s">
        <v>13529</v>
      </c>
      <c r="D33" s="34" t="s">
        <v>13530</v>
      </c>
      <c r="E33" s="34" t="s">
        <v>3592</v>
      </c>
      <c r="F33" s="34"/>
      <c r="G33" s="103" t="s">
        <v>14057</v>
      </c>
      <c r="H33" s="142">
        <v>688</v>
      </c>
      <c r="I33" s="35">
        <v>0.2</v>
      </c>
      <c r="J33" s="126">
        <f t="shared" si="0"/>
        <v>550.4</v>
      </c>
    </row>
    <row r="34" spans="1:10" ht="15.75">
      <c r="A34" s="33">
        <f t="shared" si="1"/>
        <v>30</v>
      </c>
      <c r="B34" s="34" t="s">
        <v>207</v>
      </c>
      <c r="C34" s="34" t="s">
        <v>13531</v>
      </c>
      <c r="D34" s="34" t="s">
        <v>13532</v>
      </c>
      <c r="E34" s="34" t="s">
        <v>3592</v>
      </c>
      <c r="F34" s="34"/>
      <c r="G34" s="103" t="s">
        <v>14057</v>
      </c>
      <c r="H34" s="142">
        <v>688</v>
      </c>
      <c r="I34" s="35">
        <v>0.2</v>
      </c>
      <c r="J34" s="126">
        <f t="shared" si="0"/>
        <v>550.4</v>
      </c>
    </row>
    <row r="35" spans="1:10" ht="15.75">
      <c r="A35" s="33">
        <f t="shared" si="1"/>
        <v>31</v>
      </c>
      <c r="B35" s="34" t="s">
        <v>207</v>
      </c>
      <c r="C35" s="34" t="s">
        <v>13533</v>
      </c>
      <c r="D35" s="34" t="s">
        <v>13534</v>
      </c>
      <c r="E35" s="34" t="s">
        <v>3592</v>
      </c>
      <c r="F35" s="34"/>
      <c r="G35" s="103" t="s">
        <v>14057</v>
      </c>
      <c r="H35" s="142">
        <v>509</v>
      </c>
      <c r="I35" s="35">
        <v>0.2</v>
      </c>
      <c r="J35" s="126">
        <f t="shared" si="0"/>
        <v>407.20000000000005</v>
      </c>
    </row>
    <row r="36" spans="1:10" ht="15.75">
      <c r="A36" s="33">
        <f t="shared" si="1"/>
        <v>32</v>
      </c>
      <c r="B36" s="34" t="s">
        <v>207</v>
      </c>
      <c r="C36" s="34" t="s">
        <v>13535</v>
      </c>
      <c r="D36" s="34" t="s">
        <v>13536</v>
      </c>
      <c r="E36" s="34" t="s">
        <v>3592</v>
      </c>
      <c r="F36" s="34"/>
      <c r="G36" s="103" t="s">
        <v>14057</v>
      </c>
      <c r="H36" s="142">
        <v>509</v>
      </c>
      <c r="I36" s="35">
        <v>0.2</v>
      </c>
      <c r="J36" s="126">
        <f t="shared" si="0"/>
        <v>407.20000000000005</v>
      </c>
    </row>
    <row r="37" spans="1:10" ht="15.75">
      <c r="A37" s="33">
        <f t="shared" si="1"/>
        <v>33</v>
      </c>
      <c r="B37" s="34" t="s">
        <v>207</v>
      </c>
      <c r="C37" s="34" t="s">
        <v>13537</v>
      </c>
      <c r="D37" s="34" t="s">
        <v>13538</v>
      </c>
      <c r="E37" s="34" t="s">
        <v>3592</v>
      </c>
      <c r="F37" s="34"/>
      <c r="G37" s="103" t="s">
        <v>14057</v>
      </c>
      <c r="H37" s="142">
        <v>509</v>
      </c>
      <c r="I37" s="35">
        <v>0.2</v>
      </c>
      <c r="J37" s="126">
        <f t="shared" si="0"/>
        <v>407.20000000000005</v>
      </c>
    </row>
    <row r="38" spans="1:10" ht="15.75">
      <c r="A38" s="33">
        <f t="shared" si="1"/>
        <v>34</v>
      </c>
      <c r="B38" s="34" t="s">
        <v>207</v>
      </c>
      <c r="C38" s="34" t="s">
        <v>13539</v>
      </c>
      <c r="D38" s="34" t="s">
        <v>13540</v>
      </c>
      <c r="E38" s="34" t="s">
        <v>3592</v>
      </c>
      <c r="F38" s="34"/>
      <c r="G38" s="103" t="s">
        <v>14057</v>
      </c>
      <c r="H38" s="142">
        <v>678</v>
      </c>
      <c r="I38" s="35">
        <v>0.2</v>
      </c>
      <c r="J38" s="126">
        <f t="shared" si="0"/>
        <v>542.4</v>
      </c>
    </row>
    <row r="39" spans="1:10" ht="15.75">
      <c r="A39" s="33">
        <f t="shared" si="1"/>
        <v>35</v>
      </c>
      <c r="B39" s="34" t="s">
        <v>207</v>
      </c>
      <c r="C39" s="34" t="s">
        <v>13541</v>
      </c>
      <c r="D39" s="34" t="s">
        <v>13542</v>
      </c>
      <c r="E39" s="34" t="s">
        <v>3592</v>
      </c>
      <c r="F39" s="34"/>
      <c r="G39" s="103" t="s">
        <v>14057</v>
      </c>
      <c r="H39" s="142">
        <v>238</v>
      </c>
      <c r="I39" s="35">
        <v>0.2</v>
      </c>
      <c r="J39" s="126">
        <f t="shared" si="0"/>
        <v>190.4</v>
      </c>
    </row>
    <row r="40" spans="1:10" ht="15.75">
      <c r="A40" s="33">
        <f t="shared" si="1"/>
        <v>36</v>
      </c>
      <c r="B40" s="34" t="s">
        <v>207</v>
      </c>
      <c r="C40" s="34" t="s">
        <v>13543</v>
      </c>
      <c r="D40" s="34" t="s">
        <v>13544</v>
      </c>
      <c r="E40" s="34" t="s">
        <v>3592</v>
      </c>
      <c r="F40" s="34"/>
      <c r="G40" s="103" t="s">
        <v>14057</v>
      </c>
      <c r="H40" s="142">
        <v>254</v>
      </c>
      <c r="I40" s="35">
        <v>0.2</v>
      </c>
      <c r="J40" s="126">
        <f t="shared" si="0"/>
        <v>203.20000000000002</v>
      </c>
    </row>
    <row r="41" spans="1:10" ht="15.75">
      <c r="A41" s="33">
        <f t="shared" si="1"/>
        <v>37</v>
      </c>
      <c r="B41" s="34" t="s">
        <v>207</v>
      </c>
      <c r="C41" s="34" t="s">
        <v>13545</v>
      </c>
      <c r="D41" s="34" t="s">
        <v>13546</v>
      </c>
      <c r="E41" s="34" t="s">
        <v>3592</v>
      </c>
      <c r="F41" s="34"/>
      <c r="G41" s="103" t="s">
        <v>14057</v>
      </c>
      <c r="H41" s="142">
        <v>254</v>
      </c>
      <c r="I41" s="35">
        <v>0.2</v>
      </c>
      <c r="J41" s="126">
        <f t="shared" si="0"/>
        <v>203.20000000000002</v>
      </c>
    </row>
    <row r="42" spans="1:10" ht="15.75">
      <c r="A42" s="33">
        <f t="shared" si="1"/>
        <v>38</v>
      </c>
      <c r="B42" s="34" t="s">
        <v>207</v>
      </c>
      <c r="C42" s="34" t="s">
        <v>13547</v>
      </c>
      <c r="D42" s="34" t="s">
        <v>13548</v>
      </c>
      <c r="E42" s="34" t="s">
        <v>3592</v>
      </c>
      <c r="F42" s="34"/>
      <c r="G42" s="103" t="s">
        <v>14057</v>
      </c>
      <c r="H42" s="142">
        <v>254</v>
      </c>
      <c r="I42" s="35">
        <v>0.2</v>
      </c>
      <c r="J42" s="126">
        <f t="shared" si="0"/>
        <v>203.20000000000002</v>
      </c>
    </row>
    <row r="43" spans="1:10" ht="15.75">
      <c r="A43" s="33">
        <f t="shared" si="1"/>
        <v>39</v>
      </c>
      <c r="B43" s="34" t="s">
        <v>207</v>
      </c>
      <c r="C43" s="34" t="s">
        <v>13549</v>
      </c>
      <c r="D43" s="34" t="s">
        <v>13550</v>
      </c>
      <c r="E43" s="34" t="s">
        <v>3592</v>
      </c>
      <c r="F43" s="34"/>
      <c r="G43" s="103" t="s">
        <v>14057</v>
      </c>
      <c r="H43" s="142">
        <v>231</v>
      </c>
      <c r="I43" s="35">
        <v>0.2</v>
      </c>
      <c r="J43" s="126">
        <f t="shared" si="0"/>
        <v>184.8</v>
      </c>
    </row>
    <row r="44" spans="1:10" ht="15.75">
      <c r="A44" s="33">
        <f t="shared" si="1"/>
        <v>40</v>
      </c>
      <c r="B44" s="34" t="s">
        <v>207</v>
      </c>
      <c r="C44" s="34" t="s">
        <v>13551</v>
      </c>
      <c r="D44" s="34" t="s">
        <v>13552</v>
      </c>
      <c r="E44" s="34" t="s">
        <v>3592</v>
      </c>
      <c r="F44" s="34"/>
      <c r="G44" s="103" t="s">
        <v>14057</v>
      </c>
      <c r="H44" s="142">
        <v>231</v>
      </c>
      <c r="I44" s="35">
        <v>0.2</v>
      </c>
      <c r="J44" s="126">
        <f t="shared" si="0"/>
        <v>184.8</v>
      </c>
    </row>
    <row r="45" spans="1:10" ht="15.75">
      <c r="A45" s="33">
        <f t="shared" si="1"/>
        <v>41</v>
      </c>
      <c r="B45" s="34" t="s">
        <v>207</v>
      </c>
      <c r="C45" s="34" t="s">
        <v>13553</v>
      </c>
      <c r="D45" s="34" t="s">
        <v>13554</v>
      </c>
      <c r="E45" s="34" t="s">
        <v>3592</v>
      </c>
      <c r="F45" s="34"/>
      <c r="G45" s="103" t="s">
        <v>14057</v>
      </c>
      <c r="H45" s="142">
        <v>231</v>
      </c>
      <c r="I45" s="35">
        <v>0.2</v>
      </c>
      <c r="J45" s="126">
        <f t="shared" si="0"/>
        <v>184.8</v>
      </c>
    </row>
    <row r="46" spans="1:10" ht="15.75">
      <c r="A46" s="33">
        <f t="shared" si="1"/>
        <v>42</v>
      </c>
      <c r="B46" s="34" t="s">
        <v>207</v>
      </c>
      <c r="C46" s="34" t="s">
        <v>13555</v>
      </c>
      <c r="D46" s="34" t="s">
        <v>13556</v>
      </c>
      <c r="E46" s="34" t="s">
        <v>3592</v>
      </c>
      <c r="F46" s="34"/>
      <c r="G46" s="103" t="s">
        <v>14057</v>
      </c>
      <c r="H46" s="142">
        <v>147</v>
      </c>
      <c r="I46" s="35">
        <v>0.2</v>
      </c>
      <c r="J46" s="126">
        <f t="shared" si="0"/>
        <v>117.60000000000001</v>
      </c>
    </row>
    <row r="47" spans="1:10" ht="15.75">
      <c r="A47" s="33">
        <f t="shared" si="1"/>
        <v>43</v>
      </c>
      <c r="B47" s="34" t="s">
        <v>207</v>
      </c>
      <c r="C47" s="34" t="s">
        <v>13557</v>
      </c>
      <c r="D47" s="34" t="s">
        <v>13558</v>
      </c>
      <c r="E47" s="34" t="s">
        <v>3592</v>
      </c>
      <c r="F47" s="34"/>
      <c r="G47" s="103" t="s">
        <v>14057</v>
      </c>
      <c r="H47" s="142">
        <v>147</v>
      </c>
      <c r="I47" s="35">
        <v>0.2</v>
      </c>
      <c r="J47" s="126">
        <f t="shared" si="0"/>
        <v>117.60000000000001</v>
      </c>
    </row>
    <row r="48" spans="1:10" ht="15.75">
      <c r="A48" s="33">
        <f t="shared" si="1"/>
        <v>44</v>
      </c>
      <c r="B48" s="34" t="s">
        <v>207</v>
      </c>
      <c r="C48" s="34" t="s">
        <v>13559</v>
      </c>
      <c r="D48" s="34" t="s">
        <v>13560</v>
      </c>
      <c r="E48" s="34" t="s">
        <v>3592</v>
      </c>
      <c r="F48" s="34"/>
      <c r="G48" s="103" t="s">
        <v>14057</v>
      </c>
      <c r="H48" s="142">
        <v>286</v>
      </c>
      <c r="I48" s="35">
        <v>0.2</v>
      </c>
      <c r="J48" s="126">
        <f t="shared" si="0"/>
        <v>228.8</v>
      </c>
    </row>
    <row r="49" spans="1:10" ht="15.75">
      <c r="A49" s="33">
        <f t="shared" si="1"/>
        <v>45</v>
      </c>
      <c r="B49" s="34" t="s">
        <v>207</v>
      </c>
      <c r="C49" s="34" t="s">
        <v>13561</v>
      </c>
      <c r="D49" s="34" t="s">
        <v>13562</v>
      </c>
      <c r="E49" s="34" t="s">
        <v>3592</v>
      </c>
      <c r="F49" s="34"/>
      <c r="G49" s="103" t="s">
        <v>14057</v>
      </c>
      <c r="H49" s="142">
        <v>286</v>
      </c>
      <c r="I49" s="35">
        <v>0.2</v>
      </c>
      <c r="J49" s="126">
        <f t="shared" si="0"/>
        <v>228.8</v>
      </c>
    </row>
    <row r="50" spans="1:10" ht="15.75">
      <c r="A50" s="33">
        <f t="shared" si="1"/>
        <v>46</v>
      </c>
      <c r="B50" s="34" t="s">
        <v>207</v>
      </c>
      <c r="C50" s="34" t="s">
        <v>13563</v>
      </c>
      <c r="D50" s="34" t="s">
        <v>13564</v>
      </c>
      <c r="E50" s="34" t="s">
        <v>3592</v>
      </c>
      <c r="F50" s="34"/>
      <c r="G50" s="103" t="s">
        <v>14057</v>
      </c>
      <c r="H50" s="142">
        <v>482</v>
      </c>
      <c r="I50" s="35">
        <v>0.2</v>
      </c>
      <c r="J50" s="126">
        <f t="shared" si="0"/>
        <v>385.6</v>
      </c>
    </row>
    <row r="51" spans="1:10" ht="15.75">
      <c r="A51" s="33">
        <f t="shared" si="1"/>
        <v>47</v>
      </c>
      <c r="B51" s="34" t="s">
        <v>207</v>
      </c>
      <c r="C51" s="34" t="s">
        <v>13565</v>
      </c>
      <c r="D51" s="34" t="s">
        <v>13566</v>
      </c>
      <c r="E51" s="34" t="s">
        <v>3592</v>
      </c>
      <c r="F51" s="34"/>
      <c r="G51" s="103" t="s">
        <v>14057</v>
      </c>
      <c r="H51" s="142">
        <v>482</v>
      </c>
      <c r="I51" s="35">
        <v>0.2</v>
      </c>
      <c r="J51" s="126">
        <f t="shared" si="0"/>
        <v>385.6</v>
      </c>
    </row>
    <row r="52" spans="1:10" ht="15.75">
      <c r="A52" s="33">
        <f t="shared" si="1"/>
        <v>48</v>
      </c>
      <c r="B52" s="34" t="s">
        <v>207</v>
      </c>
      <c r="C52" s="34" t="s">
        <v>13567</v>
      </c>
      <c r="D52" s="34" t="s">
        <v>13568</v>
      </c>
      <c r="E52" s="34" t="s">
        <v>3592</v>
      </c>
      <c r="F52" s="34"/>
      <c r="G52" s="103" t="s">
        <v>14057</v>
      </c>
      <c r="H52" s="142">
        <v>482</v>
      </c>
      <c r="I52" s="35">
        <v>0.2</v>
      </c>
      <c r="J52" s="126">
        <f t="shared" si="0"/>
        <v>385.6</v>
      </c>
    </row>
    <row r="53" spans="1:10" ht="15.75">
      <c r="A53" s="33">
        <f t="shared" si="1"/>
        <v>49</v>
      </c>
      <c r="B53" s="34" t="s">
        <v>207</v>
      </c>
      <c r="C53" s="34" t="s">
        <v>13569</v>
      </c>
      <c r="D53" s="34" t="s">
        <v>13570</v>
      </c>
      <c r="E53" s="34" t="s">
        <v>3592</v>
      </c>
      <c r="F53" s="34"/>
      <c r="G53" s="103" t="s">
        <v>14057</v>
      </c>
      <c r="H53" s="142">
        <v>515</v>
      </c>
      <c r="I53" s="35">
        <v>0.2</v>
      </c>
      <c r="J53" s="126">
        <f t="shared" si="0"/>
        <v>412</v>
      </c>
    </row>
    <row r="54" spans="1:10" ht="15.75">
      <c r="A54" s="33">
        <f t="shared" si="1"/>
        <v>50</v>
      </c>
      <c r="B54" s="34" t="s">
        <v>207</v>
      </c>
      <c r="C54" s="34" t="s">
        <v>13571</v>
      </c>
      <c r="D54" s="34" t="s">
        <v>13572</v>
      </c>
      <c r="E54" s="34" t="s">
        <v>3592</v>
      </c>
      <c r="F54" s="34"/>
      <c r="G54" s="103" t="s">
        <v>14057</v>
      </c>
      <c r="H54" s="142">
        <v>547</v>
      </c>
      <c r="I54" s="35">
        <v>0.2</v>
      </c>
      <c r="J54" s="126">
        <f t="shared" si="0"/>
        <v>437.6</v>
      </c>
    </row>
    <row r="55" spans="1:10" ht="15.75">
      <c r="A55" s="33">
        <f t="shared" si="1"/>
        <v>51</v>
      </c>
      <c r="B55" s="34" t="s">
        <v>207</v>
      </c>
      <c r="C55" s="34" t="s">
        <v>13573</v>
      </c>
      <c r="D55" s="34" t="s">
        <v>13574</v>
      </c>
      <c r="E55" s="34" t="s">
        <v>3592</v>
      </c>
      <c r="F55" s="34"/>
      <c r="G55" s="103" t="s">
        <v>14057</v>
      </c>
      <c r="H55" s="142">
        <v>479</v>
      </c>
      <c r="I55" s="35">
        <v>0.2</v>
      </c>
      <c r="J55" s="126">
        <f t="shared" si="0"/>
        <v>383.20000000000005</v>
      </c>
    </row>
    <row r="56" spans="1:10" ht="15.75">
      <c r="A56" s="33">
        <f t="shared" si="1"/>
        <v>52</v>
      </c>
      <c r="B56" s="34" t="s">
        <v>207</v>
      </c>
      <c r="C56" s="34" t="s">
        <v>13575</v>
      </c>
      <c r="D56" s="34" t="s">
        <v>13576</v>
      </c>
      <c r="E56" s="34" t="s">
        <v>3592</v>
      </c>
      <c r="F56" s="34"/>
      <c r="G56" s="103" t="s">
        <v>14057</v>
      </c>
      <c r="H56" s="142">
        <v>107</v>
      </c>
      <c r="I56" s="35">
        <v>0.2</v>
      </c>
      <c r="J56" s="126">
        <f t="shared" si="0"/>
        <v>85.600000000000009</v>
      </c>
    </row>
    <row r="57" spans="1:10" ht="15.75">
      <c r="A57" s="33">
        <f t="shared" si="1"/>
        <v>53</v>
      </c>
      <c r="B57" s="34" t="s">
        <v>207</v>
      </c>
      <c r="C57" s="34" t="s">
        <v>13577</v>
      </c>
      <c r="D57" s="34" t="s">
        <v>13578</v>
      </c>
      <c r="E57" s="34" t="s">
        <v>3592</v>
      </c>
      <c r="F57" s="34"/>
      <c r="G57" s="103" t="s">
        <v>14057</v>
      </c>
      <c r="H57" s="142">
        <v>130</v>
      </c>
      <c r="I57" s="35">
        <v>0.2</v>
      </c>
      <c r="J57" s="126">
        <f t="shared" si="0"/>
        <v>104</v>
      </c>
    </row>
    <row r="58" spans="1:10" ht="15.75">
      <c r="A58" s="33">
        <f t="shared" si="1"/>
        <v>54</v>
      </c>
      <c r="B58" s="34" t="s">
        <v>207</v>
      </c>
      <c r="C58" s="34" t="s">
        <v>13579</v>
      </c>
      <c r="D58" s="34" t="s">
        <v>13580</v>
      </c>
      <c r="E58" s="34" t="s">
        <v>3592</v>
      </c>
      <c r="F58" s="34"/>
      <c r="G58" s="103" t="s">
        <v>14057</v>
      </c>
      <c r="H58" s="142">
        <v>141</v>
      </c>
      <c r="I58" s="35">
        <v>0.2</v>
      </c>
      <c r="J58" s="126">
        <f t="shared" si="0"/>
        <v>112.80000000000001</v>
      </c>
    </row>
    <row r="59" spans="1:10" ht="15.75">
      <c r="A59" s="33">
        <f t="shared" si="1"/>
        <v>55</v>
      </c>
      <c r="B59" s="34" t="s">
        <v>207</v>
      </c>
      <c r="C59" s="34" t="s">
        <v>13581</v>
      </c>
      <c r="D59" s="34" t="s">
        <v>13582</v>
      </c>
      <c r="E59" s="34" t="s">
        <v>3592</v>
      </c>
      <c r="F59" s="34"/>
      <c r="G59" s="103" t="s">
        <v>14057</v>
      </c>
      <c r="H59" s="142">
        <v>102</v>
      </c>
      <c r="I59" s="35">
        <v>0.2</v>
      </c>
      <c r="J59" s="126">
        <f t="shared" si="0"/>
        <v>81.600000000000009</v>
      </c>
    </row>
    <row r="60" spans="1:10" ht="15.75">
      <c r="A60" s="33">
        <f t="shared" si="1"/>
        <v>56</v>
      </c>
      <c r="B60" s="34" t="s">
        <v>207</v>
      </c>
      <c r="C60" s="34" t="s">
        <v>13583</v>
      </c>
      <c r="D60" s="34" t="s">
        <v>13584</v>
      </c>
      <c r="E60" s="34" t="s">
        <v>3592</v>
      </c>
      <c r="F60" s="34"/>
      <c r="G60" s="103" t="s">
        <v>14057</v>
      </c>
      <c r="H60" s="142">
        <v>491</v>
      </c>
      <c r="I60" s="35">
        <v>0.2</v>
      </c>
      <c r="J60" s="126">
        <f t="shared" si="0"/>
        <v>392.8</v>
      </c>
    </row>
    <row r="61" spans="1:10" ht="15.75">
      <c r="A61" s="33">
        <f t="shared" si="1"/>
        <v>57</v>
      </c>
      <c r="B61" s="34" t="s">
        <v>207</v>
      </c>
      <c r="C61" s="34" t="s">
        <v>13585</v>
      </c>
      <c r="D61" s="34" t="s">
        <v>13586</v>
      </c>
      <c r="E61" s="34" t="s">
        <v>3592</v>
      </c>
      <c r="F61" s="34"/>
      <c r="G61" s="103" t="s">
        <v>14057</v>
      </c>
      <c r="H61" s="142">
        <v>491</v>
      </c>
      <c r="I61" s="35">
        <v>0.2</v>
      </c>
      <c r="J61" s="126">
        <f t="shared" si="0"/>
        <v>392.8</v>
      </c>
    </row>
    <row r="62" spans="1:10" ht="15.75">
      <c r="A62" s="33">
        <f t="shared" si="1"/>
        <v>58</v>
      </c>
      <c r="B62" s="34" t="s">
        <v>207</v>
      </c>
      <c r="C62" s="34" t="s">
        <v>13587</v>
      </c>
      <c r="D62" s="34" t="s">
        <v>13588</v>
      </c>
      <c r="E62" s="34" t="s">
        <v>3592</v>
      </c>
      <c r="F62" s="34"/>
      <c r="G62" s="103" t="s">
        <v>14057</v>
      </c>
      <c r="H62" s="142">
        <v>469</v>
      </c>
      <c r="I62" s="35">
        <v>0.2</v>
      </c>
      <c r="J62" s="126">
        <f t="shared" si="0"/>
        <v>375.20000000000005</v>
      </c>
    </row>
    <row r="63" spans="1:10" ht="15.75">
      <c r="A63" s="33">
        <f t="shared" si="1"/>
        <v>59</v>
      </c>
      <c r="B63" s="34" t="s">
        <v>207</v>
      </c>
      <c r="C63" s="34" t="s">
        <v>13589</v>
      </c>
      <c r="D63" s="34" t="s">
        <v>13590</v>
      </c>
      <c r="E63" s="34" t="s">
        <v>3592</v>
      </c>
      <c r="F63" s="34"/>
      <c r="G63" s="103" t="s">
        <v>14057</v>
      </c>
      <c r="H63" s="142">
        <v>469</v>
      </c>
      <c r="I63" s="35">
        <v>0.2</v>
      </c>
      <c r="J63" s="126">
        <f t="shared" si="0"/>
        <v>375.20000000000005</v>
      </c>
    </row>
    <row r="64" spans="1:10" ht="15.75">
      <c r="A64" s="33">
        <f t="shared" si="1"/>
        <v>60</v>
      </c>
      <c r="B64" s="34" t="s">
        <v>207</v>
      </c>
      <c r="C64" s="34" t="s">
        <v>13591</v>
      </c>
      <c r="D64" s="34" t="s">
        <v>13592</v>
      </c>
      <c r="E64" s="34" t="s">
        <v>3592</v>
      </c>
      <c r="F64" s="34"/>
      <c r="G64" s="103" t="s">
        <v>14057</v>
      </c>
      <c r="H64" s="142">
        <v>469</v>
      </c>
      <c r="I64" s="35">
        <v>0.2</v>
      </c>
      <c r="J64" s="126">
        <f t="shared" si="0"/>
        <v>375.20000000000005</v>
      </c>
    </row>
    <row r="65" spans="1:10" ht="15.75">
      <c r="A65" s="33">
        <f t="shared" si="1"/>
        <v>61</v>
      </c>
      <c r="B65" s="34" t="s">
        <v>207</v>
      </c>
      <c r="C65" s="34" t="s">
        <v>13593</v>
      </c>
      <c r="D65" s="34" t="s">
        <v>13594</v>
      </c>
      <c r="E65" s="34" t="s">
        <v>3592</v>
      </c>
      <c r="F65" s="34"/>
      <c r="G65" s="103" t="s">
        <v>14057</v>
      </c>
      <c r="H65" s="142">
        <v>491</v>
      </c>
      <c r="I65" s="35">
        <v>0.2</v>
      </c>
      <c r="J65" s="126">
        <f t="shared" si="0"/>
        <v>392.8</v>
      </c>
    </row>
    <row r="66" spans="1:10" ht="15.75">
      <c r="A66" s="33">
        <f t="shared" si="1"/>
        <v>62</v>
      </c>
      <c r="B66" s="34" t="s">
        <v>207</v>
      </c>
      <c r="C66" s="34" t="s">
        <v>13595</v>
      </c>
      <c r="D66" s="34" t="s">
        <v>13596</v>
      </c>
      <c r="E66" s="34" t="s">
        <v>3592</v>
      </c>
      <c r="F66" s="34"/>
      <c r="G66" s="103" t="s">
        <v>14057</v>
      </c>
      <c r="H66" s="142">
        <v>491</v>
      </c>
      <c r="I66" s="35">
        <v>0.2</v>
      </c>
      <c r="J66" s="126">
        <f t="shared" si="0"/>
        <v>392.8</v>
      </c>
    </row>
    <row r="67" spans="1:10" ht="15.75">
      <c r="A67" s="33">
        <f t="shared" si="1"/>
        <v>63</v>
      </c>
      <c r="B67" s="34" t="s">
        <v>207</v>
      </c>
      <c r="C67" s="34" t="s">
        <v>13597</v>
      </c>
      <c r="D67" s="34" t="s">
        <v>13598</v>
      </c>
      <c r="E67" s="34" t="s">
        <v>3592</v>
      </c>
      <c r="F67" s="34"/>
      <c r="G67" s="103" t="s">
        <v>14057</v>
      </c>
      <c r="H67" s="142">
        <v>286</v>
      </c>
      <c r="I67" s="35">
        <v>0.2</v>
      </c>
      <c r="J67" s="126">
        <f t="shared" si="0"/>
        <v>228.8</v>
      </c>
    </row>
    <row r="68" spans="1:10" ht="15.75">
      <c r="A68" s="33">
        <f t="shared" si="1"/>
        <v>64</v>
      </c>
      <c r="B68" s="34" t="s">
        <v>207</v>
      </c>
      <c r="C68" s="34" t="s">
        <v>13599</v>
      </c>
      <c r="D68" s="34" t="s">
        <v>13600</v>
      </c>
      <c r="E68" s="34" t="s">
        <v>3592</v>
      </c>
      <c r="F68" s="34"/>
      <c r="G68" s="103" t="s">
        <v>14057</v>
      </c>
      <c r="H68" s="142">
        <v>286</v>
      </c>
      <c r="I68" s="35">
        <v>0.2</v>
      </c>
      <c r="J68" s="126">
        <f t="shared" si="0"/>
        <v>228.8</v>
      </c>
    </row>
    <row r="69" spans="1:10" ht="15.75">
      <c r="A69" s="33">
        <f t="shared" si="1"/>
        <v>65</v>
      </c>
      <c r="B69" s="34" t="s">
        <v>207</v>
      </c>
      <c r="C69" s="34" t="s">
        <v>13601</v>
      </c>
      <c r="D69" s="34" t="s">
        <v>13602</v>
      </c>
      <c r="E69" s="34" t="s">
        <v>3592</v>
      </c>
      <c r="F69" s="34"/>
      <c r="G69" s="103" t="s">
        <v>14057</v>
      </c>
      <c r="H69" s="142">
        <v>286</v>
      </c>
      <c r="I69" s="35">
        <v>0.2</v>
      </c>
      <c r="J69" s="126">
        <f t="shared" si="0"/>
        <v>228.8</v>
      </c>
    </row>
    <row r="70" spans="1:10" ht="15.75">
      <c r="A70" s="33">
        <f t="shared" si="1"/>
        <v>66</v>
      </c>
      <c r="B70" s="34" t="s">
        <v>207</v>
      </c>
      <c r="C70" s="34" t="s">
        <v>13603</v>
      </c>
      <c r="D70" s="34" t="s">
        <v>13604</v>
      </c>
      <c r="E70" s="34" t="s">
        <v>3592</v>
      </c>
      <c r="F70" s="34"/>
      <c r="G70" s="103" t="s">
        <v>14057</v>
      </c>
      <c r="H70" s="142">
        <v>273</v>
      </c>
      <c r="I70" s="35">
        <v>0.2</v>
      </c>
      <c r="J70" s="126">
        <f t="shared" ref="J70:J133" si="2">H70*(1-I70)</f>
        <v>218.4</v>
      </c>
    </row>
    <row r="71" spans="1:10" ht="15.75">
      <c r="A71" s="33">
        <f t="shared" ref="A71:A134" si="3">A70+1</f>
        <v>67</v>
      </c>
      <c r="B71" s="34" t="s">
        <v>207</v>
      </c>
      <c r="C71" s="34" t="s">
        <v>13605</v>
      </c>
      <c r="D71" s="34" t="s">
        <v>13606</v>
      </c>
      <c r="E71" s="34" t="s">
        <v>3592</v>
      </c>
      <c r="F71" s="34"/>
      <c r="G71" s="103" t="s">
        <v>14057</v>
      </c>
      <c r="H71" s="142">
        <v>273</v>
      </c>
      <c r="I71" s="35">
        <v>0.2</v>
      </c>
      <c r="J71" s="126">
        <f t="shared" si="2"/>
        <v>218.4</v>
      </c>
    </row>
    <row r="72" spans="1:10" ht="15.75">
      <c r="A72" s="33">
        <f t="shared" si="3"/>
        <v>68</v>
      </c>
      <c r="B72" s="34" t="s">
        <v>207</v>
      </c>
      <c r="C72" s="34" t="s">
        <v>13607</v>
      </c>
      <c r="D72" s="34" t="s">
        <v>13608</v>
      </c>
      <c r="E72" s="34" t="s">
        <v>3592</v>
      </c>
      <c r="F72" s="34"/>
      <c r="G72" s="103" t="s">
        <v>14057</v>
      </c>
      <c r="H72" s="142">
        <v>273</v>
      </c>
      <c r="I72" s="35">
        <v>0.2</v>
      </c>
      <c r="J72" s="126">
        <f t="shared" si="2"/>
        <v>218.4</v>
      </c>
    </row>
    <row r="73" spans="1:10" ht="15.75">
      <c r="A73" s="33">
        <f t="shared" si="3"/>
        <v>69</v>
      </c>
      <c r="B73" s="34" t="s">
        <v>207</v>
      </c>
      <c r="C73" s="34" t="s">
        <v>13609</v>
      </c>
      <c r="D73" s="34" t="s">
        <v>13610</v>
      </c>
      <c r="E73" s="34" t="s">
        <v>3592</v>
      </c>
      <c r="F73" s="34"/>
      <c r="G73" s="103" t="s">
        <v>14057</v>
      </c>
      <c r="H73" s="142">
        <v>457</v>
      </c>
      <c r="I73" s="35">
        <v>0.2</v>
      </c>
      <c r="J73" s="126">
        <f t="shared" si="2"/>
        <v>365.6</v>
      </c>
    </row>
    <row r="74" spans="1:10" ht="15.75">
      <c r="A74" s="33">
        <f t="shared" si="3"/>
        <v>70</v>
      </c>
      <c r="B74" s="34" t="s">
        <v>207</v>
      </c>
      <c r="C74" s="34" t="s">
        <v>13611</v>
      </c>
      <c r="D74" s="34" t="s">
        <v>13612</v>
      </c>
      <c r="E74" s="34" t="s">
        <v>3592</v>
      </c>
      <c r="F74" s="34"/>
      <c r="G74" s="103" t="s">
        <v>14057</v>
      </c>
      <c r="H74" s="142">
        <v>457</v>
      </c>
      <c r="I74" s="35">
        <v>0.2</v>
      </c>
      <c r="J74" s="126">
        <f t="shared" si="2"/>
        <v>365.6</v>
      </c>
    </row>
    <row r="75" spans="1:10" ht="15.75">
      <c r="A75" s="33">
        <f t="shared" si="3"/>
        <v>71</v>
      </c>
      <c r="B75" s="34" t="s">
        <v>207</v>
      </c>
      <c r="C75" s="34" t="s">
        <v>13613</v>
      </c>
      <c r="D75" s="34" t="s">
        <v>13614</v>
      </c>
      <c r="E75" s="34" t="s">
        <v>3592</v>
      </c>
      <c r="F75" s="34"/>
      <c r="G75" s="103" t="s">
        <v>14057</v>
      </c>
      <c r="H75" s="142">
        <v>69</v>
      </c>
      <c r="I75" s="35">
        <v>0.2</v>
      </c>
      <c r="J75" s="126">
        <f t="shared" si="2"/>
        <v>55.2</v>
      </c>
    </row>
    <row r="76" spans="1:10" ht="15.75">
      <c r="A76" s="33">
        <f t="shared" si="3"/>
        <v>72</v>
      </c>
      <c r="B76" s="34" t="s">
        <v>207</v>
      </c>
      <c r="C76" s="34" t="s">
        <v>13615</v>
      </c>
      <c r="D76" s="34" t="s">
        <v>13616</v>
      </c>
      <c r="E76" s="34" t="s">
        <v>3592</v>
      </c>
      <c r="F76" s="34"/>
      <c r="G76" s="103" t="s">
        <v>14057</v>
      </c>
      <c r="H76" s="142">
        <v>93</v>
      </c>
      <c r="I76" s="35">
        <v>0.2</v>
      </c>
      <c r="J76" s="126">
        <f t="shared" si="2"/>
        <v>74.400000000000006</v>
      </c>
    </row>
    <row r="77" spans="1:10" ht="15.75">
      <c r="A77" s="33">
        <f t="shared" si="3"/>
        <v>73</v>
      </c>
      <c r="B77" s="34" t="s">
        <v>207</v>
      </c>
      <c r="C77" s="34" t="s">
        <v>13617</v>
      </c>
      <c r="D77" s="34" t="s">
        <v>13618</v>
      </c>
      <c r="E77" s="34" t="s">
        <v>3592</v>
      </c>
      <c r="F77" s="34"/>
      <c r="G77" s="103" t="s">
        <v>14057</v>
      </c>
      <c r="H77" s="142">
        <v>104</v>
      </c>
      <c r="I77" s="35">
        <v>0.2</v>
      </c>
      <c r="J77" s="126">
        <f t="shared" si="2"/>
        <v>83.2</v>
      </c>
    </row>
    <row r="78" spans="1:10" ht="15.75">
      <c r="A78" s="33">
        <f t="shared" si="3"/>
        <v>74</v>
      </c>
      <c r="B78" s="34" t="s">
        <v>207</v>
      </c>
      <c r="C78" s="34" t="s">
        <v>13619</v>
      </c>
      <c r="D78" s="34" t="s">
        <v>13620</v>
      </c>
      <c r="E78" s="34" t="s">
        <v>3592</v>
      </c>
      <c r="F78" s="34"/>
      <c r="G78" s="103" t="s">
        <v>14057</v>
      </c>
      <c r="H78" s="142">
        <v>23</v>
      </c>
      <c r="I78" s="35">
        <v>0.2</v>
      </c>
      <c r="J78" s="126">
        <f t="shared" si="2"/>
        <v>18.400000000000002</v>
      </c>
    </row>
    <row r="79" spans="1:10" ht="15.75">
      <c r="A79" s="33">
        <f t="shared" si="3"/>
        <v>75</v>
      </c>
      <c r="B79" s="34" t="s">
        <v>207</v>
      </c>
      <c r="C79" s="34" t="s">
        <v>13621</v>
      </c>
      <c r="D79" s="34" t="s">
        <v>13622</v>
      </c>
      <c r="E79" s="34" t="s">
        <v>3592</v>
      </c>
      <c r="F79" s="34"/>
      <c r="G79" s="103" t="s">
        <v>14057</v>
      </c>
      <c r="H79" s="142">
        <v>300</v>
      </c>
      <c r="I79" s="35">
        <v>0.2</v>
      </c>
      <c r="J79" s="126">
        <f t="shared" si="2"/>
        <v>240</v>
      </c>
    </row>
    <row r="80" spans="1:10" ht="15.75">
      <c r="A80" s="33">
        <f t="shared" si="3"/>
        <v>76</v>
      </c>
      <c r="B80" s="34" t="s">
        <v>207</v>
      </c>
      <c r="C80" s="34" t="s">
        <v>13623</v>
      </c>
      <c r="D80" s="34" t="s">
        <v>13624</v>
      </c>
      <c r="E80" s="34" t="s">
        <v>3592</v>
      </c>
      <c r="F80" s="34"/>
      <c r="G80" s="103" t="s">
        <v>14057</v>
      </c>
      <c r="H80" s="142">
        <v>300</v>
      </c>
      <c r="I80" s="35">
        <v>0.2</v>
      </c>
      <c r="J80" s="126">
        <f t="shared" si="2"/>
        <v>240</v>
      </c>
    </row>
    <row r="81" spans="1:10" ht="15.75">
      <c r="A81" s="33">
        <f t="shared" si="3"/>
        <v>77</v>
      </c>
      <c r="B81" s="34" t="s">
        <v>207</v>
      </c>
      <c r="C81" s="34" t="s">
        <v>13625</v>
      </c>
      <c r="D81" s="34" t="s">
        <v>13626</v>
      </c>
      <c r="E81" s="34" t="s">
        <v>3592</v>
      </c>
      <c r="F81" s="34"/>
      <c r="G81" s="103" t="s">
        <v>14057</v>
      </c>
      <c r="H81" s="142">
        <v>260</v>
      </c>
      <c r="I81" s="35">
        <v>0.2</v>
      </c>
      <c r="J81" s="126">
        <f t="shared" si="2"/>
        <v>208</v>
      </c>
    </row>
    <row r="82" spans="1:10" ht="15.75">
      <c r="A82" s="33">
        <f t="shared" si="3"/>
        <v>78</v>
      </c>
      <c r="B82" s="34" t="s">
        <v>207</v>
      </c>
      <c r="C82" s="34" t="s">
        <v>13627</v>
      </c>
      <c r="D82" s="34" t="s">
        <v>13628</v>
      </c>
      <c r="E82" s="34" t="s">
        <v>3592</v>
      </c>
      <c r="F82" s="34"/>
      <c r="G82" s="103" t="s">
        <v>14057</v>
      </c>
      <c r="H82" s="142">
        <v>260</v>
      </c>
      <c r="I82" s="35">
        <v>0.2</v>
      </c>
      <c r="J82" s="126">
        <f t="shared" si="2"/>
        <v>208</v>
      </c>
    </row>
    <row r="83" spans="1:10" ht="15.75">
      <c r="A83" s="33">
        <f t="shared" si="3"/>
        <v>79</v>
      </c>
      <c r="B83" s="34" t="s">
        <v>207</v>
      </c>
      <c r="C83" s="34" t="s">
        <v>13629</v>
      </c>
      <c r="D83" s="34" t="s">
        <v>13630</v>
      </c>
      <c r="E83" s="34" t="s">
        <v>3592</v>
      </c>
      <c r="F83" s="34"/>
      <c r="G83" s="103" t="s">
        <v>14057</v>
      </c>
      <c r="H83" s="142">
        <v>115</v>
      </c>
      <c r="I83" s="35">
        <v>0.2</v>
      </c>
      <c r="J83" s="126">
        <f t="shared" si="2"/>
        <v>92</v>
      </c>
    </row>
    <row r="84" spans="1:10" ht="15.75">
      <c r="A84" s="33">
        <f t="shared" si="3"/>
        <v>80</v>
      </c>
      <c r="B84" s="34" t="s">
        <v>207</v>
      </c>
      <c r="C84" s="34" t="s">
        <v>13631</v>
      </c>
      <c r="D84" s="34" t="s">
        <v>13632</v>
      </c>
      <c r="E84" s="34" t="s">
        <v>3592</v>
      </c>
      <c r="F84" s="34"/>
      <c r="G84" s="103" t="s">
        <v>14057</v>
      </c>
      <c r="H84" s="142">
        <v>115</v>
      </c>
      <c r="I84" s="35">
        <v>0.2</v>
      </c>
      <c r="J84" s="126">
        <f t="shared" si="2"/>
        <v>92</v>
      </c>
    </row>
    <row r="85" spans="1:10" ht="15.75">
      <c r="A85" s="33">
        <f t="shared" si="3"/>
        <v>81</v>
      </c>
      <c r="B85" s="34" t="s">
        <v>207</v>
      </c>
      <c r="C85" s="34" t="s">
        <v>13633</v>
      </c>
      <c r="D85" s="34" t="s">
        <v>13634</v>
      </c>
      <c r="E85" s="34" t="s">
        <v>3592</v>
      </c>
      <c r="F85" s="34"/>
      <c r="G85" s="103" t="s">
        <v>14057</v>
      </c>
      <c r="H85" s="142">
        <v>375</v>
      </c>
      <c r="I85" s="35">
        <v>0.2</v>
      </c>
      <c r="J85" s="126">
        <f t="shared" si="2"/>
        <v>300</v>
      </c>
    </row>
    <row r="86" spans="1:10" ht="15.75">
      <c r="A86" s="33">
        <f t="shared" si="3"/>
        <v>82</v>
      </c>
      <c r="B86" s="34" t="s">
        <v>207</v>
      </c>
      <c r="C86" s="34" t="s">
        <v>13635</v>
      </c>
      <c r="D86" s="34" t="s">
        <v>13636</v>
      </c>
      <c r="E86" s="34" t="s">
        <v>3592</v>
      </c>
      <c r="F86" s="34"/>
      <c r="G86" s="103" t="s">
        <v>14057</v>
      </c>
      <c r="H86" s="142">
        <v>386</v>
      </c>
      <c r="I86" s="35">
        <v>0.2</v>
      </c>
      <c r="J86" s="126">
        <f t="shared" si="2"/>
        <v>308.8</v>
      </c>
    </row>
    <row r="87" spans="1:10" ht="15.75">
      <c r="A87" s="33">
        <f t="shared" si="3"/>
        <v>83</v>
      </c>
      <c r="B87" s="34" t="s">
        <v>207</v>
      </c>
      <c r="C87" s="34" t="s">
        <v>13637</v>
      </c>
      <c r="D87" s="34" t="s">
        <v>13638</v>
      </c>
      <c r="E87" s="34" t="s">
        <v>3592</v>
      </c>
      <c r="F87" s="34"/>
      <c r="G87" s="103" t="s">
        <v>14057</v>
      </c>
      <c r="H87" s="142">
        <v>375</v>
      </c>
      <c r="I87" s="35">
        <v>0.2</v>
      </c>
      <c r="J87" s="126">
        <f t="shared" si="2"/>
        <v>300</v>
      </c>
    </row>
    <row r="88" spans="1:10" ht="15.75">
      <c r="A88" s="33">
        <f t="shared" si="3"/>
        <v>84</v>
      </c>
      <c r="B88" s="34" t="s">
        <v>207</v>
      </c>
      <c r="C88" s="34" t="s">
        <v>13639</v>
      </c>
      <c r="D88" s="34" t="s">
        <v>13640</v>
      </c>
      <c r="E88" s="34" t="s">
        <v>3592</v>
      </c>
      <c r="F88" s="34"/>
      <c r="G88" s="103" t="s">
        <v>14057</v>
      </c>
      <c r="H88" s="142">
        <v>386</v>
      </c>
      <c r="I88" s="35">
        <v>0.2</v>
      </c>
      <c r="J88" s="126">
        <f t="shared" si="2"/>
        <v>308.8</v>
      </c>
    </row>
    <row r="89" spans="1:10" ht="15.75">
      <c r="A89" s="33">
        <f t="shared" si="3"/>
        <v>85</v>
      </c>
      <c r="B89" s="34" t="s">
        <v>207</v>
      </c>
      <c r="C89" s="34" t="s">
        <v>13641</v>
      </c>
      <c r="D89" s="34" t="s">
        <v>13642</v>
      </c>
      <c r="E89" s="34" t="s">
        <v>3592</v>
      </c>
      <c r="F89" s="34"/>
      <c r="G89" s="103" t="s">
        <v>14057</v>
      </c>
      <c r="H89" s="142">
        <v>252</v>
      </c>
      <c r="I89" s="35">
        <v>0.2</v>
      </c>
      <c r="J89" s="126">
        <f t="shared" si="2"/>
        <v>201.60000000000002</v>
      </c>
    </row>
    <row r="90" spans="1:10" ht="15.75">
      <c r="A90" s="33">
        <f t="shared" si="3"/>
        <v>86</v>
      </c>
      <c r="B90" s="34" t="s">
        <v>207</v>
      </c>
      <c r="C90" s="34" t="s">
        <v>13643</v>
      </c>
      <c r="D90" s="34" t="s">
        <v>13644</v>
      </c>
      <c r="E90" s="34" t="s">
        <v>3592</v>
      </c>
      <c r="F90" s="34"/>
      <c r="G90" s="103" t="s">
        <v>14057</v>
      </c>
      <c r="H90" s="142">
        <v>1129</v>
      </c>
      <c r="I90" s="35">
        <v>0.2</v>
      </c>
      <c r="J90" s="126">
        <f t="shared" si="2"/>
        <v>903.2</v>
      </c>
    </row>
    <row r="91" spans="1:10" ht="15.75">
      <c r="A91" s="33">
        <f t="shared" si="3"/>
        <v>87</v>
      </c>
      <c r="B91" s="34" t="s">
        <v>207</v>
      </c>
      <c r="C91" s="34" t="s">
        <v>13645</v>
      </c>
      <c r="D91" s="34" t="s">
        <v>13646</v>
      </c>
      <c r="E91" s="34" t="s">
        <v>3592</v>
      </c>
      <c r="F91" s="34"/>
      <c r="G91" s="103" t="s">
        <v>14057</v>
      </c>
      <c r="H91" s="142">
        <v>1285</v>
      </c>
      <c r="I91" s="35">
        <v>0.2</v>
      </c>
      <c r="J91" s="126">
        <f t="shared" si="2"/>
        <v>1028</v>
      </c>
    </row>
    <row r="92" spans="1:10" ht="15.75">
      <c r="A92" s="33">
        <f t="shared" si="3"/>
        <v>88</v>
      </c>
      <c r="B92" s="34" t="s">
        <v>207</v>
      </c>
      <c r="C92" s="34" t="s">
        <v>13647</v>
      </c>
      <c r="D92" s="34" t="s">
        <v>13648</v>
      </c>
      <c r="E92" s="34" t="s">
        <v>3592</v>
      </c>
      <c r="F92" s="34"/>
      <c r="G92" s="103" t="s">
        <v>14057</v>
      </c>
      <c r="H92" s="142">
        <v>1285</v>
      </c>
      <c r="I92" s="35">
        <v>0.2</v>
      </c>
      <c r="J92" s="126">
        <f t="shared" si="2"/>
        <v>1028</v>
      </c>
    </row>
    <row r="93" spans="1:10" ht="15.75">
      <c r="A93" s="33">
        <f t="shared" si="3"/>
        <v>89</v>
      </c>
      <c r="B93" s="34" t="s">
        <v>207</v>
      </c>
      <c r="C93" s="34" t="s">
        <v>13649</v>
      </c>
      <c r="D93" s="34" t="s">
        <v>13650</v>
      </c>
      <c r="E93" s="34" t="s">
        <v>3592</v>
      </c>
      <c r="F93" s="34"/>
      <c r="G93" s="103" t="s">
        <v>14057</v>
      </c>
      <c r="H93" s="142">
        <v>1285</v>
      </c>
      <c r="I93" s="35">
        <v>0.2</v>
      </c>
      <c r="J93" s="126">
        <f t="shared" si="2"/>
        <v>1028</v>
      </c>
    </row>
    <row r="94" spans="1:10" ht="15.75">
      <c r="A94" s="33">
        <f t="shared" si="3"/>
        <v>90</v>
      </c>
      <c r="B94" s="34" t="s">
        <v>207</v>
      </c>
      <c r="C94" s="34" t="s">
        <v>13651</v>
      </c>
      <c r="D94" s="34" t="s">
        <v>13652</v>
      </c>
      <c r="E94" s="34" t="s">
        <v>3592</v>
      </c>
      <c r="F94" s="34"/>
      <c r="G94" s="103" t="s">
        <v>14057</v>
      </c>
      <c r="H94" s="142">
        <v>1285</v>
      </c>
      <c r="I94" s="35">
        <v>0.2</v>
      </c>
      <c r="J94" s="126">
        <f t="shared" si="2"/>
        <v>1028</v>
      </c>
    </row>
    <row r="95" spans="1:10" ht="15.75">
      <c r="A95" s="33">
        <f t="shared" si="3"/>
        <v>91</v>
      </c>
      <c r="B95" s="34" t="s">
        <v>207</v>
      </c>
      <c r="C95" s="34" t="s">
        <v>13653</v>
      </c>
      <c r="D95" s="34" t="s">
        <v>13654</v>
      </c>
      <c r="E95" s="34" t="s">
        <v>3592</v>
      </c>
      <c r="F95" s="34"/>
      <c r="G95" s="103" t="s">
        <v>14057</v>
      </c>
      <c r="H95" s="142">
        <v>174</v>
      </c>
      <c r="I95" s="35">
        <v>0.2</v>
      </c>
      <c r="J95" s="126">
        <f t="shared" si="2"/>
        <v>139.20000000000002</v>
      </c>
    </row>
    <row r="96" spans="1:10" ht="15.75">
      <c r="A96" s="33">
        <f t="shared" si="3"/>
        <v>92</v>
      </c>
      <c r="B96" s="34" t="s">
        <v>207</v>
      </c>
      <c r="C96" s="34" t="s">
        <v>13655</v>
      </c>
      <c r="D96" s="34" t="s">
        <v>13656</v>
      </c>
      <c r="E96" s="34" t="s">
        <v>3592</v>
      </c>
      <c r="F96" s="34"/>
      <c r="G96" s="103" t="s">
        <v>14057</v>
      </c>
      <c r="H96" s="142">
        <v>174</v>
      </c>
      <c r="I96" s="35">
        <v>0.2</v>
      </c>
      <c r="J96" s="126">
        <f t="shared" si="2"/>
        <v>139.20000000000002</v>
      </c>
    </row>
    <row r="97" spans="1:10" ht="15.75">
      <c r="A97" s="33">
        <f t="shared" si="3"/>
        <v>93</v>
      </c>
      <c r="B97" s="34" t="s">
        <v>207</v>
      </c>
      <c r="C97" s="34" t="s">
        <v>13657</v>
      </c>
      <c r="D97" s="34" t="s">
        <v>13658</v>
      </c>
      <c r="E97" s="34" t="s">
        <v>3592</v>
      </c>
      <c r="F97" s="34"/>
      <c r="G97" s="103" t="s">
        <v>14057</v>
      </c>
      <c r="H97" s="142">
        <v>120</v>
      </c>
      <c r="I97" s="35">
        <v>0.2</v>
      </c>
      <c r="J97" s="126">
        <f t="shared" si="2"/>
        <v>96</v>
      </c>
    </row>
    <row r="98" spans="1:10" ht="15.75">
      <c r="A98" s="33">
        <f t="shared" si="3"/>
        <v>94</v>
      </c>
      <c r="B98" s="34" t="s">
        <v>207</v>
      </c>
      <c r="C98" s="34" t="s">
        <v>13659</v>
      </c>
      <c r="D98" s="34" t="s">
        <v>13660</v>
      </c>
      <c r="E98" s="34" t="s">
        <v>3592</v>
      </c>
      <c r="F98" s="34"/>
      <c r="G98" s="103" t="s">
        <v>14057</v>
      </c>
      <c r="H98" s="142">
        <v>379</v>
      </c>
      <c r="I98" s="35">
        <v>0.2</v>
      </c>
      <c r="J98" s="126">
        <f t="shared" si="2"/>
        <v>303.2</v>
      </c>
    </row>
    <row r="99" spans="1:10" ht="15.75">
      <c r="A99" s="33">
        <f t="shared" si="3"/>
        <v>95</v>
      </c>
      <c r="B99" s="34" t="s">
        <v>207</v>
      </c>
      <c r="C99" s="34" t="s">
        <v>13661</v>
      </c>
      <c r="D99" s="34" t="s">
        <v>13662</v>
      </c>
      <c r="E99" s="34" t="s">
        <v>3592</v>
      </c>
      <c r="F99" s="34"/>
      <c r="G99" s="103" t="s">
        <v>14057</v>
      </c>
      <c r="H99" s="142">
        <v>485</v>
      </c>
      <c r="I99" s="35">
        <v>0.2</v>
      </c>
      <c r="J99" s="126">
        <f t="shared" si="2"/>
        <v>388</v>
      </c>
    </row>
    <row r="100" spans="1:10" ht="15.75">
      <c r="A100" s="33">
        <f t="shared" si="3"/>
        <v>96</v>
      </c>
      <c r="B100" s="34" t="s">
        <v>207</v>
      </c>
      <c r="C100" s="34" t="s">
        <v>13663</v>
      </c>
      <c r="D100" s="34" t="s">
        <v>13664</v>
      </c>
      <c r="E100" s="34" t="s">
        <v>3592</v>
      </c>
      <c r="F100" s="34"/>
      <c r="G100" s="103" t="s">
        <v>14057</v>
      </c>
      <c r="H100" s="142">
        <v>545</v>
      </c>
      <c r="I100" s="35">
        <v>0.2</v>
      </c>
      <c r="J100" s="126">
        <f t="shared" si="2"/>
        <v>436</v>
      </c>
    </row>
    <row r="101" spans="1:10" ht="15.75">
      <c r="A101" s="33">
        <f t="shared" si="3"/>
        <v>97</v>
      </c>
      <c r="B101" s="34" t="s">
        <v>207</v>
      </c>
      <c r="C101" s="34" t="s">
        <v>13665</v>
      </c>
      <c r="D101" s="34" t="s">
        <v>13666</v>
      </c>
      <c r="E101" s="34" t="s">
        <v>3592</v>
      </c>
      <c r="F101" s="34"/>
      <c r="G101" s="103" t="s">
        <v>14057</v>
      </c>
      <c r="H101" s="142">
        <v>600</v>
      </c>
      <c r="I101" s="35">
        <v>0.2</v>
      </c>
      <c r="J101" s="126">
        <f t="shared" si="2"/>
        <v>480</v>
      </c>
    </row>
    <row r="102" spans="1:10" ht="15.75">
      <c r="A102" s="33">
        <f t="shared" si="3"/>
        <v>98</v>
      </c>
      <c r="B102" s="34" t="s">
        <v>207</v>
      </c>
      <c r="C102" s="34" t="s">
        <v>13667</v>
      </c>
      <c r="D102" s="34" t="s">
        <v>13668</v>
      </c>
      <c r="E102" s="34" t="s">
        <v>3592</v>
      </c>
      <c r="F102" s="34"/>
      <c r="G102" s="103" t="s">
        <v>14057</v>
      </c>
      <c r="H102" s="142">
        <v>449</v>
      </c>
      <c r="I102" s="35">
        <v>0.2</v>
      </c>
      <c r="J102" s="126">
        <f t="shared" si="2"/>
        <v>359.20000000000005</v>
      </c>
    </row>
    <row r="103" spans="1:10" ht="15.75">
      <c r="A103" s="33">
        <f t="shared" si="3"/>
        <v>99</v>
      </c>
      <c r="B103" s="34" t="s">
        <v>207</v>
      </c>
      <c r="C103" s="34" t="s">
        <v>13669</v>
      </c>
      <c r="D103" s="34" t="s">
        <v>13670</v>
      </c>
      <c r="E103" s="34" t="s">
        <v>3592</v>
      </c>
      <c r="F103" s="34"/>
      <c r="G103" s="103" t="s">
        <v>14057</v>
      </c>
      <c r="H103" s="142">
        <v>379</v>
      </c>
      <c r="I103" s="35">
        <v>0.2</v>
      </c>
      <c r="J103" s="126">
        <f t="shared" si="2"/>
        <v>303.2</v>
      </c>
    </row>
    <row r="104" spans="1:10" ht="15.75">
      <c r="A104" s="33">
        <f t="shared" si="3"/>
        <v>100</v>
      </c>
      <c r="B104" s="34" t="s">
        <v>207</v>
      </c>
      <c r="C104" s="34" t="s">
        <v>13671</v>
      </c>
      <c r="D104" s="34" t="s">
        <v>13672</v>
      </c>
      <c r="E104" s="34" t="s">
        <v>3592</v>
      </c>
      <c r="F104" s="34"/>
      <c r="G104" s="103" t="s">
        <v>14057</v>
      </c>
      <c r="H104" s="142">
        <v>485</v>
      </c>
      <c r="I104" s="35">
        <v>0.2</v>
      </c>
      <c r="J104" s="126">
        <f t="shared" si="2"/>
        <v>388</v>
      </c>
    </row>
    <row r="105" spans="1:10" ht="15.75">
      <c r="A105" s="33">
        <f t="shared" si="3"/>
        <v>101</v>
      </c>
      <c r="B105" s="34" t="s">
        <v>207</v>
      </c>
      <c r="C105" s="34" t="s">
        <v>13673</v>
      </c>
      <c r="D105" s="34" t="s">
        <v>13674</v>
      </c>
      <c r="E105" s="34" t="s">
        <v>3592</v>
      </c>
      <c r="F105" s="34"/>
      <c r="G105" s="103" t="s">
        <v>14057</v>
      </c>
      <c r="H105" s="142">
        <v>545</v>
      </c>
      <c r="I105" s="35">
        <v>0.2</v>
      </c>
      <c r="J105" s="126">
        <f t="shared" si="2"/>
        <v>436</v>
      </c>
    </row>
    <row r="106" spans="1:10" ht="15.75">
      <c r="A106" s="33">
        <f t="shared" si="3"/>
        <v>102</v>
      </c>
      <c r="B106" s="34" t="s">
        <v>207</v>
      </c>
      <c r="C106" s="34" t="s">
        <v>13675</v>
      </c>
      <c r="D106" s="34" t="s">
        <v>13676</v>
      </c>
      <c r="E106" s="34" t="s">
        <v>3592</v>
      </c>
      <c r="F106" s="34"/>
      <c r="G106" s="103" t="s">
        <v>14057</v>
      </c>
      <c r="H106" s="142">
        <v>449</v>
      </c>
      <c r="I106" s="35">
        <v>0.2</v>
      </c>
      <c r="J106" s="126">
        <f t="shared" si="2"/>
        <v>359.20000000000005</v>
      </c>
    </row>
    <row r="107" spans="1:10" ht="15.75">
      <c r="A107" s="33">
        <f t="shared" si="3"/>
        <v>103</v>
      </c>
      <c r="B107" s="34" t="s">
        <v>207</v>
      </c>
      <c r="C107" s="34" t="s">
        <v>13677</v>
      </c>
      <c r="D107" s="34" t="s">
        <v>13678</v>
      </c>
      <c r="E107" s="34" t="s">
        <v>3592</v>
      </c>
      <c r="F107" s="34"/>
      <c r="G107" s="103" t="s">
        <v>14057</v>
      </c>
      <c r="H107" s="142">
        <v>494</v>
      </c>
      <c r="I107" s="35">
        <v>0.2</v>
      </c>
      <c r="J107" s="126">
        <f t="shared" si="2"/>
        <v>395.20000000000005</v>
      </c>
    </row>
    <row r="108" spans="1:10" ht="15.75">
      <c r="A108" s="33">
        <f t="shared" si="3"/>
        <v>104</v>
      </c>
      <c r="B108" s="34" t="s">
        <v>207</v>
      </c>
      <c r="C108" s="34" t="s">
        <v>13679</v>
      </c>
      <c r="D108" s="34" t="s">
        <v>13680</v>
      </c>
      <c r="E108" s="34" t="s">
        <v>3592</v>
      </c>
      <c r="F108" s="34"/>
      <c r="G108" s="103" t="s">
        <v>14057</v>
      </c>
      <c r="H108" s="142">
        <v>412</v>
      </c>
      <c r="I108" s="35">
        <v>0.2</v>
      </c>
      <c r="J108" s="126">
        <f t="shared" si="2"/>
        <v>329.6</v>
      </c>
    </row>
    <row r="109" spans="1:10" ht="15.75">
      <c r="A109" s="33">
        <f t="shared" si="3"/>
        <v>105</v>
      </c>
      <c r="B109" s="34" t="s">
        <v>207</v>
      </c>
      <c r="C109" s="34" t="s">
        <v>13681</v>
      </c>
      <c r="D109" s="34" t="s">
        <v>13682</v>
      </c>
      <c r="E109" s="34" t="s">
        <v>3592</v>
      </c>
      <c r="F109" s="34"/>
      <c r="G109" s="103" t="s">
        <v>14057</v>
      </c>
      <c r="H109" s="142">
        <v>521</v>
      </c>
      <c r="I109" s="35">
        <v>0.2</v>
      </c>
      <c r="J109" s="126">
        <f t="shared" si="2"/>
        <v>416.8</v>
      </c>
    </row>
    <row r="110" spans="1:10" ht="15.75">
      <c r="A110" s="33">
        <f t="shared" si="3"/>
        <v>106</v>
      </c>
      <c r="B110" s="34" t="s">
        <v>207</v>
      </c>
      <c r="C110" s="34" t="s">
        <v>13683</v>
      </c>
      <c r="D110" s="34" t="s">
        <v>13684</v>
      </c>
      <c r="E110" s="34" t="s">
        <v>3592</v>
      </c>
      <c r="F110" s="34"/>
      <c r="G110" s="103" t="s">
        <v>14057</v>
      </c>
      <c r="H110" s="142">
        <v>582</v>
      </c>
      <c r="I110" s="35">
        <v>0.2</v>
      </c>
      <c r="J110" s="126">
        <f t="shared" si="2"/>
        <v>465.6</v>
      </c>
    </row>
    <row r="111" spans="1:10" ht="15.75">
      <c r="A111" s="33">
        <f t="shared" si="3"/>
        <v>107</v>
      </c>
      <c r="B111" s="34" t="s">
        <v>207</v>
      </c>
      <c r="C111" s="34" t="s">
        <v>13685</v>
      </c>
      <c r="D111" s="34" t="s">
        <v>13686</v>
      </c>
      <c r="E111" s="34" t="s">
        <v>3592</v>
      </c>
      <c r="F111" s="34"/>
      <c r="G111" s="103" t="s">
        <v>14057</v>
      </c>
      <c r="H111" s="142">
        <v>487</v>
      </c>
      <c r="I111" s="35">
        <v>0.2</v>
      </c>
      <c r="J111" s="126">
        <f t="shared" si="2"/>
        <v>389.6</v>
      </c>
    </row>
    <row r="112" spans="1:10" ht="15.75">
      <c r="A112" s="33">
        <f t="shared" si="3"/>
        <v>108</v>
      </c>
      <c r="B112" s="34" t="s">
        <v>207</v>
      </c>
      <c r="C112" s="34" t="s">
        <v>13687</v>
      </c>
      <c r="D112" s="34" t="s">
        <v>13688</v>
      </c>
      <c r="E112" s="34" t="s">
        <v>3592</v>
      </c>
      <c r="F112" s="34"/>
      <c r="G112" s="103" t="s">
        <v>14057</v>
      </c>
      <c r="H112" s="142">
        <v>439</v>
      </c>
      <c r="I112" s="35">
        <v>0.2</v>
      </c>
      <c r="J112" s="126">
        <f t="shared" si="2"/>
        <v>351.20000000000005</v>
      </c>
    </row>
    <row r="113" spans="1:10" ht="15.75">
      <c r="A113" s="33">
        <f t="shared" si="3"/>
        <v>109</v>
      </c>
      <c r="B113" s="34" t="s">
        <v>207</v>
      </c>
      <c r="C113" s="34" t="s">
        <v>13689</v>
      </c>
      <c r="D113" s="34" t="s">
        <v>13690</v>
      </c>
      <c r="E113" s="34" t="s">
        <v>3592</v>
      </c>
      <c r="F113" s="34"/>
      <c r="G113" s="103" t="s">
        <v>14057</v>
      </c>
      <c r="H113" s="142">
        <v>485</v>
      </c>
      <c r="I113" s="35">
        <v>0.2</v>
      </c>
      <c r="J113" s="126">
        <f t="shared" si="2"/>
        <v>388</v>
      </c>
    </row>
    <row r="114" spans="1:10" ht="15.75">
      <c r="A114" s="33">
        <f t="shared" si="3"/>
        <v>110</v>
      </c>
      <c r="B114" s="34" t="s">
        <v>207</v>
      </c>
      <c r="C114" s="34" t="s">
        <v>13691</v>
      </c>
      <c r="D114" s="34" t="s">
        <v>13692</v>
      </c>
      <c r="E114" s="34" t="s">
        <v>3592</v>
      </c>
      <c r="F114" s="34"/>
      <c r="G114" s="103" t="s">
        <v>14057</v>
      </c>
      <c r="H114" s="142">
        <v>485</v>
      </c>
      <c r="I114" s="35">
        <v>0.2</v>
      </c>
      <c r="J114" s="126">
        <f t="shared" si="2"/>
        <v>388</v>
      </c>
    </row>
    <row r="115" spans="1:10" ht="15.75">
      <c r="A115" s="33">
        <f t="shared" si="3"/>
        <v>111</v>
      </c>
      <c r="B115" s="34" t="s">
        <v>207</v>
      </c>
      <c r="C115" s="34" t="s">
        <v>13693</v>
      </c>
      <c r="D115" s="34" t="s">
        <v>13694</v>
      </c>
      <c r="E115" s="34" t="s">
        <v>3592</v>
      </c>
      <c r="F115" s="34"/>
      <c r="G115" s="103" t="s">
        <v>14057</v>
      </c>
      <c r="H115" s="142">
        <v>428</v>
      </c>
      <c r="I115" s="35">
        <v>0.2</v>
      </c>
      <c r="J115" s="126">
        <f t="shared" si="2"/>
        <v>342.40000000000003</v>
      </c>
    </row>
    <row r="116" spans="1:10" ht="15.75">
      <c r="A116" s="33">
        <f t="shared" si="3"/>
        <v>112</v>
      </c>
      <c r="B116" s="34" t="s">
        <v>207</v>
      </c>
      <c r="C116" s="34" t="s">
        <v>13695</v>
      </c>
      <c r="D116" s="34" t="s">
        <v>13696</v>
      </c>
      <c r="E116" s="34" t="s">
        <v>3592</v>
      </c>
      <c r="F116" s="34"/>
      <c r="G116" s="103" t="s">
        <v>14057</v>
      </c>
      <c r="H116" s="142">
        <v>417</v>
      </c>
      <c r="I116" s="35">
        <v>0.2</v>
      </c>
      <c r="J116" s="126">
        <f t="shared" si="2"/>
        <v>333.6</v>
      </c>
    </row>
    <row r="117" spans="1:10" ht="15.75">
      <c r="A117" s="33">
        <f t="shared" si="3"/>
        <v>113</v>
      </c>
      <c r="B117" s="34" t="s">
        <v>207</v>
      </c>
      <c r="C117" s="34" t="s">
        <v>13697</v>
      </c>
      <c r="D117" s="34" t="s">
        <v>13698</v>
      </c>
      <c r="E117" s="34" t="s">
        <v>3592</v>
      </c>
      <c r="F117" s="34"/>
      <c r="G117" s="103" t="s">
        <v>14057</v>
      </c>
      <c r="H117" s="142">
        <v>560</v>
      </c>
      <c r="I117" s="35">
        <v>0.2</v>
      </c>
      <c r="J117" s="126">
        <f t="shared" si="2"/>
        <v>448</v>
      </c>
    </row>
    <row r="118" spans="1:10" ht="15.75">
      <c r="A118" s="33">
        <f t="shared" si="3"/>
        <v>114</v>
      </c>
      <c r="B118" s="34" t="s">
        <v>207</v>
      </c>
      <c r="C118" s="34" t="s">
        <v>13699</v>
      </c>
      <c r="D118" s="34" t="s">
        <v>13700</v>
      </c>
      <c r="E118" s="34" t="s">
        <v>3592</v>
      </c>
      <c r="F118" s="34"/>
      <c r="G118" s="103" t="s">
        <v>14057</v>
      </c>
      <c r="H118" s="142">
        <v>595</v>
      </c>
      <c r="I118" s="35">
        <v>0.2</v>
      </c>
      <c r="J118" s="126">
        <f t="shared" si="2"/>
        <v>476</v>
      </c>
    </row>
    <row r="119" spans="1:10" ht="15.75">
      <c r="A119" s="33">
        <f t="shared" si="3"/>
        <v>115</v>
      </c>
      <c r="B119" s="34" t="s">
        <v>207</v>
      </c>
      <c r="C119" s="34" t="s">
        <v>13701</v>
      </c>
      <c r="D119" s="34" t="s">
        <v>13702</v>
      </c>
      <c r="E119" s="34" t="s">
        <v>3592</v>
      </c>
      <c r="F119" s="34"/>
      <c r="G119" s="103" t="s">
        <v>14057</v>
      </c>
      <c r="H119" s="142">
        <v>595</v>
      </c>
      <c r="I119" s="35">
        <v>0.2</v>
      </c>
      <c r="J119" s="126">
        <f t="shared" si="2"/>
        <v>476</v>
      </c>
    </row>
    <row r="120" spans="1:10" ht="15.75">
      <c r="A120" s="33">
        <f t="shared" si="3"/>
        <v>116</v>
      </c>
      <c r="B120" s="34" t="s">
        <v>207</v>
      </c>
      <c r="C120" s="34" t="s">
        <v>13703</v>
      </c>
      <c r="D120" s="34" t="s">
        <v>13704</v>
      </c>
      <c r="E120" s="34" t="s">
        <v>3592</v>
      </c>
      <c r="F120" s="34"/>
      <c r="G120" s="103" t="s">
        <v>14057</v>
      </c>
      <c r="H120" s="142">
        <v>659</v>
      </c>
      <c r="I120" s="35">
        <v>0.2</v>
      </c>
      <c r="J120" s="126">
        <f t="shared" si="2"/>
        <v>527.20000000000005</v>
      </c>
    </row>
    <row r="121" spans="1:10" ht="15.75">
      <c r="A121" s="33">
        <f t="shared" si="3"/>
        <v>117</v>
      </c>
      <c r="B121" s="34" t="s">
        <v>207</v>
      </c>
      <c r="C121" s="34" t="s">
        <v>13705</v>
      </c>
      <c r="D121" s="34" t="s">
        <v>13706</v>
      </c>
      <c r="E121" s="34" t="s">
        <v>3592</v>
      </c>
      <c r="F121" s="34"/>
      <c r="G121" s="103" t="s">
        <v>14057</v>
      </c>
      <c r="H121" s="142">
        <v>648</v>
      </c>
      <c r="I121" s="35">
        <v>0.2</v>
      </c>
      <c r="J121" s="126">
        <f t="shared" si="2"/>
        <v>518.4</v>
      </c>
    </row>
    <row r="122" spans="1:10" ht="15.75">
      <c r="A122" s="33">
        <f t="shared" si="3"/>
        <v>118</v>
      </c>
      <c r="B122" s="34" t="s">
        <v>207</v>
      </c>
      <c r="C122" s="34" t="s">
        <v>13707</v>
      </c>
      <c r="D122" s="34" t="s">
        <v>13708</v>
      </c>
      <c r="E122" s="34" t="s">
        <v>3592</v>
      </c>
      <c r="F122" s="34"/>
      <c r="G122" s="103" t="s">
        <v>14057</v>
      </c>
      <c r="H122" s="142">
        <v>648</v>
      </c>
      <c r="I122" s="35">
        <v>0.2</v>
      </c>
      <c r="J122" s="126">
        <f t="shared" si="2"/>
        <v>518.4</v>
      </c>
    </row>
    <row r="123" spans="1:10" ht="15.75">
      <c r="A123" s="33">
        <f t="shared" si="3"/>
        <v>119</v>
      </c>
      <c r="B123" s="34" t="s">
        <v>207</v>
      </c>
      <c r="C123" s="34" t="s">
        <v>13709</v>
      </c>
      <c r="D123" s="34" t="s">
        <v>13710</v>
      </c>
      <c r="E123" s="34" t="s">
        <v>3592</v>
      </c>
      <c r="F123" s="34"/>
      <c r="G123" s="103" t="s">
        <v>14057</v>
      </c>
      <c r="H123" s="142">
        <v>1127</v>
      </c>
      <c r="I123" s="35">
        <v>0.2</v>
      </c>
      <c r="J123" s="126">
        <f t="shared" si="2"/>
        <v>901.6</v>
      </c>
    </row>
    <row r="124" spans="1:10" ht="15.75">
      <c r="A124" s="33">
        <f t="shared" si="3"/>
        <v>120</v>
      </c>
      <c r="B124" s="34" t="s">
        <v>207</v>
      </c>
      <c r="C124" s="34" t="s">
        <v>13711</v>
      </c>
      <c r="D124" s="34" t="s">
        <v>13712</v>
      </c>
      <c r="E124" s="34" t="s">
        <v>3592</v>
      </c>
      <c r="F124" s="34"/>
      <c r="G124" s="103" t="s">
        <v>14057</v>
      </c>
      <c r="H124" s="142">
        <v>1170</v>
      </c>
      <c r="I124" s="35">
        <v>0.2</v>
      </c>
      <c r="J124" s="126">
        <f t="shared" si="2"/>
        <v>936</v>
      </c>
    </row>
    <row r="125" spans="1:10" ht="15.75">
      <c r="A125" s="33">
        <f t="shared" si="3"/>
        <v>121</v>
      </c>
      <c r="B125" s="34" t="s">
        <v>207</v>
      </c>
      <c r="C125" s="34" t="s">
        <v>13713</v>
      </c>
      <c r="D125" s="34" t="s">
        <v>13714</v>
      </c>
      <c r="E125" s="34" t="s">
        <v>3592</v>
      </c>
      <c r="F125" s="34"/>
      <c r="G125" s="103" t="s">
        <v>14057</v>
      </c>
      <c r="H125" s="142">
        <v>1170</v>
      </c>
      <c r="I125" s="35">
        <v>0.2</v>
      </c>
      <c r="J125" s="126">
        <f t="shared" si="2"/>
        <v>936</v>
      </c>
    </row>
    <row r="126" spans="1:10" ht="15.75">
      <c r="A126" s="33">
        <f t="shared" si="3"/>
        <v>122</v>
      </c>
      <c r="B126" s="34" t="s">
        <v>207</v>
      </c>
      <c r="C126" s="34" t="s">
        <v>13715</v>
      </c>
      <c r="D126" s="34" t="s">
        <v>13716</v>
      </c>
      <c r="E126" s="34" t="s">
        <v>3592</v>
      </c>
      <c r="F126" s="34"/>
      <c r="G126" s="103" t="s">
        <v>14057</v>
      </c>
      <c r="H126" s="142">
        <v>1225</v>
      </c>
      <c r="I126" s="35">
        <v>0.2</v>
      </c>
      <c r="J126" s="126">
        <f t="shared" si="2"/>
        <v>980</v>
      </c>
    </row>
    <row r="127" spans="1:10" ht="15.75">
      <c r="A127" s="33">
        <f t="shared" si="3"/>
        <v>123</v>
      </c>
      <c r="B127" s="34" t="s">
        <v>207</v>
      </c>
      <c r="C127" s="34" t="s">
        <v>13717</v>
      </c>
      <c r="D127" s="34" t="s">
        <v>13718</v>
      </c>
      <c r="E127" s="34" t="s">
        <v>3592</v>
      </c>
      <c r="F127" s="34"/>
      <c r="G127" s="103" t="s">
        <v>14057</v>
      </c>
      <c r="H127" s="142">
        <v>1225</v>
      </c>
      <c r="I127" s="35">
        <v>0.2</v>
      </c>
      <c r="J127" s="126">
        <f t="shared" si="2"/>
        <v>980</v>
      </c>
    </row>
    <row r="128" spans="1:10" ht="15.75">
      <c r="A128" s="33">
        <f t="shared" si="3"/>
        <v>124</v>
      </c>
      <c r="B128" s="34" t="s">
        <v>207</v>
      </c>
      <c r="C128" s="34" t="s">
        <v>13719</v>
      </c>
      <c r="D128" s="34" t="s">
        <v>13720</v>
      </c>
      <c r="E128" s="34" t="s">
        <v>3592</v>
      </c>
      <c r="F128" s="34"/>
      <c r="G128" s="103" t="s">
        <v>14057</v>
      </c>
      <c r="H128" s="142">
        <v>1127</v>
      </c>
      <c r="I128" s="35">
        <v>0.2</v>
      </c>
      <c r="J128" s="126">
        <f t="shared" si="2"/>
        <v>901.6</v>
      </c>
    </row>
    <row r="129" spans="1:10" ht="15.75">
      <c r="A129" s="33">
        <f t="shared" si="3"/>
        <v>125</v>
      </c>
      <c r="B129" s="34" t="s">
        <v>207</v>
      </c>
      <c r="C129" s="34" t="s">
        <v>13721</v>
      </c>
      <c r="D129" s="34" t="s">
        <v>13722</v>
      </c>
      <c r="E129" s="34" t="s">
        <v>3592</v>
      </c>
      <c r="F129" s="34"/>
      <c r="G129" s="103" t="s">
        <v>14057</v>
      </c>
      <c r="H129" s="142">
        <v>686</v>
      </c>
      <c r="I129" s="35">
        <v>0.2</v>
      </c>
      <c r="J129" s="126">
        <f t="shared" si="2"/>
        <v>548.80000000000007</v>
      </c>
    </row>
    <row r="130" spans="1:10" ht="15.75">
      <c r="A130" s="33">
        <f t="shared" si="3"/>
        <v>126</v>
      </c>
      <c r="B130" s="34" t="s">
        <v>207</v>
      </c>
      <c r="C130" s="34" t="s">
        <v>13723</v>
      </c>
      <c r="D130" s="34" t="s">
        <v>13724</v>
      </c>
      <c r="E130" s="34" t="s">
        <v>3592</v>
      </c>
      <c r="F130" s="34"/>
      <c r="G130" s="103" t="s">
        <v>14057</v>
      </c>
      <c r="H130" s="142">
        <v>731</v>
      </c>
      <c r="I130" s="35">
        <v>0.2</v>
      </c>
      <c r="J130" s="126">
        <f t="shared" si="2"/>
        <v>584.80000000000007</v>
      </c>
    </row>
    <row r="131" spans="1:10" ht="15.75">
      <c r="A131" s="33">
        <f t="shared" si="3"/>
        <v>127</v>
      </c>
      <c r="B131" s="34" t="s">
        <v>207</v>
      </c>
      <c r="C131" s="34" t="s">
        <v>13725</v>
      </c>
      <c r="D131" s="34" t="s">
        <v>13726</v>
      </c>
      <c r="E131" s="34" t="s">
        <v>3592</v>
      </c>
      <c r="F131" s="34"/>
      <c r="G131" s="103" t="s">
        <v>14057</v>
      </c>
      <c r="H131" s="142">
        <v>731</v>
      </c>
      <c r="I131" s="35">
        <v>0.2</v>
      </c>
      <c r="J131" s="126">
        <f t="shared" si="2"/>
        <v>584.80000000000007</v>
      </c>
    </row>
    <row r="132" spans="1:10" ht="15.75">
      <c r="A132" s="33">
        <f t="shared" si="3"/>
        <v>128</v>
      </c>
      <c r="B132" s="34" t="s">
        <v>207</v>
      </c>
      <c r="C132" s="34" t="s">
        <v>13727</v>
      </c>
      <c r="D132" s="34" t="s">
        <v>13728</v>
      </c>
      <c r="E132" s="34" t="s">
        <v>3592</v>
      </c>
      <c r="F132" s="34"/>
      <c r="G132" s="103" t="s">
        <v>14057</v>
      </c>
      <c r="H132" s="142">
        <v>797</v>
      </c>
      <c r="I132" s="35">
        <v>0.2</v>
      </c>
      <c r="J132" s="126">
        <f t="shared" si="2"/>
        <v>637.6</v>
      </c>
    </row>
    <row r="133" spans="1:10" ht="15.75">
      <c r="A133" s="33">
        <f t="shared" si="3"/>
        <v>129</v>
      </c>
      <c r="B133" s="34" t="s">
        <v>207</v>
      </c>
      <c r="C133" s="34" t="s">
        <v>13729</v>
      </c>
      <c r="D133" s="34" t="s">
        <v>13730</v>
      </c>
      <c r="E133" s="34" t="s">
        <v>3592</v>
      </c>
      <c r="F133" s="34"/>
      <c r="G133" s="103" t="s">
        <v>14057</v>
      </c>
      <c r="H133" s="142">
        <v>785</v>
      </c>
      <c r="I133" s="35">
        <v>0.2</v>
      </c>
      <c r="J133" s="126">
        <f t="shared" si="2"/>
        <v>628</v>
      </c>
    </row>
    <row r="134" spans="1:10" ht="15.75">
      <c r="A134" s="33">
        <f t="shared" si="3"/>
        <v>130</v>
      </c>
      <c r="B134" s="34" t="s">
        <v>207</v>
      </c>
      <c r="C134" s="34" t="s">
        <v>13731</v>
      </c>
      <c r="D134" s="34" t="s">
        <v>13732</v>
      </c>
      <c r="E134" s="34" t="s">
        <v>3592</v>
      </c>
      <c r="F134" s="34"/>
      <c r="G134" s="103" t="s">
        <v>14057</v>
      </c>
      <c r="H134" s="142">
        <v>785</v>
      </c>
      <c r="I134" s="35">
        <v>0.2</v>
      </c>
      <c r="J134" s="126">
        <f t="shared" ref="J134:J197" si="4">H134*(1-I134)</f>
        <v>628</v>
      </c>
    </row>
    <row r="135" spans="1:10" ht="15.75">
      <c r="A135" s="33">
        <f t="shared" ref="A135:A198" si="5">A134+1</f>
        <v>131</v>
      </c>
      <c r="B135" s="34" t="s">
        <v>207</v>
      </c>
      <c r="C135" s="34" t="s">
        <v>13733</v>
      </c>
      <c r="D135" s="34" t="s">
        <v>13734</v>
      </c>
      <c r="E135" s="34" t="s">
        <v>3592</v>
      </c>
      <c r="F135" s="34"/>
      <c r="G135" s="103" t="s">
        <v>14057</v>
      </c>
      <c r="H135" s="142">
        <v>486</v>
      </c>
      <c r="I135" s="35">
        <v>0.2</v>
      </c>
      <c r="J135" s="126">
        <f t="shared" si="4"/>
        <v>388.8</v>
      </c>
    </row>
    <row r="136" spans="1:10" ht="15.75">
      <c r="A136" s="33">
        <f t="shared" si="5"/>
        <v>132</v>
      </c>
      <c r="B136" s="34" t="s">
        <v>207</v>
      </c>
      <c r="C136" s="34" t="s">
        <v>13735</v>
      </c>
      <c r="D136" s="34" t="s">
        <v>13736</v>
      </c>
      <c r="E136" s="34" t="s">
        <v>3592</v>
      </c>
      <c r="F136" s="34"/>
      <c r="G136" s="103" t="s">
        <v>14057</v>
      </c>
      <c r="H136" s="142">
        <v>516</v>
      </c>
      <c r="I136" s="35">
        <v>0.2</v>
      </c>
      <c r="J136" s="126">
        <f t="shared" si="4"/>
        <v>412.8</v>
      </c>
    </row>
    <row r="137" spans="1:10" ht="15.75">
      <c r="A137" s="33">
        <f t="shared" si="5"/>
        <v>133</v>
      </c>
      <c r="B137" s="34" t="s">
        <v>207</v>
      </c>
      <c r="C137" s="34" t="s">
        <v>13737</v>
      </c>
      <c r="D137" s="34" t="s">
        <v>13738</v>
      </c>
      <c r="E137" s="34" t="s">
        <v>3592</v>
      </c>
      <c r="F137" s="34"/>
      <c r="G137" s="103" t="s">
        <v>14057</v>
      </c>
      <c r="H137" s="142">
        <v>583</v>
      </c>
      <c r="I137" s="35">
        <v>0.2</v>
      </c>
      <c r="J137" s="126">
        <f t="shared" si="4"/>
        <v>466.40000000000003</v>
      </c>
    </row>
    <row r="138" spans="1:10" ht="15.75">
      <c r="A138" s="33">
        <f t="shared" si="5"/>
        <v>134</v>
      </c>
      <c r="B138" s="34" t="s">
        <v>207</v>
      </c>
      <c r="C138" s="34" t="s">
        <v>13739</v>
      </c>
      <c r="D138" s="34" t="s">
        <v>13740</v>
      </c>
      <c r="E138" s="34" t="s">
        <v>3592</v>
      </c>
      <c r="F138" s="34"/>
      <c r="G138" s="103" t="s">
        <v>14057</v>
      </c>
      <c r="H138" s="142">
        <v>634</v>
      </c>
      <c r="I138" s="35">
        <v>0.2</v>
      </c>
      <c r="J138" s="126">
        <f t="shared" si="4"/>
        <v>507.20000000000005</v>
      </c>
    </row>
    <row r="139" spans="1:10" ht="15.75">
      <c r="A139" s="33">
        <f t="shared" si="5"/>
        <v>135</v>
      </c>
      <c r="B139" s="34" t="s">
        <v>207</v>
      </c>
      <c r="C139" s="34" t="s">
        <v>13741</v>
      </c>
      <c r="D139" s="34" t="s">
        <v>13742</v>
      </c>
      <c r="E139" s="34" t="s">
        <v>3592</v>
      </c>
      <c r="F139" s="34"/>
      <c r="G139" s="103" t="s">
        <v>14057</v>
      </c>
      <c r="H139" s="142">
        <v>555</v>
      </c>
      <c r="I139" s="35">
        <v>0.2</v>
      </c>
      <c r="J139" s="126">
        <f t="shared" si="4"/>
        <v>444</v>
      </c>
    </row>
    <row r="140" spans="1:10" ht="15.75">
      <c r="A140" s="33">
        <f t="shared" si="5"/>
        <v>136</v>
      </c>
      <c r="B140" s="34" t="s">
        <v>207</v>
      </c>
      <c r="C140" s="34" t="s">
        <v>13743</v>
      </c>
      <c r="D140" s="34" t="s">
        <v>13744</v>
      </c>
      <c r="E140" s="34" t="s">
        <v>3592</v>
      </c>
      <c r="F140" s="34"/>
      <c r="G140" s="103" t="s">
        <v>14057</v>
      </c>
      <c r="H140" s="142">
        <v>516</v>
      </c>
      <c r="I140" s="35">
        <v>0.2</v>
      </c>
      <c r="J140" s="126">
        <f t="shared" si="4"/>
        <v>412.8</v>
      </c>
    </row>
    <row r="141" spans="1:10" ht="15.75">
      <c r="A141" s="33">
        <f t="shared" si="5"/>
        <v>137</v>
      </c>
      <c r="B141" s="34" t="s">
        <v>207</v>
      </c>
      <c r="C141" s="34" t="s">
        <v>13745</v>
      </c>
      <c r="D141" s="34" t="s">
        <v>13746</v>
      </c>
      <c r="E141" s="34" t="s">
        <v>3592</v>
      </c>
      <c r="F141" s="34"/>
      <c r="G141" s="103" t="s">
        <v>14057</v>
      </c>
      <c r="H141" s="142">
        <v>485</v>
      </c>
      <c r="I141" s="35">
        <v>0.2</v>
      </c>
      <c r="J141" s="126">
        <f t="shared" si="4"/>
        <v>388</v>
      </c>
    </row>
    <row r="142" spans="1:10" ht="15.75">
      <c r="A142" s="33">
        <f t="shared" si="5"/>
        <v>138</v>
      </c>
      <c r="B142" s="34" t="s">
        <v>207</v>
      </c>
      <c r="C142" s="34" t="s">
        <v>13747</v>
      </c>
      <c r="D142" s="34" t="s">
        <v>13748</v>
      </c>
      <c r="E142" s="34" t="s">
        <v>3592</v>
      </c>
      <c r="F142" s="34"/>
      <c r="G142" s="103" t="s">
        <v>14057</v>
      </c>
      <c r="H142" s="142">
        <v>591</v>
      </c>
      <c r="I142" s="35">
        <v>0.2</v>
      </c>
      <c r="J142" s="126">
        <f t="shared" si="4"/>
        <v>472.8</v>
      </c>
    </row>
    <row r="143" spans="1:10" ht="15.75">
      <c r="A143" s="33">
        <f t="shared" si="5"/>
        <v>139</v>
      </c>
      <c r="B143" s="34" t="s">
        <v>207</v>
      </c>
      <c r="C143" s="34" t="s">
        <v>13749</v>
      </c>
      <c r="D143" s="34" t="s">
        <v>13750</v>
      </c>
      <c r="E143" s="34" t="s">
        <v>3592</v>
      </c>
      <c r="F143" s="34"/>
      <c r="G143" s="103" t="s">
        <v>14057</v>
      </c>
      <c r="H143" s="142">
        <v>650</v>
      </c>
      <c r="I143" s="35">
        <v>0.2</v>
      </c>
      <c r="J143" s="126">
        <f t="shared" si="4"/>
        <v>520</v>
      </c>
    </row>
    <row r="144" spans="1:10" ht="15.75">
      <c r="A144" s="33">
        <f t="shared" si="5"/>
        <v>140</v>
      </c>
      <c r="B144" s="34" t="s">
        <v>207</v>
      </c>
      <c r="C144" s="34" t="s">
        <v>13751</v>
      </c>
      <c r="D144" s="34" t="s">
        <v>13752</v>
      </c>
      <c r="E144" s="34" t="s">
        <v>3592</v>
      </c>
      <c r="F144" s="34"/>
      <c r="G144" s="103" t="s">
        <v>14057</v>
      </c>
      <c r="H144" s="142">
        <v>650</v>
      </c>
      <c r="I144" s="35">
        <v>0.2</v>
      </c>
      <c r="J144" s="126">
        <f t="shared" si="4"/>
        <v>520</v>
      </c>
    </row>
    <row r="145" spans="1:10" ht="15.75">
      <c r="A145" s="33">
        <f t="shared" si="5"/>
        <v>141</v>
      </c>
      <c r="B145" s="34" t="s">
        <v>207</v>
      </c>
      <c r="C145" s="34" t="s">
        <v>13753</v>
      </c>
      <c r="D145" s="34" t="s">
        <v>13754</v>
      </c>
      <c r="E145" s="34" t="s">
        <v>3592</v>
      </c>
      <c r="F145" s="34"/>
      <c r="G145" s="103" t="s">
        <v>14057</v>
      </c>
      <c r="H145" s="142">
        <v>591</v>
      </c>
      <c r="I145" s="35">
        <v>0.2</v>
      </c>
      <c r="J145" s="126">
        <f t="shared" si="4"/>
        <v>472.8</v>
      </c>
    </row>
    <row r="146" spans="1:10" ht="15.75">
      <c r="A146" s="33">
        <f t="shared" si="5"/>
        <v>142</v>
      </c>
      <c r="B146" s="34" t="s">
        <v>207</v>
      </c>
      <c r="C146" s="34" t="s">
        <v>13755</v>
      </c>
      <c r="D146" s="34" t="s">
        <v>13756</v>
      </c>
      <c r="E146" s="34" t="s">
        <v>3592</v>
      </c>
      <c r="F146" s="34"/>
      <c r="G146" s="103" t="s">
        <v>14057</v>
      </c>
      <c r="H146" s="142">
        <v>682</v>
      </c>
      <c r="I146" s="35">
        <v>0.2</v>
      </c>
      <c r="J146" s="126">
        <f t="shared" si="4"/>
        <v>545.6</v>
      </c>
    </row>
    <row r="147" spans="1:10" ht="15.75">
      <c r="A147" s="33">
        <f t="shared" si="5"/>
        <v>143</v>
      </c>
      <c r="B147" s="34" t="s">
        <v>207</v>
      </c>
      <c r="C147" s="34" t="s">
        <v>13757</v>
      </c>
      <c r="D147" s="34" t="s">
        <v>13758</v>
      </c>
      <c r="E147" s="34" t="s">
        <v>3592</v>
      </c>
      <c r="F147" s="34"/>
      <c r="G147" s="103" t="s">
        <v>14057</v>
      </c>
      <c r="H147" s="142">
        <v>555</v>
      </c>
      <c r="I147" s="35">
        <v>0.2</v>
      </c>
      <c r="J147" s="126">
        <f t="shared" si="4"/>
        <v>444</v>
      </c>
    </row>
    <row r="148" spans="1:10" ht="15.75">
      <c r="A148" s="33">
        <f t="shared" si="5"/>
        <v>144</v>
      </c>
      <c r="B148" s="34" t="s">
        <v>207</v>
      </c>
      <c r="C148" s="34" t="s">
        <v>13759</v>
      </c>
      <c r="D148" s="34" t="s">
        <v>13760</v>
      </c>
      <c r="E148" s="34" t="s">
        <v>3592</v>
      </c>
      <c r="F148" s="34"/>
      <c r="G148" s="103" t="s">
        <v>14057</v>
      </c>
      <c r="H148" s="142">
        <v>485</v>
      </c>
      <c r="I148" s="35">
        <v>0.2</v>
      </c>
      <c r="J148" s="126">
        <f t="shared" si="4"/>
        <v>388</v>
      </c>
    </row>
    <row r="149" spans="1:10" ht="15.75">
      <c r="A149" s="33">
        <f t="shared" si="5"/>
        <v>145</v>
      </c>
      <c r="B149" s="34" t="s">
        <v>207</v>
      </c>
      <c r="C149" s="34" t="s">
        <v>13761</v>
      </c>
      <c r="D149" s="34" t="s">
        <v>13762</v>
      </c>
      <c r="E149" s="34" t="s">
        <v>3592</v>
      </c>
      <c r="F149" s="34"/>
      <c r="G149" s="103" t="s">
        <v>14057</v>
      </c>
      <c r="H149" s="142">
        <v>591</v>
      </c>
      <c r="I149" s="35">
        <v>0.2</v>
      </c>
      <c r="J149" s="126">
        <f t="shared" si="4"/>
        <v>472.8</v>
      </c>
    </row>
    <row r="150" spans="1:10" ht="15.75">
      <c r="A150" s="33">
        <f t="shared" si="5"/>
        <v>146</v>
      </c>
      <c r="B150" s="34" t="s">
        <v>207</v>
      </c>
      <c r="C150" s="34" t="s">
        <v>13763</v>
      </c>
      <c r="D150" s="34" t="s">
        <v>13764</v>
      </c>
      <c r="E150" s="34" t="s">
        <v>3592</v>
      </c>
      <c r="F150" s="34"/>
      <c r="G150" s="103" t="s">
        <v>14057</v>
      </c>
      <c r="H150" s="142">
        <v>650</v>
      </c>
      <c r="I150" s="35">
        <v>0.2</v>
      </c>
      <c r="J150" s="126">
        <f t="shared" si="4"/>
        <v>520</v>
      </c>
    </row>
    <row r="151" spans="1:10" ht="15.75">
      <c r="A151" s="33">
        <f t="shared" si="5"/>
        <v>147</v>
      </c>
      <c r="B151" s="34" t="s">
        <v>207</v>
      </c>
      <c r="C151" s="34" t="s">
        <v>13765</v>
      </c>
      <c r="D151" s="34" t="s">
        <v>13766</v>
      </c>
      <c r="E151" s="34" t="s">
        <v>3592</v>
      </c>
      <c r="F151" s="34"/>
      <c r="G151" s="103" t="s">
        <v>14057</v>
      </c>
      <c r="H151" s="142">
        <v>555</v>
      </c>
      <c r="I151" s="35">
        <v>0.2</v>
      </c>
      <c r="J151" s="126">
        <f t="shared" si="4"/>
        <v>444</v>
      </c>
    </row>
    <row r="152" spans="1:10" ht="15.75">
      <c r="A152" s="33">
        <f t="shared" si="5"/>
        <v>148</v>
      </c>
      <c r="B152" s="34" t="s">
        <v>207</v>
      </c>
      <c r="C152" s="34" t="s">
        <v>13767</v>
      </c>
      <c r="D152" s="34" t="s">
        <v>13768</v>
      </c>
      <c r="E152" s="34" t="s">
        <v>3592</v>
      </c>
      <c r="F152" s="34"/>
      <c r="G152" s="103" t="s">
        <v>14057</v>
      </c>
      <c r="H152" s="142">
        <v>511</v>
      </c>
      <c r="I152" s="35">
        <v>0.2</v>
      </c>
      <c r="J152" s="126">
        <f t="shared" si="4"/>
        <v>408.8</v>
      </c>
    </row>
    <row r="153" spans="1:10" ht="15.75">
      <c r="A153" s="33">
        <f t="shared" si="5"/>
        <v>149</v>
      </c>
      <c r="B153" s="34" t="s">
        <v>207</v>
      </c>
      <c r="C153" s="34" t="s">
        <v>13769</v>
      </c>
      <c r="D153" s="34" t="s">
        <v>13770</v>
      </c>
      <c r="E153" s="34" t="s">
        <v>3592</v>
      </c>
      <c r="F153" s="34"/>
      <c r="G153" s="103" t="s">
        <v>14057</v>
      </c>
      <c r="H153" s="142">
        <v>616</v>
      </c>
      <c r="I153" s="35">
        <v>0.2</v>
      </c>
      <c r="J153" s="126">
        <f t="shared" si="4"/>
        <v>492.8</v>
      </c>
    </row>
    <row r="154" spans="1:10" ht="15.75">
      <c r="A154" s="33">
        <f t="shared" si="5"/>
        <v>150</v>
      </c>
      <c r="B154" s="34" t="s">
        <v>207</v>
      </c>
      <c r="C154" s="34" t="s">
        <v>13771</v>
      </c>
      <c r="D154" s="34" t="s">
        <v>13772</v>
      </c>
      <c r="E154" s="34" t="s">
        <v>3592</v>
      </c>
      <c r="F154" s="34"/>
      <c r="G154" s="103" t="s">
        <v>14057</v>
      </c>
      <c r="H154" s="142">
        <v>677</v>
      </c>
      <c r="I154" s="35">
        <v>0.2</v>
      </c>
      <c r="J154" s="126">
        <f t="shared" si="4"/>
        <v>541.6</v>
      </c>
    </row>
    <row r="155" spans="1:10" ht="15.75">
      <c r="A155" s="33">
        <f t="shared" si="5"/>
        <v>151</v>
      </c>
      <c r="B155" s="34" t="s">
        <v>207</v>
      </c>
      <c r="C155" s="34" t="s">
        <v>13773</v>
      </c>
      <c r="D155" s="34" t="s">
        <v>13774</v>
      </c>
      <c r="E155" s="34" t="s">
        <v>3592</v>
      </c>
      <c r="F155" s="34"/>
      <c r="G155" s="103" t="s">
        <v>14057</v>
      </c>
      <c r="H155" s="142">
        <v>583</v>
      </c>
      <c r="I155" s="35">
        <v>0.2</v>
      </c>
      <c r="J155" s="126">
        <f t="shared" si="4"/>
        <v>466.40000000000003</v>
      </c>
    </row>
    <row r="156" spans="1:10" ht="15.75">
      <c r="A156" s="33">
        <f t="shared" si="5"/>
        <v>152</v>
      </c>
      <c r="B156" s="34" t="s">
        <v>207</v>
      </c>
      <c r="C156" s="34" t="s">
        <v>13775</v>
      </c>
      <c r="D156" s="34" t="s">
        <v>13776</v>
      </c>
      <c r="E156" s="34" t="s">
        <v>3592</v>
      </c>
      <c r="F156" s="34"/>
      <c r="G156" s="103" t="s">
        <v>14057</v>
      </c>
      <c r="H156" s="142">
        <v>511</v>
      </c>
      <c r="I156" s="35">
        <v>0.2</v>
      </c>
      <c r="J156" s="126">
        <f t="shared" si="4"/>
        <v>408.8</v>
      </c>
    </row>
    <row r="157" spans="1:10" ht="15.75">
      <c r="A157" s="33">
        <f t="shared" si="5"/>
        <v>153</v>
      </c>
      <c r="B157" s="34" t="s">
        <v>207</v>
      </c>
      <c r="C157" s="34" t="s">
        <v>13777</v>
      </c>
      <c r="D157" s="34" t="s">
        <v>13778</v>
      </c>
      <c r="E157" s="34" t="s">
        <v>3592</v>
      </c>
      <c r="F157" s="34"/>
      <c r="G157" s="103" t="s">
        <v>14057</v>
      </c>
      <c r="H157" s="142">
        <v>616</v>
      </c>
      <c r="I157" s="35">
        <v>0.2</v>
      </c>
      <c r="J157" s="126">
        <f t="shared" si="4"/>
        <v>492.8</v>
      </c>
    </row>
    <row r="158" spans="1:10" ht="15.75">
      <c r="A158" s="33">
        <f t="shared" si="5"/>
        <v>154</v>
      </c>
      <c r="B158" s="34" t="s">
        <v>207</v>
      </c>
      <c r="C158" s="34" t="s">
        <v>13779</v>
      </c>
      <c r="D158" s="34" t="s">
        <v>13780</v>
      </c>
      <c r="E158" s="34" t="s">
        <v>3592</v>
      </c>
      <c r="F158" s="34"/>
      <c r="G158" s="103" t="s">
        <v>14057</v>
      </c>
      <c r="H158" s="142">
        <v>677</v>
      </c>
      <c r="I158" s="35">
        <v>0.2</v>
      </c>
      <c r="J158" s="126">
        <f t="shared" si="4"/>
        <v>541.6</v>
      </c>
    </row>
    <row r="159" spans="1:10" ht="15.75">
      <c r="A159" s="33">
        <f t="shared" si="5"/>
        <v>155</v>
      </c>
      <c r="B159" s="34" t="s">
        <v>207</v>
      </c>
      <c r="C159" s="34" t="s">
        <v>13781</v>
      </c>
      <c r="D159" s="34" t="s">
        <v>13782</v>
      </c>
      <c r="E159" s="34" t="s">
        <v>3592</v>
      </c>
      <c r="F159" s="34"/>
      <c r="G159" s="103" t="s">
        <v>14057</v>
      </c>
      <c r="H159" s="142">
        <v>583</v>
      </c>
      <c r="I159" s="35">
        <v>0.2</v>
      </c>
      <c r="J159" s="126">
        <f t="shared" si="4"/>
        <v>466.40000000000003</v>
      </c>
    </row>
    <row r="160" spans="1:10" ht="15.75">
      <c r="A160" s="33">
        <f t="shared" si="5"/>
        <v>156</v>
      </c>
      <c r="B160" s="34" t="s">
        <v>207</v>
      </c>
      <c r="C160" s="34" t="s">
        <v>13783</v>
      </c>
      <c r="D160" s="34" t="s">
        <v>13784</v>
      </c>
      <c r="E160" s="34" t="s">
        <v>3592</v>
      </c>
      <c r="F160" s="34"/>
      <c r="G160" s="103" t="s">
        <v>14057</v>
      </c>
      <c r="H160" s="142">
        <v>485</v>
      </c>
      <c r="I160" s="35">
        <v>0.2</v>
      </c>
      <c r="J160" s="126">
        <f t="shared" si="4"/>
        <v>388</v>
      </c>
    </row>
    <row r="161" spans="1:10" ht="15.75">
      <c r="A161" s="33">
        <f t="shared" si="5"/>
        <v>157</v>
      </c>
      <c r="B161" s="34" t="s">
        <v>207</v>
      </c>
      <c r="C161" s="34" t="s">
        <v>13785</v>
      </c>
      <c r="D161" s="34" t="s">
        <v>13786</v>
      </c>
      <c r="E161" s="34" t="s">
        <v>3592</v>
      </c>
      <c r="F161" s="34"/>
      <c r="G161" s="103" t="s">
        <v>14057</v>
      </c>
      <c r="H161" s="142">
        <v>576</v>
      </c>
      <c r="I161" s="35">
        <v>0.2</v>
      </c>
      <c r="J161" s="126">
        <f t="shared" si="4"/>
        <v>460.8</v>
      </c>
    </row>
    <row r="162" spans="1:10" ht="15.75">
      <c r="A162" s="33">
        <f t="shared" si="5"/>
        <v>158</v>
      </c>
      <c r="B162" s="34" t="s">
        <v>207</v>
      </c>
      <c r="C162" s="34" t="s">
        <v>13787</v>
      </c>
      <c r="D162" s="34" t="s">
        <v>13788</v>
      </c>
      <c r="E162" s="34" t="s">
        <v>3592</v>
      </c>
      <c r="F162" s="34"/>
      <c r="G162" s="103" t="s">
        <v>14057</v>
      </c>
      <c r="H162" s="142">
        <v>527</v>
      </c>
      <c r="I162" s="35">
        <v>0.2</v>
      </c>
      <c r="J162" s="126">
        <f t="shared" si="4"/>
        <v>421.6</v>
      </c>
    </row>
    <row r="163" spans="1:10" ht="15.75">
      <c r="A163" s="33">
        <f t="shared" si="5"/>
        <v>159</v>
      </c>
      <c r="B163" s="34" t="s">
        <v>207</v>
      </c>
      <c r="C163" s="34" t="s">
        <v>13789</v>
      </c>
      <c r="D163" s="34" t="s">
        <v>13790</v>
      </c>
      <c r="E163" s="34" t="s">
        <v>3592</v>
      </c>
      <c r="F163" s="34"/>
      <c r="G163" s="103" t="s">
        <v>14057</v>
      </c>
      <c r="H163" s="142">
        <v>571</v>
      </c>
      <c r="I163" s="35">
        <v>0.2</v>
      </c>
      <c r="J163" s="126">
        <f t="shared" si="4"/>
        <v>456.8</v>
      </c>
    </row>
    <row r="164" spans="1:10" ht="15.75">
      <c r="A164" s="33">
        <f t="shared" si="5"/>
        <v>160</v>
      </c>
      <c r="B164" s="34" t="s">
        <v>207</v>
      </c>
      <c r="C164" s="34" t="s">
        <v>13791</v>
      </c>
      <c r="D164" s="34" t="s">
        <v>13792</v>
      </c>
      <c r="E164" s="34" t="s">
        <v>3592</v>
      </c>
      <c r="F164" s="34"/>
      <c r="G164" s="103" t="s">
        <v>14057</v>
      </c>
      <c r="H164" s="142">
        <v>571</v>
      </c>
      <c r="I164" s="35">
        <v>0.2</v>
      </c>
      <c r="J164" s="126">
        <f t="shared" si="4"/>
        <v>456.8</v>
      </c>
    </row>
    <row r="165" spans="1:10" ht="15.75">
      <c r="A165" s="33">
        <f t="shared" si="5"/>
        <v>161</v>
      </c>
      <c r="B165" s="34" t="s">
        <v>207</v>
      </c>
      <c r="C165" s="34" t="s">
        <v>13793</v>
      </c>
      <c r="D165" s="34" t="s">
        <v>13794</v>
      </c>
      <c r="E165" s="34" t="s">
        <v>3592</v>
      </c>
      <c r="F165" s="34"/>
      <c r="G165" s="103" t="s">
        <v>14057</v>
      </c>
      <c r="H165" s="142">
        <v>517</v>
      </c>
      <c r="I165" s="35">
        <v>0.2</v>
      </c>
      <c r="J165" s="126">
        <f t="shared" si="4"/>
        <v>413.6</v>
      </c>
    </row>
    <row r="166" spans="1:10" ht="15.75">
      <c r="A166" s="33">
        <f t="shared" si="5"/>
        <v>162</v>
      </c>
      <c r="B166" s="34" t="s">
        <v>207</v>
      </c>
      <c r="C166" s="34" t="s">
        <v>13795</v>
      </c>
      <c r="D166" s="34" t="s">
        <v>13796</v>
      </c>
      <c r="E166" s="34" t="s">
        <v>3592</v>
      </c>
      <c r="F166" s="34"/>
      <c r="G166" s="103" t="s">
        <v>14057</v>
      </c>
      <c r="H166" s="142">
        <v>521</v>
      </c>
      <c r="I166" s="35">
        <v>0.2</v>
      </c>
      <c r="J166" s="126">
        <f t="shared" si="4"/>
        <v>416.8</v>
      </c>
    </row>
    <row r="167" spans="1:10" ht="15.75">
      <c r="A167" s="33">
        <f t="shared" si="5"/>
        <v>163</v>
      </c>
      <c r="B167" s="34" t="s">
        <v>207</v>
      </c>
      <c r="C167" s="34" t="s">
        <v>13797</v>
      </c>
      <c r="D167" s="34" t="s">
        <v>13798</v>
      </c>
      <c r="E167" s="34" t="s">
        <v>3592</v>
      </c>
      <c r="F167" s="34"/>
      <c r="G167" s="103" t="s">
        <v>14057</v>
      </c>
      <c r="H167" s="142">
        <v>816</v>
      </c>
      <c r="I167" s="35">
        <v>0.2</v>
      </c>
      <c r="J167" s="126">
        <f t="shared" si="4"/>
        <v>652.80000000000007</v>
      </c>
    </row>
    <row r="168" spans="1:10" ht="15.75">
      <c r="A168" s="33">
        <f t="shared" si="5"/>
        <v>164</v>
      </c>
      <c r="B168" s="34" t="s">
        <v>207</v>
      </c>
      <c r="C168" s="34" t="s">
        <v>13799</v>
      </c>
      <c r="D168" s="34" t="s">
        <v>13800</v>
      </c>
      <c r="E168" s="34" t="s">
        <v>3592</v>
      </c>
      <c r="F168" s="34"/>
      <c r="G168" s="103" t="s">
        <v>14057</v>
      </c>
      <c r="H168" s="142">
        <v>816</v>
      </c>
      <c r="I168" s="35">
        <v>0.2</v>
      </c>
      <c r="J168" s="126">
        <f t="shared" si="4"/>
        <v>652.80000000000007</v>
      </c>
    </row>
    <row r="169" spans="1:10" ht="15.75">
      <c r="A169" s="33">
        <f t="shared" si="5"/>
        <v>165</v>
      </c>
      <c r="B169" s="34" t="s">
        <v>207</v>
      </c>
      <c r="C169" s="34" t="s">
        <v>13801</v>
      </c>
      <c r="D169" s="34" t="s">
        <v>13802</v>
      </c>
      <c r="E169" s="34" t="s">
        <v>3592</v>
      </c>
      <c r="F169" s="34"/>
      <c r="G169" s="103" t="s">
        <v>14057</v>
      </c>
      <c r="H169" s="142">
        <v>816</v>
      </c>
      <c r="I169" s="35">
        <v>0.2</v>
      </c>
      <c r="J169" s="126">
        <f t="shared" si="4"/>
        <v>652.80000000000007</v>
      </c>
    </row>
    <row r="170" spans="1:10" ht="15.75">
      <c r="A170" s="33">
        <f t="shared" si="5"/>
        <v>166</v>
      </c>
      <c r="B170" s="34" t="s">
        <v>207</v>
      </c>
      <c r="C170" s="34" t="s">
        <v>13803</v>
      </c>
      <c r="D170" s="34" t="s">
        <v>13804</v>
      </c>
      <c r="E170" s="34" t="s">
        <v>3592</v>
      </c>
      <c r="F170" s="34"/>
      <c r="G170" s="103" t="s">
        <v>14057</v>
      </c>
      <c r="H170" s="142">
        <v>765</v>
      </c>
      <c r="I170" s="35">
        <v>0.2</v>
      </c>
      <c r="J170" s="126">
        <f t="shared" si="4"/>
        <v>612</v>
      </c>
    </row>
    <row r="171" spans="1:10" ht="15.75">
      <c r="A171" s="33">
        <f t="shared" si="5"/>
        <v>167</v>
      </c>
      <c r="B171" s="34" t="s">
        <v>207</v>
      </c>
      <c r="C171" s="34" t="s">
        <v>13805</v>
      </c>
      <c r="D171" s="34" t="s">
        <v>13806</v>
      </c>
      <c r="E171" s="34" t="s">
        <v>3592</v>
      </c>
      <c r="F171" s="34"/>
      <c r="G171" s="103" t="s">
        <v>14057</v>
      </c>
      <c r="H171" s="142">
        <v>714</v>
      </c>
      <c r="I171" s="35">
        <v>0.2</v>
      </c>
      <c r="J171" s="126">
        <f t="shared" si="4"/>
        <v>571.20000000000005</v>
      </c>
    </row>
    <row r="172" spans="1:10" ht="15.75">
      <c r="A172" s="33">
        <f t="shared" si="5"/>
        <v>168</v>
      </c>
      <c r="B172" s="34" t="s">
        <v>207</v>
      </c>
      <c r="C172" s="34" t="s">
        <v>13807</v>
      </c>
      <c r="D172" s="34" t="s">
        <v>13808</v>
      </c>
      <c r="E172" s="34" t="s">
        <v>3592</v>
      </c>
      <c r="F172" s="34"/>
      <c r="G172" s="103" t="s">
        <v>14057</v>
      </c>
      <c r="H172" s="142">
        <v>816</v>
      </c>
      <c r="I172" s="35">
        <v>0.2</v>
      </c>
      <c r="J172" s="126">
        <f t="shared" si="4"/>
        <v>652.80000000000007</v>
      </c>
    </row>
    <row r="173" spans="1:10" ht="15.75">
      <c r="A173" s="33">
        <f t="shared" si="5"/>
        <v>169</v>
      </c>
      <c r="B173" s="34" t="s">
        <v>207</v>
      </c>
      <c r="C173" s="34" t="s">
        <v>13809</v>
      </c>
      <c r="D173" s="34" t="s">
        <v>13810</v>
      </c>
      <c r="E173" s="34" t="s">
        <v>3592</v>
      </c>
      <c r="F173" s="34"/>
      <c r="G173" s="103" t="s">
        <v>14057</v>
      </c>
      <c r="H173" s="142">
        <v>816</v>
      </c>
      <c r="I173" s="35">
        <v>0.2</v>
      </c>
      <c r="J173" s="126">
        <f t="shared" si="4"/>
        <v>652.80000000000007</v>
      </c>
    </row>
    <row r="174" spans="1:10" ht="15.75">
      <c r="A174" s="33">
        <f t="shared" si="5"/>
        <v>170</v>
      </c>
      <c r="B174" s="34" t="s">
        <v>207</v>
      </c>
      <c r="C174" s="34" t="s">
        <v>13811</v>
      </c>
      <c r="D174" s="34" t="s">
        <v>13812</v>
      </c>
      <c r="E174" s="34" t="s">
        <v>3592</v>
      </c>
      <c r="F174" s="34"/>
      <c r="G174" s="103" t="s">
        <v>14057</v>
      </c>
      <c r="H174" s="142">
        <v>765</v>
      </c>
      <c r="I174" s="35">
        <v>0.2</v>
      </c>
      <c r="J174" s="126">
        <f t="shared" si="4"/>
        <v>612</v>
      </c>
    </row>
    <row r="175" spans="1:10" ht="15.75">
      <c r="A175" s="33">
        <f t="shared" si="5"/>
        <v>171</v>
      </c>
      <c r="B175" s="34" t="s">
        <v>207</v>
      </c>
      <c r="C175" s="34" t="s">
        <v>13813</v>
      </c>
      <c r="D175" s="34" t="s">
        <v>13814</v>
      </c>
      <c r="E175" s="34" t="s">
        <v>3592</v>
      </c>
      <c r="F175" s="34"/>
      <c r="G175" s="103" t="s">
        <v>14057</v>
      </c>
      <c r="H175" s="142">
        <v>1063</v>
      </c>
      <c r="I175" s="35">
        <v>0.2</v>
      </c>
      <c r="J175" s="126">
        <f t="shared" si="4"/>
        <v>850.40000000000009</v>
      </c>
    </row>
    <row r="176" spans="1:10" ht="15.75">
      <c r="A176" s="33">
        <f t="shared" si="5"/>
        <v>172</v>
      </c>
      <c r="B176" s="34" t="s">
        <v>207</v>
      </c>
      <c r="C176" s="34" t="s">
        <v>13815</v>
      </c>
      <c r="D176" s="34" t="s">
        <v>13816</v>
      </c>
      <c r="E176" s="34" t="s">
        <v>3592</v>
      </c>
      <c r="F176" s="34"/>
      <c r="G176" s="103" t="s">
        <v>14057</v>
      </c>
      <c r="H176" s="142">
        <v>1012</v>
      </c>
      <c r="I176" s="35">
        <v>0.2</v>
      </c>
      <c r="J176" s="126">
        <f t="shared" si="4"/>
        <v>809.6</v>
      </c>
    </row>
    <row r="177" spans="1:10" ht="15.75">
      <c r="A177" s="33">
        <f t="shared" si="5"/>
        <v>173</v>
      </c>
      <c r="B177" s="34" t="s">
        <v>207</v>
      </c>
      <c r="C177" s="34" t="s">
        <v>13817</v>
      </c>
      <c r="D177" s="34" t="s">
        <v>13818</v>
      </c>
      <c r="E177" s="34" t="s">
        <v>3592</v>
      </c>
      <c r="F177" s="34"/>
      <c r="G177" s="103" t="s">
        <v>14057</v>
      </c>
      <c r="H177" s="142">
        <v>1012</v>
      </c>
      <c r="I177" s="35">
        <v>0.2</v>
      </c>
      <c r="J177" s="126">
        <f t="shared" si="4"/>
        <v>809.6</v>
      </c>
    </row>
    <row r="178" spans="1:10" ht="15.75">
      <c r="A178" s="33">
        <f t="shared" si="5"/>
        <v>174</v>
      </c>
      <c r="B178" s="34" t="s">
        <v>207</v>
      </c>
      <c r="C178" s="34" t="s">
        <v>13819</v>
      </c>
      <c r="D178" s="34" t="s">
        <v>13820</v>
      </c>
      <c r="E178" s="34" t="s">
        <v>3592</v>
      </c>
      <c r="F178" s="34"/>
      <c r="G178" s="103" t="s">
        <v>14057</v>
      </c>
      <c r="H178" s="142">
        <v>1012</v>
      </c>
      <c r="I178" s="35">
        <v>0.2</v>
      </c>
      <c r="J178" s="126">
        <f t="shared" si="4"/>
        <v>809.6</v>
      </c>
    </row>
    <row r="179" spans="1:10" ht="15.75">
      <c r="A179" s="33">
        <f t="shared" si="5"/>
        <v>175</v>
      </c>
      <c r="B179" s="34" t="s">
        <v>207</v>
      </c>
      <c r="C179" s="34" t="s">
        <v>13821</v>
      </c>
      <c r="D179" s="34" t="s">
        <v>13822</v>
      </c>
      <c r="E179" s="34" t="s">
        <v>3592</v>
      </c>
      <c r="F179" s="34"/>
      <c r="G179" s="103" t="s">
        <v>14057</v>
      </c>
      <c r="H179" s="142">
        <v>961</v>
      </c>
      <c r="I179" s="35">
        <v>0.2</v>
      </c>
      <c r="J179" s="126">
        <f t="shared" si="4"/>
        <v>768.80000000000007</v>
      </c>
    </row>
    <row r="180" spans="1:10" ht="15.75">
      <c r="A180" s="33">
        <f t="shared" si="5"/>
        <v>176</v>
      </c>
      <c r="B180" s="34" t="s">
        <v>207</v>
      </c>
      <c r="C180" s="34" t="s">
        <v>13823</v>
      </c>
      <c r="D180" s="34" t="s">
        <v>13824</v>
      </c>
      <c r="E180" s="34" t="s">
        <v>3592</v>
      </c>
      <c r="F180" s="34"/>
      <c r="G180" s="103" t="s">
        <v>14057</v>
      </c>
      <c r="H180" s="142">
        <v>1063</v>
      </c>
      <c r="I180" s="35">
        <v>0.2</v>
      </c>
      <c r="J180" s="126">
        <f t="shared" si="4"/>
        <v>850.40000000000009</v>
      </c>
    </row>
    <row r="181" spans="1:10" ht="15.75">
      <c r="A181" s="33">
        <f t="shared" si="5"/>
        <v>177</v>
      </c>
      <c r="B181" s="34" t="s">
        <v>207</v>
      </c>
      <c r="C181" s="34" t="s">
        <v>13825</v>
      </c>
      <c r="D181" s="34" t="s">
        <v>13826</v>
      </c>
      <c r="E181" s="34" t="s">
        <v>3592</v>
      </c>
      <c r="F181" s="34"/>
      <c r="G181" s="103" t="s">
        <v>14057</v>
      </c>
      <c r="H181" s="142">
        <v>1063</v>
      </c>
      <c r="I181" s="35">
        <v>0.2</v>
      </c>
      <c r="J181" s="126">
        <f t="shared" si="4"/>
        <v>850.40000000000009</v>
      </c>
    </row>
    <row r="182" spans="1:10" ht="15.75">
      <c r="A182" s="33">
        <f t="shared" si="5"/>
        <v>178</v>
      </c>
      <c r="B182" s="34" t="s">
        <v>207</v>
      </c>
      <c r="C182" s="34" t="s">
        <v>13827</v>
      </c>
      <c r="D182" s="34" t="s">
        <v>13828</v>
      </c>
      <c r="E182" s="34" t="s">
        <v>3592</v>
      </c>
      <c r="F182" s="34"/>
      <c r="G182" s="103" t="s">
        <v>14057</v>
      </c>
      <c r="H182" s="142">
        <v>1012</v>
      </c>
      <c r="I182" s="35">
        <v>0.2</v>
      </c>
      <c r="J182" s="126">
        <f t="shared" si="4"/>
        <v>809.6</v>
      </c>
    </row>
    <row r="183" spans="1:10" ht="15.75">
      <c r="A183" s="33">
        <f t="shared" si="5"/>
        <v>179</v>
      </c>
      <c r="B183" s="34" t="s">
        <v>207</v>
      </c>
      <c r="C183" s="34" t="s">
        <v>13829</v>
      </c>
      <c r="D183" s="34" t="s">
        <v>13830</v>
      </c>
      <c r="E183" s="34" t="s">
        <v>3592</v>
      </c>
      <c r="F183" s="34"/>
      <c r="G183" s="103" t="s">
        <v>14057</v>
      </c>
      <c r="H183" s="142">
        <v>589</v>
      </c>
      <c r="I183" s="35">
        <v>0.2</v>
      </c>
      <c r="J183" s="126">
        <f t="shared" si="4"/>
        <v>471.20000000000005</v>
      </c>
    </row>
    <row r="184" spans="1:10" ht="15.75">
      <c r="A184" s="33">
        <f t="shared" si="5"/>
        <v>180</v>
      </c>
      <c r="B184" s="34" t="s">
        <v>207</v>
      </c>
      <c r="C184" s="34" t="s">
        <v>13831</v>
      </c>
      <c r="D184" s="34" t="s">
        <v>13832</v>
      </c>
      <c r="E184" s="34" t="s">
        <v>3592</v>
      </c>
      <c r="F184" s="34"/>
      <c r="G184" s="103" t="s">
        <v>14057</v>
      </c>
      <c r="H184" s="142">
        <v>618</v>
      </c>
      <c r="I184" s="35">
        <v>0.2</v>
      </c>
      <c r="J184" s="126">
        <f t="shared" si="4"/>
        <v>494.40000000000003</v>
      </c>
    </row>
    <row r="185" spans="1:10" ht="15.75">
      <c r="A185" s="33">
        <f t="shared" si="5"/>
        <v>181</v>
      </c>
      <c r="B185" s="34" t="s">
        <v>207</v>
      </c>
      <c r="C185" s="34" t="s">
        <v>13833</v>
      </c>
      <c r="D185" s="34" t="s">
        <v>13834</v>
      </c>
      <c r="E185" s="34" t="s">
        <v>3592</v>
      </c>
      <c r="F185" s="34"/>
      <c r="G185" s="103" t="s">
        <v>14057</v>
      </c>
      <c r="H185" s="142">
        <v>686</v>
      </c>
      <c r="I185" s="35">
        <v>0.2</v>
      </c>
      <c r="J185" s="126">
        <f t="shared" si="4"/>
        <v>548.80000000000007</v>
      </c>
    </row>
    <row r="186" spans="1:10" ht="15.75">
      <c r="A186" s="33">
        <f t="shared" si="5"/>
        <v>182</v>
      </c>
      <c r="B186" s="34" t="s">
        <v>207</v>
      </c>
      <c r="C186" s="34" t="s">
        <v>13835</v>
      </c>
      <c r="D186" s="34" t="s">
        <v>13836</v>
      </c>
      <c r="E186" s="34" t="s">
        <v>3592</v>
      </c>
      <c r="F186" s="34"/>
      <c r="G186" s="103" t="s">
        <v>14057</v>
      </c>
      <c r="H186" s="142">
        <v>737</v>
      </c>
      <c r="I186" s="35">
        <v>0.2</v>
      </c>
      <c r="J186" s="126">
        <f t="shared" si="4"/>
        <v>589.6</v>
      </c>
    </row>
    <row r="187" spans="1:10" ht="15.75">
      <c r="A187" s="33">
        <f t="shared" si="5"/>
        <v>183</v>
      </c>
      <c r="B187" s="34" t="s">
        <v>207</v>
      </c>
      <c r="C187" s="34" t="s">
        <v>13837</v>
      </c>
      <c r="D187" s="34" t="s">
        <v>13838</v>
      </c>
      <c r="E187" s="34" t="s">
        <v>3592</v>
      </c>
      <c r="F187" s="34"/>
      <c r="G187" s="103" t="s">
        <v>14057</v>
      </c>
      <c r="H187" s="142">
        <v>657</v>
      </c>
      <c r="I187" s="35">
        <v>0.2</v>
      </c>
      <c r="J187" s="126">
        <f t="shared" si="4"/>
        <v>525.6</v>
      </c>
    </row>
    <row r="188" spans="1:10" ht="15.75">
      <c r="A188" s="33">
        <f t="shared" si="5"/>
        <v>184</v>
      </c>
      <c r="B188" s="34" t="s">
        <v>207</v>
      </c>
      <c r="C188" s="34" t="s">
        <v>13839</v>
      </c>
      <c r="D188" s="34" t="s">
        <v>13840</v>
      </c>
      <c r="E188" s="34" t="s">
        <v>3592</v>
      </c>
      <c r="F188" s="34"/>
      <c r="G188" s="103" t="s">
        <v>14057</v>
      </c>
      <c r="H188" s="142">
        <v>618</v>
      </c>
      <c r="I188" s="35">
        <v>0.2</v>
      </c>
      <c r="J188" s="126">
        <f t="shared" si="4"/>
        <v>494.40000000000003</v>
      </c>
    </row>
    <row r="189" spans="1:10" ht="15.75">
      <c r="A189" s="33">
        <f t="shared" si="5"/>
        <v>185</v>
      </c>
      <c r="B189" s="34" t="s">
        <v>207</v>
      </c>
      <c r="C189" s="34" t="s">
        <v>13841</v>
      </c>
      <c r="D189" s="34" t="s">
        <v>13842</v>
      </c>
      <c r="E189" s="34" t="s">
        <v>3592</v>
      </c>
      <c r="F189" s="34"/>
      <c r="G189" s="103" t="s">
        <v>14057</v>
      </c>
      <c r="H189" s="142">
        <v>589</v>
      </c>
      <c r="I189" s="35">
        <v>0.2</v>
      </c>
      <c r="J189" s="126">
        <f t="shared" si="4"/>
        <v>471.20000000000005</v>
      </c>
    </row>
    <row r="190" spans="1:10" ht="15.75">
      <c r="A190" s="33">
        <f t="shared" si="5"/>
        <v>186</v>
      </c>
      <c r="B190" s="34" t="s">
        <v>207</v>
      </c>
      <c r="C190" s="34" t="s">
        <v>13843</v>
      </c>
      <c r="D190" s="34" t="s">
        <v>13844</v>
      </c>
      <c r="E190" s="34" t="s">
        <v>3592</v>
      </c>
      <c r="F190" s="34"/>
      <c r="G190" s="103" t="s">
        <v>14057</v>
      </c>
      <c r="H190" s="142">
        <v>680</v>
      </c>
      <c r="I190" s="35">
        <v>0.2</v>
      </c>
      <c r="J190" s="126">
        <f t="shared" si="4"/>
        <v>544</v>
      </c>
    </row>
    <row r="191" spans="1:10" ht="15.75">
      <c r="A191" s="33">
        <f t="shared" si="5"/>
        <v>187</v>
      </c>
      <c r="B191" s="34" t="s">
        <v>207</v>
      </c>
      <c r="C191" s="34" t="s">
        <v>13845</v>
      </c>
      <c r="D191" s="34" t="s">
        <v>13846</v>
      </c>
      <c r="E191" s="34" t="s">
        <v>3592</v>
      </c>
      <c r="F191" s="34"/>
      <c r="G191" s="103" t="s">
        <v>14057</v>
      </c>
      <c r="H191" s="142">
        <v>741</v>
      </c>
      <c r="I191" s="35">
        <v>0.2</v>
      </c>
      <c r="J191" s="126">
        <f t="shared" si="4"/>
        <v>592.80000000000007</v>
      </c>
    </row>
    <row r="192" spans="1:10" ht="15.75">
      <c r="A192" s="33">
        <f t="shared" si="5"/>
        <v>188</v>
      </c>
      <c r="B192" s="34" t="s">
        <v>207</v>
      </c>
      <c r="C192" s="34" t="s">
        <v>13847</v>
      </c>
      <c r="D192" s="34" t="s">
        <v>13848</v>
      </c>
      <c r="E192" s="34" t="s">
        <v>3592</v>
      </c>
      <c r="F192" s="34"/>
      <c r="G192" s="103" t="s">
        <v>14057</v>
      </c>
      <c r="H192" s="142">
        <v>796</v>
      </c>
      <c r="I192" s="35">
        <v>0.2</v>
      </c>
      <c r="J192" s="126">
        <f t="shared" si="4"/>
        <v>636.80000000000007</v>
      </c>
    </row>
    <row r="193" spans="1:10" ht="15.75">
      <c r="A193" s="33">
        <f t="shared" si="5"/>
        <v>189</v>
      </c>
      <c r="B193" s="34" t="s">
        <v>207</v>
      </c>
      <c r="C193" s="34" t="s">
        <v>13849</v>
      </c>
      <c r="D193" s="34" t="s">
        <v>13850</v>
      </c>
      <c r="E193" s="34" t="s">
        <v>3592</v>
      </c>
      <c r="F193" s="34"/>
      <c r="G193" s="103" t="s">
        <v>14057</v>
      </c>
      <c r="H193" s="142">
        <v>680</v>
      </c>
      <c r="I193" s="35">
        <v>0.2</v>
      </c>
      <c r="J193" s="126">
        <f t="shared" si="4"/>
        <v>544</v>
      </c>
    </row>
    <row r="194" spans="1:10" ht="15.75">
      <c r="A194" s="33">
        <f t="shared" si="5"/>
        <v>190</v>
      </c>
      <c r="B194" s="34" t="s">
        <v>207</v>
      </c>
      <c r="C194" s="34" t="s">
        <v>13851</v>
      </c>
      <c r="D194" s="34" t="s">
        <v>13852</v>
      </c>
      <c r="E194" s="34" t="s">
        <v>3592</v>
      </c>
      <c r="F194" s="34"/>
      <c r="G194" s="103" t="s">
        <v>14057</v>
      </c>
      <c r="H194" s="142">
        <v>741</v>
      </c>
      <c r="I194" s="35">
        <v>0.2</v>
      </c>
      <c r="J194" s="126">
        <f t="shared" si="4"/>
        <v>592.80000000000007</v>
      </c>
    </row>
    <row r="195" spans="1:10" ht="15.75">
      <c r="A195" s="33">
        <f t="shared" si="5"/>
        <v>191</v>
      </c>
      <c r="B195" s="34" t="s">
        <v>207</v>
      </c>
      <c r="C195" s="34" t="s">
        <v>13853</v>
      </c>
      <c r="D195" s="34" t="s">
        <v>13854</v>
      </c>
      <c r="E195" s="34" t="s">
        <v>3592</v>
      </c>
      <c r="F195" s="34"/>
      <c r="G195" s="103" t="s">
        <v>14057</v>
      </c>
      <c r="H195" s="142">
        <v>708</v>
      </c>
      <c r="I195" s="35">
        <v>0.2</v>
      </c>
      <c r="J195" s="126">
        <f t="shared" si="4"/>
        <v>566.4</v>
      </c>
    </row>
    <row r="196" spans="1:10" ht="15.75">
      <c r="A196" s="33">
        <f t="shared" si="5"/>
        <v>192</v>
      </c>
      <c r="B196" s="34" t="s">
        <v>207</v>
      </c>
      <c r="C196" s="34" t="s">
        <v>13855</v>
      </c>
      <c r="D196" s="34" t="s">
        <v>13856</v>
      </c>
      <c r="E196" s="34" t="s">
        <v>3592</v>
      </c>
      <c r="F196" s="34"/>
      <c r="G196" s="103" t="s">
        <v>14057</v>
      </c>
      <c r="H196" s="142">
        <v>767</v>
      </c>
      <c r="I196" s="35">
        <v>0.2</v>
      </c>
      <c r="J196" s="126">
        <f t="shared" si="4"/>
        <v>613.6</v>
      </c>
    </row>
    <row r="197" spans="1:10" ht="15.75">
      <c r="A197" s="33">
        <f t="shared" si="5"/>
        <v>193</v>
      </c>
      <c r="B197" s="34" t="s">
        <v>207</v>
      </c>
      <c r="C197" s="34" t="s">
        <v>13857</v>
      </c>
      <c r="D197" s="34" t="s">
        <v>13858</v>
      </c>
      <c r="E197" s="34" t="s">
        <v>3592</v>
      </c>
      <c r="F197" s="34"/>
      <c r="G197" s="103" t="s">
        <v>14057</v>
      </c>
      <c r="H197" s="142">
        <v>708</v>
      </c>
      <c r="I197" s="35">
        <v>0.2</v>
      </c>
      <c r="J197" s="126">
        <f t="shared" si="4"/>
        <v>566.4</v>
      </c>
    </row>
    <row r="198" spans="1:10" ht="15.75">
      <c r="A198" s="33">
        <f t="shared" si="5"/>
        <v>194</v>
      </c>
      <c r="B198" s="34" t="s">
        <v>207</v>
      </c>
      <c r="C198" s="34" t="s">
        <v>13859</v>
      </c>
      <c r="D198" s="34" t="s">
        <v>13860</v>
      </c>
      <c r="E198" s="34" t="s">
        <v>3592</v>
      </c>
      <c r="F198" s="34"/>
      <c r="G198" s="103" t="s">
        <v>14057</v>
      </c>
      <c r="H198" s="142">
        <v>767</v>
      </c>
      <c r="I198" s="35">
        <v>0.2</v>
      </c>
      <c r="J198" s="126">
        <f t="shared" ref="J198:J261" si="6">H198*(1-I198)</f>
        <v>613.6</v>
      </c>
    </row>
    <row r="199" spans="1:10" ht="15.75">
      <c r="A199" s="33">
        <f t="shared" ref="A199:A262" si="7">A198+1</f>
        <v>195</v>
      </c>
      <c r="B199" s="34" t="s">
        <v>207</v>
      </c>
      <c r="C199" s="34" t="s">
        <v>13861</v>
      </c>
      <c r="D199" s="34" t="s">
        <v>13862</v>
      </c>
      <c r="E199" s="34" t="s">
        <v>3592</v>
      </c>
      <c r="F199" s="34"/>
      <c r="G199" s="103" t="s">
        <v>14057</v>
      </c>
      <c r="H199" s="142">
        <v>243</v>
      </c>
      <c r="I199" s="35">
        <v>0.2</v>
      </c>
      <c r="J199" s="126">
        <f t="shared" si="6"/>
        <v>194.4</v>
      </c>
    </row>
    <row r="200" spans="1:10" ht="15.75">
      <c r="A200" s="33">
        <f t="shared" si="7"/>
        <v>196</v>
      </c>
      <c r="B200" s="34" t="s">
        <v>207</v>
      </c>
      <c r="C200" s="34" t="s">
        <v>13863</v>
      </c>
      <c r="D200" s="34" t="s">
        <v>13864</v>
      </c>
      <c r="E200" s="34" t="s">
        <v>3592</v>
      </c>
      <c r="F200" s="34"/>
      <c r="G200" s="103" t="s">
        <v>14057</v>
      </c>
      <c r="H200" s="142">
        <v>139</v>
      </c>
      <c r="I200" s="35">
        <v>0.2</v>
      </c>
      <c r="J200" s="126">
        <f t="shared" si="6"/>
        <v>111.2</v>
      </c>
    </row>
    <row r="201" spans="1:10" ht="15.75">
      <c r="A201" s="33">
        <f t="shared" si="7"/>
        <v>197</v>
      </c>
      <c r="B201" s="34" t="s">
        <v>207</v>
      </c>
      <c r="C201" s="34" t="s">
        <v>13865</v>
      </c>
      <c r="D201" s="34" t="s">
        <v>13866</v>
      </c>
      <c r="E201" s="34" t="s">
        <v>3592</v>
      </c>
      <c r="F201" s="34"/>
      <c r="G201" s="103" t="s">
        <v>14057</v>
      </c>
      <c r="H201" s="142">
        <v>163</v>
      </c>
      <c r="I201" s="35">
        <v>0.2</v>
      </c>
      <c r="J201" s="126">
        <f t="shared" si="6"/>
        <v>130.4</v>
      </c>
    </row>
    <row r="202" spans="1:10" ht="15.75">
      <c r="A202" s="33">
        <f t="shared" si="7"/>
        <v>198</v>
      </c>
      <c r="B202" s="34" t="s">
        <v>207</v>
      </c>
      <c r="C202" s="34" t="s">
        <v>13867</v>
      </c>
      <c r="D202" s="34" t="s">
        <v>13868</v>
      </c>
      <c r="E202" s="34" t="s">
        <v>3592</v>
      </c>
      <c r="F202" s="34"/>
      <c r="G202" s="103" t="s">
        <v>14057</v>
      </c>
      <c r="H202" s="142">
        <v>139</v>
      </c>
      <c r="I202" s="35">
        <v>0.2</v>
      </c>
      <c r="J202" s="126">
        <f t="shared" si="6"/>
        <v>111.2</v>
      </c>
    </row>
    <row r="203" spans="1:10" ht="15.75">
      <c r="A203" s="33">
        <f t="shared" si="7"/>
        <v>199</v>
      </c>
      <c r="B203" s="34" t="s">
        <v>207</v>
      </c>
      <c r="C203" s="34" t="s">
        <v>13869</v>
      </c>
      <c r="D203" s="34" t="s">
        <v>13870</v>
      </c>
      <c r="E203" s="34" t="s">
        <v>3592</v>
      </c>
      <c r="F203" s="34"/>
      <c r="G203" s="103" t="s">
        <v>14057</v>
      </c>
      <c r="H203" s="142">
        <v>163</v>
      </c>
      <c r="I203" s="35">
        <v>0.2</v>
      </c>
      <c r="J203" s="126">
        <f t="shared" si="6"/>
        <v>130.4</v>
      </c>
    </row>
    <row r="204" spans="1:10" ht="15.75">
      <c r="A204" s="33">
        <f t="shared" si="7"/>
        <v>200</v>
      </c>
      <c r="B204" s="34" t="s">
        <v>207</v>
      </c>
      <c r="C204" s="34" t="s">
        <v>13871</v>
      </c>
      <c r="D204" s="34" t="s">
        <v>13872</v>
      </c>
      <c r="E204" s="34" t="s">
        <v>3592</v>
      </c>
      <c r="F204" s="34"/>
      <c r="G204" s="103" t="s">
        <v>14057</v>
      </c>
      <c r="H204" s="142">
        <v>139</v>
      </c>
      <c r="I204" s="35">
        <v>0.2</v>
      </c>
      <c r="J204" s="126">
        <f t="shared" si="6"/>
        <v>111.2</v>
      </c>
    </row>
    <row r="205" spans="1:10" ht="15.75">
      <c r="A205" s="33">
        <f t="shared" si="7"/>
        <v>201</v>
      </c>
      <c r="B205" s="34" t="s">
        <v>207</v>
      </c>
      <c r="C205" s="34" t="s">
        <v>13873</v>
      </c>
      <c r="D205" s="34" t="s">
        <v>13874</v>
      </c>
      <c r="E205" s="34" t="s">
        <v>3592</v>
      </c>
      <c r="F205" s="34"/>
      <c r="G205" s="103" t="s">
        <v>14057</v>
      </c>
      <c r="H205" s="142">
        <v>163</v>
      </c>
      <c r="I205" s="35">
        <v>0.2</v>
      </c>
      <c r="J205" s="126">
        <f t="shared" si="6"/>
        <v>130.4</v>
      </c>
    </row>
    <row r="206" spans="1:10" ht="15.75">
      <c r="A206" s="33">
        <f t="shared" si="7"/>
        <v>202</v>
      </c>
      <c r="B206" s="34" t="s">
        <v>207</v>
      </c>
      <c r="C206" s="34" t="s">
        <v>13875</v>
      </c>
      <c r="D206" s="34" t="s">
        <v>13876</v>
      </c>
      <c r="E206" s="34" t="s">
        <v>3592</v>
      </c>
      <c r="F206" s="34"/>
      <c r="G206" s="103" t="s">
        <v>14057</v>
      </c>
      <c r="H206" s="142">
        <v>210</v>
      </c>
      <c r="I206" s="35">
        <v>0.2</v>
      </c>
      <c r="J206" s="126">
        <f t="shared" si="6"/>
        <v>168</v>
      </c>
    </row>
    <row r="207" spans="1:10" ht="15.75">
      <c r="A207" s="33">
        <f t="shared" si="7"/>
        <v>203</v>
      </c>
      <c r="B207" s="34" t="s">
        <v>207</v>
      </c>
      <c r="C207" s="34" t="s">
        <v>13877</v>
      </c>
      <c r="D207" s="34" t="s">
        <v>13878</v>
      </c>
      <c r="E207" s="34" t="s">
        <v>3592</v>
      </c>
      <c r="F207" s="34"/>
      <c r="G207" s="103" t="s">
        <v>14057</v>
      </c>
      <c r="H207" s="142">
        <v>62</v>
      </c>
      <c r="I207" s="35">
        <v>0.2</v>
      </c>
      <c r="J207" s="126">
        <f t="shared" si="6"/>
        <v>49.6</v>
      </c>
    </row>
    <row r="208" spans="1:10" ht="15.75">
      <c r="A208" s="33">
        <f t="shared" si="7"/>
        <v>204</v>
      </c>
      <c r="B208" s="34" t="s">
        <v>207</v>
      </c>
      <c r="C208" s="34" t="s">
        <v>13879</v>
      </c>
      <c r="D208" s="34" t="s">
        <v>13880</v>
      </c>
      <c r="E208" s="34" t="s">
        <v>3592</v>
      </c>
      <c r="F208" s="34"/>
      <c r="G208" s="103" t="s">
        <v>14057</v>
      </c>
      <c r="H208" s="142">
        <v>62</v>
      </c>
      <c r="I208" s="35">
        <v>0.2</v>
      </c>
      <c r="J208" s="126">
        <f t="shared" si="6"/>
        <v>49.6</v>
      </c>
    </row>
    <row r="209" spans="1:10" ht="15.75">
      <c r="A209" s="33">
        <f t="shared" si="7"/>
        <v>205</v>
      </c>
      <c r="B209" s="34" t="s">
        <v>207</v>
      </c>
      <c r="C209" s="34" t="s">
        <v>13881</v>
      </c>
      <c r="D209" s="34" t="s">
        <v>13882</v>
      </c>
      <c r="E209" s="34" t="s">
        <v>3592</v>
      </c>
      <c r="F209" s="34"/>
      <c r="G209" s="103" t="s">
        <v>14057</v>
      </c>
      <c r="H209" s="142">
        <v>139</v>
      </c>
      <c r="I209" s="35">
        <v>0.2</v>
      </c>
      <c r="J209" s="126">
        <f t="shared" si="6"/>
        <v>111.2</v>
      </c>
    </row>
    <row r="210" spans="1:10" ht="15.75">
      <c r="A210" s="33">
        <f t="shared" si="7"/>
        <v>206</v>
      </c>
      <c r="B210" s="34" t="s">
        <v>207</v>
      </c>
      <c r="C210" s="34" t="s">
        <v>13883</v>
      </c>
      <c r="D210" s="34" t="s">
        <v>13884</v>
      </c>
      <c r="E210" s="34" t="s">
        <v>3592</v>
      </c>
      <c r="F210" s="34"/>
      <c r="G210" s="103" t="s">
        <v>14057</v>
      </c>
      <c r="H210" s="142">
        <v>163</v>
      </c>
      <c r="I210" s="35">
        <v>0.2</v>
      </c>
      <c r="J210" s="126">
        <f t="shared" si="6"/>
        <v>130.4</v>
      </c>
    </row>
    <row r="211" spans="1:10" ht="15.75">
      <c r="A211" s="33">
        <f t="shared" si="7"/>
        <v>207</v>
      </c>
      <c r="B211" s="34" t="s">
        <v>207</v>
      </c>
      <c r="C211" s="34" t="s">
        <v>13885</v>
      </c>
      <c r="D211" s="34" t="s">
        <v>13886</v>
      </c>
      <c r="E211" s="34" t="s">
        <v>3592</v>
      </c>
      <c r="F211" s="34"/>
      <c r="G211" s="103" t="s">
        <v>14057</v>
      </c>
      <c r="H211" s="142">
        <v>210</v>
      </c>
      <c r="I211" s="35">
        <v>0.2</v>
      </c>
      <c r="J211" s="126">
        <f t="shared" si="6"/>
        <v>168</v>
      </c>
    </row>
    <row r="212" spans="1:10" ht="15.75">
      <c r="A212" s="33">
        <f t="shared" si="7"/>
        <v>208</v>
      </c>
      <c r="B212" s="34" t="s">
        <v>207</v>
      </c>
      <c r="C212" s="34" t="s">
        <v>13887</v>
      </c>
      <c r="D212" s="34" t="s">
        <v>13888</v>
      </c>
      <c r="E212" s="34" t="s">
        <v>3592</v>
      </c>
      <c r="F212" s="34"/>
      <c r="G212" s="103" t="s">
        <v>14057</v>
      </c>
      <c r="H212" s="142">
        <v>35</v>
      </c>
      <c r="I212" s="35">
        <v>0.2</v>
      </c>
      <c r="J212" s="126">
        <f t="shared" si="6"/>
        <v>28</v>
      </c>
    </row>
    <row r="213" spans="1:10" ht="15.75">
      <c r="A213" s="33">
        <f t="shared" si="7"/>
        <v>209</v>
      </c>
      <c r="B213" s="34" t="s">
        <v>207</v>
      </c>
      <c r="C213" s="34" t="s">
        <v>13889</v>
      </c>
      <c r="D213" s="34" t="s">
        <v>13890</v>
      </c>
      <c r="E213" s="34" t="s">
        <v>3592</v>
      </c>
      <c r="F213" s="34"/>
      <c r="G213" s="103" t="s">
        <v>14057</v>
      </c>
      <c r="H213" s="142">
        <v>59</v>
      </c>
      <c r="I213" s="35">
        <v>0.2</v>
      </c>
      <c r="J213" s="126">
        <f t="shared" si="6"/>
        <v>47.2</v>
      </c>
    </row>
    <row r="214" spans="1:10" ht="15.75">
      <c r="A214" s="33">
        <f t="shared" si="7"/>
        <v>210</v>
      </c>
      <c r="B214" s="34" t="s">
        <v>207</v>
      </c>
      <c r="C214" s="34" t="s">
        <v>13891</v>
      </c>
      <c r="D214" s="34" t="s">
        <v>13892</v>
      </c>
      <c r="E214" s="34" t="s">
        <v>3592</v>
      </c>
      <c r="F214" s="34"/>
      <c r="G214" s="103" t="s">
        <v>14057</v>
      </c>
      <c r="H214" s="142">
        <v>35</v>
      </c>
      <c r="I214" s="35">
        <v>0.2</v>
      </c>
      <c r="J214" s="126">
        <f t="shared" si="6"/>
        <v>28</v>
      </c>
    </row>
    <row r="215" spans="1:10" ht="15.75">
      <c r="A215" s="33">
        <f t="shared" si="7"/>
        <v>211</v>
      </c>
      <c r="B215" s="34" t="s">
        <v>207</v>
      </c>
      <c r="C215" s="34" t="s">
        <v>13893</v>
      </c>
      <c r="D215" s="34" t="s">
        <v>13894</v>
      </c>
      <c r="E215" s="34" t="s">
        <v>3592</v>
      </c>
      <c r="F215" s="34"/>
      <c r="G215" s="103" t="s">
        <v>14057</v>
      </c>
      <c r="H215" s="142">
        <v>59</v>
      </c>
      <c r="I215" s="35">
        <v>0.2</v>
      </c>
      <c r="J215" s="126">
        <f t="shared" si="6"/>
        <v>47.2</v>
      </c>
    </row>
    <row r="216" spans="1:10" ht="15.75">
      <c r="A216" s="33">
        <f t="shared" si="7"/>
        <v>212</v>
      </c>
      <c r="B216" s="34" t="s">
        <v>207</v>
      </c>
      <c r="C216" s="34" t="s">
        <v>13895</v>
      </c>
      <c r="D216" s="34" t="s">
        <v>13896</v>
      </c>
      <c r="E216" s="34" t="s">
        <v>3592</v>
      </c>
      <c r="F216" s="34"/>
      <c r="G216" s="103" t="s">
        <v>14057</v>
      </c>
      <c r="H216" s="142">
        <v>226</v>
      </c>
      <c r="I216" s="35">
        <v>0.2</v>
      </c>
      <c r="J216" s="126">
        <f t="shared" si="6"/>
        <v>180.8</v>
      </c>
    </row>
    <row r="217" spans="1:10" ht="15.75">
      <c r="A217" s="33">
        <f t="shared" si="7"/>
        <v>213</v>
      </c>
      <c r="B217" s="34" t="s">
        <v>207</v>
      </c>
      <c r="C217" s="34" t="s">
        <v>13897</v>
      </c>
      <c r="D217" s="34" t="s">
        <v>13898</v>
      </c>
      <c r="E217" s="34" t="s">
        <v>3592</v>
      </c>
      <c r="F217" s="34"/>
      <c r="G217" s="103" t="s">
        <v>14057</v>
      </c>
      <c r="H217" s="142">
        <v>226</v>
      </c>
      <c r="I217" s="35">
        <v>0.2</v>
      </c>
      <c r="J217" s="126">
        <f t="shared" si="6"/>
        <v>180.8</v>
      </c>
    </row>
    <row r="218" spans="1:10" ht="15.75">
      <c r="A218" s="33">
        <f t="shared" si="7"/>
        <v>214</v>
      </c>
      <c r="B218" s="34" t="s">
        <v>207</v>
      </c>
      <c r="C218" s="34" t="s">
        <v>13899</v>
      </c>
      <c r="D218" s="34" t="s">
        <v>13900</v>
      </c>
      <c r="E218" s="34" t="s">
        <v>3592</v>
      </c>
      <c r="F218" s="34"/>
      <c r="G218" s="103" t="s">
        <v>14057</v>
      </c>
      <c r="H218" s="142">
        <v>266</v>
      </c>
      <c r="I218" s="35">
        <v>0.2</v>
      </c>
      <c r="J218" s="126">
        <f t="shared" si="6"/>
        <v>212.8</v>
      </c>
    </row>
    <row r="219" spans="1:10" ht="15.75">
      <c r="A219" s="33">
        <f t="shared" si="7"/>
        <v>215</v>
      </c>
      <c r="B219" s="34" t="s">
        <v>207</v>
      </c>
      <c r="C219" s="34" t="s">
        <v>13901</v>
      </c>
      <c r="D219" s="34" t="s">
        <v>13902</v>
      </c>
      <c r="E219" s="34" t="s">
        <v>3592</v>
      </c>
      <c r="F219" s="34"/>
      <c r="G219" s="103" t="s">
        <v>14057</v>
      </c>
      <c r="H219" s="142">
        <v>226</v>
      </c>
      <c r="I219" s="35">
        <v>0.2</v>
      </c>
      <c r="J219" s="126">
        <f t="shared" si="6"/>
        <v>180.8</v>
      </c>
    </row>
    <row r="220" spans="1:10" ht="15.75">
      <c r="A220" s="33">
        <f t="shared" si="7"/>
        <v>216</v>
      </c>
      <c r="B220" s="34" t="s">
        <v>207</v>
      </c>
      <c r="C220" s="34" t="s">
        <v>13903</v>
      </c>
      <c r="D220" s="34" t="s">
        <v>13904</v>
      </c>
      <c r="E220" s="34" t="s">
        <v>3592</v>
      </c>
      <c r="F220" s="34"/>
      <c r="G220" s="103" t="s">
        <v>14057</v>
      </c>
      <c r="H220" s="142">
        <v>266</v>
      </c>
      <c r="I220" s="35">
        <v>0.2</v>
      </c>
      <c r="J220" s="126">
        <f t="shared" si="6"/>
        <v>212.8</v>
      </c>
    </row>
    <row r="221" spans="1:10" ht="15.75">
      <c r="A221" s="33">
        <f t="shared" si="7"/>
        <v>217</v>
      </c>
      <c r="B221" s="34" t="s">
        <v>207</v>
      </c>
      <c r="C221" s="34" t="s">
        <v>13905</v>
      </c>
      <c r="D221" s="34" t="s">
        <v>13906</v>
      </c>
      <c r="E221" s="34" t="s">
        <v>3592</v>
      </c>
      <c r="F221" s="34"/>
      <c r="G221" s="103" t="s">
        <v>14057</v>
      </c>
      <c r="H221" s="142">
        <v>655</v>
      </c>
      <c r="I221" s="35">
        <v>0.2</v>
      </c>
      <c r="J221" s="126">
        <f t="shared" si="6"/>
        <v>524</v>
      </c>
    </row>
    <row r="222" spans="1:10" ht="15.75">
      <c r="A222" s="33">
        <f t="shared" si="7"/>
        <v>218</v>
      </c>
      <c r="B222" s="34" t="s">
        <v>207</v>
      </c>
      <c r="C222" s="34" t="s">
        <v>13907</v>
      </c>
      <c r="D222" s="34" t="s">
        <v>13908</v>
      </c>
      <c r="E222" s="34" t="s">
        <v>3592</v>
      </c>
      <c r="F222" s="34"/>
      <c r="G222" s="103" t="s">
        <v>14057</v>
      </c>
      <c r="H222" s="142">
        <v>704</v>
      </c>
      <c r="I222" s="35">
        <v>0.2</v>
      </c>
      <c r="J222" s="126">
        <f t="shared" si="6"/>
        <v>563.20000000000005</v>
      </c>
    </row>
    <row r="223" spans="1:10" ht="15.75">
      <c r="A223" s="33">
        <f t="shared" si="7"/>
        <v>219</v>
      </c>
      <c r="B223" s="34" t="s">
        <v>207</v>
      </c>
      <c r="C223" s="34" t="s">
        <v>13909</v>
      </c>
      <c r="D223" s="34" t="s">
        <v>13910</v>
      </c>
      <c r="E223" s="34" t="s">
        <v>3592</v>
      </c>
      <c r="F223" s="34"/>
      <c r="G223" s="103" t="s">
        <v>14057</v>
      </c>
      <c r="H223" s="142">
        <v>655</v>
      </c>
      <c r="I223" s="35">
        <v>0.2</v>
      </c>
      <c r="J223" s="126">
        <f t="shared" si="6"/>
        <v>524</v>
      </c>
    </row>
    <row r="224" spans="1:10" ht="15.75">
      <c r="A224" s="33">
        <f t="shared" si="7"/>
        <v>220</v>
      </c>
      <c r="B224" s="34" t="s">
        <v>207</v>
      </c>
      <c r="C224" s="34" t="s">
        <v>13911</v>
      </c>
      <c r="D224" s="34" t="s">
        <v>13912</v>
      </c>
      <c r="E224" s="34" t="s">
        <v>3592</v>
      </c>
      <c r="F224" s="34"/>
      <c r="G224" s="103" t="s">
        <v>14057</v>
      </c>
      <c r="H224" s="142">
        <v>704</v>
      </c>
      <c r="I224" s="35">
        <v>0.2</v>
      </c>
      <c r="J224" s="126">
        <f t="shared" si="6"/>
        <v>563.20000000000005</v>
      </c>
    </row>
    <row r="225" spans="1:10" ht="15.75">
      <c r="A225" s="33">
        <f t="shared" si="7"/>
        <v>221</v>
      </c>
      <c r="B225" s="34" t="s">
        <v>207</v>
      </c>
      <c r="C225" s="34" t="s">
        <v>13913</v>
      </c>
      <c r="D225" s="34" t="s">
        <v>13914</v>
      </c>
      <c r="E225" s="34" t="s">
        <v>3592</v>
      </c>
      <c r="F225" s="34"/>
      <c r="G225" s="103" t="s">
        <v>14057</v>
      </c>
      <c r="H225" s="142">
        <v>374</v>
      </c>
      <c r="I225" s="35">
        <v>0.2</v>
      </c>
      <c r="J225" s="126">
        <f t="shared" si="6"/>
        <v>299.2</v>
      </c>
    </row>
    <row r="226" spans="1:10" ht="15.75">
      <c r="A226" s="33">
        <f t="shared" si="7"/>
        <v>222</v>
      </c>
      <c r="B226" s="34" t="s">
        <v>207</v>
      </c>
      <c r="C226" s="34" t="s">
        <v>13915</v>
      </c>
      <c r="D226" s="34" t="s">
        <v>13916</v>
      </c>
      <c r="E226" s="34" t="s">
        <v>3592</v>
      </c>
      <c r="F226" s="34"/>
      <c r="G226" s="103" t="s">
        <v>14057</v>
      </c>
      <c r="H226" s="142">
        <v>374</v>
      </c>
      <c r="I226" s="35">
        <v>0.2</v>
      </c>
      <c r="J226" s="126">
        <f t="shared" si="6"/>
        <v>299.2</v>
      </c>
    </row>
    <row r="227" spans="1:10" ht="15.75">
      <c r="A227" s="33">
        <f t="shared" si="7"/>
        <v>223</v>
      </c>
      <c r="B227" s="34" t="s">
        <v>207</v>
      </c>
      <c r="C227" s="34" t="s">
        <v>13917</v>
      </c>
      <c r="D227" s="34" t="s">
        <v>13918</v>
      </c>
      <c r="E227" s="34" t="s">
        <v>3592</v>
      </c>
      <c r="F227" s="34"/>
      <c r="G227" s="103" t="s">
        <v>14057</v>
      </c>
      <c r="H227" s="142">
        <v>163</v>
      </c>
      <c r="I227" s="35">
        <v>0.2</v>
      </c>
      <c r="J227" s="126">
        <f t="shared" si="6"/>
        <v>130.4</v>
      </c>
    </row>
    <row r="228" spans="1:10" ht="15.75">
      <c r="A228" s="33">
        <f t="shared" si="7"/>
        <v>224</v>
      </c>
      <c r="B228" s="34" t="s">
        <v>207</v>
      </c>
      <c r="C228" s="34" t="s">
        <v>13919</v>
      </c>
      <c r="D228" s="34" t="s">
        <v>13920</v>
      </c>
      <c r="E228" s="34" t="s">
        <v>3592</v>
      </c>
      <c r="F228" s="34"/>
      <c r="G228" s="103" t="s">
        <v>14057</v>
      </c>
      <c r="H228" s="142">
        <v>104</v>
      </c>
      <c r="I228" s="35">
        <v>0.2</v>
      </c>
      <c r="J228" s="126">
        <f t="shared" si="6"/>
        <v>83.2</v>
      </c>
    </row>
    <row r="229" spans="1:10" ht="15.75">
      <c r="A229" s="33">
        <f t="shared" si="7"/>
        <v>225</v>
      </c>
      <c r="B229" s="34" t="s">
        <v>207</v>
      </c>
      <c r="C229" s="34" t="s">
        <v>13921</v>
      </c>
      <c r="D229" s="34" t="s">
        <v>13922</v>
      </c>
      <c r="E229" s="34" t="s">
        <v>3592</v>
      </c>
      <c r="F229" s="34"/>
      <c r="G229" s="103" t="s">
        <v>14057</v>
      </c>
      <c r="H229" s="142">
        <v>163</v>
      </c>
      <c r="I229" s="35">
        <v>0.2</v>
      </c>
      <c r="J229" s="126">
        <f t="shared" si="6"/>
        <v>130.4</v>
      </c>
    </row>
    <row r="230" spans="1:10" ht="15.75">
      <c r="A230" s="33">
        <f t="shared" si="7"/>
        <v>226</v>
      </c>
      <c r="B230" s="34" t="s">
        <v>207</v>
      </c>
      <c r="C230" s="34" t="s">
        <v>13923</v>
      </c>
      <c r="D230" s="34" t="s">
        <v>13924</v>
      </c>
      <c r="E230" s="34" t="s">
        <v>3592</v>
      </c>
      <c r="F230" s="34"/>
      <c r="G230" s="103" t="s">
        <v>14057</v>
      </c>
      <c r="H230" s="142">
        <v>74</v>
      </c>
      <c r="I230" s="35">
        <v>0.2</v>
      </c>
      <c r="J230" s="126">
        <f t="shared" si="6"/>
        <v>59.2</v>
      </c>
    </row>
    <row r="231" spans="1:10" ht="15.75">
      <c r="A231" s="33">
        <f t="shared" si="7"/>
        <v>227</v>
      </c>
      <c r="B231" s="34" t="s">
        <v>207</v>
      </c>
      <c r="C231" s="34" t="s">
        <v>13925</v>
      </c>
      <c r="D231" s="34" t="s">
        <v>13926</v>
      </c>
      <c r="E231" s="34" t="s">
        <v>3592</v>
      </c>
      <c r="F231" s="34"/>
      <c r="G231" s="103" t="s">
        <v>14057</v>
      </c>
      <c r="H231" s="142">
        <v>30</v>
      </c>
      <c r="I231" s="35">
        <v>0.2</v>
      </c>
      <c r="J231" s="126">
        <f t="shared" si="6"/>
        <v>24</v>
      </c>
    </row>
    <row r="232" spans="1:10" ht="15.75">
      <c r="A232" s="33">
        <f t="shared" si="7"/>
        <v>228</v>
      </c>
      <c r="B232" s="34" t="s">
        <v>207</v>
      </c>
      <c r="C232" s="34" t="s">
        <v>13927</v>
      </c>
      <c r="D232" s="34" t="s">
        <v>13928</v>
      </c>
      <c r="E232" s="34" t="s">
        <v>3592</v>
      </c>
      <c r="F232" s="34"/>
      <c r="G232" s="103" t="s">
        <v>14057</v>
      </c>
      <c r="H232" s="142">
        <v>112</v>
      </c>
      <c r="I232" s="35">
        <v>0.2</v>
      </c>
      <c r="J232" s="126">
        <f t="shared" si="6"/>
        <v>89.600000000000009</v>
      </c>
    </row>
    <row r="233" spans="1:10" ht="15.75">
      <c r="A233" s="33">
        <f t="shared" si="7"/>
        <v>229</v>
      </c>
      <c r="B233" s="34" t="s">
        <v>207</v>
      </c>
      <c r="C233" s="34" t="s">
        <v>13929</v>
      </c>
      <c r="D233" s="34" t="s">
        <v>13930</v>
      </c>
      <c r="E233" s="34" t="s">
        <v>3592</v>
      </c>
      <c r="F233" s="34"/>
      <c r="G233" s="103" t="s">
        <v>14057</v>
      </c>
      <c r="H233" s="142">
        <v>112</v>
      </c>
      <c r="I233" s="35">
        <v>0.2</v>
      </c>
      <c r="J233" s="126">
        <f t="shared" si="6"/>
        <v>89.600000000000009</v>
      </c>
    </row>
    <row r="234" spans="1:10" ht="15.75">
      <c r="A234" s="33">
        <f t="shared" si="7"/>
        <v>230</v>
      </c>
      <c r="B234" s="34" t="s">
        <v>207</v>
      </c>
      <c r="C234" s="34" t="s">
        <v>13931</v>
      </c>
      <c r="D234" s="34" t="s">
        <v>13932</v>
      </c>
      <c r="E234" s="34" t="s">
        <v>3592</v>
      </c>
      <c r="F234" s="34"/>
      <c r="G234" s="103" t="s">
        <v>14057</v>
      </c>
      <c r="H234" s="142">
        <v>112</v>
      </c>
      <c r="I234" s="35">
        <v>0.2</v>
      </c>
      <c r="J234" s="126">
        <f t="shared" si="6"/>
        <v>89.600000000000009</v>
      </c>
    </row>
    <row r="235" spans="1:10" ht="15.75">
      <c r="A235" s="33">
        <f t="shared" si="7"/>
        <v>231</v>
      </c>
      <c r="B235" s="34" t="s">
        <v>207</v>
      </c>
      <c r="C235" s="34" t="s">
        <v>13933</v>
      </c>
      <c r="D235" s="34" t="s">
        <v>13934</v>
      </c>
      <c r="E235" s="34" t="s">
        <v>3592</v>
      </c>
      <c r="F235" s="34"/>
      <c r="G235" s="103" t="s">
        <v>14057</v>
      </c>
      <c r="H235" s="142">
        <v>83</v>
      </c>
      <c r="I235" s="35">
        <v>0.2</v>
      </c>
      <c r="J235" s="126">
        <f t="shared" si="6"/>
        <v>66.400000000000006</v>
      </c>
    </row>
    <row r="236" spans="1:10" ht="15.75">
      <c r="A236" s="33">
        <f t="shared" si="7"/>
        <v>232</v>
      </c>
      <c r="B236" s="34" t="s">
        <v>207</v>
      </c>
      <c r="C236" s="34" t="s">
        <v>13935</v>
      </c>
      <c r="D236" s="34" t="s">
        <v>13936</v>
      </c>
      <c r="E236" s="34" t="s">
        <v>3592</v>
      </c>
      <c r="F236" s="34"/>
      <c r="G236" s="103" t="s">
        <v>14057</v>
      </c>
      <c r="H236" s="142">
        <v>83</v>
      </c>
      <c r="I236" s="35">
        <v>0.2</v>
      </c>
      <c r="J236" s="126">
        <f t="shared" si="6"/>
        <v>66.400000000000006</v>
      </c>
    </row>
    <row r="237" spans="1:10" ht="15.75">
      <c r="A237" s="33">
        <f t="shared" si="7"/>
        <v>233</v>
      </c>
      <c r="B237" s="34" t="s">
        <v>207</v>
      </c>
      <c r="C237" s="34" t="s">
        <v>13937</v>
      </c>
      <c r="D237" s="34" t="s">
        <v>13938</v>
      </c>
      <c r="E237" s="34" t="s">
        <v>3592</v>
      </c>
      <c r="F237" s="34"/>
      <c r="G237" s="103" t="s">
        <v>14057</v>
      </c>
      <c r="H237" s="142">
        <v>83</v>
      </c>
      <c r="I237" s="35">
        <v>0.2</v>
      </c>
      <c r="J237" s="126">
        <f t="shared" si="6"/>
        <v>66.400000000000006</v>
      </c>
    </row>
    <row r="238" spans="1:10" ht="15.75">
      <c r="A238" s="33">
        <f t="shared" si="7"/>
        <v>234</v>
      </c>
      <c r="B238" s="34" t="s">
        <v>207</v>
      </c>
      <c r="C238" s="34" t="s">
        <v>13939</v>
      </c>
      <c r="D238" s="34" t="s">
        <v>13940</v>
      </c>
      <c r="E238" s="34" t="s">
        <v>3592</v>
      </c>
      <c r="F238" s="34"/>
      <c r="G238" s="103" t="s">
        <v>14057</v>
      </c>
      <c r="H238" s="142">
        <v>83</v>
      </c>
      <c r="I238" s="35">
        <v>0.2</v>
      </c>
      <c r="J238" s="126">
        <f t="shared" si="6"/>
        <v>66.400000000000006</v>
      </c>
    </row>
    <row r="239" spans="1:10" ht="15.75">
      <c r="A239" s="33">
        <f t="shared" si="7"/>
        <v>235</v>
      </c>
      <c r="B239" s="34" t="s">
        <v>207</v>
      </c>
      <c r="C239" s="34" t="s">
        <v>13941</v>
      </c>
      <c r="D239" s="34" t="s">
        <v>13942</v>
      </c>
      <c r="E239" s="34" t="s">
        <v>3592</v>
      </c>
      <c r="F239" s="34"/>
      <c r="G239" s="103" t="s">
        <v>14057</v>
      </c>
      <c r="H239" s="142">
        <v>83</v>
      </c>
      <c r="I239" s="35">
        <v>0.2</v>
      </c>
      <c r="J239" s="126">
        <f t="shared" si="6"/>
        <v>66.400000000000006</v>
      </c>
    </row>
    <row r="240" spans="1:10" ht="15.75">
      <c r="A240" s="33">
        <f t="shared" si="7"/>
        <v>236</v>
      </c>
      <c r="B240" s="34" t="s">
        <v>207</v>
      </c>
      <c r="C240" s="34" t="s">
        <v>13943</v>
      </c>
      <c r="D240" s="34" t="s">
        <v>13944</v>
      </c>
      <c r="E240" s="34" t="s">
        <v>3592</v>
      </c>
      <c r="F240" s="34"/>
      <c r="G240" s="103" t="s">
        <v>14057</v>
      </c>
      <c r="H240" s="142">
        <v>83</v>
      </c>
      <c r="I240" s="35">
        <v>0.2</v>
      </c>
      <c r="J240" s="126">
        <f t="shared" si="6"/>
        <v>66.400000000000006</v>
      </c>
    </row>
    <row r="241" spans="1:10" ht="15.75">
      <c r="A241" s="33">
        <f t="shared" si="7"/>
        <v>237</v>
      </c>
      <c r="B241" s="34" t="s">
        <v>207</v>
      </c>
      <c r="C241" s="34" t="s">
        <v>13945</v>
      </c>
      <c r="D241" s="34" t="s">
        <v>13946</v>
      </c>
      <c r="E241" s="34" t="s">
        <v>3592</v>
      </c>
      <c r="F241" s="34"/>
      <c r="G241" s="103" t="s">
        <v>14057</v>
      </c>
      <c r="H241" s="142">
        <v>30</v>
      </c>
      <c r="I241" s="35">
        <v>0.2</v>
      </c>
      <c r="J241" s="126">
        <f t="shared" si="6"/>
        <v>24</v>
      </c>
    </row>
    <row r="242" spans="1:10" ht="15.75">
      <c r="A242" s="33">
        <f t="shared" si="7"/>
        <v>238</v>
      </c>
      <c r="B242" s="34" t="s">
        <v>207</v>
      </c>
      <c r="C242" s="34" t="s">
        <v>13947</v>
      </c>
      <c r="D242" s="34" t="s">
        <v>13948</v>
      </c>
      <c r="E242" s="34" t="s">
        <v>3592</v>
      </c>
      <c r="F242" s="34"/>
      <c r="G242" s="103" t="s">
        <v>14057</v>
      </c>
      <c r="H242" s="142">
        <v>112</v>
      </c>
      <c r="I242" s="35">
        <v>0.2</v>
      </c>
      <c r="J242" s="126">
        <f t="shared" si="6"/>
        <v>89.600000000000009</v>
      </c>
    </row>
    <row r="243" spans="1:10" ht="15.75">
      <c r="A243" s="33">
        <f t="shared" si="7"/>
        <v>239</v>
      </c>
      <c r="B243" s="34" t="s">
        <v>207</v>
      </c>
      <c r="C243" s="34" t="s">
        <v>13949</v>
      </c>
      <c r="D243" s="34" t="s">
        <v>13950</v>
      </c>
      <c r="E243" s="34" t="s">
        <v>3592</v>
      </c>
      <c r="F243" s="34"/>
      <c r="G243" s="103" t="s">
        <v>14057</v>
      </c>
      <c r="H243" s="142">
        <v>139</v>
      </c>
      <c r="I243" s="35">
        <v>0.2</v>
      </c>
      <c r="J243" s="126">
        <f t="shared" si="6"/>
        <v>111.2</v>
      </c>
    </row>
    <row r="244" spans="1:10" ht="15.75">
      <c r="A244" s="33">
        <f t="shared" si="7"/>
        <v>240</v>
      </c>
      <c r="B244" s="34" t="s">
        <v>207</v>
      </c>
      <c r="C244" s="34" t="s">
        <v>13951</v>
      </c>
      <c r="D244" s="34" t="s">
        <v>13952</v>
      </c>
      <c r="E244" s="34" t="s">
        <v>3592</v>
      </c>
      <c r="F244" s="34"/>
      <c r="G244" s="103" t="s">
        <v>14057</v>
      </c>
      <c r="H244" s="142">
        <v>139</v>
      </c>
      <c r="I244" s="35">
        <v>0.2</v>
      </c>
      <c r="J244" s="126">
        <f t="shared" si="6"/>
        <v>111.2</v>
      </c>
    </row>
    <row r="245" spans="1:10" ht="15.75">
      <c r="A245" s="33">
        <f t="shared" si="7"/>
        <v>241</v>
      </c>
      <c r="B245" s="34" t="s">
        <v>207</v>
      </c>
      <c r="C245" s="34" t="s">
        <v>13953</v>
      </c>
      <c r="D245" s="34" t="s">
        <v>13954</v>
      </c>
      <c r="E245" s="34" t="s">
        <v>3592</v>
      </c>
      <c r="F245" s="34"/>
      <c r="G245" s="103" t="s">
        <v>14057</v>
      </c>
      <c r="H245" s="142">
        <v>139</v>
      </c>
      <c r="I245" s="35">
        <v>0.2</v>
      </c>
      <c r="J245" s="126">
        <f t="shared" si="6"/>
        <v>111.2</v>
      </c>
    </row>
    <row r="246" spans="1:10" ht="15.75">
      <c r="A246" s="33">
        <f t="shared" si="7"/>
        <v>242</v>
      </c>
      <c r="B246" s="34" t="s">
        <v>207</v>
      </c>
      <c r="C246" s="34" t="s">
        <v>13955</v>
      </c>
      <c r="D246" s="34" t="s">
        <v>13956</v>
      </c>
      <c r="E246" s="34" t="s">
        <v>3592</v>
      </c>
      <c r="F246" s="34"/>
      <c r="G246" s="103" t="s">
        <v>14057</v>
      </c>
      <c r="H246" s="142">
        <v>139</v>
      </c>
      <c r="I246" s="35">
        <v>0.2</v>
      </c>
      <c r="J246" s="126">
        <f t="shared" si="6"/>
        <v>111.2</v>
      </c>
    </row>
    <row r="247" spans="1:10" ht="15.75">
      <c r="A247" s="33">
        <f t="shared" si="7"/>
        <v>243</v>
      </c>
      <c r="B247" s="34" t="s">
        <v>207</v>
      </c>
      <c r="C247" s="34" t="s">
        <v>13957</v>
      </c>
      <c r="D247" s="34" t="s">
        <v>13958</v>
      </c>
      <c r="E247" s="34" t="s">
        <v>3592</v>
      </c>
      <c r="F247" s="34"/>
      <c r="G247" s="103" t="s">
        <v>14057</v>
      </c>
      <c r="H247" s="142">
        <v>128</v>
      </c>
      <c r="I247" s="35">
        <v>0.2</v>
      </c>
      <c r="J247" s="126">
        <f t="shared" si="6"/>
        <v>102.4</v>
      </c>
    </row>
    <row r="248" spans="1:10" ht="15.75">
      <c r="A248" s="33">
        <f t="shared" si="7"/>
        <v>244</v>
      </c>
      <c r="B248" s="34" t="s">
        <v>207</v>
      </c>
      <c r="C248" s="34" t="s">
        <v>13959</v>
      </c>
      <c r="D248" s="34" t="s">
        <v>13960</v>
      </c>
      <c r="E248" s="34" t="s">
        <v>3592</v>
      </c>
      <c r="F248" s="34"/>
      <c r="G248" s="103" t="s">
        <v>14057</v>
      </c>
      <c r="H248" s="142">
        <v>98</v>
      </c>
      <c r="I248" s="35">
        <v>0.2</v>
      </c>
      <c r="J248" s="126">
        <f t="shared" si="6"/>
        <v>78.400000000000006</v>
      </c>
    </row>
    <row r="249" spans="1:10" ht="15.75">
      <c r="A249" s="33">
        <f t="shared" si="7"/>
        <v>245</v>
      </c>
      <c r="B249" s="34" t="s">
        <v>207</v>
      </c>
      <c r="C249" s="34" t="s">
        <v>13961</v>
      </c>
      <c r="D249" s="34" t="s">
        <v>13962</v>
      </c>
      <c r="E249" s="34" t="s">
        <v>3592</v>
      </c>
      <c r="F249" s="34"/>
      <c r="G249" s="103" t="s">
        <v>14057</v>
      </c>
      <c r="H249" s="142">
        <v>163</v>
      </c>
      <c r="I249" s="35">
        <v>0.2</v>
      </c>
      <c r="J249" s="126">
        <f t="shared" si="6"/>
        <v>130.4</v>
      </c>
    </row>
    <row r="250" spans="1:10" ht="15.75">
      <c r="A250" s="33">
        <f t="shared" si="7"/>
        <v>246</v>
      </c>
      <c r="B250" s="34" t="s">
        <v>207</v>
      </c>
      <c r="C250" s="34" t="s">
        <v>13963</v>
      </c>
      <c r="D250" s="34" t="s">
        <v>13964</v>
      </c>
      <c r="E250" s="34" t="s">
        <v>3592</v>
      </c>
      <c r="F250" s="34"/>
      <c r="G250" s="34" t="s">
        <v>13174</v>
      </c>
      <c r="H250" s="142">
        <v>337.05</v>
      </c>
      <c r="I250" s="35">
        <v>0.2</v>
      </c>
      <c r="J250" s="126">
        <f t="shared" si="6"/>
        <v>269.64000000000004</v>
      </c>
    </row>
    <row r="251" spans="1:10" ht="15.75">
      <c r="A251" s="33">
        <f t="shared" si="7"/>
        <v>247</v>
      </c>
      <c r="B251" s="34" t="s">
        <v>207</v>
      </c>
      <c r="C251" s="34" t="s">
        <v>13965</v>
      </c>
      <c r="D251" s="34" t="s">
        <v>13966</v>
      </c>
      <c r="E251" s="34" t="s">
        <v>3592</v>
      </c>
      <c r="F251" s="34"/>
      <c r="G251" s="34" t="s">
        <v>13174</v>
      </c>
      <c r="H251" s="142">
        <v>337.05</v>
      </c>
      <c r="I251" s="35">
        <v>0.2</v>
      </c>
      <c r="J251" s="126">
        <f t="shared" si="6"/>
        <v>269.64000000000004</v>
      </c>
    </row>
    <row r="252" spans="1:10" ht="15.75">
      <c r="A252" s="33">
        <f t="shared" si="7"/>
        <v>248</v>
      </c>
      <c r="B252" s="34" t="s">
        <v>207</v>
      </c>
      <c r="C252" s="34" t="s">
        <v>13967</v>
      </c>
      <c r="D252" s="34" t="s">
        <v>13968</v>
      </c>
      <c r="E252" s="34" t="s">
        <v>3592</v>
      </c>
      <c r="F252" s="34"/>
      <c r="G252" s="103" t="s">
        <v>14057</v>
      </c>
      <c r="H252" s="142">
        <v>118</v>
      </c>
      <c r="I252" s="35">
        <v>0.2</v>
      </c>
      <c r="J252" s="126">
        <f t="shared" si="6"/>
        <v>94.4</v>
      </c>
    </row>
    <row r="253" spans="1:10" ht="15.75">
      <c r="A253" s="33">
        <f t="shared" si="7"/>
        <v>249</v>
      </c>
      <c r="B253" s="34" t="s">
        <v>207</v>
      </c>
      <c r="C253" s="34" t="s">
        <v>13969</v>
      </c>
      <c r="D253" s="34" t="s">
        <v>13970</v>
      </c>
      <c r="E253" s="34" t="s">
        <v>3592</v>
      </c>
      <c r="F253" s="34"/>
      <c r="G253" s="103" t="s">
        <v>14057</v>
      </c>
      <c r="H253" s="142">
        <v>118</v>
      </c>
      <c r="I253" s="35">
        <v>0.2</v>
      </c>
      <c r="J253" s="126">
        <f t="shared" si="6"/>
        <v>94.4</v>
      </c>
    </row>
    <row r="254" spans="1:10" ht="15.75">
      <c r="A254" s="33">
        <f t="shared" si="7"/>
        <v>250</v>
      </c>
      <c r="B254" s="34" t="s">
        <v>207</v>
      </c>
      <c r="C254" s="34" t="s">
        <v>13971</v>
      </c>
      <c r="D254" s="34" t="s">
        <v>13972</v>
      </c>
      <c r="E254" s="34" t="s">
        <v>3592</v>
      </c>
      <c r="F254" s="34"/>
      <c r="G254" s="103" t="s">
        <v>14057</v>
      </c>
      <c r="H254" s="142">
        <v>60</v>
      </c>
      <c r="I254" s="35">
        <v>0.2</v>
      </c>
      <c r="J254" s="126">
        <f t="shared" si="6"/>
        <v>48</v>
      </c>
    </row>
    <row r="255" spans="1:10" ht="15.75">
      <c r="A255" s="33">
        <f t="shared" si="7"/>
        <v>251</v>
      </c>
      <c r="B255" s="34" t="s">
        <v>207</v>
      </c>
      <c r="C255" s="34" t="s">
        <v>13973</v>
      </c>
      <c r="D255" s="34" t="s">
        <v>13974</v>
      </c>
      <c r="E255" s="34" t="s">
        <v>3592</v>
      </c>
      <c r="F255" s="34"/>
      <c r="G255" s="103" t="s">
        <v>14057</v>
      </c>
      <c r="H255" s="142">
        <v>60</v>
      </c>
      <c r="I255" s="35">
        <v>0.2</v>
      </c>
      <c r="J255" s="126">
        <f t="shared" si="6"/>
        <v>48</v>
      </c>
    </row>
    <row r="256" spans="1:10" ht="15.75">
      <c r="A256" s="33">
        <f t="shared" si="7"/>
        <v>252</v>
      </c>
      <c r="B256" s="34" t="s">
        <v>207</v>
      </c>
      <c r="C256" s="34" t="s">
        <v>13975</v>
      </c>
      <c r="D256" s="34" t="s">
        <v>13976</v>
      </c>
      <c r="E256" s="34" t="s">
        <v>3592</v>
      </c>
      <c r="F256" s="34"/>
      <c r="G256" s="103" t="s">
        <v>14057</v>
      </c>
      <c r="H256" s="142">
        <v>937</v>
      </c>
      <c r="I256" s="35">
        <v>0.2</v>
      </c>
      <c r="J256" s="126">
        <f t="shared" si="6"/>
        <v>749.6</v>
      </c>
    </row>
    <row r="257" spans="1:10" ht="15.75">
      <c r="A257" s="33">
        <f t="shared" si="7"/>
        <v>253</v>
      </c>
      <c r="B257" s="34" t="s">
        <v>207</v>
      </c>
      <c r="C257" s="34" t="s">
        <v>13977</v>
      </c>
      <c r="D257" s="34" t="s">
        <v>13978</v>
      </c>
      <c r="E257" s="34" t="s">
        <v>3592</v>
      </c>
      <c r="F257" s="34"/>
      <c r="G257" s="103" t="s">
        <v>14057</v>
      </c>
      <c r="H257" s="142">
        <v>739</v>
      </c>
      <c r="I257" s="35">
        <v>0.2</v>
      </c>
      <c r="J257" s="126">
        <f t="shared" si="6"/>
        <v>591.20000000000005</v>
      </c>
    </row>
    <row r="258" spans="1:10" ht="15.75">
      <c r="A258" s="33">
        <f t="shared" si="7"/>
        <v>254</v>
      </c>
      <c r="B258" s="34" t="s">
        <v>207</v>
      </c>
      <c r="C258" s="34" t="s">
        <v>13979</v>
      </c>
      <c r="D258" s="34" t="s">
        <v>13980</v>
      </c>
      <c r="E258" s="34" t="s">
        <v>3592</v>
      </c>
      <c r="F258" s="34"/>
      <c r="G258" s="103" t="s">
        <v>14057</v>
      </c>
      <c r="H258" s="142">
        <v>1021</v>
      </c>
      <c r="I258" s="35">
        <v>0.2</v>
      </c>
      <c r="J258" s="126">
        <f t="shared" si="6"/>
        <v>816.80000000000007</v>
      </c>
    </row>
    <row r="259" spans="1:10" ht="15.75">
      <c r="A259" s="33">
        <f t="shared" si="7"/>
        <v>255</v>
      </c>
      <c r="B259" s="34" t="s">
        <v>207</v>
      </c>
      <c r="C259" s="34" t="s">
        <v>13981</v>
      </c>
      <c r="D259" s="34" t="s">
        <v>13982</v>
      </c>
      <c r="E259" s="34" t="s">
        <v>3592</v>
      </c>
      <c r="F259" s="34"/>
      <c r="G259" s="103" t="s">
        <v>14057</v>
      </c>
      <c r="H259" s="142">
        <v>1079</v>
      </c>
      <c r="I259" s="35">
        <v>0.2</v>
      </c>
      <c r="J259" s="126">
        <f t="shared" si="6"/>
        <v>863.2</v>
      </c>
    </row>
    <row r="260" spans="1:10" ht="15.75">
      <c r="A260" s="33">
        <f t="shared" si="7"/>
        <v>256</v>
      </c>
      <c r="B260" s="34" t="s">
        <v>207</v>
      </c>
      <c r="C260" s="34" t="s">
        <v>13983</v>
      </c>
      <c r="D260" s="34" t="s">
        <v>13984</v>
      </c>
      <c r="E260" s="34" t="s">
        <v>3592</v>
      </c>
      <c r="F260" s="34"/>
      <c r="G260" s="103" t="s">
        <v>14057</v>
      </c>
      <c r="H260" s="142">
        <v>999</v>
      </c>
      <c r="I260" s="35">
        <v>0.2</v>
      </c>
      <c r="J260" s="126">
        <f t="shared" si="6"/>
        <v>799.2</v>
      </c>
    </row>
    <row r="261" spans="1:10" ht="15.75">
      <c r="A261" s="33">
        <f t="shared" si="7"/>
        <v>257</v>
      </c>
      <c r="B261" s="34" t="s">
        <v>207</v>
      </c>
      <c r="C261" s="34" t="s">
        <v>13985</v>
      </c>
      <c r="D261" s="34" t="s">
        <v>13986</v>
      </c>
      <c r="E261" s="34" t="s">
        <v>3592</v>
      </c>
      <c r="F261" s="34"/>
      <c r="G261" s="103" t="s">
        <v>14057</v>
      </c>
      <c r="H261" s="142">
        <v>190</v>
      </c>
      <c r="I261" s="35">
        <v>0.2</v>
      </c>
      <c r="J261" s="126">
        <f t="shared" si="6"/>
        <v>152</v>
      </c>
    </row>
    <row r="262" spans="1:10" ht="15.75">
      <c r="A262" s="33">
        <f t="shared" si="7"/>
        <v>258</v>
      </c>
      <c r="B262" s="34" t="s">
        <v>207</v>
      </c>
      <c r="C262" s="34" t="s">
        <v>13987</v>
      </c>
      <c r="D262" s="34" t="s">
        <v>13988</v>
      </c>
      <c r="E262" s="34" t="s">
        <v>3592</v>
      </c>
      <c r="F262" s="34"/>
      <c r="G262" s="103" t="s">
        <v>14057</v>
      </c>
      <c r="H262" s="142">
        <v>77</v>
      </c>
      <c r="I262" s="35">
        <v>0.2</v>
      </c>
      <c r="J262" s="126">
        <f t="shared" ref="J262:J296" si="8">H262*(1-I262)</f>
        <v>61.6</v>
      </c>
    </row>
    <row r="263" spans="1:10" ht="15.75">
      <c r="A263" s="33">
        <f t="shared" ref="A263:A296" si="9">A262+1</f>
        <v>259</v>
      </c>
      <c r="B263" s="34" t="s">
        <v>207</v>
      </c>
      <c r="C263" s="34" t="s">
        <v>13989</v>
      </c>
      <c r="D263" s="34" t="s">
        <v>13990</v>
      </c>
      <c r="E263" s="34" t="s">
        <v>3592</v>
      </c>
      <c r="F263" s="34"/>
      <c r="G263" s="103" t="s">
        <v>14057</v>
      </c>
      <c r="H263" s="142">
        <v>105</v>
      </c>
      <c r="I263" s="35">
        <v>0.2</v>
      </c>
      <c r="J263" s="126">
        <f t="shared" si="8"/>
        <v>84</v>
      </c>
    </row>
    <row r="264" spans="1:10" ht="15.75">
      <c r="A264" s="33">
        <f t="shared" si="9"/>
        <v>260</v>
      </c>
      <c r="B264" s="34" t="s">
        <v>207</v>
      </c>
      <c r="C264" s="34" t="s">
        <v>13991</v>
      </c>
      <c r="D264" s="34" t="s">
        <v>13992</v>
      </c>
      <c r="E264" s="34" t="s">
        <v>3592</v>
      </c>
      <c r="F264" s="34"/>
      <c r="G264" s="103" t="s">
        <v>14057</v>
      </c>
      <c r="H264" s="142">
        <v>192</v>
      </c>
      <c r="I264" s="35">
        <v>0.2</v>
      </c>
      <c r="J264" s="126">
        <f t="shared" si="8"/>
        <v>153.60000000000002</v>
      </c>
    </row>
    <row r="265" spans="1:10" ht="15.75">
      <c r="A265" s="33">
        <f t="shared" si="9"/>
        <v>261</v>
      </c>
      <c r="B265" s="34" t="s">
        <v>207</v>
      </c>
      <c r="C265" s="34" t="s">
        <v>13993</v>
      </c>
      <c r="D265" s="34" t="s">
        <v>13994</v>
      </c>
      <c r="E265" s="34" t="s">
        <v>3592</v>
      </c>
      <c r="F265" s="34"/>
      <c r="G265" s="103" t="s">
        <v>14057</v>
      </c>
      <c r="H265" s="142">
        <v>775</v>
      </c>
      <c r="I265" s="35">
        <v>0.2</v>
      </c>
      <c r="J265" s="126">
        <f t="shared" si="8"/>
        <v>620</v>
      </c>
    </row>
    <row r="266" spans="1:10" ht="15.75">
      <c r="A266" s="33">
        <f t="shared" si="9"/>
        <v>262</v>
      </c>
      <c r="B266" s="34" t="s">
        <v>207</v>
      </c>
      <c r="C266" s="34" t="s">
        <v>13995</v>
      </c>
      <c r="D266" s="34" t="s">
        <v>13996</v>
      </c>
      <c r="E266" s="34" t="s">
        <v>3592</v>
      </c>
      <c r="F266" s="34"/>
      <c r="G266" s="103" t="s">
        <v>14057</v>
      </c>
      <c r="H266" s="142">
        <v>150</v>
      </c>
      <c r="I266" s="35">
        <v>0.2</v>
      </c>
      <c r="J266" s="126">
        <f t="shared" si="8"/>
        <v>120</v>
      </c>
    </row>
    <row r="267" spans="1:10" ht="15.75">
      <c r="A267" s="33">
        <f t="shared" si="9"/>
        <v>263</v>
      </c>
      <c r="B267" s="34" t="s">
        <v>207</v>
      </c>
      <c r="C267" s="34" t="s">
        <v>13997</v>
      </c>
      <c r="D267" s="34" t="s">
        <v>13998</v>
      </c>
      <c r="E267" s="34" t="s">
        <v>3592</v>
      </c>
      <c r="F267" s="34"/>
      <c r="G267" s="103" t="s">
        <v>14057</v>
      </c>
      <c r="H267" s="142">
        <v>91</v>
      </c>
      <c r="I267" s="35">
        <v>0.2</v>
      </c>
      <c r="J267" s="126">
        <f t="shared" si="8"/>
        <v>72.8</v>
      </c>
    </row>
    <row r="268" spans="1:10" ht="15.75">
      <c r="A268" s="33">
        <f t="shared" si="9"/>
        <v>264</v>
      </c>
      <c r="B268" s="34" t="s">
        <v>207</v>
      </c>
      <c r="C268" s="34" t="s">
        <v>13999</v>
      </c>
      <c r="D268" s="34" t="s">
        <v>14000</v>
      </c>
      <c r="E268" s="34" t="s">
        <v>3592</v>
      </c>
      <c r="F268" s="34"/>
      <c r="G268" s="103" t="s">
        <v>14057</v>
      </c>
      <c r="H268" s="142">
        <v>91</v>
      </c>
      <c r="I268" s="35">
        <v>0.2</v>
      </c>
      <c r="J268" s="126">
        <f t="shared" si="8"/>
        <v>72.8</v>
      </c>
    </row>
    <row r="269" spans="1:10" ht="15.75">
      <c r="A269" s="33">
        <f t="shared" si="9"/>
        <v>265</v>
      </c>
      <c r="B269" s="34" t="s">
        <v>207</v>
      </c>
      <c r="C269" s="34" t="s">
        <v>14001</v>
      </c>
      <c r="D269" s="34" t="s">
        <v>14002</v>
      </c>
      <c r="E269" s="34" t="s">
        <v>3592</v>
      </c>
      <c r="F269" s="34"/>
      <c r="G269" s="103" t="s">
        <v>14057</v>
      </c>
      <c r="H269" s="142">
        <v>147</v>
      </c>
      <c r="I269" s="35">
        <v>0.2</v>
      </c>
      <c r="J269" s="126">
        <f t="shared" si="8"/>
        <v>117.60000000000001</v>
      </c>
    </row>
    <row r="270" spans="1:10" ht="15.75">
      <c r="A270" s="33">
        <f t="shared" si="9"/>
        <v>266</v>
      </c>
      <c r="B270" s="34" t="s">
        <v>207</v>
      </c>
      <c r="C270" s="34" t="s">
        <v>14003</v>
      </c>
      <c r="D270" s="34" t="s">
        <v>14004</v>
      </c>
      <c r="E270" s="34" t="s">
        <v>3592</v>
      </c>
      <c r="F270" s="34"/>
      <c r="G270" s="103" t="s">
        <v>14057</v>
      </c>
      <c r="H270" s="142">
        <v>75</v>
      </c>
      <c r="I270" s="35">
        <v>0.2</v>
      </c>
      <c r="J270" s="126">
        <f t="shared" si="8"/>
        <v>60</v>
      </c>
    </row>
    <row r="271" spans="1:10" ht="15.75">
      <c r="A271" s="33">
        <f t="shared" si="9"/>
        <v>267</v>
      </c>
      <c r="B271" s="34" t="s">
        <v>207</v>
      </c>
      <c r="C271" s="34" t="s">
        <v>14005</v>
      </c>
      <c r="D271" s="34" t="s">
        <v>14006</v>
      </c>
      <c r="E271" s="34" t="s">
        <v>3592</v>
      </c>
      <c r="F271" s="34"/>
      <c r="G271" s="103" t="s">
        <v>14057</v>
      </c>
      <c r="H271" s="142">
        <v>472</v>
      </c>
      <c r="I271" s="35">
        <v>0.2</v>
      </c>
      <c r="J271" s="126">
        <f t="shared" si="8"/>
        <v>377.6</v>
      </c>
    </row>
    <row r="272" spans="1:10" ht="15.75">
      <c r="A272" s="33">
        <f t="shared" si="9"/>
        <v>268</v>
      </c>
      <c r="B272" s="34" t="s">
        <v>207</v>
      </c>
      <c r="C272" s="34" t="s">
        <v>14007</v>
      </c>
      <c r="D272" s="34" t="s">
        <v>14008</v>
      </c>
      <c r="E272" s="34" t="s">
        <v>3592</v>
      </c>
      <c r="F272" s="34"/>
      <c r="G272" s="103" t="s">
        <v>14057</v>
      </c>
      <c r="H272" s="142">
        <v>472</v>
      </c>
      <c r="I272" s="35">
        <v>0.2</v>
      </c>
      <c r="J272" s="126">
        <f t="shared" si="8"/>
        <v>377.6</v>
      </c>
    </row>
    <row r="273" spans="1:10" ht="15.75">
      <c r="A273" s="33">
        <f t="shared" si="9"/>
        <v>269</v>
      </c>
      <c r="B273" s="34" t="s">
        <v>207</v>
      </c>
      <c r="C273" s="34" t="s">
        <v>14009</v>
      </c>
      <c r="D273" s="34" t="s">
        <v>14010</v>
      </c>
      <c r="E273" s="34" t="s">
        <v>3592</v>
      </c>
      <c r="F273" s="34"/>
      <c r="G273" s="103" t="s">
        <v>14057</v>
      </c>
      <c r="H273" s="142">
        <v>472</v>
      </c>
      <c r="I273" s="35">
        <v>0.2</v>
      </c>
      <c r="J273" s="126">
        <f t="shared" si="8"/>
        <v>377.6</v>
      </c>
    </row>
    <row r="274" spans="1:10" ht="15.75">
      <c r="A274" s="33">
        <f t="shared" si="9"/>
        <v>270</v>
      </c>
      <c r="B274" s="34" t="s">
        <v>207</v>
      </c>
      <c r="C274" s="34" t="s">
        <v>14011</v>
      </c>
      <c r="D274" s="34" t="s">
        <v>14012</v>
      </c>
      <c r="E274" s="34" t="s">
        <v>3592</v>
      </c>
      <c r="F274" s="34"/>
      <c r="G274" s="103" t="s">
        <v>14057</v>
      </c>
      <c r="H274" s="142">
        <v>472</v>
      </c>
      <c r="I274" s="35">
        <v>0.2</v>
      </c>
      <c r="J274" s="126">
        <f t="shared" si="8"/>
        <v>377.6</v>
      </c>
    </row>
    <row r="275" spans="1:10" ht="15.75">
      <c r="A275" s="33">
        <f t="shared" si="9"/>
        <v>271</v>
      </c>
      <c r="B275" s="34" t="s">
        <v>207</v>
      </c>
      <c r="C275" s="34" t="s">
        <v>14013</v>
      </c>
      <c r="D275" s="34" t="s">
        <v>14014</v>
      </c>
      <c r="E275" s="34" t="s">
        <v>3592</v>
      </c>
      <c r="F275" s="34"/>
      <c r="G275" s="103" t="s">
        <v>14057</v>
      </c>
      <c r="H275" s="142">
        <v>35</v>
      </c>
      <c r="I275" s="35">
        <v>0.2</v>
      </c>
      <c r="J275" s="126">
        <f t="shared" si="8"/>
        <v>28</v>
      </c>
    </row>
    <row r="276" spans="1:10" ht="15.75">
      <c r="A276" s="33">
        <f t="shared" si="9"/>
        <v>272</v>
      </c>
      <c r="B276" s="34" t="s">
        <v>207</v>
      </c>
      <c r="C276" s="34" t="s">
        <v>14015</v>
      </c>
      <c r="D276" s="34" t="s">
        <v>14016</v>
      </c>
      <c r="E276" s="34" t="s">
        <v>3592</v>
      </c>
      <c r="F276" s="34"/>
      <c r="G276" s="103" t="s">
        <v>14057</v>
      </c>
      <c r="H276" s="142">
        <v>450</v>
      </c>
      <c r="I276" s="35">
        <v>0.2</v>
      </c>
      <c r="J276" s="126">
        <f t="shared" si="8"/>
        <v>360</v>
      </c>
    </row>
    <row r="277" spans="1:10" ht="15.75">
      <c r="A277" s="33">
        <f t="shared" si="9"/>
        <v>273</v>
      </c>
      <c r="B277" s="34" t="s">
        <v>207</v>
      </c>
      <c r="C277" s="34" t="s">
        <v>14017</v>
      </c>
      <c r="D277" s="34" t="s">
        <v>14018</v>
      </c>
      <c r="E277" s="34" t="s">
        <v>3592</v>
      </c>
      <c r="F277" s="34"/>
      <c r="G277" s="103" t="s">
        <v>14057</v>
      </c>
      <c r="H277" s="142">
        <v>450</v>
      </c>
      <c r="I277" s="35">
        <v>0.2</v>
      </c>
      <c r="J277" s="126">
        <f t="shared" si="8"/>
        <v>360</v>
      </c>
    </row>
    <row r="278" spans="1:10" ht="15.75">
      <c r="A278" s="33">
        <f t="shared" si="9"/>
        <v>274</v>
      </c>
      <c r="B278" s="34" t="s">
        <v>207</v>
      </c>
      <c r="C278" s="34" t="s">
        <v>14019</v>
      </c>
      <c r="D278" s="34" t="s">
        <v>14020</v>
      </c>
      <c r="E278" s="34" t="s">
        <v>3592</v>
      </c>
      <c r="F278" s="34"/>
      <c r="G278" s="103" t="s">
        <v>14057</v>
      </c>
      <c r="H278" s="142">
        <v>450</v>
      </c>
      <c r="I278" s="35">
        <v>0.2</v>
      </c>
      <c r="J278" s="126">
        <f t="shared" si="8"/>
        <v>360</v>
      </c>
    </row>
    <row r="279" spans="1:10" ht="15.75">
      <c r="A279" s="33">
        <f t="shared" si="9"/>
        <v>275</v>
      </c>
      <c r="B279" s="34" t="s">
        <v>207</v>
      </c>
      <c r="C279" s="34" t="s">
        <v>14021</v>
      </c>
      <c r="D279" s="34" t="s">
        <v>14022</v>
      </c>
      <c r="E279" s="34" t="s">
        <v>3592</v>
      </c>
      <c r="F279" s="34"/>
      <c r="G279" s="103" t="s">
        <v>14057</v>
      </c>
      <c r="H279" s="142">
        <v>450</v>
      </c>
      <c r="I279" s="35">
        <v>0.2</v>
      </c>
      <c r="J279" s="126">
        <f t="shared" si="8"/>
        <v>360</v>
      </c>
    </row>
    <row r="280" spans="1:10" ht="15.75">
      <c r="A280" s="33">
        <f t="shared" si="9"/>
        <v>276</v>
      </c>
      <c r="B280" s="34" t="s">
        <v>207</v>
      </c>
      <c r="C280" s="34" t="s">
        <v>14023</v>
      </c>
      <c r="D280" s="34" t="s">
        <v>14024</v>
      </c>
      <c r="E280" s="34" t="s">
        <v>3592</v>
      </c>
      <c r="F280" s="34"/>
      <c r="G280" s="103" t="s">
        <v>14057</v>
      </c>
      <c r="H280" s="142">
        <v>450</v>
      </c>
      <c r="I280" s="35">
        <v>0.2</v>
      </c>
      <c r="J280" s="126">
        <f t="shared" si="8"/>
        <v>360</v>
      </c>
    </row>
    <row r="281" spans="1:10" ht="15.75">
      <c r="A281" s="33">
        <f t="shared" si="9"/>
        <v>277</v>
      </c>
      <c r="B281" s="34" t="s">
        <v>207</v>
      </c>
      <c r="C281" s="34" t="s">
        <v>14025</v>
      </c>
      <c r="D281" s="34" t="s">
        <v>14026</v>
      </c>
      <c r="E281" s="34" t="s">
        <v>3592</v>
      </c>
      <c r="F281" s="34"/>
      <c r="G281" s="103" t="s">
        <v>14057</v>
      </c>
      <c r="H281" s="142">
        <v>44</v>
      </c>
      <c r="I281" s="35">
        <v>0.2</v>
      </c>
      <c r="J281" s="126">
        <f t="shared" si="8"/>
        <v>35.200000000000003</v>
      </c>
    </row>
    <row r="282" spans="1:10" ht="15.75">
      <c r="A282" s="33">
        <f t="shared" si="9"/>
        <v>278</v>
      </c>
      <c r="B282" s="34" t="s">
        <v>207</v>
      </c>
      <c r="C282" s="34" t="s">
        <v>14027</v>
      </c>
      <c r="D282" s="34" t="s">
        <v>14028</v>
      </c>
      <c r="E282" s="34" t="s">
        <v>3592</v>
      </c>
      <c r="F282" s="34"/>
      <c r="G282" s="103" t="s">
        <v>14057</v>
      </c>
      <c r="H282" s="142">
        <v>463</v>
      </c>
      <c r="I282" s="35">
        <v>0.2</v>
      </c>
      <c r="J282" s="126">
        <f t="shared" si="8"/>
        <v>370.40000000000003</v>
      </c>
    </row>
    <row r="283" spans="1:10" ht="15.75">
      <c r="A283" s="33">
        <f t="shared" si="9"/>
        <v>279</v>
      </c>
      <c r="B283" s="34" t="s">
        <v>207</v>
      </c>
      <c r="C283" s="34" t="s">
        <v>14029</v>
      </c>
      <c r="D283" s="34" t="s">
        <v>14030</v>
      </c>
      <c r="E283" s="34" t="s">
        <v>3592</v>
      </c>
      <c r="F283" s="34"/>
      <c r="G283" s="103" t="s">
        <v>14057</v>
      </c>
      <c r="H283" s="142">
        <v>463</v>
      </c>
      <c r="I283" s="35">
        <v>0.2</v>
      </c>
      <c r="J283" s="126">
        <f t="shared" si="8"/>
        <v>370.40000000000003</v>
      </c>
    </row>
    <row r="284" spans="1:10" ht="15.75">
      <c r="A284" s="33">
        <f t="shared" si="9"/>
        <v>280</v>
      </c>
      <c r="B284" s="34" t="s">
        <v>207</v>
      </c>
      <c r="C284" s="34" t="s">
        <v>14031</v>
      </c>
      <c r="D284" s="34" t="s">
        <v>14032</v>
      </c>
      <c r="E284" s="34" t="s">
        <v>3592</v>
      </c>
      <c r="F284" s="34"/>
      <c r="G284" s="103" t="s">
        <v>14057</v>
      </c>
      <c r="H284" s="142">
        <v>466</v>
      </c>
      <c r="I284" s="35">
        <v>0.2</v>
      </c>
      <c r="J284" s="126">
        <f t="shared" si="8"/>
        <v>372.8</v>
      </c>
    </row>
    <row r="285" spans="1:10" ht="15.75">
      <c r="A285" s="33">
        <f t="shared" si="9"/>
        <v>281</v>
      </c>
      <c r="B285" s="34" t="s">
        <v>207</v>
      </c>
      <c r="C285" s="34" t="s">
        <v>14033</v>
      </c>
      <c r="D285" s="34" t="s">
        <v>14034</v>
      </c>
      <c r="E285" s="34" t="s">
        <v>3592</v>
      </c>
      <c r="F285" s="34"/>
      <c r="G285" s="103" t="s">
        <v>14057</v>
      </c>
      <c r="H285" s="142">
        <v>522</v>
      </c>
      <c r="I285" s="35">
        <v>0.2</v>
      </c>
      <c r="J285" s="126">
        <f t="shared" si="8"/>
        <v>417.6</v>
      </c>
    </row>
    <row r="286" spans="1:10" ht="15.75">
      <c r="A286" s="33">
        <f t="shared" si="9"/>
        <v>282</v>
      </c>
      <c r="B286" s="34" t="s">
        <v>207</v>
      </c>
      <c r="C286" s="34" t="s">
        <v>14035</v>
      </c>
      <c r="D286" s="34" t="s">
        <v>14036</v>
      </c>
      <c r="E286" s="34" t="s">
        <v>3592</v>
      </c>
      <c r="F286" s="34"/>
      <c r="G286" s="103" t="s">
        <v>14057</v>
      </c>
      <c r="H286" s="142">
        <v>466</v>
      </c>
      <c r="I286" s="35">
        <v>0.2</v>
      </c>
      <c r="J286" s="126">
        <f t="shared" si="8"/>
        <v>372.8</v>
      </c>
    </row>
    <row r="287" spans="1:10" ht="15.75">
      <c r="A287" s="33">
        <f t="shared" si="9"/>
        <v>283</v>
      </c>
      <c r="B287" s="34" t="s">
        <v>207</v>
      </c>
      <c r="C287" s="34" t="s">
        <v>14037</v>
      </c>
      <c r="D287" s="34" t="s">
        <v>14038</v>
      </c>
      <c r="E287" s="34" t="s">
        <v>3592</v>
      </c>
      <c r="F287" s="34"/>
      <c r="G287" s="103" t="s">
        <v>14057</v>
      </c>
      <c r="H287" s="142">
        <v>522</v>
      </c>
      <c r="I287" s="35">
        <v>0.2</v>
      </c>
      <c r="J287" s="126">
        <f t="shared" si="8"/>
        <v>417.6</v>
      </c>
    </row>
    <row r="288" spans="1:10" ht="15.75">
      <c r="A288" s="33">
        <f t="shared" si="9"/>
        <v>284</v>
      </c>
      <c r="B288" s="34" t="s">
        <v>207</v>
      </c>
      <c r="C288" s="34" t="s">
        <v>14039</v>
      </c>
      <c r="D288" s="34" t="s">
        <v>14040</v>
      </c>
      <c r="E288" s="34" t="s">
        <v>3592</v>
      </c>
      <c r="F288" s="34"/>
      <c r="G288" s="103" t="s">
        <v>14057</v>
      </c>
      <c r="H288" s="142">
        <v>314</v>
      </c>
      <c r="I288" s="35">
        <v>0.2</v>
      </c>
      <c r="J288" s="126">
        <f t="shared" si="8"/>
        <v>251.20000000000002</v>
      </c>
    </row>
    <row r="289" spans="1:10" ht="15.75">
      <c r="A289" s="33">
        <f t="shared" si="9"/>
        <v>285</v>
      </c>
      <c r="B289" s="34" t="s">
        <v>207</v>
      </c>
      <c r="C289" s="34" t="s">
        <v>14041</v>
      </c>
      <c r="D289" s="34" t="s">
        <v>14042</v>
      </c>
      <c r="E289" s="34" t="s">
        <v>3592</v>
      </c>
      <c r="F289" s="34"/>
      <c r="G289" s="103" t="s">
        <v>14057</v>
      </c>
      <c r="H289" s="142">
        <v>314</v>
      </c>
      <c r="I289" s="35">
        <v>0.2</v>
      </c>
      <c r="J289" s="126">
        <f t="shared" si="8"/>
        <v>251.20000000000002</v>
      </c>
    </row>
    <row r="290" spans="1:10" ht="15.75">
      <c r="A290" s="33">
        <f t="shared" si="9"/>
        <v>286</v>
      </c>
      <c r="B290" s="34" t="s">
        <v>207</v>
      </c>
      <c r="C290" s="34" t="s">
        <v>14043</v>
      </c>
      <c r="D290" s="34" t="s">
        <v>14044</v>
      </c>
      <c r="E290" s="34" t="s">
        <v>3592</v>
      </c>
      <c r="F290" s="34"/>
      <c r="G290" s="103" t="s">
        <v>14057</v>
      </c>
      <c r="H290" s="142">
        <v>314</v>
      </c>
      <c r="I290" s="35">
        <v>0.2</v>
      </c>
      <c r="J290" s="126">
        <f t="shared" si="8"/>
        <v>251.20000000000002</v>
      </c>
    </row>
    <row r="291" spans="1:10" ht="15.75">
      <c r="A291" s="33">
        <f t="shared" si="9"/>
        <v>287</v>
      </c>
      <c r="B291" s="34" t="s">
        <v>207</v>
      </c>
      <c r="C291" s="34" t="s">
        <v>14045</v>
      </c>
      <c r="D291" s="34" t="s">
        <v>14046</v>
      </c>
      <c r="E291" s="34" t="s">
        <v>3592</v>
      </c>
      <c r="F291" s="34"/>
      <c r="G291" s="103" t="s">
        <v>14057</v>
      </c>
      <c r="H291" s="142">
        <v>302</v>
      </c>
      <c r="I291" s="35">
        <v>0.2</v>
      </c>
      <c r="J291" s="126">
        <f t="shared" si="8"/>
        <v>241.60000000000002</v>
      </c>
    </row>
    <row r="292" spans="1:10" ht="15.75">
      <c r="A292" s="33">
        <f t="shared" si="9"/>
        <v>288</v>
      </c>
      <c r="B292" s="34" t="s">
        <v>207</v>
      </c>
      <c r="C292" s="34" t="s">
        <v>14047</v>
      </c>
      <c r="D292" s="34" t="s">
        <v>14048</v>
      </c>
      <c r="E292" s="34" t="s">
        <v>3592</v>
      </c>
      <c r="F292" s="34"/>
      <c r="G292" s="103" t="s">
        <v>14057</v>
      </c>
      <c r="H292" s="142">
        <v>302</v>
      </c>
      <c r="I292" s="35">
        <v>0.2</v>
      </c>
      <c r="J292" s="126">
        <f t="shared" si="8"/>
        <v>241.60000000000002</v>
      </c>
    </row>
    <row r="293" spans="1:10" ht="15.75">
      <c r="A293" s="33">
        <f t="shared" si="9"/>
        <v>289</v>
      </c>
      <c r="B293" s="34" t="s">
        <v>207</v>
      </c>
      <c r="C293" s="34" t="s">
        <v>14049</v>
      </c>
      <c r="D293" s="34" t="s">
        <v>14050</v>
      </c>
      <c r="E293" s="34" t="s">
        <v>3592</v>
      </c>
      <c r="F293" s="34"/>
      <c r="G293" s="103" t="s">
        <v>14057</v>
      </c>
      <c r="H293" s="142">
        <v>302</v>
      </c>
      <c r="I293" s="35">
        <v>0.2</v>
      </c>
      <c r="J293" s="126">
        <f t="shared" si="8"/>
        <v>241.60000000000002</v>
      </c>
    </row>
    <row r="294" spans="1:10" ht="15.75">
      <c r="A294" s="33">
        <f t="shared" si="9"/>
        <v>290</v>
      </c>
      <c r="B294" s="34" t="s">
        <v>207</v>
      </c>
      <c r="C294" s="34" t="s">
        <v>14051</v>
      </c>
      <c r="D294" s="34" t="s">
        <v>14052</v>
      </c>
      <c r="E294" s="34" t="s">
        <v>3592</v>
      </c>
      <c r="F294" s="34"/>
      <c r="G294" s="103" t="s">
        <v>14057</v>
      </c>
      <c r="H294" s="142">
        <v>171</v>
      </c>
      <c r="I294" s="35">
        <v>0.2</v>
      </c>
      <c r="J294" s="126">
        <f t="shared" si="8"/>
        <v>136.80000000000001</v>
      </c>
    </row>
    <row r="295" spans="1:10" ht="15.75">
      <c r="A295" s="33">
        <f t="shared" si="9"/>
        <v>291</v>
      </c>
      <c r="B295" s="34" t="s">
        <v>207</v>
      </c>
      <c r="C295" s="34" t="s">
        <v>14053</v>
      </c>
      <c r="D295" s="34" t="s">
        <v>14054</v>
      </c>
      <c r="E295" s="34" t="s">
        <v>3592</v>
      </c>
      <c r="F295" s="34"/>
      <c r="G295" s="103" t="s">
        <v>14057</v>
      </c>
      <c r="H295" s="142">
        <v>171</v>
      </c>
      <c r="I295" s="35">
        <v>0.2</v>
      </c>
      <c r="J295" s="126">
        <f t="shared" si="8"/>
        <v>136.80000000000001</v>
      </c>
    </row>
    <row r="296" spans="1:10" ht="15.75">
      <c r="A296" s="33">
        <f t="shared" si="9"/>
        <v>292</v>
      </c>
      <c r="B296" s="34" t="s">
        <v>207</v>
      </c>
      <c r="C296" s="34" t="s">
        <v>14055</v>
      </c>
      <c r="D296" s="34" t="s">
        <v>14056</v>
      </c>
      <c r="E296" s="34" t="s">
        <v>3592</v>
      </c>
      <c r="F296" s="34"/>
      <c r="G296" s="103" t="s">
        <v>14057</v>
      </c>
      <c r="H296" s="142">
        <v>231</v>
      </c>
      <c r="I296" s="35">
        <v>0.2</v>
      </c>
      <c r="J296" s="126">
        <f t="shared" si="8"/>
        <v>184.8</v>
      </c>
    </row>
  </sheetData>
  <autoFilter ref="A4:J4" xr:uid="{D4888256-E83A-40D0-B1DB-2D7DA1469026}"/>
  <printOptions horizontalCentered="1"/>
  <pageMargins left="0.45" right="0.45" top="0.75" bottom="1" header="0.5" footer="0.5"/>
  <pageSetup paperSize="3" scale="75" fitToHeight="0" orientation="landscape" r:id="rId1"/>
  <headerFooter alignWithMargins="0">
    <oddHeader>&amp;LGROUP 77201, AWARD 23150
INTELLIGENT FACILITY &amp;&amp; SECURITY SYSTEMS AND SOLUTIONS
&amp;RCOMALLI GROUP INC
CONTRACT NO.: PT68772</oddHeader>
    <oddFooter>&amp;L&amp;F
&amp;A&amp;REffective Dates:
Equipment: 10/30/19
Prevailing Wage Rates: 7/1/25
Non-Prevailing Wage Rates: 10/30/19</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73A23-FAD9-4704-9661-D505B167EB1C}">
  <sheetPr codeName="Sheet12">
    <pageSetUpPr fitToPage="1"/>
  </sheetPr>
  <dimension ref="A1:XFA206"/>
  <sheetViews>
    <sheetView zoomScale="90" zoomScaleNormal="90" workbookViewId="0">
      <pane ySplit="1" topLeftCell="A2" activePane="bottomLeft" state="frozen"/>
      <selection activeCell="A2" sqref="A2:J2"/>
      <selection pane="bottomLeft" activeCell="C170" sqref="C170"/>
    </sheetView>
  </sheetViews>
  <sheetFormatPr defaultRowHeight="12.75"/>
  <cols>
    <col min="1" max="1" width="9.5703125" customWidth="1"/>
    <col min="2" max="2" width="32.28515625" customWidth="1"/>
    <col min="3" max="3" width="27.42578125" customWidth="1"/>
    <col min="4" max="4" width="29.7109375" customWidth="1"/>
    <col min="5" max="5" width="35.42578125" customWidth="1"/>
    <col min="6" max="11" width="15.140625" customWidth="1"/>
    <col min="12" max="12" width="32.140625" customWidth="1"/>
  </cols>
  <sheetData>
    <row r="1" spans="1:13" ht="45">
      <c r="A1" s="155" t="s">
        <v>15578</v>
      </c>
      <c r="B1" s="156" t="s">
        <v>15579</v>
      </c>
      <c r="C1" s="156" t="s">
        <v>15580</v>
      </c>
      <c r="D1" s="156" t="s">
        <v>15581</v>
      </c>
      <c r="E1" s="156" t="s">
        <v>26</v>
      </c>
      <c r="F1" s="157" t="s">
        <v>15582</v>
      </c>
      <c r="G1" s="157" t="s">
        <v>15583</v>
      </c>
      <c r="H1" s="157" t="s">
        <v>15584</v>
      </c>
      <c r="I1" s="157" t="s">
        <v>15585</v>
      </c>
      <c r="J1" s="157" t="s">
        <v>15586</v>
      </c>
      <c r="K1" s="157" t="s">
        <v>15587</v>
      </c>
      <c r="L1" s="158" t="s">
        <v>15786</v>
      </c>
    </row>
    <row r="2" spans="1:13">
      <c r="A2" s="159">
        <v>1</v>
      </c>
      <c r="B2" s="160" t="s">
        <v>15588</v>
      </c>
      <c r="C2" s="160" t="s">
        <v>15589</v>
      </c>
      <c r="D2" s="160" t="s">
        <v>15590</v>
      </c>
      <c r="E2" s="160" t="s">
        <v>15591</v>
      </c>
      <c r="F2" s="161">
        <v>70.569999999999993</v>
      </c>
      <c r="G2" s="161"/>
      <c r="H2" s="161">
        <v>16.28</v>
      </c>
      <c r="I2" s="162">
        <v>0.33250000000000002</v>
      </c>
      <c r="J2" s="163"/>
      <c r="K2" s="161"/>
      <c r="L2" s="164"/>
    </row>
    <row r="3" spans="1:13">
      <c r="A3" s="165">
        <v>2</v>
      </c>
      <c r="B3" s="166" t="s">
        <v>15588</v>
      </c>
      <c r="C3" s="166" t="s">
        <v>15592</v>
      </c>
      <c r="D3" s="166" t="s">
        <v>15590</v>
      </c>
      <c r="E3" s="166" t="s">
        <v>15593</v>
      </c>
      <c r="F3" s="167">
        <v>42.93</v>
      </c>
      <c r="G3" s="167"/>
      <c r="H3" s="167">
        <v>24.7</v>
      </c>
      <c r="I3" s="168">
        <v>0.18</v>
      </c>
      <c r="J3" s="169"/>
      <c r="K3" s="167"/>
      <c r="L3" s="170"/>
    </row>
    <row r="4" spans="1:13">
      <c r="A4" s="159">
        <v>3</v>
      </c>
      <c r="B4" s="160" t="s">
        <v>15594</v>
      </c>
      <c r="C4" s="160" t="s">
        <v>15592</v>
      </c>
      <c r="D4" s="160" t="s">
        <v>15590</v>
      </c>
      <c r="E4" s="160" t="s">
        <v>15595</v>
      </c>
      <c r="F4" s="161">
        <v>64.25</v>
      </c>
      <c r="G4" s="161"/>
      <c r="H4" s="161">
        <v>35.69</v>
      </c>
      <c r="I4" s="162">
        <v>0.18</v>
      </c>
      <c r="J4" s="163"/>
      <c r="K4" s="161"/>
      <c r="L4" s="164"/>
    </row>
    <row r="5" spans="1:13">
      <c r="A5" s="165">
        <v>4</v>
      </c>
      <c r="B5" s="166" t="s">
        <v>15596</v>
      </c>
      <c r="C5" s="166" t="s">
        <v>15592</v>
      </c>
      <c r="D5" s="166" t="s">
        <v>15590</v>
      </c>
      <c r="E5" s="166" t="s">
        <v>15597</v>
      </c>
      <c r="F5" s="171">
        <v>43.744999999999997</v>
      </c>
      <c r="G5" s="167"/>
      <c r="H5" s="172">
        <v>55.602499999999999</v>
      </c>
      <c r="I5" s="168"/>
      <c r="J5" s="169"/>
      <c r="K5" s="167"/>
      <c r="L5" s="170"/>
    </row>
    <row r="6" spans="1:13" ht="15">
      <c r="A6" s="165"/>
      <c r="B6" s="199" t="s">
        <v>15596</v>
      </c>
      <c r="C6" s="199" t="s">
        <v>15592</v>
      </c>
      <c r="D6" s="199" t="s">
        <v>15590</v>
      </c>
      <c r="E6" s="199" t="s">
        <v>15598</v>
      </c>
      <c r="F6" s="200">
        <v>44.9</v>
      </c>
      <c r="G6" s="200"/>
      <c r="H6" s="200">
        <v>13.25</v>
      </c>
      <c r="I6" s="173"/>
      <c r="J6" s="174"/>
      <c r="K6" s="200"/>
      <c r="L6" s="201"/>
      <c r="M6" s="202"/>
    </row>
    <row r="7" spans="1:13">
      <c r="A7" s="159">
        <v>5</v>
      </c>
      <c r="B7" s="160" t="s">
        <v>15599</v>
      </c>
      <c r="C7" s="160" t="s">
        <v>15600</v>
      </c>
      <c r="D7" s="160" t="s">
        <v>15590</v>
      </c>
      <c r="E7" s="160" t="s">
        <v>15601</v>
      </c>
      <c r="F7" s="161">
        <v>46.6</v>
      </c>
      <c r="G7" s="161"/>
      <c r="H7" s="161">
        <v>22.71</v>
      </c>
      <c r="I7" s="162"/>
      <c r="J7" s="163"/>
      <c r="K7" s="161"/>
      <c r="L7" s="164"/>
    </row>
    <row r="8" spans="1:13">
      <c r="A8" s="165">
        <v>6</v>
      </c>
      <c r="B8" s="166" t="s">
        <v>15599</v>
      </c>
      <c r="C8" s="166" t="s">
        <v>15600</v>
      </c>
      <c r="D8" s="166" t="s">
        <v>15590</v>
      </c>
      <c r="E8" s="166" t="s">
        <v>15602</v>
      </c>
      <c r="F8" s="167">
        <v>70.36</v>
      </c>
      <c r="G8" s="167"/>
      <c r="H8" s="167">
        <v>54.24</v>
      </c>
      <c r="I8" s="168"/>
      <c r="J8" s="169">
        <v>106.92</v>
      </c>
      <c r="K8" s="175">
        <v>140.66</v>
      </c>
      <c r="L8" s="170" t="s">
        <v>15603</v>
      </c>
    </row>
    <row r="9" spans="1:13">
      <c r="A9" s="159">
        <v>7</v>
      </c>
      <c r="B9" s="160" t="s">
        <v>15604</v>
      </c>
      <c r="C9" s="160" t="s">
        <v>15605</v>
      </c>
      <c r="D9" s="160" t="s">
        <v>15590</v>
      </c>
      <c r="E9" s="160" t="s">
        <v>15606</v>
      </c>
      <c r="F9" s="161">
        <v>76.86</v>
      </c>
      <c r="G9" s="161"/>
      <c r="H9" s="161">
        <v>47.34</v>
      </c>
      <c r="I9" s="162"/>
      <c r="J9" s="163"/>
      <c r="K9" s="160"/>
      <c r="L9" s="164"/>
    </row>
    <row r="10" spans="1:13">
      <c r="A10" s="165">
        <v>8</v>
      </c>
      <c r="B10" s="166" t="s">
        <v>15607</v>
      </c>
      <c r="C10" s="166" t="s">
        <v>15592</v>
      </c>
      <c r="D10" s="166" t="s">
        <v>15590</v>
      </c>
      <c r="E10" s="166" t="s">
        <v>15608</v>
      </c>
      <c r="F10" s="167">
        <v>96.15</v>
      </c>
      <c r="G10" s="167"/>
      <c r="H10" s="167">
        <v>42.4</v>
      </c>
      <c r="I10" s="168"/>
      <c r="J10" s="169"/>
      <c r="K10" s="167">
        <v>38.1</v>
      </c>
      <c r="L10" s="170" t="s">
        <v>15609</v>
      </c>
    </row>
    <row r="11" spans="1:13">
      <c r="A11" s="165"/>
      <c r="B11" s="166" t="s">
        <v>15607</v>
      </c>
      <c r="C11" s="166" t="s">
        <v>15592</v>
      </c>
      <c r="D11" s="166" t="s">
        <v>15590</v>
      </c>
      <c r="E11" s="166" t="s">
        <v>15610</v>
      </c>
      <c r="F11" s="167">
        <v>80.430000000000007</v>
      </c>
      <c r="G11" s="167"/>
      <c r="H11" s="167">
        <v>42.4</v>
      </c>
      <c r="I11" s="168"/>
      <c r="J11" s="169"/>
      <c r="K11" s="167">
        <v>38.1</v>
      </c>
      <c r="L11" s="170" t="s">
        <v>15609</v>
      </c>
    </row>
    <row r="12" spans="1:13">
      <c r="A12" s="165"/>
      <c r="B12" s="166" t="s">
        <v>15607</v>
      </c>
      <c r="C12" s="166" t="s">
        <v>15592</v>
      </c>
      <c r="D12" s="166" t="s">
        <v>15590</v>
      </c>
      <c r="E12" s="166" t="s">
        <v>15611</v>
      </c>
      <c r="F12" s="167">
        <v>76.44</v>
      </c>
      <c r="G12" s="167"/>
      <c r="H12" s="167">
        <v>42.4</v>
      </c>
      <c r="I12" s="168"/>
      <c r="J12" s="169"/>
      <c r="K12" s="167">
        <v>38.1</v>
      </c>
      <c r="L12" s="170" t="s">
        <v>15609</v>
      </c>
    </row>
    <row r="13" spans="1:13">
      <c r="A13" s="165"/>
      <c r="B13" s="166" t="s">
        <v>15607</v>
      </c>
      <c r="C13" s="166" t="s">
        <v>15592</v>
      </c>
      <c r="D13" s="166" t="s">
        <v>15590</v>
      </c>
      <c r="E13" s="166" t="s">
        <v>15612</v>
      </c>
      <c r="F13" s="167">
        <v>73.78</v>
      </c>
      <c r="G13" s="167"/>
      <c r="H13" s="167">
        <v>42.4</v>
      </c>
      <c r="I13" s="168"/>
      <c r="J13" s="169"/>
      <c r="K13" s="167">
        <v>38.1</v>
      </c>
      <c r="L13" s="170" t="s">
        <v>15609</v>
      </c>
    </row>
    <row r="14" spans="1:13">
      <c r="A14" s="165"/>
      <c r="B14" s="166" t="s">
        <v>15607</v>
      </c>
      <c r="C14" s="166" t="s">
        <v>15592</v>
      </c>
      <c r="D14" s="166" t="s">
        <v>15590</v>
      </c>
      <c r="E14" s="166" t="s">
        <v>15613</v>
      </c>
      <c r="F14" s="167">
        <v>56.54</v>
      </c>
      <c r="G14" s="167"/>
      <c r="H14" s="167">
        <v>42.4</v>
      </c>
      <c r="I14" s="168"/>
      <c r="J14" s="169"/>
      <c r="K14" s="167">
        <v>38.1</v>
      </c>
      <c r="L14" s="170" t="s">
        <v>15609</v>
      </c>
    </row>
    <row r="15" spans="1:13">
      <c r="A15" s="159">
        <v>9</v>
      </c>
      <c r="B15" s="160" t="s">
        <v>15614</v>
      </c>
      <c r="C15" s="160" t="s">
        <v>15615</v>
      </c>
      <c r="D15" s="160" t="s">
        <v>15590</v>
      </c>
      <c r="E15" s="160" t="s">
        <v>15616</v>
      </c>
      <c r="F15" s="161">
        <v>62</v>
      </c>
      <c r="G15" s="161"/>
      <c r="H15" s="161">
        <v>70.75</v>
      </c>
      <c r="I15" s="176"/>
      <c r="J15" s="177"/>
      <c r="K15" s="161">
        <v>70.010000000000005</v>
      </c>
      <c r="L15" s="164"/>
    </row>
    <row r="16" spans="1:13">
      <c r="A16" s="165">
        <v>10</v>
      </c>
      <c r="B16" s="166" t="s">
        <v>15614</v>
      </c>
      <c r="C16" s="166" t="s">
        <v>15617</v>
      </c>
      <c r="D16" s="166" t="s">
        <v>15590</v>
      </c>
      <c r="E16" s="166" t="s">
        <v>15618</v>
      </c>
      <c r="F16" s="167">
        <v>38.4</v>
      </c>
      <c r="G16" s="167"/>
      <c r="H16" s="167">
        <v>22.76</v>
      </c>
      <c r="I16" s="168"/>
      <c r="J16" s="169"/>
      <c r="K16" s="167"/>
      <c r="L16" s="170"/>
    </row>
    <row r="17" spans="1:12" ht="25.5">
      <c r="A17" s="159">
        <v>11</v>
      </c>
      <c r="B17" s="160" t="s">
        <v>15607</v>
      </c>
      <c r="C17" s="178" t="s">
        <v>15619</v>
      </c>
      <c r="D17" s="160" t="s">
        <v>15620</v>
      </c>
      <c r="E17" s="160" t="s">
        <v>15621</v>
      </c>
      <c r="F17" s="161">
        <v>81.94</v>
      </c>
      <c r="G17" s="161"/>
      <c r="H17" s="161"/>
      <c r="I17" s="176"/>
      <c r="J17" s="177">
        <v>29.45</v>
      </c>
      <c r="K17" s="161">
        <v>7.65</v>
      </c>
      <c r="L17" s="164"/>
    </row>
    <row r="18" spans="1:12">
      <c r="A18" s="165">
        <v>12</v>
      </c>
      <c r="B18" s="166" t="s">
        <v>15607</v>
      </c>
      <c r="C18" s="166" t="s">
        <v>15615</v>
      </c>
      <c r="D18" s="166" t="s">
        <v>15590</v>
      </c>
      <c r="E18" s="166" t="s">
        <v>15622</v>
      </c>
      <c r="F18" s="167">
        <v>83.44</v>
      </c>
      <c r="G18" s="167"/>
      <c r="H18" s="167"/>
      <c r="I18" s="168"/>
      <c r="J18" s="169">
        <v>31.43</v>
      </c>
      <c r="K18" s="167">
        <v>7.4</v>
      </c>
      <c r="L18" s="170"/>
    </row>
    <row r="19" spans="1:12">
      <c r="A19" s="165"/>
      <c r="B19" s="166" t="s">
        <v>15607</v>
      </c>
      <c r="C19" s="166" t="s">
        <v>15615</v>
      </c>
      <c r="D19" s="166" t="s">
        <v>15590</v>
      </c>
      <c r="E19" s="166" t="s">
        <v>15623</v>
      </c>
      <c r="F19" s="167">
        <v>58.31</v>
      </c>
      <c r="G19" s="167"/>
      <c r="H19" s="167"/>
      <c r="I19" s="168"/>
      <c r="J19" s="169">
        <v>31.93</v>
      </c>
      <c r="K19" s="167">
        <v>7.4</v>
      </c>
      <c r="L19" s="170"/>
    </row>
    <row r="20" spans="1:12" ht="25.5">
      <c r="A20" s="159">
        <v>13</v>
      </c>
      <c r="B20" s="178" t="s">
        <v>15624</v>
      </c>
      <c r="C20" s="178" t="s">
        <v>15615</v>
      </c>
      <c r="D20" s="160" t="s">
        <v>15590</v>
      </c>
      <c r="E20" s="160" t="s">
        <v>15625</v>
      </c>
      <c r="F20" s="179">
        <v>46.115000000000002</v>
      </c>
      <c r="G20" s="161"/>
      <c r="H20" s="180">
        <v>59.652500000000003</v>
      </c>
      <c r="I20" s="176"/>
      <c r="J20" s="177"/>
      <c r="K20" s="161"/>
      <c r="L20" s="164"/>
    </row>
    <row r="21" spans="1:12" ht="30">
      <c r="A21" s="159"/>
      <c r="B21" s="203" t="s">
        <v>15624</v>
      </c>
      <c r="C21" s="203" t="s">
        <v>15615</v>
      </c>
      <c r="D21" s="204" t="s">
        <v>15590</v>
      </c>
      <c r="E21" s="204" t="s">
        <v>15626</v>
      </c>
      <c r="F21" s="205">
        <v>47.314999999999998</v>
      </c>
      <c r="G21" s="206"/>
      <c r="H21" s="207">
        <v>57.652500000000003</v>
      </c>
      <c r="I21" s="176"/>
      <c r="J21" s="177"/>
      <c r="K21" s="161"/>
      <c r="L21" s="164"/>
    </row>
    <row r="22" spans="1:12">
      <c r="A22" s="165">
        <v>14</v>
      </c>
      <c r="B22" s="166" t="s">
        <v>15607</v>
      </c>
      <c r="C22" s="166" t="s">
        <v>15627</v>
      </c>
      <c r="D22" s="166" t="s">
        <v>15628</v>
      </c>
      <c r="E22" s="166" t="s">
        <v>15629</v>
      </c>
      <c r="F22" s="167">
        <v>55.42</v>
      </c>
      <c r="G22" s="167"/>
      <c r="H22" s="167">
        <v>33.5</v>
      </c>
      <c r="I22" s="168"/>
      <c r="J22" s="169"/>
      <c r="K22" s="167"/>
      <c r="L22" s="170"/>
    </row>
    <row r="23" spans="1:12">
      <c r="A23" s="165"/>
      <c r="B23" s="166" t="s">
        <v>15607</v>
      </c>
      <c r="C23" s="166" t="s">
        <v>15627</v>
      </c>
      <c r="D23" s="166" t="s">
        <v>15628</v>
      </c>
      <c r="E23" s="166" t="s">
        <v>15610</v>
      </c>
      <c r="F23" s="167">
        <v>54.93</v>
      </c>
      <c r="G23" s="167"/>
      <c r="H23" s="167">
        <v>33.5</v>
      </c>
      <c r="I23" s="168"/>
      <c r="J23" s="169"/>
      <c r="K23" s="167"/>
      <c r="L23" s="170"/>
    </row>
    <row r="24" spans="1:12">
      <c r="A24" s="165"/>
      <c r="B24" s="166" t="s">
        <v>15607</v>
      </c>
      <c r="C24" s="166" t="s">
        <v>15627</v>
      </c>
      <c r="D24" s="166" t="s">
        <v>15628</v>
      </c>
      <c r="E24" s="166" t="s">
        <v>15611</v>
      </c>
      <c r="F24" s="167">
        <v>53.91</v>
      </c>
      <c r="G24" s="167"/>
      <c r="H24" s="167">
        <v>33.5</v>
      </c>
      <c r="I24" s="168"/>
      <c r="J24" s="169"/>
      <c r="K24" s="167"/>
      <c r="L24" s="170"/>
    </row>
    <row r="25" spans="1:12">
      <c r="A25" s="165"/>
      <c r="B25" s="166" t="s">
        <v>15607</v>
      </c>
      <c r="C25" s="166" t="s">
        <v>15627</v>
      </c>
      <c r="D25" s="166" t="s">
        <v>15628</v>
      </c>
      <c r="E25" s="166" t="s">
        <v>15612</v>
      </c>
      <c r="F25" s="167">
        <v>51.01</v>
      </c>
      <c r="G25" s="167"/>
      <c r="H25" s="167">
        <v>33.5</v>
      </c>
      <c r="I25" s="168"/>
      <c r="J25" s="169"/>
      <c r="K25" s="167"/>
      <c r="L25" s="170"/>
    </row>
    <row r="26" spans="1:12">
      <c r="A26" s="159">
        <v>15</v>
      </c>
      <c r="B26" s="160" t="s">
        <v>15630</v>
      </c>
      <c r="C26" s="160" t="s">
        <v>15627</v>
      </c>
      <c r="D26" s="160" t="s">
        <v>15628</v>
      </c>
      <c r="E26" s="160" t="s">
        <v>15629</v>
      </c>
      <c r="F26" s="161">
        <v>60.3</v>
      </c>
      <c r="G26" s="161"/>
      <c r="H26" s="161">
        <v>33.700000000000003</v>
      </c>
      <c r="I26" s="176"/>
      <c r="J26" s="177"/>
      <c r="K26" s="161"/>
      <c r="L26" s="164"/>
    </row>
    <row r="27" spans="1:12">
      <c r="A27" s="159"/>
      <c r="B27" s="160" t="s">
        <v>15630</v>
      </c>
      <c r="C27" s="160" t="s">
        <v>15627</v>
      </c>
      <c r="D27" s="160" t="s">
        <v>15628</v>
      </c>
      <c r="E27" s="160" t="s">
        <v>15610</v>
      </c>
      <c r="F27" s="161">
        <v>57.3</v>
      </c>
      <c r="G27" s="161"/>
      <c r="H27" s="161">
        <v>33.700000000000003</v>
      </c>
      <c r="I27" s="176"/>
      <c r="J27" s="177"/>
      <c r="K27" s="161"/>
      <c r="L27" s="164"/>
    </row>
    <row r="28" spans="1:12">
      <c r="A28" s="159"/>
      <c r="B28" s="160" t="s">
        <v>15630</v>
      </c>
      <c r="C28" s="160" t="s">
        <v>15627</v>
      </c>
      <c r="D28" s="160" t="s">
        <v>15628</v>
      </c>
      <c r="E28" s="160" t="s">
        <v>15611</v>
      </c>
      <c r="F28" s="161">
        <v>56.39</v>
      </c>
      <c r="G28" s="161"/>
      <c r="H28" s="161">
        <v>33.700000000000003</v>
      </c>
      <c r="I28" s="176"/>
      <c r="J28" s="177"/>
      <c r="K28" s="161"/>
      <c r="L28" s="164"/>
    </row>
    <row r="29" spans="1:12">
      <c r="A29" s="159"/>
      <c r="B29" s="160" t="s">
        <v>15630</v>
      </c>
      <c r="C29" s="160" t="s">
        <v>15627</v>
      </c>
      <c r="D29" s="160" t="s">
        <v>15628</v>
      </c>
      <c r="E29" s="160" t="s">
        <v>15612</v>
      </c>
      <c r="F29" s="161">
        <v>53.82</v>
      </c>
      <c r="G29" s="161"/>
      <c r="H29" s="161">
        <v>33.700000000000003</v>
      </c>
      <c r="I29" s="176"/>
      <c r="J29" s="177"/>
      <c r="K29" s="161"/>
      <c r="L29" s="164"/>
    </row>
    <row r="30" spans="1:12">
      <c r="A30" s="165">
        <v>16</v>
      </c>
      <c r="B30" s="166" t="s">
        <v>15631</v>
      </c>
      <c r="C30" s="166" t="s">
        <v>15632</v>
      </c>
      <c r="D30" s="166" t="s">
        <v>15590</v>
      </c>
      <c r="E30" s="166" t="s">
        <v>15633</v>
      </c>
      <c r="F30" s="167">
        <v>37.909999999999997</v>
      </c>
      <c r="G30" s="167"/>
      <c r="H30" s="167">
        <v>46.37</v>
      </c>
      <c r="I30" s="168"/>
      <c r="J30" s="169"/>
      <c r="K30" s="167"/>
      <c r="L30" s="170"/>
    </row>
    <row r="31" spans="1:12">
      <c r="A31" s="165"/>
      <c r="B31" s="166" t="s">
        <v>15631</v>
      </c>
      <c r="C31" s="166" t="s">
        <v>15632</v>
      </c>
      <c r="D31" s="166" t="s">
        <v>15590</v>
      </c>
      <c r="E31" s="166" t="s">
        <v>15634</v>
      </c>
      <c r="F31" s="167">
        <v>35.72</v>
      </c>
      <c r="G31" s="167"/>
      <c r="H31" s="167">
        <v>46.37</v>
      </c>
      <c r="I31" s="168"/>
      <c r="J31" s="169"/>
      <c r="K31" s="167"/>
      <c r="L31" s="170"/>
    </row>
    <row r="32" spans="1:12">
      <c r="A32" s="165"/>
      <c r="B32" s="166" t="s">
        <v>15631</v>
      </c>
      <c r="C32" s="166" t="s">
        <v>15632</v>
      </c>
      <c r="D32" s="166" t="s">
        <v>15590</v>
      </c>
      <c r="E32" s="166" t="s">
        <v>15635</v>
      </c>
      <c r="F32" s="167">
        <v>39.03</v>
      </c>
      <c r="G32" s="167"/>
      <c r="H32" s="167">
        <v>46.37</v>
      </c>
      <c r="I32" s="168"/>
      <c r="J32" s="169"/>
      <c r="K32" s="167"/>
      <c r="L32" s="170"/>
    </row>
    <row r="33" spans="1:12">
      <c r="A33" s="165"/>
      <c r="B33" s="166" t="s">
        <v>15631</v>
      </c>
      <c r="C33" s="166" t="s">
        <v>15632</v>
      </c>
      <c r="D33" s="166" t="s">
        <v>15590</v>
      </c>
      <c r="E33" s="166" t="s">
        <v>15636</v>
      </c>
      <c r="F33" s="167">
        <v>37.35</v>
      </c>
      <c r="G33" s="167"/>
      <c r="H33" s="167">
        <v>46.37</v>
      </c>
      <c r="I33" s="168"/>
      <c r="J33" s="169"/>
      <c r="K33" s="167"/>
      <c r="L33" s="170"/>
    </row>
    <row r="34" spans="1:12">
      <c r="A34" s="165"/>
      <c r="B34" s="166" t="s">
        <v>15631</v>
      </c>
      <c r="C34" s="166" t="s">
        <v>15632</v>
      </c>
      <c r="D34" s="166" t="s">
        <v>15590</v>
      </c>
      <c r="E34" s="166" t="s">
        <v>15637</v>
      </c>
      <c r="F34" s="167">
        <v>37.130000000000003</v>
      </c>
      <c r="G34" s="167"/>
      <c r="H34" s="167">
        <v>46.37</v>
      </c>
      <c r="I34" s="168"/>
      <c r="J34" s="169"/>
      <c r="K34" s="167"/>
      <c r="L34" s="170"/>
    </row>
    <row r="35" spans="1:12">
      <c r="A35" s="165"/>
      <c r="B35" s="166" t="s">
        <v>15631</v>
      </c>
      <c r="C35" s="166" t="s">
        <v>15632</v>
      </c>
      <c r="D35" s="166" t="s">
        <v>15590</v>
      </c>
      <c r="E35" s="166" t="s">
        <v>15638</v>
      </c>
      <c r="F35" s="167">
        <v>37.020000000000003</v>
      </c>
      <c r="G35" s="167"/>
      <c r="H35" s="167">
        <v>46.37</v>
      </c>
      <c r="I35" s="168"/>
      <c r="J35" s="169"/>
      <c r="K35" s="167"/>
      <c r="L35" s="170"/>
    </row>
    <row r="36" spans="1:12">
      <c r="A36" s="165"/>
      <c r="B36" s="166" t="s">
        <v>15631</v>
      </c>
      <c r="C36" s="166" t="s">
        <v>15632</v>
      </c>
      <c r="D36" s="166" t="s">
        <v>15590</v>
      </c>
      <c r="E36" s="166" t="s">
        <v>15639</v>
      </c>
      <c r="F36" s="167">
        <v>36.9</v>
      </c>
      <c r="G36" s="167"/>
      <c r="H36" s="167">
        <v>46.37</v>
      </c>
      <c r="I36" s="168"/>
      <c r="J36" s="169"/>
      <c r="K36" s="167"/>
      <c r="L36" s="170"/>
    </row>
    <row r="37" spans="1:12">
      <c r="A37" s="159">
        <v>17</v>
      </c>
      <c r="B37" s="160" t="s">
        <v>15614</v>
      </c>
      <c r="C37" s="160" t="s">
        <v>15640</v>
      </c>
      <c r="D37" s="160" t="s">
        <v>15620</v>
      </c>
      <c r="E37" s="160" t="s">
        <v>15641</v>
      </c>
      <c r="F37" s="161">
        <v>51.5</v>
      </c>
      <c r="G37" s="161">
        <v>10</v>
      </c>
      <c r="H37" s="161"/>
      <c r="I37" s="176">
        <v>0.03</v>
      </c>
      <c r="J37" s="177">
        <v>30.69</v>
      </c>
      <c r="K37" s="161"/>
      <c r="L37" s="164"/>
    </row>
    <row r="38" spans="1:12">
      <c r="A38" s="165">
        <v>18</v>
      </c>
      <c r="B38" s="166" t="s">
        <v>15604</v>
      </c>
      <c r="C38" s="166" t="s">
        <v>15632</v>
      </c>
      <c r="D38" s="166" t="s">
        <v>15590</v>
      </c>
      <c r="E38" s="166" t="s">
        <v>15604</v>
      </c>
      <c r="F38" s="167">
        <v>53.38</v>
      </c>
      <c r="G38" s="167"/>
      <c r="H38" s="167">
        <v>45.56</v>
      </c>
      <c r="I38" s="168"/>
      <c r="J38" s="169"/>
      <c r="K38" s="167"/>
      <c r="L38" s="170"/>
    </row>
    <row r="39" spans="1:12">
      <c r="A39" s="159">
        <v>19</v>
      </c>
      <c r="B39" s="160" t="s">
        <v>15642</v>
      </c>
      <c r="C39" s="160" t="s">
        <v>15643</v>
      </c>
      <c r="D39" s="160" t="s">
        <v>15590</v>
      </c>
      <c r="E39" s="160" t="s">
        <v>15644</v>
      </c>
      <c r="F39" s="161">
        <v>40.81</v>
      </c>
      <c r="G39" s="161"/>
      <c r="H39" s="161"/>
      <c r="I39" s="176">
        <v>0.03</v>
      </c>
      <c r="J39" s="177">
        <v>5.77</v>
      </c>
      <c r="K39" s="161"/>
      <c r="L39" s="164"/>
    </row>
    <row r="40" spans="1:12">
      <c r="A40" s="165">
        <v>20</v>
      </c>
      <c r="B40" s="166" t="s">
        <v>15645</v>
      </c>
      <c r="C40" s="166" t="s">
        <v>15643</v>
      </c>
      <c r="D40" s="166" t="s">
        <v>15590</v>
      </c>
      <c r="E40" s="166" t="s">
        <v>15646</v>
      </c>
      <c r="F40" s="167">
        <v>61.56</v>
      </c>
      <c r="G40" s="167"/>
      <c r="H40" s="167"/>
      <c r="I40" s="168">
        <v>7.0000000000000007E-2</v>
      </c>
      <c r="J40" s="169">
        <v>31.9</v>
      </c>
      <c r="K40" s="167"/>
      <c r="L40" s="170"/>
    </row>
    <row r="41" spans="1:12">
      <c r="A41" s="159">
        <v>21</v>
      </c>
      <c r="B41" s="160" t="s">
        <v>15614</v>
      </c>
      <c r="C41" s="160" t="s">
        <v>15647</v>
      </c>
      <c r="D41" s="160" t="s">
        <v>15590</v>
      </c>
      <c r="E41" s="160" t="s">
        <v>15648</v>
      </c>
      <c r="F41" s="161">
        <v>58.75</v>
      </c>
      <c r="G41" s="161"/>
      <c r="H41" s="161">
        <v>61.09</v>
      </c>
      <c r="I41" s="176"/>
      <c r="J41" s="177"/>
      <c r="K41" s="161"/>
      <c r="L41" s="164"/>
    </row>
    <row r="42" spans="1:12">
      <c r="A42" s="165">
        <v>22</v>
      </c>
      <c r="B42" s="166" t="s">
        <v>15614</v>
      </c>
      <c r="C42" s="166" t="s">
        <v>15649</v>
      </c>
      <c r="D42" s="166" t="s">
        <v>15590</v>
      </c>
      <c r="E42" s="166" t="s">
        <v>15618</v>
      </c>
      <c r="F42" s="167">
        <v>38.4</v>
      </c>
      <c r="G42" s="167"/>
      <c r="H42" s="167">
        <v>22.76</v>
      </c>
      <c r="I42" s="168"/>
      <c r="J42" s="169"/>
      <c r="K42" s="167"/>
      <c r="L42" s="170"/>
    </row>
    <row r="43" spans="1:12">
      <c r="A43" s="159">
        <v>23</v>
      </c>
      <c r="B43" s="160" t="s">
        <v>15614</v>
      </c>
      <c r="C43" s="160" t="s">
        <v>15650</v>
      </c>
      <c r="D43" s="160" t="s">
        <v>15620</v>
      </c>
      <c r="E43" s="160" t="s">
        <v>15651</v>
      </c>
      <c r="F43" s="161">
        <v>51.5</v>
      </c>
      <c r="G43" s="161">
        <v>10</v>
      </c>
      <c r="H43" s="161"/>
      <c r="I43" s="176">
        <v>0.03</v>
      </c>
      <c r="J43" s="177">
        <v>30.69</v>
      </c>
      <c r="K43" s="161"/>
      <c r="L43" s="164"/>
    </row>
    <row r="44" spans="1:12">
      <c r="A44" s="165">
        <v>24</v>
      </c>
      <c r="B44" s="166" t="s">
        <v>15652</v>
      </c>
      <c r="C44" s="166" t="s">
        <v>15653</v>
      </c>
      <c r="D44" s="166" t="s">
        <v>15654</v>
      </c>
      <c r="E44" s="166" t="s">
        <v>15655</v>
      </c>
      <c r="F44" s="167">
        <v>44.43</v>
      </c>
      <c r="G44" s="167">
        <v>4.5199999999999996</v>
      </c>
      <c r="H44" s="167">
        <v>31.84</v>
      </c>
      <c r="I44" s="168"/>
      <c r="J44" s="169"/>
      <c r="K44" s="167"/>
      <c r="L44" s="170"/>
    </row>
    <row r="45" spans="1:12">
      <c r="A45" s="159">
        <v>25</v>
      </c>
      <c r="B45" s="160" t="s">
        <v>15607</v>
      </c>
      <c r="C45" s="160" t="s">
        <v>15656</v>
      </c>
      <c r="D45" s="160" t="s">
        <v>15620</v>
      </c>
      <c r="E45" s="160" t="s">
        <v>15657</v>
      </c>
      <c r="F45" s="161">
        <v>69.25</v>
      </c>
      <c r="G45" s="161"/>
      <c r="H45" s="161">
        <v>32.92</v>
      </c>
      <c r="I45" s="176"/>
      <c r="J45" s="177"/>
      <c r="K45" s="161"/>
      <c r="L45" s="164"/>
    </row>
    <row r="46" spans="1:12">
      <c r="A46" s="159"/>
      <c r="B46" s="160" t="s">
        <v>15607</v>
      </c>
      <c r="C46" s="160" t="s">
        <v>15656</v>
      </c>
      <c r="D46" s="160" t="s">
        <v>15620</v>
      </c>
      <c r="E46" s="160" t="s">
        <v>15658</v>
      </c>
      <c r="F46" s="161">
        <v>71.67</v>
      </c>
      <c r="G46" s="161"/>
      <c r="H46" s="161">
        <v>32.92</v>
      </c>
      <c r="I46" s="176"/>
      <c r="J46" s="177"/>
      <c r="K46" s="161"/>
      <c r="L46" s="164"/>
    </row>
    <row r="47" spans="1:12">
      <c r="A47" s="159"/>
      <c r="B47" s="160" t="s">
        <v>15607</v>
      </c>
      <c r="C47" s="160" t="s">
        <v>15656</v>
      </c>
      <c r="D47" s="160" t="s">
        <v>15620</v>
      </c>
      <c r="E47" s="160" t="s">
        <v>15659</v>
      </c>
      <c r="F47" s="161">
        <v>81.89</v>
      </c>
      <c r="G47" s="161"/>
      <c r="H47" s="161">
        <v>32.92</v>
      </c>
      <c r="I47" s="176"/>
      <c r="J47" s="177"/>
      <c r="K47" s="161"/>
      <c r="L47" s="164"/>
    </row>
    <row r="48" spans="1:12">
      <c r="A48" s="159"/>
      <c r="B48" s="160" t="s">
        <v>15607</v>
      </c>
      <c r="C48" s="160" t="s">
        <v>15656</v>
      </c>
      <c r="D48" s="160" t="s">
        <v>15620</v>
      </c>
      <c r="E48" s="160" t="s">
        <v>15660</v>
      </c>
      <c r="F48" s="161">
        <v>60.56</v>
      </c>
      <c r="G48" s="161"/>
      <c r="H48" s="161">
        <v>32.92</v>
      </c>
      <c r="I48" s="176"/>
      <c r="J48" s="177"/>
      <c r="K48" s="161"/>
      <c r="L48" s="164"/>
    </row>
    <row r="49" spans="1:12">
      <c r="A49" s="159"/>
      <c r="B49" s="160" t="s">
        <v>15607</v>
      </c>
      <c r="C49" s="160" t="s">
        <v>15656</v>
      </c>
      <c r="D49" s="160" t="s">
        <v>15620</v>
      </c>
      <c r="E49" s="160" t="s">
        <v>15661</v>
      </c>
      <c r="F49" s="161">
        <v>55.77</v>
      </c>
      <c r="G49" s="161"/>
      <c r="H49" s="161">
        <v>32.92</v>
      </c>
      <c r="I49" s="176"/>
      <c r="J49" s="177"/>
      <c r="K49" s="161"/>
      <c r="L49" s="164"/>
    </row>
    <row r="50" spans="1:12">
      <c r="A50" s="159"/>
      <c r="B50" s="160" t="s">
        <v>15607</v>
      </c>
      <c r="C50" s="160" t="s">
        <v>15656</v>
      </c>
      <c r="D50" s="160" t="s">
        <v>15620</v>
      </c>
      <c r="E50" s="160" t="s">
        <v>15662</v>
      </c>
      <c r="F50" s="161">
        <v>58.42</v>
      </c>
      <c r="G50" s="161"/>
      <c r="H50" s="161">
        <v>32.92</v>
      </c>
      <c r="I50" s="176"/>
      <c r="J50" s="177"/>
      <c r="K50" s="161"/>
      <c r="L50" s="164"/>
    </row>
    <row r="51" spans="1:12">
      <c r="A51" s="159"/>
      <c r="B51" s="160" t="s">
        <v>15607</v>
      </c>
      <c r="C51" s="160" t="s">
        <v>15656</v>
      </c>
      <c r="D51" s="160" t="s">
        <v>15620</v>
      </c>
      <c r="E51" s="160" t="s">
        <v>15663</v>
      </c>
      <c r="F51" s="161">
        <v>50.72</v>
      </c>
      <c r="G51" s="161"/>
      <c r="H51" s="161">
        <v>32.92</v>
      </c>
      <c r="I51" s="176"/>
      <c r="J51" s="177"/>
      <c r="K51" s="161"/>
      <c r="L51" s="164"/>
    </row>
    <row r="52" spans="1:12">
      <c r="A52" s="165">
        <v>26</v>
      </c>
      <c r="B52" s="166" t="s">
        <v>15664</v>
      </c>
      <c r="C52" s="166" t="s">
        <v>15656</v>
      </c>
      <c r="D52" s="166" t="s">
        <v>15590</v>
      </c>
      <c r="E52" s="166" t="s">
        <v>15665</v>
      </c>
      <c r="F52" s="167">
        <v>65.069999999999993</v>
      </c>
      <c r="G52" s="167"/>
      <c r="H52" s="167">
        <v>45.35</v>
      </c>
      <c r="I52" s="168"/>
      <c r="J52" s="169"/>
      <c r="K52" s="167"/>
      <c r="L52" s="170"/>
    </row>
    <row r="53" spans="1:12">
      <c r="A53" s="159">
        <v>27</v>
      </c>
      <c r="B53" s="160" t="s">
        <v>15631</v>
      </c>
      <c r="C53" s="160" t="s">
        <v>15656</v>
      </c>
      <c r="D53" s="160" t="s">
        <v>15590</v>
      </c>
      <c r="E53" s="160" t="s">
        <v>15666</v>
      </c>
      <c r="F53" s="161">
        <v>48.61</v>
      </c>
      <c r="G53" s="161"/>
      <c r="H53" s="161">
        <v>38.08</v>
      </c>
      <c r="I53" s="176"/>
      <c r="J53" s="177"/>
      <c r="K53" s="161"/>
      <c r="L53" s="164"/>
    </row>
    <row r="54" spans="1:12">
      <c r="A54" s="159"/>
      <c r="B54" s="160" t="s">
        <v>15631</v>
      </c>
      <c r="C54" s="160" t="s">
        <v>15656</v>
      </c>
      <c r="D54" s="160" t="s">
        <v>15590</v>
      </c>
      <c r="E54" s="160" t="s">
        <v>15667</v>
      </c>
      <c r="F54" s="161">
        <v>49.23</v>
      </c>
      <c r="G54" s="161"/>
      <c r="H54" s="161">
        <v>38.08</v>
      </c>
      <c r="I54" s="176"/>
      <c r="J54" s="177"/>
      <c r="K54" s="161"/>
      <c r="L54" s="164"/>
    </row>
    <row r="55" spans="1:12">
      <c r="A55" s="159"/>
      <c r="B55" s="160" t="s">
        <v>15631</v>
      </c>
      <c r="C55" s="160" t="s">
        <v>15656</v>
      </c>
      <c r="D55" s="160" t="s">
        <v>15590</v>
      </c>
      <c r="E55" s="160" t="s">
        <v>15668</v>
      </c>
      <c r="F55" s="161">
        <v>51.36</v>
      </c>
      <c r="G55" s="161"/>
      <c r="H55" s="161">
        <v>38.08</v>
      </c>
      <c r="I55" s="176"/>
      <c r="J55" s="177"/>
      <c r="K55" s="161"/>
      <c r="L55" s="164"/>
    </row>
    <row r="56" spans="1:12">
      <c r="A56" s="165">
        <v>28</v>
      </c>
      <c r="B56" s="166" t="s">
        <v>15614</v>
      </c>
      <c r="C56" s="166" t="s">
        <v>15669</v>
      </c>
      <c r="D56" s="166" t="s">
        <v>15670</v>
      </c>
      <c r="E56" s="166" t="s">
        <v>15671</v>
      </c>
      <c r="F56" s="167">
        <v>51.5</v>
      </c>
      <c r="G56" s="167">
        <v>10</v>
      </c>
      <c r="H56" s="167"/>
      <c r="I56" s="168">
        <v>0.03</v>
      </c>
      <c r="J56" s="169">
        <v>30.69</v>
      </c>
      <c r="K56" s="167"/>
      <c r="L56" s="170"/>
    </row>
    <row r="57" spans="1:12">
      <c r="A57" s="159">
        <v>29</v>
      </c>
      <c r="B57" s="160" t="s">
        <v>15645</v>
      </c>
      <c r="C57" s="160" t="s">
        <v>15647</v>
      </c>
      <c r="D57" s="160" t="s">
        <v>15590</v>
      </c>
      <c r="E57" s="160" t="s">
        <v>15672</v>
      </c>
      <c r="F57" s="161">
        <v>64.7</v>
      </c>
      <c r="G57" s="161"/>
      <c r="H57" s="161"/>
      <c r="I57" s="176">
        <v>7.0000000000000007E-2</v>
      </c>
      <c r="J57" s="177">
        <v>31.9</v>
      </c>
      <c r="K57" s="161"/>
      <c r="L57" s="164"/>
    </row>
    <row r="58" spans="1:12">
      <c r="A58" s="165">
        <v>30</v>
      </c>
      <c r="B58" s="166" t="s">
        <v>15614</v>
      </c>
      <c r="C58" s="166" t="s">
        <v>15647</v>
      </c>
      <c r="D58" s="166" t="s">
        <v>15590</v>
      </c>
      <c r="E58" s="166" t="s">
        <v>15673</v>
      </c>
      <c r="F58" s="167">
        <v>58.75</v>
      </c>
      <c r="G58" s="167"/>
      <c r="H58" s="167">
        <v>61.09</v>
      </c>
      <c r="I58" s="168"/>
      <c r="J58" s="169"/>
      <c r="K58" s="167"/>
      <c r="L58" s="170"/>
    </row>
    <row r="59" spans="1:12" ht="25.5">
      <c r="A59" s="159">
        <v>31</v>
      </c>
      <c r="B59" s="178" t="s">
        <v>15674</v>
      </c>
      <c r="C59" s="160" t="s">
        <v>15675</v>
      </c>
      <c r="D59" s="160" t="s">
        <v>15590</v>
      </c>
      <c r="E59" s="160" t="s">
        <v>15676</v>
      </c>
      <c r="F59" s="161">
        <v>68.22</v>
      </c>
      <c r="G59" s="161">
        <v>5</v>
      </c>
      <c r="H59" s="161">
        <v>35.25</v>
      </c>
      <c r="I59" s="176"/>
      <c r="J59" s="177"/>
      <c r="K59" s="161"/>
      <c r="L59" s="164"/>
    </row>
    <row r="60" spans="1:12" ht="25.5">
      <c r="A60" s="159"/>
      <c r="B60" s="178" t="s">
        <v>15674</v>
      </c>
      <c r="C60" s="160" t="s">
        <v>15675</v>
      </c>
      <c r="D60" s="160" t="s">
        <v>15590</v>
      </c>
      <c r="E60" s="160" t="s">
        <v>15677</v>
      </c>
      <c r="F60" s="161">
        <v>67.22</v>
      </c>
      <c r="G60" s="161">
        <v>5</v>
      </c>
      <c r="H60" s="161">
        <v>35.25</v>
      </c>
      <c r="I60" s="176"/>
      <c r="J60" s="177"/>
      <c r="K60" s="161"/>
      <c r="L60" s="164"/>
    </row>
    <row r="61" spans="1:12" ht="25.5">
      <c r="A61" s="159"/>
      <c r="B61" s="178" t="s">
        <v>15674</v>
      </c>
      <c r="C61" s="160" t="s">
        <v>15675</v>
      </c>
      <c r="D61" s="160" t="s">
        <v>15590</v>
      </c>
      <c r="E61" s="160" t="s">
        <v>15678</v>
      </c>
      <c r="F61" s="161">
        <v>66.22</v>
      </c>
      <c r="G61" s="161">
        <v>5</v>
      </c>
      <c r="H61" s="161">
        <v>35.25</v>
      </c>
      <c r="I61" s="176"/>
      <c r="J61" s="177"/>
      <c r="K61" s="161"/>
      <c r="L61" s="164"/>
    </row>
    <row r="62" spans="1:12" ht="25.5">
      <c r="A62" s="159"/>
      <c r="B62" s="178" t="s">
        <v>15674</v>
      </c>
      <c r="C62" s="160" t="s">
        <v>15675</v>
      </c>
      <c r="D62" s="160" t="s">
        <v>15590</v>
      </c>
      <c r="E62" s="160" t="s">
        <v>15679</v>
      </c>
      <c r="F62" s="161">
        <v>63.72</v>
      </c>
      <c r="G62" s="161">
        <v>5</v>
      </c>
      <c r="H62" s="161">
        <v>35.25</v>
      </c>
      <c r="I62" s="176"/>
      <c r="J62" s="177"/>
      <c r="K62" s="161"/>
      <c r="L62" s="164"/>
    </row>
    <row r="63" spans="1:12" ht="25.5">
      <c r="A63" s="159"/>
      <c r="B63" s="178" t="s">
        <v>15674</v>
      </c>
      <c r="C63" s="160" t="s">
        <v>15675</v>
      </c>
      <c r="D63" s="160" t="s">
        <v>15590</v>
      </c>
      <c r="E63" s="160" t="s">
        <v>15629</v>
      </c>
      <c r="F63" s="161">
        <v>62.72</v>
      </c>
      <c r="G63" s="161">
        <v>5</v>
      </c>
      <c r="H63" s="161">
        <v>35.25</v>
      </c>
      <c r="I63" s="176"/>
      <c r="J63" s="177"/>
      <c r="K63" s="161"/>
      <c r="L63" s="164"/>
    </row>
    <row r="64" spans="1:12" ht="25.5">
      <c r="A64" s="159"/>
      <c r="B64" s="178" t="s">
        <v>15674</v>
      </c>
      <c r="C64" s="160" t="s">
        <v>15675</v>
      </c>
      <c r="D64" s="160" t="s">
        <v>15590</v>
      </c>
      <c r="E64" s="160" t="s">
        <v>15680</v>
      </c>
      <c r="F64" s="161">
        <v>61.72</v>
      </c>
      <c r="G64" s="161">
        <v>5</v>
      </c>
      <c r="H64" s="161">
        <v>35.25</v>
      </c>
      <c r="I64" s="176"/>
      <c r="J64" s="177"/>
      <c r="K64" s="161"/>
      <c r="L64" s="164"/>
    </row>
    <row r="65" spans="1:12">
      <c r="A65" s="165">
        <v>32</v>
      </c>
      <c r="B65" s="166" t="s">
        <v>15681</v>
      </c>
      <c r="C65" s="166" t="s">
        <v>15682</v>
      </c>
      <c r="D65" s="166" t="s">
        <v>15590</v>
      </c>
      <c r="E65" s="166" t="s">
        <v>15681</v>
      </c>
      <c r="F65" s="167">
        <v>57.2</v>
      </c>
      <c r="G65" s="167"/>
      <c r="H65" s="167">
        <v>31.36</v>
      </c>
      <c r="I65" s="168"/>
      <c r="J65" s="169"/>
      <c r="K65" s="167"/>
      <c r="L65" s="170"/>
    </row>
    <row r="66" spans="1:12">
      <c r="A66" s="159">
        <v>33</v>
      </c>
      <c r="B66" s="178" t="s">
        <v>15683</v>
      </c>
      <c r="C66" s="160" t="s">
        <v>15620</v>
      </c>
      <c r="D66" s="160" t="s">
        <v>15654</v>
      </c>
      <c r="E66" s="160" t="s">
        <v>15684</v>
      </c>
      <c r="F66" s="161">
        <v>60.66</v>
      </c>
      <c r="G66" s="161"/>
      <c r="H66" s="161">
        <v>45.35</v>
      </c>
      <c r="I66" s="176"/>
      <c r="J66" s="177"/>
      <c r="K66" s="161"/>
      <c r="L66" s="164"/>
    </row>
    <row r="67" spans="1:12">
      <c r="A67" s="165">
        <v>34</v>
      </c>
      <c r="B67" s="166" t="s">
        <v>15683</v>
      </c>
      <c r="C67" s="166" t="s">
        <v>15685</v>
      </c>
      <c r="D67" s="166" t="s">
        <v>15686</v>
      </c>
      <c r="E67" s="166" t="s">
        <v>15687</v>
      </c>
      <c r="F67" s="167">
        <v>53.2</v>
      </c>
      <c r="G67" s="167"/>
      <c r="H67" s="167">
        <v>46.57</v>
      </c>
      <c r="I67" s="168"/>
      <c r="J67" s="169">
        <v>0.1</v>
      </c>
      <c r="K67" s="167"/>
      <c r="L67" s="170"/>
    </row>
    <row r="68" spans="1:12">
      <c r="A68" s="159">
        <v>35</v>
      </c>
      <c r="B68" s="178" t="s">
        <v>15645</v>
      </c>
      <c r="C68" s="160" t="s">
        <v>15643</v>
      </c>
      <c r="D68" s="160" t="s">
        <v>15590</v>
      </c>
      <c r="E68" s="160" t="s">
        <v>15646</v>
      </c>
      <c r="F68" s="161">
        <v>61.56</v>
      </c>
      <c r="G68" s="161"/>
      <c r="H68" s="161"/>
      <c r="I68" s="176">
        <v>7.0000000000000007E-2</v>
      </c>
      <c r="J68" s="177">
        <v>31.9</v>
      </c>
      <c r="K68" s="161"/>
      <c r="L68" s="164"/>
    </row>
    <row r="69" spans="1:12">
      <c r="A69" s="165">
        <v>36</v>
      </c>
      <c r="B69" s="166" t="s">
        <v>15614</v>
      </c>
      <c r="C69" s="166" t="s">
        <v>15627</v>
      </c>
      <c r="D69" s="166" t="s">
        <v>15688</v>
      </c>
      <c r="E69" s="166" t="s">
        <v>15614</v>
      </c>
      <c r="F69" s="167">
        <v>50</v>
      </c>
      <c r="G69" s="167"/>
      <c r="H69" s="167"/>
      <c r="I69" s="168">
        <v>0.03</v>
      </c>
      <c r="J69" s="169">
        <v>31.5</v>
      </c>
      <c r="K69" s="167"/>
      <c r="L69" s="170"/>
    </row>
    <row r="70" spans="1:12" ht="25.5">
      <c r="A70" s="159">
        <v>37</v>
      </c>
      <c r="B70" s="178" t="s">
        <v>15604</v>
      </c>
      <c r="C70" s="160" t="s">
        <v>15627</v>
      </c>
      <c r="D70" s="178" t="s">
        <v>15689</v>
      </c>
      <c r="E70" s="160" t="s">
        <v>15604</v>
      </c>
      <c r="F70" s="161">
        <v>40.75</v>
      </c>
      <c r="G70" s="161"/>
      <c r="H70" s="161">
        <v>34.17</v>
      </c>
      <c r="I70" s="176"/>
      <c r="J70" s="177"/>
      <c r="K70" s="161"/>
      <c r="L70" s="164"/>
    </row>
    <row r="71" spans="1:12">
      <c r="A71" s="165">
        <v>38</v>
      </c>
      <c r="B71" s="166" t="s">
        <v>15607</v>
      </c>
      <c r="C71" s="166" t="s">
        <v>15627</v>
      </c>
      <c r="D71" s="166" t="s">
        <v>15620</v>
      </c>
      <c r="E71" s="166" t="s">
        <v>15629</v>
      </c>
      <c r="F71" s="167">
        <v>55.42</v>
      </c>
      <c r="G71" s="167"/>
      <c r="H71" s="167">
        <v>33.5</v>
      </c>
      <c r="I71" s="168"/>
      <c r="J71" s="169"/>
      <c r="K71" s="167"/>
      <c r="L71" s="170"/>
    </row>
    <row r="72" spans="1:12">
      <c r="A72" s="165"/>
      <c r="B72" s="166" t="s">
        <v>15607</v>
      </c>
      <c r="C72" s="166" t="s">
        <v>15627</v>
      </c>
      <c r="D72" s="166" t="s">
        <v>15620</v>
      </c>
      <c r="E72" s="166" t="s">
        <v>15610</v>
      </c>
      <c r="F72" s="167">
        <v>54.93</v>
      </c>
      <c r="G72" s="167"/>
      <c r="H72" s="167">
        <v>33.5</v>
      </c>
      <c r="I72" s="168"/>
      <c r="J72" s="169"/>
      <c r="K72" s="167"/>
      <c r="L72" s="170"/>
    </row>
    <row r="73" spans="1:12">
      <c r="A73" s="159">
        <v>39</v>
      </c>
      <c r="B73" s="160" t="s">
        <v>15683</v>
      </c>
      <c r="C73" s="160" t="s">
        <v>15690</v>
      </c>
      <c r="D73" s="160" t="s">
        <v>15691</v>
      </c>
      <c r="E73" s="160" t="s">
        <v>15692</v>
      </c>
      <c r="F73" s="161">
        <v>55.26</v>
      </c>
      <c r="G73" s="161"/>
      <c r="H73" s="161">
        <v>29.53</v>
      </c>
      <c r="I73" s="176"/>
      <c r="J73" s="177"/>
      <c r="K73" s="161"/>
      <c r="L73" s="164"/>
    </row>
    <row r="74" spans="1:12">
      <c r="A74" s="165">
        <v>40</v>
      </c>
      <c r="B74" s="166" t="s">
        <v>15681</v>
      </c>
      <c r="C74" s="166" t="s">
        <v>15693</v>
      </c>
      <c r="D74" s="166" t="s">
        <v>15590</v>
      </c>
      <c r="E74" s="166" t="s">
        <v>15681</v>
      </c>
      <c r="F74" s="167">
        <v>47.85</v>
      </c>
      <c r="G74" s="167"/>
      <c r="H74" s="167">
        <v>27.64</v>
      </c>
      <c r="I74" s="168"/>
      <c r="J74" s="169"/>
      <c r="K74" s="167"/>
      <c r="L74" s="170"/>
    </row>
    <row r="75" spans="1:12">
      <c r="A75" s="159">
        <v>41</v>
      </c>
      <c r="B75" s="160" t="s">
        <v>15694</v>
      </c>
      <c r="C75" s="160" t="s">
        <v>15627</v>
      </c>
      <c r="D75" s="160" t="s">
        <v>15695</v>
      </c>
      <c r="E75" s="160" t="s">
        <v>15666</v>
      </c>
      <c r="F75" s="161">
        <v>33.65</v>
      </c>
      <c r="G75" s="161"/>
      <c r="H75" s="161">
        <v>30.56</v>
      </c>
      <c r="I75" s="176"/>
      <c r="J75" s="177"/>
      <c r="K75" s="161"/>
      <c r="L75" s="164"/>
    </row>
    <row r="76" spans="1:12">
      <c r="A76" s="159"/>
      <c r="B76" s="160" t="s">
        <v>15694</v>
      </c>
      <c r="C76" s="160" t="s">
        <v>15627</v>
      </c>
      <c r="D76" s="160" t="s">
        <v>15695</v>
      </c>
      <c r="E76" s="160" t="s">
        <v>15667</v>
      </c>
      <c r="F76" s="161">
        <v>33.950000000000003</v>
      </c>
      <c r="G76" s="161"/>
      <c r="H76" s="161">
        <v>30.56</v>
      </c>
      <c r="I76" s="176"/>
      <c r="J76" s="177"/>
      <c r="K76" s="161"/>
      <c r="L76" s="164"/>
    </row>
    <row r="77" spans="1:12" ht="25.5">
      <c r="A77" s="165">
        <v>42</v>
      </c>
      <c r="B77" s="166" t="s">
        <v>15696</v>
      </c>
      <c r="C77" s="166" t="s">
        <v>15627</v>
      </c>
      <c r="D77" s="181" t="s">
        <v>15697</v>
      </c>
      <c r="E77" s="166" t="s">
        <v>15633</v>
      </c>
      <c r="F77" s="167">
        <v>41.78</v>
      </c>
      <c r="G77" s="167"/>
      <c r="H77" s="167">
        <v>30.87</v>
      </c>
      <c r="I77" s="168"/>
      <c r="J77" s="169"/>
      <c r="K77" s="167"/>
      <c r="L77" s="170"/>
    </row>
    <row r="78" spans="1:12" ht="25.5">
      <c r="A78" s="165"/>
      <c r="B78" s="166" t="s">
        <v>15696</v>
      </c>
      <c r="C78" s="166" t="s">
        <v>15627</v>
      </c>
      <c r="D78" s="181" t="s">
        <v>15697</v>
      </c>
      <c r="E78" s="166" t="s">
        <v>15635</v>
      </c>
      <c r="F78" s="167">
        <v>41.84</v>
      </c>
      <c r="G78" s="167"/>
      <c r="H78" s="167">
        <v>30.87</v>
      </c>
      <c r="I78" s="168"/>
      <c r="J78" s="169"/>
      <c r="K78" s="167"/>
      <c r="L78" s="170"/>
    </row>
    <row r="79" spans="1:12" ht="25.5">
      <c r="A79" s="165"/>
      <c r="B79" s="166" t="s">
        <v>15696</v>
      </c>
      <c r="C79" s="166" t="s">
        <v>15627</v>
      </c>
      <c r="D79" s="181" t="s">
        <v>15697</v>
      </c>
      <c r="E79" s="166" t="s">
        <v>15636</v>
      </c>
      <c r="F79" s="167">
        <v>41.93</v>
      </c>
      <c r="G79" s="167"/>
      <c r="H79" s="167">
        <v>30.87</v>
      </c>
      <c r="I79" s="168"/>
      <c r="J79" s="169"/>
      <c r="K79" s="167"/>
      <c r="L79" s="170"/>
    </row>
    <row r="80" spans="1:12">
      <c r="A80" s="159">
        <v>43</v>
      </c>
      <c r="B80" s="160" t="s">
        <v>15681</v>
      </c>
      <c r="C80" s="160" t="s">
        <v>15698</v>
      </c>
      <c r="D80" s="178" t="s">
        <v>15590</v>
      </c>
      <c r="E80" s="160" t="s">
        <v>15681</v>
      </c>
      <c r="F80" s="161">
        <v>45.06</v>
      </c>
      <c r="G80" s="161"/>
      <c r="H80" s="161">
        <v>29.41</v>
      </c>
      <c r="I80" s="176"/>
      <c r="J80" s="177"/>
      <c r="K80" s="161"/>
      <c r="L80" s="164"/>
    </row>
    <row r="81" spans="1:1021 1026:3071 3073:4093 4098:6143 6145:7165 7170:9215 9217:10237 10242:12287 12289:13309 13314:15359 15361:16381">
      <c r="A81" s="165">
        <v>44</v>
      </c>
      <c r="B81" s="166" t="s">
        <v>15614</v>
      </c>
      <c r="C81" s="166" t="s">
        <v>15699</v>
      </c>
      <c r="D81" s="181" t="s">
        <v>15700</v>
      </c>
      <c r="E81" s="166" t="s">
        <v>15614</v>
      </c>
      <c r="F81" s="167">
        <v>42.68</v>
      </c>
      <c r="G81" s="167"/>
      <c r="H81" s="167"/>
      <c r="I81" s="168">
        <v>0.03</v>
      </c>
      <c r="J81" s="169">
        <v>31.78</v>
      </c>
      <c r="K81" s="167"/>
      <c r="L81" s="170"/>
    </row>
    <row r="82" spans="1:1021 1026:3071 3073:4093 4098:6143 6145:7165 7170:9215 9217:10237 10242:12287 12289:13309 13314:15359 15361:16381">
      <c r="A82" s="159">
        <v>45</v>
      </c>
      <c r="B82" s="160" t="s">
        <v>15683</v>
      </c>
      <c r="C82" s="160" t="s">
        <v>15701</v>
      </c>
      <c r="D82" s="178" t="s">
        <v>15702</v>
      </c>
      <c r="E82" s="160" t="s">
        <v>15703</v>
      </c>
      <c r="F82" s="161">
        <v>44.91</v>
      </c>
      <c r="G82" s="161"/>
      <c r="H82" s="161">
        <v>33.36</v>
      </c>
      <c r="I82" s="176"/>
      <c r="J82" s="177"/>
      <c r="K82" s="161"/>
      <c r="L82" s="164"/>
    </row>
    <row r="83" spans="1:1021 1026:3071 3073:4093 4098:6143 6145:7165 7170:9215 9217:10237 10242:12287 12289:13309 13314:15359 15361:16381">
      <c r="A83" s="165">
        <v>46</v>
      </c>
      <c r="B83" s="166" t="s">
        <v>15694</v>
      </c>
      <c r="C83" s="166" t="s">
        <v>15704</v>
      </c>
      <c r="D83" s="166" t="s">
        <v>15705</v>
      </c>
      <c r="E83" s="166" t="s">
        <v>15706</v>
      </c>
      <c r="F83" s="167">
        <v>35.479999999999997</v>
      </c>
      <c r="G83" s="167"/>
      <c r="H83" s="167">
        <v>31.67</v>
      </c>
      <c r="I83" s="168"/>
      <c r="J83" s="169"/>
      <c r="K83" s="167"/>
      <c r="L83" s="170"/>
    </row>
    <row r="84" spans="1:1021 1026:3071 3073:4093 4098:6143 6145:7165 7170:9215 9217:10237 10242:12287 12289:13309 13314:15359 15361:16381">
      <c r="A84" s="165"/>
      <c r="B84" s="166" t="s">
        <v>15694</v>
      </c>
      <c r="C84" s="166" t="s">
        <v>15704</v>
      </c>
      <c r="D84" s="166" t="s">
        <v>15705</v>
      </c>
      <c r="E84" s="166" t="s">
        <v>15667</v>
      </c>
      <c r="F84" s="167">
        <v>35.479999999999997</v>
      </c>
      <c r="G84" s="167"/>
      <c r="H84" s="167">
        <v>31.67</v>
      </c>
      <c r="I84" s="168"/>
      <c r="J84" s="169"/>
      <c r="K84" s="167"/>
      <c r="L84" s="170"/>
    </row>
    <row r="85" spans="1:1021 1026:3071 3073:4093 4098:6143 6145:7165 7170:9215 9217:10237 10242:12287 12289:13309 13314:15359 15361:16381">
      <c r="A85" s="159">
        <v>47</v>
      </c>
      <c r="B85" s="160" t="s">
        <v>15696</v>
      </c>
      <c r="C85" s="160" t="s">
        <v>15707</v>
      </c>
      <c r="D85" s="160" t="s">
        <v>15708</v>
      </c>
      <c r="E85" s="160" t="s">
        <v>15633</v>
      </c>
      <c r="F85" s="161">
        <v>36.630000000000003</v>
      </c>
      <c r="G85" s="161"/>
      <c r="H85" s="161">
        <v>28.2</v>
      </c>
      <c r="I85" s="176"/>
      <c r="J85" s="177"/>
      <c r="K85" s="161"/>
      <c r="L85" s="164"/>
      <c r="M85" s="182"/>
      <c r="R85" s="183"/>
      <c r="S85" s="183"/>
      <c r="T85" s="183"/>
      <c r="U85" s="184"/>
      <c r="V85" s="185"/>
      <c r="W85" s="183"/>
      <c r="Y85" s="182"/>
      <c r="AD85" s="183"/>
      <c r="AE85" s="183"/>
      <c r="AF85" s="183"/>
      <c r="AG85" s="184"/>
      <c r="AH85" s="185"/>
      <c r="AI85" s="183"/>
      <c r="AK85" s="182"/>
      <c r="AP85" s="183"/>
      <c r="AQ85" s="183"/>
      <c r="AR85" s="183"/>
      <c r="AS85" s="184"/>
      <c r="AT85" s="185"/>
      <c r="AU85" s="183"/>
      <c r="AW85" s="182"/>
      <c r="BB85" s="183"/>
      <c r="BC85" s="183"/>
      <c r="BD85" s="183"/>
      <c r="BE85" s="184"/>
      <c r="BF85" s="185"/>
      <c r="BG85" s="183"/>
      <c r="BI85" s="182"/>
      <c r="BN85" s="183"/>
      <c r="BO85" s="183"/>
      <c r="BP85" s="183"/>
      <c r="BQ85" s="184"/>
      <c r="BR85" s="185"/>
      <c r="BS85" s="183"/>
      <c r="BU85" s="182"/>
      <c r="BZ85" s="183"/>
      <c r="CA85" s="183"/>
      <c r="CB85" s="183"/>
      <c r="CC85" s="184"/>
      <c r="CD85" s="185"/>
      <c r="CE85" s="183"/>
      <c r="CG85" s="182"/>
      <c r="CL85" s="183"/>
      <c r="CM85" s="183"/>
      <c r="CN85" s="183"/>
      <c r="CO85" s="184"/>
      <c r="CP85" s="185"/>
      <c r="CQ85" s="183"/>
      <c r="CS85" s="182"/>
      <c r="CX85" s="183"/>
      <c r="CY85" s="183"/>
      <c r="CZ85" s="183"/>
      <c r="DA85" s="184"/>
      <c r="DB85" s="185"/>
      <c r="DC85" s="183"/>
      <c r="DE85" s="182"/>
      <c r="DJ85" s="183"/>
      <c r="DK85" s="183"/>
      <c r="DL85" s="183"/>
      <c r="DM85" s="184"/>
      <c r="DN85" s="185"/>
      <c r="DO85" s="183"/>
      <c r="DQ85" s="182"/>
      <c r="DV85" s="183"/>
      <c r="DW85" s="183"/>
      <c r="DX85" s="183"/>
      <c r="DY85" s="184"/>
      <c r="DZ85" s="185"/>
      <c r="EA85" s="183"/>
      <c r="EC85" s="182"/>
      <c r="EH85" s="183"/>
      <c r="EI85" s="183"/>
      <c r="EJ85" s="183"/>
      <c r="EK85" s="184"/>
      <c r="EL85" s="185"/>
      <c r="EM85" s="183"/>
      <c r="EO85" s="182"/>
      <c r="ET85" s="183"/>
      <c r="EU85" s="183"/>
      <c r="EV85" s="183"/>
      <c r="EW85" s="184"/>
      <c r="EX85" s="185"/>
      <c r="EY85" s="183"/>
      <c r="FA85" s="182"/>
      <c r="FF85" s="183"/>
      <c r="FG85" s="183"/>
      <c r="FH85" s="183"/>
      <c r="FI85" s="184"/>
      <c r="FJ85" s="185"/>
      <c r="FK85" s="183"/>
      <c r="FM85" s="182"/>
      <c r="FR85" s="183"/>
      <c r="FS85" s="183"/>
      <c r="FT85" s="183"/>
      <c r="FU85" s="184"/>
      <c r="FV85" s="185"/>
      <c r="FW85" s="183"/>
      <c r="FY85" s="182"/>
      <c r="GD85" s="183"/>
      <c r="GE85" s="183"/>
      <c r="GF85" s="183"/>
      <c r="GG85" s="184"/>
      <c r="GH85" s="185"/>
      <c r="GI85" s="183"/>
      <c r="GK85" s="182"/>
      <c r="GP85" s="183"/>
      <c r="GQ85" s="183"/>
      <c r="GR85" s="183"/>
      <c r="GS85" s="184"/>
      <c r="GT85" s="185"/>
      <c r="GU85" s="183"/>
      <c r="GW85" s="182"/>
      <c r="HB85" s="183"/>
      <c r="HC85" s="183"/>
      <c r="HD85" s="183"/>
      <c r="HE85" s="184"/>
      <c r="HF85" s="185"/>
      <c r="HG85" s="183"/>
      <c r="HI85" s="182"/>
      <c r="HN85" s="183"/>
      <c r="HO85" s="183"/>
      <c r="HP85" s="183"/>
      <c r="HQ85" s="184"/>
      <c r="HR85" s="185"/>
      <c r="HS85" s="183"/>
      <c r="HU85" s="182"/>
      <c r="HZ85" s="183"/>
      <c r="IA85" s="183"/>
      <c r="IB85" s="183"/>
      <c r="IC85" s="184"/>
      <c r="ID85" s="185"/>
      <c r="IE85" s="183"/>
      <c r="IG85" s="182"/>
      <c r="IL85" s="183"/>
      <c r="IM85" s="183"/>
      <c r="IN85" s="183"/>
      <c r="IO85" s="184"/>
      <c r="IP85" s="185"/>
      <c r="IQ85" s="183"/>
      <c r="IS85" s="182"/>
      <c r="IX85" s="183"/>
      <c r="IY85" s="183"/>
      <c r="IZ85" s="183"/>
      <c r="JA85" s="184"/>
      <c r="JB85" s="185"/>
      <c r="JC85" s="183"/>
      <c r="JE85" s="182"/>
      <c r="JJ85" s="183"/>
      <c r="JK85" s="183"/>
      <c r="JL85" s="183"/>
      <c r="JM85" s="184"/>
      <c r="JN85" s="185"/>
      <c r="JO85" s="183"/>
      <c r="JQ85" s="182"/>
      <c r="JV85" s="183"/>
      <c r="JW85" s="183"/>
      <c r="JX85" s="183"/>
      <c r="JY85" s="184"/>
      <c r="JZ85" s="185"/>
      <c r="KA85" s="183"/>
      <c r="KC85" s="182"/>
      <c r="KH85" s="183"/>
      <c r="KI85" s="183"/>
      <c r="KJ85" s="183"/>
      <c r="KK85" s="184"/>
      <c r="KL85" s="185"/>
      <c r="KM85" s="183"/>
      <c r="KO85" s="182"/>
      <c r="KT85" s="183"/>
      <c r="KU85" s="183"/>
      <c r="KV85" s="183"/>
      <c r="KW85" s="184"/>
      <c r="KX85" s="185"/>
      <c r="KY85" s="183"/>
      <c r="LA85" s="182"/>
      <c r="LF85" s="183"/>
      <c r="LG85" s="183"/>
      <c r="LH85" s="183"/>
      <c r="LI85" s="184"/>
      <c r="LJ85" s="185"/>
      <c r="LK85" s="183"/>
      <c r="LM85" s="182"/>
      <c r="LR85" s="183"/>
      <c r="LS85" s="183"/>
      <c r="LT85" s="183"/>
      <c r="LU85" s="184"/>
      <c r="LV85" s="185"/>
      <c r="LW85" s="183"/>
      <c r="LY85" s="182"/>
      <c r="MD85" s="183"/>
      <c r="ME85" s="183"/>
      <c r="MF85" s="183"/>
      <c r="MG85" s="184"/>
      <c r="MH85" s="185"/>
      <c r="MI85" s="183"/>
      <c r="MK85" s="182"/>
      <c r="MP85" s="183"/>
      <c r="MQ85" s="183"/>
      <c r="MR85" s="183"/>
      <c r="MS85" s="184"/>
      <c r="MT85" s="185"/>
      <c r="MU85" s="183"/>
      <c r="MW85" s="182"/>
      <c r="NB85" s="183"/>
      <c r="NC85" s="183"/>
      <c r="ND85" s="183"/>
      <c r="NE85" s="184"/>
      <c r="NF85" s="185"/>
      <c r="NG85" s="183"/>
      <c r="NI85" s="182"/>
      <c r="NN85" s="183"/>
      <c r="NO85" s="183"/>
      <c r="NP85" s="183"/>
      <c r="NQ85" s="184"/>
      <c r="NR85" s="185"/>
      <c r="NS85" s="183"/>
      <c r="NU85" s="182"/>
      <c r="NZ85" s="183"/>
      <c r="OA85" s="183"/>
      <c r="OB85" s="183"/>
      <c r="OC85" s="184"/>
      <c r="OD85" s="185"/>
      <c r="OE85" s="183"/>
      <c r="OG85" s="182"/>
      <c r="OL85" s="183"/>
      <c r="OM85" s="183"/>
      <c r="ON85" s="183"/>
      <c r="OO85" s="184"/>
      <c r="OP85" s="185"/>
      <c r="OQ85" s="183"/>
      <c r="OS85" s="182"/>
      <c r="OX85" s="183"/>
      <c r="OY85" s="183"/>
      <c r="OZ85" s="183"/>
      <c r="PA85" s="184"/>
      <c r="PB85" s="185"/>
      <c r="PC85" s="183"/>
      <c r="PE85" s="182"/>
      <c r="PJ85" s="183"/>
      <c r="PK85" s="183"/>
      <c r="PL85" s="183"/>
      <c r="PM85" s="184"/>
      <c r="PN85" s="185"/>
      <c r="PO85" s="183"/>
      <c r="PQ85" s="182"/>
      <c r="PV85" s="183"/>
      <c r="PW85" s="183"/>
      <c r="PX85" s="183"/>
      <c r="PY85" s="184"/>
      <c r="PZ85" s="185"/>
      <c r="QA85" s="183"/>
      <c r="QC85" s="182"/>
      <c r="QH85" s="183"/>
      <c r="QI85" s="183"/>
      <c r="QJ85" s="183"/>
      <c r="QK85" s="184"/>
      <c r="QL85" s="185"/>
      <c r="QM85" s="183"/>
      <c r="QO85" s="182"/>
      <c r="QT85" s="183"/>
      <c r="QU85" s="183"/>
      <c r="QV85" s="183"/>
      <c r="QW85" s="184"/>
      <c r="QX85" s="185"/>
      <c r="QY85" s="183"/>
      <c r="RA85" s="182"/>
      <c r="RF85" s="183"/>
      <c r="RG85" s="183"/>
      <c r="RH85" s="183"/>
      <c r="RI85" s="184"/>
      <c r="RJ85" s="185"/>
      <c r="RK85" s="183"/>
      <c r="RM85" s="182"/>
      <c r="RR85" s="183"/>
      <c r="RS85" s="183"/>
      <c r="RT85" s="183"/>
      <c r="RU85" s="184"/>
      <c r="RV85" s="185"/>
      <c r="RW85" s="183"/>
      <c r="RY85" s="182"/>
      <c r="SD85" s="183"/>
      <c r="SE85" s="183"/>
      <c r="SF85" s="183"/>
      <c r="SG85" s="184"/>
      <c r="SH85" s="185"/>
      <c r="SI85" s="183"/>
      <c r="SK85" s="182"/>
      <c r="SP85" s="183"/>
      <c r="SQ85" s="183"/>
      <c r="SR85" s="183"/>
      <c r="SS85" s="184"/>
      <c r="ST85" s="185"/>
      <c r="SU85" s="183"/>
      <c r="SW85" s="182"/>
      <c r="TB85" s="183"/>
      <c r="TC85" s="183"/>
      <c r="TD85" s="183"/>
      <c r="TE85" s="184"/>
      <c r="TF85" s="185"/>
      <c r="TG85" s="183"/>
      <c r="TI85" s="182"/>
      <c r="TN85" s="183"/>
      <c r="TO85" s="183"/>
      <c r="TP85" s="183"/>
      <c r="TQ85" s="184"/>
      <c r="TR85" s="185"/>
      <c r="TS85" s="183"/>
      <c r="TU85" s="182"/>
      <c r="TZ85" s="183"/>
      <c r="UA85" s="183"/>
      <c r="UB85" s="183"/>
      <c r="UC85" s="184"/>
      <c r="UD85" s="185"/>
      <c r="UE85" s="183"/>
      <c r="UG85" s="182"/>
      <c r="UL85" s="183"/>
      <c r="UM85" s="183"/>
      <c r="UN85" s="183"/>
      <c r="UO85" s="184"/>
      <c r="UP85" s="185"/>
      <c r="UQ85" s="183"/>
      <c r="US85" s="182"/>
      <c r="UX85" s="183"/>
      <c r="UY85" s="183"/>
      <c r="UZ85" s="183"/>
      <c r="VA85" s="184"/>
      <c r="VB85" s="185"/>
      <c r="VC85" s="183"/>
      <c r="VE85" s="182"/>
      <c r="VJ85" s="183"/>
      <c r="VK85" s="183"/>
      <c r="VL85" s="183"/>
      <c r="VM85" s="184"/>
      <c r="VN85" s="185"/>
      <c r="VO85" s="183"/>
      <c r="VQ85" s="182"/>
      <c r="VV85" s="183"/>
      <c r="VW85" s="183"/>
      <c r="VX85" s="183"/>
      <c r="VY85" s="184"/>
      <c r="VZ85" s="185"/>
      <c r="WA85" s="183"/>
      <c r="WC85" s="182"/>
      <c r="WH85" s="183"/>
      <c r="WI85" s="183"/>
      <c r="WJ85" s="183"/>
      <c r="WK85" s="184"/>
      <c r="WL85" s="185"/>
      <c r="WM85" s="183"/>
      <c r="WO85" s="182"/>
      <c r="WT85" s="183"/>
      <c r="WU85" s="183"/>
      <c r="WV85" s="183"/>
      <c r="WW85" s="184"/>
      <c r="WX85" s="185"/>
      <c r="WY85" s="183"/>
      <c r="XA85" s="182"/>
      <c r="XF85" s="183"/>
      <c r="XG85" s="183"/>
      <c r="XH85" s="183"/>
      <c r="XI85" s="184"/>
      <c r="XJ85" s="185"/>
      <c r="XK85" s="183"/>
      <c r="XM85" s="182"/>
      <c r="XR85" s="183"/>
      <c r="XS85" s="183"/>
      <c r="XT85" s="183"/>
      <c r="XU85" s="184"/>
      <c r="XV85" s="185"/>
      <c r="XW85" s="183"/>
      <c r="XY85" s="182"/>
      <c r="YD85" s="183"/>
      <c r="YE85" s="183"/>
      <c r="YF85" s="183"/>
      <c r="YG85" s="184"/>
      <c r="YH85" s="185"/>
      <c r="YI85" s="183"/>
      <c r="YK85" s="182"/>
      <c r="YP85" s="183"/>
      <c r="YQ85" s="183"/>
      <c r="YR85" s="183"/>
      <c r="YS85" s="184"/>
      <c r="YT85" s="185"/>
      <c r="YU85" s="183"/>
      <c r="YW85" s="182"/>
      <c r="ZB85" s="183"/>
      <c r="ZC85" s="183"/>
      <c r="ZD85" s="183"/>
      <c r="ZE85" s="184"/>
      <c r="ZF85" s="185"/>
      <c r="ZG85" s="183"/>
      <c r="ZI85" s="182"/>
      <c r="ZN85" s="183"/>
      <c r="ZO85" s="183"/>
      <c r="ZP85" s="183"/>
      <c r="ZQ85" s="184"/>
      <c r="ZR85" s="185"/>
      <c r="ZS85" s="183"/>
      <c r="ZU85" s="182"/>
      <c r="ZZ85" s="183"/>
      <c r="AAA85" s="183"/>
      <c r="AAB85" s="183"/>
      <c r="AAC85" s="184"/>
      <c r="AAD85" s="185"/>
      <c r="AAE85" s="183"/>
      <c r="AAG85" s="182"/>
      <c r="AAL85" s="183"/>
      <c r="AAM85" s="183"/>
      <c r="AAN85" s="183"/>
      <c r="AAO85" s="184"/>
      <c r="AAP85" s="185"/>
      <c r="AAQ85" s="183"/>
      <c r="AAS85" s="182"/>
      <c r="AAX85" s="183"/>
      <c r="AAY85" s="183"/>
      <c r="AAZ85" s="183"/>
      <c r="ABA85" s="184"/>
      <c r="ABB85" s="185"/>
      <c r="ABC85" s="183"/>
      <c r="ABE85" s="182"/>
      <c r="ABJ85" s="183"/>
      <c r="ABK85" s="183"/>
      <c r="ABL85" s="183"/>
      <c r="ABM85" s="184"/>
      <c r="ABN85" s="185"/>
      <c r="ABO85" s="183"/>
      <c r="ABQ85" s="182"/>
      <c r="ABV85" s="183"/>
      <c r="ABW85" s="183"/>
      <c r="ABX85" s="183"/>
      <c r="ABY85" s="184"/>
      <c r="ABZ85" s="185"/>
      <c r="ACA85" s="183"/>
      <c r="ACC85" s="182"/>
      <c r="ACH85" s="183"/>
      <c r="ACI85" s="183"/>
      <c r="ACJ85" s="183"/>
      <c r="ACK85" s="184"/>
      <c r="ACL85" s="185"/>
      <c r="ACM85" s="183"/>
      <c r="ACO85" s="182"/>
      <c r="ACT85" s="183"/>
      <c r="ACU85" s="183"/>
      <c r="ACV85" s="183"/>
      <c r="ACW85" s="184"/>
      <c r="ACX85" s="185"/>
      <c r="ACY85" s="183"/>
      <c r="ADA85" s="182"/>
      <c r="ADF85" s="183"/>
      <c r="ADG85" s="183"/>
      <c r="ADH85" s="183"/>
      <c r="ADI85" s="184"/>
      <c r="ADJ85" s="185"/>
      <c r="ADK85" s="183"/>
      <c r="ADM85" s="182"/>
      <c r="ADR85" s="183"/>
      <c r="ADS85" s="183"/>
      <c r="ADT85" s="183"/>
      <c r="ADU85" s="184"/>
      <c r="ADV85" s="185"/>
      <c r="ADW85" s="183"/>
      <c r="ADY85" s="182"/>
      <c r="AED85" s="183"/>
      <c r="AEE85" s="183"/>
      <c r="AEF85" s="183"/>
      <c r="AEG85" s="184"/>
      <c r="AEH85" s="185"/>
      <c r="AEI85" s="183"/>
      <c r="AEK85" s="182"/>
      <c r="AEP85" s="183"/>
      <c r="AEQ85" s="183"/>
      <c r="AER85" s="183"/>
      <c r="AES85" s="184"/>
      <c r="AET85" s="185"/>
      <c r="AEU85" s="183"/>
      <c r="AEW85" s="182"/>
      <c r="AFB85" s="183"/>
      <c r="AFC85" s="183"/>
      <c r="AFD85" s="183"/>
      <c r="AFE85" s="184"/>
      <c r="AFF85" s="185"/>
      <c r="AFG85" s="183"/>
      <c r="AFI85" s="182"/>
      <c r="AFN85" s="183"/>
      <c r="AFO85" s="183"/>
      <c r="AFP85" s="183"/>
      <c r="AFQ85" s="184"/>
      <c r="AFR85" s="185"/>
      <c r="AFS85" s="183"/>
      <c r="AFU85" s="182"/>
      <c r="AFZ85" s="183"/>
      <c r="AGA85" s="183"/>
      <c r="AGB85" s="183"/>
      <c r="AGC85" s="184"/>
      <c r="AGD85" s="185"/>
      <c r="AGE85" s="183"/>
      <c r="AGG85" s="182"/>
      <c r="AGL85" s="183"/>
      <c r="AGM85" s="183"/>
      <c r="AGN85" s="183"/>
      <c r="AGO85" s="184"/>
      <c r="AGP85" s="185"/>
      <c r="AGQ85" s="183"/>
      <c r="AGS85" s="182"/>
      <c r="AGX85" s="183"/>
      <c r="AGY85" s="183"/>
      <c r="AGZ85" s="183"/>
      <c r="AHA85" s="184"/>
      <c r="AHB85" s="185"/>
      <c r="AHC85" s="183"/>
      <c r="AHE85" s="182"/>
      <c r="AHJ85" s="183"/>
      <c r="AHK85" s="183"/>
      <c r="AHL85" s="183"/>
      <c r="AHM85" s="184"/>
      <c r="AHN85" s="185"/>
      <c r="AHO85" s="183"/>
      <c r="AHQ85" s="182"/>
      <c r="AHV85" s="183"/>
      <c r="AHW85" s="183"/>
      <c r="AHX85" s="183"/>
      <c r="AHY85" s="184"/>
      <c r="AHZ85" s="185"/>
      <c r="AIA85" s="183"/>
      <c r="AIC85" s="182"/>
      <c r="AIH85" s="183"/>
      <c r="AII85" s="183"/>
      <c r="AIJ85" s="183"/>
      <c r="AIK85" s="184"/>
      <c r="AIL85" s="185"/>
      <c r="AIM85" s="183"/>
      <c r="AIO85" s="182"/>
      <c r="AIT85" s="183"/>
      <c r="AIU85" s="183"/>
      <c r="AIV85" s="183"/>
      <c r="AIW85" s="184"/>
      <c r="AIX85" s="185"/>
      <c r="AIY85" s="183"/>
      <c r="AJA85" s="182"/>
      <c r="AJF85" s="183"/>
      <c r="AJG85" s="183"/>
      <c r="AJH85" s="183"/>
      <c r="AJI85" s="184"/>
      <c r="AJJ85" s="185"/>
      <c r="AJK85" s="183"/>
      <c r="AJM85" s="182"/>
      <c r="AJR85" s="183"/>
      <c r="AJS85" s="183"/>
      <c r="AJT85" s="183"/>
      <c r="AJU85" s="184"/>
      <c r="AJV85" s="185"/>
      <c r="AJW85" s="183"/>
      <c r="AJY85" s="182"/>
      <c r="AKD85" s="183"/>
      <c r="AKE85" s="183"/>
      <c r="AKF85" s="183"/>
      <c r="AKG85" s="184"/>
      <c r="AKH85" s="185"/>
      <c r="AKI85" s="183"/>
      <c r="AKK85" s="182"/>
      <c r="AKP85" s="183"/>
      <c r="AKQ85" s="183"/>
      <c r="AKR85" s="183"/>
      <c r="AKS85" s="184"/>
      <c r="AKT85" s="185"/>
      <c r="AKU85" s="183"/>
      <c r="AKW85" s="182"/>
      <c r="ALB85" s="183"/>
      <c r="ALC85" s="183"/>
      <c r="ALD85" s="183"/>
      <c r="ALE85" s="184"/>
      <c r="ALF85" s="185"/>
      <c r="ALG85" s="183"/>
      <c r="ALI85" s="182"/>
      <c r="ALN85" s="183"/>
      <c r="ALO85" s="183"/>
      <c r="ALP85" s="183"/>
      <c r="ALQ85" s="184"/>
      <c r="ALR85" s="185"/>
      <c r="ALS85" s="183"/>
      <c r="ALU85" s="182"/>
      <c r="ALZ85" s="183"/>
      <c r="AMA85" s="183"/>
      <c r="AMB85" s="183"/>
      <c r="AMC85" s="184"/>
      <c r="AMD85" s="185"/>
      <c r="AME85" s="183"/>
      <c r="AMG85" s="182"/>
      <c r="AML85" s="183"/>
      <c r="AMM85" s="183"/>
      <c r="AMN85" s="183"/>
      <c r="AMO85" s="184"/>
      <c r="AMP85" s="185"/>
      <c r="AMQ85" s="183"/>
      <c r="AMS85" s="182"/>
      <c r="AMX85" s="183"/>
      <c r="AMY85" s="183"/>
      <c r="AMZ85" s="183"/>
      <c r="ANA85" s="184"/>
      <c r="ANB85" s="185"/>
      <c r="ANC85" s="183"/>
      <c r="ANE85" s="182"/>
      <c r="ANJ85" s="183"/>
      <c r="ANK85" s="183"/>
      <c r="ANL85" s="183"/>
      <c r="ANM85" s="184"/>
      <c r="ANN85" s="185"/>
      <c r="ANO85" s="183"/>
      <c r="ANQ85" s="182"/>
      <c r="ANV85" s="183"/>
      <c r="ANW85" s="183"/>
      <c r="ANX85" s="183"/>
      <c r="ANY85" s="184"/>
      <c r="ANZ85" s="185"/>
      <c r="AOA85" s="183"/>
      <c r="AOC85" s="182"/>
      <c r="AOH85" s="183"/>
      <c r="AOI85" s="183"/>
      <c r="AOJ85" s="183"/>
      <c r="AOK85" s="184"/>
      <c r="AOL85" s="185"/>
      <c r="AOM85" s="183"/>
      <c r="AOO85" s="182"/>
      <c r="AOT85" s="183"/>
      <c r="AOU85" s="183"/>
      <c r="AOV85" s="183"/>
      <c r="AOW85" s="184"/>
      <c r="AOX85" s="185"/>
      <c r="AOY85" s="183"/>
      <c r="APA85" s="182"/>
      <c r="APF85" s="183"/>
      <c r="APG85" s="183"/>
      <c r="APH85" s="183"/>
      <c r="API85" s="184"/>
      <c r="APJ85" s="185"/>
      <c r="APK85" s="183"/>
      <c r="APM85" s="182"/>
      <c r="APR85" s="183"/>
      <c r="APS85" s="183"/>
      <c r="APT85" s="183"/>
      <c r="APU85" s="184"/>
      <c r="APV85" s="185"/>
      <c r="APW85" s="183"/>
      <c r="APY85" s="182"/>
      <c r="AQD85" s="183"/>
      <c r="AQE85" s="183"/>
      <c r="AQF85" s="183"/>
      <c r="AQG85" s="184"/>
      <c r="AQH85" s="185"/>
      <c r="AQI85" s="183"/>
      <c r="AQK85" s="182"/>
      <c r="AQP85" s="183"/>
      <c r="AQQ85" s="183"/>
      <c r="AQR85" s="183"/>
      <c r="AQS85" s="184"/>
      <c r="AQT85" s="185"/>
      <c r="AQU85" s="183"/>
      <c r="AQW85" s="182"/>
      <c r="ARB85" s="183"/>
      <c r="ARC85" s="183"/>
      <c r="ARD85" s="183"/>
      <c r="ARE85" s="184"/>
      <c r="ARF85" s="185"/>
      <c r="ARG85" s="183"/>
      <c r="ARI85" s="182"/>
      <c r="ARN85" s="183"/>
      <c r="ARO85" s="183"/>
      <c r="ARP85" s="183"/>
      <c r="ARQ85" s="184"/>
      <c r="ARR85" s="185"/>
      <c r="ARS85" s="183"/>
      <c r="ARU85" s="182"/>
      <c r="ARZ85" s="183"/>
      <c r="ASA85" s="183"/>
      <c r="ASB85" s="183"/>
      <c r="ASC85" s="184"/>
      <c r="ASD85" s="185"/>
      <c r="ASE85" s="183"/>
      <c r="ASG85" s="182"/>
      <c r="ASL85" s="183"/>
      <c r="ASM85" s="183"/>
      <c r="ASN85" s="183"/>
      <c r="ASO85" s="184"/>
      <c r="ASP85" s="185"/>
      <c r="ASQ85" s="183"/>
      <c r="ASS85" s="182"/>
      <c r="ASX85" s="183"/>
      <c r="ASY85" s="183"/>
      <c r="ASZ85" s="183"/>
      <c r="ATA85" s="184"/>
      <c r="ATB85" s="185"/>
      <c r="ATC85" s="183"/>
      <c r="ATE85" s="182"/>
      <c r="ATJ85" s="183"/>
      <c r="ATK85" s="183"/>
      <c r="ATL85" s="183"/>
      <c r="ATM85" s="184"/>
      <c r="ATN85" s="185"/>
      <c r="ATO85" s="183"/>
      <c r="ATQ85" s="182"/>
      <c r="ATV85" s="183"/>
      <c r="ATW85" s="183"/>
      <c r="ATX85" s="183"/>
      <c r="ATY85" s="184"/>
      <c r="ATZ85" s="185"/>
      <c r="AUA85" s="183"/>
      <c r="AUC85" s="182"/>
      <c r="AUH85" s="183"/>
      <c r="AUI85" s="183"/>
      <c r="AUJ85" s="183"/>
      <c r="AUK85" s="184"/>
      <c r="AUL85" s="185"/>
      <c r="AUM85" s="183"/>
      <c r="AUO85" s="182"/>
      <c r="AUT85" s="183"/>
      <c r="AUU85" s="183"/>
      <c r="AUV85" s="183"/>
      <c r="AUW85" s="184"/>
      <c r="AUX85" s="185"/>
      <c r="AUY85" s="183"/>
      <c r="AVA85" s="182"/>
      <c r="AVF85" s="183"/>
      <c r="AVG85" s="183"/>
      <c r="AVH85" s="183"/>
      <c r="AVI85" s="184"/>
      <c r="AVJ85" s="185"/>
      <c r="AVK85" s="183"/>
      <c r="AVM85" s="182"/>
      <c r="AVR85" s="183"/>
      <c r="AVS85" s="183"/>
      <c r="AVT85" s="183"/>
      <c r="AVU85" s="184"/>
      <c r="AVV85" s="185"/>
      <c r="AVW85" s="183"/>
      <c r="AVY85" s="182"/>
      <c r="AWD85" s="183"/>
      <c r="AWE85" s="183"/>
      <c r="AWF85" s="183"/>
      <c r="AWG85" s="184"/>
      <c r="AWH85" s="185"/>
      <c r="AWI85" s="183"/>
      <c r="AWK85" s="182"/>
      <c r="AWP85" s="183"/>
      <c r="AWQ85" s="183"/>
      <c r="AWR85" s="183"/>
      <c r="AWS85" s="184"/>
      <c r="AWT85" s="185"/>
      <c r="AWU85" s="183"/>
      <c r="AWW85" s="182"/>
      <c r="AXB85" s="183"/>
      <c r="AXC85" s="183"/>
      <c r="AXD85" s="183"/>
      <c r="AXE85" s="184"/>
      <c r="AXF85" s="185"/>
      <c r="AXG85" s="183"/>
      <c r="AXI85" s="182"/>
      <c r="AXN85" s="183"/>
      <c r="AXO85" s="183"/>
      <c r="AXP85" s="183"/>
      <c r="AXQ85" s="184"/>
      <c r="AXR85" s="185"/>
      <c r="AXS85" s="183"/>
      <c r="AXU85" s="182"/>
      <c r="AXZ85" s="183"/>
      <c r="AYA85" s="183"/>
      <c r="AYB85" s="183"/>
      <c r="AYC85" s="184"/>
      <c r="AYD85" s="185"/>
      <c r="AYE85" s="183"/>
      <c r="AYG85" s="182"/>
      <c r="AYL85" s="183"/>
      <c r="AYM85" s="183"/>
      <c r="AYN85" s="183"/>
      <c r="AYO85" s="184"/>
      <c r="AYP85" s="185"/>
      <c r="AYQ85" s="183"/>
      <c r="AYS85" s="182"/>
      <c r="AYX85" s="183"/>
      <c r="AYY85" s="183"/>
      <c r="AYZ85" s="183"/>
      <c r="AZA85" s="184"/>
      <c r="AZB85" s="185"/>
      <c r="AZC85" s="183"/>
      <c r="AZE85" s="182"/>
      <c r="AZJ85" s="183"/>
      <c r="AZK85" s="183"/>
      <c r="AZL85" s="183"/>
      <c r="AZM85" s="184"/>
      <c r="AZN85" s="185"/>
      <c r="AZO85" s="183"/>
      <c r="AZQ85" s="182"/>
      <c r="AZV85" s="183"/>
      <c r="AZW85" s="183"/>
      <c r="AZX85" s="183"/>
      <c r="AZY85" s="184"/>
      <c r="AZZ85" s="185"/>
      <c r="BAA85" s="183"/>
      <c r="BAC85" s="182"/>
      <c r="BAH85" s="183"/>
      <c r="BAI85" s="183"/>
      <c r="BAJ85" s="183"/>
      <c r="BAK85" s="184"/>
      <c r="BAL85" s="185"/>
      <c r="BAM85" s="183"/>
      <c r="BAO85" s="182"/>
      <c r="BAT85" s="183"/>
      <c r="BAU85" s="183"/>
      <c r="BAV85" s="183"/>
      <c r="BAW85" s="184"/>
      <c r="BAX85" s="185"/>
      <c r="BAY85" s="183"/>
      <c r="BBA85" s="182"/>
      <c r="BBF85" s="183"/>
      <c r="BBG85" s="183"/>
      <c r="BBH85" s="183"/>
      <c r="BBI85" s="184"/>
      <c r="BBJ85" s="185"/>
      <c r="BBK85" s="183"/>
      <c r="BBM85" s="182"/>
      <c r="BBR85" s="183"/>
      <c r="BBS85" s="183"/>
      <c r="BBT85" s="183"/>
      <c r="BBU85" s="184"/>
      <c r="BBV85" s="185"/>
      <c r="BBW85" s="183"/>
      <c r="BBY85" s="182"/>
      <c r="BCD85" s="183"/>
      <c r="BCE85" s="183"/>
      <c r="BCF85" s="183"/>
      <c r="BCG85" s="184"/>
      <c r="BCH85" s="185"/>
      <c r="BCI85" s="183"/>
      <c r="BCK85" s="182"/>
      <c r="BCP85" s="183"/>
      <c r="BCQ85" s="183"/>
      <c r="BCR85" s="183"/>
      <c r="BCS85" s="184"/>
      <c r="BCT85" s="185"/>
      <c r="BCU85" s="183"/>
      <c r="BCW85" s="182"/>
      <c r="BDB85" s="183"/>
      <c r="BDC85" s="183"/>
      <c r="BDD85" s="183"/>
      <c r="BDE85" s="184"/>
      <c r="BDF85" s="185"/>
      <c r="BDG85" s="183"/>
      <c r="BDI85" s="182"/>
      <c r="BDN85" s="183"/>
      <c r="BDO85" s="183"/>
      <c r="BDP85" s="183"/>
      <c r="BDQ85" s="184"/>
      <c r="BDR85" s="185"/>
      <c r="BDS85" s="183"/>
      <c r="BDU85" s="182"/>
      <c r="BDZ85" s="183"/>
      <c r="BEA85" s="183"/>
      <c r="BEB85" s="183"/>
      <c r="BEC85" s="184"/>
      <c r="BED85" s="185"/>
      <c r="BEE85" s="183"/>
      <c r="BEG85" s="182"/>
      <c r="BEL85" s="183"/>
      <c r="BEM85" s="183"/>
      <c r="BEN85" s="183"/>
      <c r="BEO85" s="184"/>
      <c r="BEP85" s="185"/>
      <c r="BEQ85" s="183"/>
      <c r="BES85" s="182"/>
      <c r="BEX85" s="183"/>
      <c r="BEY85" s="183"/>
      <c r="BEZ85" s="183"/>
      <c r="BFA85" s="184"/>
      <c r="BFB85" s="185"/>
      <c r="BFC85" s="183"/>
      <c r="BFE85" s="182"/>
      <c r="BFJ85" s="183"/>
      <c r="BFK85" s="183"/>
      <c r="BFL85" s="183"/>
      <c r="BFM85" s="184"/>
      <c r="BFN85" s="185"/>
      <c r="BFO85" s="183"/>
      <c r="BFQ85" s="182"/>
      <c r="BFV85" s="183"/>
      <c r="BFW85" s="183"/>
      <c r="BFX85" s="183"/>
      <c r="BFY85" s="184"/>
      <c r="BFZ85" s="185"/>
      <c r="BGA85" s="183"/>
      <c r="BGC85" s="182"/>
      <c r="BGH85" s="183"/>
      <c r="BGI85" s="183"/>
      <c r="BGJ85" s="183"/>
      <c r="BGK85" s="184"/>
      <c r="BGL85" s="185"/>
      <c r="BGM85" s="183"/>
      <c r="BGO85" s="182"/>
      <c r="BGT85" s="183"/>
      <c r="BGU85" s="183"/>
      <c r="BGV85" s="183"/>
      <c r="BGW85" s="184"/>
      <c r="BGX85" s="185"/>
      <c r="BGY85" s="183"/>
      <c r="BHA85" s="182"/>
      <c r="BHF85" s="183"/>
      <c r="BHG85" s="183"/>
      <c r="BHH85" s="183"/>
      <c r="BHI85" s="184"/>
      <c r="BHJ85" s="185"/>
      <c r="BHK85" s="183"/>
      <c r="BHM85" s="182"/>
      <c r="BHR85" s="183"/>
      <c r="BHS85" s="183"/>
      <c r="BHT85" s="183"/>
      <c r="BHU85" s="184"/>
      <c r="BHV85" s="185"/>
      <c r="BHW85" s="183"/>
      <c r="BHY85" s="182"/>
      <c r="BID85" s="183"/>
      <c r="BIE85" s="183"/>
      <c r="BIF85" s="183"/>
      <c r="BIG85" s="184"/>
      <c r="BIH85" s="185"/>
      <c r="BII85" s="183"/>
      <c r="BIK85" s="182"/>
      <c r="BIP85" s="183"/>
      <c r="BIQ85" s="183"/>
      <c r="BIR85" s="183"/>
      <c r="BIS85" s="184"/>
      <c r="BIT85" s="185"/>
      <c r="BIU85" s="183"/>
      <c r="BIW85" s="182"/>
      <c r="BJB85" s="183"/>
      <c r="BJC85" s="183"/>
      <c r="BJD85" s="183"/>
      <c r="BJE85" s="184"/>
      <c r="BJF85" s="185"/>
      <c r="BJG85" s="183"/>
      <c r="BJI85" s="182"/>
      <c r="BJN85" s="183"/>
      <c r="BJO85" s="183"/>
      <c r="BJP85" s="183"/>
      <c r="BJQ85" s="184"/>
      <c r="BJR85" s="185"/>
      <c r="BJS85" s="183"/>
      <c r="BJU85" s="182"/>
      <c r="BJZ85" s="183"/>
      <c r="BKA85" s="183"/>
      <c r="BKB85" s="183"/>
      <c r="BKC85" s="184"/>
      <c r="BKD85" s="185"/>
      <c r="BKE85" s="183"/>
      <c r="BKG85" s="182"/>
      <c r="BKL85" s="183"/>
      <c r="BKM85" s="183"/>
      <c r="BKN85" s="183"/>
      <c r="BKO85" s="184"/>
      <c r="BKP85" s="185"/>
      <c r="BKQ85" s="183"/>
      <c r="BKS85" s="182"/>
      <c r="BKX85" s="183"/>
      <c r="BKY85" s="183"/>
      <c r="BKZ85" s="183"/>
      <c r="BLA85" s="184"/>
      <c r="BLB85" s="185"/>
      <c r="BLC85" s="183"/>
      <c r="BLE85" s="182"/>
      <c r="BLJ85" s="183"/>
      <c r="BLK85" s="183"/>
      <c r="BLL85" s="183"/>
      <c r="BLM85" s="184"/>
      <c r="BLN85" s="185"/>
      <c r="BLO85" s="183"/>
      <c r="BLQ85" s="182"/>
      <c r="BLV85" s="183"/>
      <c r="BLW85" s="183"/>
      <c r="BLX85" s="183"/>
      <c r="BLY85" s="184"/>
      <c r="BLZ85" s="185"/>
      <c r="BMA85" s="183"/>
      <c r="BMC85" s="182"/>
      <c r="BMH85" s="183"/>
      <c r="BMI85" s="183"/>
      <c r="BMJ85" s="183"/>
      <c r="BMK85" s="184"/>
      <c r="BML85" s="185"/>
      <c r="BMM85" s="183"/>
      <c r="BMO85" s="182"/>
      <c r="BMT85" s="183"/>
      <c r="BMU85" s="183"/>
      <c r="BMV85" s="183"/>
      <c r="BMW85" s="184"/>
      <c r="BMX85" s="185"/>
      <c r="BMY85" s="183"/>
      <c r="BNA85" s="182"/>
      <c r="BNF85" s="183"/>
      <c r="BNG85" s="183"/>
      <c r="BNH85" s="183"/>
      <c r="BNI85" s="184"/>
      <c r="BNJ85" s="185"/>
      <c r="BNK85" s="183"/>
      <c r="BNM85" s="182"/>
      <c r="BNR85" s="183"/>
      <c r="BNS85" s="183"/>
      <c r="BNT85" s="183"/>
      <c r="BNU85" s="184"/>
      <c r="BNV85" s="185"/>
      <c r="BNW85" s="183"/>
      <c r="BNY85" s="182"/>
      <c r="BOD85" s="183"/>
      <c r="BOE85" s="183"/>
      <c r="BOF85" s="183"/>
      <c r="BOG85" s="184"/>
      <c r="BOH85" s="185"/>
      <c r="BOI85" s="183"/>
      <c r="BOK85" s="182"/>
      <c r="BOP85" s="183"/>
      <c r="BOQ85" s="183"/>
      <c r="BOR85" s="183"/>
      <c r="BOS85" s="184"/>
      <c r="BOT85" s="185"/>
      <c r="BOU85" s="183"/>
      <c r="BOW85" s="182"/>
      <c r="BPB85" s="183"/>
      <c r="BPC85" s="183"/>
      <c r="BPD85" s="183"/>
      <c r="BPE85" s="184"/>
      <c r="BPF85" s="185"/>
      <c r="BPG85" s="183"/>
      <c r="BPI85" s="182"/>
      <c r="BPN85" s="183"/>
      <c r="BPO85" s="183"/>
      <c r="BPP85" s="183"/>
      <c r="BPQ85" s="184"/>
      <c r="BPR85" s="185"/>
      <c r="BPS85" s="183"/>
      <c r="BPU85" s="182"/>
      <c r="BPZ85" s="183"/>
      <c r="BQA85" s="183"/>
      <c r="BQB85" s="183"/>
      <c r="BQC85" s="184"/>
      <c r="BQD85" s="185"/>
      <c r="BQE85" s="183"/>
      <c r="BQG85" s="182"/>
      <c r="BQL85" s="183"/>
      <c r="BQM85" s="183"/>
      <c r="BQN85" s="183"/>
      <c r="BQO85" s="184"/>
      <c r="BQP85" s="185"/>
      <c r="BQQ85" s="183"/>
      <c r="BQS85" s="182"/>
      <c r="BQX85" s="183"/>
      <c r="BQY85" s="183"/>
      <c r="BQZ85" s="183"/>
      <c r="BRA85" s="184"/>
      <c r="BRB85" s="185"/>
      <c r="BRC85" s="183"/>
      <c r="BRE85" s="182"/>
      <c r="BRJ85" s="183"/>
      <c r="BRK85" s="183"/>
      <c r="BRL85" s="183"/>
      <c r="BRM85" s="184"/>
      <c r="BRN85" s="185"/>
      <c r="BRO85" s="183"/>
      <c r="BRQ85" s="182"/>
      <c r="BRV85" s="183"/>
      <c r="BRW85" s="183"/>
      <c r="BRX85" s="183"/>
      <c r="BRY85" s="184"/>
      <c r="BRZ85" s="185"/>
      <c r="BSA85" s="183"/>
      <c r="BSC85" s="182"/>
      <c r="BSH85" s="183"/>
      <c r="BSI85" s="183"/>
      <c r="BSJ85" s="183"/>
      <c r="BSK85" s="184"/>
      <c r="BSL85" s="185"/>
      <c r="BSM85" s="183"/>
      <c r="BSO85" s="182"/>
      <c r="BST85" s="183"/>
      <c r="BSU85" s="183"/>
      <c r="BSV85" s="183"/>
      <c r="BSW85" s="184"/>
      <c r="BSX85" s="185"/>
      <c r="BSY85" s="183"/>
      <c r="BTA85" s="182"/>
      <c r="BTF85" s="183"/>
      <c r="BTG85" s="183"/>
      <c r="BTH85" s="183"/>
      <c r="BTI85" s="184"/>
      <c r="BTJ85" s="185"/>
      <c r="BTK85" s="183"/>
      <c r="BTM85" s="182"/>
      <c r="BTR85" s="183"/>
      <c r="BTS85" s="183"/>
      <c r="BTT85" s="183"/>
      <c r="BTU85" s="184"/>
      <c r="BTV85" s="185"/>
      <c r="BTW85" s="183"/>
      <c r="BTY85" s="182"/>
      <c r="BUD85" s="183"/>
      <c r="BUE85" s="183"/>
      <c r="BUF85" s="183"/>
      <c r="BUG85" s="184"/>
      <c r="BUH85" s="185"/>
      <c r="BUI85" s="183"/>
      <c r="BUK85" s="182"/>
      <c r="BUP85" s="183"/>
      <c r="BUQ85" s="183"/>
      <c r="BUR85" s="183"/>
      <c r="BUS85" s="184"/>
      <c r="BUT85" s="185"/>
      <c r="BUU85" s="183"/>
      <c r="BUW85" s="182"/>
      <c r="BVB85" s="183"/>
      <c r="BVC85" s="183"/>
      <c r="BVD85" s="183"/>
      <c r="BVE85" s="184"/>
      <c r="BVF85" s="185"/>
      <c r="BVG85" s="183"/>
      <c r="BVI85" s="182"/>
      <c r="BVN85" s="183"/>
      <c r="BVO85" s="183"/>
      <c r="BVP85" s="183"/>
      <c r="BVQ85" s="184"/>
      <c r="BVR85" s="185"/>
      <c r="BVS85" s="183"/>
      <c r="BVU85" s="182"/>
      <c r="BVZ85" s="183"/>
      <c r="BWA85" s="183"/>
      <c r="BWB85" s="183"/>
      <c r="BWC85" s="184"/>
      <c r="BWD85" s="185"/>
      <c r="BWE85" s="183"/>
      <c r="BWG85" s="182"/>
      <c r="BWL85" s="183"/>
      <c r="BWM85" s="183"/>
      <c r="BWN85" s="183"/>
      <c r="BWO85" s="184"/>
      <c r="BWP85" s="185"/>
      <c r="BWQ85" s="183"/>
      <c r="BWS85" s="182"/>
      <c r="BWX85" s="183"/>
      <c r="BWY85" s="183"/>
      <c r="BWZ85" s="183"/>
      <c r="BXA85" s="184"/>
      <c r="BXB85" s="185"/>
      <c r="BXC85" s="183"/>
      <c r="BXE85" s="182"/>
      <c r="BXJ85" s="183"/>
      <c r="BXK85" s="183"/>
      <c r="BXL85" s="183"/>
      <c r="BXM85" s="184"/>
      <c r="BXN85" s="185"/>
      <c r="BXO85" s="183"/>
      <c r="BXQ85" s="182"/>
      <c r="BXV85" s="183"/>
      <c r="BXW85" s="183"/>
      <c r="BXX85" s="183"/>
      <c r="BXY85" s="184"/>
      <c r="BXZ85" s="185"/>
      <c r="BYA85" s="183"/>
      <c r="BYC85" s="182"/>
      <c r="BYH85" s="183"/>
      <c r="BYI85" s="183"/>
      <c r="BYJ85" s="183"/>
      <c r="BYK85" s="184"/>
      <c r="BYL85" s="185"/>
      <c r="BYM85" s="183"/>
      <c r="BYO85" s="182"/>
      <c r="BYT85" s="183"/>
      <c r="BYU85" s="183"/>
      <c r="BYV85" s="183"/>
      <c r="BYW85" s="184"/>
      <c r="BYX85" s="185"/>
      <c r="BYY85" s="183"/>
      <c r="BZA85" s="182"/>
      <c r="BZF85" s="183"/>
      <c r="BZG85" s="183"/>
      <c r="BZH85" s="183"/>
      <c r="BZI85" s="184"/>
      <c r="BZJ85" s="185"/>
      <c r="BZK85" s="183"/>
      <c r="BZM85" s="182"/>
      <c r="BZR85" s="183"/>
      <c r="BZS85" s="183"/>
      <c r="BZT85" s="183"/>
      <c r="BZU85" s="184"/>
      <c r="BZV85" s="185"/>
      <c r="BZW85" s="183"/>
      <c r="BZY85" s="182"/>
      <c r="CAD85" s="183"/>
      <c r="CAE85" s="183"/>
      <c r="CAF85" s="183"/>
      <c r="CAG85" s="184"/>
      <c r="CAH85" s="185"/>
      <c r="CAI85" s="183"/>
      <c r="CAK85" s="182"/>
      <c r="CAP85" s="183"/>
      <c r="CAQ85" s="183"/>
      <c r="CAR85" s="183"/>
      <c r="CAS85" s="184"/>
      <c r="CAT85" s="185"/>
      <c r="CAU85" s="183"/>
      <c r="CAW85" s="182"/>
      <c r="CBB85" s="183"/>
      <c r="CBC85" s="183"/>
      <c r="CBD85" s="183"/>
      <c r="CBE85" s="184"/>
      <c r="CBF85" s="185"/>
      <c r="CBG85" s="183"/>
      <c r="CBI85" s="182"/>
      <c r="CBN85" s="183"/>
      <c r="CBO85" s="183"/>
      <c r="CBP85" s="183"/>
      <c r="CBQ85" s="184"/>
      <c r="CBR85" s="185"/>
      <c r="CBS85" s="183"/>
      <c r="CBU85" s="182"/>
      <c r="CBZ85" s="183"/>
      <c r="CCA85" s="183"/>
      <c r="CCB85" s="183"/>
      <c r="CCC85" s="184"/>
      <c r="CCD85" s="185"/>
      <c r="CCE85" s="183"/>
      <c r="CCG85" s="182"/>
      <c r="CCL85" s="183"/>
      <c r="CCM85" s="183"/>
      <c r="CCN85" s="183"/>
      <c r="CCO85" s="184"/>
      <c r="CCP85" s="185"/>
      <c r="CCQ85" s="183"/>
      <c r="CCS85" s="182"/>
      <c r="CCX85" s="183"/>
      <c r="CCY85" s="183"/>
      <c r="CCZ85" s="183"/>
      <c r="CDA85" s="184"/>
      <c r="CDB85" s="185"/>
      <c r="CDC85" s="183"/>
      <c r="CDE85" s="182"/>
      <c r="CDJ85" s="183"/>
      <c r="CDK85" s="183"/>
      <c r="CDL85" s="183"/>
      <c r="CDM85" s="184"/>
      <c r="CDN85" s="185"/>
      <c r="CDO85" s="183"/>
      <c r="CDQ85" s="182"/>
      <c r="CDV85" s="183"/>
      <c r="CDW85" s="183"/>
      <c r="CDX85" s="183"/>
      <c r="CDY85" s="184"/>
      <c r="CDZ85" s="185"/>
      <c r="CEA85" s="183"/>
      <c r="CEC85" s="182"/>
      <c r="CEH85" s="183"/>
      <c r="CEI85" s="183"/>
      <c r="CEJ85" s="183"/>
      <c r="CEK85" s="184"/>
      <c r="CEL85" s="185"/>
      <c r="CEM85" s="183"/>
      <c r="CEO85" s="182"/>
      <c r="CET85" s="183"/>
      <c r="CEU85" s="183"/>
      <c r="CEV85" s="183"/>
      <c r="CEW85" s="184"/>
      <c r="CEX85" s="185"/>
      <c r="CEY85" s="183"/>
      <c r="CFA85" s="182"/>
      <c r="CFF85" s="183"/>
      <c r="CFG85" s="183"/>
      <c r="CFH85" s="183"/>
      <c r="CFI85" s="184"/>
      <c r="CFJ85" s="185"/>
      <c r="CFK85" s="183"/>
      <c r="CFM85" s="182"/>
      <c r="CFR85" s="183"/>
      <c r="CFS85" s="183"/>
      <c r="CFT85" s="183"/>
      <c r="CFU85" s="184"/>
      <c r="CFV85" s="185"/>
      <c r="CFW85" s="183"/>
      <c r="CFY85" s="182"/>
      <c r="CGD85" s="183"/>
      <c r="CGE85" s="183"/>
      <c r="CGF85" s="183"/>
      <c r="CGG85" s="184"/>
      <c r="CGH85" s="185"/>
      <c r="CGI85" s="183"/>
      <c r="CGK85" s="182"/>
      <c r="CGP85" s="183"/>
      <c r="CGQ85" s="183"/>
      <c r="CGR85" s="183"/>
      <c r="CGS85" s="184"/>
      <c r="CGT85" s="185"/>
      <c r="CGU85" s="183"/>
      <c r="CGW85" s="182"/>
      <c r="CHB85" s="183"/>
      <c r="CHC85" s="183"/>
      <c r="CHD85" s="183"/>
      <c r="CHE85" s="184"/>
      <c r="CHF85" s="185"/>
      <c r="CHG85" s="183"/>
      <c r="CHI85" s="182"/>
      <c r="CHN85" s="183"/>
      <c r="CHO85" s="183"/>
      <c r="CHP85" s="183"/>
      <c r="CHQ85" s="184"/>
      <c r="CHR85" s="185"/>
      <c r="CHS85" s="183"/>
      <c r="CHU85" s="182"/>
      <c r="CHZ85" s="183"/>
      <c r="CIA85" s="183"/>
      <c r="CIB85" s="183"/>
      <c r="CIC85" s="184"/>
      <c r="CID85" s="185"/>
      <c r="CIE85" s="183"/>
      <c r="CIG85" s="182"/>
      <c r="CIL85" s="183"/>
      <c r="CIM85" s="183"/>
      <c r="CIN85" s="183"/>
      <c r="CIO85" s="184"/>
      <c r="CIP85" s="185"/>
      <c r="CIQ85" s="183"/>
      <c r="CIS85" s="182"/>
      <c r="CIX85" s="183"/>
      <c r="CIY85" s="183"/>
      <c r="CIZ85" s="183"/>
      <c r="CJA85" s="184"/>
      <c r="CJB85" s="185"/>
      <c r="CJC85" s="183"/>
      <c r="CJE85" s="182"/>
      <c r="CJJ85" s="183"/>
      <c r="CJK85" s="183"/>
      <c r="CJL85" s="183"/>
      <c r="CJM85" s="184"/>
      <c r="CJN85" s="185"/>
      <c r="CJO85" s="183"/>
      <c r="CJQ85" s="182"/>
      <c r="CJV85" s="183"/>
      <c r="CJW85" s="183"/>
      <c r="CJX85" s="183"/>
      <c r="CJY85" s="184"/>
      <c r="CJZ85" s="185"/>
      <c r="CKA85" s="183"/>
      <c r="CKC85" s="182"/>
      <c r="CKH85" s="183"/>
      <c r="CKI85" s="183"/>
      <c r="CKJ85" s="183"/>
      <c r="CKK85" s="184"/>
      <c r="CKL85" s="185"/>
      <c r="CKM85" s="183"/>
      <c r="CKO85" s="182"/>
      <c r="CKT85" s="183"/>
      <c r="CKU85" s="183"/>
      <c r="CKV85" s="183"/>
      <c r="CKW85" s="184"/>
      <c r="CKX85" s="185"/>
      <c r="CKY85" s="183"/>
      <c r="CLA85" s="182"/>
      <c r="CLF85" s="183"/>
      <c r="CLG85" s="183"/>
      <c r="CLH85" s="183"/>
      <c r="CLI85" s="184"/>
      <c r="CLJ85" s="185"/>
      <c r="CLK85" s="183"/>
      <c r="CLM85" s="182"/>
      <c r="CLR85" s="183"/>
      <c r="CLS85" s="183"/>
      <c r="CLT85" s="183"/>
      <c r="CLU85" s="184"/>
      <c r="CLV85" s="185"/>
      <c r="CLW85" s="183"/>
      <c r="CLY85" s="182"/>
      <c r="CMD85" s="183"/>
      <c r="CME85" s="183"/>
      <c r="CMF85" s="183"/>
      <c r="CMG85" s="184"/>
      <c r="CMH85" s="185"/>
      <c r="CMI85" s="183"/>
      <c r="CMK85" s="182"/>
      <c r="CMP85" s="183"/>
      <c r="CMQ85" s="183"/>
      <c r="CMR85" s="183"/>
      <c r="CMS85" s="184"/>
      <c r="CMT85" s="185"/>
      <c r="CMU85" s="183"/>
      <c r="CMW85" s="182"/>
      <c r="CNB85" s="183"/>
      <c r="CNC85" s="183"/>
      <c r="CND85" s="183"/>
      <c r="CNE85" s="184"/>
      <c r="CNF85" s="185"/>
      <c r="CNG85" s="183"/>
      <c r="CNI85" s="182"/>
      <c r="CNN85" s="183"/>
      <c r="CNO85" s="183"/>
      <c r="CNP85" s="183"/>
      <c r="CNQ85" s="184"/>
      <c r="CNR85" s="185"/>
      <c r="CNS85" s="183"/>
      <c r="CNU85" s="182"/>
      <c r="CNZ85" s="183"/>
      <c r="COA85" s="183"/>
      <c r="COB85" s="183"/>
      <c r="COC85" s="184"/>
      <c r="COD85" s="185"/>
      <c r="COE85" s="183"/>
      <c r="COG85" s="182"/>
      <c r="COL85" s="183"/>
      <c r="COM85" s="183"/>
      <c r="CON85" s="183"/>
      <c r="COO85" s="184"/>
      <c r="COP85" s="185"/>
      <c r="COQ85" s="183"/>
      <c r="COS85" s="182"/>
      <c r="COX85" s="183"/>
      <c r="COY85" s="183"/>
      <c r="COZ85" s="183"/>
      <c r="CPA85" s="184"/>
      <c r="CPB85" s="185"/>
      <c r="CPC85" s="183"/>
      <c r="CPE85" s="182"/>
      <c r="CPJ85" s="183"/>
      <c r="CPK85" s="183"/>
      <c r="CPL85" s="183"/>
      <c r="CPM85" s="184"/>
      <c r="CPN85" s="185"/>
      <c r="CPO85" s="183"/>
      <c r="CPQ85" s="182"/>
      <c r="CPV85" s="183"/>
      <c r="CPW85" s="183"/>
      <c r="CPX85" s="183"/>
      <c r="CPY85" s="184"/>
      <c r="CPZ85" s="185"/>
      <c r="CQA85" s="183"/>
      <c r="CQC85" s="182"/>
      <c r="CQH85" s="183"/>
      <c r="CQI85" s="183"/>
      <c r="CQJ85" s="183"/>
      <c r="CQK85" s="184"/>
      <c r="CQL85" s="185"/>
      <c r="CQM85" s="183"/>
      <c r="CQO85" s="182"/>
      <c r="CQT85" s="183"/>
      <c r="CQU85" s="183"/>
      <c r="CQV85" s="183"/>
      <c r="CQW85" s="184"/>
      <c r="CQX85" s="185"/>
      <c r="CQY85" s="183"/>
      <c r="CRA85" s="182"/>
      <c r="CRF85" s="183"/>
      <c r="CRG85" s="183"/>
      <c r="CRH85" s="183"/>
      <c r="CRI85" s="184"/>
      <c r="CRJ85" s="185"/>
      <c r="CRK85" s="183"/>
      <c r="CRM85" s="182"/>
      <c r="CRR85" s="183"/>
      <c r="CRS85" s="183"/>
      <c r="CRT85" s="183"/>
      <c r="CRU85" s="184"/>
      <c r="CRV85" s="185"/>
      <c r="CRW85" s="183"/>
      <c r="CRY85" s="182"/>
      <c r="CSD85" s="183"/>
      <c r="CSE85" s="183"/>
      <c r="CSF85" s="183"/>
      <c r="CSG85" s="184"/>
      <c r="CSH85" s="185"/>
      <c r="CSI85" s="183"/>
      <c r="CSK85" s="182"/>
      <c r="CSP85" s="183"/>
      <c r="CSQ85" s="183"/>
      <c r="CSR85" s="183"/>
      <c r="CSS85" s="184"/>
      <c r="CST85" s="185"/>
      <c r="CSU85" s="183"/>
      <c r="CSW85" s="182"/>
      <c r="CTB85" s="183"/>
      <c r="CTC85" s="183"/>
      <c r="CTD85" s="183"/>
      <c r="CTE85" s="184"/>
      <c r="CTF85" s="185"/>
      <c r="CTG85" s="183"/>
      <c r="CTI85" s="182"/>
      <c r="CTN85" s="183"/>
      <c r="CTO85" s="183"/>
      <c r="CTP85" s="183"/>
      <c r="CTQ85" s="184"/>
      <c r="CTR85" s="185"/>
      <c r="CTS85" s="183"/>
      <c r="CTU85" s="182"/>
      <c r="CTZ85" s="183"/>
      <c r="CUA85" s="183"/>
      <c r="CUB85" s="183"/>
      <c r="CUC85" s="184"/>
      <c r="CUD85" s="185"/>
      <c r="CUE85" s="183"/>
      <c r="CUG85" s="182"/>
      <c r="CUL85" s="183"/>
      <c r="CUM85" s="183"/>
      <c r="CUN85" s="183"/>
      <c r="CUO85" s="184"/>
      <c r="CUP85" s="185"/>
      <c r="CUQ85" s="183"/>
      <c r="CUS85" s="182"/>
      <c r="CUX85" s="183"/>
      <c r="CUY85" s="183"/>
      <c r="CUZ85" s="183"/>
      <c r="CVA85" s="184"/>
      <c r="CVB85" s="185"/>
      <c r="CVC85" s="183"/>
      <c r="CVE85" s="182"/>
      <c r="CVJ85" s="183"/>
      <c r="CVK85" s="183"/>
      <c r="CVL85" s="183"/>
      <c r="CVM85" s="184"/>
      <c r="CVN85" s="185"/>
      <c r="CVO85" s="183"/>
      <c r="CVQ85" s="182"/>
      <c r="CVV85" s="183"/>
      <c r="CVW85" s="183"/>
      <c r="CVX85" s="183"/>
      <c r="CVY85" s="184"/>
      <c r="CVZ85" s="185"/>
      <c r="CWA85" s="183"/>
      <c r="CWC85" s="182"/>
      <c r="CWH85" s="183"/>
      <c r="CWI85" s="183"/>
      <c r="CWJ85" s="183"/>
      <c r="CWK85" s="184"/>
      <c r="CWL85" s="185"/>
      <c r="CWM85" s="183"/>
      <c r="CWO85" s="182"/>
      <c r="CWT85" s="183"/>
      <c r="CWU85" s="183"/>
      <c r="CWV85" s="183"/>
      <c r="CWW85" s="184"/>
      <c r="CWX85" s="185"/>
      <c r="CWY85" s="183"/>
      <c r="CXA85" s="182"/>
      <c r="CXF85" s="183"/>
      <c r="CXG85" s="183"/>
      <c r="CXH85" s="183"/>
      <c r="CXI85" s="184"/>
      <c r="CXJ85" s="185"/>
      <c r="CXK85" s="183"/>
      <c r="CXM85" s="182"/>
      <c r="CXR85" s="183"/>
      <c r="CXS85" s="183"/>
      <c r="CXT85" s="183"/>
      <c r="CXU85" s="184"/>
      <c r="CXV85" s="185"/>
      <c r="CXW85" s="183"/>
      <c r="CXY85" s="182"/>
      <c r="CYD85" s="183"/>
      <c r="CYE85" s="183"/>
      <c r="CYF85" s="183"/>
      <c r="CYG85" s="184"/>
      <c r="CYH85" s="185"/>
      <c r="CYI85" s="183"/>
      <c r="CYK85" s="182"/>
      <c r="CYP85" s="183"/>
      <c r="CYQ85" s="183"/>
      <c r="CYR85" s="183"/>
      <c r="CYS85" s="184"/>
      <c r="CYT85" s="185"/>
      <c r="CYU85" s="183"/>
      <c r="CYW85" s="182"/>
      <c r="CZB85" s="183"/>
      <c r="CZC85" s="183"/>
      <c r="CZD85" s="183"/>
      <c r="CZE85" s="184"/>
      <c r="CZF85" s="185"/>
      <c r="CZG85" s="183"/>
      <c r="CZI85" s="182"/>
      <c r="CZN85" s="183"/>
      <c r="CZO85" s="183"/>
      <c r="CZP85" s="183"/>
      <c r="CZQ85" s="184"/>
      <c r="CZR85" s="185"/>
      <c r="CZS85" s="183"/>
      <c r="CZU85" s="182"/>
      <c r="CZZ85" s="183"/>
      <c r="DAA85" s="183"/>
      <c r="DAB85" s="183"/>
      <c r="DAC85" s="184"/>
      <c r="DAD85" s="185"/>
      <c r="DAE85" s="183"/>
      <c r="DAG85" s="182"/>
      <c r="DAL85" s="183"/>
      <c r="DAM85" s="183"/>
      <c r="DAN85" s="183"/>
      <c r="DAO85" s="184"/>
      <c r="DAP85" s="185"/>
      <c r="DAQ85" s="183"/>
      <c r="DAS85" s="182"/>
      <c r="DAX85" s="183"/>
      <c r="DAY85" s="183"/>
      <c r="DAZ85" s="183"/>
      <c r="DBA85" s="184"/>
      <c r="DBB85" s="185"/>
      <c r="DBC85" s="183"/>
      <c r="DBE85" s="182"/>
      <c r="DBJ85" s="183"/>
      <c r="DBK85" s="183"/>
      <c r="DBL85" s="183"/>
      <c r="DBM85" s="184"/>
      <c r="DBN85" s="185"/>
      <c r="DBO85" s="183"/>
      <c r="DBQ85" s="182"/>
      <c r="DBV85" s="183"/>
      <c r="DBW85" s="183"/>
      <c r="DBX85" s="183"/>
      <c r="DBY85" s="184"/>
      <c r="DBZ85" s="185"/>
      <c r="DCA85" s="183"/>
      <c r="DCC85" s="182"/>
      <c r="DCH85" s="183"/>
      <c r="DCI85" s="183"/>
      <c r="DCJ85" s="183"/>
      <c r="DCK85" s="184"/>
      <c r="DCL85" s="185"/>
      <c r="DCM85" s="183"/>
      <c r="DCO85" s="182"/>
      <c r="DCT85" s="183"/>
      <c r="DCU85" s="183"/>
      <c r="DCV85" s="183"/>
      <c r="DCW85" s="184"/>
      <c r="DCX85" s="185"/>
      <c r="DCY85" s="183"/>
      <c r="DDA85" s="182"/>
      <c r="DDF85" s="183"/>
      <c r="DDG85" s="183"/>
      <c r="DDH85" s="183"/>
      <c r="DDI85" s="184"/>
      <c r="DDJ85" s="185"/>
      <c r="DDK85" s="183"/>
      <c r="DDM85" s="182"/>
      <c r="DDR85" s="183"/>
      <c r="DDS85" s="183"/>
      <c r="DDT85" s="183"/>
      <c r="DDU85" s="184"/>
      <c r="DDV85" s="185"/>
      <c r="DDW85" s="183"/>
      <c r="DDY85" s="182"/>
      <c r="DED85" s="183"/>
      <c r="DEE85" s="183"/>
      <c r="DEF85" s="183"/>
      <c r="DEG85" s="184"/>
      <c r="DEH85" s="185"/>
      <c r="DEI85" s="183"/>
      <c r="DEK85" s="182"/>
      <c r="DEP85" s="183"/>
      <c r="DEQ85" s="183"/>
      <c r="DER85" s="183"/>
      <c r="DES85" s="184"/>
      <c r="DET85" s="185"/>
      <c r="DEU85" s="183"/>
      <c r="DEW85" s="182"/>
      <c r="DFB85" s="183"/>
      <c r="DFC85" s="183"/>
      <c r="DFD85" s="183"/>
      <c r="DFE85" s="184"/>
      <c r="DFF85" s="185"/>
      <c r="DFG85" s="183"/>
      <c r="DFI85" s="182"/>
      <c r="DFN85" s="183"/>
      <c r="DFO85" s="183"/>
      <c r="DFP85" s="183"/>
      <c r="DFQ85" s="184"/>
      <c r="DFR85" s="185"/>
      <c r="DFS85" s="183"/>
      <c r="DFU85" s="182"/>
      <c r="DFZ85" s="183"/>
      <c r="DGA85" s="183"/>
      <c r="DGB85" s="183"/>
      <c r="DGC85" s="184"/>
      <c r="DGD85" s="185"/>
      <c r="DGE85" s="183"/>
      <c r="DGG85" s="182"/>
      <c r="DGL85" s="183"/>
      <c r="DGM85" s="183"/>
      <c r="DGN85" s="183"/>
      <c r="DGO85" s="184"/>
      <c r="DGP85" s="185"/>
      <c r="DGQ85" s="183"/>
      <c r="DGS85" s="182"/>
      <c r="DGX85" s="183"/>
      <c r="DGY85" s="183"/>
      <c r="DGZ85" s="183"/>
      <c r="DHA85" s="184"/>
      <c r="DHB85" s="185"/>
      <c r="DHC85" s="183"/>
      <c r="DHE85" s="182"/>
      <c r="DHJ85" s="183"/>
      <c r="DHK85" s="183"/>
      <c r="DHL85" s="183"/>
      <c r="DHM85" s="184"/>
      <c r="DHN85" s="185"/>
      <c r="DHO85" s="183"/>
      <c r="DHQ85" s="182"/>
      <c r="DHV85" s="183"/>
      <c r="DHW85" s="183"/>
      <c r="DHX85" s="183"/>
      <c r="DHY85" s="184"/>
      <c r="DHZ85" s="185"/>
      <c r="DIA85" s="183"/>
      <c r="DIC85" s="182"/>
      <c r="DIH85" s="183"/>
      <c r="DII85" s="183"/>
      <c r="DIJ85" s="183"/>
      <c r="DIK85" s="184"/>
      <c r="DIL85" s="185"/>
      <c r="DIM85" s="183"/>
      <c r="DIO85" s="182"/>
      <c r="DIT85" s="183"/>
      <c r="DIU85" s="183"/>
      <c r="DIV85" s="183"/>
      <c r="DIW85" s="184"/>
      <c r="DIX85" s="185"/>
      <c r="DIY85" s="183"/>
      <c r="DJA85" s="182"/>
      <c r="DJF85" s="183"/>
      <c r="DJG85" s="183"/>
      <c r="DJH85" s="183"/>
      <c r="DJI85" s="184"/>
      <c r="DJJ85" s="185"/>
      <c r="DJK85" s="183"/>
      <c r="DJM85" s="182"/>
      <c r="DJR85" s="183"/>
      <c r="DJS85" s="183"/>
      <c r="DJT85" s="183"/>
      <c r="DJU85" s="184"/>
      <c r="DJV85" s="185"/>
      <c r="DJW85" s="183"/>
      <c r="DJY85" s="182"/>
      <c r="DKD85" s="183"/>
      <c r="DKE85" s="183"/>
      <c r="DKF85" s="183"/>
      <c r="DKG85" s="184"/>
      <c r="DKH85" s="185"/>
      <c r="DKI85" s="183"/>
      <c r="DKK85" s="182"/>
      <c r="DKP85" s="183"/>
      <c r="DKQ85" s="183"/>
      <c r="DKR85" s="183"/>
      <c r="DKS85" s="184"/>
      <c r="DKT85" s="185"/>
      <c r="DKU85" s="183"/>
      <c r="DKW85" s="182"/>
      <c r="DLB85" s="183"/>
      <c r="DLC85" s="183"/>
      <c r="DLD85" s="183"/>
      <c r="DLE85" s="184"/>
      <c r="DLF85" s="185"/>
      <c r="DLG85" s="183"/>
      <c r="DLI85" s="182"/>
      <c r="DLN85" s="183"/>
      <c r="DLO85" s="183"/>
      <c r="DLP85" s="183"/>
      <c r="DLQ85" s="184"/>
      <c r="DLR85" s="185"/>
      <c r="DLS85" s="183"/>
      <c r="DLU85" s="182"/>
      <c r="DLZ85" s="183"/>
      <c r="DMA85" s="183"/>
      <c r="DMB85" s="183"/>
      <c r="DMC85" s="184"/>
      <c r="DMD85" s="185"/>
      <c r="DME85" s="183"/>
      <c r="DMG85" s="182"/>
      <c r="DML85" s="183"/>
      <c r="DMM85" s="183"/>
      <c r="DMN85" s="183"/>
      <c r="DMO85" s="184"/>
      <c r="DMP85" s="185"/>
      <c r="DMQ85" s="183"/>
      <c r="DMS85" s="182"/>
      <c r="DMX85" s="183"/>
      <c r="DMY85" s="183"/>
      <c r="DMZ85" s="183"/>
      <c r="DNA85" s="184"/>
      <c r="DNB85" s="185"/>
      <c r="DNC85" s="183"/>
      <c r="DNE85" s="182"/>
      <c r="DNJ85" s="183"/>
      <c r="DNK85" s="183"/>
      <c r="DNL85" s="183"/>
      <c r="DNM85" s="184"/>
      <c r="DNN85" s="185"/>
      <c r="DNO85" s="183"/>
      <c r="DNQ85" s="182"/>
      <c r="DNV85" s="183"/>
      <c r="DNW85" s="183"/>
      <c r="DNX85" s="183"/>
      <c r="DNY85" s="184"/>
      <c r="DNZ85" s="185"/>
      <c r="DOA85" s="183"/>
      <c r="DOC85" s="182"/>
      <c r="DOH85" s="183"/>
      <c r="DOI85" s="183"/>
      <c r="DOJ85" s="183"/>
      <c r="DOK85" s="184"/>
      <c r="DOL85" s="185"/>
      <c r="DOM85" s="183"/>
      <c r="DOO85" s="182"/>
      <c r="DOT85" s="183"/>
      <c r="DOU85" s="183"/>
      <c r="DOV85" s="183"/>
      <c r="DOW85" s="184"/>
      <c r="DOX85" s="185"/>
      <c r="DOY85" s="183"/>
      <c r="DPA85" s="182"/>
      <c r="DPF85" s="183"/>
      <c r="DPG85" s="183"/>
      <c r="DPH85" s="183"/>
      <c r="DPI85" s="184"/>
      <c r="DPJ85" s="185"/>
      <c r="DPK85" s="183"/>
      <c r="DPM85" s="182"/>
      <c r="DPR85" s="183"/>
      <c r="DPS85" s="183"/>
      <c r="DPT85" s="183"/>
      <c r="DPU85" s="184"/>
      <c r="DPV85" s="185"/>
      <c r="DPW85" s="183"/>
      <c r="DPY85" s="182"/>
      <c r="DQD85" s="183"/>
      <c r="DQE85" s="183"/>
      <c r="DQF85" s="183"/>
      <c r="DQG85" s="184"/>
      <c r="DQH85" s="185"/>
      <c r="DQI85" s="183"/>
      <c r="DQK85" s="182"/>
      <c r="DQP85" s="183"/>
      <c r="DQQ85" s="183"/>
      <c r="DQR85" s="183"/>
      <c r="DQS85" s="184"/>
      <c r="DQT85" s="185"/>
      <c r="DQU85" s="183"/>
      <c r="DQW85" s="182"/>
      <c r="DRB85" s="183"/>
      <c r="DRC85" s="183"/>
      <c r="DRD85" s="183"/>
      <c r="DRE85" s="184"/>
      <c r="DRF85" s="185"/>
      <c r="DRG85" s="183"/>
      <c r="DRI85" s="182"/>
      <c r="DRN85" s="183"/>
      <c r="DRO85" s="183"/>
      <c r="DRP85" s="183"/>
      <c r="DRQ85" s="184"/>
      <c r="DRR85" s="185"/>
      <c r="DRS85" s="183"/>
      <c r="DRU85" s="182"/>
      <c r="DRZ85" s="183"/>
      <c r="DSA85" s="183"/>
      <c r="DSB85" s="183"/>
      <c r="DSC85" s="184"/>
      <c r="DSD85" s="185"/>
      <c r="DSE85" s="183"/>
      <c r="DSG85" s="182"/>
      <c r="DSL85" s="183"/>
      <c r="DSM85" s="183"/>
      <c r="DSN85" s="183"/>
      <c r="DSO85" s="184"/>
      <c r="DSP85" s="185"/>
      <c r="DSQ85" s="183"/>
      <c r="DSS85" s="182"/>
      <c r="DSX85" s="183"/>
      <c r="DSY85" s="183"/>
      <c r="DSZ85" s="183"/>
      <c r="DTA85" s="184"/>
      <c r="DTB85" s="185"/>
      <c r="DTC85" s="183"/>
      <c r="DTE85" s="182"/>
      <c r="DTJ85" s="183"/>
      <c r="DTK85" s="183"/>
      <c r="DTL85" s="183"/>
      <c r="DTM85" s="184"/>
      <c r="DTN85" s="185"/>
      <c r="DTO85" s="183"/>
      <c r="DTQ85" s="182"/>
      <c r="DTV85" s="183"/>
      <c r="DTW85" s="183"/>
      <c r="DTX85" s="183"/>
      <c r="DTY85" s="184"/>
      <c r="DTZ85" s="185"/>
      <c r="DUA85" s="183"/>
      <c r="DUC85" s="182"/>
      <c r="DUH85" s="183"/>
      <c r="DUI85" s="183"/>
      <c r="DUJ85" s="183"/>
      <c r="DUK85" s="184"/>
      <c r="DUL85" s="185"/>
      <c r="DUM85" s="183"/>
      <c r="DUO85" s="182"/>
      <c r="DUT85" s="183"/>
      <c r="DUU85" s="183"/>
      <c r="DUV85" s="183"/>
      <c r="DUW85" s="184"/>
      <c r="DUX85" s="185"/>
      <c r="DUY85" s="183"/>
      <c r="DVA85" s="182"/>
      <c r="DVF85" s="183"/>
      <c r="DVG85" s="183"/>
      <c r="DVH85" s="183"/>
      <c r="DVI85" s="184"/>
      <c r="DVJ85" s="185"/>
      <c r="DVK85" s="183"/>
      <c r="DVM85" s="182"/>
      <c r="DVR85" s="183"/>
      <c r="DVS85" s="183"/>
      <c r="DVT85" s="183"/>
      <c r="DVU85" s="184"/>
      <c r="DVV85" s="185"/>
      <c r="DVW85" s="183"/>
      <c r="DVY85" s="182"/>
      <c r="DWD85" s="183"/>
      <c r="DWE85" s="183"/>
      <c r="DWF85" s="183"/>
      <c r="DWG85" s="184"/>
      <c r="DWH85" s="185"/>
      <c r="DWI85" s="183"/>
      <c r="DWK85" s="182"/>
      <c r="DWP85" s="183"/>
      <c r="DWQ85" s="183"/>
      <c r="DWR85" s="183"/>
      <c r="DWS85" s="184"/>
      <c r="DWT85" s="185"/>
      <c r="DWU85" s="183"/>
      <c r="DWW85" s="182"/>
      <c r="DXB85" s="183"/>
      <c r="DXC85" s="183"/>
      <c r="DXD85" s="183"/>
      <c r="DXE85" s="184"/>
      <c r="DXF85" s="185"/>
      <c r="DXG85" s="183"/>
      <c r="DXI85" s="182"/>
      <c r="DXN85" s="183"/>
      <c r="DXO85" s="183"/>
      <c r="DXP85" s="183"/>
      <c r="DXQ85" s="184"/>
      <c r="DXR85" s="185"/>
      <c r="DXS85" s="183"/>
      <c r="DXU85" s="182"/>
      <c r="DXZ85" s="183"/>
      <c r="DYA85" s="183"/>
      <c r="DYB85" s="183"/>
      <c r="DYC85" s="184"/>
      <c r="DYD85" s="185"/>
      <c r="DYE85" s="183"/>
      <c r="DYG85" s="182"/>
      <c r="DYL85" s="183"/>
      <c r="DYM85" s="183"/>
      <c r="DYN85" s="183"/>
      <c r="DYO85" s="184"/>
      <c r="DYP85" s="185"/>
      <c r="DYQ85" s="183"/>
      <c r="DYS85" s="182"/>
      <c r="DYX85" s="183"/>
      <c r="DYY85" s="183"/>
      <c r="DYZ85" s="183"/>
      <c r="DZA85" s="184"/>
      <c r="DZB85" s="185"/>
      <c r="DZC85" s="183"/>
      <c r="DZE85" s="182"/>
      <c r="DZJ85" s="183"/>
      <c r="DZK85" s="183"/>
      <c r="DZL85" s="183"/>
      <c r="DZM85" s="184"/>
      <c r="DZN85" s="185"/>
      <c r="DZO85" s="183"/>
      <c r="DZQ85" s="182"/>
      <c r="DZV85" s="183"/>
      <c r="DZW85" s="183"/>
      <c r="DZX85" s="183"/>
      <c r="DZY85" s="184"/>
      <c r="DZZ85" s="185"/>
      <c r="EAA85" s="183"/>
      <c r="EAC85" s="182"/>
      <c r="EAH85" s="183"/>
      <c r="EAI85" s="183"/>
      <c r="EAJ85" s="183"/>
      <c r="EAK85" s="184"/>
      <c r="EAL85" s="185"/>
      <c r="EAM85" s="183"/>
      <c r="EAO85" s="182"/>
      <c r="EAT85" s="183"/>
      <c r="EAU85" s="183"/>
      <c r="EAV85" s="183"/>
      <c r="EAW85" s="184"/>
      <c r="EAX85" s="185"/>
      <c r="EAY85" s="183"/>
      <c r="EBA85" s="182"/>
      <c r="EBF85" s="183"/>
      <c r="EBG85" s="183"/>
      <c r="EBH85" s="183"/>
      <c r="EBI85" s="184"/>
      <c r="EBJ85" s="185"/>
      <c r="EBK85" s="183"/>
      <c r="EBM85" s="182"/>
      <c r="EBR85" s="183"/>
      <c r="EBS85" s="183"/>
      <c r="EBT85" s="183"/>
      <c r="EBU85" s="184"/>
      <c r="EBV85" s="185"/>
      <c r="EBW85" s="183"/>
      <c r="EBY85" s="182"/>
      <c r="ECD85" s="183"/>
      <c r="ECE85" s="183"/>
      <c r="ECF85" s="183"/>
      <c r="ECG85" s="184"/>
      <c r="ECH85" s="185"/>
      <c r="ECI85" s="183"/>
      <c r="ECK85" s="182"/>
      <c r="ECP85" s="183"/>
      <c r="ECQ85" s="183"/>
      <c r="ECR85" s="183"/>
      <c r="ECS85" s="184"/>
      <c r="ECT85" s="185"/>
      <c r="ECU85" s="183"/>
      <c r="ECW85" s="182"/>
      <c r="EDB85" s="183"/>
      <c r="EDC85" s="183"/>
      <c r="EDD85" s="183"/>
      <c r="EDE85" s="184"/>
      <c r="EDF85" s="185"/>
      <c r="EDG85" s="183"/>
      <c r="EDI85" s="182"/>
      <c r="EDN85" s="183"/>
      <c r="EDO85" s="183"/>
      <c r="EDP85" s="183"/>
      <c r="EDQ85" s="184"/>
      <c r="EDR85" s="185"/>
      <c r="EDS85" s="183"/>
      <c r="EDU85" s="182"/>
      <c r="EDZ85" s="183"/>
      <c r="EEA85" s="183"/>
      <c r="EEB85" s="183"/>
      <c r="EEC85" s="184"/>
      <c r="EED85" s="185"/>
      <c r="EEE85" s="183"/>
      <c r="EEG85" s="182"/>
      <c r="EEL85" s="183"/>
      <c r="EEM85" s="183"/>
      <c r="EEN85" s="183"/>
      <c r="EEO85" s="184"/>
      <c r="EEP85" s="185"/>
      <c r="EEQ85" s="183"/>
      <c r="EES85" s="182"/>
      <c r="EEX85" s="183"/>
      <c r="EEY85" s="183"/>
      <c r="EEZ85" s="183"/>
      <c r="EFA85" s="184"/>
      <c r="EFB85" s="185"/>
      <c r="EFC85" s="183"/>
      <c r="EFE85" s="182"/>
      <c r="EFJ85" s="183"/>
      <c r="EFK85" s="183"/>
      <c r="EFL85" s="183"/>
      <c r="EFM85" s="184"/>
      <c r="EFN85" s="185"/>
      <c r="EFO85" s="183"/>
      <c r="EFQ85" s="182"/>
      <c r="EFV85" s="183"/>
      <c r="EFW85" s="183"/>
      <c r="EFX85" s="183"/>
      <c r="EFY85" s="184"/>
      <c r="EFZ85" s="185"/>
      <c r="EGA85" s="183"/>
      <c r="EGC85" s="182"/>
      <c r="EGH85" s="183"/>
      <c r="EGI85" s="183"/>
      <c r="EGJ85" s="183"/>
      <c r="EGK85" s="184"/>
      <c r="EGL85" s="185"/>
      <c r="EGM85" s="183"/>
      <c r="EGO85" s="182"/>
      <c r="EGT85" s="183"/>
      <c r="EGU85" s="183"/>
      <c r="EGV85" s="183"/>
      <c r="EGW85" s="184"/>
      <c r="EGX85" s="185"/>
      <c r="EGY85" s="183"/>
      <c r="EHA85" s="182"/>
      <c r="EHF85" s="183"/>
      <c r="EHG85" s="183"/>
      <c r="EHH85" s="183"/>
      <c r="EHI85" s="184"/>
      <c r="EHJ85" s="185"/>
      <c r="EHK85" s="183"/>
      <c r="EHM85" s="182"/>
      <c r="EHR85" s="183"/>
      <c r="EHS85" s="183"/>
      <c r="EHT85" s="183"/>
      <c r="EHU85" s="184"/>
      <c r="EHV85" s="185"/>
      <c r="EHW85" s="183"/>
      <c r="EHY85" s="182"/>
      <c r="EID85" s="183"/>
      <c r="EIE85" s="183"/>
      <c r="EIF85" s="183"/>
      <c r="EIG85" s="184"/>
      <c r="EIH85" s="185"/>
      <c r="EII85" s="183"/>
      <c r="EIK85" s="182"/>
      <c r="EIP85" s="183"/>
      <c r="EIQ85" s="183"/>
      <c r="EIR85" s="183"/>
      <c r="EIS85" s="184"/>
      <c r="EIT85" s="185"/>
      <c r="EIU85" s="183"/>
      <c r="EIW85" s="182"/>
      <c r="EJB85" s="183"/>
      <c r="EJC85" s="183"/>
      <c r="EJD85" s="183"/>
      <c r="EJE85" s="184"/>
      <c r="EJF85" s="185"/>
      <c r="EJG85" s="183"/>
      <c r="EJI85" s="182"/>
      <c r="EJN85" s="183"/>
      <c r="EJO85" s="183"/>
      <c r="EJP85" s="183"/>
      <c r="EJQ85" s="184"/>
      <c r="EJR85" s="185"/>
      <c r="EJS85" s="183"/>
      <c r="EJU85" s="182"/>
      <c r="EJZ85" s="183"/>
      <c r="EKA85" s="183"/>
      <c r="EKB85" s="183"/>
      <c r="EKC85" s="184"/>
      <c r="EKD85" s="185"/>
      <c r="EKE85" s="183"/>
      <c r="EKG85" s="182"/>
      <c r="EKL85" s="183"/>
      <c r="EKM85" s="183"/>
      <c r="EKN85" s="183"/>
      <c r="EKO85" s="184"/>
      <c r="EKP85" s="185"/>
      <c r="EKQ85" s="183"/>
      <c r="EKS85" s="182"/>
      <c r="EKX85" s="183"/>
      <c r="EKY85" s="183"/>
      <c r="EKZ85" s="183"/>
      <c r="ELA85" s="184"/>
      <c r="ELB85" s="185"/>
      <c r="ELC85" s="183"/>
      <c r="ELE85" s="182"/>
      <c r="ELJ85" s="183"/>
      <c r="ELK85" s="183"/>
      <c r="ELL85" s="183"/>
      <c r="ELM85" s="184"/>
      <c r="ELN85" s="185"/>
      <c r="ELO85" s="183"/>
      <c r="ELQ85" s="182"/>
      <c r="ELV85" s="183"/>
      <c r="ELW85" s="183"/>
      <c r="ELX85" s="183"/>
      <c r="ELY85" s="184"/>
      <c r="ELZ85" s="185"/>
      <c r="EMA85" s="183"/>
      <c r="EMC85" s="182"/>
      <c r="EMH85" s="183"/>
      <c r="EMI85" s="183"/>
      <c r="EMJ85" s="183"/>
      <c r="EMK85" s="184"/>
      <c r="EML85" s="185"/>
      <c r="EMM85" s="183"/>
      <c r="EMO85" s="182"/>
      <c r="EMT85" s="183"/>
      <c r="EMU85" s="183"/>
      <c r="EMV85" s="183"/>
      <c r="EMW85" s="184"/>
      <c r="EMX85" s="185"/>
      <c r="EMY85" s="183"/>
      <c r="ENA85" s="182"/>
      <c r="ENF85" s="183"/>
      <c r="ENG85" s="183"/>
      <c r="ENH85" s="183"/>
      <c r="ENI85" s="184"/>
      <c r="ENJ85" s="185"/>
      <c r="ENK85" s="183"/>
      <c r="ENM85" s="182"/>
      <c r="ENR85" s="183"/>
      <c r="ENS85" s="183"/>
      <c r="ENT85" s="183"/>
      <c r="ENU85" s="184"/>
      <c r="ENV85" s="185"/>
      <c r="ENW85" s="183"/>
      <c r="ENY85" s="182"/>
      <c r="EOD85" s="183"/>
      <c r="EOE85" s="183"/>
      <c r="EOF85" s="183"/>
      <c r="EOG85" s="184"/>
      <c r="EOH85" s="185"/>
      <c r="EOI85" s="183"/>
      <c r="EOK85" s="182"/>
      <c r="EOP85" s="183"/>
      <c r="EOQ85" s="183"/>
      <c r="EOR85" s="183"/>
      <c r="EOS85" s="184"/>
      <c r="EOT85" s="185"/>
      <c r="EOU85" s="183"/>
      <c r="EOW85" s="182"/>
      <c r="EPB85" s="183"/>
      <c r="EPC85" s="183"/>
      <c r="EPD85" s="183"/>
      <c r="EPE85" s="184"/>
      <c r="EPF85" s="185"/>
      <c r="EPG85" s="183"/>
      <c r="EPI85" s="182"/>
      <c r="EPN85" s="183"/>
      <c r="EPO85" s="183"/>
      <c r="EPP85" s="183"/>
      <c r="EPQ85" s="184"/>
      <c r="EPR85" s="185"/>
      <c r="EPS85" s="183"/>
      <c r="EPU85" s="182"/>
      <c r="EPZ85" s="183"/>
      <c r="EQA85" s="183"/>
      <c r="EQB85" s="183"/>
      <c r="EQC85" s="184"/>
      <c r="EQD85" s="185"/>
      <c r="EQE85" s="183"/>
      <c r="EQG85" s="182"/>
      <c r="EQL85" s="183"/>
      <c r="EQM85" s="183"/>
      <c r="EQN85" s="183"/>
      <c r="EQO85" s="184"/>
      <c r="EQP85" s="185"/>
      <c r="EQQ85" s="183"/>
      <c r="EQS85" s="182"/>
      <c r="EQX85" s="183"/>
      <c r="EQY85" s="183"/>
      <c r="EQZ85" s="183"/>
      <c r="ERA85" s="184"/>
      <c r="ERB85" s="185"/>
      <c r="ERC85" s="183"/>
      <c r="ERE85" s="182"/>
      <c r="ERJ85" s="183"/>
      <c r="ERK85" s="183"/>
      <c r="ERL85" s="183"/>
      <c r="ERM85" s="184"/>
      <c r="ERN85" s="185"/>
      <c r="ERO85" s="183"/>
      <c r="ERQ85" s="182"/>
      <c r="ERV85" s="183"/>
      <c r="ERW85" s="183"/>
      <c r="ERX85" s="183"/>
      <c r="ERY85" s="184"/>
      <c r="ERZ85" s="185"/>
      <c r="ESA85" s="183"/>
      <c r="ESC85" s="182"/>
      <c r="ESH85" s="183"/>
      <c r="ESI85" s="183"/>
      <c r="ESJ85" s="183"/>
      <c r="ESK85" s="184"/>
      <c r="ESL85" s="185"/>
      <c r="ESM85" s="183"/>
      <c r="ESO85" s="182"/>
      <c r="EST85" s="183"/>
      <c r="ESU85" s="183"/>
      <c r="ESV85" s="183"/>
      <c r="ESW85" s="184"/>
      <c r="ESX85" s="185"/>
      <c r="ESY85" s="183"/>
      <c r="ETA85" s="182"/>
      <c r="ETF85" s="183"/>
      <c r="ETG85" s="183"/>
      <c r="ETH85" s="183"/>
      <c r="ETI85" s="184"/>
      <c r="ETJ85" s="185"/>
      <c r="ETK85" s="183"/>
      <c r="ETM85" s="182"/>
      <c r="ETR85" s="183"/>
      <c r="ETS85" s="183"/>
      <c r="ETT85" s="183"/>
      <c r="ETU85" s="184"/>
      <c r="ETV85" s="185"/>
      <c r="ETW85" s="183"/>
      <c r="ETY85" s="182"/>
      <c r="EUD85" s="183"/>
      <c r="EUE85" s="183"/>
      <c r="EUF85" s="183"/>
      <c r="EUG85" s="184"/>
      <c r="EUH85" s="185"/>
      <c r="EUI85" s="183"/>
      <c r="EUK85" s="182"/>
      <c r="EUP85" s="183"/>
      <c r="EUQ85" s="183"/>
      <c r="EUR85" s="183"/>
      <c r="EUS85" s="184"/>
      <c r="EUT85" s="185"/>
      <c r="EUU85" s="183"/>
      <c r="EUW85" s="182"/>
      <c r="EVB85" s="183"/>
      <c r="EVC85" s="183"/>
      <c r="EVD85" s="183"/>
      <c r="EVE85" s="184"/>
      <c r="EVF85" s="185"/>
      <c r="EVG85" s="183"/>
      <c r="EVI85" s="182"/>
      <c r="EVN85" s="183"/>
      <c r="EVO85" s="183"/>
      <c r="EVP85" s="183"/>
      <c r="EVQ85" s="184"/>
      <c r="EVR85" s="185"/>
      <c r="EVS85" s="183"/>
      <c r="EVU85" s="182"/>
      <c r="EVZ85" s="183"/>
      <c r="EWA85" s="183"/>
      <c r="EWB85" s="183"/>
      <c r="EWC85" s="184"/>
      <c r="EWD85" s="185"/>
      <c r="EWE85" s="183"/>
      <c r="EWG85" s="182"/>
      <c r="EWL85" s="183"/>
      <c r="EWM85" s="183"/>
      <c r="EWN85" s="183"/>
      <c r="EWO85" s="184"/>
      <c r="EWP85" s="185"/>
      <c r="EWQ85" s="183"/>
      <c r="EWS85" s="182"/>
      <c r="EWX85" s="183"/>
      <c r="EWY85" s="183"/>
      <c r="EWZ85" s="183"/>
      <c r="EXA85" s="184"/>
      <c r="EXB85" s="185"/>
      <c r="EXC85" s="183"/>
      <c r="EXE85" s="182"/>
      <c r="EXJ85" s="183"/>
      <c r="EXK85" s="183"/>
      <c r="EXL85" s="183"/>
      <c r="EXM85" s="184"/>
      <c r="EXN85" s="185"/>
      <c r="EXO85" s="183"/>
      <c r="EXQ85" s="182"/>
      <c r="EXV85" s="183"/>
      <c r="EXW85" s="183"/>
      <c r="EXX85" s="183"/>
      <c r="EXY85" s="184"/>
      <c r="EXZ85" s="185"/>
      <c r="EYA85" s="183"/>
      <c r="EYC85" s="182"/>
      <c r="EYH85" s="183"/>
      <c r="EYI85" s="183"/>
      <c r="EYJ85" s="183"/>
      <c r="EYK85" s="184"/>
      <c r="EYL85" s="185"/>
      <c r="EYM85" s="183"/>
      <c r="EYO85" s="182"/>
      <c r="EYT85" s="183"/>
      <c r="EYU85" s="183"/>
      <c r="EYV85" s="183"/>
      <c r="EYW85" s="184"/>
      <c r="EYX85" s="185"/>
      <c r="EYY85" s="183"/>
      <c r="EZA85" s="182"/>
      <c r="EZF85" s="183"/>
      <c r="EZG85" s="183"/>
      <c r="EZH85" s="183"/>
      <c r="EZI85" s="184"/>
      <c r="EZJ85" s="185"/>
      <c r="EZK85" s="183"/>
      <c r="EZM85" s="182"/>
      <c r="EZR85" s="183"/>
      <c r="EZS85" s="183"/>
      <c r="EZT85" s="183"/>
      <c r="EZU85" s="184"/>
      <c r="EZV85" s="185"/>
      <c r="EZW85" s="183"/>
      <c r="EZY85" s="182"/>
      <c r="FAD85" s="183"/>
      <c r="FAE85" s="183"/>
      <c r="FAF85" s="183"/>
      <c r="FAG85" s="184"/>
      <c r="FAH85" s="185"/>
      <c r="FAI85" s="183"/>
      <c r="FAK85" s="182"/>
      <c r="FAP85" s="183"/>
      <c r="FAQ85" s="183"/>
      <c r="FAR85" s="183"/>
      <c r="FAS85" s="184"/>
      <c r="FAT85" s="185"/>
      <c r="FAU85" s="183"/>
      <c r="FAW85" s="182"/>
      <c r="FBB85" s="183"/>
      <c r="FBC85" s="183"/>
      <c r="FBD85" s="183"/>
      <c r="FBE85" s="184"/>
      <c r="FBF85" s="185"/>
      <c r="FBG85" s="183"/>
      <c r="FBI85" s="182"/>
      <c r="FBN85" s="183"/>
      <c r="FBO85" s="183"/>
      <c r="FBP85" s="183"/>
      <c r="FBQ85" s="184"/>
      <c r="FBR85" s="185"/>
      <c r="FBS85" s="183"/>
      <c r="FBU85" s="182"/>
      <c r="FBZ85" s="183"/>
      <c r="FCA85" s="183"/>
      <c r="FCB85" s="183"/>
      <c r="FCC85" s="184"/>
      <c r="FCD85" s="185"/>
      <c r="FCE85" s="183"/>
      <c r="FCG85" s="182"/>
      <c r="FCL85" s="183"/>
      <c r="FCM85" s="183"/>
      <c r="FCN85" s="183"/>
      <c r="FCO85" s="184"/>
      <c r="FCP85" s="185"/>
      <c r="FCQ85" s="183"/>
      <c r="FCS85" s="182"/>
      <c r="FCX85" s="183"/>
      <c r="FCY85" s="183"/>
      <c r="FCZ85" s="183"/>
      <c r="FDA85" s="184"/>
      <c r="FDB85" s="185"/>
      <c r="FDC85" s="183"/>
      <c r="FDE85" s="182"/>
      <c r="FDJ85" s="183"/>
      <c r="FDK85" s="183"/>
      <c r="FDL85" s="183"/>
      <c r="FDM85" s="184"/>
      <c r="FDN85" s="185"/>
      <c r="FDO85" s="183"/>
      <c r="FDQ85" s="182"/>
      <c r="FDV85" s="183"/>
      <c r="FDW85" s="183"/>
      <c r="FDX85" s="183"/>
      <c r="FDY85" s="184"/>
      <c r="FDZ85" s="185"/>
      <c r="FEA85" s="183"/>
      <c r="FEC85" s="182"/>
      <c r="FEH85" s="183"/>
      <c r="FEI85" s="183"/>
      <c r="FEJ85" s="183"/>
      <c r="FEK85" s="184"/>
      <c r="FEL85" s="185"/>
      <c r="FEM85" s="183"/>
      <c r="FEO85" s="182"/>
      <c r="FET85" s="183"/>
      <c r="FEU85" s="183"/>
      <c r="FEV85" s="183"/>
      <c r="FEW85" s="184"/>
      <c r="FEX85" s="185"/>
      <c r="FEY85" s="183"/>
      <c r="FFA85" s="182"/>
      <c r="FFF85" s="183"/>
      <c r="FFG85" s="183"/>
      <c r="FFH85" s="183"/>
      <c r="FFI85" s="184"/>
      <c r="FFJ85" s="185"/>
      <c r="FFK85" s="183"/>
      <c r="FFM85" s="182"/>
      <c r="FFR85" s="183"/>
      <c r="FFS85" s="183"/>
      <c r="FFT85" s="183"/>
      <c r="FFU85" s="184"/>
      <c r="FFV85" s="185"/>
      <c r="FFW85" s="183"/>
      <c r="FFY85" s="182"/>
      <c r="FGD85" s="183"/>
      <c r="FGE85" s="183"/>
      <c r="FGF85" s="183"/>
      <c r="FGG85" s="184"/>
      <c r="FGH85" s="185"/>
      <c r="FGI85" s="183"/>
      <c r="FGK85" s="182"/>
      <c r="FGP85" s="183"/>
      <c r="FGQ85" s="183"/>
      <c r="FGR85" s="183"/>
      <c r="FGS85" s="184"/>
      <c r="FGT85" s="185"/>
      <c r="FGU85" s="183"/>
      <c r="FGW85" s="182"/>
      <c r="FHB85" s="183"/>
      <c r="FHC85" s="183"/>
      <c r="FHD85" s="183"/>
      <c r="FHE85" s="184"/>
      <c r="FHF85" s="185"/>
      <c r="FHG85" s="183"/>
      <c r="FHI85" s="182"/>
      <c r="FHN85" s="183"/>
      <c r="FHO85" s="183"/>
      <c r="FHP85" s="183"/>
      <c r="FHQ85" s="184"/>
      <c r="FHR85" s="185"/>
      <c r="FHS85" s="183"/>
      <c r="FHU85" s="182"/>
      <c r="FHZ85" s="183"/>
      <c r="FIA85" s="183"/>
      <c r="FIB85" s="183"/>
      <c r="FIC85" s="184"/>
      <c r="FID85" s="185"/>
      <c r="FIE85" s="183"/>
      <c r="FIG85" s="182"/>
      <c r="FIL85" s="183"/>
      <c r="FIM85" s="183"/>
      <c r="FIN85" s="183"/>
      <c r="FIO85" s="184"/>
      <c r="FIP85" s="185"/>
      <c r="FIQ85" s="183"/>
      <c r="FIS85" s="182"/>
      <c r="FIX85" s="183"/>
      <c r="FIY85" s="183"/>
      <c r="FIZ85" s="183"/>
      <c r="FJA85" s="184"/>
      <c r="FJB85" s="185"/>
      <c r="FJC85" s="183"/>
      <c r="FJE85" s="182"/>
      <c r="FJJ85" s="183"/>
      <c r="FJK85" s="183"/>
      <c r="FJL85" s="183"/>
      <c r="FJM85" s="184"/>
      <c r="FJN85" s="185"/>
      <c r="FJO85" s="183"/>
      <c r="FJQ85" s="182"/>
      <c r="FJV85" s="183"/>
      <c r="FJW85" s="183"/>
      <c r="FJX85" s="183"/>
      <c r="FJY85" s="184"/>
      <c r="FJZ85" s="185"/>
      <c r="FKA85" s="183"/>
      <c r="FKC85" s="182"/>
      <c r="FKH85" s="183"/>
      <c r="FKI85" s="183"/>
      <c r="FKJ85" s="183"/>
      <c r="FKK85" s="184"/>
      <c r="FKL85" s="185"/>
      <c r="FKM85" s="183"/>
      <c r="FKO85" s="182"/>
      <c r="FKT85" s="183"/>
      <c r="FKU85" s="183"/>
      <c r="FKV85" s="183"/>
      <c r="FKW85" s="184"/>
      <c r="FKX85" s="185"/>
      <c r="FKY85" s="183"/>
      <c r="FLA85" s="182"/>
      <c r="FLF85" s="183"/>
      <c r="FLG85" s="183"/>
      <c r="FLH85" s="183"/>
      <c r="FLI85" s="184"/>
      <c r="FLJ85" s="185"/>
      <c r="FLK85" s="183"/>
      <c r="FLM85" s="182"/>
      <c r="FLR85" s="183"/>
      <c r="FLS85" s="183"/>
      <c r="FLT85" s="183"/>
      <c r="FLU85" s="184"/>
      <c r="FLV85" s="185"/>
      <c r="FLW85" s="183"/>
      <c r="FLY85" s="182"/>
      <c r="FMD85" s="183"/>
      <c r="FME85" s="183"/>
      <c r="FMF85" s="183"/>
      <c r="FMG85" s="184"/>
      <c r="FMH85" s="185"/>
      <c r="FMI85" s="183"/>
      <c r="FMK85" s="182"/>
      <c r="FMP85" s="183"/>
      <c r="FMQ85" s="183"/>
      <c r="FMR85" s="183"/>
      <c r="FMS85" s="184"/>
      <c r="FMT85" s="185"/>
      <c r="FMU85" s="183"/>
      <c r="FMW85" s="182"/>
      <c r="FNB85" s="183"/>
      <c r="FNC85" s="183"/>
      <c r="FND85" s="183"/>
      <c r="FNE85" s="184"/>
      <c r="FNF85" s="185"/>
      <c r="FNG85" s="183"/>
      <c r="FNI85" s="182"/>
      <c r="FNN85" s="183"/>
      <c r="FNO85" s="183"/>
      <c r="FNP85" s="183"/>
      <c r="FNQ85" s="184"/>
      <c r="FNR85" s="185"/>
      <c r="FNS85" s="183"/>
      <c r="FNU85" s="182"/>
      <c r="FNZ85" s="183"/>
      <c r="FOA85" s="183"/>
      <c r="FOB85" s="183"/>
      <c r="FOC85" s="184"/>
      <c r="FOD85" s="185"/>
      <c r="FOE85" s="183"/>
      <c r="FOG85" s="182"/>
      <c r="FOL85" s="183"/>
      <c r="FOM85" s="183"/>
      <c r="FON85" s="183"/>
      <c r="FOO85" s="184"/>
      <c r="FOP85" s="185"/>
      <c r="FOQ85" s="183"/>
      <c r="FOS85" s="182"/>
      <c r="FOX85" s="183"/>
      <c r="FOY85" s="183"/>
      <c r="FOZ85" s="183"/>
      <c r="FPA85" s="184"/>
      <c r="FPB85" s="185"/>
      <c r="FPC85" s="183"/>
      <c r="FPE85" s="182"/>
      <c r="FPJ85" s="183"/>
      <c r="FPK85" s="183"/>
      <c r="FPL85" s="183"/>
      <c r="FPM85" s="184"/>
      <c r="FPN85" s="185"/>
      <c r="FPO85" s="183"/>
      <c r="FPQ85" s="182"/>
      <c r="FPV85" s="183"/>
      <c r="FPW85" s="183"/>
      <c r="FPX85" s="183"/>
      <c r="FPY85" s="184"/>
      <c r="FPZ85" s="185"/>
      <c r="FQA85" s="183"/>
      <c r="FQC85" s="182"/>
      <c r="FQH85" s="183"/>
      <c r="FQI85" s="183"/>
      <c r="FQJ85" s="183"/>
      <c r="FQK85" s="184"/>
      <c r="FQL85" s="185"/>
      <c r="FQM85" s="183"/>
      <c r="FQO85" s="182"/>
      <c r="FQT85" s="183"/>
      <c r="FQU85" s="183"/>
      <c r="FQV85" s="183"/>
      <c r="FQW85" s="184"/>
      <c r="FQX85" s="185"/>
      <c r="FQY85" s="183"/>
      <c r="FRA85" s="182"/>
      <c r="FRF85" s="183"/>
      <c r="FRG85" s="183"/>
      <c r="FRH85" s="183"/>
      <c r="FRI85" s="184"/>
      <c r="FRJ85" s="185"/>
      <c r="FRK85" s="183"/>
      <c r="FRM85" s="182"/>
      <c r="FRR85" s="183"/>
      <c r="FRS85" s="183"/>
      <c r="FRT85" s="183"/>
      <c r="FRU85" s="184"/>
      <c r="FRV85" s="185"/>
      <c r="FRW85" s="183"/>
      <c r="FRY85" s="182"/>
      <c r="FSD85" s="183"/>
      <c r="FSE85" s="183"/>
      <c r="FSF85" s="183"/>
      <c r="FSG85" s="184"/>
      <c r="FSH85" s="185"/>
      <c r="FSI85" s="183"/>
      <c r="FSK85" s="182"/>
      <c r="FSP85" s="183"/>
      <c r="FSQ85" s="183"/>
      <c r="FSR85" s="183"/>
      <c r="FSS85" s="184"/>
      <c r="FST85" s="185"/>
      <c r="FSU85" s="183"/>
      <c r="FSW85" s="182"/>
      <c r="FTB85" s="183"/>
      <c r="FTC85" s="183"/>
      <c r="FTD85" s="183"/>
      <c r="FTE85" s="184"/>
      <c r="FTF85" s="185"/>
      <c r="FTG85" s="183"/>
      <c r="FTI85" s="182"/>
      <c r="FTN85" s="183"/>
      <c r="FTO85" s="183"/>
      <c r="FTP85" s="183"/>
      <c r="FTQ85" s="184"/>
      <c r="FTR85" s="185"/>
      <c r="FTS85" s="183"/>
      <c r="FTU85" s="182"/>
      <c r="FTZ85" s="183"/>
      <c r="FUA85" s="183"/>
      <c r="FUB85" s="183"/>
      <c r="FUC85" s="184"/>
      <c r="FUD85" s="185"/>
      <c r="FUE85" s="183"/>
      <c r="FUG85" s="182"/>
      <c r="FUL85" s="183"/>
      <c r="FUM85" s="183"/>
      <c r="FUN85" s="183"/>
      <c r="FUO85" s="184"/>
      <c r="FUP85" s="185"/>
      <c r="FUQ85" s="183"/>
      <c r="FUS85" s="182"/>
      <c r="FUX85" s="183"/>
      <c r="FUY85" s="183"/>
      <c r="FUZ85" s="183"/>
      <c r="FVA85" s="184"/>
      <c r="FVB85" s="185"/>
      <c r="FVC85" s="183"/>
      <c r="FVE85" s="182"/>
      <c r="FVJ85" s="183"/>
      <c r="FVK85" s="183"/>
      <c r="FVL85" s="183"/>
      <c r="FVM85" s="184"/>
      <c r="FVN85" s="185"/>
      <c r="FVO85" s="183"/>
      <c r="FVQ85" s="182"/>
      <c r="FVV85" s="183"/>
      <c r="FVW85" s="183"/>
      <c r="FVX85" s="183"/>
      <c r="FVY85" s="184"/>
      <c r="FVZ85" s="185"/>
      <c r="FWA85" s="183"/>
      <c r="FWC85" s="182"/>
      <c r="FWH85" s="183"/>
      <c r="FWI85" s="183"/>
      <c r="FWJ85" s="183"/>
      <c r="FWK85" s="184"/>
      <c r="FWL85" s="185"/>
      <c r="FWM85" s="183"/>
      <c r="FWO85" s="182"/>
      <c r="FWT85" s="183"/>
      <c r="FWU85" s="183"/>
      <c r="FWV85" s="183"/>
      <c r="FWW85" s="184"/>
      <c r="FWX85" s="185"/>
      <c r="FWY85" s="183"/>
      <c r="FXA85" s="182"/>
      <c r="FXF85" s="183"/>
      <c r="FXG85" s="183"/>
      <c r="FXH85" s="183"/>
      <c r="FXI85" s="184"/>
      <c r="FXJ85" s="185"/>
      <c r="FXK85" s="183"/>
      <c r="FXM85" s="182"/>
      <c r="FXR85" s="183"/>
      <c r="FXS85" s="183"/>
      <c r="FXT85" s="183"/>
      <c r="FXU85" s="184"/>
      <c r="FXV85" s="185"/>
      <c r="FXW85" s="183"/>
      <c r="FXY85" s="182"/>
      <c r="FYD85" s="183"/>
      <c r="FYE85" s="183"/>
      <c r="FYF85" s="183"/>
      <c r="FYG85" s="184"/>
      <c r="FYH85" s="185"/>
      <c r="FYI85" s="183"/>
      <c r="FYK85" s="182"/>
      <c r="FYP85" s="183"/>
      <c r="FYQ85" s="183"/>
      <c r="FYR85" s="183"/>
      <c r="FYS85" s="184"/>
      <c r="FYT85" s="185"/>
      <c r="FYU85" s="183"/>
      <c r="FYW85" s="182"/>
      <c r="FZB85" s="183"/>
      <c r="FZC85" s="183"/>
      <c r="FZD85" s="183"/>
      <c r="FZE85" s="184"/>
      <c r="FZF85" s="185"/>
      <c r="FZG85" s="183"/>
      <c r="FZI85" s="182"/>
      <c r="FZN85" s="183"/>
      <c r="FZO85" s="183"/>
      <c r="FZP85" s="183"/>
      <c r="FZQ85" s="184"/>
      <c r="FZR85" s="185"/>
      <c r="FZS85" s="183"/>
      <c r="FZU85" s="182"/>
      <c r="FZZ85" s="183"/>
      <c r="GAA85" s="183"/>
      <c r="GAB85" s="183"/>
      <c r="GAC85" s="184"/>
      <c r="GAD85" s="185"/>
      <c r="GAE85" s="183"/>
      <c r="GAG85" s="182"/>
      <c r="GAL85" s="183"/>
      <c r="GAM85" s="183"/>
      <c r="GAN85" s="183"/>
      <c r="GAO85" s="184"/>
      <c r="GAP85" s="185"/>
      <c r="GAQ85" s="183"/>
      <c r="GAS85" s="182"/>
      <c r="GAX85" s="183"/>
      <c r="GAY85" s="183"/>
      <c r="GAZ85" s="183"/>
      <c r="GBA85" s="184"/>
      <c r="GBB85" s="185"/>
      <c r="GBC85" s="183"/>
      <c r="GBE85" s="182"/>
      <c r="GBJ85" s="183"/>
      <c r="GBK85" s="183"/>
      <c r="GBL85" s="183"/>
      <c r="GBM85" s="184"/>
      <c r="GBN85" s="185"/>
      <c r="GBO85" s="183"/>
      <c r="GBQ85" s="182"/>
      <c r="GBV85" s="183"/>
      <c r="GBW85" s="183"/>
      <c r="GBX85" s="183"/>
      <c r="GBY85" s="184"/>
      <c r="GBZ85" s="185"/>
      <c r="GCA85" s="183"/>
      <c r="GCC85" s="182"/>
      <c r="GCH85" s="183"/>
      <c r="GCI85" s="183"/>
      <c r="GCJ85" s="183"/>
      <c r="GCK85" s="184"/>
      <c r="GCL85" s="185"/>
      <c r="GCM85" s="183"/>
      <c r="GCO85" s="182"/>
      <c r="GCT85" s="183"/>
      <c r="GCU85" s="183"/>
      <c r="GCV85" s="183"/>
      <c r="GCW85" s="184"/>
      <c r="GCX85" s="185"/>
      <c r="GCY85" s="183"/>
      <c r="GDA85" s="182"/>
      <c r="GDF85" s="183"/>
      <c r="GDG85" s="183"/>
      <c r="GDH85" s="183"/>
      <c r="GDI85" s="184"/>
      <c r="GDJ85" s="185"/>
      <c r="GDK85" s="183"/>
      <c r="GDM85" s="182"/>
      <c r="GDR85" s="183"/>
      <c r="GDS85" s="183"/>
      <c r="GDT85" s="183"/>
      <c r="GDU85" s="184"/>
      <c r="GDV85" s="185"/>
      <c r="GDW85" s="183"/>
      <c r="GDY85" s="182"/>
      <c r="GED85" s="183"/>
      <c r="GEE85" s="183"/>
      <c r="GEF85" s="183"/>
      <c r="GEG85" s="184"/>
      <c r="GEH85" s="185"/>
      <c r="GEI85" s="183"/>
      <c r="GEK85" s="182"/>
      <c r="GEP85" s="183"/>
      <c r="GEQ85" s="183"/>
      <c r="GER85" s="183"/>
      <c r="GES85" s="184"/>
      <c r="GET85" s="185"/>
      <c r="GEU85" s="183"/>
      <c r="GEW85" s="182"/>
      <c r="GFB85" s="183"/>
      <c r="GFC85" s="183"/>
      <c r="GFD85" s="183"/>
      <c r="GFE85" s="184"/>
      <c r="GFF85" s="185"/>
      <c r="GFG85" s="183"/>
      <c r="GFI85" s="182"/>
      <c r="GFN85" s="183"/>
      <c r="GFO85" s="183"/>
      <c r="GFP85" s="183"/>
      <c r="GFQ85" s="184"/>
      <c r="GFR85" s="185"/>
      <c r="GFS85" s="183"/>
      <c r="GFU85" s="182"/>
      <c r="GFZ85" s="183"/>
      <c r="GGA85" s="183"/>
      <c r="GGB85" s="183"/>
      <c r="GGC85" s="184"/>
      <c r="GGD85" s="185"/>
      <c r="GGE85" s="183"/>
      <c r="GGG85" s="182"/>
      <c r="GGL85" s="183"/>
      <c r="GGM85" s="183"/>
      <c r="GGN85" s="183"/>
      <c r="GGO85" s="184"/>
      <c r="GGP85" s="185"/>
      <c r="GGQ85" s="183"/>
      <c r="GGS85" s="182"/>
      <c r="GGX85" s="183"/>
      <c r="GGY85" s="183"/>
      <c r="GGZ85" s="183"/>
      <c r="GHA85" s="184"/>
      <c r="GHB85" s="185"/>
      <c r="GHC85" s="183"/>
      <c r="GHE85" s="182"/>
      <c r="GHJ85" s="183"/>
      <c r="GHK85" s="183"/>
      <c r="GHL85" s="183"/>
      <c r="GHM85" s="184"/>
      <c r="GHN85" s="185"/>
      <c r="GHO85" s="183"/>
      <c r="GHQ85" s="182"/>
      <c r="GHV85" s="183"/>
      <c r="GHW85" s="183"/>
      <c r="GHX85" s="183"/>
      <c r="GHY85" s="184"/>
      <c r="GHZ85" s="185"/>
      <c r="GIA85" s="183"/>
      <c r="GIC85" s="182"/>
      <c r="GIH85" s="183"/>
      <c r="GII85" s="183"/>
      <c r="GIJ85" s="183"/>
      <c r="GIK85" s="184"/>
      <c r="GIL85" s="185"/>
      <c r="GIM85" s="183"/>
      <c r="GIO85" s="182"/>
      <c r="GIT85" s="183"/>
      <c r="GIU85" s="183"/>
      <c r="GIV85" s="183"/>
      <c r="GIW85" s="184"/>
      <c r="GIX85" s="185"/>
      <c r="GIY85" s="183"/>
      <c r="GJA85" s="182"/>
      <c r="GJF85" s="183"/>
      <c r="GJG85" s="183"/>
      <c r="GJH85" s="183"/>
      <c r="GJI85" s="184"/>
      <c r="GJJ85" s="185"/>
      <c r="GJK85" s="183"/>
      <c r="GJM85" s="182"/>
      <c r="GJR85" s="183"/>
      <c r="GJS85" s="183"/>
      <c r="GJT85" s="183"/>
      <c r="GJU85" s="184"/>
      <c r="GJV85" s="185"/>
      <c r="GJW85" s="183"/>
      <c r="GJY85" s="182"/>
      <c r="GKD85" s="183"/>
      <c r="GKE85" s="183"/>
      <c r="GKF85" s="183"/>
      <c r="GKG85" s="184"/>
      <c r="GKH85" s="185"/>
      <c r="GKI85" s="183"/>
      <c r="GKK85" s="182"/>
      <c r="GKP85" s="183"/>
      <c r="GKQ85" s="183"/>
      <c r="GKR85" s="183"/>
      <c r="GKS85" s="184"/>
      <c r="GKT85" s="185"/>
      <c r="GKU85" s="183"/>
      <c r="GKW85" s="182"/>
      <c r="GLB85" s="183"/>
      <c r="GLC85" s="183"/>
      <c r="GLD85" s="183"/>
      <c r="GLE85" s="184"/>
      <c r="GLF85" s="185"/>
      <c r="GLG85" s="183"/>
      <c r="GLI85" s="182"/>
      <c r="GLN85" s="183"/>
      <c r="GLO85" s="183"/>
      <c r="GLP85" s="183"/>
      <c r="GLQ85" s="184"/>
      <c r="GLR85" s="185"/>
      <c r="GLS85" s="183"/>
      <c r="GLU85" s="182"/>
      <c r="GLZ85" s="183"/>
      <c r="GMA85" s="183"/>
      <c r="GMB85" s="183"/>
      <c r="GMC85" s="184"/>
      <c r="GMD85" s="185"/>
      <c r="GME85" s="183"/>
      <c r="GMG85" s="182"/>
      <c r="GML85" s="183"/>
      <c r="GMM85" s="183"/>
      <c r="GMN85" s="183"/>
      <c r="GMO85" s="184"/>
      <c r="GMP85" s="185"/>
      <c r="GMQ85" s="183"/>
      <c r="GMS85" s="182"/>
      <c r="GMX85" s="183"/>
      <c r="GMY85" s="183"/>
      <c r="GMZ85" s="183"/>
      <c r="GNA85" s="184"/>
      <c r="GNB85" s="185"/>
      <c r="GNC85" s="183"/>
      <c r="GNE85" s="182"/>
      <c r="GNJ85" s="183"/>
      <c r="GNK85" s="183"/>
      <c r="GNL85" s="183"/>
      <c r="GNM85" s="184"/>
      <c r="GNN85" s="185"/>
      <c r="GNO85" s="183"/>
      <c r="GNQ85" s="182"/>
      <c r="GNV85" s="183"/>
      <c r="GNW85" s="183"/>
      <c r="GNX85" s="183"/>
      <c r="GNY85" s="184"/>
      <c r="GNZ85" s="185"/>
      <c r="GOA85" s="183"/>
      <c r="GOC85" s="182"/>
      <c r="GOH85" s="183"/>
      <c r="GOI85" s="183"/>
      <c r="GOJ85" s="183"/>
      <c r="GOK85" s="184"/>
      <c r="GOL85" s="185"/>
      <c r="GOM85" s="183"/>
      <c r="GOO85" s="182"/>
      <c r="GOT85" s="183"/>
      <c r="GOU85" s="183"/>
      <c r="GOV85" s="183"/>
      <c r="GOW85" s="184"/>
      <c r="GOX85" s="185"/>
      <c r="GOY85" s="183"/>
      <c r="GPA85" s="182"/>
      <c r="GPF85" s="183"/>
      <c r="GPG85" s="183"/>
      <c r="GPH85" s="183"/>
      <c r="GPI85" s="184"/>
      <c r="GPJ85" s="185"/>
      <c r="GPK85" s="183"/>
      <c r="GPM85" s="182"/>
      <c r="GPR85" s="183"/>
      <c r="GPS85" s="183"/>
      <c r="GPT85" s="183"/>
      <c r="GPU85" s="184"/>
      <c r="GPV85" s="185"/>
      <c r="GPW85" s="183"/>
      <c r="GPY85" s="182"/>
      <c r="GQD85" s="183"/>
      <c r="GQE85" s="183"/>
      <c r="GQF85" s="183"/>
      <c r="GQG85" s="184"/>
      <c r="GQH85" s="185"/>
      <c r="GQI85" s="183"/>
      <c r="GQK85" s="182"/>
      <c r="GQP85" s="183"/>
      <c r="GQQ85" s="183"/>
      <c r="GQR85" s="183"/>
      <c r="GQS85" s="184"/>
      <c r="GQT85" s="185"/>
      <c r="GQU85" s="183"/>
      <c r="GQW85" s="182"/>
      <c r="GRB85" s="183"/>
      <c r="GRC85" s="183"/>
      <c r="GRD85" s="183"/>
      <c r="GRE85" s="184"/>
      <c r="GRF85" s="185"/>
      <c r="GRG85" s="183"/>
      <c r="GRI85" s="182"/>
      <c r="GRN85" s="183"/>
      <c r="GRO85" s="183"/>
      <c r="GRP85" s="183"/>
      <c r="GRQ85" s="184"/>
      <c r="GRR85" s="185"/>
      <c r="GRS85" s="183"/>
      <c r="GRU85" s="182"/>
      <c r="GRZ85" s="183"/>
      <c r="GSA85" s="183"/>
      <c r="GSB85" s="183"/>
      <c r="GSC85" s="184"/>
      <c r="GSD85" s="185"/>
      <c r="GSE85" s="183"/>
      <c r="GSG85" s="182"/>
      <c r="GSL85" s="183"/>
      <c r="GSM85" s="183"/>
      <c r="GSN85" s="183"/>
      <c r="GSO85" s="184"/>
      <c r="GSP85" s="185"/>
      <c r="GSQ85" s="183"/>
      <c r="GSS85" s="182"/>
      <c r="GSX85" s="183"/>
      <c r="GSY85" s="183"/>
      <c r="GSZ85" s="183"/>
      <c r="GTA85" s="184"/>
      <c r="GTB85" s="185"/>
      <c r="GTC85" s="183"/>
      <c r="GTE85" s="182"/>
      <c r="GTJ85" s="183"/>
      <c r="GTK85" s="183"/>
      <c r="GTL85" s="183"/>
      <c r="GTM85" s="184"/>
      <c r="GTN85" s="185"/>
      <c r="GTO85" s="183"/>
      <c r="GTQ85" s="182"/>
      <c r="GTV85" s="183"/>
      <c r="GTW85" s="183"/>
      <c r="GTX85" s="183"/>
      <c r="GTY85" s="184"/>
      <c r="GTZ85" s="185"/>
      <c r="GUA85" s="183"/>
      <c r="GUC85" s="182"/>
      <c r="GUH85" s="183"/>
      <c r="GUI85" s="183"/>
      <c r="GUJ85" s="183"/>
      <c r="GUK85" s="184"/>
      <c r="GUL85" s="185"/>
      <c r="GUM85" s="183"/>
      <c r="GUO85" s="182"/>
      <c r="GUT85" s="183"/>
      <c r="GUU85" s="183"/>
      <c r="GUV85" s="183"/>
      <c r="GUW85" s="184"/>
      <c r="GUX85" s="185"/>
      <c r="GUY85" s="183"/>
      <c r="GVA85" s="182"/>
      <c r="GVF85" s="183"/>
      <c r="GVG85" s="183"/>
      <c r="GVH85" s="183"/>
      <c r="GVI85" s="184"/>
      <c r="GVJ85" s="185"/>
      <c r="GVK85" s="183"/>
      <c r="GVM85" s="182"/>
      <c r="GVR85" s="183"/>
      <c r="GVS85" s="183"/>
      <c r="GVT85" s="183"/>
      <c r="GVU85" s="184"/>
      <c r="GVV85" s="185"/>
      <c r="GVW85" s="183"/>
      <c r="GVY85" s="182"/>
      <c r="GWD85" s="183"/>
      <c r="GWE85" s="183"/>
      <c r="GWF85" s="183"/>
      <c r="GWG85" s="184"/>
      <c r="GWH85" s="185"/>
      <c r="GWI85" s="183"/>
      <c r="GWK85" s="182"/>
      <c r="GWP85" s="183"/>
      <c r="GWQ85" s="183"/>
      <c r="GWR85" s="183"/>
      <c r="GWS85" s="184"/>
      <c r="GWT85" s="185"/>
      <c r="GWU85" s="183"/>
      <c r="GWW85" s="182"/>
      <c r="GXB85" s="183"/>
      <c r="GXC85" s="183"/>
      <c r="GXD85" s="183"/>
      <c r="GXE85" s="184"/>
      <c r="GXF85" s="185"/>
      <c r="GXG85" s="183"/>
      <c r="GXI85" s="182"/>
      <c r="GXN85" s="183"/>
      <c r="GXO85" s="183"/>
      <c r="GXP85" s="183"/>
      <c r="GXQ85" s="184"/>
      <c r="GXR85" s="185"/>
      <c r="GXS85" s="183"/>
      <c r="GXU85" s="182"/>
      <c r="GXZ85" s="183"/>
      <c r="GYA85" s="183"/>
      <c r="GYB85" s="183"/>
      <c r="GYC85" s="184"/>
      <c r="GYD85" s="185"/>
      <c r="GYE85" s="183"/>
      <c r="GYG85" s="182"/>
      <c r="GYL85" s="183"/>
      <c r="GYM85" s="183"/>
      <c r="GYN85" s="183"/>
      <c r="GYO85" s="184"/>
      <c r="GYP85" s="185"/>
      <c r="GYQ85" s="183"/>
      <c r="GYS85" s="182"/>
      <c r="GYX85" s="183"/>
      <c r="GYY85" s="183"/>
      <c r="GYZ85" s="183"/>
      <c r="GZA85" s="184"/>
      <c r="GZB85" s="185"/>
      <c r="GZC85" s="183"/>
      <c r="GZE85" s="182"/>
      <c r="GZJ85" s="183"/>
      <c r="GZK85" s="183"/>
      <c r="GZL85" s="183"/>
      <c r="GZM85" s="184"/>
      <c r="GZN85" s="185"/>
      <c r="GZO85" s="183"/>
      <c r="GZQ85" s="182"/>
      <c r="GZV85" s="183"/>
      <c r="GZW85" s="183"/>
      <c r="GZX85" s="183"/>
      <c r="GZY85" s="184"/>
      <c r="GZZ85" s="185"/>
      <c r="HAA85" s="183"/>
      <c r="HAC85" s="182"/>
      <c r="HAH85" s="183"/>
      <c r="HAI85" s="183"/>
      <c r="HAJ85" s="183"/>
      <c r="HAK85" s="184"/>
      <c r="HAL85" s="185"/>
      <c r="HAM85" s="183"/>
      <c r="HAO85" s="182"/>
      <c r="HAT85" s="183"/>
      <c r="HAU85" s="183"/>
      <c r="HAV85" s="183"/>
      <c r="HAW85" s="184"/>
      <c r="HAX85" s="185"/>
      <c r="HAY85" s="183"/>
      <c r="HBA85" s="182"/>
      <c r="HBF85" s="183"/>
      <c r="HBG85" s="183"/>
      <c r="HBH85" s="183"/>
      <c r="HBI85" s="184"/>
      <c r="HBJ85" s="185"/>
      <c r="HBK85" s="183"/>
      <c r="HBM85" s="182"/>
      <c r="HBR85" s="183"/>
      <c r="HBS85" s="183"/>
      <c r="HBT85" s="183"/>
      <c r="HBU85" s="184"/>
      <c r="HBV85" s="185"/>
      <c r="HBW85" s="183"/>
      <c r="HBY85" s="182"/>
      <c r="HCD85" s="183"/>
      <c r="HCE85" s="183"/>
      <c r="HCF85" s="183"/>
      <c r="HCG85" s="184"/>
      <c r="HCH85" s="185"/>
      <c r="HCI85" s="183"/>
      <c r="HCK85" s="182"/>
      <c r="HCP85" s="183"/>
      <c r="HCQ85" s="183"/>
      <c r="HCR85" s="183"/>
      <c r="HCS85" s="184"/>
      <c r="HCT85" s="185"/>
      <c r="HCU85" s="183"/>
      <c r="HCW85" s="182"/>
      <c r="HDB85" s="183"/>
      <c r="HDC85" s="183"/>
      <c r="HDD85" s="183"/>
      <c r="HDE85" s="184"/>
      <c r="HDF85" s="185"/>
      <c r="HDG85" s="183"/>
      <c r="HDI85" s="182"/>
      <c r="HDN85" s="183"/>
      <c r="HDO85" s="183"/>
      <c r="HDP85" s="183"/>
      <c r="HDQ85" s="184"/>
      <c r="HDR85" s="185"/>
      <c r="HDS85" s="183"/>
      <c r="HDU85" s="182"/>
      <c r="HDZ85" s="183"/>
      <c r="HEA85" s="183"/>
      <c r="HEB85" s="183"/>
      <c r="HEC85" s="184"/>
      <c r="HED85" s="185"/>
      <c r="HEE85" s="183"/>
      <c r="HEG85" s="182"/>
      <c r="HEL85" s="183"/>
      <c r="HEM85" s="183"/>
      <c r="HEN85" s="183"/>
      <c r="HEO85" s="184"/>
      <c r="HEP85" s="185"/>
      <c r="HEQ85" s="183"/>
      <c r="HES85" s="182"/>
      <c r="HEX85" s="183"/>
      <c r="HEY85" s="183"/>
      <c r="HEZ85" s="183"/>
      <c r="HFA85" s="184"/>
      <c r="HFB85" s="185"/>
      <c r="HFC85" s="183"/>
      <c r="HFE85" s="182"/>
      <c r="HFJ85" s="183"/>
      <c r="HFK85" s="183"/>
      <c r="HFL85" s="183"/>
      <c r="HFM85" s="184"/>
      <c r="HFN85" s="185"/>
      <c r="HFO85" s="183"/>
      <c r="HFQ85" s="182"/>
      <c r="HFV85" s="183"/>
      <c r="HFW85" s="183"/>
      <c r="HFX85" s="183"/>
      <c r="HFY85" s="184"/>
      <c r="HFZ85" s="185"/>
      <c r="HGA85" s="183"/>
      <c r="HGC85" s="182"/>
      <c r="HGH85" s="183"/>
      <c r="HGI85" s="183"/>
      <c r="HGJ85" s="183"/>
      <c r="HGK85" s="184"/>
      <c r="HGL85" s="185"/>
      <c r="HGM85" s="183"/>
      <c r="HGO85" s="182"/>
      <c r="HGT85" s="183"/>
      <c r="HGU85" s="183"/>
      <c r="HGV85" s="183"/>
      <c r="HGW85" s="184"/>
      <c r="HGX85" s="185"/>
      <c r="HGY85" s="183"/>
      <c r="HHA85" s="182"/>
      <c r="HHF85" s="183"/>
      <c r="HHG85" s="183"/>
      <c r="HHH85" s="183"/>
      <c r="HHI85" s="184"/>
      <c r="HHJ85" s="185"/>
      <c r="HHK85" s="183"/>
      <c r="HHM85" s="182"/>
      <c r="HHR85" s="183"/>
      <c r="HHS85" s="183"/>
      <c r="HHT85" s="183"/>
      <c r="HHU85" s="184"/>
      <c r="HHV85" s="185"/>
      <c r="HHW85" s="183"/>
      <c r="HHY85" s="182"/>
      <c r="HID85" s="183"/>
      <c r="HIE85" s="183"/>
      <c r="HIF85" s="183"/>
      <c r="HIG85" s="184"/>
      <c r="HIH85" s="185"/>
      <c r="HII85" s="183"/>
      <c r="HIK85" s="182"/>
      <c r="HIP85" s="183"/>
      <c r="HIQ85" s="183"/>
      <c r="HIR85" s="183"/>
      <c r="HIS85" s="184"/>
      <c r="HIT85" s="185"/>
      <c r="HIU85" s="183"/>
      <c r="HIW85" s="182"/>
      <c r="HJB85" s="183"/>
      <c r="HJC85" s="183"/>
      <c r="HJD85" s="183"/>
      <c r="HJE85" s="184"/>
      <c r="HJF85" s="185"/>
      <c r="HJG85" s="183"/>
      <c r="HJI85" s="182"/>
      <c r="HJN85" s="183"/>
      <c r="HJO85" s="183"/>
      <c r="HJP85" s="183"/>
      <c r="HJQ85" s="184"/>
      <c r="HJR85" s="185"/>
      <c r="HJS85" s="183"/>
      <c r="HJU85" s="182"/>
      <c r="HJZ85" s="183"/>
      <c r="HKA85" s="183"/>
      <c r="HKB85" s="183"/>
      <c r="HKC85" s="184"/>
      <c r="HKD85" s="185"/>
      <c r="HKE85" s="183"/>
      <c r="HKG85" s="182"/>
      <c r="HKL85" s="183"/>
      <c r="HKM85" s="183"/>
      <c r="HKN85" s="183"/>
      <c r="HKO85" s="184"/>
      <c r="HKP85" s="185"/>
      <c r="HKQ85" s="183"/>
      <c r="HKS85" s="182"/>
      <c r="HKX85" s="183"/>
      <c r="HKY85" s="183"/>
      <c r="HKZ85" s="183"/>
      <c r="HLA85" s="184"/>
      <c r="HLB85" s="185"/>
      <c r="HLC85" s="183"/>
      <c r="HLE85" s="182"/>
      <c r="HLJ85" s="183"/>
      <c r="HLK85" s="183"/>
      <c r="HLL85" s="183"/>
      <c r="HLM85" s="184"/>
      <c r="HLN85" s="185"/>
      <c r="HLO85" s="183"/>
      <c r="HLQ85" s="182"/>
      <c r="HLV85" s="183"/>
      <c r="HLW85" s="183"/>
      <c r="HLX85" s="183"/>
      <c r="HLY85" s="184"/>
      <c r="HLZ85" s="185"/>
      <c r="HMA85" s="183"/>
      <c r="HMC85" s="182"/>
      <c r="HMH85" s="183"/>
      <c r="HMI85" s="183"/>
      <c r="HMJ85" s="183"/>
      <c r="HMK85" s="184"/>
      <c r="HML85" s="185"/>
      <c r="HMM85" s="183"/>
      <c r="HMO85" s="182"/>
      <c r="HMT85" s="183"/>
      <c r="HMU85" s="183"/>
      <c r="HMV85" s="183"/>
      <c r="HMW85" s="184"/>
      <c r="HMX85" s="185"/>
      <c r="HMY85" s="183"/>
      <c r="HNA85" s="182"/>
      <c r="HNF85" s="183"/>
      <c r="HNG85" s="183"/>
      <c r="HNH85" s="183"/>
      <c r="HNI85" s="184"/>
      <c r="HNJ85" s="185"/>
      <c r="HNK85" s="183"/>
      <c r="HNM85" s="182"/>
      <c r="HNR85" s="183"/>
      <c r="HNS85" s="183"/>
      <c r="HNT85" s="183"/>
      <c r="HNU85" s="184"/>
      <c r="HNV85" s="185"/>
      <c r="HNW85" s="183"/>
      <c r="HNY85" s="182"/>
      <c r="HOD85" s="183"/>
      <c r="HOE85" s="183"/>
      <c r="HOF85" s="183"/>
      <c r="HOG85" s="184"/>
      <c r="HOH85" s="185"/>
      <c r="HOI85" s="183"/>
      <c r="HOK85" s="182"/>
      <c r="HOP85" s="183"/>
      <c r="HOQ85" s="183"/>
      <c r="HOR85" s="183"/>
      <c r="HOS85" s="184"/>
      <c r="HOT85" s="185"/>
      <c r="HOU85" s="183"/>
      <c r="HOW85" s="182"/>
      <c r="HPB85" s="183"/>
      <c r="HPC85" s="183"/>
      <c r="HPD85" s="183"/>
      <c r="HPE85" s="184"/>
      <c r="HPF85" s="185"/>
      <c r="HPG85" s="183"/>
      <c r="HPI85" s="182"/>
      <c r="HPN85" s="183"/>
      <c r="HPO85" s="183"/>
      <c r="HPP85" s="183"/>
      <c r="HPQ85" s="184"/>
      <c r="HPR85" s="185"/>
      <c r="HPS85" s="183"/>
      <c r="HPU85" s="182"/>
      <c r="HPZ85" s="183"/>
      <c r="HQA85" s="183"/>
      <c r="HQB85" s="183"/>
      <c r="HQC85" s="184"/>
      <c r="HQD85" s="185"/>
      <c r="HQE85" s="183"/>
      <c r="HQG85" s="182"/>
      <c r="HQL85" s="183"/>
      <c r="HQM85" s="183"/>
      <c r="HQN85" s="183"/>
      <c r="HQO85" s="184"/>
      <c r="HQP85" s="185"/>
      <c r="HQQ85" s="183"/>
      <c r="HQS85" s="182"/>
      <c r="HQX85" s="183"/>
      <c r="HQY85" s="183"/>
      <c r="HQZ85" s="183"/>
      <c r="HRA85" s="184"/>
      <c r="HRB85" s="185"/>
      <c r="HRC85" s="183"/>
      <c r="HRE85" s="182"/>
      <c r="HRJ85" s="183"/>
      <c r="HRK85" s="183"/>
      <c r="HRL85" s="183"/>
      <c r="HRM85" s="184"/>
      <c r="HRN85" s="185"/>
      <c r="HRO85" s="183"/>
      <c r="HRQ85" s="182"/>
      <c r="HRV85" s="183"/>
      <c r="HRW85" s="183"/>
      <c r="HRX85" s="183"/>
      <c r="HRY85" s="184"/>
      <c r="HRZ85" s="185"/>
      <c r="HSA85" s="183"/>
      <c r="HSC85" s="182"/>
      <c r="HSH85" s="183"/>
      <c r="HSI85" s="183"/>
      <c r="HSJ85" s="183"/>
      <c r="HSK85" s="184"/>
      <c r="HSL85" s="185"/>
      <c r="HSM85" s="183"/>
      <c r="HSO85" s="182"/>
      <c r="HST85" s="183"/>
      <c r="HSU85" s="183"/>
      <c r="HSV85" s="183"/>
      <c r="HSW85" s="184"/>
      <c r="HSX85" s="185"/>
      <c r="HSY85" s="183"/>
      <c r="HTA85" s="182"/>
      <c r="HTF85" s="183"/>
      <c r="HTG85" s="183"/>
      <c r="HTH85" s="183"/>
      <c r="HTI85" s="184"/>
      <c r="HTJ85" s="185"/>
      <c r="HTK85" s="183"/>
      <c r="HTM85" s="182"/>
      <c r="HTR85" s="183"/>
      <c r="HTS85" s="183"/>
      <c r="HTT85" s="183"/>
      <c r="HTU85" s="184"/>
      <c r="HTV85" s="185"/>
      <c r="HTW85" s="183"/>
      <c r="HTY85" s="182"/>
      <c r="HUD85" s="183"/>
      <c r="HUE85" s="183"/>
      <c r="HUF85" s="183"/>
      <c r="HUG85" s="184"/>
      <c r="HUH85" s="185"/>
      <c r="HUI85" s="183"/>
      <c r="HUK85" s="182"/>
      <c r="HUP85" s="183"/>
      <c r="HUQ85" s="183"/>
      <c r="HUR85" s="183"/>
      <c r="HUS85" s="184"/>
      <c r="HUT85" s="185"/>
      <c r="HUU85" s="183"/>
      <c r="HUW85" s="182"/>
      <c r="HVB85" s="183"/>
      <c r="HVC85" s="183"/>
      <c r="HVD85" s="183"/>
      <c r="HVE85" s="184"/>
      <c r="HVF85" s="185"/>
      <c r="HVG85" s="183"/>
      <c r="HVI85" s="182"/>
      <c r="HVN85" s="183"/>
      <c r="HVO85" s="183"/>
      <c r="HVP85" s="183"/>
      <c r="HVQ85" s="184"/>
      <c r="HVR85" s="185"/>
      <c r="HVS85" s="183"/>
      <c r="HVU85" s="182"/>
      <c r="HVZ85" s="183"/>
      <c r="HWA85" s="183"/>
      <c r="HWB85" s="183"/>
      <c r="HWC85" s="184"/>
      <c r="HWD85" s="185"/>
      <c r="HWE85" s="183"/>
      <c r="HWG85" s="182"/>
      <c r="HWL85" s="183"/>
      <c r="HWM85" s="183"/>
      <c r="HWN85" s="183"/>
      <c r="HWO85" s="184"/>
      <c r="HWP85" s="185"/>
      <c r="HWQ85" s="183"/>
      <c r="HWS85" s="182"/>
      <c r="HWX85" s="183"/>
      <c r="HWY85" s="183"/>
      <c r="HWZ85" s="183"/>
      <c r="HXA85" s="184"/>
      <c r="HXB85" s="185"/>
      <c r="HXC85" s="183"/>
      <c r="HXE85" s="182"/>
      <c r="HXJ85" s="183"/>
      <c r="HXK85" s="183"/>
      <c r="HXL85" s="183"/>
      <c r="HXM85" s="184"/>
      <c r="HXN85" s="185"/>
      <c r="HXO85" s="183"/>
      <c r="HXQ85" s="182"/>
      <c r="HXV85" s="183"/>
      <c r="HXW85" s="183"/>
      <c r="HXX85" s="183"/>
      <c r="HXY85" s="184"/>
      <c r="HXZ85" s="185"/>
      <c r="HYA85" s="183"/>
      <c r="HYC85" s="182"/>
      <c r="HYH85" s="183"/>
      <c r="HYI85" s="183"/>
      <c r="HYJ85" s="183"/>
      <c r="HYK85" s="184"/>
      <c r="HYL85" s="185"/>
      <c r="HYM85" s="183"/>
      <c r="HYO85" s="182"/>
      <c r="HYT85" s="183"/>
      <c r="HYU85" s="183"/>
      <c r="HYV85" s="183"/>
      <c r="HYW85" s="184"/>
      <c r="HYX85" s="185"/>
      <c r="HYY85" s="183"/>
      <c r="HZA85" s="182"/>
      <c r="HZF85" s="183"/>
      <c r="HZG85" s="183"/>
      <c r="HZH85" s="183"/>
      <c r="HZI85" s="184"/>
      <c r="HZJ85" s="185"/>
      <c r="HZK85" s="183"/>
      <c r="HZM85" s="182"/>
      <c r="HZR85" s="183"/>
      <c r="HZS85" s="183"/>
      <c r="HZT85" s="183"/>
      <c r="HZU85" s="184"/>
      <c r="HZV85" s="185"/>
      <c r="HZW85" s="183"/>
      <c r="HZY85" s="182"/>
      <c r="IAD85" s="183"/>
      <c r="IAE85" s="183"/>
      <c r="IAF85" s="183"/>
      <c r="IAG85" s="184"/>
      <c r="IAH85" s="185"/>
      <c r="IAI85" s="183"/>
      <c r="IAK85" s="182"/>
      <c r="IAP85" s="183"/>
      <c r="IAQ85" s="183"/>
      <c r="IAR85" s="183"/>
      <c r="IAS85" s="184"/>
      <c r="IAT85" s="185"/>
      <c r="IAU85" s="183"/>
      <c r="IAW85" s="182"/>
      <c r="IBB85" s="183"/>
      <c r="IBC85" s="183"/>
      <c r="IBD85" s="183"/>
      <c r="IBE85" s="184"/>
      <c r="IBF85" s="185"/>
      <c r="IBG85" s="183"/>
      <c r="IBI85" s="182"/>
      <c r="IBN85" s="183"/>
      <c r="IBO85" s="183"/>
      <c r="IBP85" s="183"/>
      <c r="IBQ85" s="184"/>
      <c r="IBR85" s="185"/>
      <c r="IBS85" s="183"/>
      <c r="IBU85" s="182"/>
      <c r="IBZ85" s="183"/>
      <c r="ICA85" s="183"/>
      <c r="ICB85" s="183"/>
      <c r="ICC85" s="184"/>
      <c r="ICD85" s="185"/>
      <c r="ICE85" s="183"/>
      <c r="ICG85" s="182"/>
      <c r="ICL85" s="183"/>
      <c r="ICM85" s="183"/>
      <c r="ICN85" s="183"/>
      <c r="ICO85" s="184"/>
      <c r="ICP85" s="185"/>
      <c r="ICQ85" s="183"/>
      <c r="ICS85" s="182"/>
      <c r="ICX85" s="183"/>
      <c r="ICY85" s="183"/>
      <c r="ICZ85" s="183"/>
      <c r="IDA85" s="184"/>
      <c r="IDB85" s="185"/>
      <c r="IDC85" s="183"/>
      <c r="IDE85" s="182"/>
      <c r="IDJ85" s="183"/>
      <c r="IDK85" s="183"/>
      <c r="IDL85" s="183"/>
      <c r="IDM85" s="184"/>
      <c r="IDN85" s="185"/>
      <c r="IDO85" s="183"/>
      <c r="IDQ85" s="182"/>
      <c r="IDV85" s="183"/>
      <c r="IDW85" s="183"/>
      <c r="IDX85" s="183"/>
      <c r="IDY85" s="184"/>
      <c r="IDZ85" s="185"/>
      <c r="IEA85" s="183"/>
      <c r="IEC85" s="182"/>
      <c r="IEH85" s="183"/>
      <c r="IEI85" s="183"/>
      <c r="IEJ85" s="183"/>
      <c r="IEK85" s="184"/>
      <c r="IEL85" s="185"/>
      <c r="IEM85" s="183"/>
      <c r="IEO85" s="182"/>
      <c r="IET85" s="183"/>
      <c r="IEU85" s="183"/>
      <c r="IEV85" s="183"/>
      <c r="IEW85" s="184"/>
      <c r="IEX85" s="185"/>
      <c r="IEY85" s="183"/>
      <c r="IFA85" s="182"/>
      <c r="IFF85" s="183"/>
      <c r="IFG85" s="183"/>
      <c r="IFH85" s="183"/>
      <c r="IFI85" s="184"/>
      <c r="IFJ85" s="185"/>
      <c r="IFK85" s="183"/>
      <c r="IFM85" s="182"/>
      <c r="IFR85" s="183"/>
      <c r="IFS85" s="183"/>
      <c r="IFT85" s="183"/>
      <c r="IFU85" s="184"/>
      <c r="IFV85" s="185"/>
      <c r="IFW85" s="183"/>
      <c r="IFY85" s="182"/>
      <c r="IGD85" s="183"/>
      <c r="IGE85" s="183"/>
      <c r="IGF85" s="183"/>
      <c r="IGG85" s="184"/>
      <c r="IGH85" s="185"/>
      <c r="IGI85" s="183"/>
      <c r="IGK85" s="182"/>
      <c r="IGP85" s="183"/>
      <c r="IGQ85" s="183"/>
      <c r="IGR85" s="183"/>
      <c r="IGS85" s="184"/>
      <c r="IGT85" s="185"/>
      <c r="IGU85" s="183"/>
      <c r="IGW85" s="182"/>
      <c r="IHB85" s="183"/>
      <c r="IHC85" s="183"/>
      <c r="IHD85" s="183"/>
      <c r="IHE85" s="184"/>
      <c r="IHF85" s="185"/>
      <c r="IHG85" s="183"/>
      <c r="IHI85" s="182"/>
      <c r="IHN85" s="183"/>
      <c r="IHO85" s="183"/>
      <c r="IHP85" s="183"/>
      <c r="IHQ85" s="184"/>
      <c r="IHR85" s="185"/>
      <c r="IHS85" s="183"/>
      <c r="IHU85" s="182"/>
      <c r="IHZ85" s="183"/>
      <c r="IIA85" s="183"/>
      <c r="IIB85" s="183"/>
      <c r="IIC85" s="184"/>
      <c r="IID85" s="185"/>
      <c r="IIE85" s="183"/>
      <c r="IIG85" s="182"/>
      <c r="IIL85" s="183"/>
      <c r="IIM85" s="183"/>
      <c r="IIN85" s="183"/>
      <c r="IIO85" s="184"/>
      <c r="IIP85" s="185"/>
      <c r="IIQ85" s="183"/>
      <c r="IIS85" s="182"/>
      <c r="IIX85" s="183"/>
      <c r="IIY85" s="183"/>
      <c r="IIZ85" s="183"/>
      <c r="IJA85" s="184"/>
      <c r="IJB85" s="185"/>
      <c r="IJC85" s="183"/>
      <c r="IJE85" s="182"/>
      <c r="IJJ85" s="183"/>
      <c r="IJK85" s="183"/>
      <c r="IJL85" s="183"/>
      <c r="IJM85" s="184"/>
      <c r="IJN85" s="185"/>
      <c r="IJO85" s="183"/>
      <c r="IJQ85" s="182"/>
      <c r="IJV85" s="183"/>
      <c r="IJW85" s="183"/>
      <c r="IJX85" s="183"/>
      <c r="IJY85" s="184"/>
      <c r="IJZ85" s="185"/>
      <c r="IKA85" s="183"/>
      <c r="IKC85" s="182"/>
      <c r="IKH85" s="183"/>
      <c r="IKI85" s="183"/>
      <c r="IKJ85" s="183"/>
      <c r="IKK85" s="184"/>
      <c r="IKL85" s="185"/>
      <c r="IKM85" s="183"/>
      <c r="IKO85" s="182"/>
      <c r="IKT85" s="183"/>
      <c r="IKU85" s="183"/>
      <c r="IKV85" s="183"/>
      <c r="IKW85" s="184"/>
      <c r="IKX85" s="185"/>
      <c r="IKY85" s="183"/>
      <c r="ILA85" s="182"/>
      <c r="ILF85" s="183"/>
      <c r="ILG85" s="183"/>
      <c r="ILH85" s="183"/>
      <c r="ILI85" s="184"/>
      <c r="ILJ85" s="185"/>
      <c r="ILK85" s="183"/>
      <c r="ILM85" s="182"/>
      <c r="ILR85" s="183"/>
      <c r="ILS85" s="183"/>
      <c r="ILT85" s="183"/>
      <c r="ILU85" s="184"/>
      <c r="ILV85" s="185"/>
      <c r="ILW85" s="183"/>
      <c r="ILY85" s="182"/>
      <c r="IMD85" s="183"/>
      <c r="IME85" s="183"/>
      <c r="IMF85" s="183"/>
      <c r="IMG85" s="184"/>
      <c r="IMH85" s="185"/>
      <c r="IMI85" s="183"/>
      <c r="IMK85" s="182"/>
      <c r="IMP85" s="183"/>
      <c r="IMQ85" s="183"/>
      <c r="IMR85" s="183"/>
      <c r="IMS85" s="184"/>
      <c r="IMT85" s="185"/>
      <c r="IMU85" s="183"/>
      <c r="IMW85" s="182"/>
      <c r="INB85" s="183"/>
      <c r="INC85" s="183"/>
      <c r="IND85" s="183"/>
      <c r="INE85" s="184"/>
      <c r="INF85" s="185"/>
      <c r="ING85" s="183"/>
      <c r="INI85" s="182"/>
      <c r="INN85" s="183"/>
      <c r="INO85" s="183"/>
      <c r="INP85" s="183"/>
      <c r="INQ85" s="184"/>
      <c r="INR85" s="185"/>
      <c r="INS85" s="183"/>
      <c r="INU85" s="182"/>
      <c r="INZ85" s="183"/>
      <c r="IOA85" s="183"/>
      <c r="IOB85" s="183"/>
      <c r="IOC85" s="184"/>
      <c r="IOD85" s="185"/>
      <c r="IOE85" s="183"/>
      <c r="IOG85" s="182"/>
      <c r="IOL85" s="183"/>
      <c r="IOM85" s="183"/>
      <c r="ION85" s="183"/>
      <c r="IOO85" s="184"/>
      <c r="IOP85" s="185"/>
      <c r="IOQ85" s="183"/>
      <c r="IOS85" s="182"/>
      <c r="IOX85" s="183"/>
      <c r="IOY85" s="183"/>
      <c r="IOZ85" s="183"/>
      <c r="IPA85" s="184"/>
      <c r="IPB85" s="185"/>
      <c r="IPC85" s="183"/>
      <c r="IPE85" s="182"/>
      <c r="IPJ85" s="183"/>
      <c r="IPK85" s="183"/>
      <c r="IPL85" s="183"/>
      <c r="IPM85" s="184"/>
      <c r="IPN85" s="185"/>
      <c r="IPO85" s="183"/>
      <c r="IPQ85" s="182"/>
      <c r="IPV85" s="183"/>
      <c r="IPW85" s="183"/>
      <c r="IPX85" s="183"/>
      <c r="IPY85" s="184"/>
      <c r="IPZ85" s="185"/>
      <c r="IQA85" s="183"/>
      <c r="IQC85" s="182"/>
      <c r="IQH85" s="183"/>
      <c r="IQI85" s="183"/>
      <c r="IQJ85" s="183"/>
      <c r="IQK85" s="184"/>
      <c r="IQL85" s="185"/>
      <c r="IQM85" s="183"/>
      <c r="IQO85" s="182"/>
      <c r="IQT85" s="183"/>
      <c r="IQU85" s="183"/>
      <c r="IQV85" s="183"/>
      <c r="IQW85" s="184"/>
      <c r="IQX85" s="185"/>
      <c r="IQY85" s="183"/>
      <c r="IRA85" s="182"/>
      <c r="IRF85" s="183"/>
      <c r="IRG85" s="183"/>
      <c r="IRH85" s="183"/>
      <c r="IRI85" s="184"/>
      <c r="IRJ85" s="185"/>
      <c r="IRK85" s="183"/>
      <c r="IRM85" s="182"/>
      <c r="IRR85" s="183"/>
      <c r="IRS85" s="183"/>
      <c r="IRT85" s="183"/>
      <c r="IRU85" s="184"/>
      <c r="IRV85" s="185"/>
      <c r="IRW85" s="183"/>
      <c r="IRY85" s="182"/>
      <c r="ISD85" s="183"/>
      <c r="ISE85" s="183"/>
      <c r="ISF85" s="183"/>
      <c r="ISG85" s="184"/>
      <c r="ISH85" s="185"/>
      <c r="ISI85" s="183"/>
      <c r="ISK85" s="182"/>
      <c r="ISP85" s="183"/>
      <c r="ISQ85" s="183"/>
      <c r="ISR85" s="183"/>
      <c r="ISS85" s="184"/>
      <c r="IST85" s="185"/>
      <c r="ISU85" s="183"/>
      <c r="ISW85" s="182"/>
      <c r="ITB85" s="183"/>
      <c r="ITC85" s="183"/>
      <c r="ITD85" s="183"/>
      <c r="ITE85" s="184"/>
      <c r="ITF85" s="185"/>
      <c r="ITG85" s="183"/>
      <c r="ITI85" s="182"/>
      <c r="ITN85" s="183"/>
      <c r="ITO85" s="183"/>
      <c r="ITP85" s="183"/>
      <c r="ITQ85" s="184"/>
      <c r="ITR85" s="185"/>
      <c r="ITS85" s="183"/>
      <c r="ITU85" s="182"/>
      <c r="ITZ85" s="183"/>
      <c r="IUA85" s="183"/>
      <c r="IUB85" s="183"/>
      <c r="IUC85" s="184"/>
      <c r="IUD85" s="185"/>
      <c r="IUE85" s="183"/>
      <c r="IUG85" s="182"/>
      <c r="IUL85" s="183"/>
      <c r="IUM85" s="183"/>
      <c r="IUN85" s="183"/>
      <c r="IUO85" s="184"/>
      <c r="IUP85" s="185"/>
      <c r="IUQ85" s="183"/>
      <c r="IUS85" s="182"/>
      <c r="IUX85" s="183"/>
      <c r="IUY85" s="183"/>
      <c r="IUZ85" s="183"/>
      <c r="IVA85" s="184"/>
      <c r="IVB85" s="185"/>
      <c r="IVC85" s="183"/>
      <c r="IVE85" s="182"/>
      <c r="IVJ85" s="183"/>
      <c r="IVK85" s="183"/>
      <c r="IVL85" s="183"/>
      <c r="IVM85" s="184"/>
      <c r="IVN85" s="185"/>
      <c r="IVO85" s="183"/>
      <c r="IVQ85" s="182"/>
      <c r="IVV85" s="183"/>
      <c r="IVW85" s="183"/>
      <c r="IVX85" s="183"/>
      <c r="IVY85" s="184"/>
      <c r="IVZ85" s="185"/>
      <c r="IWA85" s="183"/>
      <c r="IWC85" s="182"/>
      <c r="IWH85" s="183"/>
      <c r="IWI85" s="183"/>
      <c r="IWJ85" s="183"/>
      <c r="IWK85" s="184"/>
      <c r="IWL85" s="185"/>
      <c r="IWM85" s="183"/>
      <c r="IWO85" s="182"/>
      <c r="IWT85" s="183"/>
      <c r="IWU85" s="183"/>
      <c r="IWV85" s="183"/>
      <c r="IWW85" s="184"/>
      <c r="IWX85" s="185"/>
      <c r="IWY85" s="183"/>
      <c r="IXA85" s="182"/>
      <c r="IXF85" s="183"/>
      <c r="IXG85" s="183"/>
      <c r="IXH85" s="183"/>
      <c r="IXI85" s="184"/>
      <c r="IXJ85" s="185"/>
      <c r="IXK85" s="183"/>
      <c r="IXM85" s="182"/>
      <c r="IXR85" s="183"/>
      <c r="IXS85" s="183"/>
      <c r="IXT85" s="183"/>
      <c r="IXU85" s="184"/>
      <c r="IXV85" s="185"/>
      <c r="IXW85" s="183"/>
      <c r="IXY85" s="182"/>
      <c r="IYD85" s="183"/>
      <c r="IYE85" s="183"/>
      <c r="IYF85" s="183"/>
      <c r="IYG85" s="184"/>
      <c r="IYH85" s="185"/>
      <c r="IYI85" s="183"/>
      <c r="IYK85" s="182"/>
      <c r="IYP85" s="183"/>
      <c r="IYQ85" s="183"/>
      <c r="IYR85" s="183"/>
      <c r="IYS85" s="184"/>
      <c r="IYT85" s="185"/>
      <c r="IYU85" s="183"/>
      <c r="IYW85" s="182"/>
      <c r="IZB85" s="183"/>
      <c r="IZC85" s="183"/>
      <c r="IZD85" s="183"/>
      <c r="IZE85" s="184"/>
      <c r="IZF85" s="185"/>
      <c r="IZG85" s="183"/>
      <c r="IZI85" s="182"/>
      <c r="IZN85" s="183"/>
      <c r="IZO85" s="183"/>
      <c r="IZP85" s="183"/>
      <c r="IZQ85" s="184"/>
      <c r="IZR85" s="185"/>
      <c r="IZS85" s="183"/>
      <c r="IZU85" s="182"/>
      <c r="IZZ85" s="183"/>
      <c r="JAA85" s="183"/>
      <c r="JAB85" s="183"/>
      <c r="JAC85" s="184"/>
      <c r="JAD85" s="185"/>
      <c r="JAE85" s="183"/>
      <c r="JAG85" s="182"/>
      <c r="JAL85" s="183"/>
      <c r="JAM85" s="183"/>
      <c r="JAN85" s="183"/>
      <c r="JAO85" s="184"/>
      <c r="JAP85" s="185"/>
      <c r="JAQ85" s="183"/>
      <c r="JAS85" s="182"/>
      <c r="JAX85" s="183"/>
      <c r="JAY85" s="183"/>
      <c r="JAZ85" s="183"/>
      <c r="JBA85" s="184"/>
      <c r="JBB85" s="185"/>
      <c r="JBC85" s="183"/>
      <c r="JBE85" s="182"/>
      <c r="JBJ85" s="183"/>
      <c r="JBK85" s="183"/>
      <c r="JBL85" s="183"/>
      <c r="JBM85" s="184"/>
      <c r="JBN85" s="185"/>
      <c r="JBO85" s="183"/>
      <c r="JBQ85" s="182"/>
      <c r="JBV85" s="183"/>
      <c r="JBW85" s="183"/>
      <c r="JBX85" s="183"/>
      <c r="JBY85" s="184"/>
      <c r="JBZ85" s="185"/>
      <c r="JCA85" s="183"/>
      <c r="JCC85" s="182"/>
      <c r="JCH85" s="183"/>
      <c r="JCI85" s="183"/>
      <c r="JCJ85" s="183"/>
      <c r="JCK85" s="184"/>
      <c r="JCL85" s="185"/>
      <c r="JCM85" s="183"/>
      <c r="JCO85" s="182"/>
      <c r="JCT85" s="183"/>
      <c r="JCU85" s="183"/>
      <c r="JCV85" s="183"/>
      <c r="JCW85" s="184"/>
      <c r="JCX85" s="185"/>
      <c r="JCY85" s="183"/>
      <c r="JDA85" s="182"/>
      <c r="JDF85" s="183"/>
      <c r="JDG85" s="183"/>
      <c r="JDH85" s="183"/>
      <c r="JDI85" s="184"/>
      <c r="JDJ85" s="185"/>
      <c r="JDK85" s="183"/>
      <c r="JDM85" s="182"/>
      <c r="JDR85" s="183"/>
      <c r="JDS85" s="183"/>
      <c r="JDT85" s="183"/>
      <c r="JDU85" s="184"/>
      <c r="JDV85" s="185"/>
      <c r="JDW85" s="183"/>
      <c r="JDY85" s="182"/>
      <c r="JED85" s="183"/>
      <c r="JEE85" s="183"/>
      <c r="JEF85" s="183"/>
      <c r="JEG85" s="184"/>
      <c r="JEH85" s="185"/>
      <c r="JEI85" s="183"/>
      <c r="JEK85" s="182"/>
      <c r="JEP85" s="183"/>
      <c r="JEQ85" s="183"/>
      <c r="JER85" s="183"/>
      <c r="JES85" s="184"/>
      <c r="JET85" s="185"/>
      <c r="JEU85" s="183"/>
      <c r="JEW85" s="182"/>
      <c r="JFB85" s="183"/>
      <c r="JFC85" s="183"/>
      <c r="JFD85" s="183"/>
      <c r="JFE85" s="184"/>
      <c r="JFF85" s="185"/>
      <c r="JFG85" s="183"/>
      <c r="JFI85" s="182"/>
      <c r="JFN85" s="183"/>
      <c r="JFO85" s="183"/>
      <c r="JFP85" s="183"/>
      <c r="JFQ85" s="184"/>
      <c r="JFR85" s="185"/>
      <c r="JFS85" s="183"/>
      <c r="JFU85" s="182"/>
      <c r="JFZ85" s="183"/>
      <c r="JGA85" s="183"/>
      <c r="JGB85" s="183"/>
      <c r="JGC85" s="184"/>
      <c r="JGD85" s="185"/>
      <c r="JGE85" s="183"/>
      <c r="JGG85" s="182"/>
      <c r="JGL85" s="183"/>
      <c r="JGM85" s="183"/>
      <c r="JGN85" s="183"/>
      <c r="JGO85" s="184"/>
      <c r="JGP85" s="185"/>
      <c r="JGQ85" s="183"/>
      <c r="JGS85" s="182"/>
      <c r="JGX85" s="183"/>
      <c r="JGY85" s="183"/>
      <c r="JGZ85" s="183"/>
      <c r="JHA85" s="184"/>
      <c r="JHB85" s="185"/>
      <c r="JHC85" s="183"/>
      <c r="JHE85" s="182"/>
      <c r="JHJ85" s="183"/>
      <c r="JHK85" s="183"/>
      <c r="JHL85" s="183"/>
      <c r="JHM85" s="184"/>
      <c r="JHN85" s="185"/>
      <c r="JHO85" s="183"/>
      <c r="JHQ85" s="182"/>
      <c r="JHV85" s="183"/>
      <c r="JHW85" s="183"/>
      <c r="JHX85" s="183"/>
      <c r="JHY85" s="184"/>
      <c r="JHZ85" s="185"/>
      <c r="JIA85" s="183"/>
      <c r="JIC85" s="182"/>
      <c r="JIH85" s="183"/>
      <c r="JII85" s="183"/>
      <c r="JIJ85" s="183"/>
      <c r="JIK85" s="184"/>
      <c r="JIL85" s="185"/>
      <c r="JIM85" s="183"/>
      <c r="JIO85" s="182"/>
      <c r="JIT85" s="183"/>
      <c r="JIU85" s="183"/>
      <c r="JIV85" s="183"/>
      <c r="JIW85" s="184"/>
      <c r="JIX85" s="185"/>
      <c r="JIY85" s="183"/>
      <c r="JJA85" s="182"/>
      <c r="JJF85" s="183"/>
      <c r="JJG85" s="183"/>
      <c r="JJH85" s="183"/>
      <c r="JJI85" s="184"/>
      <c r="JJJ85" s="185"/>
      <c r="JJK85" s="183"/>
      <c r="JJM85" s="182"/>
      <c r="JJR85" s="183"/>
      <c r="JJS85" s="183"/>
      <c r="JJT85" s="183"/>
      <c r="JJU85" s="184"/>
      <c r="JJV85" s="185"/>
      <c r="JJW85" s="183"/>
      <c r="JJY85" s="182"/>
      <c r="JKD85" s="183"/>
      <c r="JKE85" s="183"/>
      <c r="JKF85" s="183"/>
      <c r="JKG85" s="184"/>
      <c r="JKH85" s="185"/>
      <c r="JKI85" s="183"/>
      <c r="JKK85" s="182"/>
      <c r="JKP85" s="183"/>
      <c r="JKQ85" s="183"/>
      <c r="JKR85" s="183"/>
      <c r="JKS85" s="184"/>
      <c r="JKT85" s="185"/>
      <c r="JKU85" s="183"/>
      <c r="JKW85" s="182"/>
      <c r="JLB85" s="183"/>
      <c r="JLC85" s="183"/>
      <c r="JLD85" s="183"/>
      <c r="JLE85" s="184"/>
      <c r="JLF85" s="185"/>
      <c r="JLG85" s="183"/>
      <c r="JLI85" s="182"/>
      <c r="JLN85" s="183"/>
      <c r="JLO85" s="183"/>
      <c r="JLP85" s="183"/>
      <c r="JLQ85" s="184"/>
      <c r="JLR85" s="185"/>
      <c r="JLS85" s="183"/>
      <c r="JLU85" s="182"/>
      <c r="JLZ85" s="183"/>
      <c r="JMA85" s="183"/>
      <c r="JMB85" s="183"/>
      <c r="JMC85" s="184"/>
      <c r="JMD85" s="185"/>
      <c r="JME85" s="183"/>
      <c r="JMG85" s="182"/>
      <c r="JML85" s="183"/>
      <c r="JMM85" s="183"/>
      <c r="JMN85" s="183"/>
      <c r="JMO85" s="184"/>
      <c r="JMP85" s="185"/>
      <c r="JMQ85" s="183"/>
      <c r="JMS85" s="182"/>
      <c r="JMX85" s="183"/>
      <c r="JMY85" s="183"/>
      <c r="JMZ85" s="183"/>
      <c r="JNA85" s="184"/>
      <c r="JNB85" s="185"/>
      <c r="JNC85" s="183"/>
      <c r="JNE85" s="182"/>
      <c r="JNJ85" s="183"/>
      <c r="JNK85" s="183"/>
      <c r="JNL85" s="183"/>
      <c r="JNM85" s="184"/>
      <c r="JNN85" s="185"/>
      <c r="JNO85" s="183"/>
      <c r="JNQ85" s="182"/>
      <c r="JNV85" s="183"/>
      <c r="JNW85" s="183"/>
      <c r="JNX85" s="183"/>
      <c r="JNY85" s="184"/>
      <c r="JNZ85" s="185"/>
      <c r="JOA85" s="183"/>
      <c r="JOC85" s="182"/>
      <c r="JOH85" s="183"/>
      <c r="JOI85" s="183"/>
      <c r="JOJ85" s="183"/>
      <c r="JOK85" s="184"/>
      <c r="JOL85" s="185"/>
      <c r="JOM85" s="183"/>
      <c r="JOO85" s="182"/>
      <c r="JOT85" s="183"/>
      <c r="JOU85" s="183"/>
      <c r="JOV85" s="183"/>
      <c r="JOW85" s="184"/>
      <c r="JOX85" s="185"/>
      <c r="JOY85" s="183"/>
      <c r="JPA85" s="182"/>
      <c r="JPF85" s="183"/>
      <c r="JPG85" s="183"/>
      <c r="JPH85" s="183"/>
      <c r="JPI85" s="184"/>
      <c r="JPJ85" s="185"/>
      <c r="JPK85" s="183"/>
      <c r="JPM85" s="182"/>
      <c r="JPR85" s="183"/>
      <c r="JPS85" s="183"/>
      <c r="JPT85" s="183"/>
      <c r="JPU85" s="184"/>
      <c r="JPV85" s="185"/>
      <c r="JPW85" s="183"/>
      <c r="JPY85" s="182"/>
      <c r="JQD85" s="183"/>
      <c r="JQE85" s="183"/>
      <c r="JQF85" s="183"/>
      <c r="JQG85" s="184"/>
      <c r="JQH85" s="185"/>
      <c r="JQI85" s="183"/>
      <c r="JQK85" s="182"/>
      <c r="JQP85" s="183"/>
      <c r="JQQ85" s="183"/>
      <c r="JQR85" s="183"/>
      <c r="JQS85" s="184"/>
      <c r="JQT85" s="185"/>
      <c r="JQU85" s="183"/>
      <c r="JQW85" s="182"/>
      <c r="JRB85" s="183"/>
      <c r="JRC85" s="183"/>
      <c r="JRD85" s="183"/>
      <c r="JRE85" s="184"/>
      <c r="JRF85" s="185"/>
      <c r="JRG85" s="183"/>
      <c r="JRI85" s="182"/>
      <c r="JRN85" s="183"/>
      <c r="JRO85" s="183"/>
      <c r="JRP85" s="183"/>
      <c r="JRQ85" s="184"/>
      <c r="JRR85" s="185"/>
      <c r="JRS85" s="183"/>
      <c r="JRU85" s="182"/>
      <c r="JRZ85" s="183"/>
      <c r="JSA85" s="183"/>
      <c r="JSB85" s="183"/>
      <c r="JSC85" s="184"/>
      <c r="JSD85" s="185"/>
      <c r="JSE85" s="183"/>
      <c r="JSG85" s="182"/>
      <c r="JSL85" s="183"/>
      <c r="JSM85" s="183"/>
      <c r="JSN85" s="183"/>
      <c r="JSO85" s="184"/>
      <c r="JSP85" s="185"/>
      <c r="JSQ85" s="183"/>
      <c r="JSS85" s="182"/>
      <c r="JSX85" s="183"/>
      <c r="JSY85" s="183"/>
      <c r="JSZ85" s="183"/>
      <c r="JTA85" s="184"/>
      <c r="JTB85" s="185"/>
      <c r="JTC85" s="183"/>
      <c r="JTE85" s="182"/>
      <c r="JTJ85" s="183"/>
      <c r="JTK85" s="183"/>
      <c r="JTL85" s="183"/>
      <c r="JTM85" s="184"/>
      <c r="JTN85" s="185"/>
      <c r="JTO85" s="183"/>
      <c r="JTQ85" s="182"/>
      <c r="JTV85" s="183"/>
      <c r="JTW85" s="183"/>
      <c r="JTX85" s="183"/>
      <c r="JTY85" s="184"/>
      <c r="JTZ85" s="185"/>
      <c r="JUA85" s="183"/>
      <c r="JUC85" s="182"/>
      <c r="JUH85" s="183"/>
      <c r="JUI85" s="183"/>
      <c r="JUJ85" s="183"/>
      <c r="JUK85" s="184"/>
      <c r="JUL85" s="185"/>
      <c r="JUM85" s="183"/>
      <c r="JUO85" s="182"/>
      <c r="JUT85" s="183"/>
      <c r="JUU85" s="183"/>
      <c r="JUV85" s="183"/>
      <c r="JUW85" s="184"/>
      <c r="JUX85" s="185"/>
      <c r="JUY85" s="183"/>
      <c r="JVA85" s="182"/>
      <c r="JVF85" s="183"/>
      <c r="JVG85" s="183"/>
      <c r="JVH85" s="183"/>
      <c r="JVI85" s="184"/>
      <c r="JVJ85" s="185"/>
      <c r="JVK85" s="183"/>
      <c r="JVM85" s="182"/>
      <c r="JVR85" s="183"/>
      <c r="JVS85" s="183"/>
      <c r="JVT85" s="183"/>
      <c r="JVU85" s="184"/>
      <c r="JVV85" s="185"/>
      <c r="JVW85" s="183"/>
      <c r="JVY85" s="182"/>
      <c r="JWD85" s="183"/>
      <c r="JWE85" s="183"/>
      <c r="JWF85" s="183"/>
      <c r="JWG85" s="184"/>
      <c r="JWH85" s="185"/>
      <c r="JWI85" s="183"/>
      <c r="JWK85" s="182"/>
      <c r="JWP85" s="183"/>
      <c r="JWQ85" s="183"/>
      <c r="JWR85" s="183"/>
      <c r="JWS85" s="184"/>
      <c r="JWT85" s="185"/>
      <c r="JWU85" s="183"/>
      <c r="JWW85" s="182"/>
      <c r="JXB85" s="183"/>
      <c r="JXC85" s="183"/>
      <c r="JXD85" s="183"/>
      <c r="JXE85" s="184"/>
      <c r="JXF85" s="185"/>
      <c r="JXG85" s="183"/>
      <c r="JXI85" s="182"/>
      <c r="JXN85" s="183"/>
      <c r="JXO85" s="183"/>
      <c r="JXP85" s="183"/>
      <c r="JXQ85" s="184"/>
      <c r="JXR85" s="185"/>
      <c r="JXS85" s="183"/>
      <c r="JXU85" s="182"/>
      <c r="JXZ85" s="183"/>
      <c r="JYA85" s="183"/>
      <c r="JYB85" s="183"/>
      <c r="JYC85" s="184"/>
      <c r="JYD85" s="185"/>
      <c r="JYE85" s="183"/>
      <c r="JYG85" s="182"/>
      <c r="JYL85" s="183"/>
      <c r="JYM85" s="183"/>
      <c r="JYN85" s="183"/>
      <c r="JYO85" s="184"/>
      <c r="JYP85" s="185"/>
      <c r="JYQ85" s="183"/>
      <c r="JYS85" s="182"/>
      <c r="JYX85" s="183"/>
      <c r="JYY85" s="183"/>
      <c r="JYZ85" s="183"/>
      <c r="JZA85" s="184"/>
      <c r="JZB85" s="185"/>
      <c r="JZC85" s="183"/>
      <c r="JZE85" s="182"/>
      <c r="JZJ85" s="183"/>
      <c r="JZK85" s="183"/>
      <c r="JZL85" s="183"/>
      <c r="JZM85" s="184"/>
      <c r="JZN85" s="185"/>
      <c r="JZO85" s="183"/>
      <c r="JZQ85" s="182"/>
      <c r="JZV85" s="183"/>
      <c r="JZW85" s="183"/>
      <c r="JZX85" s="183"/>
      <c r="JZY85" s="184"/>
      <c r="JZZ85" s="185"/>
      <c r="KAA85" s="183"/>
      <c r="KAC85" s="182"/>
      <c r="KAH85" s="183"/>
      <c r="KAI85" s="183"/>
      <c r="KAJ85" s="183"/>
      <c r="KAK85" s="184"/>
      <c r="KAL85" s="185"/>
      <c r="KAM85" s="183"/>
      <c r="KAO85" s="182"/>
      <c r="KAT85" s="183"/>
      <c r="KAU85" s="183"/>
      <c r="KAV85" s="183"/>
      <c r="KAW85" s="184"/>
      <c r="KAX85" s="185"/>
      <c r="KAY85" s="183"/>
      <c r="KBA85" s="182"/>
      <c r="KBF85" s="183"/>
      <c r="KBG85" s="183"/>
      <c r="KBH85" s="183"/>
      <c r="KBI85" s="184"/>
      <c r="KBJ85" s="185"/>
      <c r="KBK85" s="183"/>
      <c r="KBM85" s="182"/>
      <c r="KBR85" s="183"/>
      <c r="KBS85" s="183"/>
      <c r="KBT85" s="183"/>
      <c r="KBU85" s="184"/>
      <c r="KBV85" s="185"/>
      <c r="KBW85" s="183"/>
      <c r="KBY85" s="182"/>
      <c r="KCD85" s="183"/>
      <c r="KCE85" s="183"/>
      <c r="KCF85" s="183"/>
      <c r="KCG85" s="184"/>
      <c r="KCH85" s="185"/>
      <c r="KCI85" s="183"/>
      <c r="KCK85" s="182"/>
      <c r="KCP85" s="183"/>
      <c r="KCQ85" s="183"/>
      <c r="KCR85" s="183"/>
      <c r="KCS85" s="184"/>
      <c r="KCT85" s="185"/>
      <c r="KCU85" s="183"/>
      <c r="KCW85" s="182"/>
      <c r="KDB85" s="183"/>
      <c r="KDC85" s="183"/>
      <c r="KDD85" s="183"/>
      <c r="KDE85" s="184"/>
      <c r="KDF85" s="185"/>
      <c r="KDG85" s="183"/>
      <c r="KDI85" s="182"/>
      <c r="KDN85" s="183"/>
      <c r="KDO85" s="183"/>
      <c r="KDP85" s="183"/>
      <c r="KDQ85" s="184"/>
      <c r="KDR85" s="185"/>
      <c r="KDS85" s="183"/>
      <c r="KDU85" s="182"/>
      <c r="KDZ85" s="183"/>
      <c r="KEA85" s="183"/>
      <c r="KEB85" s="183"/>
      <c r="KEC85" s="184"/>
      <c r="KED85" s="185"/>
      <c r="KEE85" s="183"/>
      <c r="KEG85" s="182"/>
      <c r="KEL85" s="183"/>
      <c r="KEM85" s="183"/>
      <c r="KEN85" s="183"/>
      <c r="KEO85" s="184"/>
      <c r="KEP85" s="185"/>
      <c r="KEQ85" s="183"/>
      <c r="KES85" s="182"/>
      <c r="KEX85" s="183"/>
      <c r="KEY85" s="183"/>
      <c r="KEZ85" s="183"/>
      <c r="KFA85" s="184"/>
      <c r="KFB85" s="185"/>
      <c r="KFC85" s="183"/>
      <c r="KFE85" s="182"/>
      <c r="KFJ85" s="183"/>
      <c r="KFK85" s="183"/>
      <c r="KFL85" s="183"/>
      <c r="KFM85" s="184"/>
      <c r="KFN85" s="185"/>
      <c r="KFO85" s="183"/>
      <c r="KFQ85" s="182"/>
      <c r="KFV85" s="183"/>
      <c r="KFW85" s="183"/>
      <c r="KFX85" s="183"/>
      <c r="KFY85" s="184"/>
      <c r="KFZ85" s="185"/>
      <c r="KGA85" s="183"/>
      <c r="KGC85" s="182"/>
      <c r="KGH85" s="183"/>
      <c r="KGI85" s="183"/>
      <c r="KGJ85" s="183"/>
      <c r="KGK85" s="184"/>
      <c r="KGL85" s="185"/>
      <c r="KGM85" s="183"/>
      <c r="KGO85" s="182"/>
      <c r="KGT85" s="183"/>
      <c r="KGU85" s="183"/>
      <c r="KGV85" s="183"/>
      <c r="KGW85" s="184"/>
      <c r="KGX85" s="185"/>
      <c r="KGY85" s="183"/>
      <c r="KHA85" s="182"/>
      <c r="KHF85" s="183"/>
      <c r="KHG85" s="183"/>
      <c r="KHH85" s="183"/>
      <c r="KHI85" s="184"/>
      <c r="KHJ85" s="185"/>
      <c r="KHK85" s="183"/>
      <c r="KHM85" s="182"/>
      <c r="KHR85" s="183"/>
      <c r="KHS85" s="183"/>
      <c r="KHT85" s="183"/>
      <c r="KHU85" s="184"/>
      <c r="KHV85" s="185"/>
      <c r="KHW85" s="183"/>
      <c r="KHY85" s="182"/>
      <c r="KID85" s="183"/>
      <c r="KIE85" s="183"/>
      <c r="KIF85" s="183"/>
      <c r="KIG85" s="184"/>
      <c r="KIH85" s="185"/>
      <c r="KII85" s="183"/>
      <c r="KIK85" s="182"/>
      <c r="KIP85" s="183"/>
      <c r="KIQ85" s="183"/>
      <c r="KIR85" s="183"/>
      <c r="KIS85" s="184"/>
      <c r="KIT85" s="185"/>
      <c r="KIU85" s="183"/>
      <c r="KIW85" s="182"/>
      <c r="KJB85" s="183"/>
      <c r="KJC85" s="183"/>
      <c r="KJD85" s="183"/>
      <c r="KJE85" s="184"/>
      <c r="KJF85" s="185"/>
      <c r="KJG85" s="183"/>
      <c r="KJI85" s="182"/>
      <c r="KJN85" s="183"/>
      <c r="KJO85" s="183"/>
      <c r="KJP85" s="183"/>
      <c r="KJQ85" s="184"/>
      <c r="KJR85" s="185"/>
      <c r="KJS85" s="183"/>
      <c r="KJU85" s="182"/>
      <c r="KJZ85" s="183"/>
      <c r="KKA85" s="183"/>
      <c r="KKB85" s="183"/>
      <c r="KKC85" s="184"/>
      <c r="KKD85" s="185"/>
      <c r="KKE85" s="183"/>
      <c r="KKG85" s="182"/>
      <c r="KKL85" s="183"/>
      <c r="KKM85" s="183"/>
      <c r="KKN85" s="183"/>
      <c r="KKO85" s="184"/>
      <c r="KKP85" s="185"/>
      <c r="KKQ85" s="183"/>
      <c r="KKS85" s="182"/>
      <c r="KKX85" s="183"/>
      <c r="KKY85" s="183"/>
      <c r="KKZ85" s="183"/>
      <c r="KLA85" s="184"/>
      <c r="KLB85" s="185"/>
      <c r="KLC85" s="183"/>
      <c r="KLE85" s="182"/>
      <c r="KLJ85" s="183"/>
      <c r="KLK85" s="183"/>
      <c r="KLL85" s="183"/>
      <c r="KLM85" s="184"/>
      <c r="KLN85" s="185"/>
      <c r="KLO85" s="183"/>
      <c r="KLQ85" s="182"/>
      <c r="KLV85" s="183"/>
      <c r="KLW85" s="183"/>
      <c r="KLX85" s="183"/>
      <c r="KLY85" s="184"/>
      <c r="KLZ85" s="185"/>
      <c r="KMA85" s="183"/>
      <c r="KMC85" s="182"/>
      <c r="KMH85" s="183"/>
      <c r="KMI85" s="183"/>
      <c r="KMJ85" s="183"/>
      <c r="KMK85" s="184"/>
      <c r="KML85" s="185"/>
      <c r="KMM85" s="183"/>
      <c r="KMO85" s="182"/>
      <c r="KMT85" s="183"/>
      <c r="KMU85" s="183"/>
      <c r="KMV85" s="183"/>
      <c r="KMW85" s="184"/>
      <c r="KMX85" s="185"/>
      <c r="KMY85" s="183"/>
      <c r="KNA85" s="182"/>
      <c r="KNF85" s="183"/>
      <c r="KNG85" s="183"/>
      <c r="KNH85" s="183"/>
      <c r="KNI85" s="184"/>
      <c r="KNJ85" s="185"/>
      <c r="KNK85" s="183"/>
      <c r="KNM85" s="182"/>
      <c r="KNR85" s="183"/>
      <c r="KNS85" s="183"/>
      <c r="KNT85" s="183"/>
      <c r="KNU85" s="184"/>
      <c r="KNV85" s="185"/>
      <c r="KNW85" s="183"/>
      <c r="KNY85" s="182"/>
      <c r="KOD85" s="183"/>
      <c r="KOE85" s="183"/>
      <c r="KOF85" s="183"/>
      <c r="KOG85" s="184"/>
      <c r="KOH85" s="185"/>
      <c r="KOI85" s="183"/>
      <c r="KOK85" s="182"/>
      <c r="KOP85" s="183"/>
      <c r="KOQ85" s="183"/>
      <c r="KOR85" s="183"/>
      <c r="KOS85" s="184"/>
      <c r="KOT85" s="185"/>
      <c r="KOU85" s="183"/>
      <c r="KOW85" s="182"/>
      <c r="KPB85" s="183"/>
      <c r="KPC85" s="183"/>
      <c r="KPD85" s="183"/>
      <c r="KPE85" s="184"/>
      <c r="KPF85" s="185"/>
      <c r="KPG85" s="183"/>
      <c r="KPI85" s="182"/>
      <c r="KPN85" s="183"/>
      <c r="KPO85" s="183"/>
      <c r="KPP85" s="183"/>
      <c r="KPQ85" s="184"/>
      <c r="KPR85" s="185"/>
      <c r="KPS85" s="183"/>
      <c r="KPU85" s="182"/>
      <c r="KPZ85" s="183"/>
      <c r="KQA85" s="183"/>
      <c r="KQB85" s="183"/>
      <c r="KQC85" s="184"/>
      <c r="KQD85" s="185"/>
      <c r="KQE85" s="183"/>
      <c r="KQG85" s="182"/>
      <c r="KQL85" s="183"/>
      <c r="KQM85" s="183"/>
      <c r="KQN85" s="183"/>
      <c r="KQO85" s="184"/>
      <c r="KQP85" s="185"/>
      <c r="KQQ85" s="183"/>
      <c r="KQS85" s="182"/>
      <c r="KQX85" s="183"/>
      <c r="KQY85" s="183"/>
      <c r="KQZ85" s="183"/>
      <c r="KRA85" s="184"/>
      <c r="KRB85" s="185"/>
      <c r="KRC85" s="183"/>
      <c r="KRE85" s="182"/>
      <c r="KRJ85" s="183"/>
      <c r="KRK85" s="183"/>
      <c r="KRL85" s="183"/>
      <c r="KRM85" s="184"/>
      <c r="KRN85" s="185"/>
      <c r="KRO85" s="183"/>
      <c r="KRQ85" s="182"/>
      <c r="KRV85" s="183"/>
      <c r="KRW85" s="183"/>
      <c r="KRX85" s="183"/>
      <c r="KRY85" s="184"/>
      <c r="KRZ85" s="185"/>
      <c r="KSA85" s="183"/>
      <c r="KSC85" s="182"/>
      <c r="KSH85" s="183"/>
      <c r="KSI85" s="183"/>
      <c r="KSJ85" s="183"/>
      <c r="KSK85" s="184"/>
      <c r="KSL85" s="185"/>
      <c r="KSM85" s="183"/>
      <c r="KSO85" s="182"/>
      <c r="KST85" s="183"/>
      <c r="KSU85" s="183"/>
      <c r="KSV85" s="183"/>
      <c r="KSW85" s="184"/>
      <c r="KSX85" s="185"/>
      <c r="KSY85" s="183"/>
      <c r="KTA85" s="182"/>
      <c r="KTF85" s="183"/>
      <c r="KTG85" s="183"/>
      <c r="KTH85" s="183"/>
      <c r="KTI85" s="184"/>
      <c r="KTJ85" s="185"/>
      <c r="KTK85" s="183"/>
      <c r="KTM85" s="182"/>
      <c r="KTR85" s="183"/>
      <c r="KTS85" s="183"/>
      <c r="KTT85" s="183"/>
      <c r="KTU85" s="184"/>
      <c r="KTV85" s="185"/>
      <c r="KTW85" s="183"/>
      <c r="KTY85" s="182"/>
      <c r="KUD85" s="183"/>
      <c r="KUE85" s="183"/>
      <c r="KUF85" s="183"/>
      <c r="KUG85" s="184"/>
      <c r="KUH85" s="185"/>
      <c r="KUI85" s="183"/>
      <c r="KUK85" s="182"/>
      <c r="KUP85" s="183"/>
      <c r="KUQ85" s="183"/>
      <c r="KUR85" s="183"/>
      <c r="KUS85" s="184"/>
      <c r="KUT85" s="185"/>
      <c r="KUU85" s="183"/>
      <c r="KUW85" s="182"/>
      <c r="KVB85" s="183"/>
      <c r="KVC85" s="183"/>
      <c r="KVD85" s="183"/>
      <c r="KVE85" s="184"/>
      <c r="KVF85" s="185"/>
      <c r="KVG85" s="183"/>
      <c r="KVI85" s="182"/>
      <c r="KVN85" s="183"/>
      <c r="KVO85" s="183"/>
      <c r="KVP85" s="183"/>
      <c r="KVQ85" s="184"/>
      <c r="KVR85" s="185"/>
      <c r="KVS85" s="183"/>
      <c r="KVU85" s="182"/>
      <c r="KVZ85" s="183"/>
      <c r="KWA85" s="183"/>
      <c r="KWB85" s="183"/>
      <c r="KWC85" s="184"/>
      <c r="KWD85" s="185"/>
      <c r="KWE85" s="183"/>
      <c r="KWG85" s="182"/>
      <c r="KWL85" s="183"/>
      <c r="KWM85" s="183"/>
      <c r="KWN85" s="183"/>
      <c r="KWO85" s="184"/>
      <c r="KWP85" s="185"/>
      <c r="KWQ85" s="183"/>
      <c r="KWS85" s="182"/>
      <c r="KWX85" s="183"/>
      <c r="KWY85" s="183"/>
      <c r="KWZ85" s="183"/>
      <c r="KXA85" s="184"/>
      <c r="KXB85" s="185"/>
      <c r="KXC85" s="183"/>
      <c r="KXE85" s="182"/>
      <c r="KXJ85" s="183"/>
      <c r="KXK85" s="183"/>
      <c r="KXL85" s="183"/>
      <c r="KXM85" s="184"/>
      <c r="KXN85" s="185"/>
      <c r="KXO85" s="183"/>
      <c r="KXQ85" s="182"/>
      <c r="KXV85" s="183"/>
      <c r="KXW85" s="183"/>
      <c r="KXX85" s="183"/>
      <c r="KXY85" s="184"/>
      <c r="KXZ85" s="185"/>
      <c r="KYA85" s="183"/>
      <c r="KYC85" s="182"/>
      <c r="KYH85" s="183"/>
      <c r="KYI85" s="183"/>
      <c r="KYJ85" s="183"/>
      <c r="KYK85" s="184"/>
      <c r="KYL85" s="185"/>
      <c r="KYM85" s="183"/>
      <c r="KYO85" s="182"/>
      <c r="KYT85" s="183"/>
      <c r="KYU85" s="183"/>
      <c r="KYV85" s="183"/>
      <c r="KYW85" s="184"/>
      <c r="KYX85" s="185"/>
      <c r="KYY85" s="183"/>
      <c r="KZA85" s="182"/>
      <c r="KZF85" s="183"/>
      <c r="KZG85" s="183"/>
      <c r="KZH85" s="183"/>
      <c r="KZI85" s="184"/>
      <c r="KZJ85" s="185"/>
      <c r="KZK85" s="183"/>
      <c r="KZM85" s="182"/>
      <c r="KZR85" s="183"/>
      <c r="KZS85" s="183"/>
      <c r="KZT85" s="183"/>
      <c r="KZU85" s="184"/>
      <c r="KZV85" s="185"/>
      <c r="KZW85" s="183"/>
      <c r="KZY85" s="182"/>
      <c r="LAD85" s="183"/>
      <c r="LAE85" s="183"/>
      <c r="LAF85" s="183"/>
      <c r="LAG85" s="184"/>
      <c r="LAH85" s="185"/>
      <c r="LAI85" s="183"/>
      <c r="LAK85" s="182"/>
      <c r="LAP85" s="183"/>
      <c r="LAQ85" s="183"/>
      <c r="LAR85" s="183"/>
      <c r="LAS85" s="184"/>
      <c r="LAT85" s="185"/>
      <c r="LAU85" s="183"/>
      <c r="LAW85" s="182"/>
      <c r="LBB85" s="183"/>
      <c r="LBC85" s="183"/>
      <c r="LBD85" s="183"/>
      <c r="LBE85" s="184"/>
      <c r="LBF85" s="185"/>
      <c r="LBG85" s="183"/>
      <c r="LBI85" s="182"/>
      <c r="LBN85" s="183"/>
      <c r="LBO85" s="183"/>
      <c r="LBP85" s="183"/>
      <c r="LBQ85" s="184"/>
      <c r="LBR85" s="185"/>
      <c r="LBS85" s="183"/>
      <c r="LBU85" s="182"/>
      <c r="LBZ85" s="183"/>
      <c r="LCA85" s="183"/>
      <c r="LCB85" s="183"/>
      <c r="LCC85" s="184"/>
      <c r="LCD85" s="185"/>
      <c r="LCE85" s="183"/>
      <c r="LCG85" s="182"/>
      <c r="LCL85" s="183"/>
      <c r="LCM85" s="183"/>
      <c r="LCN85" s="183"/>
      <c r="LCO85" s="184"/>
      <c r="LCP85" s="185"/>
      <c r="LCQ85" s="183"/>
      <c r="LCS85" s="182"/>
      <c r="LCX85" s="183"/>
      <c r="LCY85" s="183"/>
      <c r="LCZ85" s="183"/>
      <c r="LDA85" s="184"/>
      <c r="LDB85" s="185"/>
      <c r="LDC85" s="183"/>
      <c r="LDE85" s="182"/>
      <c r="LDJ85" s="183"/>
      <c r="LDK85" s="183"/>
      <c r="LDL85" s="183"/>
      <c r="LDM85" s="184"/>
      <c r="LDN85" s="185"/>
      <c r="LDO85" s="183"/>
      <c r="LDQ85" s="182"/>
      <c r="LDV85" s="183"/>
      <c r="LDW85" s="183"/>
      <c r="LDX85" s="183"/>
      <c r="LDY85" s="184"/>
      <c r="LDZ85" s="185"/>
      <c r="LEA85" s="183"/>
      <c r="LEC85" s="182"/>
      <c r="LEH85" s="183"/>
      <c r="LEI85" s="183"/>
      <c r="LEJ85" s="183"/>
      <c r="LEK85" s="184"/>
      <c r="LEL85" s="185"/>
      <c r="LEM85" s="183"/>
      <c r="LEO85" s="182"/>
      <c r="LET85" s="183"/>
      <c r="LEU85" s="183"/>
      <c r="LEV85" s="183"/>
      <c r="LEW85" s="184"/>
      <c r="LEX85" s="185"/>
      <c r="LEY85" s="183"/>
      <c r="LFA85" s="182"/>
      <c r="LFF85" s="183"/>
      <c r="LFG85" s="183"/>
      <c r="LFH85" s="183"/>
      <c r="LFI85" s="184"/>
      <c r="LFJ85" s="185"/>
      <c r="LFK85" s="183"/>
      <c r="LFM85" s="182"/>
      <c r="LFR85" s="183"/>
      <c r="LFS85" s="183"/>
      <c r="LFT85" s="183"/>
      <c r="LFU85" s="184"/>
      <c r="LFV85" s="185"/>
      <c r="LFW85" s="183"/>
      <c r="LFY85" s="182"/>
      <c r="LGD85" s="183"/>
      <c r="LGE85" s="183"/>
      <c r="LGF85" s="183"/>
      <c r="LGG85" s="184"/>
      <c r="LGH85" s="185"/>
      <c r="LGI85" s="183"/>
      <c r="LGK85" s="182"/>
      <c r="LGP85" s="183"/>
      <c r="LGQ85" s="183"/>
      <c r="LGR85" s="183"/>
      <c r="LGS85" s="184"/>
      <c r="LGT85" s="185"/>
      <c r="LGU85" s="183"/>
      <c r="LGW85" s="182"/>
      <c r="LHB85" s="183"/>
      <c r="LHC85" s="183"/>
      <c r="LHD85" s="183"/>
      <c r="LHE85" s="184"/>
      <c r="LHF85" s="185"/>
      <c r="LHG85" s="183"/>
      <c r="LHI85" s="182"/>
      <c r="LHN85" s="183"/>
      <c r="LHO85" s="183"/>
      <c r="LHP85" s="183"/>
      <c r="LHQ85" s="184"/>
      <c r="LHR85" s="185"/>
      <c r="LHS85" s="183"/>
      <c r="LHU85" s="182"/>
      <c r="LHZ85" s="183"/>
      <c r="LIA85" s="183"/>
      <c r="LIB85" s="183"/>
      <c r="LIC85" s="184"/>
      <c r="LID85" s="185"/>
      <c r="LIE85" s="183"/>
      <c r="LIG85" s="182"/>
      <c r="LIL85" s="183"/>
      <c r="LIM85" s="183"/>
      <c r="LIN85" s="183"/>
      <c r="LIO85" s="184"/>
      <c r="LIP85" s="185"/>
      <c r="LIQ85" s="183"/>
      <c r="LIS85" s="182"/>
      <c r="LIX85" s="183"/>
      <c r="LIY85" s="183"/>
      <c r="LIZ85" s="183"/>
      <c r="LJA85" s="184"/>
      <c r="LJB85" s="185"/>
      <c r="LJC85" s="183"/>
      <c r="LJE85" s="182"/>
      <c r="LJJ85" s="183"/>
      <c r="LJK85" s="183"/>
      <c r="LJL85" s="183"/>
      <c r="LJM85" s="184"/>
      <c r="LJN85" s="185"/>
      <c r="LJO85" s="183"/>
      <c r="LJQ85" s="182"/>
      <c r="LJV85" s="183"/>
      <c r="LJW85" s="183"/>
      <c r="LJX85" s="183"/>
      <c r="LJY85" s="184"/>
      <c r="LJZ85" s="185"/>
      <c r="LKA85" s="183"/>
      <c r="LKC85" s="182"/>
      <c r="LKH85" s="183"/>
      <c r="LKI85" s="183"/>
      <c r="LKJ85" s="183"/>
      <c r="LKK85" s="184"/>
      <c r="LKL85" s="185"/>
      <c r="LKM85" s="183"/>
      <c r="LKO85" s="182"/>
      <c r="LKT85" s="183"/>
      <c r="LKU85" s="183"/>
      <c r="LKV85" s="183"/>
      <c r="LKW85" s="184"/>
      <c r="LKX85" s="185"/>
      <c r="LKY85" s="183"/>
      <c r="LLA85" s="182"/>
      <c r="LLF85" s="183"/>
      <c r="LLG85" s="183"/>
      <c r="LLH85" s="183"/>
      <c r="LLI85" s="184"/>
      <c r="LLJ85" s="185"/>
      <c r="LLK85" s="183"/>
      <c r="LLM85" s="182"/>
      <c r="LLR85" s="183"/>
      <c r="LLS85" s="183"/>
      <c r="LLT85" s="183"/>
      <c r="LLU85" s="184"/>
      <c r="LLV85" s="185"/>
      <c r="LLW85" s="183"/>
      <c r="LLY85" s="182"/>
      <c r="LMD85" s="183"/>
      <c r="LME85" s="183"/>
      <c r="LMF85" s="183"/>
      <c r="LMG85" s="184"/>
      <c r="LMH85" s="185"/>
      <c r="LMI85" s="183"/>
      <c r="LMK85" s="182"/>
      <c r="LMP85" s="183"/>
      <c r="LMQ85" s="183"/>
      <c r="LMR85" s="183"/>
      <c r="LMS85" s="184"/>
      <c r="LMT85" s="185"/>
      <c r="LMU85" s="183"/>
      <c r="LMW85" s="182"/>
      <c r="LNB85" s="183"/>
      <c r="LNC85" s="183"/>
      <c r="LND85" s="183"/>
      <c r="LNE85" s="184"/>
      <c r="LNF85" s="185"/>
      <c r="LNG85" s="183"/>
      <c r="LNI85" s="182"/>
      <c r="LNN85" s="183"/>
      <c r="LNO85" s="183"/>
      <c r="LNP85" s="183"/>
      <c r="LNQ85" s="184"/>
      <c r="LNR85" s="185"/>
      <c r="LNS85" s="183"/>
      <c r="LNU85" s="182"/>
      <c r="LNZ85" s="183"/>
      <c r="LOA85" s="183"/>
      <c r="LOB85" s="183"/>
      <c r="LOC85" s="184"/>
      <c r="LOD85" s="185"/>
      <c r="LOE85" s="183"/>
      <c r="LOG85" s="182"/>
      <c r="LOL85" s="183"/>
      <c r="LOM85" s="183"/>
      <c r="LON85" s="183"/>
      <c r="LOO85" s="184"/>
      <c r="LOP85" s="185"/>
      <c r="LOQ85" s="183"/>
      <c r="LOS85" s="182"/>
      <c r="LOX85" s="183"/>
      <c r="LOY85" s="183"/>
      <c r="LOZ85" s="183"/>
      <c r="LPA85" s="184"/>
      <c r="LPB85" s="185"/>
      <c r="LPC85" s="183"/>
      <c r="LPE85" s="182"/>
      <c r="LPJ85" s="183"/>
      <c r="LPK85" s="183"/>
      <c r="LPL85" s="183"/>
      <c r="LPM85" s="184"/>
      <c r="LPN85" s="185"/>
      <c r="LPO85" s="183"/>
      <c r="LPQ85" s="182"/>
      <c r="LPV85" s="183"/>
      <c r="LPW85" s="183"/>
      <c r="LPX85" s="183"/>
      <c r="LPY85" s="184"/>
      <c r="LPZ85" s="185"/>
      <c r="LQA85" s="183"/>
      <c r="LQC85" s="182"/>
      <c r="LQH85" s="183"/>
      <c r="LQI85" s="183"/>
      <c r="LQJ85" s="183"/>
      <c r="LQK85" s="184"/>
      <c r="LQL85" s="185"/>
      <c r="LQM85" s="183"/>
      <c r="LQO85" s="182"/>
      <c r="LQT85" s="183"/>
      <c r="LQU85" s="183"/>
      <c r="LQV85" s="183"/>
      <c r="LQW85" s="184"/>
      <c r="LQX85" s="185"/>
      <c r="LQY85" s="183"/>
      <c r="LRA85" s="182"/>
      <c r="LRF85" s="183"/>
      <c r="LRG85" s="183"/>
      <c r="LRH85" s="183"/>
      <c r="LRI85" s="184"/>
      <c r="LRJ85" s="185"/>
      <c r="LRK85" s="183"/>
      <c r="LRM85" s="182"/>
      <c r="LRR85" s="183"/>
      <c r="LRS85" s="183"/>
      <c r="LRT85" s="183"/>
      <c r="LRU85" s="184"/>
      <c r="LRV85" s="185"/>
      <c r="LRW85" s="183"/>
      <c r="LRY85" s="182"/>
      <c r="LSD85" s="183"/>
      <c r="LSE85" s="183"/>
      <c r="LSF85" s="183"/>
      <c r="LSG85" s="184"/>
      <c r="LSH85" s="185"/>
      <c r="LSI85" s="183"/>
      <c r="LSK85" s="182"/>
      <c r="LSP85" s="183"/>
      <c r="LSQ85" s="183"/>
      <c r="LSR85" s="183"/>
      <c r="LSS85" s="184"/>
      <c r="LST85" s="185"/>
      <c r="LSU85" s="183"/>
      <c r="LSW85" s="182"/>
      <c r="LTB85" s="183"/>
      <c r="LTC85" s="183"/>
      <c r="LTD85" s="183"/>
      <c r="LTE85" s="184"/>
      <c r="LTF85" s="185"/>
      <c r="LTG85" s="183"/>
      <c r="LTI85" s="182"/>
      <c r="LTN85" s="183"/>
      <c r="LTO85" s="183"/>
      <c r="LTP85" s="183"/>
      <c r="LTQ85" s="184"/>
      <c r="LTR85" s="185"/>
      <c r="LTS85" s="183"/>
      <c r="LTU85" s="182"/>
      <c r="LTZ85" s="183"/>
      <c r="LUA85" s="183"/>
      <c r="LUB85" s="183"/>
      <c r="LUC85" s="184"/>
      <c r="LUD85" s="185"/>
      <c r="LUE85" s="183"/>
      <c r="LUG85" s="182"/>
      <c r="LUL85" s="183"/>
      <c r="LUM85" s="183"/>
      <c r="LUN85" s="183"/>
      <c r="LUO85" s="184"/>
      <c r="LUP85" s="185"/>
      <c r="LUQ85" s="183"/>
      <c r="LUS85" s="182"/>
      <c r="LUX85" s="183"/>
      <c r="LUY85" s="183"/>
      <c r="LUZ85" s="183"/>
      <c r="LVA85" s="184"/>
      <c r="LVB85" s="185"/>
      <c r="LVC85" s="183"/>
      <c r="LVE85" s="182"/>
      <c r="LVJ85" s="183"/>
      <c r="LVK85" s="183"/>
      <c r="LVL85" s="183"/>
      <c r="LVM85" s="184"/>
      <c r="LVN85" s="185"/>
      <c r="LVO85" s="183"/>
      <c r="LVQ85" s="182"/>
      <c r="LVV85" s="183"/>
      <c r="LVW85" s="183"/>
      <c r="LVX85" s="183"/>
      <c r="LVY85" s="184"/>
      <c r="LVZ85" s="185"/>
      <c r="LWA85" s="183"/>
      <c r="LWC85" s="182"/>
      <c r="LWH85" s="183"/>
      <c r="LWI85" s="183"/>
      <c r="LWJ85" s="183"/>
      <c r="LWK85" s="184"/>
      <c r="LWL85" s="185"/>
      <c r="LWM85" s="183"/>
      <c r="LWO85" s="182"/>
      <c r="LWT85" s="183"/>
      <c r="LWU85" s="183"/>
      <c r="LWV85" s="183"/>
      <c r="LWW85" s="184"/>
      <c r="LWX85" s="185"/>
      <c r="LWY85" s="183"/>
      <c r="LXA85" s="182"/>
      <c r="LXF85" s="183"/>
      <c r="LXG85" s="183"/>
      <c r="LXH85" s="183"/>
      <c r="LXI85" s="184"/>
      <c r="LXJ85" s="185"/>
      <c r="LXK85" s="183"/>
      <c r="LXM85" s="182"/>
      <c r="LXR85" s="183"/>
      <c r="LXS85" s="183"/>
      <c r="LXT85" s="183"/>
      <c r="LXU85" s="184"/>
      <c r="LXV85" s="185"/>
      <c r="LXW85" s="183"/>
      <c r="LXY85" s="182"/>
      <c r="LYD85" s="183"/>
      <c r="LYE85" s="183"/>
      <c r="LYF85" s="183"/>
      <c r="LYG85" s="184"/>
      <c r="LYH85" s="185"/>
      <c r="LYI85" s="183"/>
      <c r="LYK85" s="182"/>
      <c r="LYP85" s="183"/>
      <c r="LYQ85" s="183"/>
      <c r="LYR85" s="183"/>
      <c r="LYS85" s="184"/>
      <c r="LYT85" s="185"/>
      <c r="LYU85" s="183"/>
      <c r="LYW85" s="182"/>
      <c r="LZB85" s="183"/>
      <c r="LZC85" s="183"/>
      <c r="LZD85" s="183"/>
      <c r="LZE85" s="184"/>
      <c r="LZF85" s="185"/>
      <c r="LZG85" s="183"/>
      <c r="LZI85" s="182"/>
      <c r="LZN85" s="183"/>
      <c r="LZO85" s="183"/>
      <c r="LZP85" s="183"/>
      <c r="LZQ85" s="184"/>
      <c r="LZR85" s="185"/>
      <c r="LZS85" s="183"/>
      <c r="LZU85" s="182"/>
      <c r="LZZ85" s="183"/>
      <c r="MAA85" s="183"/>
      <c r="MAB85" s="183"/>
      <c r="MAC85" s="184"/>
      <c r="MAD85" s="185"/>
      <c r="MAE85" s="183"/>
      <c r="MAG85" s="182"/>
      <c r="MAL85" s="183"/>
      <c r="MAM85" s="183"/>
      <c r="MAN85" s="183"/>
      <c r="MAO85" s="184"/>
      <c r="MAP85" s="185"/>
      <c r="MAQ85" s="183"/>
      <c r="MAS85" s="182"/>
      <c r="MAX85" s="183"/>
      <c r="MAY85" s="183"/>
      <c r="MAZ85" s="183"/>
      <c r="MBA85" s="184"/>
      <c r="MBB85" s="185"/>
      <c r="MBC85" s="183"/>
      <c r="MBE85" s="182"/>
      <c r="MBJ85" s="183"/>
      <c r="MBK85" s="183"/>
      <c r="MBL85" s="183"/>
      <c r="MBM85" s="184"/>
      <c r="MBN85" s="185"/>
      <c r="MBO85" s="183"/>
      <c r="MBQ85" s="182"/>
      <c r="MBV85" s="183"/>
      <c r="MBW85" s="183"/>
      <c r="MBX85" s="183"/>
      <c r="MBY85" s="184"/>
      <c r="MBZ85" s="185"/>
      <c r="MCA85" s="183"/>
      <c r="MCC85" s="182"/>
      <c r="MCH85" s="183"/>
      <c r="MCI85" s="183"/>
      <c r="MCJ85" s="183"/>
      <c r="MCK85" s="184"/>
      <c r="MCL85" s="185"/>
      <c r="MCM85" s="183"/>
      <c r="MCO85" s="182"/>
      <c r="MCT85" s="183"/>
      <c r="MCU85" s="183"/>
      <c r="MCV85" s="183"/>
      <c r="MCW85" s="184"/>
      <c r="MCX85" s="185"/>
      <c r="MCY85" s="183"/>
      <c r="MDA85" s="182"/>
      <c r="MDF85" s="183"/>
      <c r="MDG85" s="183"/>
      <c r="MDH85" s="183"/>
      <c r="MDI85" s="184"/>
      <c r="MDJ85" s="185"/>
      <c r="MDK85" s="183"/>
      <c r="MDM85" s="182"/>
      <c r="MDR85" s="183"/>
      <c r="MDS85" s="183"/>
      <c r="MDT85" s="183"/>
      <c r="MDU85" s="184"/>
      <c r="MDV85" s="185"/>
      <c r="MDW85" s="183"/>
      <c r="MDY85" s="182"/>
      <c r="MED85" s="183"/>
      <c r="MEE85" s="183"/>
      <c r="MEF85" s="183"/>
      <c r="MEG85" s="184"/>
      <c r="MEH85" s="185"/>
      <c r="MEI85" s="183"/>
      <c r="MEK85" s="182"/>
      <c r="MEP85" s="183"/>
      <c r="MEQ85" s="183"/>
      <c r="MER85" s="183"/>
      <c r="MES85" s="184"/>
      <c r="MET85" s="185"/>
      <c r="MEU85" s="183"/>
      <c r="MEW85" s="182"/>
      <c r="MFB85" s="183"/>
      <c r="MFC85" s="183"/>
      <c r="MFD85" s="183"/>
      <c r="MFE85" s="184"/>
      <c r="MFF85" s="185"/>
      <c r="MFG85" s="183"/>
      <c r="MFI85" s="182"/>
      <c r="MFN85" s="183"/>
      <c r="MFO85" s="183"/>
      <c r="MFP85" s="183"/>
      <c r="MFQ85" s="184"/>
      <c r="MFR85" s="185"/>
      <c r="MFS85" s="183"/>
      <c r="MFU85" s="182"/>
      <c r="MFZ85" s="183"/>
      <c r="MGA85" s="183"/>
      <c r="MGB85" s="183"/>
      <c r="MGC85" s="184"/>
      <c r="MGD85" s="185"/>
      <c r="MGE85" s="183"/>
      <c r="MGG85" s="182"/>
      <c r="MGL85" s="183"/>
      <c r="MGM85" s="183"/>
      <c r="MGN85" s="183"/>
      <c r="MGO85" s="184"/>
      <c r="MGP85" s="185"/>
      <c r="MGQ85" s="183"/>
      <c r="MGS85" s="182"/>
      <c r="MGX85" s="183"/>
      <c r="MGY85" s="183"/>
      <c r="MGZ85" s="183"/>
      <c r="MHA85" s="184"/>
      <c r="MHB85" s="185"/>
      <c r="MHC85" s="183"/>
      <c r="MHE85" s="182"/>
      <c r="MHJ85" s="183"/>
      <c r="MHK85" s="183"/>
      <c r="MHL85" s="183"/>
      <c r="MHM85" s="184"/>
      <c r="MHN85" s="185"/>
      <c r="MHO85" s="183"/>
      <c r="MHQ85" s="182"/>
      <c r="MHV85" s="183"/>
      <c r="MHW85" s="183"/>
      <c r="MHX85" s="183"/>
      <c r="MHY85" s="184"/>
      <c r="MHZ85" s="185"/>
      <c r="MIA85" s="183"/>
      <c r="MIC85" s="182"/>
      <c r="MIH85" s="183"/>
      <c r="MII85" s="183"/>
      <c r="MIJ85" s="183"/>
      <c r="MIK85" s="184"/>
      <c r="MIL85" s="185"/>
      <c r="MIM85" s="183"/>
      <c r="MIO85" s="182"/>
      <c r="MIT85" s="183"/>
      <c r="MIU85" s="183"/>
      <c r="MIV85" s="183"/>
      <c r="MIW85" s="184"/>
      <c r="MIX85" s="185"/>
      <c r="MIY85" s="183"/>
      <c r="MJA85" s="182"/>
      <c r="MJF85" s="183"/>
      <c r="MJG85" s="183"/>
      <c r="MJH85" s="183"/>
      <c r="MJI85" s="184"/>
      <c r="MJJ85" s="185"/>
      <c r="MJK85" s="183"/>
      <c r="MJM85" s="182"/>
      <c r="MJR85" s="183"/>
      <c r="MJS85" s="183"/>
      <c r="MJT85" s="183"/>
      <c r="MJU85" s="184"/>
      <c r="MJV85" s="185"/>
      <c r="MJW85" s="183"/>
      <c r="MJY85" s="182"/>
      <c r="MKD85" s="183"/>
      <c r="MKE85" s="183"/>
      <c r="MKF85" s="183"/>
      <c r="MKG85" s="184"/>
      <c r="MKH85" s="185"/>
      <c r="MKI85" s="183"/>
      <c r="MKK85" s="182"/>
      <c r="MKP85" s="183"/>
      <c r="MKQ85" s="183"/>
      <c r="MKR85" s="183"/>
      <c r="MKS85" s="184"/>
      <c r="MKT85" s="185"/>
      <c r="MKU85" s="183"/>
      <c r="MKW85" s="182"/>
      <c r="MLB85" s="183"/>
      <c r="MLC85" s="183"/>
      <c r="MLD85" s="183"/>
      <c r="MLE85" s="184"/>
      <c r="MLF85" s="185"/>
      <c r="MLG85" s="183"/>
      <c r="MLI85" s="182"/>
      <c r="MLN85" s="183"/>
      <c r="MLO85" s="183"/>
      <c r="MLP85" s="183"/>
      <c r="MLQ85" s="184"/>
      <c r="MLR85" s="185"/>
      <c r="MLS85" s="183"/>
      <c r="MLU85" s="182"/>
      <c r="MLZ85" s="183"/>
      <c r="MMA85" s="183"/>
      <c r="MMB85" s="183"/>
      <c r="MMC85" s="184"/>
      <c r="MMD85" s="185"/>
      <c r="MME85" s="183"/>
      <c r="MMG85" s="182"/>
      <c r="MML85" s="183"/>
      <c r="MMM85" s="183"/>
      <c r="MMN85" s="183"/>
      <c r="MMO85" s="184"/>
      <c r="MMP85" s="185"/>
      <c r="MMQ85" s="183"/>
      <c r="MMS85" s="182"/>
      <c r="MMX85" s="183"/>
      <c r="MMY85" s="183"/>
      <c r="MMZ85" s="183"/>
      <c r="MNA85" s="184"/>
      <c r="MNB85" s="185"/>
      <c r="MNC85" s="183"/>
      <c r="MNE85" s="182"/>
      <c r="MNJ85" s="183"/>
      <c r="MNK85" s="183"/>
      <c r="MNL85" s="183"/>
      <c r="MNM85" s="184"/>
      <c r="MNN85" s="185"/>
      <c r="MNO85" s="183"/>
      <c r="MNQ85" s="182"/>
      <c r="MNV85" s="183"/>
      <c r="MNW85" s="183"/>
      <c r="MNX85" s="183"/>
      <c r="MNY85" s="184"/>
      <c r="MNZ85" s="185"/>
      <c r="MOA85" s="183"/>
      <c r="MOC85" s="182"/>
      <c r="MOH85" s="183"/>
      <c r="MOI85" s="183"/>
      <c r="MOJ85" s="183"/>
      <c r="MOK85" s="184"/>
      <c r="MOL85" s="185"/>
      <c r="MOM85" s="183"/>
      <c r="MOO85" s="182"/>
      <c r="MOT85" s="183"/>
      <c r="MOU85" s="183"/>
      <c r="MOV85" s="183"/>
      <c r="MOW85" s="184"/>
      <c r="MOX85" s="185"/>
      <c r="MOY85" s="183"/>
      <c r="MPA85" s="182"/>
      <c r="MPF85" s="183"/>
      <c r="MPG85" s="183"/>
      <c r="MPH85" s="183"/>
      <c r="MPI85" s="184"/>
      <c r="MPJ85" s="185"/>
      <c r="MPK85" s="183"/>
      <c r="MPM85" s="182"/>
      <c r="MPR85" s="183"/>
      <c r="MPS85" s="183"/>
      <c r="MPT85" s="183"/>
      <c r="MPU85" s="184"/>
      <c r="MPV85" s="185"/>
      <c r="MPW85" s="183"/>
      <c r="MPY85" s="182"/>
      <c r="MQD85" s="183"/>
      <c r="MQE85" s="183"/>
      <c r="MQF85" s="183"/>
      <c r="MQG85" s="184"/>
      <c r="MQH85" s="185"/>
      <c r="MQI85" s="183"/>
      <c r="MQK85" s="182"/>
      <c r="MQP85" s="183"/>
      <c r="MQQ85" s="183"/>
      <c r="MQR85" s="183"/>
      <c r="MQS85" s="184"/>
      <c r="MQT85" s="185"/>
      <c r="MQU85" s="183"/>
      <c r="MQW85" s="182"/>
      <c r="MRB85" s="183"/>
      <c r="MRC85" s="183"/>
      <c r="MRD85" s="183"/>
      <c r="MRE85" s="184"/>
      <c r="MRF85" s="185"/>
      <c r="MRG85" s="183"/>
      <c r="MRI85" s="182"/>
      <c r="MRN85" s="183"/>
      <c r="MRO85" s="183"/>
      <c r="MRP85" s="183"/>
      <c r="MRQ85" s="184"/>
      <c r="MRR85" s="185"/>
      <c r="MRS85" s="183"/>
      <c r="MRU85" s="182"/>
      <c r="MRZ85" s="183"/>
      <c r="MSA85" s="183"/>
      <c r="MSB85" s="183"/>
      <c r="MSC85" s="184"/>
      <c r="MSD85" s="185"/>
      <c r="MSE85" s="183"/>
      <c r="MSG85" s="182"/>
      <c r="MSL85" s="183"/>
      <c r="MSM85" s="183"/>
      <c r="MSN85" s="183"/>
      <c r="MSO85" s="184"/>
      <c r="MSP85" s="185"/>
      <c r="MSQ85" s="183"/>
      <c r="MSS85" s="182"/>
      <c r="MSX85" s="183"/>
      <c r="MSY85" s="183"/>
      <c r="MSZ85" s="183"/>
      <c r="MTA85" s="184"/>
      <c r="MTB85" s="185"/>
      <c r="MTC85" s="183"/>
      <c r="MTE85" s="182"/>
      <c r="MTJ85" s="183"/>
      <c r="MTK85" s="183"/>
      <c r="MTL85" s="183"/>
      <c r="MTM85" s="184"/>
      <c r="MTN85" s="185"/>
      <c r="MTO85" s="183"/>
      <c r="MTQ85" s="182"/>
      <c r="MTV85" s="183"/>
      <c r="MTW85" s="183"/>
      <c r="MTX85" s="183"/>
      <c r="MTY85" s="184"/>
      <c r="MTZ85" s="185"/>
      <c r="MUA85" s="183"/>
      <c r="MUC85" s="182"/>
      <c r="MUH85" s="183"/>
      <c r="MUI85" s="183"/>
      <c r="MUJ85" s="183"/>
      <c r="MUK85" s="184"/>
      <c r="MUL85" s="185"/>
      <c r="MUM85" s="183"/>
      <c r="MUO85" s="182"/>
      <c r="MUT85" s="183"/>
      <c r="MUU85" s="183"/>
      <c r="MUV85" s="183"/>
      <c r="MUW85" s="184"/>
      <c r="MUX85" s="185"/>
      <c r="MUY85" s="183"/>
      <c r="MVA85" s="182"/>
      <c r="MVF85" s="183"/>
      <c r="MVG85" s="183"/>
      <c r="MVH85" s="183"/>
      <c r="MVI85" s="184"/>
      <c r="MVJ85" s="185"/>
      <c r="MVK85" s="183"/>
      <c r="MVM85" s="182"/>
      <c r="MVR85" s="183"/>
      <c r="MVS85" s="183"/>
      <c r="MVT85" s="183"/>
      <c r="MVU85" s="184"/>
      <c r="MVV85" s="185"/>
      <c r="MVW85" s="183"/>
      <c r="MVY85" s="182"/>
      <c r="MWD85" s="183"/>
      <c r="MWE85" s="183"/>
      <c r="MWF85" s="183"/>
      <c r="MWG85" s="184"/>
      <c r="MWH85" s="185"/>
      <c r="MWI85" s="183"/>
      <c r="MWK85" s="182"/>
      <c r="MWP85" s="183"/>
      <c r="MWQ85" s="183"/>
      <c r="MWR85" s="183"/>
      <c r="MWS85" s="184"/>
      <c r="MWT85" s="185"/>
      <c r="MWU85" s="183"/>
      <c r="MWW85" s="182"/>
      <c r="MXB85" s="183"/>
      <c r="MXC85" s="183"/>
      <c r="MXD85" s="183"/>
      <c r="MXE85" s="184"/>
      <c r="MXF85" s="185"/>
      <c r="MXG85" s="183"/>
      <c r="MXI85" s="182"/>
      <c r="MXN85" s="183"/>
      <c r="MXO85" s="183"/>
      <c r="MXP85" s="183"/>
      <c r="MXQ85" s="184"/>
      <c r="MXR85" s="185"/>
      <c r="MXS85" s="183"/>
      <c r="MXU85" s="182"/>
      <c r="MXZ85" s="183"/>
      <c r="MYA85" s="183"/>
      <c r="MYB85" s="183"/>
      <c r="MYC85" s="184"/>
      <c r="MYD85" s="185"/>
      <c r="MYE85" s="183"/>
      <c r="MYG85" s="182"/>
      <c r="MYL85" s="183"/>
      <c r="MYM85" s="183"/>
      <c r="MYN85" s="183"/>
      <c r="MYO85" s="184"/>
      <c r="MYP85" s="185"/>
      <c r="MYQ85" s="183"/>
      <c r="MYS85" s="182"/>
      <c r="MYX85" s="183"/>
      <c r="MYY85" s="183"/>
      <c r="MYZ85" s="183"/>
      <c r="MZA85" s="184"/>
      <c r="MZB85" s="185"/>
      <c r="MZC85" s="183"/>
      <c r="MZE85" s="182"/>
      <c r="MZJ85" s="183"/>
      <c r="MZK85" s="183"/>
      <c r="MZL85" s="183"/>
      <c r="MZM85" s="184"/>
      <c r="MZN85" s="185"/>
      <c r="MZO85" s="183"/>
      <c r="MZQ85" s="182"/>
      <c r="MZV85" s="183"/>
      <c r="MZW85" s="183"/>
      <c r="MZX85" s="183"/>
      <c r="MZY85" s="184"/>
      <c r="MZZ85" s="185"/>
      <c r="NAA85" s="183"/>
      <c r="NAC85" s="182"/>
      <c r="NAH85" s="183"/>
      <c r="NAI85" s="183"/>
      <c r="NAJ85" s="183"/>
      <c r="NAK85" s="184"/>
      <c r="NAL85" s="185"/>
      <c r="NAM85" s="183"/>
      <c r="NAO85" s="182"/>
      <c r="NAT85" s="183"/>
      <c r="NAU85" s="183"/>
      <c r="NAV85" s="183"/>
      <c r="NAW85" s="184"/>
      <c r="NAX85" s="185"/>
      <c r="NAY85" s="183"/>
      <c r="NBA85" s="182"/>
      <c r="NBF85" s="183"/>
      <c r="NBG85" s="183"/>
      <c r="NBH85" s="183"/>
      <c r="NBI85" s="184"/>
      <c r="NBJ85" s="185"/>
      <c r="NBK85" s="183"/>
      <c r="NBM85" s="182"/>
      <c r="NBR85" s="183"/>
      <c r="NBS85" s="183"/>
      <c r="NBT85" s="183"/>
      <c r="NBU85" s="184"/>
      <c r="NBV85" s="185"/>
      <c r="NBW85" s="183"/>
      <c r="NBY85" s="182"/>
      <c r="NCD85" s="183"/>
      <c r="NCE85" s="183"/>
      <c r="NCF85" s="183"/>
      <c r="NCG85" s="184"/>
      <c r="NCH85" s="185"/>
      <c r="NCI85" s="183"/>
      <c r="NCK85" s="182"/>
      <c r="NCP85" s="183"/>
      <c r="NCQ85" s="183"/>
      <c r="NCR85" s="183"/>
      <c r="NCS85" s="184"/>
      <c r="NCT85" s="185"/>
      <c r="NCU85" s="183"/>
      <c r="NCW85" s="182"/>
      <c r="NDB85" s="183"/>
      <c r="NDC85" s="183"/>
      <c r="NDD85" s="183"/>
      <c r="NDE85" s="184"/>
      <c r="NDF85" s="185"/>
      <c r="NDG85" s="183"/>
      <c r="NDI85" s="182"/>
      <c r="NDN85" s="183"/>
      <c r="NDO85" s="183"/>
      <c r="NDP85" s="183"/>
      <c r="NDQ85" s="184"/>
      <c r="NDR85" s="185"/>
      <c r="NDS85" s="183"/>
      <c r="NDU85" s="182"/>
      <c r="NDZ85" s="183"/>
      <c r="NEA85" s="183"/>
      <c r="NEB85" s="183"/>
      <c r="NEC85" s="184"/>
      <c r="NED85" s="185"/>
      <c r="NEE85" s="183"/>
      <c r="NEG85" s="182"/>
      <c r="NEL85" s="183"/>
      <c r="NEM85" s="183"/>
      <c r="NEN85" s="183"/>
      <c r="NEO85" s="184"/>
      <c r="NEP85" s="185"/>
      <c r="NEQ85" s="183"/>
      <c r="NES85" s="182"/>
      <c r="NEX85" s="183"/>
      <c r="NEY85" s="183"/>
      <c r="NEZ85" s="183"/>
      <c r="NFA85" s="184"/>
      <c r="NFB85" s="185"/>
      <c r="NFC85" s="183"/>
      <c r="NFE85" s="182"/>
      <c r="NFJ85" s="183"/>
      <c r="NFK85" s="183"/>
      <c r="NFL85" s="183"/>
      <c r="NFM85" s="184"/>
      <c r="NFN85" s="185"/>
      <c r="NFO85" s="183"/>
      <c r="NFQ85" s="182"/>
      <c r="NFV85" s="183"/>
      <c r="NFW85" s="183"/>
      <c r="NFX85" s="183"/>
      <c r="NFY85" s="184"/>
      <c r="NFZ85" s="185"/>
      <c r="NGA85" s="183"/>
      <c r="NGC85" s="182"/>
      <c r="NGH85" s="183"/>
      <c r="NGI85" s="183"/>
      <c r="NGJ85" s="183"/>
      <c r="NGK85" s="184"/>
      <c r="NGL85" s="185"/>
      <c r="NGM85" s="183"/>
      <c r="NGO85" s="182"/>
      <c r="NGT85" s="183"/>
      <c r="NGU85" s="183"/>
      <c r="NGV85" s="183"/>
      <c r="NGW85" s="184"/>
      <c r="NGX85" s="185"/>
      <c r="NGY85" s="183"/>
      <c r="NHA85" s="182"/>
      <c r="NHF85" s="183"/>
      <c r="NHG85" s="183"/>
      <c r="NHH85" s="183"/>
      <c r="NHI85" s="184"/>
      <c r="NHJ85" s="185"/>
      <c r="NHK85" s="183"/>
      <c r="NHM85" s="182"/>
      <c r="NHR85" s="183"/>
      <c r="NHS85" s="183"/>
      <c r="NHT85" s="183"/>
      <c r="NHU85" s="184"/>
      <c r="NHV85" s="185"/>
      <c r="NHW85" s="183"/>
      <c r="NHY85" s="182"/>
      <c r="NID85" s="183"/>
      <c r="NIE85" s="183"/>
      <c r="NIF85" s="183"/>
      <c r="NIG85" s="184"/>
      <c r="NIH85" s="185"/>
      <c r="NII85" s="183"/>
      <c r="NIK85" s="182"/>
      <c r="NIP85" s="183"/>
      <c r="NIQ85" s="183"/>
      <c r="NIR85" s="183"/>
      <c r="NIS85" s="184"/>
      <c r="NIT85" s="185"/>
      <c r="NIU85" s="183"/>
      <c r="NIW85" s="182"/>
      <c r="NJB85" s="183"/>
      <c r="NJC85" s="183"/>
      <c r="NJD85" s="183"/>
      <c r="NJE85" s="184"/>
      <c r="NJF85" s="185"/>
      <c r="NJG85" s="183"/>
      <c r="NJI85" s="182"/>
      <c r="NJN85" s="183"/>
      <c r="NJO85" s="183"/>
      <c r="NJP85" s="183"/>
      <c r="NJQ85" s="184"/>
      <c r="NJR85" s="185"/>
      <c r="NJS85" s="183"/>
      <c r="NJU85" s="182"/>
      <c r="NJZ85" s="183"/>
      <c r="NKA85" s="183"/>
      <c r="NKB85" s="183"/>
      <c r="NKC85" s="184"/>
      <c r="NKD85" s="185"/>
      <c r="NKE85" s="183"/>
      <c r="NKG85" s="182"/>
      <c r="NKL85" s="183"/>
      <c r="NKM85" s="183"/>
      <c r="NKN85" s="183"/>
      <c r="NKO85" s="184"/>
      <c r="NKP85" s="185"/>
      <c r="NKQ85" s="183"/>
      <c r="NKS85" s="182"/>
      <c r="NKX85" s="183"/>
      <c r="NKY85" s="183"/>
      <c r="NKZ85" s="183"/>
      <c r="NLA85" s="184"/>
      <c r="NLB85" s="185"/>
      <c r="NLC85" s="183"/>
      <c r="NLE85" s="182"/>
      <c r="NLJ85" s="183"/>
      <c r="NLK85" s="183"/>
      <c r="NLL85" s="183"/>
      <c r="NLM85" s="184"/>
      <c r="NLN85" s="185"/>
      <c r="NLO85" s="183"/>
      <c r="NLQ85" s="182"/>
      <c r="NLV85" s="183"/>
      <c r="NLW85" s="183"/>
      <c r="NLX85" s="183"/>
      <c r="NLY85" s="184"/>
      <c r="NLZ85" s="185"/>
      <c r="NMA85" s="183"/>
      <c r="NMC85" s="182"/>
      <c r="NMH85" s="183"/>
      <c r="NMI85" s="183"/>
      <c r="NMJ85" s="183"/>
      <c r="NMK85" s="184"/>
      <c r="NML85" s="185"/>
      <c r="NMM85" s="183"/>
      <c r="NMO85" s="182"/>
      <c r="NMT85" s="183"/>
      <c r="NMU85" s="183"/>
      <c r="NMV85" s="183"/>
      <c r="NMW85" s="184"/>
      <c r="NMX85" s="185"/>
      <c r="NMY85" s="183"/>
      <c r="NNA85" s="182"/>
      <c r="NNF85" s="183"/>
      <c r="NNG85" s="183"/>
      <c r="NNH85" s="183"/>
      <c r="NNI85" s="184"/>
      <c r="NNJ85" s="185"/>
      <c r="NNK85" s="183"/>
      <c r="NNM85" s="182"/>
      <c r="NNR85" s="183"/>
      <c r="NNS85" s="183"/>
      <c r="NNT85" s="183"/>
      <c r="NNU85" s="184"/>
      <c r="NNV85" s="185"/>
      <c r="NNW85" s="183"/>
      <c r="NNY85" s="182"/>
      <c r="NOD85" s="183"/>
      <c r="NOE85" s="183"/>
      <c r="NOF85" s="183"/>
      <c r="NOG85" s="184"/>
      <c r="NOH85" s="185"/>
      <c r="NOI85" s="183"/>
      <c r="NOK85" s="182"/>
      <c r="NOP85" s="183"/>
      <c r="NOQ85" s="183"/>
      <c r="NOR85" s="183"/>
      <c r="NOS85" s="184"/>
      <c r="NOT85" s="185"/>
      <c r="NOU85" s="183"/>
      <c r="NOW85" s="182"/>
      <c r="NPB85" s="183"/>
      <c r="NPC85" s="183"/>
      <c r="NPD85" s="183"/>
      <c r="NPE85" s="184"/>
      <c r="NPF85" s="185"/>
      <c r="NPG85" s="183"/>
      <c r="NPI85" s="182"/>
      <c r="NPN85" s="183"/>
      <c r="NPO85" s="183"/>
      <c r="NPP85" s="183"/>
      <c r="NPQ85" s="184"/>
      <c r="NPR85" s="185"/>
      <c r="NPS85" s="183"/>
      <c r="NPU85" s="182"/>
      <c r="NPZ85" s="183"/>
      <c r="NQA85" s="183"/>
      <c r="NQB85" s="183"/>
      <c r="NQC85" s="184"/>
      <c r="NQD85" s="185"/>
      <c r="NQE85" s="183"/>
      <c r="NQG85" s="182"/>
      <c r="NQL85" s="183"/>
      <c r="NQM85" s="183"/>
      <c r="NQN85" s="183"/>
      <c r="NQO85" s="184"/>
      <c r="NQP85" s="185"/>
      <c r="NQQ85" s="183"/>
      <c r="NQS85" s="182"/>
      <c r="NQX85" s="183"/>
      <c r="NQY85" s="183"/>
      <c r="NQZ85" s="183"/>
      <c r="NRA85" s="184"/>
      <c r="NRB85" s="185"/>
      <c r="NRC85" s="183"/>
      <c r="NRE85" s="182"/>
      <c r="NRJ85" s="183"/>
      <c r="NRK85" s="183"/>
      <c r="NRL85" s="183"/>
      <c r="NRM85" s="184"/>
      <c r="NRN85" s="185"/>
      <c r="NRO85" s="183"/>
      <c r="NRQ85" s="182"/>
      <c r="NRV85" s="183"/>
      <c r="NRW85" s="183"/>
      <c r="NRX85" s="183"/>
      <c r="NRY85" s="184"/>
      <c r="NRZ85" s="185"/>
      <c r="NSA85" s="183"/>
      <c r="NSC85" s="182"/>
      <c r="NSH85" s="183"/>
      <c r="NSI85" s="183"/>
      <c r="NSJ85" s="183"/>
      <c r="NSK85" s="184"/>
      <c r="NSL85" s="185"/>
      <c r="NSM85" s="183"/>
      <c r="NSO85" s="182"/>
      <c r="NST85" s="183"/>
      <c r="NSU85" s="183"/>
      <c r="NSV85" s="183"/>
      <c r="NSW85" s="184"/>
      <c r="NSX85" s="185"/>
      <c r="NSY85" s="183"/>
      <c r="NTA85" s="182"/>
      <c r="NTF85" s="183"/>
      <c r="NTG85" s="183"/>
      <c r="NTH85" s="183"/>
      <c r="NTI85" s="184"/>
      <c r="NTJ85" s="185"/>
      <c r="NTK85" s="183"/>
      <c r="NTM85" s="182"/>
      <c r="NTR85" s="183"/>
      <c r="NTS85" s="183"/>
      <c r="NTT85" s="183"/>
      <c r="NTU85" s="184"/>
      <c r="NTV85" s="185"/>
      <c r="NTW85" s="183"/>
      <c r="NTY85" s="182"/>
      <c r="NUD85" s="183"/>
      <c r="NUE85" s="183"/>
      <c r="NUF85" s="183"/>
      <c r="NUG85" s="184"/>
      <c r="NUH85" s="185"/>
      <c r="NUI85" s="183"/>
      <c r="NUK85" s="182"/>
      <c r="NUP85" s="183"/>
      <c r="NUQ85" s="183"/>
      <c r="NUR85" s="183"/>
      <c r="NUS85" s="184"/>
      <c r="NUT85" s="185"/>
      <c r="NUU85" s="183"/>
      <c r="NUW85" s="182"/>
      <c r="NVB85" s="183"/>
      <c r="NVC85" s="183"/>
      <c r="NVD85" s="183"/>
      <c r="NVE85" s="184"/>
      <c r="NVF85" s="185"/>
      <c r="NVG85" s="183"/>
      <c r="NVI85" s="182"/>
      <c r="NVN85" s="183"/>
      <c r="NVO85" s="183"/>
      <c r="NVP85" s="183"/>
      <c r="NVQ85" s="184"/>
      <c r="NVR85" s="185"/>
      <c r="NVS85" s="183"/>
      <c r="NVU85" s="182"/>
      <c r="NVZ85" s="183"/>
      <c r="NWA85" s="183"/>
      <c r="NWB85" s="183"/>
      <c r="NWC85" s="184"/>
      <c r="NWD85" s="185"/>
      <c r="NWE85" s="183"/>
      <c r="NWG85" s="182"/>
      <c r="NWL85" s="183"/>
      <c r="NWM85" s="183"/>
      <c r="NWN85" s="183"/>
      <c r="NWO85" s="184"/>
      <c r="NWP85" s="185"/>
      <c r="NWQ85" s="183"/>
      <c r="NWS85" s="182"/>
      <c r="NWX85" s="183"/>
      <c r="NWY85" s="183"/>
      <c r="NWZ85" s="183"/>
      <c r="NXA85" s="184"/>
      <c r="NXB85" s="185"/>
      <c r="NXC85" s="183"/>
      <c r="NXE85" s="182"/>
      <c r="NXJ85" s="183"/>
      <c r="NXK85" s="183"/>
      <c r="NXL85" s="183"/>
      <c r="NXM85" s="184"/>
      <c r="NXN85" s="185"/>
      <c r="NXO85" s="183"/>
      <c r="NXQ85" s="182"/>
      <c r="NXV85" s="183"/>
      <c r="NXW85" s="183"/>
      <c r="NXX85" s="183"/>
      <c r="NXY85" s="184"/>
      <c r="NXZ85" s="185"/>
      <c r="NYA85" s="183"/>
      <c r="NYC85" s="182"/>
      <c r="NYH85" s="183"/>
      <c r="NYI85" s="183"/>
      <c r="NYJ85" s="183"/>
      <c r="NYK85" s="184"/>
      <c r="NYL85" s="185"/>
      <c r="NYM85" s="183"/>
      <c r="NYO85" s="182"/>
      <c r="NYT85" s="183"/>
      <c r="NYU85" s="183"/>
      <c r="NYV85" s="183"/>
      <c r="NYW85" s="184"/>
      <c r="NYX85" s="185"/>
      <c r="NYY85" s="183"/>
      <c r="NZA85" s="182"/>
      <c r="NZF85" s="183"/>
      <c r="NZG85" s="183"/>
      <c r="NZH85" s="183"/>
      <c r="NZI85" s="184"/>
      <c r="NZJ85" s="185"/>
      <c r="NZK85" s="183"/>
      <c r="NZM85" s="182"/>
      <c r="NZR85" s="183"/>
      <c r="NZS85" s="183"/>
      <c r="NZT85" s="183"/>
      <c r="NZU85" s="184"/>
      <c r="NZV85" s="185"/>
      <c r="NZW85" s="183"/>
      <c r="NZY85" s="182"/>
      <c r="OAD85" s="183"/>
      <c r="OAE85" s="183"/>
      <c r="OAF85" s="183"/>
      <c r="OAG85" s="184"/>
      <c r="OAH85" s="185"/>
      <c r="OAI85" s="183"/>
      <c r="OAK85" s="182"/>
      <c r="OAP85" s="183"/>
      <c r="OAQ85" s="183"/>
      <c r="OAR85" s="183"/>
      <c r="OAS85" s="184"/>
      <c r="OAT85" s="185"/>
      <c r="OAU85" s="183"/>
      <c r="OAW85" s="182"/>
      <c r="OBB85" s="183"/>
      <c r="OBC85" s="183"/>
      <c r="OBD85" s="183"/>
      <c r="OBE85" s="184"/>
      <c r="OBF85" s="185"/>
      <c r="OBG85" s="183"/>
      <c r="OBI85" s="182"/>
      <c r="OBN85" s="183"/>
      <c r="OBO85" s="183"/>
      <c r="OBP85" s="183"/>
      <c r="OBQ85" s="184"/>
      <c r="OBR85" s="185"/>
      <c r="OBS85" s="183"/>
      <c r="OBU85" s="182"/>
      <c r="OBZ85" s="183"/>
      <c r="OCA85" s="183"/>
      <c r="OCB85" s="183"/>
      <c r="OCC85" s="184"/>
      <c r="OCD85" s="185"/>
      <c r="OCE85" s="183"/>
      <c r="OCG85" s="182"/>
      <c r="OCL85" s="183"/>
      <c r="OCM85" s="183"/>
      <c r="OCN85" s="183"/>
      <c r="OCO85" s="184"/>
      <c r="OCP85" s="185"/>
      <c r="OCQ85" s="183"/>
      <c r="OCS85" s="182"/>
      <c r="OCX85" s="183"/>
      <c r="OCY85" s="183"/>
      <c r="OCZ85" s="183"/>
      <c r="ODA85" s="184"/>
      <c r="ODB85" s="185"/>
      <c r="ODC85" s="183"/>
      <c r="ODE85" s="182"/>
      <c r="ODJ85" s="183"/>
      <c r="ODK85" s="183"/>
      <c r="ODL85" s="183"/>
      <c r="ODM85" s="184"/>
      <c r="ODN85" s="185"/>
      <c r="ODO85" s="183"/>
      <c r="ODQ85" s="182"/>
      <c r="ODV85" s="183"/>
      <c r="ODW85" s="183"/>
      <c r="ODX85" s="183"/>
      <c r="ODY85" s="184"/>
      <c r="ODZ85" s="185"/>
      <c r="OEA85" s="183"/>
      <c r="OEC85" s="182"/>
      <c r="OEH85" s="183"/>
      <c r="OEI85" s="183"/>
      <c r="OEJ85" s="183"/>
      <c r="OEK85" s="184"/>
      <c r="OEL85" s="185"/>
      <c r="OEM85" s="183"/>
      <c r="OEO85" s="182"/>
      <c r="OET85" s="183"/>
      <c r="OEU85" s="183"/>
      <c r="OEV85" s="183"/>
      <c r="OEW85" s="184"/>
      <c r="OEX85" s="185"/>
      <c r="OEY85" s="183"/>
      <c r="OFA85" s="182"/>
      <c r="OFF85" s="183"/>
      <c r="OFG85" s="183"/>
      <c r="OFH85" s="183"/>
      <c r="OFI85" s="184"/>
      <c r="OFJ85" s="185"/>
      <c r="OFK85" s="183"/>
      <c r="OFM85" s="182"/>
      <c r="OFR85" s="183"/>
      <c r="OFS85" s="183"/>
      <c r="OFT85" s="183"/>
      <c r="OFU85" s="184"/>
      <c r="OFV85" s="185"/>
      <c r="OFW85" s="183"/>
      <c r="OFY85" s="182"/>
      <c r="OGD85" s="183"/>
      <c r="OGE85" s="183"/>
      <c r="OGF85" s="183"/>
      <c r="OGG85" s="184"/>
      <c r="OGH85" s="185"/>
      <c r="OGI85" s="183"/>
      <c r="OGK85" s="182"/>
      <c r="OGP85" s="183"/>
      <c r="OGQ85" s="183"/>
      <c r="OGR85" s="183"/>
      <c r="OGS85" s="184"/>
      <c r="OGT85" s="185"/>
      <c r="OGU85" s="183"/>
      <c r="OGW85" s="182"/>
      <c r="OHB85" s="183"/>
      <c r="OHC85" s="183"/>
      <c r="OHD85" s="183"/>
      <c r="OHE85" s="184"/>
      <c r="OHF85" s="185"/>
      <c r="OHG85" s="183"/>
      <c r="OHI85" s="182"/>
      <c r="OHN85" s="183"/>
      <c r="OHO85" s="183"/>
      <c r="OHP85" s="183"/>
      <c r="OHQ85" s="184"/>
      <c r="OHR85" s="185"/>
      <c r="OHS85" s="183"/>
      <c r="OHU85" s="182"/>
      <c r="OHZ85" s="183"/>
      <c r="OIA85" s="183"/>
      <c r="OIB85" s="183"/>
      <c r="OIC85" s="184"/>
      <c r="OID85" s="185"/>
      <c r="OIE85" s="183"/>
      <c r="OIG85" s="182"/>
      <c r="OIL85" s="183"/>
      <c r="OIM85" s="183"/>
      <c r="OIN85" s="183"/>
      <c r="OIO85" s="184"/>
      <c r="OIP85" s="185"/>
      <c r="OIQ85" s="183"/>
      <c r="OIS85" s="182"/>
      <c r="OIX85" s="183"/>
      <c r="OIY85" s="183"/>
      <c r="OIZ85" s="183"/>
      <c r="OJA85" s="184"/>
      <c r="OJB85" s="185"/>
      <c r="OJC85" s="183"/>
      <c r="OJE85" s="182"/>
      <c r="OJJ85" s="183"/>
      <c r="OJK85" s="183"/>
      <c r="OJL85" s="183"/>
      <c r="OJM85" s="184"/>
      <c r="OJN85" s="185"/>
      <c r="OJO85" s="183"/>
      <c r="OJQ85" s="182"/>
      <c r="OJV85" s="183"/>
      <c r="OJW85" s="183"/>
      <c r="OJX85" s="183"/>
      <c r="OJY85" s="184"/>
      <c r="OJZ85" s="185"/>
      <c r="OKA85" s="183"/>
      <c r="OKC85" s="182"/>
      <c r="OKH85" s="183"/>
      <c r="OKI85" s="183"/>
      <c r="OKJ85" s="183"/>
      <c r="OKK85" s="184"/>
      <c r="OKL85" s="185"/>
      <c r="OKM85" s="183"/>
      <c r="OKO85" s="182"/>
      <c r="OKT85" s="183"/>
      <c r="OKU85" s="183"/>
      <c r="OKV85" s="183"/>
      <c r="OKW85" s="184"/>
      <c r="OKX85" s="185"/>
      <c r="OKY85" s="183"/>
      <c r="OLA85" s="182"/>
      <c r="OLF85" s="183"/>
      <c r="OLG85" s="183"/>
      <c r="OLH85" s="183"/>
      <c r="OLI85" s="184"/>
      <c r="OLJ85" s="185"/>
      <c r="OLK85" s="183"/>
      <c r="OLM85" s="182"/>
      <c r="OLR85" s="183"/>
      <c r="OLS85" s="183"/>
      <c r="OLT85" s="183"/>
      <c r="OLU85" s="184"/>
      <c r="OLV85" s="185"/>
      <c r="OLW85" s="183"/>
      <c r="OLY85" s="182"/>
      <c r="OMD85" s="183"/>
      <c r="OME85" s="183"/>
      <c r="OMF85" s="183"/>
      <c r="OMG85" s="184"/>
      <c r="OMH85" s="185"/>
      <c r="OMI85" s="183"/>
      <c r="OMK85" s="182"/>
      <c r="OMP85" s="183"/>
      <c r="OMQ85" s="183"/>
      <c r="OMR85" s="183"/>
      <c r="OMS85" s="184"/>
      <c r="OMT85" s="185"/>
      <c r="OMU85" s="183"/>
      <c r="OMW85" s="182"/>
      <c r="ONB85" s="183"/>
      <c r="ONC85" s="183"/>
      <c r="OND85" s="183"/>
      <c r="ONE85" s="184"/>
      <c r="ONF85" s="185"/>
      <c r="ONG85" s="183"/>
      <c r="ONI85" s="182"/>
      <c r="ONN85" s="183"/>
      <c r="ONO85" s="183"/>
      <c r="ONP85" s="183"/>
      <c r="ONQ85" s="184"/>
      <c r="ONR85" s="185"/>
      <c r="ONS85" s="183"/>
      <c r="ONU85" s="182"/>
      <c r="ONZ85" s="183"/>
      <c r="OOA85" s="183"/>
      <c r="OOB85" s="183"/>
      <c r="OOC85" s="184"/>
      <c r="OOD85" s="185"/>
      <c r="OOE85" s="183"/>
      <c r="OOG85" s="182"/>
      <c r="OOL85" s="183"/>
      <c r="OOM85" s="183"/>
      <c r="OON85" s="183"/>
      <c r="OOO85" s="184"/>
      <c r="OOP85" s="185"/>
      <c r="OOQ85" s="183"/>
      <c r="OOS85" s="182"/>
      <c r="OOX85" s="183"/>
      <c r="OOY85" s="183"/>
      <c r="OOZ85" s="183"/>
      <c r="OPA85" s="184"/>
      <c r="OPB85" s="185"/>
      <c r="OPC85" s="183"/>
      <c r="OPE85" s="182"/>
      <c r="OPJ85" s="183"/>
      <c r="OPK85" s="183"/>
      <c r="OPL85" s="183"/>
      <c r="OPM85" s="184"/>
      <c r="OPN85" s="185"/>
      <c r="OPO85" s="183"/>
      <c r="OPQ85" s="182"/>
      <c r="OPV85" s="183"/>
      <c r="OPW85" s="183"/>
      <c r="OPX85" s="183"/>
      <c r="OPY85" s="184"/>
      <c r="OPZ85" s="185"/>
      <c r="OQA85" s="183"/>
      <c r="OQC85" s="182"/>
      <c r="OQH85" s="183"/>
      <c r="OQI85" s="183"/>
      <c r="OQJ85" s="183"/>
      <c r="OQK85" s="184"/>
      <c r="OQL85" s="185"/>
      <c r="OQM85" s="183"/>
      <c r="OQO85" s="182"/>
      <c r="OQT85" s="183"/>
      <c r="OQU85" s="183"/>
      <c r="OQV85" s="183"/>
      <c r="OQW85" s="184"/>
      <c r="OQX85" s="185"/>
      <c r="OQY85" s="183"/>
      <c r="ORA85" s="182"/>
      <c r="ORF85" s="183"/>
      <c r="ORG85" s="183"/>
      <c r="ORH85" s="183"/>
      <c r="ORI85" s="184"/>
      <c r="ORJ85" s="185"/>
      <c r="ORK85" s="183"/>
      <c r="ORM85" s="182"/>
      <c r="ORR85" s="183"/>
      <c r="ORS85" s="183"/>
      <c r="ORT85" s="183"/>
      <c r="ORU85" s="184"/>
      <c r="ORV85" s="185"/>
      <c r="ORW85" s="183"/>
      <c r="ORY85" s="182"/>
      <c r="OSD85" s="183"/>
      <c r="OSE85" s="183"/>
      <c r="OSF85" s="183"/>
      <c r="OSG85" s="184"/>
      <c r="OSH85" s="185"/>
      <c r="OSI85" s="183"/>
      <c r="OSK85" s="182"/>
      <c r="OSP85" s="183"/>
      <c r="OSQ85" s="183"/>
      <c r="OSR85" s="183"/>
      <c r="OSS85" s="184"/>
      <c r="OST85" s="185"/>
      <c r="OSU85" s="183"/>
      <c r="OSW85" s="182"/>
      <c r="OTB85" s="183"/>
      <c r="OTC85" s="183"/>
      <c r="OTD85" s="183"/>
      <c r="OTE85" s="184"/>
      <c r="OTF85" s="185"/>
      <c r="OTG85" s="183"/>
      <c r="OTI85" s="182"/>
      <c r="OTN85" s="183"/>
      <c r="OTO85" s="183"/>
      <c r="OTP85" s="183"/>
      <c r="OTQ85" s="184"/>
      <c r="OTR85" s="185"/>
      <c r="OTS85" s="183"/>
      <c r="OTU85" s="182"/>
      <c r="OTZ85" s="183"/>
      <c r="OUA85" s="183"/>
      <c r="OUB85" s="183"/>
      <c r="OUC85" s="184"/>
      <c r="OUD85" s="185"/>
      <c r="OUE85" s="183"/>
      <c r="OUG85" s="182"/>
      <c r="OUL85" s="183"/>
      <c r="OUM85" s="183"/>
      <c r="OUN85" s="183"/>
      <c r="OUO85" s="184"/>
      <c r="OUP85" s="185"/>
      <c r="OUQ85" s="183"/>
      <c r="OUS85" s="182"/>
      <c r="OUX85" s="183"/>
      <c r="OUY85" s="183"/>
      <c r="OUZ85" s="183"/>
      <c r="OVA85" s="184"/>
      <c r="OVB85" s="185"/>
      <c r="OVC85" s="183"/>
      <c r="OVE85" s="182"/>
      <c r="OVJ85" s="183"/>
      <c r="OVK85" s="183"/>
      <c r="OVL85" s="183"/>
      <c r="OVM85" s="184"/>
      <c r="OVN85" s="185"/>
      <c r="OVO85" s="183"/>
      <c r="OVQ85" s="182"/>
      <c r="OVV85" s="183"/>
      <c r="OVW85" s="183"/>
      <c r="OVX85" s="183"/>
      <c r="OVY85" s="184"/>
      <c r="OVZ85" s="185"/>
      <c r="OWA85" s="183"/>
      <c r="OWC85" s="182"/>
      <c r="OWH85" s="183"/>
      <c r="OWI85" s="183"/>
      <c r="OWJ85" s="183"/>
      <c r="OWK85" s="184"/>
      <c r="OWL85" s="185"/>
      <c r="OWM85" s="183"/>
      <c r="OWO85" s="182"/>
      <c r="OWT85" s="183"/>
      <c r="OWU85" s="183"/>
      <c r="OWV85" s="183"/>
      <c r="OWW85" s="184"/>
      <c r="OWX85" s="185"/>
      <c r="OWY85" s="183"/>
      <c r="OXA85" s="182"/>
      <c r="OXF85" s="183"/>
      <c r="OXG85" s="183"/>
      <c r="OXH85" s="183"/>
      <c r="OXI85" s="184"/>
      <c r="OXJ85" s="185"/>
      <c r="OXK85" s="183"/>
      <c r="OXM85" s="182"/>
      <c r="OXR85" s="183"/>
      <c r="OXS85" s="183"/>
      <c r="OXT85" s="183"/>
      <c r="OXU85" s="184"/>
      <c r="OXV85" s="185"/>
      <c r="OXW85" s="183"/>
      <c r="OXY85" s="182"/>
      <c r="OYD85" s="183"/>
      <c r="OYE85" s="183"/>
      <c r="OYF85" s="183"/>
      <c r="OYG85" s="184"/>
      <c r="OYH85" s="185"/>
      <c r="OYI85" s="183"/>
      <c r="OYK85" s="182"/>
      <c r="OYP85" s="183"/>
      <c r="OYQ85" s="183"/>
      <c r="OYR85" s="183"/>
      <c r="OYS85" s="184"/>
      <c r="OYT85" s="185"/>
      <c r="OYU85" s="183"/>
      <c r="OYW85" s="182"/>
      <c r="OZB85" s="183"/>
      <c r="OZC85" s="183"/>
      <c r="OZD85" s="183"/>
      <c r="OZE85" s="184"/>
      <c r="OZF85" s="185"/>
      <c r="OZG85" s="183"/>
      <c r="OZI85" s="182"/>
      <c r="OZN85" s="183"/>
      <c r="OZO85" s="183"/>
      <c r="OZP85" s="183"/>
      <c r="OZQ85" s="184"/>
      <c r="OZR85" s="185"/>
      <c r="OZS85" s="183"/>
      <c r="OZU85" s="182"/>
      <c r="OZZ85" s="183"/>
      <c r="PAA85" s="183"/>
      <c r="PAB85" s="183"/>
      <c r="PAC85" s="184"/>
      <c r="PAD85" s="185"/>
      <c r="PAE85" s="183"/>
      <c r="PAG85" s="182"/>
      <c r="PAL85" s="183"/>
      <c r="PAM85" s="183"/>
      <c r="PAN85" s="183"/>
      <c r="PAO85" s="184"/>
      <c r="PAP85" s="185"/>
      <c r="PAQ85" s="183"/>
      <c r="PAS85" s="182"/>
      <c r="PAX85" s="183"/>
      <c r="PAY85" s="183"/>
      <c r="PAZ85" s="183"/>
      <c r="PBA85" s="184"/>
      <c r="PBB85" s="185"/>
      <c r="PBC85" s="183"/>
      <c r="PBE85" s="182"/>
      <c r="PBJ85" s="183"/>
      <c r="PBK85" s="183"/>
      <c r="PBL85" s="183"/>
      <c r="PBM85" s="184"/>
      <c r="PBN85" s="185"/>
      <c r="PBO85" s="183"/>
      <c r="PBQ85" s="182"/>
      <c r="PBV85" s="183"/>
      <c r="PBW85" s="183"/>
      <c r="PBX85" s="183"/>
      <c r="PBY85" s="184"/>
      <c r="PBZ85" s="185"/>
      <c r="PCA85" s="183"/>
      <c r="PCC85" s="182"/>
      <c r="PCH85" s="183"/>
      <c r="PCI85" s="183"/>
      <c r="PCJ85" s="183"/>
      <c r="PCK85" s="184"/>
      <c r="PCL85" s="185"/>
      <c r="PCM85" s="183"/>
      <c r="PCO85" s="182"/>
      <c r="PCT85" s="183"/>
      <c r="PCU85" s="183"/>
      <c r="PCV85" s="183"/>
      <c r="PCW85" s="184"/>
      <c r="PCX85" s="185"/>
      <c r="PCY85" s="183"/>
      <c r="PDA85" s="182"/>
      <c r="PDF85" s="183"/>
      <c r="PDG85" s="183"/>
      <c r="PDH85" s="183"/>
      <c r="PDI85" s="184"/>
      <c r="PDJ85" s="185"/>
      <c r="PDK85" s="183"/>
      <c r="PDM85" s="182"/>
      <c r="PDR85" s="183"/>
      <c r="PDS85" s="183"/>
      <c r="PDT85" s="183"/>
      <c r="PDU85" s="184"/>
      <c r="PDV85" s="185"/>
      <c r="PDW85" s="183"/>
      <c r="PDY85" s="182"/>
      <c r="PED85" s="183"/>
      <c r="PEE85" s="183"/>
      <c r="PEF85" s="183"/>
      <c r="PEG85" s="184"/>
      <c r="PEH85" s="185"/>
      <c r="PEI85" s="183"/>
      <c r="PEK85" s="182"/>
      <c r="PEP85" s="183"/>
      <c r="PEQ85" s="183"/>
      <c r="PER85" s="183"/>
      <c r="PES85" s="184"/>
      <c r="PET85" s="185"/>
      <c r="PEU85" s="183"/>
      <c r="PEW85" s="182"/>
      <c r="PFB85" s="183"/>
      <c r="PFC85" s="183"/>
      <c r="PFD85" s="183"/>
      <c r="PFE85" s="184"/>
      <c r="PFF85" s="185"/>
      <c r="PFG85" s="183"/>
      <c r="PFI85" s="182"/>
      <c r="PFN85" s="183"/>
      <c r="PFO85" s="183"/>
      <c r="PFP85" s="183"/>
      <c r="PFQ85" s="184"/>
      <c r="PFR85" s="185"/>
      <c r="PFS85" s="183"/>
      <c r="PFU85" s="182"/>
      <c r="PFZ85" s="183"/>
      <c r="PGA85" s="183"/>
      <c r="PGB85" s="183"/>
      <c r="PGC85" s="184"/>
      <c r="PGD85" s="185"/>
      <c r="PGE85" s="183"/>
      <c r="PGG85" s="182"/>
      <c r="PGL85" s="183"/>
      <c r="PGM85" s="183"/>
      <c r="PGN85" s="183"/>
      <c r="PGO85" s="184"/>
      <c r="PGP85" s="185"/>
      <c r="PGQ85" s="183"/>
      <c r="PGS85" s="182"/>
      <c r="PGX85" s="183"/>
      <c r="PGY85" s="183"/>
      <c r="PGZ85" s="183"/>
      <c r="PHA85" s="184"/>
      <c r="PHB85" s="185"/>
      <c r="PHC85" s="183"/>
      <c r="PHE85" s="182"/>
      <c r="PHJ85" s="183"/>
      <c r="PHK85" s="183"/>
      <c r="PHL85" s="183"/>
      <c r="PHM85" s="184"/>
      <c r="PHN85" s="185"/>
      <c r="PHO85" s="183"/>
      <c r="PHQ85" s="182"/>
      <c r="PHV85" s="183"/>
      <c r="PHW85" s="183"/>
      <c r="PHX85" s="183"/>
      <c r="PHY85" s="184"/>
      <c r="PHZ85" s="185"/>
      <c r="PIA85" s="183"/>
      <c r="PIC85" s="182"/>
      <c r="PIH85" s="183"/>
      <c r="PII85" s="183"/>
      <c r="PIJ85" s="183"/>
      <c r="PIK85" s="184"/>
      <c r="PIL85" s="185"/>
      <c r="PIM85" s="183"/>
      <c r="PIO85" s="182"/>
      <c r="PIT85" s="183"/>
      <c r="PIU85" s="183"/>
      <c r="PIV85" s="183"/>
      <c r="PIW85" s="184"/>
      <c r="PIX85" s="185"/>
      <c r="PIY85" s="183"/>
      <c r="PJA85" s="182"/>
      <c r="PJF85" s="183"/>
      <c r="PJG85" s="183"/>
      <c r="PJH85" s="183"/>
      <c r="PJI85" s="184"/>
      <c r="PJJ85" s="185"/>
      <c r="PJK85" s="183"/>
      <c r="PJM85" s="182"/>
      <c r="PJR85" s="183"/>
      <c r="PJS85" s="183"/>
      <c r="PJT85" s="183"/>
      <c r="PJU85" s="184"/>
      <c r="PJV85" s="185"/>
      <c r="PJW85" s="183"/>
      <c r="PJY85" s="182"/>
      <c r="PKD85" s="183"/>
      <c r="PKE85" s="183"/>
      <c r="PKF85" s="183"/>
      <c r="PKG85" s="184"/>
      <c r="PKH85" s="185"/>
      <c r="PKI85" s="183"/>
      <c r="PKK85" s="182"/>
      <c r="PKP85" s="183"/>
      <c r="PKQ85" s="183"/>
      <c r="PKR85" s="183"/>
      <c r="PKS85" s="184"/>
      <c r="PKT85" s="185"/>
      <c r="PKU85" s="183"/>
      <c r="PKW85" s="182"/>
      <c r="PLB85" s="183"/>
      <c r="PLC85" s="183"/>
      <c r="PLD85" s="183"/>
      <c r="PLE85" s="184"/>
      <c r="PLF85" s="185"/>
      <c r="PLG85" s="183"/>
      <c r="PLI85" s="182"/>
      <c r="PLN85" s="183"/>
      <c r="PLO85" s="183"/>
      <c r="PLP85" s="183"/>
      <c r="PLQ85" s="184"/>
      <c r="PLR85" s="185"/>
      <c r="PLS85" s="183"/>
      <c r="PLU85" s="182"/>
      <c r="PLZ85" s="183"/>
      <c r="PMA85" s="183"/>
      <c r="PMB85" s="183"/>
      <c r="PMC85" s="184"/>
      <c r="PMD85" s="185"/>
      <c r="PME85" s="183"/>
      <c r="PMG85" s="182"/>
      <c r="PML85" s="183"/>
      <c r="PMM85" s="183"/>
      <c r="PMN85" s="183"/>
      <c r="PMO85" s="184"/>
      <c r="PMP85" s="185"/>
      <c r="PMQ85" s="183"/>
      <c r="PMS85" s="182"/>
      <c r="PMX85" s="183"/>
      <c r="PMY85" s="183"/>
      <c r="PMZ85" s="183"/>
      <c r="PNA85" s="184"/>
      <c r="PNB85" s="185"/>
      <c r="PNC85" s="183"/>
      <c r="PNE85" s="182"/>
      <c r="PNJ85" s="183"/>
      <c r="PNK85" s="183"/>
      <c r="PNL85" s="183"/>
      <c r="PNM85" s="184"/>
      <c r="PNN85" s="185"/>
      <c r="PNO85" s="183"/>
      <c r="PNQ85" s="182"/>
      <c r="PNV85" s="183"/>
      <c r="PNW85" s="183"/>
      <c r="PNX85" s="183"/>
      <c r="PNY85" s="184"/>
      <c r="PNZ85" s="185"/>
      <c r="POA85" s="183"/>
      <c r="POC85" s="182"/>
      <c r="POH85" s="183"/>
      <c r="POI85" s="183"/>
      <c r="POJ85" s="183"/>
      <c r="POK85" s="184"/>
      <c r="POL85" s="185"/>
      <c r="POM85" s="183"/>
      <c r="POO85" s="182"/>
      <c r="POT85" s="183"/>
      <c r="POU85" s="183"/>
      <c r="POV85" s="183"/>
      <c r="POW85" s="184"/>
      <c r="POX85" s="185"/>
      <c r="POY85" s="183"/>
      <c r="PPA85" s="182"/>
      <c r="PPF85" s="183"/>
      <c r="PPG85" s="183"/>
      <c r="PPH85" s="183"/>
      <c r="PPI85" s="184"/>
      <c r="PPJ85" s="185"/>
      <c r="PPK85" s="183"/>
      <c r="PPM85" s="182"/>
      <c r="PPR85" s="183"/>
      <c r="PPS85" s="183"/>
      <c r="PPT85" s="183"/>
      <c r="PPU85" s="184"/>
      <c r="PPV85" s="185"/>
      <c r="PPW85" s="183"/>
      <c r="PPY85" s="182"/>
      <c r="PQD85" s="183"/>
      <c r="PQE85" s="183"/>
      <c r="PQF85" s="183"/>
      <c r="PQG85" s="184"/>
      <c r="PQH85" s="185"/>
      <c r="PQI85" s="183"/>
      <c r="PQK85" s="182"/>
      <c r="PQP85" s="183"/>
      <c r="PQQ85" s="183"/>
      <c r="PQR85" s="183"/>
      <c r="PQS85" s="184"/>
      <c r="PQT85" s="185"/>
      <c r="PQU85" s="183"/>
      <c r="PQW85" s="182"/>
      <c r="PRB85" s="183"/>
      <c r="PRC85" s="183"/>
      <c r="PRD85" s="183"/>
      <c r="PRE85" s="184"/>
      <c r="PRF85" s="185"/>
      <c r="PRG85" s="183"/>
      <c r="PRI85" s="182"/>
      <c r="PRN85" s="183"/>
      <c r="PRO85" s="183"/>
      <c r="PRP85" s="183"/>
      <c r="PRQ85" s="184"/>
      <c r="PRR85" s="185"/>
      <c r="PRS85" s="183"/>
      <c r="PRU85" s="182"/>
      <c r="PRZ85" s="183"/>
      <c r="PSA85" s="183"/>
      <c r="PSB85" s="183"/>
      <c r="PSC85" s="184"/>
      <c r="PSD85" s="185"/>
      <c r="PSE85" s="183"/>
      <c r="PSG85" s="182"/>
      <c r="PSL85" s="183"/>
      <c r="PSM85" s="183"/>
      <c r="PSN85" s="183"/>
      <c r="PSO85" s="184"/>
      <c r="PSP85" s="185"/>
      <c r="PSQ85" s="183"/>
      <c r="PSS85" s="182"/>
      <c r="PSX85" s="183"/>
      <c r="PSY85" s="183"/>
      <c r="PSZ85" s="183"/>
      <c r="PTA85" s="184"/>
      <c r="PTB85" s="185"/>
      <c r="PTC85" s="183"/>
      <c r="PTE85" s="182"/>
      <c r="PTJ85" s="183"/>
      <c r="PTK85" s="183"/>
      <c r="PTL85" s="183"/>
      <c r="PTM85" s="184"/>
      <c r="PTN85" s="185"/>
      <c r="PTO85" s="183"/>
      <c r="PTQ85" s="182"/>
      <c r="PTV85" s="183"/>
      <c r="PTW85" s="183"/>
      <c r="PTX85" s="183"/>
      <c r="PTY85" s="184"/>
      <c r="PTZ85" s="185"/>
      <c r="PUA85" s="183"/>
      <c r="PUC85" s="182"/>
      <c r="PUH85" s="183"/>
      <c r="PUI85" s="183"/>
      <c r="PUJ85" s="183"/>
      <c r="PUK85" s="184"/>
      <c r="PUL85" s="185"/>
      <c r="PUM85" s="183"/>
      <c r="PUO85" s="182"/>
      <c r="PUT85" s="183"/>
      <c r="PUU85" s="183"/>
      <c r="PUV85" s="183"/>
      <c r="PUW85" s="184"/>
      <c r="PUX85" s="185"/>
      <c r="PUY85" s="183"/>
      <c r="PVA85" s="182"/>
      <c r="PVF85" s="183"/>
      <c r="PVG85" s="183"/>
      <c r="PVH85" s="183"/>
      <c r="PVI85" s="184"/>
      <c r="PVJ85" s="185"/>
      <c r="PVK85" s="183"/>
      <c r="PVM85" s="182"/>
      <c r="PVR85" s="183"/>
      <c r="PVS85" s="183"/>
      <c r="PVT85" s="183"/>
      <c r="PVU85" s="184"/>
      <c r="PVV85" s="185"/>
      <c r="PVW85" s="183"/>
      <c r="PVY85" s="182"/>
      <c r="PWD85" s="183"/>
      <c r="PWE85" s="183"/>
      <c r="PWF85" s="183"/>
      <c r="PWG85" s="184"/>
      <c r="PWH85" s="185"/>
      <c r="PWI85" s="183"/>
      <c r="PWK85" s="182"/>
      <c r="PWP85" s="183"/>
      <c r="PWQ85" s="183"/>
      <c r="PWR85" s="183"/>
      <c r="PWS85" s="184"/>
      <c r="PWT85" s="185"/>
      <c r="PWU85" s="183"/>
      <c r="PWW85" s="182"/>
      <c r="PXB85" s="183"/>
      <c r="PXC85" s="183"/>
      <c r="PXD85" s="183"/>
      <c r="PXE85" s="184"/>
      <c r="PXF85" s="185"/>
      <c r="PXG85" s="183"/>
      <c r="PXI85" s="182"/>
      <c r="PXN85" s="183"/>
      <c r="PXO85" s="183"/>
      <c r="PXP85" s="183"/>
      <c r="PXQ85" s="184"/>
      <c r="PXR85" s="185"/>
      <c r="PXS85" s="183"/>
      <c r="PXU85" s="182"/>
      <c r="PXZ85" s="183"/>
      <c r="PYA85" s="183"/>
      <c r="PYB85" s="183"/>
      <c r="PYC85" s="184"/>
      <c r="PYD85" s="185"/>
      <c r="PYE85" s="183"/>
      <c r="PYG85" s="182"/>
      <c r="PYL85" s="183"/>
      <c r="PYM85" s="183"/>
      <c r="PYN85" s="183"/>
      <c r="PYO85" s="184"/>
      <c r="PYP85" s="185"/>
      <c r="PYQ85" s="183"/>
      <c r="PYS85" s="182"/>
      <c r="PYX85" s="183"/>
      <c r="PYY85" s="183"/>
      <c r="PYZ85" s="183"/>
      <c r="PZA85" s="184"/>
      <c r="PZB85" s="185"/>
      <c r="PZC85" s="183"/>
      <c r="PZE85" s="182"/>
      <c r="PZJ85" s="183"/>
      <c r="PZK85" s="183"/>
      <c r="PZL85" s="183"/>
      <c r="PZM85" s="184"/>
      <c r="PZN85" s="185"/>
      <c r="PZO85" s="183"/>
      <c r="PZQ85" s="182"/>
      <c r="PZV85" s="183"/>
      <c r="PZW85" s="183"/>
      <c r="PZX85" s="183"/>
      <c r="PZY85" s="184"/>
      <c r="PZZ85" s="185"/>
      <c r="QAA85" s="183"/>
      <c r="QAC85" s="182"/>
      <c r="QAH85" s="183"/>
      <c r="QAI85" s="183"/>
      <c r="QAJ85" s="183"/>
      <c r="QAK85" s="184"/>
      <c r="QAL85" s="185"/>
      <c r="QAM85" s="183"/>
      <c r="QAO85" s="182"/>
      <c r="QAT85" s="183"/>
      <c r="QAU85" s="183"/>
      <c r="QAV85" s="183"/>
      <c r="QAW85" s="184"/>
      <c r="QAX85" s="185"/>
      <c r="QAY85" s="183"/>
      <c r="QBA85" s="182"/>
      <c r="QBF85" s="183"/>
      <c r="QBG85" s="183"/>
      <c r="QBH85" s="183"/>
      <c r="QBI85" s="184"/>
      <c r="QBJ85" s="185"/>
      <c r="QBK85" s="183"/>
      <c r="QBM85" s="182"/>
      <c r="QBR85" s="183"/>
      <c r="QBS85" s="183"/>
      <c r="QBT85" s="183"/>
      <c r="QBU85" s="184"/>
      <c r="QBV85" s="185"/>
      <c r="QBW85" s="183"/>
      <c r="QBY85" s="182"/>
      <c r="QCD85" s="183"/>
      <c r="QCE85" s="183"/>
      <c r="QCF85" s="183"/>
      <c r="QCG85" s="184"/>
      <c r="QCH85" s="185"/>
      <c r="QCI85" s="183"/>
      <c r="QCK85" s="182"/>
      <c r="QCP85" s="183"/>
      <c r="QCQ85" s="183"/>
      <c r="QCR85" s="183"/>
      <c r="QCS85" s="184"/>
      <c r="QCT85" s="185"/>
      <c r="QCU85" s="183"/>
      <c r="QCW85" s="182"/>
      <c r="QDB85" s="183"/>
      <c r="QDC85" s="183"/>
      <c r="QDD85" s="183"/>
      <c r="QDE85" s="184"/>
      <c r="QDF85" s="185"/>
      <c r="QDG85" s="183"/>
      <c r="QDI85" s="182"/>
      <c r="QDN85" s="183"/>
      <c r="QDO85" s="183"/>
      <c r="QDP85" s="183"/>
      <c r="QDQ85" s="184"/>
      <c r="QDR85" s="185"/>
      <c r="QDS85" s="183"/>
      <c r="QDU85" s="182"/>
      <c r="QDZ85" s="183"/>
      <c r="QEA85" s="183"/>
      <c r="QEB85" s="183"/>
      <c r="QEC85" s="184"/>
      <c r="QED85" s="185"/>
      <c r="QEE85" s="183"/>
      <c r="QEG85" s="182"/>
      <c r="QEL85" s="183"/>
      <c r="QEM85" s="183"/>
      <c r="QEN85" s="183"/>
      <c r="QEO85" s="184"/>
      <c r="QEP85" s="185"/>
      <c r="QEQ85" s="183"/>
      <c r="QES85" s="182"/>
      <c r="QEX85" s="183"/>
      <c r="QEY85" s="183"/>
      <c r="QEZ85" s="183"/>
      <c r="QFA85" s="184"/>
      <c r="QFB85" s="185"/>
      <c r="QFC85" s="183"/>
      <c r="QFE85" s="182"/>
      <c r="QFJ85" s="183"/>
      <c r="QFK85" s="183"/>
      <c r="QFL85" s="183"/>
      <c r="QFM85" s="184"/>
      <c r="QFN85" s="185"/>
      <c r="QFO85" s="183"/>
      <c r="QFQ85" s="182"/>
      <c r="QFV85" s="183"/>
      <c r="QFW85" s="183"/>
      <c r="QFX85" s="183"/>
      <c r="QFY85" s="184"/>
      <c r="QFZ85" s="185"/>
      <c r="QGA85" s="183"/>
      <c r="QGC85" s="182"/>
      <c r="QGH85" s="183"/>
      <c r="QGI85" s="183"/>
      <c r="QGJ85" s="183"/>
      <c r="QGK85" s="184"/>
      <c r="QGL85" s="185"/>
      <c r="QGM85" s="183"/>
      <c r="QGO85" s="182"/>
      <c r="QGT85" s="183"/>
      <c r="QGU85" s="183"/>
      <c r="QGV85" s="183"/>
      <c r="QGW85" s="184"/>
      <c r="QGX85" s="185"/>
      <c r="QGY85" s="183"/>
      <c r="QHA85" s="182"/>
      <c r="QHF85" s="183"/>
      <c r="QHG85" s="183"/>
      <c r="QHH85" s="183"/>
      <c r="QHI85" s="184"/>
      <c r="QHJ85" s="185"/>
      <c r="QHK85" s="183"/>
      <c r="QHM85" s="182"/>
      <c r="QHR85" s="183"/>
      <c r="QHS85" s="183"/>
      <c r="QHT85" s="183"/>
      <c r="QHU85" s="184"/>
      <c r="QHV85" s="185"/>
      <c r="QHW85" s="183"/>
      <c r="QHY85" s="182"/>
      <c r="QID85" s="183"/>
      <c r="QIE85" s="183"/>
      <c r="QIF85" s="183"/>
      <c r="QIG85" s="184"/>
      <c r="QIH85" s="185"/>
      <c r="QII85" s="183"/>
      <c r="QIK85" s="182"/>
      <c r="QIP85" s="183"/>
      <c r="QIQ85" s="183"/>
      <c r="QIR85" s="183"/>
      <c r="QIS85" s="184"/>
      <c r="QIT85" s="185"/>
      <c r="QIU85" s="183"/>
      <c r="QIW85" s="182"/>
      <c r="QJB85" s="183"/>
      <c r="QJC85" s="183"/>
      <c r="QJD85" s="183"/>
      <c r="QJE85" s="184"/>
      <c r="QJF85" s="185"/>
      <c r="QJG85" s="183"/>
      <c r="QJI85" s="182"/>
      <c r="QJN85" s="183"/>
      <c r="QJO85" s="183"/>
      <c r="QJP85" s="183"/>
      <c r="QJQ85" s="184"/>
      <c r="QJR85" s="185"/>
      <c r="QJS85" s="183"/>
      <c r="QJU85" s="182"/>
      <c r="QJZ85" s="183"/>
      <c r="QKA85" s="183"/>
      <c r="QKB85" s="183"/>
      <c r="QKC85" s="184"/>
      <c r="QKD85" s="185"/>
      <c r="QKE85" s="183"/>
      <c r="QKG85" s="182"/>
      <c r="QKL85" s="183"/>
      <c r="QKM85" s="183"/>
      <c r="QKN85" s="183"/>
      <c r="QKO85" s="184"/>
      <c r="QKP85" s="185"/>
      <c r="QKQ85" s="183"/>
      <c r="QKS85" s="182"/>
      <c r="QKX85" s="183"/>
      <c r="QKY85" s="183"/>
      <c r="QKZ85" s="183"/>
      <c r="QLA85" s="184"/>
      <c r="QLB85" s="185"/>
      <c r="QLC85" s="183"/>
      <c r="QLE85" s="182"/>
      <c r="QLJ85" s="183"/>
      <c r="QLK85" s="183"/>
      <c r="QLL85" s="183"/>
      <c r="QLM85" s="184"/>
      <c r="QLN85" s="185"/>
      <c r="QLO85" s="183"/>
      <c r="QLQ85" s="182"/>
      <c r="QLV85" s="183"/>
      <c r="QLW85" s="183"/>
      <c r="QLX85" s="183"/>
      <c r="QLY85" s="184"/>
      <c r="QLZ85" s="185"/>
      <c r="QMA85" s="183"/>
      <c r="QMC85" s="182"/>
      <c r="QMH85" s="183"/>
      <c r="QMI85" s="183"/>
      <c r="QMJ85" s="183"/>
      <c r="QMK85" s="184"/>
      <c r="QML85" s="185"/>
      <c r="QMM85" s="183"/>
      <c r="QMO85" s="182"/>
      <c r="QMT85" s="183"/>
      <c r="QMU85" s="183"/>
      <c r="QMV85" s="183"/>
      <c r="QMW85" s="184"/>
      <c r="QMX85" s="185"/>
      <c r="QMY85" s="183"/>
      <c r="QNA85" s="182"/>
      <c r="QNF85" s="183"/>
      <c r="QNG85" s="183"/>
      <c r="QNH85" s="183"/>
      <c r="QNI85" s="184"/>
      <c r="QNJ85" s="185"/>
      <c r="QNK85" s="183"/>
      <c r="QNM85" s="182"/>
      <c r="QNR85" s="183"/>
      <c r="QNS85" s="183"/>
      <c r="QNT85" s="183"/>
      <c r="QNU85" s="184"/>
      <c r="QNV85" s="185"/>
      <c r="QNW85" s="183"/>
      <c r="QNY85" s="182"/>
      <c r="QOD85" s="183"/>
      <c r="QOE85" s="183"/>
      <c r="QOF85" s="183"/>
      <c r="QOG85" s="184"/>
      <c r="QOH85" s="185"/>
      <c r="QOI85" s="183"/>
      <c r="QOK85" s="182"/>
      <c r="QOP85" s="183"/>
      <c r="QOQ85" s="183"/>
      <c r="QOR85" s="183"/>
      <c r="QOS85" s="184"/>
      <c r="QOT85" s="185"/>
      <c r="QOU85" s="183"/>
      <c r="QOW85" s="182"/>
      <c r="QPB85" s="183"/>
      <c r="QPC85" s="183"/>
      <c r="QPD85" s="183"/>
      <c r="QPE85" s="184"/>
      <c r="QPF85" s="185"/>
      <c r="QPG85" s="183"/>
      <c r="QPI85" s="182"/>
      <c r="QPN85" s="183"/>
      <c r="QPO85" s="183"/>
      <c r="QPP85" s="183"/>
      <c r="QPQ85" s="184"/>
      <c r="QPR85" s="185"/>
      <c r="QPS85" s="183"/>
      <c r="QPU85" s="182"/>
      <c r="QPZ85" s="183"/>
      <c r="QQA85" s="183"/>
      <c r="QQB85" s="183"/>
      <c r="QQC85" s="184"/>
      <c r="QQD85" s="185"/>
      <c r="QQE85" s="183"/>
      <c r="QQG85" s="182"/>
      <c r="QQL85" s="183"/>
      <c r="QQM85" s="183"/>
      <c r="QQN85" s="183"/>
      <c r="QQO85" s="184"/>
      <c r="QQP85" s="185"/>
      <c r="QQQ85" s="183"/>
      <c r="QQS85" s="182"/>
      <c r="QQX85" s="183"/>
      <c r="QQY85" s="183"/>
      <c r="QQZ85" s="183"/>
      <c r="QRA85" s="184"/>
      <c r="QRB85" s="185"/>
      <c r="QRC85" s="183"/>
      <c r="QRE85" s="182"/>
      <c r="QRJ85" s="183"/>
      <c r="QRK85" s="183"/>
      <c r="QRL85" s="183"/>
      <c r="QRM85" s="184"/>
      <c r="QRN85" s="185"/>
      <c r="QRO85" s="183"/>
      <c r="QRQ85" s="182"/>
      <c r="QRV85" s="183"/>
      <c r="QRW85" s="183"/>
      <c r="QRX85" s="183"/>
      <c r="QRY85" s="184"/>
      <c r="QRZ85" s="185"/>
      <c r="QSA85" s="183"/>
      <c r="QSC85" s="182"/>
      <c r="QSH85" s="183"/>
      <c r="QSI85" s="183"/>
      <c r="QSJ85" s="183"/>
      <c r="QSK85" s="184"/>
      <c r="QSL85" s="185"/>
      <c r="QSM85" s="183"/>
      <c r="QSO85" s="182"/>
      <c r="QST85" s="183"/>
      <c r="QSU85" s="183"/>
      <c r="QSV85" s="183"/>
      <c r="QSW85" s="184"/>
      <c r="QSX85" s="185"/>
      <c r="QSY85" s="183"/>
      <c r="QTA85" s="182"/>
      <c r="QTF85" s="183"/>
      <c r="QTG85" s="183"/>
      <c r="QTH85" s="183"/>
      <c r="QTI85" s="184"/>
      <c r="QTJ85" s="185"/>
      <c r="QTK85" s="183"/>
      <c r="QTM85" s="182"/>
      <c r="QTR85" s="183"/>
      <c r="QTS85" s="183"/>
      <c r="QTT85" s="183"/>
      <c r="QTU85" s="184"/>
      <c r="QTV85" s="185"/>
      <c r="QTW85" s="183"/>
      <c r="QTY85" s="182"/>
      <c r="QUD85" s="183"/>
      <c r="QUE85" s="183"/>
      <c r="QUF85" s="183"/>
      <c r="QUG85" s="184"/>
      <c r="QUH85" s="185"/>
      <c r="QUI85" s="183"/>
      <c r="QUK85" s="182"/>
      <c r="QUP85" s="183"/>
      <c r="QUQ85" s="183"/>
      <c r="QUR85" s="183"/>
      <c r="QUS85" s="184"/>
      <c r="QUT85" s="185"/>
      <c r="QUU85" s="183"/>
      <c r="QUW85" s="182"/>
      <c r="QVB85" s="183"/>
      <c r="QVC85" s="183"/>
      <c r="QVD85" s="183"/>
      <c r="QVE85" s="184"/>
      <c r="QVF85" s="185"/>
      <c r="QVG85" s="183"/>
      <c r="QVI85" s="182"/>
      <c r="QVN85" s="183"/>
      <c r="QVO85" s="183"/>
      <c r="QVP85" s="183"/>
      <c r="QVQ85" s="184"/>
      <c r="QVR85" s="185"/>
      <c r="QVS85" s="183"/>
      <c r="QVU85" s="182"/>
      <c r="QVZ85" s="183"/>
      <c r="QWA85" s="183"/>
      <c r="QWB85" s="183"/>
      <c r="QWC85" s="184"/>
      <c r="QWD85" s="185"/>
      <c r="QWE85" s="183"/>
      <c r="QWG85" s="182"/>
      <c r="QWL85" s="183"/>
      <c r="QWM85" s="183"/>
      <c r="QWN85" s="183"/>
      <c r="QWO85" s="184"/>
      <c r="QWP85" s="185"/>
      <c r="QWQ85" s="183"/>
      <c r="QWS85" s="182"/>
      <c r="QWX85" s="183"/>
      <c r="QWY85" s="183"/>
      <c r="QWZ85" s="183"/>
      <c r="QXA85" s="184"/>
      <c r="QXB85" s="185"/>
      <c r="QXC85" s="183"/>
      <c r="QXE85" s="182"/>
      <c r="QXJ85" s="183"/>
      <c r="QXK85" s="183"/>
      <c r="QXL85" s="183"/>
      <c r="QXM85" s="184"/>
      <c r="QXN85" s="185"/>
      <c r="QXO85" s="183"/>
      <c r="QXQ85" s="182"/>
      <c r="QXV85" s="183"/>
      <c r="QXW85" s="183"/>
      <c r="QXX85" s="183"/>
      <c r="QXY85" s="184"/>
      <c r="QXZ85" s="185"/>
      <c r="QYA85" s="183"/>
      <c r="QYC85" s="182"/>
      <c r="QYH85" s="183"/>
      <c r="QYI85" s="183"/>
      <c r="QYJ85" s="183"/>
      <c r="QYK85" s="184"/>
      <c r="QYL85" s="185"/>
      <c r="QYM85" s="183"/>
      <c r="QYO85" s="182"/>
      <c r="QYT85" s="183"/>
      <c r="QYU85" s="183"/>
      <c r="QYV85" s="183"/>
      <c r="QYW85" s="184"/>
      <c r="QYX85" s="185"/>
      <c r="QYY85" s="183"/>
      <c r="QZA85" s="182"/>
      <c r="QZF85" s="183"/>
      <c r="QZG85" s="183"/>
      <c r="QZH85" s="183"/>
      <c r="QZI85" s="184"/>
      <c r="QZJ85" s="185"/>
      <c r="QZK85" s="183"/>
      <c r="QZM85" s="182"/>
      <c r="QZR85" s="183"/>
      <c r="QZS85" s="183"/>
      <c r="QZT85" s="183"/>
      <c r="QZU85" s="184"/>
      <c r="QZV85" s="185"/>
      <c r="QZW85" s="183"/>
      <c r="QZY85" s="182"/>
      <c r="RAD85" s="183"/>
      <c r="RAE85" s="183"/>
      <c r="RAF85" s="183"/>
      <c r="RAG85" s="184"/>
      <c r="RAH85" s="185"/>
      <c r="RAI85" s="183"/>
      <c r="RAK85" s="182"/>
      <c r="RAP85" s="183"/>
      <c r="RAQ85" s="183"/>
      <c r="RAR85" s="183"/>
      <c r="RAS85" s="184"/>
      <c r="RAT85" s="185"/>
      <c r="RAU85" s="183"/>
      <c r="RAW85" s="182"/>
      <c r="RBB85" s="183"/>
      <c r="RBC85" s="183"/>
      <c r="RBD85" s="183"/>
      <c r="RBE85" s="184"/>
      <c r="RBF85" s="185"/>
      <c r="RBG85" s="183"/>
      <c r="RBI85" s="182"/>
      <c r="RBN85" s="183"/>
      <c r="RBO85" s="183"/>
      <c r="RBP85" s="183"/>
      <c r="RBQ85" s="184"/>
      <c r="RBR85" s="185"/>
      <c r="RBS85" s="183"/>
      <c r="RBU85" s="182"/>
      <c r="RBZ85" s="183"/>
      <c r="RCA85" s="183"/>
      <c r="RCB85" s="183"/>
      <c r="RCC85" s="184"/>
      <c r="RCD85" s="185"/>
      <c r="RCE85" s="183"/>
      <c r="RCG85" s="182"/>
      <c r="RCL85" s="183"/>
      <c r="RCM85" s="183"/>
      <c r="RCN85" s="183"/>
      <c r="RCO85" s="184"/>
      <c r="RCP85" s="185"/>
      <c r="RCQ85" s="183"/>
      <c r="RCS85" s="182"/>
      <c r="RCX85" s="183"/>
      <c r="RCY85" s="183"/>
      <c r="RCZ85" s="183"/>
      <c r="RDA85" s="184"/>
      <c r="RDB85" s="185"/>
      <c r="RDC85" s="183"/>
      <c r="RDE85" s="182"/>
      <c r="RDJ85" s="183"/>
      <c r="RDK85" s="183"/>
      <c r="RDL85" s="183"/>
      <c r="RDM85" s="184"/>
      <c r="RDN85" s="185"/>
      <c r="RDO85" s="183"/>
      <c r="RDQ85" s="182"/>
      <c r="RDV85" s="183"/>
      <c r="RDW85" s="183"/>
      <c r="RDX85" s="183"/>
      <c r="RDY85" s="184"/>
      <c r="RDZ85" s="185"/>
      <c r="REA85" s="183"/>
      <c r="REC85" s="182"/>
      <c r="REH85" s="183"/>
      <c r="REI85" s="183"/>
      <c r="REJ85" s="183"/>
      <c r="REK85" s="184"/>
      <c r="REL85" s="185"/>
      <c r="REM85" s="183"/>
      <c r="REO85" s="182"/>
      <c r="RET85" s="183"/>
      <c r="REU85" s="183"/>
      <c r="REV85" s="183"/>
      <c r="REW85" s="184"/>
      <c r="REX85" s="185"/>
      <c r="REY85" s="183"/>
      <c r="RFA85" s="182"/>
      <c r="RFF85" s="183"/>
      <c r="RFG85" s="183"/>
      <c r="RFH85" s="183"/>
      <c r="RFI85" s="184"/>
      <c r="RFJ85" s="185"/>
      <c r="RFK85" s="183"/>
      <c r="RFM85" s="182"/>
      <c r="RFR85" s="183"/>
      <c r="RFS85" s="183"/>
      <c r="RFT85" s="183"/>
      <c r="RFU85" s="184"/>
      <c r="RFV85" s="185"/>
      <c r="RFW85" s="183"/>
      <c r="RFY85" s="182"/>
      <c r="RGD85" s="183"/>
      <c r="RGE85" s="183"/>
      <c r="RGF85" s="183"/>
      <c r="RGG85" s="184"/>
      <c r="RGH85" s="185"/>
      <c r="RGI85" s="183"/>
      <c r="RGK85" s="182"/>
      <c r="RGP85" s="183"/>
      <c r="RGQ85" s="183"/>
      <c r="RGR85" s="183"/>
      <c r="RGS85" s="184"/>
      <c r="RGT85" s="185"/>
      <c r="RGU85" s="183"/>
      <c r="RGW85" s="182"/>
      <c r="RHB85" s="183"/>
      <c r="RHC85" s="183"/>
      <c r="RHD85" s="183"/>
      <c r="RHE85" s="184"/>
      <c r="RHF85" s="185"/>
      <c r="RHG85" s="183"/>
      <c r="RHI85" s="182"/>
      <c r="RHN85" s="183"/>
      <c r="RHO85" s="183"/>
      <c r="RHP85" s="183"/>
      <c r="RHQ85" s="184"/>
      <c r="RHR85" s="185"/>
      <c r="RHS85" s="183"/>
      <c r="RHU85" s="182"/>
      <c r="RHZ85" s="183"/>
      <c r="RIA85" s="183"/>
      <c r="RIB85" s="183"/>
      <c r="RIC85" s="184"/>
      <c r="RID85" s="185"/>
      <c r="RIE85" s="183"/>
      <c r="RIG85" s="182"/>
      <c r="RIL85" s="183"/>
      <c r="RIM85" s="183"/>
      <c r="RIN85" s="183"/>
      <c r="RIO85" s="184"/>
      <c r="RIP85" s="185"/>
      <c r="RIQ85" s="183"/>
      <c r="RIS85" s="182"/>
      <c r="RIX85" s="183"/>
      <c r="RIY85" s="183"/>
      <c r="RIZ85" s="183"/>
      <c r="RJA85" s="184"/>
      <c r="RJB85" s="185"/>
      <c r="RJC85" s="183"/>
      <c r="RJE85" s="182"/>
      <c r="RJJ85" s="183"/>
      <c r="RJK85" s="183"/>
      <c r="RJL85" s="183"/>
      <c r="RJM85" s="184"/>
      <c r="RJN85" s="185"/>
      <c r="RJO85" s="183"/>
      <c r="RJQ85" s="182"/>
      <c r="RJV85" s="183"/>
      <c r="RJW85" s="183"/>
      <c r="RJX85" s="183"/>
      <c r="RJY85" s="184"/>
      <c r="RJZ85" s="185"/>
      <c r="RKA85" s="183"/>
      <c r="RKC85" s="182"/>
      <c r="RKH85" s="183"/>
      <c r="RKI85" s="183"/>
      <c r="RKJ85" s="183"/>
      <c r="RKK85" s="184"/>
      <c r="RKL85" s="185"/>
      <c r="RKM85" s="183"/>
      <c r="RKO85" s="182"/>
      <c r="RKT85" s="183"/>
      <c r="RKU85" s="183"/>
      <c r="RKV85" s="183"/>
      <c r="RKW85" s="184"/>
      <c r="RKX85" s="185"/>
      <c r="RKY85" s="183"/>
      <c r="RLA85" s="182"/>
      <c r="RLF85" s="183"/>
      <c r="RLG85" s="183"/>
      <c r="RLH85" s="183"/>
      <c r="RLI85" s="184"/>
      <c r="RLJ85" s="185"/>
      <c r="RLK85" s="183"/>
      <c r="RLM85" s="182"/>
      <c r="RLR85" s="183"/>
      <c r="RLS85" s="183"/>
      <c r="RLT85" s="183"/>
      <c r="RLU85" s="184"/>
      <c r="RLV85" s="185"/>
      <c r="RLW85" s="183"/>
      <c r="RLY85" s="182"/>
      <c r="RMD85" s="183"/>
      <c r="RME85" s="183"/>
      <c r="RMF85" s="183"/>
      <c r="RMG85" s="184"/>
      <c r="RMH85" s="185"/>
      <c r="RMI85" s="183"/>
      <c r="RMK85" s="182"/>
      <c r="RMP85" s="183"/>
      <c r="RMQ85" s="183"/>
      <c r="RMR85" s="183"/>
      <c r="RMS85" s="184"/>
      <c r="RMT85" s="185"/>
      <c r="RMU85" s="183"/>
      <c r="RMW85" s="182"/>
      <c r="RNB85" s="183"/>
      <c r="RNC85" s="183"/>
      <c r="RND85" s="183"/>
      <c r="RNE85" s="184"/>
      <c r="RNF85" s="185"/>
      <c r="RNG85" s="183"/>
      <c r="RNI85" s="182"/>
      <c r="RNN85" s="183"/>
      <c r="RNO85" s="183"/>
      <c r="RNP85" s="183"/>
      <c r="RNQ85" s="184"/>
      <c r="RNR85" s="185"/>
      <c r="RNS85" s="183"/>
      <c r="RNU85" s="182"/>
      <c r="RNZ85" s="183"/>
      <c r="ROA85" s="183"/>
      <c r="ROB85" s="183"/>
      <c r="ROC85" s="184"/>
      <c r="ROD85" s="185"/>
      <c r="ROE85" s="183"/>
      <c r="ROG85" s="182"/>
      <c r="ROL85" s="183"/>
      <c r="ROM85" s="183"/>
      <c r="RON85" s="183"/>
      <c r="ROO85" s="184"/>
      <c r="ROP85" s="185"/>
      <c r="ROQ85" s="183"/>
      <c r="ROS85" s="182"/>
      <c r="ROX85" s="183"/>
      <c r="ROY85" s="183"/>
      <c r="ROZ85" s="183"/>
      <c r="RPA85" s="184"/>
      <c r="RPB85" s="185"/>
      <c r="RPC85" s="183"/>
      <c r="RPE85" s="182"/>
      <c r="RPJ85" s="183"/>
      <c r="RPK85" s="183"/>
      <c r="RPL85" s="183"/>
      <c r="RPM85" s="184"/>
      <c r="RPN85" s="185"/>
      <c r="RPO85" s="183"/>
      <c r="RPQ85" s="182"/>
      <c r="RPV85" s="183"/>
      <c r="RPW85" s="183"/>
      <c r="RPX85" s="183"/>
      <c r="RPY85" s="184"/>
      <c r="RPZ85" s="185"/>
      <c r="RQA85" s="183"/>
      <c r="RQC85" s="182"/>
      <c r="RQH85" s="183"/>
      <c r="RQI85" s="183"/>
      <c r="RQJ85" s="183"/>
      <c r="RQK85" s="184"/>
      <c r="RQL85" s="185"/>
      <c r="RQM85" s="183"/>
      <c r="RQO85" s="182"/>
      <c r="RQT85" s="183"/>
      <c r="RQU85" s="183"/>
      <c r="RQV85" s="183"/>
      <c r="RQW85" s="184"/>
      <c r="RQX85" s="185"/>
      <c r="RQY85" s="183"/>
      <c r="RRA85" s="182"/>
      <c r="RRF85" s="183"/>
      <c r="RRG85" s="183"/>
      <c r="RRH85" s="183"/>
      <c r="RRI85" s="184"/>
      <c r="RRJ85" s="185"/>
      <c r="RRK85" s="183"/>
      <c r="RRM85" s="182"/>
      <c r="RRR85" s="183"/>
      <c r="RRS85" s="183"/>
      <c r="RRT85" s="183"/>
      <c r="RRU85" s="184"/>
      <c r="RRV85" s="185"/>
      <c r="RRW85" s="183"/>
      <c r="RRY85" s="182"/>
      <c r="RSD85" s="183"/>
      <c r="RSE85" s="183"/>
      <c r="RSF85" s="183"/>
      <c r="RSG85" s="184"/>
      <c r="RSH85" s="185"/>
      <c r="RSI85" s="183"/>
      <c r="RSK85" s="182"/>
      <c r="RSP85" s="183"/>
      <c r="RSQ85" s="183"/>
      <c r="RSR85" s="183"/>
      <c r="RSS85" s="184"/>
      <c r="RST85" s="185"/>
      <c r="RSU85" s="183"/>
      <c r="RSW85" s="182"/>
      <c r="RTB85" s="183"/>
      <c r="RTC85" s="183"/>
      <c r="RTD85" s="183"/>
      <c r="RTE85" s="184"/>
      <c r="RTF85" s="185"/>
      <c r="RTG85" s="183"/>
      <c r="RTI85" s="182"/>
      <c r="RTN85" s="183"/>
      <c r="RTO85" s="183"/>
      <c r="RTP85" s="183"/>
      <c r="RTQ85" s="184"/>
      <c r="RTR85" s="185"/>
      <c r="RTS85" s="183"/>
      <c r="RTU85" s="182"/>
      <c r="RTZ85" s="183"/>
      <c r="RUA85" s="183"/>
      <c r="RUB85" s="183"/>
      <c r="RUC85" s="184"/>
      <c r="RUD85" s="185"/>
      <c r="RUE85" s="183"/>
      <c r="RUG85" s="182"/>
      <c r="RUL85" s="183"/>
      <c r="RUM85" s="183"/>
      <c r="RUN85" s="183"/>
      <c r="RUO85" s="184"/>
      <c r="RUP85" s="185"/>
      <c r="RUQ85" s="183"/>
      <c r="RUS85" s="182"/>
      <c r="RUX85" s="183"/>
      <c r="RUY85" s="183"/>
      <c r="RUZ85" s="183"/>
      <c r="RVA85" s="184"/>
      <c r="RVB85" s="185"/>
      <c r="RVC85" s="183"/>
      <c r="RVE85" s="182"/>
      <c r="RVJ85" s="183"/>
      <c r="RVK85" s="183"/>
      <c r="RVL85" s="183"/>
      <c r="RVM85" s="184"/>
      <c r="RVN85" s="185"/>
      <c r="RVO85" s="183"/>
      <c r="RVQ85" s="182"/>
      <c r="RVV85" s="183"/>
      <c r="RVW85" s="183"/>
      <c r="RVX85" s="183"/>
      <c r="RVY85" s="184"/>
      <c r="RVZ85" s="185"/>
      <c r="RWA85" s="183"/>
      <c r="RWC85" s="182"/>
      <c r="RWH85" s="183"/>
      <c r="RWI85" s="183"/>
      <c r="RWJ85" s="183"/>
      <c r="RWK85" s="184"/>
      <c r="RWL85" s="185"/>
      <c r="RWM85" s="183"/>
      <c r="RWO85" s="182"/>
      <c r="RWT85" s="183"/>
      <c r="RWU85" s="183"/>
      <c r="RWV85" s="183"/>
      <c r="RWW85" s="184"/>
      <c r="RWX85" s="185"/>
      <c r="RWY85" s="183"/>
      <c r="RXA85" s="182"/>
      <c r="RXF85" s="183"/>
      <c r="RXG85" s="183"/>
      <c r="RXH85" s="183"/>
      <c r="RXI85" s="184"/>
      <c r="RXJ85" s="185"/>
      <c r="RXK85" s="183"/>
      <c r="RXM85" s="182"/>
      <c r="RXR85" s="183"/>
      <c r="RXS85" s="183"/>
      <c r="RXT85" s="183"/>
      <c r="RXU85" s="184"/>
      <c r="RXV85" s="185"/>
      <c r="RXW85" s="183"/>
      <c r="RXY85" s="182"/>
      <c r="RYD85" s="183"/>
      <c r="RYE85" s="183"/>
      <c r="RYF85" s="183"/>
      <c r="RYG85" s="184"/>
      <c r="RYH85" s="185"/>
      <c r="RYI85" s="183"/>
      <c r="RYK85" s="182"/>
      <c r="RYP85" s="183"/>
      <c r="RYQ85" s="183"/>
      <c r="RYR85" s="183"/>
      <c r="RYS85" s="184"/>
      <c r="RYT85" s="185"/>
      <c r="RYU85" s="183"/>
      <c r="RYW85" s="182"/>
      <c r="RZB85" s="183"/>
      <c r="RZC85" s="183"/>
      <c r="RZD85" s="183"/>
      <c r="RZE85" s="184"/>
      <c r="RZF85" s="185"/>
      <c r="RZG85" s="183"/>
      <c r="RZI85" s="182"/>
      <c r="RZN85" s="183"/>
      <c r="RZO85" s="183"/>
      <c r="RZP85" s="183"/>
      <c r="RZQ85" s="184"/>
      <c r="RZR85" s="185"/>
      <c r="RZS85" s="183"/>
      <c r="RZU85" s="182"/>
      <c r="RZZ85" s="183"/>
      <c r="SAA85" s="183"/>
      <c r="SAB85" s="183"/>
      <c r="SAC85" s="184"/>
      <c r="SAD85" s="185"/>
      <c r="SAE85" s="183"/>
      <c r="SAG85" s="182"/>
      <c r="SAL85" s="183"/>
      <c r="SAM85" s="183"/>
      <c r="SAN85" s="183"/>
      <c r="SAO85" s="184"/>
      <c r="SAP85" s="185"/>
      <c r="SAQ85" s="183"/>
      <c r="SAS85" s="182"/>
      <c r="SAX85" s="183"/>
      <c r="SAY85" s="183"/>
      <c r="SAZ85" s="183"/>
      <c r="SBA85" s="184"/>
      <c r="SBB85" s="185"/>
      <c r="SBC85" s="183"/>
      <c r="SBE85" s="182"/>
      <c r="SBJ85" s="183"/>
      <c r="SBK85" s="183"/>
      <c r="SBL85" s="183"/>
      <c r="SBM85" s="184"/>
      <c r="SBN85" s="185"/>
      <c r="SBO85" s="183"/>
      <c r="SBQ85" s="182"/>
      <c r="SBV85" s="183"/>
      <c r="SBW85" s="183"/>
      <c r="SBX85" s="183"/>
      <c r="SBY85" s="184"/>
      <c r="SBZ85" s="185"/>
      <c r="SCA85" s="183"/>
      <c r="SCC85" s="182"/>
      <c r="SCH85" s="183"/>
      <c r="SCI85" s="183"/>
      <c r="SCJ85" s="183"/>
      <c r="SCK85" s="184"/>
      <c r="SCL85" s="185"/>
      <c r="SCM85" s="183"/>
      <c r="SCO85" s="182"/>
      <c r="SCT85" s="183"/>
      <c r="SCU85" s="183"/>
      <c r="SCV85" s="183"/>
      <c r="SCW85" s="184"/>
      <c r="SCX85" s="185"/>
      <c r="SCY85" s="183"/>
      <c r="SDA85" s="182"/>
      <c r="SDF85" s="183"/>
      <c r="SDG85" s="183"/>
      <c r="SDH85" s="183"/>
      <c r="SDI85" s="184"/>
      <c r="SDJ85" s="185"/>
      <c r="SDK85" s="183"/>
      <c r="SDM85" s="182"/>
      <c r="SDR85" s="183"/>
      <c r="SDS85" s="183"/>
      <c r="SDT85" s="183"/>
      <c r="SDU85" s="184"/>
      <c r="SDV85" s="185"/>
      <c r="SDW85" s="183"/>
      <c r="SDY85" s="182"/>
      <c r="SED85" s="183"/>
      <c r="SEE85" s="183"/>
      <c r="SEF85" s="183"/>
      <c r="SEG85" s="184"/>
      <c r="SEH85" s="185"/>
      <c r="SEI85" s="183"/>
      <c r="SEK85" s="182"/>
      <c r="SEP85" s="183"/>
      <c r="SEQ85" s="183"/>
      <c r="SER85" s="183"/>
      <c r="SES85" s="184"/>
      <c r="SET85" s="185"/>
      <c r="SEU85" s="183"/>
      <c r="SEW85" s="182"/>
      <c r="SFB85" s="183"/>
      <c r="SFC85" s="183"/>
      <c r="SFD85" s="183"/>
      <c r="SFE85" s="184"/>
      <c r="SFF85" s="185"/>
      <c r="SFG85" s="183"/>
      <c r="SFI85" s="182"/>
      <c r="SFN85" s="183"/>
      <c r="SFO85" s="183"/>
      <c r="SFP85" s="183"/>
      <c r="SFQ85" s="184"/>
      <c r="SFR85" s="185"/>
      <c r="SFS85" s="183"/>
      <c r="SFU85" s="182"/>
      <c r="SFZ85" s="183"/>
      <c r="SGA85" s="183"/>
      <c r="SGB85" s="183"/>
      <c r="SGC85" s="184"/>
      <c r="SGD85" s="185"/>
      <c r="SGE85" s="183"/>
      <c r="SGG85" s="182"/>
      <c r="SGL85" s="183"/>
      <c r="SGM85" s="183"/>
      <c r="SGN85" s="183"/>
      <c r="SGO85" s="184"/>
      <c r="SGP85" s="185"/>
      <c r="SGQ85" s="183"/>
      <c r="SGS85" s="182"/>
      <c r="SGX85" s="183"/>
      <c r="SGY85" s="183"/>
      <c r="SGZ85" s="183"/>
      <c r="SHA85" s="184"/>
      <c r="SHB85" s="185"/>
      <c r="SHC85" s="183"/>
      <c r="SHE85" s="182"/>
      <c r="SHJ85" s="183"/>
      <c r="SHK85" s="183"/>
      <c r="SHL85" s="183"/>
      <c r="SHM85" s="184"/>
      <c r="SHN85" s="185"/>
      <c r="SHO85" s="183"/>
      <c r="SHQ85" s="182"/>
      <c r="SHV85" s="183"/>
      <c r="SHW85" s="183"/>
      <c r="SHX85" s="183"/>
      <c r="SHY85" s="184"/>
      <c r="SHZ85" s="185"/>
      <c r="SIA85" s="183"/>
      <c r="SIC85" s="182"/>
      <c r="SIH85" s="183"/>
      <c r="SII85" s="183"/>
      <c r="SIJ85" s="183"/>
      <c r="SIK85" s="184"/>
      <c r="SIL85" s="185"/>
      <c r="SIM85" s="183"/>
      <c r="SIO85" s="182"/>
      <c r="SIT85" s="183"/>
      <c r="SIU85" s="183"/>
      <c r="SIV85" s="183"/>
      <c r="SIW85" s="184"/>
      <c r="SIX85" s="185"/>
      <c r="SIY85" s="183"/>
      <c r="SJA85" s="182"/>
      <c r="SJF85" s="183"/>
      <c r="SJG85" s="183"/>
      <c r="SJH85" s="183"/>
      <c r="SJI85" s="184"/>
      <c r="SJJ85" s="185"/>
      <c r="SJK85" s="183"/>
      <c r="SJM85" s="182"/>
      <c r="SJR85" s="183"/>
      <c r="SJS85" s="183"/>
      <c r="SJT85" s="183"/>
      <c r="SJU85" s="184"/>
      <c r="SJV85" s="185"/>
      <c r="SJW85" s="183"/>
      <c r="SJY85" s="182"/>
      <c r="SKD85" s="183"/>
      <c r="SKE85" s="183"/>
      <c r="SKF85" s="183"/>
      <c r="SKG85" s="184"/>
      <c r="SKH85" s="185"/>
      <c r="SKI85" s="183"/>
      <c r="SKK85" s="182"/>
      <c r="SKP85" s="183"/>
      <c r="SKQ85" s="183"/>
      <c r="SKR85" s="183"/>
      <c r="SKS85" s="184"/>
      <c r="SKT85" s="185"/>
      <c r="SKU85" s="183"/>
      <c r="SKW85" s="182"/>
      <c r="SLB85" s="183"/>
      <c r="SLC85" s="183"/>
      <c r="SLD85" s="183"/>
      <c r="SLE85" s="184"/>
      <c r="SLF85" s="185"/>
      <c r="SLG85" s="183"/>
      <c r="SLI85" s="182"/>
      <c r="SLN85" s="183"/>
      <c r="SLO85" s="183"/>
      <c r="SLP85" s="183"/>
      <c r="SLQ85" s="184"/>
      <c r="SLR85" s="185"/>
      <c r="SLS85" s="183"/>
      <c r="SLU85" s="182"/>
      <c r="SLZ85" s="183"/>
      <c r="SMA85" s="183"/>
      <c r="SMB85" s="183"/>
      <c r="SMC85" s="184"/>
      <c r="SMD85" s="185"/>
      <c r="SME85" s="183"/>
      <c r="SMG85" s="182"/>
      <c r="SML85" s="183"/>
      <c r="SMM85" s="183"/>
      <c r="SMN85" s="183"/>
      <c r="SMO85" s="184"/>
      <c r="SMP85" s="185"/>
      <c r="SMQ85" s="183"/>
      <c r="SMS85" s="182"/>
      <c r="SMX85" s="183"/>
      <c r="SMY85" s="183"/>
      <c r="SMZ85" s="183"/>
      <c r="SNA85" s="184"/>
      <c r="SNB85" s="185"/>
      <c r="SNC85" s="183"/>
      <c r="SNE85" s="182"/>
      <c r="SNJ85" s="183"/>
      <c r="SNK85" s="183"/>
      <c r="SNL85" s="183"/>
      <c r="SNM85" s="184"/>
      <c r="SNN85" s="185"/>
      <c r="SNO85" s="183"/>
      <c r="SNQ85" s="182"/>
      <c r="SNV85" s="183"/>
      <c r="SNW85" s="183"/>
      <c r="SNX85" s="183"/>
      <c r="SNY85" s="184"/>
      <c r="SNZ85" s="185"/>
      <c r="SOA85" s="183"/>
      <c r="SOC85" s="182"/>
      <c r="SOH85" s="183"/>
      <c r="SOI85" s="183"/>
      <c r="SOJ85" s="183"/>
      <c r="SOK85" s="184"/>
      <c r="SOL85" s="185"/>
      <c r="SOM85" s="183"/>
      <c r="SOO85" s="182"/>
      <c r="SOT85" s="183"/>
      <c r="SOU85" s="183"/>
      <c r="SOV85" s="183"/>
      <c r="SOW85" s="184"/>
      <c r="SOX85" s="185"/>
      <c r="SOY85" s="183"/>
      <c r="SPA85" s="182"/>
      <c r="SPF85" s="183"/>
      <c r="SPG85" s="183"/>
      <c r="SPH85" s="183"/>
      <c r="SPI85" s="184"/>
      <c r="SPJ85" s="185"/>
      <c r="SPK85" s="183"/>
      <c r="SPM85" s="182"/>
      <c r="SPR85" s="183"/>
      <c r="SPS85" s="183"/>
      <c r="SPT85" s="183"/>
      <c r="SPU85" s="184"/>
      <c r="SPV85" s="185"/>
      <c r="SPW85" s="183"/>
      <c r="SPY85" s="182"/>
      <c r="SQD85" s="183"/>
      <c r="SQE85" s="183"/>
      <c r="SQF85" s="183"/>
      <c r="SQG85" s="184"/>
      <c r="SQH85" s="185"/>
      <c r="SQI85" s="183"/>
      <c r="SQK85" s="182"/>
      <c r="SQP85" s="183"/>
      <c r="SQQ85" s="183"/>
      <c r="SQR85" s="183"/>
      <c r="SQS85" s="184"/>
      <c r="SQT85" s="185"/>
      <c r="SQU85" s="183"/>
      <c r="SQW85" s="182"/>
      <c r="SRB85" s="183"/>
      <c r="SRC85" s="183"/>
      <c r="SRD85" s="183"/>
      <c r="SRE85" s="184"/>
      <c r="SRF85" s="185"/>
      <c r="SRG85" s="183"/>
      <c r="SRI85" s="182"/>
      <c r="SRN85" s="183"/>
      <c r="SRO85" s="183"/>
      <c r="SRP85" s="183"/>
      <c r="SRQ85" s="184"/>
      <c r="SRR85" s="185"/>
      <c r="SRS85" s="183"/>
      <c r="SRU85" s="182"/>
      <c r="SRZ85" s="183"/>
      <c r="SSA85" s="183"/>
      <c r="SSB85" s="183"/>
      <c r="SSC85" s="184"/>
      <c r="SSD85" s="185"/>
      <c r="SSE85" s="183"/>
      <c r="SSG85" s="182"/>
      <c r="SSL85" s="183"/>
      <c r="SSM85" s="183"/>
      <c r="SSN85" s="183"/>
      <c r="SSO85" s="184"/>
      <c r="SSP85" s="185"/>
      <c r="SSQ85" s="183"/>
      <c r="SSS85" s="182"/>
      <c r="SSX85" s="183"/>
      <c r="SSY85" s="183"/>
      <c r="SSZ85" s="183"/>
      <c r="STA85" s="184"/>
      <c r="STB85" s="185"/>
      <c r="STC85" s="183"/>
      <c r="STE85" s="182"/>
      <c r="STJ85" s="183"/>
      <c r="STK85" s="183"/>
      <c r="STL85" s="183"/>
      <c r="STM85" s="184"/>
      <c r="STN85" s="185"/>
      <c r="STO85" s="183"/>
      <c r="STQ85" s="182"/>
      <c r="STV85" s="183"/>
      <c r="STW85" s="183"/>
      <c r="STX85" s="183"/>
      <c r="STY85" s="184"/>
      <c r="STZ85" s="185"/>
      <c r="SUA85" s="183"/>
      <c r="SUC85" s="182"/>
      <c r="SUH85" s="183"/>
      <c r="SUI85" s="183"/>
      <c r="SUJ85" s="183"/>
      <c r="SUK85" s="184"/>
      <c r="SUL85" s="185"/>
      <c r="SUM85" s="183"/>
      <c r="SUO85" s="182"/>
      <c r="SUT85" s="183"/>
      <c r="SUU85" s="183"/>
      <c r="SUV85" s="183"/>
      <c r="SUW85" s="184"/>
      <c r="SUX85" s="185"/>
      <c r="SUY85" s="183"/>
      <c r="SVA85" s="182"/>
      <c r="SVF85" s="183"/>
      <c r="SVG85" s="183"/>
      <c r="SVH85" s="183"/>
      <c r="SVI85" s="184"/>
      <c r="SVJ85" s="185"/>
      <c r="SVK85" s="183"/>
      <c r="SVM85" s="182"/>
      <c r="SVR85" s="183"/>
      <c r="SVS85" s="183"/>
      <c r="SVT85" s="183"/>
      <c r="SVU85" s="184"/>
      <c r="SVV85" s="185"/>
      <c r="SVW85" s="183"/>
      <c r="SVY85" s="182"/>
      <c r="SWD85" s="183"/>
      <c r="SWE85" s="183"/>
      <c r="SWF85" s="183"/>
      <c r="SWG85" s="184"/>
      <c r="SWH85" s="185"/>
      <c r="SWI85" s="183"/>
      <c r="SWK85" s="182"/>
      <c r="SWP85" s="183"/>
      <c r="SWQ85" s="183"/>
      <c r="SWR85" s="183"/>
      <c r="SWS85" s="184"/>
      <c r="SWT85" s="185"/>
      <c r="SWU85" s="183"/>
      <c r="SWW85" s="182"/>
      <c r="SXB85" s="183"/>
      <c r="SXC85" s="183"/>
      <c r="SXD85" s="183"/>
      <c r="SXE85" s="184"/>
      <c r="SXF85" s="185"/>
      <c r="SXG85" s="183"/>
      <c r="SXI85" s="182"/>
      <c r="SXN85" s="183"/>
      <c r="SXO85" s="183"/>
      <c r="SXP85" s="183"/>
      <c r="SXQ85" s="184"/>
      <c r="SXR85" s="185"/>
      <c r="SXS85" s="183"/>
      <c r="SXU85" s="182"/>
      <c r="SXZ85" s="183"/>
      <c r="SYA85" s="183"/>
      <c r="SYB85" s="183"/>
      <c r="SYC85" s="184"/>
      <c r="SYD85" s="185"/>
      <c r="SYE85" s="183"/>
      <c r="SYG85" s="182"/>
      <c r="SYL85" s="183"/>
      <c r="SYM85" s="183"/>
      <c r="SYN85" s="183"/>
      <c r="SYO85" s="184"/>
      <c r="SYP85" s="185"/>
      <c r="SYQ85" s="183"/>
      <c r="SYS85" s="182"/>
      <c r="SYX85" s="183"/>
      <c r="SYY85" s="183"/>
      <c r="SYZ85" s="183"/>
      <c r="SZA85" s="184"/>
      <c r="SZB85" s="185"/>
      <c r="SZC85" s="183"/>
      <c r="SZE85" s="182"/>
      <c r="SZJ85" s="183"/>
      <c r="SZK85" s="183"/>
      <c r="SZL85" s="183"/>
      <c r="SZM85" s="184"/>
      <c r="SZN85" s="185"/>
      <c r="SZO85" s="183"/>
      <c r="SZQ85" s="182"/>
      <c r="SZV85" s="183"/>
      <c r="SZW85" s="183"/>
      <c r="SZX85" s="183"/>
      <c r="SZY85" s="184"/>
      <c r="SZZ85" s="185"/>
      <c r="TAA85" s="183"/>
      <c r="TAC85" s="182"/>
      <c r="TAH85" s="183"/>
      <c r="TAI85" s="183"/>
      <c r="TAJ85" s="183"/>
      <c r="TAK85" s="184"/>
      <c r="TAL85" s="185"/>
      <c r="TAM85" s="183"/>
      <c r="TAO85" s="182"/>
      <c r="TAT85" s="183"/>
      <c r="TAU85" s="183"/>
      <c r="TAV85" s="183"/>
      <c r="TAW85" s="184"/>
      <c r="TAX85" s="185"/>
      <c r="TAY85" s="183"/>
      <c r="TBA85" s="182"/>
      <c r="TBF85" s="183"/>
      <c r="TBG85" s="183"/>
      <c r="TBH85" s="183"/>
      <c r="TBI85" s="184"/>
      <c r="TBJ85" s="185"/>
      <c r="TBK85" s="183"/>
      <c r="TBM85" s="182"/>
      <c r="TBR85" s="183"/>
      <c r="TBS85" s="183"/>
      <c r="TBT85" s="183"/>
      <c r="TBU85" s="184"/>
      <c r="TBV85" s="185"/>
      <c r="TBW85" s="183"/>
      <c r="TBY85" s="182"/>
      <c r="TCD85" s="183"/>
      <c r="TCE85" s="183"/>
      <c r="TCF85" s="183"/>
      <c r="TCG85" s="184"/>
      <c r="TCH85" s="185"/>
      <c r="TCI85" s="183"/>
      <c r="TCK85" s="182"/>
      <c r="TCP85" s="183"/>
      <c r="TCQ85" s="183"/>
      <c r="TCR85" s="183"/>
      <c r="TCS85" s="184"/>
      <c r="TCT85" s="185"/>
      <c r="TCU85" s="183"/>
      <c r="TCW85" s="182"/>
      <c r="TDB85" s="183"/>
      <c r="TDC85" s="183"/>
      <c r="TDD85" s="183"/>
      <c r="TDE85" s="184"/>
      <c r="TDF85" s="185"/>
      <c r="TDG85" s="183"/>
      <c r="TDI85" s="182"/>
      <c r="TDN85" s="183"/>
      <c r="TDO85" s="183"/>
      <c r="TDP85" s="183"/>
      <c r="TDQ85" s="184"/>
      <c r="TDR85" s="185"/>
      <c r="TDS85" s="183"/>
      <c r="TDU85" s="182"/>
      <c r="TDZ85" s="183"/>
      <c r="TEA85" s="183"/>
      <c r="TEB85" s="183"/>
      <c r="TEC85" s="184"/>
      <c r="TED85" s="185"/>
      <c r="TEE85" s="183"/>
      <c r="TEG85" s="182"/>
      <c r="TEL85" s="183"/>
      <c r="TEM85" s="183"/>
      <c r="TEN85" s="183"/>
      <c r="TEO85" s="184"/>
      <c r="TEP85" s="185"/>
      <c r="TEQ85" s="183"/>
      <c r="TES85" s="182"/>
      <c r="TEX85" s="183"/>
      <c r="TEY85" s="183"/>
      <c r="TEZ85" s="183"/>
      <c r="TFA85" s="184"/>
      <c r="TFB85" s="185"/>
      <c r="TFC85" s="183"/>
      <c r="TFE85" s="182"/>
      <c r="TFJ85" s="183"/>
      <c r="TFK85" s="183"/>
      <c r="TFL85" s="183"/>
      <c r="TFM85" s="184"/>
      <c r="TFN85" s="185"/>
      <c r="TFO85" s="183"/>
      <c r="TFQ85" s="182"/>
      <c r="TFV85" s="183"/>
      <c r="TFW85" s="183"/>
      <c r="TFX85" s="183"/>
      <c r="TFY85" s="184"/>
      <c r="TFZ85" s="185"/>
      <c r="TGA85" s="183"/>
      <c r="TGC85" s="182"/>
      <c r="TGH85" s="183"/>
      <c r="TGI85" s="183"/>
      <c r="TGJ85" s="183"/>
      <c r="TGK85" s="184"/>
      <c r="TGL85" s="185"/>
      <c r="TGM85" s="183"/>
      <c r="TGO85" s="182"/>
      <c r="TGT85" s="183"/>
      <c r="TGU85" s="183"/>
      <c r="TGV85" s="183"/>
      <c r="TGW85" s="184"/>
      <c r="TGX85" s="185"/>
      <c r="TGY85" s="183"/>
      <c r="THA85" s="182"/>
      <c r="THF85" s="183"/>
      <c r="THG85" s="183"/>
      <c r="THH85" s="183"/>
      <c r="THI85" s="184"/>
      <c r="THJ85" s="185"/>
      <c r="THK85" s="183"/>
      <c r="THM85" s="182"/>
      <c r="THR85" s="183"/>
      <c r="THS85" s="183"/>
      <c r="THT85" s="183"/>
      <c r="THU85" s="184"/>
      <c r="THV85" s="185"/>
      <c r="THW85" s="183"/>
      <c r="THY85" s="182"/>
      <c r="TID85" s="183"/>
      <c r="TIE85" s="183"/>
      <c r="TIF85" s="183"/>
      <c r="TIG85" s="184"/>
      <c r="TIH85" s="185"/>
      <c r="TII85" s="183"/>
      <c r="TIK85" s="182"/>
      <c r="TIP85" s="183"/>
      <c r="TIQ85" s="183"/>
      <c r="TIR85" s="183"/>
      <c r="TIS85" s="184"/>
      <c r="TIT85" s="185"/>
      <c r="TIU85" s="183"/>
      <c r="TIW85" s="182"/>
      <c r="TJB85" s="183"/>
      <c r="TJC85" s="183"/>
      <c r="TJD85" s="183"/>
      <c r="TJE85" s="184"/>
      <c r="TJF85" s="185"/>
      <c r="TJG85" s="183"/>
      <c r="TJI85" s="182"/>
      <c r="TJN85" s="183"/>
      <c r="TJO85" s="183"/>
      <c r="TJP85" s="183"/>
      <c r="TJQ85" s="184"/>
      <c r="TJR85" s="185"/>
      <c r="TJS85" s="183"/>
      <c r="TJU85" s="182"/>
      <c r="TJZ85" s="183"/>
      <c r="TKA85" s="183"/>
      <c r="TKB85" s="183"/>
      <c r="TKC85" s="184"/>
      <c r="TKD85" s="185"/>
      <c r="TKE85" s="183"/>
      <c r="TKG85" s="182"/>
      <c r="TKL85" s="183"/>
      <c r="TKM85" s="183"/>
      <c r="TKN85" s="183"/>
      <c r="TKO85" s="184"/>
      <c r="TKP85" s="185"/>
      <c r="TKQ85" s="183"/>
      <c r="TKS85" s="182"/>
      <c r="TKX85" s="183"/>
      <c r="TKY85" s="183"/>
      <c r="TKZ85" s="183"/>
      <c r="TLA85" s="184"/>
      <c r="TLB85" s="185"/>
      <c r="TLC85" s="183"/>
      <c r="TLE85" s="182"/>
      <c r="TLJ85" s="183"/>
      <c r="TLK85" s="183"/>
      <c r="TLL85" s="183"/>
      <c r="TLM85" s="184"/>
      <c r="TLN85" s="185"/>
      <c r="TLO85" s="183"/>
      <c r="TLQ85" s="182"/>
      <c r="TLV85" s="183"/>
      <c r="TLW85" s="183"/>
      <c r="TLX85" s="183"/>
      <c r="TLY85" s="184"/>
      <c r="TLZ85" s="185"/>
      <c r="TMA85" s="183"/>
      <c r="TMC85" s="182"/>
      <c r="TMH85" s="183"/>
      <c r="TMI85" s="183"/>
      <c r="TMJ85" s="183"/>
      <c r="TMK85" s="184"/>
      <c r="TML85" s="185"/>
      <c r="TMM85" s="183"/>
      <c r="TMO85" s="182"/>
      <c r="TMT85" s="183"/>
      <c r="TMU85" s="183"/>
      <c r="TMV85" s="183"/>
      <c r="TMW85" s="184"/>
      <c r="TMX85" s="185"/>
      <c r="TMY85" s="183"/>
      <c r="TNA85" s="182"/>
      <c r="TNF85" s="183"/>
      <c r="TNG85" s="183"/>
      <c r="TNH85" s="183"/>
      <c r="TNI85" s="184"/>
      <c r="TNJ85" s="185"/>
      <c r="TNK85" s="183"/>
      <c r="TNM85" s="182"/>
      <c r="TNR85" s="183"/>
      <c r="TNS85" s="183"/>
      <c r="TNT85" s="183"/>
      <c r="TNU85" s="184"/>
      <c r="TNV85" s="185"/>
      <c r="TNW85" s="183"/>
      <c r="TNY85" s="182"/>
      <c r="TOD85" s="183"/>
      <c r="TOE85" s="183"/>
      <c r="TOF85" s="183"/>
      <c r="TOG85" s="184"/>
      <c r="TOH85" s="185"/>
      <c r="TOI85" s="183"/>
      <c r="TOK85" s="182"/>
      <c r="TOP85" s="183"/>
      <c r="TOQ85" s="183"/>
      <c r="TOR85" s="183"/>
      <c r="TOS85" s="184"/>
      <c r="TOT85" s="185"/>
      <c r="TOU85" s="183"/>
      <c r="TOW85" s="182"/>
      <c r="TPB85" s="183"/>
      <c r="TPC85" s="183"/>
      <c r="TPD85" s="183"/>
      <c r="TPE85" s="184"/>
      <c r="TPF85" s="185"/>
      <c r="TPG85" s="183"/>
      <c r="TPI85" s="182"/>
      <c r="TPN85" s="183"/>
      <c r="TPO85" s="183"/>
      <c r="TPP85" s="183"/>
      <c r="TPQ85" s="184"/>
      <c r="TPR85" s="185"/>
      <c r="TPS85" s="183"/>
      <c r="TPU85" s="182"/>
      <c r="TPZ85" s="183"/>
      <c r="TQA85" s="183"/>
      <c r="TQB85" s="183"/>
      <c r="TQC85" s="184"/>
      <c r="TQD85" s="185"/>
      <c r="TQE85" s="183"/>
      <c r="TQG85" s="182"/>
      <c r="TQL85" s="183"/>
      <c r="TQM85" s="183"/>
      <c r="TQN85" s="183"/>
      <c r="TQO85" s="184"/>
      <c r="TQP85" s="185"/>
      <c r="TQQ85" s="183"/>
      <c r="TQS85" s="182"/>
      <c r="TQX85" s="183"/>
      <c r="TQY85" s="183"/>
      <c r="TQZ85" s="183"/>
      <c r="TRA85" s="184"/>
      <c r="TRB85" s="185"/>
      <c r="TRC85" s="183"/>
      <c r="TRE85" s="182"/>
      <c r="TRJ85" s="183"/>
      <c r="TRK85" s="183"/>
      <c r="TRL85" s="183"/>
      <c r="TRM85" s="184"/>
      <c r="TRN85" s="185"/>
      <c r="TRO85" s="183"/>
      <c r="TRQ85" s="182"/>
      <c r="TRV85" s="183"/>
      <c r="TRW85" s="183"/>
      <c r="TRX85" s="183"/>
      <c r="TRY85" s="184"/>
      <c r="TRZ85" s="185"/>
      <c r="TSA85" s="183"/>
      <c r="TSC85" s="182"/>
      <c r="TSH85" s="183"/>
      <c r="TSI85" s="183"/>
      <c r="TSJ85" s="183"/>
      <c r="TSK85" s="184"/>
      <c r="TSL85" s="185"/>
      <c r="TSM85" s="183"/>
      <c r="TSO85" s="182"/>
      <c r="TST85" s="183"/>
      <c r="TSU85" s="183"/>
      <c r="TSV85" s="183"/>
      <c r="TSW85" s="184"/>
      <c r="TSX85" s="185"/>
      <c r="TSY85" s="183"/>
      <c r="TTA85" s="182"/>
      <c r="TTF85" s="183"/>
      <c r="TTG85" s="183"/>
      <c r="TTH85" s="183"/>
      <c r="TTI85" s="184"/>
      <c r="TTJ85" s="185"/>
      <c r="TTK85" s="183"/>
      <c r="TTM85" s="182"/>
      <c r="TTR85" s="183"/>
      <c r="TTS85" s="183"/>
      <c r="TTT85" s="183"/>
      <c r="TTU85" s="184"/>
      <c r="TTV85" s="185"/>
      <c r="TTW85" s="183"/>
      <c r="TTY85" s="182"/>
      <c r="TUD85" s="183"/>
      <c r="TUE85" s="183"/>
      <c r="TUF85" s="183"/>
      <c r="TUG85" s="184"/>
      <c r="TUH85" s="185"/>
      <c r="TUI85" s="183"/>
      <c r="TUK85" s="182"/>
      <c r="TUP85" s="183"/>
      <c r="TUQ85" s="183"/>
      <c r="TUR85" s="183"/>
      <c r="TUS85" s="184"/>
      <c r="TUT85" s="185"/>
      <c r="TUU85" s="183"/>
      <c r="TUW85" s="182"/>
      <c r="TVB85" s="183"/>
      <c r="TVC85" s="183"/>
      <c r="TVD85" s="183"/>
      <c r="TVE85" s="184"/>
      <c r="TVF85" s="185"/>
      <c r="TVG85" s="183"/>
      <c r="TVI85" s="182"/>
      <c r="TVN85" s="183"/>
      <c r="TVO85" s="183"/>
      <c r="TVP85" s="183"/>
      <c r="TVQ85" s="184"/>
      <c r="TVR85" s="185"/>
      <c r="TVS85" s="183"/>
      <c r="TVU85" s="182"/>
      <c r="TVZ85" s="183"/>
      <c r="TWA85" s="183"/>
      <c r="TWB85" s="183"/>
      <c r="TWC85" s="184"/>
      <c r="TWD85" s="185"/>
      <c r="TWE85" s="183"/>
      <c r="TWG85" s="182"/>
      <c r="TWL85" s="183"/>
      <c r="TWM85" s="183"/>
      <c r="TWN85" s="183"/>
      <c r="TWO85" s="184"/>
      <c r="TWP85" s="185"/>
      <c r="TWQ85" s="183"/>
      <c r="TWS85" s="182"/>
      <c r="TWX85" s="183"/>
      <c r="TWY85" s="183"/>
      <c r="TWZ85" s="183"/>
      <c r="TXA85" s="184"/>
      <c r="TXB85" s="185"/>
      <c r="TXC85" s="183"/>
      <c r="TXE85" s="182"/>
      <c r="TXJ85" s="183"/>
      <c r="TXK85" s="183"/>
      <c r="TXL85" s="183"/>
      <c r="TXM85" s="184"/>
      <c r="TXN85" s="185"/>
      <c r="TXO85" s="183"/>
      <c r="TXQ85" s="182"/>
      <c r="TXV85" s="183"/>
      <c r="TXW85" s="183"/>
      <c r="TXX85" s="183"/>
      <c r="TXY85" s="184"/>
      <c r="TXZ85" s="185"/>
      <c r="TYA85" s="183"/>
      <c r="TYC85" s="182"/>
      <c r="TYH85" s="183"/>
      <c r="TYI85" s="183"/>
      <c r="TYJ85" s="183"/>
      <c r="TYK85" s="184"/>
      <c r="TYL85" s="185"/>
      <c r="TYM85" s="183"/>
      <c r="TYO85" s="182"/>
      <c r="TYT85" s="183"/>
      <c r="TYU85" s="183"/>
      <c r="TYV85" s="183"/>
      <c r="TYW85" s="184"/>
      <c r="TYX85" s="185"/>
      <c r="TYY85" s="183"/>
      <c r="TZA85" s="182"/>
      <c r="TZF85" s="183"/>
      <c r="TZG85" s="183"/>
      <c r="TZH85" s="183"/>
      <c r="TZI85" s="184"/>
      <c r="TZJ85" s="185"/>
      <c r="TZK85" s="183"/>
      <c r="TZM85" s="182"/>
      <c r="TZR85" s="183"/>
      <c r="TZS85" s="183"/>
      <c r="TZT85" s="183"/>
      <c r="TZU85" s="184"/>
      <c r="TZV85" s="185"/>
      <c r="TZW85" s="183"/>
      <c r="TZY85" s="182"/>
      <c r="UAD85" s="183"/>
      <c r="UAE85" s="183"/>
      <c r="UAF85" s="183"/>
      <c r="UAG85" s="184"/>
      <c r="UAH85" s="185"/>
      <c r="UAI85" s="183"/>
      <c r="UAK85" s="182"/>
      <c r="UAP85" s="183"/>
      <c r="UAQ85" s="183"/>
      <c r="UAR85" s="183"/>
      <c r="UAS85" s="184"/>
      <c r="UAT85" s="185"/>
      <c r="UAU85" s="183"/>
      <c r="UAW85" s="182"/>
      <c r="UBB85" s="183"/>
      <c r="UBC85" s="183"/>
      <c r="UBD85" s="183"/>
      <c r="UBE85" s="184"/>
      <c r="UBF85" s="185"/>
      <c r="UBG85" s="183"/>
      <c r="UBI85" s="182"/>
      <c r="UBN85" s="183"/>
      <c r="UBO85" s="183"/>
      <c r="UBP85" s="183"/>
      <c r="UBQ85" s="184"/>
      <c r="UBR85" s="185"/>
      <c r="UBS85" s="183"/>
      <c r="UBU85" s="182"/>
      <c r="UBZ85" s="183"/>
      <c r="UCA85" s="183"/>
      <c r="UCB85" s="183"/>
      <c r="UCC85" s="184"/>
      <c r="UCD85" s="185"/>
      <c r="UCE85" s="183"/>
      <c r="UCG85" s="182"/>
      <c r="UCL85" s="183"/>
      <c r="UCM85" s="183"/>
      <c r="UCN85" s="183"/>
      <c r="UCO85" s="184"/>
      <c r="UCP85" s="185"/>
      <c r="UCQ85" s="183"/>
      <c r="UCS85" s="182"/>
      <c r="UCX85" s="183"/>
      <c r="UCY85" s="183"/>
      <c r="UCZ85" s="183"/>
      <c r="UDA85" s="184"/>
      <c r="UDB85" s="185"/>
      <c r="UDC85" s="183"/>
      <c r="UDE85" s="182"/>
      <c r="UDJ85" s="183"/>
      <c r="UDK85" s="183"/>
      <c r="UDL85" s="183"/>
      <c r="UDM85" s="184"/>
      <c r="UDN85" s="185"/>
      <c r="UDO85" s="183"/>
      <c r="UDQ85" s="182"/>
      <c r="UDV85" s="183"/>
      <c r="UDW85" s="183"/>
      <c r="UDX85" s="183"/>
      <c r="UDY85" s="184"/>
      <c r="UDZ85" s="185"/>
      <c r="UEA85" s="183"/>
      <c r="UEC85" s="182"/>
      <c r="UEH85" s="183"/>
      <c r="UEI85" s="183"/>
      <c r="UEJ85" s="183"/>
      <c r="UEK85" s="184"/>
      <c r="UEL85" s="185"/>
      <c r="UEM85" s="183"/>
      <c r="UEO85" s="182"/>
      <c r="UET85" s="183"/>
      <c r="UEU85" s="183"/>
      <c r="UEV85" s="183"/>
      <c r="UEW85" s="184"/>
      <c r="UEX85" s="185"/>
      <c r="UEY85" s="183"/>
      <c r="UFA85" s="182"/>
      <c r="UFF85" s="183"/>
      <c r="UFG85" s="183"/>
      <c r="UFH85" s="183"/>
      <c r="UFI85" s="184"/>
      <c r="UFJ85" s="185"/>
      <c r="UFK85" s="183"/>
      <c r="UFM85" s="182"/>
      <c r="UFR85" s="183"/>
      <c r="UFS85" s="183"/>
      <c r="UFT85" s="183"/>
      <c r="UFU85" s="184"/>
      <c r="UFV85" s="185"/>
      <c r="UFW85" s="183"/>
      <c r="UFY85" s="182"/>
      <c r="UGD85" s="183"/>
      <c r="UGE85" s="183"/>
      <c r="UGF85" s="183"/>
      <c r="UGG85" s="184"/>
      <c r="UGH85" s="185"/>
      <c r="UGI85" s="183"/>
      <c r="UGK85" s="182"/>
      <c r="UGP85" s="183"/>
      <c r="UGQ85" s="183"/>
      <c r="UGR85" s="183"/>
      <c r="UGS85" s="184"/>
      <c r="UGT85" s="185"/>
      <c r="UGU85" s="183"/>
      <c r="UGW85" s="182"/>
      <c r="UHB85" s="183"/>
      <c r="UHC85" s="183"/>
      <c r="UHD85" s="183"/>
      <c r="UHE85" s="184"/>
      <c r="UHF85" s="185"/>
      <c r="UHG85" s="183"/>
      <c r="UHI85" s="182"/>
      <c r="UHN85" s="183"/>
      <c r="UHO85" s="183"/>
      <c r="UHP85" s="183"/>
      <c r="UHQ85" s="184"/>
      <c r="UHR85" s="185"/>
      <c r="UHS85" s="183"/>
      <c r="UHU85" s="182"/>
      <c r="UHZ85" s="183"/>
      <c r="UIA85" s="183"/>
      <c r="UIB85" s="183"/>
      <c r="UIC85" s="184"/>
      <c r="UID85" s="185"/>
      <c r="UIE85" s="183"/>
      <c r="UIG85" s="182"/>
      <c r="UIL85" s="183"/>
      <c r="UIM85" s="183"/>
      <c r="UIN85" s="183"/>
      <c r="UIO85" s="184"/>
      <c r="UIP85" s="185"/>
      <c r="UIQ85" s="183"/>
      <c r="UIS85" s="182"/>
      <c r="UIX85" s="183"/>
      <c r="UIY85" s="183"/>
      <c r="UIZ85" s="183"/>
      <c r="UJA85" s="184"/>
      <c r="UJB85" s="185"/>
      <c r="UJC85" s="183"/>
      <c r="UJE85" s="182"/>
      <c r="UJJ85" s="183"/>
      <c r="UJK85" s="183"/>
      <c r="UJL85" s="183"/>
      <c r="UJM85" s="184"/>
      <c r="UJN85" s="185"/>
      <c r="UJO85" s="183"/>
      <c r="UJQ85" s="182"/>
      <c r="UJV85" s="183"/>
      <c r="UJW85" s="183"/>
      <c r="UJX85" s="183"/>
      <c r="UJY85" s="184"/>
      <c r="UJZ85" s="185"/>
      <c r="UKA85" s="183"/>
      <c r="UKC85" s="182"/>
      <c r="UKH85" s="183"/>
      <c r="UKI85" s="183"/>
      <c r="UKJ85" s="183"/>
      <c r="UKK85" s="184"/>
      <c r="UKL85" s="185"/>
      <c r="UKM85" s="183"/>
      <c r="UKO85" s="182"/>
      <c r="UKT85" s="183"/>
      <c r="UKU85" s="183"/>
      <c r="UKV85" s="183"/>
      <c r="UKW85" s="184"/>
      <c r="UKX85" s="185"/>
      <c r="UKY85" s="183"/>
      <c r="ULA85" s="182"/>
      <c r="ULF85" s="183"/>
      <c r="ULG85" s="183"/>
      <c r="ULH85" s="183"/>
      <c r="ULI85" s="184"/>
      <c r="ULJ85" s="185"/>
      <c r="ULK85" s="183"/>
      <c r="ULM85" s="182"/>
      <c r="ULR85" s="183"/>
      <c r="ULS85" s="183"/>
      <c r="ULT85" s="183"/>
      <c r="ULU85" s="184"/>
      <c r="ULV85" s="185"/>
      <c r="ULW85" s="183"/>
      <c r="ULY85" s="182"/>
      <c r="UMD85" s="183"/>
      <c r="UME85" s="183"/>
      <c r="UMF85" s="183"/>
      <c r="UMG85" s="184"/>
      <c r="UMH85" s="185"/>
      <c r="UMI85" s="183"/>
      <c r="UMK85" s="182"/>
      <c r="UMP85" s="183"/>
      <c r="UMQ85" s="183"/>
      <c r="UMR85" s="183"/>
      <c r="UMS85" s="184"/>
      <c r="UMT85" s="185"/>
      <c r="UMU85" s="183"/>
      <c r="UMW85" s="182"/>
      <c r="UNB85" s="183"/>
      <c r="UNC85" s="183"/>
      <c r="UND85" s="183"/>
      <c r="UNE85" s="184"/>
      <c r="UNF85" s="185"/>
      <c r="UNG85" s="183"/>
      <c r="UNI85" s="182"/>
      <c r="UNN85" s="183"/>
      <c r="UNO85" s="183"/>
      <c r="UNP85" s="183"/>
      <c r="UNQ85" s="184"/>
      <c r="UNR85" s="185"/>
      <c r="UNS85" s="183"/>
      <c r="UNU85" s="182"/>
      <c r="UNZ85" s="183"/>
      <c r="UOA85" s="183"/>
      <c r="UOB85" s="183"/>
      <c r="UOC85" s="184"/>
      <c r="UOD85" s="185"/>
      <c r="UOE85" s="183"/>
      <c r="UOG85" s="182"/>
      <c r="UOL85" s="183"/>
      <c r="UOM85" s="183"/>
      <c r="UON85" s="183"/>
      <c r="UOO85" s="184"/>
      <c r="UOP85" s="185"/>
      <c r="UOQ85" s="183"/>
      <c r="UOS85" s="182"/>
      <c r="UOX85" s="183"/>
      <c r="UOY85" s="183"/>
      <c r="UOZ85" s="183"/>
      <c r="UPA85" s="184"/>
      <c r="UPB85" s="185"/>
      <c r="UPC85" s="183"/>
      <c r="UPE85" s="182"/>
      <c r="UPJ85" s="183"/>
      <c r="UPK85" s="183"/>
      <c r="UPL85" s="183"/>
      <c r="UPM85" s="184"/>
      <c r="UPN85" s="185"/>
      <c r="UPO85" s="183"/>
      <c r="UPQ85" s="182"/>
      <c r="UPV85" s="183"/>
      <c r="UPW85" s="183"/>
      <c r="UPX85" s="183"/>
      <c r="UPY85" s="184"/>
      <c r="UPZ85" s="185"/>
      <c r="UQA85" s="183"/>
      <c r="UQC85" s="182"/>
      <c r="UQH85" s="183"/>
      <c r="UQI85" s="183"/>
      <c r="UQJ85" s="183"/>
      <c r="UQK85" s="184"/>
      <c r="UQL85" s="185"/>
      <c r="UQM85" s="183"/>
      <c r="UQO85" s="182"/>
      <c r="UQT85" s="183"/>
      <c r="UQU85" s="183"/>
      <c r="UQV85" s="183"/>
      <c r="UQW85" s="184"/>
      <c r="UQX85" s="185"/>
      <c r="UQY85" s="183"/>
      <c r="URA85" s="182"/>
      <c r="URF85" s="183"/>
      <c r="URG85" s="183"/>
      <c r="URH85" s="183"/>
      <c r="URI85" s="184"/>
      <c r="URJ85" s="185"/>
      <c r="URK85" s="183"/>
      <c r="URM85" s="182"/>
      <c r="URR85" s="183"/>
      <c r="URS85" s="183"/>
      <c r="URT85" s="183"/>
      <c r="URU85" s="184"/>
      <c r="URV85" s="185"/>
      <c r="URW85" s="183"/>
      <c r="URY85" s="182"/>
      <c r="USD85" s="183"/>
      <c r="USE85" s="183"/>
      <c r="USF85" s="183"/>
      <c r="USG85" s="184"/>
      <c r="USH85" s="185"/>
      <c r="USI85" s="183"/>
      <c r="USK85" s="182"/>
      <c r="USP85" s="183"/>
      <c r="USQ85" s="183"/>
      <c r="USR85" s="183"/>
      <c r="USS85" s="184"/>
      <c r="UST85" s="185"/>
      <c r="USU85" s="183"/>
      <c r="USW85" s="182"/>
      <c r="UTB85" s="183"/>
      <c r="UTC85" s="183"/>
      <c r="UTD85" s="183"/>
      <c r="UTE85" s="184"/>
      <c r="UTF85" s="185"/>
      <c r="UTG85" s="183"/>
      <c r="UTI85" s="182"/>
      <c r="UTN85" s="183"/>
      <c r="UTO85" s="183"/>
      <c r="UTP85" s="183"/>
      <c r="UTQ85" s="184"/>
      <c r="UTR85" s="185"/>
      <c r="UTS85" s="183"/>
      <c r="UTU85" s="182"/>
      <c r="UTZ85" s="183"/>
      <c r="UUA85" s="183"/>
      <c r="UUB85" s="183"/>
      <c r="UUC85" s="184"/>
      <c r="UUD85" s="185"/>
      <c r="UUE85" s="183"/>
      <c r="UUG85" s="182"/>
      <c r="UUL85" s="183"/>
      <c r="UUM85" s="183"/>
      <c r="UUN85" s="183"/>
      <c r="UUO85" s="184"/>
      <c r="UUP85" s="185"/>
      <c r="UUQ85" s="183"/>
      <c r="UUS85" s="182"/>
      <c r="UUX85" s="183"/>
      <c r="UUY85" s="183"/>
      <c r="UUZ85" s="183"/>
      <c r="UVA85" s="184"/>
      <c r="UVB85" s="185"/>
      <c r="UVC85" s="183"/>
      <c r="UVE85" s="182"/>
      <c r="UVJ85" s="183"/>
      <c r="UVK85" s="183"/>
      <c r="UVL85" s="183"/>
      <c r="UVM85" s="184"/>
      <c r="UVN85" s="185"/>
      <c r="UVO85" s="183"/>
      <c r="UVQ85" s="182"/>
      <c r="UVV85" s="183"/>
      <c r="UVW85" s="183"/>
      <c r="UVX85" s="183"/>
      <c r="UVY85" s="184"/>
      <c r="UVZ85" s="185"/>
      <c r="UWA85" s="183"/>
      <c r="UWC85" s="182"/>
      <c r="UWH85" s="183"/>
      <c r="UWI85" s="183"/>
      <c r="UWJ85" s="183"/>
      <c r="UWK85" s="184"/>
      <c r="UWL85" s="185"/>
      <c r="UWM85" s="183"/>
      <c r="UWO85" s="182"/>
      <c r="UWT85" s="183"/>
      <c r="UWU85" s="183"/>
      <c r="UWV85" s="183"/>
      <c r="UWW85" s="184"/>
      <c r="UWX85" s="185"/>
      <c r="UWY85" s="183"/>
      <c r="UXA85" s="182"/>
      <c r="UXF85" s="183"/>
      <c r="UXG85" s="183"/>
      <c r="UXH85" s="183"/>
      <c r="UXI85" s="184"/>
      <c r="UXJ85" s="185"/>
      <c r="UXK85" s="183"/>
      <c r="UXM85" s="182"/>
      <c r="UXR85" s="183"/>
      <c r="UXS85" s="183"/>
      <c r="UXT85" s="183"/>
      <c r="UXU85" s="184"/>
      <c r="UXV85" s="185"/>
      <c r="UXW85" s="183"/>
      <c r="UXY85" s="182"/>
      <c r="UYD85" s="183"/>
      <c r="UYE85" s="183"/>
      <c r="UYF85" s="183"/>
      <c r="UYG85" s="184"/>
      <c r="UYH85" s="185"/>
      <c r="UYI85" s="183"/>
      <c r="UYK85" s="182"/>
      <c r="UYP85" s="183"/>
      <c r="UYQ85" s="183"/>
      <c r="UYR85" s="183"/>
      <c r="UYS85" s="184"/>
      <c r="UYT85" s="185"/>
      <c r="UYU85" s="183"/>
      <c r="UYW85" s="182"/>
      <c r="UZB85" s="183"/>
      <c r="UZC85" s="183"/>
      <c r="UZD85" s="183"/>
      <c r="UZE85" s="184"/>
      <c r="UZF85" s="185"/>
      <c r="UZG85" s="183"/>
      <c r="UZI85" s="182"/>
      <c r="UZN85" s="183"/>
      <c r="UZO85" s="183"/>
      <c r="UZP85" s="183"/>
      <c r="UZQ85" s="184"/>
      <c r="UZR85" s="185"/>
      <c r="UZS85" s="183"/>
      <c r="UZU85" s="182"/>
      <c r="UZZ85" s="183"/>
      <c r="VAA85" s="183"/>
      <c r="VAB85" s="183"/>
      <c r="VAC85" s="184"/>
      <c r="VAD85" s="185"/>
      <c r="VAE85" s="183"/>
      <c r="VAG85" s="182"/>
      <c r="VAL85" s="183"/>
      <c r="VAM85" s="183"/>
      <c r="VAN85" s="183"/>
      <c r="VAO85" s="184"/>
      <c r="VAP85" s="185"/>
      <c r="VAQ85" s="183"/>
      <c r="VAS85" s="182"/>
      <c r="VAX85" s="183"/>
      <c r="VAY85" s="183"/>
      <c r="VAZ85" s="183"/>
      <c r="VBA85" s="184"/>
      <c r="VBB85" s="185"/>
      <c r="VBC85" s="183"/>
      <c r="VBE85" s="182"/>
      <c r="VBJ85" s="183"/>
      <c r="VBK85" s="183"/>
      <c r="VBL85" s="183"/>
      <c r="VBM85" s="184"/>
      <c r="VBN85" s="185"/>
      <c r="VBO85" s="183"/>
      <c r="VBQ85" s="182"/>
      <c r="VBV85" s="183"/>
      <c r="VBW85" s="183"/>
      <c r="VBX85" s="183"/>
      <c r="VBY85" s="184"/>
      <c r="VBZ85" s="185"/>
      <c r="VCA85" s="183"/>
      <c r="VCC85" s="182"/>
      <c r="VCH85" s="183"/>
      <c r="VCI85" s="183"/>
      <c r="VCJ85" s="183"/>
      <c r="VCK85" s="184"/>
      <c r="VCL85" s="185"/>
      <c r="VCM85" s="183"/>
      <c r="VCO85" s="182"/>
      <c r="VCT85" s="183"/>
      <c r="VCU85" s="183"/>
      <c r="VCV85" s="183"/>
      <c r="VCW85" s="184"/>
      <c r="VCX85" s="185"/>
      <c r="VCY85" s="183"/>
      <c r="VDA85" s="182"/>
      <c r="VDF85" s="183"/>
      <c r="VDG85" s="183"/>
      <c r="VDH85" s="183"/>
      <c r="VDI85" s="184"/>
      <c r="VDJ85" s="185"/>
      <c r="VDK85" s="183"/>
      <c r="VDM85" s="182"/>
      <c r="VDR85" s="183"/>
      <c r="VDS85" s="183"/>
      <c r="VDT85" s="183"/>
      <c r="VDU85" s="184"/>
      <c r="VDV85" s="185"/>
      <c r="VDW85" s="183"/>
      <c r="VDY85" s="182"/>
      <c r="VED85" s="183"/>
      <c r="VEE85" s="183"/>
      <c r="VEF85" s="183"/>
      <c r="VEG85" s="184"/>
      <c r="VEH85" s="185"/>
      <c r="VEI85" s="183"/>
      <c r="VEK85" s="182"/>
      <c r="VEP85" s="183"/>
      <c r="VEQ85" s="183"/>
      <c r="VER85" s="183"/>
      <c r="VES85" s="184"/>
      <c r="VET85" s="185"/>
      <c r="VEU85" s="183"/>
      <c r="VEW85" s="182"/>
      <c r="VFB85" s="183"/>
      <c r="VFC85" s="183"/>
      <c r="VFD85" s="183"/>
      <c r="VFE85" s="184"/>
      <c r="VFF85" s="185"/>
      <c r="VFG85" s="183"/>
      <c r="VFI85" s="182"/>
      <c r="VFN85" s="183"/>
      <c r="VFO85" s="183"/>
      <c r="VFP85" s="183"/>
      <c r="VFQ85" s="184"/>
      <c r="VFR85" s="185"/>
      <c r="VFS85" s="183"/>
      <c r="VFU85" s="182"/>
      <c r="VFZ85" s="183"/>
      <c r="VGA85" s="183"/>
      <c r="VGB85" s="183"/>
      <c r="VGC85" s="184"/>
      <c r="VGD85" s="185"/>
      <c r="VGE85" s="183"/>
      <c r="VGG85" s="182"/>
      <c r="VGL85" s="183"/>
      <c r="VGM85" s="183"/>
      <c r="VGN85" s="183"/>
      <c r="VGO85" s="184"/>
      <c r="VGP85" s="185"/>
      <c r="VGQ85" s="183"/>
      <c r="VGS85" s="182"/>
      <c r="VGX85" s="183"/>
      <c r="VGY85" s="183"/>
      <c r="VGZ85" s="183"/>
      <c r="VHA85" s="184"/>
      <c r="VHB85" s="185"/>
      <c r="VHC85" s="183"/>
      <c r="VHE85" s="182"/>
      <c r="VHJ85" s="183"/>
      <c r="VHK85" s="183"/>
      <c r="VHL85" s="183"/>
      <c r="VHM85" s="184"/>
      <c r="VHN85" s="185"/>
      <c r="VHO85" s="183"/>
      <c r="VHQ85" s="182"/>
      <c r="VHV85" s="183"/>
      <c r="VHW85" s="183"/>
      <c r="VHX85" s="183"/>
      <c r="VHY85" s="184"/>
      <c r="VHZ85" s="185"/>
      <c r="VIA85" s="183"/>
      <c r="VIC85" s="182"/>
      <c r="VIH85" s="183"/>
      <c r="VII85" s="183"/>
      <c r="VIJ85" s="183"/>
      <c r="VIK85" s="184"/>
      <c r="VIL85" s="185"/>
      <c r="VIM85" s="183"/>
      <c r="VIO85" s="182"/>
      <c r="VIT85" s="183"/>
      <c r="VIU85" s="183"/>
      <c r="VIV85" s="183"/>
      <c r="VIW85" s="184"/>
      <c r="VIX85" s="185"/>
      <c r="VIY85" s="183"/>
      <c r="VJA85" s="182"/>
      <c r="VJF85" s="183"/>
      <c r="VJG85" s="183"/>
      <c r="VJH85" s="183"/>
      <c r="VJI85" s="184"/>
      <c r="VJJ85" s="185"/>
      <c r="VJK85" s="183"/>
      <c r="VJM85" s="182"/>
      <c r="VJR85" s="183"/>
      <c r="VJS85" s="183"/>
      <c r="VJT85" s="183"/>
      <c r="VJU85" s="184"/>
      <c r="VJV85" s="185"/>
      <c r="VJW85" s="183"/>
      <c r="VJY85" s="182"/>
      <c r="VKD85" s="183"/>
      <c r="VKE85" s="183"/>
      <c r="VKF85" s="183"/>
      <c r="VKG85" s="184"/>
      <c r="VKH85" s="185"/>
      <c r="VKI85" s="183"/>
      <c r="VKK85" s="182"/>
      <c r="VKP85" s="183"/>
      <c r="VKQ85" s="183"/>
      <c r="VKR85" s="183"/>
      <c r="VKS85" s="184"/>
      <c r="VKT85" s="185"/>
      <c r="VKU85" s="183"/>
      <c r="VKW85" s="182"/>
      <c r="VLB85" s="183"/>
      <c r="VLC85" s="183"/>
      <c r="VLD85" s="183"/>
      <c r="VLE85" s="184"/>
      <c r="VLF85" s="185"/>
      <c r="VLG85" s="183"/>
      <c r="VLI85" s="182"/>
      <c r="VLN85" s="183"/>
      <c r="VLO85" s="183"/>
      <c r="VLP85" s="183"/>
      <c r="VLQ85" s="184"/>
      <c r="VLR85" s="185"/>
      <c r="VLS85" s="183"/>
      <c r="VLU85" s="182"/>
      <c r="VLZ85" s="183"/>
      <c r="VMA85" s="183"/>
      <c r="VMB85" s="183"/>
      <c r="VMC85" s="184"/>
      <c r="VMD85" s="185"/>
      <c r="VME85" s="183"/>
      <c r="VMG85" s="182"/>
      <c r="VML85" s="183"/>
      <c r="VMM85" s="183"/>
      <c r="VMN85" s="183"/>
      <c r="VMO85" s="184"/>
      <c r="VMP85" s="185"/>
      <c r="VMQ85" s="183"/>
      <c r="VMS85" s="182"/>
      <c r="VMX85" s="183"/>
      <c r="VMY85" s="183"/>
      <c r="VMZ85" s="183"/>
      <c r="VNA85" s="184"/>
      <c r="VNB85" s="185"/>
      <c r="VNC85" s="183"/>
      <c r="VNE85" s="182"/>
      <c r="VNJ85" s="183"/>
      <c r="VNK85" s="183"/>
      <c r="VNL85" s="183"/>
      <c r="VNM85" s="184"/>
      <c r="VNN85" s="185"/>
      <c r="VNO85" s="183"/>
      <c r="VNQ85" s="182"/>
      <c r="VNV85" s="183"/>
      <c r="VNW85" s="183"/>
      <c r="VNX85" s="183"/>
      <c r="VNY85" s="184"/>
      <c r="VNZ85" s="185"/>
      <c r="VOA85" s="183"/>
      <c r="VOC85" s="182"/>
      <c r="VOH85" s="183"/>
      <c r="VOI85" s="183"/>
      <c r="VOJ85" s="183"/>
      <c r="VOK85" s="184"/>
      <c r="VOL85" s="185"/>
      <c r="VOM85" s="183"/>
      <c r="VOO85" s="182"/>
      <c r="VOT85" s="183"/>
      <c r="VOU85" s="183"/>
      <c r="VOV85" s="183"/>
      <c r="VOW85" s="184"/>
      <c r="VOX85" s="185"/>
      <c r="VOY85" s="183"/>
      <c r="VPA85" s="182"/>
      <c r="VPF85" s="183"/>
      <c r="VPG85" s="183"/>
      <c r="VPH85" s="183"/>
      <c r="VPI85" s="184"/>
      <c r="VPJ85" s="185"/>
      <c r="VPK85" s="183"/>
      <c r="VPM85" s="182"/>
      <c r="VPR85" s="183"/>
      <c r="VPS85" s="183"/>
      <c r="VPT85" s="183"/>
      <c r="VPU85" s="184"/>
      <c r="VPV85" s="185"/>
      <c r="VPW85" s="183"/>
      <c r="VPY85" s="182"/>
      <c r="VQD85" s="183"/>
      <c r="VQE85" s="183"/>
      <c r="VQF85" s="183"/>
      <c r="VQG85" s="184"/>
      <c r="VQH85" s="185"/>
      <c r="VQI85" s="183"/>
      <c r="VQK85" s="182"/>
      <c r="VQP85" s="183"/>
      <c r="VQQ85" s="183"/>
      <c r="VQR85" s="183"/>
      <c r="VQS85" s="184"/>
      <c r="VQT85" s="185"/>
      <c r="VQU85" s="183"/>
      <c r="VQW85" s="182"/>
      <c r="VRB85" s="183"/>
      <c r="VRC85" s="183"/>
      <c r="VRD85" s="183"/>
      <c r="VRE85" s="184"/>
      <c r="VRF85" s="185"/>
      <c r="VRG85" s="183"/>
      <c r="VRI85" s="182"/>
      <c r="VRN85" s="183"/>
      <c r="VRO85" s="183"/>
      <c r="VRP85" s="183"/>
      <c r="VRQ85" s="184"/>
      <c r="VRR85" s="185"/>
      <c r="VRS85" s="183"/>
      <c r="VRU85" s="182"/>
      <c r="VRZ85" s="183"/>
      <c r="VSA85" s="183"/>
      <c r="VSB85" s="183"/>
      <c r="VSC85" s="184"/>
      <c r="VSD85" s="185"/>
      <c r="VSE85" s="183"/>
      <c r="VSG85" s="182"/>
      <c r="VSL85" s="183"/>
      <c r="VSM85" s="183"/>
      <c r="VSN85" s="183"/>
      <c r="VSO85" s="184"/>
      <c r="VSP85" s="185"/>
      <c r="VSQ85" s="183"/>
      <c r="VSS85" s="182"/>
      <c r="VSX85" s="183"/>
      <c r="VSY85" s="183"/>
      <c r="VSZ85" s="183"/>
      <c r="VTA85" s="184"/>
      <c r="VTB85" s="185"/>
      <c r="VTC85" s="183"/>
      <c r="VTE85" s="182"/>
      <c r="VTJ85" s="183"/>
      <c r="VTK85" s="183"/>
      <c r="VTL85" s="183"/>
      <c r="VTM85" s="184"/>
      <c r="VTN85" s="185"/>
      <c r="VTO85" s="183"/>
      <c r="VTQ85" s="182"/>
      <c r="VTV85" s="183"/>
      <c r="VTW85" s="183"/>
      <c r="VTX85" s="183"/>
      <c r="VTY85" s="184"/>
      <c r="VTZ85" s="185"/>
      <c r="VUA85" s="183"/>
      <c r="VUC85" s="182"/>
      <c r="VUH85" s="183"/>
      <c r="VUI85" s="183"/>
      <c r="VUJ85" s="183"/>
      <c r="VUK85" s="184"/>
      <c r="VUL85" s="185"/>
      <c r="VUM85" s="183"/>
      <c r="VUO85" s="182"/>
      <c r="VUT85" s="183"/>
      <c r="VUU85" s="183"/>
      <c r="VUV85" s="183"/>
      <c r="VUW85" s="184"/>
      <c r="VUX85" s="185"/>
      <c r="VUY85" s="183"/>
      <c r="VVA85" s="182"/>
      <c r="VVF85" s="183"/>
      <c r="VVG85" s="183"/>
      <c r="VVH85" s="183"/>
      <c r="VVI85" s="184"/>
      <c r="VVJ85" s="185"/>
      <c r="VVK85" s="183"/>
      <c r="VVM85" s="182"/>
      <c r="VVR85" s="183"/>
      <c r="VVS85" s="183"/>
      <c r="VVT85" s="183"/>
      <c r="VVU85" s="184"/>
      <c r="VVV85" s="185"/>
      <c r="VVW85" s="183"/>
      <c r="VVY85" s="182"/>
      <c r="VWD85" s="183"/>
      <c r="VWE85" s="183"/>
      <c r="VWF85" s="183"/>
      <c r="VWG85" s="184"/>
      <c r="VWH85" s="185"/>
      <c r="VWI85" s="183"/>
      <c r="VWK85" s="182"/>
      <c r="VWP85" s="183"/>
      <c r="VWQ85" s="183"/>
      <c r="VWR85" s="183"/>
      <c r="VWS85" s="184"/>
      <c r="VWT85" s="185"/>
      <c r="VWU85" s="183"/>
      <c r="VWW85" s="182"/>
      <c r="VXB85" s="183"/>
      <c r="VXC85" s="183"/>
      <c r="VXD85" s="183"/>
      <c r="VXE85" s="184"/>
      <c r="VXF85" s="185"/>
      <c r="VXG85" s="183"/>
      <c r="VXI85" s="182"/>
      <c r="VXN85" s="183"/>
      <c r="VXO85" s="183"/>
      <c r="VXP85" s="183"/>
      <c r="VXQ85" s="184"/>
      <c r="VXR85" s="185"/>
      <c r="VXS85" s="183"/>
      <c r="VXU85" s="182"/>
      <c r="VXZ85" s="183"/>
      <c r="VYA85" s="183"/>
      <c r="VYB85" s="183"/>
      <c r="VYC85" s="184"/>
      <c r="VYD85" s="185"/>
      <c r="VYE85" s="183"/>
      <c r="VYG85" s="182"/>
      <c r="VYL85" s="183"/>
      <c r="VYM85" s="183"/>
      <c r="VYN85" s="183"/>
      <c r="VYO85" s="184"/>
      <c r="VYP85" s="185"/>
      <c r="VYQ85" s="183"/>
      <c r="VYS85" s="182"/>
      <c r="VYX85" s="183"/>
      <c r="VYY85" s="183"/>
      <c r="VYZ85" s="183"/>
      <c r="VZA85" s="184"/>
      <c r="VZB85" s="185"/>
      <c r="VZC85" s="183"/>
      <c r="VZE85" s="182"/>
      <c r="VZJ85" s="183"/>
      <c r="VZK85" s="183"/>
      <c r="VZL85" s="183"/>
      <c r="VZM85" s="184"/>
      <c r="VZN85" s="185"/>
      <c r="VZO85" s="183"/>
      <c r="VZQ85" s="182"/>
      <c r="VZV85" s="183"/>
      <c r="VZW85" s="183"/>
      <c r="VZX85" s="183"/>
      <c r="VZY85" s="184"/>
      <c r="VZZ85" s="185"/>
      <c r="WAA85" s="183"/>
      <c r="WAC85" s="182"/>
      <c r="WAH85" s="183"/>
      <c r="WAI85" s="183"/>
      <c r="WAJ85" s="183"/>
      <c r="WAK85" s="184"/>
      <c r="WAL85" s="185"/>
      <c r="WAM85" s="183"/>
      <c r="WAO85" s="182"/>
      <c r="WAT85" s="183"/>
      <c r="WAU85" s="183"/>
      <c r="WAV85" s="183"/>
      <c r="WAW85" s="184"/>
      <c r="WAX85" s="185"/>
      <c r="WAY85" s="183"/>
      <c r="WBA85" s="182"/>
      <c r="WBF85" s="183"/>
      <c r="WBG85" s="183"/>
      <c r="WBH85" s="183"/>
      <c r="WBI85" s="184"/>
      <c r="WBJ85" s="185"/>
      <c r="WBK85" s="183"/>
      <c r="WBM85" s="182"/>
      <c r="WBR85" s="183"/>
      <c r="WBS85" s="183"/>
      <c r="WBT85" s="183"/>
      <c r="WBU85" s="184"/>
      <c r="WBV85" s="185"/>
      <c r="WBW85" s="183"/>
      <c r="WBY85" s="182"/>
      <c r="WCD85" s="183"/>
      <c r="WCE85" s="183"/>
      <c r="WCF85" s="183"/>
      <c r="WCG85" s="184"/>
      <c r="WCH85" s="185"/>
      <c r="WCI85" s="183"/>
      <c r="WCK85" s="182"/>
      <c r="WCP85" s="183"/>
      <c r="WCQ85" s="183"/>
      <c r="WCR85" s="183"/>
      <c r="WCS85" s="184"/>
      <c r="WCT85" s="185"/>
      <c r="WCU85" s="183"/>
      <c r="WCW85" s="182"/>
      <c r="WDB85" s="183"/>
      <c r="WDC85" s="183"/>
      <c r="WDD85" s="183"/>
      <c r="WDE85" s="184"/>
      <c r="WDF85" s="185"/>
      <c r="WDG85" s="183"/>
      <c r="WDI85" s="182"/>
      <c r="WDN85" s="183"/>
      <c r="WDO85" s="183"/>
      <c r="WDP85" s="183"/>
      <c r="WDQ85" s="184"/>
      <c r="WDR85" s="185"/>
      <c r="WDS85" s="183"/>
      <c r="WDU85" s="182"/>
      <c r="WDZ85" s="183"/>
      <c r="WEA85" s="183"/>
      <c r="WEB85" s="183"/>
      <c r="WEC85" s="184"/>
      <c r="WED85" s="185"/>
      <c r="WEE85" s="183"/>
      <c r="WEG85" s="182"/>
      <c r="WEL85" s="183"/>
      <c r="WEM85" s="183"/>
      <c r="WEN85" s="183"/>
      <c r="WEO85" s="184"/>
      <c r="WEP85" s="185"/>
      <c r="WEQ85" s="183"/>
      <c r="WES85" s="182"/>
      <c r="WEX85" s="183"/>
      <c r="WEY85" s="183"/>
      <c r="WEZ85" s="183"/>
      <c r="WFA85" s="184"/>
      <c r="WFB85" s="185"/>
      <c r="WFC85" s="183"/>
      <c r="WFE85" s="182"/>
      <c r="WFJ85" s="183"/>
      <c r="WFK85" s="183"/>
      <c r="WFL85" s="183"/>
      <c r="WFM85" s="184"/>
      <c r="WFN85" s="185"/>
      <c r="WFO85" s="183"/>
      <c r="WFQ85" s="182"/>
      <c r="WFV85" s="183"/>
      <c r="WFW85" s="183"/>
      <c r="WFX85" s="183"/>
      <c r="WFY85" s="184"/>
      <c r="WFZ85" s="185"/>
      <c r="WGA85" s="183"/>
      <c r="WGC85" s="182"/>
      <c r="WGH85" s="183"/>
      <c r="WGI85" s="183"/>
      <c r="WGJ85" s="183"/>
      <c r="WGK85" s="184"/>
      <c r="WGL85" s="185"/>
      <c r="WGM85" s="183"/>
      <c r="WGO85" s="182"/>
      <c r="WGT85" s="183"/>
      <c r="WGU85" s="183"/>
      <c r="WGV85" s="183"/>
      <c r="WGW85" s="184"/>
      <c r="WGX85" s="185"/>
      <c r="WGY85" s="183"/>
      <c r="WHA85" s="182"/>
      <c r="WHF85" s="183"/>
      <c r="WHG85" s="183"/>
      <c r="WHH85" s="183"/>
      <c r="WHI85" s="184"/>
      <c r="WHJ85" s="185"/>
      <c r="WHK85" s="183"/>
      <c r="WHM85" s="182"/>
      <c r="WHR85" s="183"/>
      <c r="WHS85" s="183"/>
      <c r="WHT85" s="183"/>
      <c r="WHU85" s="184"/>
      <c r="WHV85" s="185"/>
      <c r="WHW85" s="183"/>
      <c r="WHY85" s="182"/>
      <c r="WID85" s="183"/>
      <c r="WIE85" s="183"/>
      <c r="WIF85" s="183"/>
      <c r="WIG85" s="184"/>
      <c r="WIH85" s="185"/>
      <c r="WII85" s="183"/>
      <c r="WIK85" s="182"/>
      <c r="WIP85" s="183"/>
      <c r="WIQ85" s="183"/>
      <c r="WIR85" s="183"/>
      <c r="WIS85" s="184"/>
      <c r="WIT85" s="185"/>
      <c r="WIU85" s="183"/>
      <c r="WIW85" s="182"/>
      <c r="WJB85" s="183"/>
      <c r="WJC85" s="183"/>
      <c r="WJD85" s="183"/>
      <c r="WJE85" s="184"/>
      <c r="WJF85" s="185"/>
      <c r="WJG85" s="183"/>
      <c r="WJI85" s="182"/>
      <c r="WJN85" s="183"/>
      <c r="WJO85" s="183"/>
      <c r="WJP85" s="183"/>
      <c r="WJQ85" s="184"/>
      <c r="WJR85" s="185"/>
      <c r="WJS85" s="183"/>
      <c r="WJU85" s="182"/>
      <c r="WJZ85" s="183"/>
      <c r="WKA85" s="183"/>
      <c r="WKB85" s="183"/>
      <c r="WKC85" s="184"/>
      <c r="WKD85" s="185"/>
      <c r="WKE85" s="183"/>
      <c r="WKG85" s="182"/>
      <c r="WKL85" s="183"/>
      <c r="WKM85" s="183"/>
      <c r="WKN85" s="183"/>
      <c r="WKO85" s="184"/>
      <c r="WKP85" s="185"/>
      <c r="WKQ85" s="183"/>
      <c r="WKS85" s="182"/>
      <c r="WKX85" s="183"/>
      <c r="WKY85" s="183"/>
      <c r="WKZ85" s="183"/>
      <c r="WLA85" s="184"/>
      <c r="WLB85" s="185"/>
      <c r="WLC85" s="183"/>
      <c r="WLE85" s="182"/>
      <c r="WLJ85" s="183"/>
      <c r="WLK85" s="183"/>
      <c r="WLL85" s="183"/>
      <c r="WLM85" s="184"/>
      <c r="WLN85" s="185"/>
      <c r="WLO85" s="183"/>
      <c r="WLQ85" s="182"/>
      <c r="WLV85" s="183"/>
      <c r="WLW85" s="183"/>
      <c r="WLX85" s="183"/>
      <c r="WLY85" s="184"/>
      <c r="WLZ85" s="185"/>
      <c r="WMA85" s="183"/>
      <c r="WMC85" s="182"/>
      <c r="WMH85" s="183"/>
      <c r="WMI85" s="183"/>
      <c r="WMJ85" s="183"/>
      <c r="WMK85" s="184"/>
      <c r="WML85" s="185"/>
      <c r="WMM85" s="183"/>
      <c r="WMO85" s="182"/>
      <c r="WMT85" s="183"/>
      <c r="WMU85" s="183"/>
      <c r="WMV85" s="183"/>
      <c r="WMW85" s="184"/>
      <c r="WMX85" s="185"/>
      <c r="WMY85" s="183"/>
      <c r="WNA85" s="182"/>
      <c r="WNF85" s="183"/>
      <c r="WNG85" s="183"/>
      <c r="WNH85" s="183"/>
      <c r="WNI85" s="184"/>
      <c r="WNJ85" s="185"/>
      <c r="WNK85" s="183"/>
      <c r="WNM85" s="182"/>
      <c r="WNR85" s="183"/>
      <c r="WNS85" s="183"/>
      <c r="WNT85" s="183"/>
      <c r="WNU85" s="184"/>
      <c r="WNV85" s="185"/>
      <c r="WNW85" s="183"/>
      <c r="WNY85" s="182"/>
      <c r="WOD85" s="183"/>
      <c r="WOE85" s="183"/>
      <c r="WOF85" s="183"/>
      <c r="WOG85" s="184"/>
      <c r="WOH85" s="185"/>
      <c r="WOI85" s="183"/>
      <c r="WOK85" s="182"/>
      <c r="WOP85" s="183"/>
      <c r="WOQ85" s="183"/>
      <c r="WOR85" s="183"/>
      <c r="WOS85" s="184"/>
      <c r="WOT85" s="185"/>
      <c r="WOU85" s="183"/>
      <c r="WOW85" s="182"/>
      <c r="WPB85" s="183"/>
      <c r="WPC85" s="183"/>
      <c r="WPD85" s="183"/>
      <c r="WPE85" s="184"/>
      <c r="WPF85" s="185"/>
      <c r="WPG85" s="183"/>
      <c r="WPI85" s="182"/>
      <c r="WPN85" s="183"/>
      <c r="WPO85" s="183"/>
      <c r="WPP85" s="183"/>
      <c r="WPQ85" s="184"/>
      <c r="WPR85" s="185"/>
      <c r="WPS85" s="183"/>
      <c r="WPU85" s="182"/>
      <c r="WPZ85" s="183"/>
      <c r="WQA85" s="183"/>
      <c r="WQB85" s="183"/>
      <c r="WQC85" s="184"/>
      <c r="WQD85" s="185"/>
      <c r="WQE85" s="183"/>
      <c r="WQG85" s="182"/>
      <c r="WQL85" s="183"/>
      <c r="WQM85" s="183"/>
      <c r="WQN85" s="183"/>
      <c r="WQO85" s="184"/>
      <c r="WQP85" s="185"/>
      <c r="WQQ85" s="183"/>
      <c r="WQS85" s="182"/>
      <c r="WQX85" s="183"/>
      <c r="WQY85" s="183"/>
      <c r="WQZ85" s="183"/>
      <c r="WRA85" s="184"/>
      <c r="WRB85" s="185"/>
      <c r="WRC85" s="183"/>
      <c r="WRE85" s="182"/>
      <c r="WRJ85" s="183"/>
      <c r="WRK85" s="183"/>
      <c r="WRL85" s="183"/>
      <c r="WRM85" s="184"/>
      <c r="WRN85" s="185"/>
      <c r="WRO85" s="183"/>
      <c r="WRQ85" s="182"/>
      <c r="WRV85" s="183"/>
      <c r="WRW85" s="183"/>
      <c r="WRX85" s="183"/>
      <c r="WRY85" s="184"/>
      <c r="WRZ85" s="185"/>
      <c r="WSA85" s="183"/>
      <c r="WSC85" s="182"/>
      <c r="WSH85" s="183"/>
      <c r="WSI85" s="183"/>
      <c r="WSJ85" s="183"/>
      <c r="WSK85" s="184"/>
      <c r="WSL85" s="185"/>
      <c r="WSM85" s="183"/>
      <c r="WSO85" s="182"/>
      <c r="WST85" s="183"/>
      <c r="WSU85" s="183"/>
      <c r="WSV85" s="183"/>
      <c r="WSW85" s="184"/>
      <c r="WSX85" s="185"/>
      <c r="WSY85" s="183"/>
      <c r="WTA85" s="182"/>
      <c r="WTF85" s="183"/>
      <c r="WTG85" s="183"/>
      <c r="WTH85" s="183"/>
      <c r="WTI85" s="184"/>
      <c r="WTJ85" s="185"/>
      <c r="WTK85" s="183"/>
      <c r="WTM85" s="182"/>
      <c r="WTR85" s="183"/>
      <c r="WTS85" s="183"/>
      <c r="WTT85" s="183"/>
      <c r="WTU85" s="184"/>
      <c r="WTV85" s="185"/>
      <c r="WTW85" s="183"/>
      <c r="WTY85" s="182"/>
      <c r="WUD85" s="183"/>
      <c r="WUE85" s="183"/>
      <c r="WUF85" s="183"/>
      <c r="WUG85" s="184"/>
      <c r="WUH85" s="185"/>
      <c r="WUI85" s="183"/>
      <c r="WUK85" s="182"/>
      <c r="WUP85" s="183"/>
      <c r="WUQ85" s="183"/>
      <c r="WUR85" s="183"/>
      <c r="WUS85" s="184"/>
      <c r="WUT85" s="185"/>
      <c r="WUU85" s="183"/>
      <c r="WUW85" s="182"/>
      <c r="WVB85" s="183"/>
      <c r="WVC85" s="183"/>
      <c r="WVD85" s="183"/>
      <c r="WVE85" s="184"/>
      <c r="WVF85" s="185"/>
      <c r="WVG85" s="183"/>
      <c r="WVI85" s="182"/>
      <c r="WVN85" s="183"/>
      <c r="WVO85" s="183"/>
      <c r="WVP85" s="183"/>
      <c r="WVQ85" s="184"/>
      <c r="WVR85" s="185"/>
      <c r="WVS85" s="183"/>
      <c r="WVU85" s="182"/>
      <c r="WVZ85" s="183"/>
      <c r="WWA85" s="183"/>
      <c r="WWB85" s="183"/>
      <c r="WWC85" s="184"/>
      <c r="WWD85" s="185"/>
      <c r="WWE85" s="183"/>
      <c r="WWG85" s="182"/>
      <c r="WWL85" s="183"/>
      <c r="WWM85" s="183"/>
      <c r="WWN85" s="183"/>
      <c r="WWO85" s="184"/>
      <c r="WWP85" s="185"/>
      <c r="WWQ85" s="183"/>
      <c r="WWS85" s="182"/>
      <c r="WWX85" s="183"/>
      <c r="WWY85" s="183"/>
      <c r="WWZ85" s="183"/>
      <c r="WXA85" s="184"/>
      <c r="WXB85" s="185"/>
      <c r="WXC85" s="183"/>
      <c r="WXE85" s="182"/>
      <c r="WXJ85" s="183"/>
      <c r="WXK85" s="183"/>
      <c r="WXL85" s="183"/>
      <c r="WXM85" s="184"/>
      <c r="WXN85" s="185"/>
      <c r="WXO85" s="183"/>
      <c r="WXQ85" s="182"/>
      <c r="WXV85" s="183"/>
      <c r="WXW85" s="183"/>
      <c r="WXX85" s="183"/>
      <c r="WXY85" s="184"/>
      <c r="WXZ85" s="185"/>
      <c r="WYA85" s="183"/>
      <c r="WYC85" s="182"/>
      <c r="WYH85" s="183"/>
      <c r="WYI85" s="183"/>
      <c r="WYJ85" s="183"/>
      <c r="WYK85" s="184"/>
      <c r="WYL85" s="185"/>
      <c r="WYM85" s="183"/>
      <c r="WYO85" s="182"/>
      <c r="WYT85" s="183"/>
      <c r="WYU85" s="183"/>
      <c r="WYV85" s="183"/>
      <c r="WYW85" s="184"/>
      <c r="WYX85" s="185"/>
      <c r="WYY85" s="183"/>
      <c r="WZA85" s="182"/>
      <c r="WZF85" s="183"/>
      <c r="WZG85" s="183"/>
      <c r="WZH85" s="183"/>
      <c r="WZI85" s="184"/>
      <c r="WZJ85" s="185"/>
      <c r="WZK85" s="183"/>
      <c r="WZM85" s="182"/>
      <c r="WZR85" s="183"/>
      <c r="WZS85" s="183"/>
      <c r="WZT85" s="183"/>
      <c r="WZU85" s="184"/>
      <c r="WZV85" s="185"/>
      <c r="WZW85" s="183"/>
      <c r="WZY85" s="182"/>
      <c r="XAD85" s="183"/>
      <c r="XAE85" s="183"/>
      <c r="XAF85" s="183"/>
      <c r="XAG85" s="184"/>
      <c r="XAH85" s="185"/>
      <c r="XAI85" s="183"/>
      <c r="XAK85" s="182"/>
      <c r="XAP85" s="183"/>
      <c r="XAQ85" s="183"/>
      <c r="XAR85" s="183"/>
      <c r="XAS85" s="184"/>
      <c r="XAT85" s="185"/>
      <c r="XAU85" s="183"/>
      <c r="XAW85" s="182"/>
      <c r="XBB85" s="183"/>
      <c r="XBC85" s="183"/>
      <c r="XBD85" s="183"/>
      <c r="XBE85" s="184"/>
      <c r="XBF85" s="185"/>
      <c r="XBG85" s="183"/>
      <c r="XBI85" s="182"/>
      <c r="XBN85" s="183"/>
      <c r="XBO85" s="183"/>
      <c r="XBP85" s="183"/>
      <c r="XBQ85" s="184"/>
      <c r="XBR85" s="185"/>
      <c r="XBS85" s="183"/>
      <c r="XBU85" s="182"/>
      <c r="XBZ85" s="183"/>
      <c r="XCA85" s="183"/>
      <c r="XCB85" s="183"/>
      <c r="XCC85" s="184"/>
      <c r="XCD85" s="185"/>
      <c r="XCE85" s="183"/>
      <c r="XCG85" s="182"/>
      <c r="XCL85" s="183"/>
      <c r="XCM85" s="183"/>
      <c r="XCN85" s="183"/>
      <c r="XCO85" s="184"/>
      <c r="XCP85" s="185"/>
      <c r="XCQ85" s="183"/>
      <c r="XCS85" s="182"/>
      <c r="XCX85" s="183"/>
      <c r="XCY85" s="183"/>
      <c r="XCZ85" s="183"/>
      <c r="XDA85" s="184"/>
      <c r="XDB85" s="185"/>
      <c r="XDC85" s="183"/>
      <c r="XDE85" s="182"/>
      <c r="XDJ85" s="183"/>
      <c r="XDK85" s="183"/>
      <c r="XDL85" s="183"/>
      <c r="XDM85" s="184"/>
      <c r="XDN85" s="185"/>
      <c r="XDO85" s="183"/>
      <c r="XDQ85" s="182"/>
      <c r="XDV85" s="183"/>
      <c r="XDW85" s="183"/>
      <c r="XDX85" s="183"/>
      <c r="XDY85" s="184"/>
      <c r="XDZ85" s="185"/>
      <c r="XEA85" s="183"/>
      <c r="XEC85" s="182"/>
      <c r="XEH85" s="183"/>
      <c r="XEI85" s="183"/>
      <c r="XEJ85" s="183"/>
      <c r="XEK85" s="184"/>
      <c r="XEL85" s="185"/>
      <c r="XEM85" s="183"/>
      <c r="XEO85" s="182"/>
      <c r="XET85" s="183"/>
      <c r="XEU85" s="183"/>
      <c r="XEV85" s="183"/>
      <c r="XEW85" s="184"/>
      <c r="XEX85" s="185"/>
      <c r="XEY85" s="183"/>
      <c r="XFA85" s="182"/>
    </row>
    <row r="86" spans="1:1021 1026:3071 3073:4093 4098:6143 6145:7165 7170:9215 9217:10237 10242:12287 12289:13309 13314:15359 15361:16381">
      <c r="A86" s="165">
        <v>48</v>
      </c>
      <c r="B86" s="166" t="s">
        <v>15614</v>
      </c>
      <c r="C86" s="166" t="s">
        <v>15709</v>
      </c>
      <c r="D86" s="166" t="s">
        <v>15710</v>
      </c>
      <c r="E86" s="166" t="s">
        <v>15614</v>
      </c>
      <c r="F86" s="167">
        <v>50.5</v>
      </c>
      <c r="G86" s="167"/>
      <c r="H86" s="167"/>
      <c r="I86" s="168">
        <v>0.03</v>
      </c>
      <c r="J86" s="169">
        <v>33.520000000000003</v>
      </c>
      <c r="K86" s="167"/>
      <c r="L86" s="170"/>
    </row>
    <row r="87" spans="1:1021 1026:3071 3073:4093 4098:6143 6145:7165 7170:9215 9217:10237 10242:12287 12289:13309 13314:15359 15361:16381">
      <c r="A87" s="159">
        <v>49</v>
      </c>
      <c r="B87" s="160" t="s">
        <v>15604</v>
      </c>
      <c r="C87" s="160" t="s">
        <v>15711</v>
      </c>
      <c r="D87" s="160" t="s">
        <v>15712</v>
      </c>
      <c r="E87" s="160" t="s">
        <v>15604</v>
      </c>
      <c r="F87" s="161">
        <v>35.5</v>
      </c>
      <c r="G87" s="161"/>
      <c r="H87" s="161">
        <v>32.909999999999997</v>
      </c>
      <c r="I87" s="176"/>
      <c r="J87" s="177"/>
      <c r="K87" s="161"/>
      <c r="L87" s="164"/>
      <c r="M87" s="182"/>
      <c r="R87" s="183"/>
      <c r="S87" s="183"/>
      <c r="T87" s="183"/>
      <c r="U87" s="184"/>
      <c r="V87" s="185"/>
      <c r="W87" s="183"/>
      <c r="Y87" s="182"/>
      <c r="AD87" s="183"/>
      <c r="AE87" s="183"/>
      <c r="AF87" s="183"/>
      <c r="AG87" s="184"/>
      <c r="AH87" s="185"/>
      <c r="AI87" s="183"/>
      <c r="AK87" s="182"/>
      <c r="AP87" s="183"/>
      <c r="AQ87" s="183"/>
      <c r="AR87" s="183"/>
      <c r="AS87" s="184"/>
      <c r="AT87" s="185"/>
      <c r="AU87" s="183"/>
      <c r="AW87" s="182"/>
      <c r="BB87" s="183"/>
      <c r="BC87" s="183"/>
      <c r="BD87" s="183"/>
      <c r="BE87" s="184"/>
      <c r="BF87" s="185"/>
      <c r="BG87" s="183"/>
      <c r="BI87" s="182"/>
      <c r="BN87" s="183"/>
      <c r="BO87" s="183"/>
      <c r="BP87" s="183"/>
      <c r="BQ87" s="184"/>
      <c r="BR87" s="185"/>
      <c r="BS87" s="183"/>
      <c r="BU87" s="182"/>
      <c r="BZ87" s="183"/>
      <c r="CA87" s="183"/>
      <c r="CB87" s="183"/>
      <c r="CC87" s="184"/>
      <c r="CD87" s="185"/>
      <c r="CE87" s="183"/>
      <c r="CG87" s="182"/>
      <c r="CL87" s="183"/>
      <c r="CM87" s="183"/>
      <c r="CN87" s="183"/>
      <c r="CO87" s="184"/>
      <c r="CP87" s="185"/>
      <c r="CQ87" s="183"/>
      <c r="CS87" s="182"/>
      <c r="CX87" s="183"/>
      <c r="CY87" s="183"/>
      <c r="CZ87" s="183"/>
      <c r="DA87" s="184"/>
      <c r="DB87" s="185"/>
      <c r="DC87" s="183"/>
      <c r="DE87" s="182"/>
      <c r="DJ87" s="183"/>
      <c r="DK87" s="183"/>
      <c r="DL87" s="183"/>
      <c r="DM87" s="184"/>
      <c r="DN87" s="185"/>
      <c r="DO87" s="183"/>
      <c r="DQ87" s="182"/>
      <c r="DV87" s="183"/>
      <c r="DW87" s="183"/>
      <c r="DX87" s="183"/>
      <c r="DY87" s="184"/>
      <c r="DZ87" s="185"/>
      <c r="EA87" s="183"/>
      <c r="EC87" s="182"/>
      <c r="EH87" s="183"/>
      <c r="EI87" s="183"/>
      <c r="EJ87" s="183"/>
      <c r="EK87" s="184"/>
      <c r="EL87" s="185"/>
      <c r="EM87" s="183"/>
      <c r="EO87" s="182"/>
      <c r="ET87" s="183"/>
      <c r="EU87" s="183"/>
      <c r="EV87" s="183"/>
      <c r="EW87" s="184"/>
      <c r="EX87" s="185"/>
      <c r="EY87" s="183"/>
      <c r="FA87" s="182"/>
      <c r="FF87" s="183"/>
      <c r="FG87" s="183"/>
      <c r="FH87" s="183"/>
      <c r="FI87" s="184"/>
      <c r="FJ87" s="185"/>
      <c r="FK87" s="183"/>
      <c r="FM87" s="182"/>
      <c r="FR87" s="183"/>
      <c r="FS87" s="183"/>
      <c r="FT87" s="183"/>
      <c r="FU87" s="184"/>
      <c r="FV87" s="185"/>
      <c r="FW87" s="183"/>
      <c r="FY87" s="182"/>
      <c r="GD87" s="183"/>
      <c r="GE87" s="183"/>
      <c r="GF87" s="183"/>
      <c r="GG87" s="184"/>
      <c r="GH87" s="185"/>
      <c r="GI87" s="183"/>
      <c r="GK87" s="182"/>
      <c r="GP87" s="183"/>
      <c r="GQ87" s="183"/>
      <c r="GR87" s="183"/>
      <c r="GS87" s="184"/>
      <c r="GT87" s="185"/>
      <c r="GU87" s="183"/>
      <c r="GW87" s="182"/>
      <c r="HB87" s="183"/>
      <c r="HC87" s="183"/>
      <c r="HD87" s="183"/>
      <c r="HE87" s="184"/>
      <c r="HF87" s="185"/>
      <c r="HG87" s="183"/>
      <c r="HI87" s="182"/>
      <c r="HN87" s="183"/>
      <c r="HO87" s="183"/>
      <c r="HP87" s="183"/>
      <c r="HQ87" s="184"/>
      <c r="HR87" s="185"/>
      <c r="HS87" s="183"/>
      <c r="HU87" s="182"/>
      <c r="HZ87" s="183"/>
      <c r="IA87" s="183"/>
      <c r="IB87" s="183"/>
      <c r="IC87" s="184"/>
      <c r="ID87" s="185"/>
      <c r="IE87" s="183"/>
      <c r="IG87" s="182"/>
      <c r="IL87" s="183"/>
      <c r="IM87" s="183"/>
      <c r="IN87" s="183"/>
      <c r="IO87" s="184"/>
      <c r="IP87" s="185"/>
      <c r="IQ87" s="183"/>
      <c r="IS87" s="182"/>
      <c r="IX87" s="183"/>
      <c r="IY87" s="183"/>
      <c r="IZ87" s="183"/>
      <c r="JA87" s="184"/>
      <c r="JB87" s="185"/>
      <c r="JC87" s="183"/>
      <c r="JE87" s="182"/>
      <c r="JJ87" s="183"/>
      <c r="JK87" s="183"/>
      <c r="JL87" s="183"/>
      <c r="JM87" s="184"/>
      <c r="JN87" s="185"/>
      <c r="JO87" s="183"/>
      <c r="JQ87" s="182"/>
      <c r="JV87" s="183"/>
      <c r="JW87" s="183"/>
      <c r="JX87" s="183"/>
      <c r="JY87" s="184"/>
      <c r="JZ87" s="185"/>
      <c r="KA87" s="183"/>
      <c r="KC87" s="182"/>
      <c r="KH87" s="183"/>
      <c r="KI87" s="183"/>
      <c r="KJ87" s="183"/>
      <c r="KK87" s="184"/>
      <c r="KL87" s="185"/>
      <c r="KM87" s="183"/>
      <c r="KO87" s="182"/>
      <c r="KT87" s="183"/>
      <c r="KU87" s="183"/>
      <c r="KV87" s="183"/>
      <c r="KW87" s="184"/>
      <c r="KX87" s="185"/>
      <c r="KY87" s="183"/>
      <c r="LA87" s="182"/>
      <c r="LF87" s="183"/>
      <c r="LG87" s="183"/>
      <c r="LH87" s="183"/>
      <c r="LI87" s="184"/>
      <c r="LJ87" s="185"/>
      <c r="LK87" s="183"/>
      <c r="LM87" s="182"/>
      <c r="LR87" s="183"/>
      <c r="LS87" s="183"/>
      <c r="LT87" s="183"/>
      <c r="LU87" s="184"/>
      <c r="LV87" s="185"/>
      <c r="LW87" s="183"/>
      <c r="LY87" s="182"/>
      <c r="MD87" s="183"/>
      <c r="ME87" s="183"/>
      <c r="MF87" s="183"/>
      <c r="MG87" s="184"/>
      <c r="MH87" s="185"/>
      <c r="MI87" s="183"/>
      <c r="MK87" s="182"/>
      <c r="MP87" s="183"/>
      <c r="MQ87" s="183"/>
      <c r="MR87" s="183"/>
      <c r="MS87" s="184"/>
      <c r="MT87" s="185"/>
      <c r="MU87" s="183"/>
      <c r="MW87" s="182"/>
      <c r="NB87" s="183"/>
      <c r="NC87" s="183"/>
      <c r="ND87" s="183"/>
      <c r="NE87" s="184"/>
      <c r="NF87" s="185"/>
      <c r="NG87" s="183"/>
      <c r="NI87" s="182"/>
      <c r="NN87" s="183"/>
      <c r="NO87" s="183"/>
      <c r="NP87" s="183"/>
      <c r="NQ87" s="184"/>
      <c r="NR87" s="185"/>
      <c r="NS87" s="183"/>
      <c r="NU87" s="182"/>
      <c r="NZ87" s="183"/>
      <c r="OA87" s="183"/>
      <c r="OB87" s="183"/>
      <c r="OC87" s="184"/>
      <c r="OD87" s="185"/>
      <c r="OE87" s="183"/>
      <c r="OG87" s="182"/>
      <c r="OL87" s="183"/>
      <c r="OM87" s="183"/>
      <c r="ON87" s="183"/>
      <c r="OO87" s="184"/>
      <c r="OP87" s="185"/>
      <c r="OQ87" s="183"/>
      <c r="OS87" s="182"/>
      <c r="OX87" s="183"/>
      <c r="OY87" s="183"/>
      <c r="OZ87" s="183"/>
      <c r="PA87" s="184"/>
      <c r="PB87" s="185"/>
      <c r="PC87" s="183"/>
      <c r="PE87" s="182"/>
      <c r="PJ87" s="183"/>
      <c r="PK87" s="183"/>
      <c r="PL87" s="183"/>
      <c r="PM87" s="184"/>
      <c r="PN87" s="185"/>
      <c r="PO87" s="183"/>
      <c r="PQ87" s="182"/>
      <c r="PV87" s="183"/>
      <c r="PW87" s="183"/>
      <c r="PX87" s="183"/>
      <c r="PY87" s="184"/>
      <c r="PZ87" s="185"/>
      <c r="QA87" s="183"/>
      <c r="QC87" s="182"/>
      <c r="QH87" s="183"/>
      <c r="QI87" s="183"/>
      <c r="QJ87" s="183"/>
      <c r="QK87" s="184"/>
      <c r="QL87" s="185"/>
      <c r="QM87" s="183"/>
      <c r="QO87" s="182"/>
      <c r="QT87" s="183"/>
      <c r="QU87" s="183"/>
      <c r="QV87" s="183"/>
      <c r="QW87" s="184"/>
      <c r="QX87" s="185"/>
      <c r="QY87" s="183"/>
      <c r="RA87" s="182"/>
      <c r="RF87" s="183"/>
      <c r="RG87" s="183"/>
      <c r="RH87" s="183"/>
      <c r="RI87" s="184"/>
      <c r="RJ87" s="185"/>
      <c r="RK87" s="183"/>
      <c r="RM87" s="182"/>
      <c r="RR87" s="183"/>
      <c r="RS87" s="183"/>
      <c r="RT87" s="183"/>
      <c r="RU87" s="184"/>
      <c r="RV87" s="185"/>
      <c r="RW87" s="183"/>
      <c r="RY87" s="182"/>
      <c r="SD87" s="183"/>
      <c r="SE87" s="183"/>
      <c r="SF87" s="183"/>
      <c r="SG87" s="184"/>
      <c r="SH87" s="185"/>
      <c r="SI87" s="183"/>
      <c r="SK87" s="182"/>
      <c r="SP87" s="183"/>
      <c r="SQ87" s="183"/>
      <c r="SR87" s="183"/>
      <c r="SS87" s="184"/>
      <c r="ST87" s="185"/>
      <c r="SU87" s="183"/>
      <c r="SW87" s="182"/>
      <c r="TB87" s="183"/>
      <c r="TC87" s="183"/>
      <c r="TD87" s="183"/>
      <c r="TE87" s="184"/>
      <c r="TF87" s="185"/>
      <c r="TG87" s="183"/>
      <c r="TI87" s="182"/>
      <c r="TN87" s="183"/>
      <c r="TO87" s="183"/>
      <c r="TP87" s="183"/>
      <c r="TQ87" s="184"/>
      <c r="TR87" s="185"/>
      <c r="TS87" s="183"/>
      <c r="TU87" s="182"/>
      <c r="TZ87" s="183"/>
      <c r="UA87" s="183"/>
      <c r="UB87" s="183"/>
      <c r="UC87" s="184"/>
      <c r="UD87" s="185"/>
      <c r="UE87" s="183"/>
      <c r="UG87" s="182"/>
      <c r="UL87" s="183"/>
      <c r="UM87" s="183"/>
      <c r="UN87" s="183"/>
      <c r="UO87" s="184"/>
      <c r="UP87" s="185"/>
      <c r="UQ87" s="183"/>
      <c r="US87" s="182"/>
      <c r="UX87" s="183"/>
      <c r="UY87" s="183"/>
      <c r="UZ87" s="183"/>
      <c r="VA87" s="184"/>
      <c r="VB87" s="185"/>
      <c r="VC87" s="183"/>
      <c r="VE87" s="182"/>
      <c r="VJ87" s="183"/>
      <c r="VK87" s="183"/>
      <c r="VL87" s="183"/>
      <c r="VM87" s="184"/>
      <c r="VN87" s="185"/>
      <c r="VO87" s="183"/>
      <c r="VQ87" s="182"/>
      <c r="VV87" s="183"/>
      <c r="VW87" s="183"/>
      <c r="VX87" s="183"/>
      <c r="VY87" s="184"/>
      <c r="VZ87" s="185"/>
      <c r="WA87" s="183"/>
      <c r="WC87" s="182"/>
      <c r="WH87" s="183"/>
      <c r="WI87" s="183"/>
      <c r="WJ87" s="183"/>
      <c r="WK87" s="184"/>
      <c r="WL87" s="185"/>
      <c r="WM87" s="183"/>
      <c r="WO87" s="182"/>
      <c r="WT87" s="183"/>
      <c r="WU87" s="183"/>
      <c r="WV87" s="183"/>
      <c r="WW87" s="184"/>
      <c r="WX87" s="185"/>
      <c r="WY87" s="183"/>
      <c r="XA87" s="182"/>
      <c r="XF87" s="183"/>
      <c r="XG87" s="183"/>
      <c r="XH87" s="183"/>
      <c r="XI87" s="184"/>
      <c r="XJ87" s="185"/>
      <c r="XK87" s="183"/>
      <c r="XM87" s="182"/>
      <c r="XR87" s="183"/>
      <c r="XS87" s="183"/>
      <c r="XT87" s="183"/>
      <c r="XU87" s="184"/>
      <c r="XV87" s="185"/>
      <c r="XW87" s="183"/>
      <c r="XY87" s="182"/>
      <c r="YD87" s="183"/>
      <c r="YE87" s="183"/>
      <c r="YF87" s="183"/>
      <c r="YG87" s="184"/>
      <c r="YH87" s="185"/>
      <c r="YI87" s="183"/>
      <c r="YK87" s="182"/>
      <c r="YP87" s="183"/>
      <c r="YQ87" s="183"/>
      <c r="YR87" s="183"/>
      <c r="YS87" s="184"/>
      <c r="YT87" s="185"/>
      <c r="YU87" s="183"/>
      <c r="YW87" s="182"/>
      <c r="ZB87" s="183"/>
      <c r="ZC87" s="183"/>
      <c r="ZD87" s="183"/>
      <c r="ZE87" s="184"/>
      <c r="ZF87" s="185"/>
      <c r="ZG87" s="183"/>
      <c r="ZI87" s="182"/>
      <c r="ZN87" s="183"/>
      <c r="ZO87" s="183"/>
      <c r="ZP87" s="183"/>
      <c r="ZQ87" s="184"/>
      <c r="ZR87" s="185"/>
      <c r="ZS87" s="183"/>
      <c r="ZU87" s="182"/>
      <c r="ZZ87" s="183"/>
      <c r="AAA87" s="183"/>
      <c r="AAB87" s="183"/>
      <c r="AAC87" s="184"/>
      <c r="AAD87" s="185"/>
      <c r="AAE87" s="183"/>
      <c r="AAG87" s="182"/>
      <c r="AAL87" s="183"/>
      <c r="AAM87" s="183"/>
      <c r="AAN87" s="183"/>
      <c r="AAO87" s="184"/>
      <c r="AAP87" s="185"/>
      <c r="AAQ87" s="183"/>
      <c r="AAS87" s="182"/>
      <c r="AAX87" s="183"/>
      <c r="AAY87" s="183"/>
      <c r="AAZ87" s="183"/>
      <c r="ABA87" s="184"/>
      <c r="ABB87" s="185"/>
      <c r="ABC87" s="183"/>
      <c r="ABE87" s="182"/>
      <c r="ABJ87" s="183"/>
      <c r="ABK87" s="183"/>
      <c r="ABL87" s="183"/>
      <c r="ABM87" s="184"/>
      <c r="ABN87" s="185"/>
      <c r="ABO87" s="183"/>
      <c r="ABQ87" s="182"/>
      <c r="ABV87" s="183"/>
      <c r="ABW87" s="183"/>
      <c r="ABX87" s="183"/>
      <c r="ABY87" s="184"/>
      <c r="ABZ87" s="185"/>
      <c r="ACA87" s="183"/>
      <c r="ACC87" s="182"/>
      <c r="ACH87" s="183"/>
      <c r="ACI87" s="183"/>
      <c r="ACJ87" s="183"/>
      <c r="ACK87" s="184"/>
      <c r="ACL87" s="185"/>
      <c r="ACM87" s="183"/>
      <c r="ACO87" s="182"/>
      <c r="ACT87" s="183"/>
      <c r="ACU87" s="183"/>
      <c r="ACV87" s="183"/>
      <c r="ACW87" s="184"/>
      <c r="ACX87" s="185"/>
      <c r="ACY87" s="183"/>
      <c r="ADA87" s="182"/>
      <c r="ADF87" s="183"/>
      <c r="ADG87" s="183"/>
      <c r="ADH87" s="183"/>
      <c r="ADI87" s="184"/>
      <c r="ADJ87" s="185"/>
      <c r="ADK87" s="183"/>
      <c r="ADM87" s="182"/>
      <c r="ADR87" s="183"/>
      <c r="ADS87" s="183"/>
      <c r="ADT87" s="183"/>
      <c r="ADU87" s="184"/>
      <c r="ADV87" s="185"/>
      <c r="ADW87" s="183"/>
      <c r="ADY87" s="182"/>
      <c r="AED87" s="183"/>
      <c r="AEE87" s="183"/>
      <c r="AEF87" s="183"/>
      <c r="AEG87" s="184"/>
      <c r="AEH87" s="185"/>
      <c r="AEI87" s="183"/>
      <c r="AEK87" s="182"/>
      <c r="AEP87" s="183"/>
      <c r="AEQ87" s="183"/>
      <c r="AER87" s="183"/>
      <c r="AES87" s="184"/>
      <c r="AET87" s="185"/>
      <c r="AEU87" s="183"/>
      <c r="AEW87" s="182"/>
      <c r="AFB87" s="183"/>
      <c r="AFC87" s="183"/>
      <c r="AFD87" s="183"/>
      <c r="AFE87" s="184"/>
      <c r="AFF87" s="185"/>
      <c r="AFG87" s="183"/>
      <c r="AFI87" s="182"/>
      <c r="AFN87" s="183"/>
      <c r="AFO87" s="183"/>
      <c r="AFP87" s="183"/>
      <c r="AFQ87" s="184"/>
      <c r="AFR87" s="185"/>
      <c r="AFS87" s="183"/>
      <c r="AFU87" s="182"/>
      <c r="AFZ87" s="183"/>
      <c r="AGA87" s="183"/>
      <c r="AGB87" s="183"/>
      <c r="AGC87" s="184"/>
      <c r="AGD87" s="185"/>
      <c r="AGE87" s="183"/>
      <c r="AGG87" s="182"/>
      <c r="AGL87" s="183"/>
      <c r="AGM87" s="183"/>
      <c r="AGN87" s="183"/>
      <c r="AGO87" s="184"/>
      <c r="AGP87" s="185"/>
      <c r="AGQ87" s="183"/>
      <c r="AGS87" s="182"/>
      <c r="AGX87" s="183"/>
      <c r="AGY87" s="183"/>
      <c r="AGZ87" s="183"/>
      <c r="AHA87" s="184"/>
      <c r="AHB87" s="185"/>
      <c r="AHC87" s="183"/>
      <c r="AHE87" s="182"/>
      <c r="AHJ87" s="183"/>
      <c r="AHK87" s="183"/>
      <c r="AHL87" s="183"/>
      <c r="AHM87" s="184"/>
      <c r="AHN87" s="185"/>
      <c r="AHO87" s="183"/>
      <c r="AHQ87" s="182"/>
      <c r="AHV87" s="183"/>
      <c r="AHW87" s="183"/>
      <c r="AHX87" s="183"/>
      <c r="AHY87" s="184"/>
      <c r="AHZ87" s="185"/>
      <c r="AIA87" s="183"/>
      <c r="AIC87" s="182"/>
      <c r="AIH87" s="183"/>
      <c r="AII87" s="183"/>
      <c r="AIJ87" s="183"/>
      <c r="AIK87" s="184"/>
      <c r="AIL87" s="185"/>
      <c r="AIM87" s="183"/>
      <c r="AIO87" s="182"/>
      <c r="AIT87" s="183"/>
      <c r="AIU87" s="183"/>
      <c r="AIV87" s="183"/>
      <c r="AIW87" s="184"/>
      <c r="AIX87" s="185"/>
      <c r="AIY87" s="183"/>
      <c r="AJA87" s="182"/>
      <c r="AJF87" s="183"/>
      <c r="AJG87" s="183"/>
      <c r="AJH87" s="183"/>
      <c r="AJI87" s="184"/>
      <c r="AJJ87" s="185"/>
      <c r="AJK87" s="183"/>
      <c r="AJM87" s="182"/>
      <c r="AJR87" s="183"/>
      <c r="AJS87" s="183"/>
      <c r="AJT87" s="183"/>
      <c r="AJU87" s="184"/>
      <c r="AJV87" s="185"/>
      <c r="AJW87" s="183"/>
      <c r="AJY87" s="182"/>
      <c r="AKD87" s="183"/>
      <c r="AKE87" s="183"/>
      <c r="AKF87" s="183"/>
      <c r="AKG87" s="184"/>
      <c r="AKH87" s="185"/>
      <c r="AKI87" s="183"/>
      <c r="AKK87" s="182"/>
      <c r="AKP87" s="183"/>
      <c r="AKQ87" s="183"/>
      <c r="AKR87" s="183"/>
      <c r="AKS87" s="184"/>
      <c r="AKT87" s="185"/>
      <c r="AKU87" s="183"/>
      <c r="AKW87" s="182"/>
      <c r="ALB87" s="183"/>
      <c r="ALC87" s="183"/>
      <c r="ALD87" s="183"/>
      <c r="ALE87" s="184"/>
      <c r="ALF87" s="185"/>
      <c r="ALG87" s="183"/>
      <c r="ALI87" s="182"/>
      <c r="ALN87" s="183"/>
      <c r="ALO87" s="183"/>
      <c r="ALP87" s="183"/>
      <c r="ALQ87" s="184"/>
      <c r="ALR87" s="185"/>
      <c r="ALS87" s="183"/>
      <c r="ALU87" s="182"/>
      <c r="ALZ87" s="183"/>
      <c r="AMA87" s="183"/>
      <c r="AMB87" s="183"/>
      <c r="AMC87" s="184"/>
      <c r="AMD87" s="185"/>
      <c r="AME87" s="183"/>
      <c r="AMG87" s="182"/>
      <c r="AML87" s="183"/>
      <c r="AMM87" s="183"/>
      <c r="AMN87" s="183"/>
      <c r="AMO87" s="184"/>
      <c r="AMP87" s="185"/>
      <c r="AMQ87" s="183"/>
      <c r="AMS87" s="182"/>
      <c r="AMX87" s="183"/>
      <c r="AMY87" s="183"/>
      <c r="AMZ87" s="183"/>
      <c r="ANA87" s="184"/>
      <c r="ANB87" s="185"/>
      <c r="ANC87" s="183"/>
      <c r="ANE87" s="182"/>
      <c r="ANJ87" s="183"/>
      <c r="ANK87" s="183"/>
      <c r="ANL87" s="183"/>
      <c r="ANM87" s="184"/>
      <c r="ANN87" s="185"/>
      <c r="ANO87" s="183"/>
      <c r="ANQ87" s="182"/>
      <c r="ANV87" s="183"/>
      <c r="ANW87" s="183"/>
      <c r="ANX87" s="183"/>
      <c r="ANY87" s="184"/>
      <c r="ANZ87" s="185"/>
      <c r="AOA87" s="183"/>
      <c r="AOC87" s="182"/>
      <c r="AOH87" s="183"/>
      <c r="AOI87" s="183"/>
      <c r="AOJ87" s="183"/>
      <c r="AOK87" s="184"/>
      <c r="AOL87" s="185"/>
      <c r="AOM87" s="183"/>
      <c r="AOO87" s="182"/>
      <c r="AOT87" s="183"/>
      <c r="AOU87" s="183"/>
      <c r="AOV87" s="183"/>
      <c r="AOW87" s="184"/>
      <c r="AOX87" s="185"/>
      <c r="AOY87" s="183"/>
      <c r="APA87" s="182"/>
      <c r="APF87" s="183"/>
      <c r="APG87" s="183"/>
      <c r="APH87" s="183"/>
      <c r="API87" s="184"/>
      <c r="APJ87" s="185"/>
      <c r="APK87" s="183"/>
      <c r="APM87" s="182"/>
      <c r="APR87" s="183"/>
      <c r="APS87" s="183"/>
      <c r="APT87" s="183"/>
      <c r="APU87" s="184"/>
      <c r="APV87" s="185"/>
      <c r="APW87" s="183"/>
      <c r="APY87" s="182"/>
      <c r="AQD87" s="183"/>
      <c r="AQE87" s="183"/>
      <c r="AQF87" s="183"/>
      <c r="AQG87" s="184"/>
      <c r="AQH87" s="185"/>
      <c r="AQI87" s="183"/>
      <c r="AQK87" s="182"/>
      <c r="AQP87" s="183"/>
      <c r="AQQ87" s="183"/>
      <c r="AQR87" s="183"/>
      <c r="AQS87" s="184"/>
      <c r="AQT87" s="185"/>
      <c r="AQU87" s="183"/>
      <c r="AQW87" s="182"/>
      <c r="ARB87" s="183"/>
      <c r="ARC87" s="183"/>
      <c r="ARD87" s="183"/>
      <c r="ARE87" s="184"/>
      <c r="ARF87" s="185"/>
      <c r="ARG87" s="183"/>
      <c r="ARI87" s="182"/>
      <c r="ARN87" s="183"/>
      <c r="ARO87" s="183"/>
      <c r="ARP87" s="183"/>
      <c r="ARQ87" s="184"/>
      <c r="ARR87" s="185"/>
      <c r="ARS87" s="183"/>
      <c r="ARU87" s="182"/>
      <c r="ARZ87" s="183"/>
      <c r="ASA87" s="183"/>
      <c r="ASB87" s="183"/>
      <c r="ASC87" s="184"/>
      <c r="ASD87" s="185"/>
      <c r="ASE87" s="183"/>
      <c r="ASG87" s="182"/>
      <c r="ASL87" s="183"/>
      <c r="ASM87" s="183"/>
      <c r="ASN87" s="183"/>
      <c r="ASO87" s="184"/>
      <c r="ASP87" s="185"/>
      <c r="ASQ87" s="183"/>
      <c r="ASS87" s="182"/>
      <c r="ASX87" s="183"/>
      <c r="ASY87" s="183"/>
      <c r="ASZ87" s="183"/>
      <c r="ATA87" s="184"/>
      <c r="ATB87" s="185"/>
      <c r="ATC87" s="183"/>
      <c r="ATE87" s="182"/>
      <c r="ATJ87" s="183"/>
      <c r="ATK87" s="183"/>
      <c r="ATL87" s="183"/>
      <c r="ATM87" s="184"/>
      <c r="ATN87" s="185"/>
      <c r="ATO87" s="183"/>
      <c r="ATQ87" s="182"/>
      <c r="ATV87" s="183"/>
      <c r="ATW87" s="183"/>
      <c r="ATX87" s="183"/>
      <c r="ATY87" s="184"/>
      <c r="ATZ87" s="185"/>
      <c r="AUA87" s="183"/>
      <c r="AUC87" s="182"/>
      <c r="AUH87" s="183"/>
      <c r="AUI87" s="183"/>
      <c r="AUJ87" s="183"/>
      <c r="AUK87" s="184"/>
      <c r="AUL87" s="185"/>
      <c r="AUM87" s="183"/>
      <c r="AUO87" s="182"/>
      <c r="AUT87" s="183"/>
      <c r="AUU87" s="183"/>
      <c r="AUV87" s="183"/>
      <c r="AUW87" s="184"/>
      <c r="AUX87" s="185"/>
      <c r="AUY87" s="183"/>
      <c r="AVA87" s="182"/>
      <c r="AVF87" s="183"/>
      <c r="AVG87" s="183"/>
      <c r="AVH87" s="183"/>
      <c r="AVI87" s="184"/>
      <c r="AVJ87" s="185"/>
      <c r="AVK87" s="183"/>
      <c r="AVM87" s="182"/>
      <c r="AVR87" s="183"/>
      <c r="AVS87" s="183"/>
      <c r="AVT87" s="183"/>
      <c r="AVU87" s="184"/>
      <c r="AVV87" s="185"/>
      <c r="AVW87" s="183"/>
      <c r="AVY87" s="182"/>
      <c r="AWD87" s="183"/>
      <c r="AWE87" s="183"/>
      <c r="AWF87" s="183"/>
      <c r="AWG87" s="184"/>
      <c r="AWH87" s="185"/>
      <c r="AWI87" s="183"/>
      <c r="AWK87" s="182"/>
      <c r="AWP87" s="183"/>
      <c r="AWQ87" s="183"/>
      <c r="AWR87" s="183"/>
      <c r="AWS87" s="184"/>
      <c r="AWT87" s="185"/>
      <c r="AWU87" s="183"/>
      <c r="AWW87" s="182"/>
      <c r="AXB87" s="183"/>
      <c r="AXC87" s="183"/>
      <c r="AXD87" s="183"/>
      <c r="AXE87" s="184"/>
      <c r="AXF87" s="185"/>
      <c r="AXG87" s="183"/>
      <c r="AXI87" s="182"/>
      <c r="AXN87" s="183"/>
      <c r="AXO87" s="183"/>
      <c r="AXP87" s="183"/>
      <c r="AXQ87" s="184"/>
      <c r="AXR87" s="185"/>
      <c r="AXS87" s="183"/>
      <c r="AXU87" s="182"/>
      <c r="AXZ87" s="183"/>
      <c r="AYA87" s="183"/>
      <c r="AYB87" s="183"/>
      <c r="AYC87" s="184"/>
      <c r="AYD87" s="185"/>
      <c r="AYE87" s="183"/>
      <c r="AYG87" s="182"/>
      <c r="AYL87" s="183"/>
      <c r="AYM87" s="183"/>
      <c r="AYN87" s="183"/>
      <c r="AYO87" s="184"/>
      <c r="AYP87" s="185"/>
      <c r="AYQ87" s="183"/>
      <c r="AYS87" s="182"/>
      <c r="AYX87" s="183"/>
      <c r="AYY87" s="183"/>
      <c r="AYZ87" s="183"/>
      <c r="AZA87" s="184"/>
      <c r="AZB87" s="185"/>
      <c r="AZC87" s="183"/>
      <c r="AZE87" s="182"/>
      <c r="AZJ87" s="183"/>
      <c r="AZK87" s="183"/>
      <c r="AZL87" s="183"/>
      <c r="AZM87" s="184"/>
      <c r="AZN87" s="185"/>
      <c r="AZO87" s="183"/>
      <c r="AZQ87" s="182"/>
      <c r="AZV87" s="183"/>
      <c r="AZW87" s="183"/>
      <c r="AZX87" s="183"/>
      <c r="AZY87" s="184"/>
      <c r="AZZ87" s="185"/>
      <c r="BAA87" s="183"/>
      <c r="BAC87" s="182"/>
      <c r="BAH87" s="183"/>
      <c r="BAI87" s="183"/>
      <c r="BAJ87" s="183"/>
      <c r="BAK87" s="184"/>
      <c r="BAL87" s="185"/>
      <c r="BAM87" s="183"/>
      <c r="BAO87" s="182"/>
      <c r="BAT87" s="183"/>
      <c r="BAU87" s="183"/>
      <c r="BAV87" s="183"/>
      <c r="BAW87" s="184"/>
      <c r="BAX87" s="185"/>
      <c r="BAY87" s="183"/>
      <c r="BBA87" s="182"/>
      <c r="BBF87" s="183"/>
      <c r="BBG87" s="183"/>
      <c r="BBH87" s="183"/>
      <c r="BBI87" s="184"/>
      <c r="BBJ87" s="185"/>
      <c r="BBK87" s="183"/>
      <c r="BBM87" s="182"/>
      <c r="BBR87" s="183"/>
      <c r="BBS87" s="183"/>
      <c r="BBT87" s="183"/>
      <c r="BBU87" s="184"/>
      <c r="BBV87" s="185"/>
      <c r="BBW87" s="183"/>
      <c r="BBY87" s="182"/>
      <c r="BCD87" s="183"/>
      <c r="BCE87" s="183"/>
      <c r="BCF87" s="183"/>
      <c r="BCG87" s="184"/>
      <c r="BCH87" s="185"/>
      <c r="BCI87" s="183"/>
      <c r="BCK87" s="182"/>
      <c r="BCP87" s="183"/>
      <c r="BCQ87" s="183"/>
      <c r="BCR87" s="183"/>
      <c r="BCS87" s="184"/>
      <c r="BCT87" s="185"/>
      <c r="BCU87" s="183"/>
      <c r="BCW87" s="182"/>
      <c r="BDB87" s="183"/>
      <c r="BDC87" s="183"/>
      <c r="BDD87" s="183"/>
      <c r="BDE87" s="184"/>
      <c r="BDF87" s="185"/>
      <c r="BDG87" s="183"/>
      <c r="BDI87" s="182"/>
      <c r="BDN87" s="183"/>
      <c r="BDO87" s="183"/>
      <c r="BDP87" s="183"/>
      <c r="BDQ87" s="184"/>
      <c r="BDR87" s="185"/>
      <c r="BDS87" s="183"/>
      <c r="BDU87" s="182"/>
      <c r="BDZ87" s="183"/>
      <c r="BEA87" s="183"/>
      <c r="BEB87" s="183"/>
      <c r="BEC87" s="184"/>
      <c r="BED87" s="185"/>
      <c r="BEE87" s="183"/>
      <c r="BEG87" s="182"/>
      <c r="BEL87" s="183"/>
      <c r="BEM87" s="183"/>
      <c r="BEN87" s="183"/>
      <c r="BEO87" s="184"/>
      <c r="BEP87" s="185"/>
      <c r="BEQ87" s="183"/>
      <c r="BES87" s="182"/>
      <c r="BEX87" s="183"/>
      <c r="BEY87" s="183"/>
      <c r="BEZ87" s="183"/>
      <c r="BFA87" s="184"/>
      <c r="BFB87" s="185"/>
      <c r="BFC87" s="183"/>
      <c r="BFE87" s="182"/>
      <c r="BFJ87" s="183"/>
      <c r="BFK87" s="183"/>
      <c r="BFL87" s="183"/>
      <c r="BFM87" s="184"/>
      <c r="BFN87" s="185"/>
      <c r="BFO87" s="183"/>
      <c r="BFQ87" s="182"/>
      <c r="BFV87" s="183"/>
      <c r="BFW87" s="183"/>
      <c r="BFX87" s="183"/>
      <c r="BFY87" s="184"/>
      <c r="BFZ87" s="185"/>
      <c r="BGA87" s="183"/>
      <c r="BGC87" s="182"/>
      <c r="BGH87" s="183"/>
      <c r="BGI87" s="183"/>
      <c r="BGJ87" s="183"/>
      <c r="BGK87" s="184"/>
      <c r="BGL87" s="185"/>
      <c r="BGM87" s="183"/>
      <c r="BGO87" s="182"/>
      <c r="BGT87" s="183"/>
      <c r="BGU87" s="183"/>
      <c r="BGV87" s="183"/>
      <c r="BGW87" s="184"/>
      <c r="BGX87" s="185"/>
      <c r="BGY87" s="183"/>
      <c r="BHA87" s="182"/>
      <c r="BHF87" s="183"/>
      <c r="BHG87" s="183"/>
      <c r="BHH87" s="183"/>
      <c r="BHI87" s="184"/>
      <c r="BHJ87" s="185"/>
      <c r="BHK87" s="183"/>
      <c r="BHM87" s="182"/>
      <c r="BHR87" s="183"/>
      <c r="BHS87" s="183"/>
      <c r="BHT87" s="183"/>
      <c r="BHU87" s="184"/>
      <c r="BHV87" s="185"/>
      <c r="BHW87" s="183"/>
      <c r="BHY87" s="182"/>
      <c r="BID87" s="183"/>
      <c r="BIE87" s="183"/>
      <c r="BIF87" s="183"/>
      <c r="BIG87" s="184"/>
      <c r="BIH87" s="185"/>
      <c r="BII87" s="183"/>
      <c r="BIK87" s="182"/>
      <c r="BIP87" s="183"/>
      <c r="BIQ87" s="183"/>
      <c r="BIR87" s="183"/>
      <c r="BIS87" s="184"/>
      <c r="BIT87" s="185"/>
      <c r="BIU87" s="183"/>
      <c r="BIW87" s="182"/>
      <c r="BJB87" s="183"/>
      <c r="BJC87" s="183"/>
      <c r="BJD87" s="183"/>
      <c r="BJE87" s="184"/>
      <c r="BJF87" s="185"/>
      <c r="BJG87" s="183"/>
      <c r="BJI87" s="182"/>
      <c r="BJN87" s="183"/>
      <c r="BJO87" s="183"/>
      <c r="BJP87" s="183"/>
      <c r="BJQ87" s="184"/>
      <c r="BJR87" s="185"/>
      <c r="BJS87" s="183"/>
      <c r="BJU87" s="182"/>
      <c r="BJZ87" s="183"/>
      <c r="BKA87" s="183"/>
      <c r="BKB87" s="183"/>
      <c r="BKC87" s="184"/>
      <c r="BKD87" s="185"/>
      <c r="BKE87" s="183"/>
      <c r="BKG87" s="182"/>
      <c r="BKL87" s="183"/>
      <c r="BKM87" s="183"/>
      <c r="BKN87" s="183"/>
      <c r="BKO87" s="184"/>
      <c r="BKP87" s="185"/>
      <c r="BKQ87" s="183"/>
      <c r="BKS87" s="182"/>
      <c r="BKX87" s="183"/>
      <c r="BKY87" s="183"/>
      <c r="BKZ87" s="183"/>
      <c r="BLA87" s="184"/>
      <c r="BLB87" s="185"/>
      <c r="BLC87" s="183"/>
      <c r="BLE87" s="182"/>
      <c r="BLJ87" s="183"/>
      <c r="BLK87" s="183"/>
      <c r="BLL87" s="183"/>
      <c r="BLM87" s="184"/>
      <c r="BLN87" s="185"/>
      <c r="BLO87" s="183"/>
      <c r="BLQ87" s="182"/>
      <c r="BLV87" s="183"/>
      <c r="BLW87" s="183"/>
      <c r="BLX87" s="183"/>
      <c r="BLY87" s="184"/>
      <c r="BLZ87" s="185"/>
      <c r="BMA87" s="183"/>
      <c r="BMC87" s="182"/>
      <c r="BMH87" s="183"/>
      <c r="BMI87" s="183"/>
      <c r="BMJ87" s="183"/>
      <c r="BMK87" s="184"/>
      <c r="BML87" s="185"/>
      <c r="BMM87" s="183"/>
      <c r="BMO87" s="182"/>
      <c r="BMT87" s="183"/>
      <c r="BMU87" s="183"/>
      <c r="BMV87" s="183"/>
      <c r="BMW87" s="184"/>
      <c r="BMX87" s="185"/>
      <c r="BMY87" s="183"/>
      <c r="BNA87" s="182"/>
      <c r="BNF87" s="183"/>
      <c r="BNG87" s="183"/>
      <c r="BNH87" s="183"/>
      <c r="BNI87" s="184"/>
      <c r="BNJ87" s="185"/>
      <c r="BNK87" s="183"/>
      <c r="BNM87" s="182"/>
      <c r="BNR87" s="183"/>
      <c r="BNS87" s="183"/>
      <c r="BNT87" s="183"/>
      <c r="BNU87" s="184"/>
      <c r="BNV87" s="185"/>
      <c r="BNW87" s="183"/>
      <c r="BNY87" s="182"/>
      <c r="BOD87" s="183"/>
      <c r="BOE87" s="183"/>
      <c r="BOF87" s="183"/>
      <c r="BOG87" s="184"/>
      <c r="BOH87" s="185"/>
      <c r="BOI87" s="183"/>
      <c r="BOK87" s="182"/>
      <c r="BOP87" s="183"/>
      <c r="BOQ87" s="183"/>
      <c r="BOR87" s="183"/>
      <c r="BOS87" s="184"/>
      <c r="BOT87" s="185"/>
      <c r="BOU87" s="183"/>
      <c r="BOW87" s="182"/>
      <c r="BPB87" s="183"/>
      <c r="BPC87" s="183"/>
      <c r="BPD87" s="183"/>
      <c r="BPE87" s="184"/>
      <c r="BPF87" s="185"/>
      <c r="BPG87" s="183"/>
      <c r="BPI87" s="182"/>
      <c r="BPN87" s="183"/>
      <c r="BPO87" s="183"/>
      <c r="BPP87" s="183"/>
      <c r="BPQ87" s="184"/>
      <c r="BPR87" s="185"/>
      <c r="BPS87" s="183"/>
      <c r="BPU87" s="182"/>
      <c r="BPZ87" s="183"/>
      <c r="BQA87" s="183"/>
      <c r="BQB87" s="183"/>
      <c r="BQC87" s="184"/>
      <c r="BQD87" s="185"/>
      <c r="BQE87" s="183"/>
      <c r="BQG87" s="182"/>
      <c r="BQL87" s="183"/>
      <c r="BQM87" s="183"/>
      <c r="BQN87" s="183"/>
      <c r="BQO87" s="184"/>
      <c r="BQP87" s="185"/>
      <c r="BQQ87" s="183"/>
      <c r="BQS87" s="182"/>
      <c r="BQX87" s="183"/>
      <c r="BQY87" s="183"/>
      <c r="BQZ87" s="183"/>
      <c r="BRA87" s="184"/>
      <c r="BRB87" s="185"/>
      <c r="BRC87" s="183"/>
      <c r="BRE87" s="182"/>
      <c r="BRJ87" s="183"/>
      <c r="BRK87" s="183"/>
      <c r="BRL87" s="183"/>
      <c r="BRM87" s="184"/>
      <c r="BRN87" s="185"/>
      <c r="BRO87" s="183"/>
      <c r="BRQ87" s="182"/>
      <c r="BRV87" s="183"/>
      <c r="BRW87" s="183"/>
      <c r="BRX87" s="183"/>
      <c r="BRY87" s="184"/>
      <c r="BRZ87" s="185"/>
      <c r="BSA87" s="183"/>
      <c r="BSC87" s="182"/>
      <c r="BSH87" s="183"/>
      <c r="BSI87" s="183"/>
      <c r="BSJ87" s="183"/>
      <c r="BSK87" s="184"/>
      <c r="BSL87" s="185"/>
      <c r="BSM87" s="183"/>
      <c r="BSO87" s="182"/>
      <c r="BST87" s="183"/>
      <c r="BSU87" s="183"/>
      <c r="BSV87" s="183"/>
      <c r="BSW87" s="184"/>
      <c r="BSX87" s="185"/>
      <c r="BSY87" s="183"/>
      <c r="BTA87" s="182"/>
      <c r="BTF87" s="183"/>
      <c r="BTG87" s="183"/>
      <c r="BTH87" s="183"/>
      <c r="BTI87" s="184"/>
      <c r="BTJ87" s="185"/>
      <c r="BTK87" s="183"/>
      <c r="BTM87" s="182"/>
      <c r="BTR87" s="183"/>
      <c r="BTS87" s="183"/>
      <c r="BTT87" s="183"/>
      <c r="BTU87" s="184"/>
      <c r="BTV87" s="185"/>
      <c r="BTW87" s="183"/>
      <c r="BTY87" s="182"/>
      <c r="BUD87" s="183"/>
      <c r="BUE87" s="183"/>
      <c r="BUF87" s="183"/>
      <c r="BUG87" s="184"/>
      <c r="BUH87" s="185"/>
      <c r="BUI87" s="183"/>
      <c r="BUK87" s="182"/>
      <c r="BUP87" s="183"/>
      <c r="BUQ87" s="183"/>
      <c r="BUR87" s="183"/>
      <c r="BUS87" s="184"/>
      <c r="BUT87" s="185"/>
      <c r="BUU87" s="183"/>
      <c r="BUW87" s="182"/>
      <c r="BVB87" s="183"/>
      <c r="BVC87" s="183"/>
      <c r="BVD87" s="183"/>
      <c r="BVE87" s="184"/>
      <c r="BVF87" s="185"/>
      <c r="BVG87" s="183"/>
      <c r="BVI87" s="182"/>
      <c r="BVN87" s="183"/>
      <c r="BVO87" s="183"/>
      <c r="BVP87" s="183"/>
      <c r="BVQ87" s="184"/>
      <c r="BVR87" s="185"/>
      <c r="BVS87" s="183"/>
      <c r="BVU87" s="182"/>
      <c r="BVZ87" s="183"/>
      <c r="BWA87" s="183"/>
      <c r="BWB87" s="183"/>
      <c r="BWC87" s="184"/>
      <c r="BWD87" s="185"/>
      <c r="BWE87" s="183"/>
      <c r="BWG87" s="182"/>
      <c r="BWL87" s="183"/>
      <c r="BWM87" s="183"/>
      <c r="BWN87" s="183"/>
      <c r="BWO87" s="184"/>
      <c r="BWP87" s="185"/>
      <c r="BWQ87" s="183"/>
      <c r="BWS87" s="182"/>
      <c r="BWX87" s="183"/>
      <c r="BWY87" s="183"/>
      <c r="BWZ87" s="183"/>
      <c r="BXA87" s="184"/>
      <c r="BXB87" s="185"/>
      <c r="BXC87" s="183"/>
      <c r="BXE87" s="182"/>
      <c r="BXJ87" s="183"/>
      <c r="BXK87" s="183"/>
      <c r="BXL87" s="183"/>
      <c r="BXM87" s="184"/>
      <c r="BXN87" s="185"/>
      <c r="BXO87" s="183"/>
      <c r="BXQ87" s="182"/>
      <c r="BXV87" s="183"/>
      <c r="BXW87" s="183"/>
      <c r="BXX87" s="183"/>
      <c r="BXY87" s="184"/>
      <c r="BXZ87" s="185"/>
      <c r="BYA87" s="183"/>
      <c r="BYC87" s="182"/>
      <c r="BYH87" s="183"/>
      <c r="BYI87" s="183"/>
      <c r="BYJ87" s="183"/>
      <c r="BYK87" s="184"/>
      <c r="BYL87" s="185"/>
      <c r="BYM87" s="183"/>
      <c r="BYO87" s="182"/>
      <c r="BYT87" s="183"/>
      <c r="BYU87" s="183"/>
      <c r="BYV87" s="183"/>
      <c r="BYW87" s="184"/>
      <c r="BYX87" s="185"/>
      <c r="BYY87" s="183"/>
      <c r="BZA87" s="182"/>
      <c r="BZF87" s="183"/>
      <c r="BZG87" s="183"/>
      <c r="BZH87" s="183"/>
      <c r="BZI87" s="184"/>
      <c r="BZJ87" s="185"/>
      <c r="BZK87" s="183"/>
      <c r="BZM87" s="182"/>
      <c r="BZR87" s="183"/>
      <c r="BZS87" s="183"/>
      <c r="BZT87" s="183"/>
      <c r="BZU87" s="184"/>
      <c r="BZV87" s="185"/>
      <c r="BZW87" s="183"/>
      <c r="BZY87" s="182"/>
      <c r="CAD87" s="183"/>
      <c r="CAE87" s="183"/>
      <c r="CAF87" s="183"/>
      <c r="CAG87" s="184"/>
      <c r="CAH87" s="185"/>
      <c r="CAI87" s="183"/>
      <c r="CAK87" s="182"/>
      <c r="CAP87" s="183"/>
      <c r="CAQ87" s="183"/>
      <c r="CAR87" s="183"/>
      <c r="CAS87" s="184"/>
      <c r="CAT87" s="185"/>
      <c r="CAU87" s="183"/>
      <c r="CAW87" s="182"/>
      <c r="CBB87" s="183"/>
      <c r="CBC87" s="183"/>
      <c r="CBD87" s="183"/>
      <c r="CBE87" s="184"/>
      <c r="CBF87" s="185"/>
      <c r="CBG87" s="183"/>
      <c r="CBI87" s="182"/>
      <c r="CBN87" s="183"/>
      <c r="CBO87" s="183"/>
      <c r="CBP87" s="183"/>
      <c r="CBQ87" s="184"/>
      <c r="CBR87" s="185"/>
      <c r="CBS87" s="183"/>
      <c r="CBU87" s="182"/>
      <c r="CBZ87" s="183"/>
      <c r="CCA87" s="183"/>
      <c r="CCB87" s="183"/>
      <c r="CCC87" s="184"/>
      <c r="CCD87" s="185"/>
      <c r="CCE87" s="183"/>
      <c r="CCG87" s="182"/>
      <c r="CCL87" s="183"/>
      <c r="CCM87" s="183"/>
      <c r="CCN87" s="183"/>
      <c r="CCO87" s="184"/>
      <c r="CCP87" s="185"/>
      <c r="CCQ87" s="183"/>
      <c r="CCS87" s="182"/>
      <c r="CCX87" s="183"/>
      <c r="CCY87" s="183"/>
      <c r="CCZ87" s="183"/>
      <c r="CDA87" s="184"/>
      <c r="CDB87" s="185"/>
      <c r="CDC87" s="183"/>
      <c r="CDE87" s="182"/>
      <c r="CDJ87" s="183"/>
      <c r="CDK87" s="183"/>
      <c r="CDL87" s="183"/>
      <c r="CDM87" s="184"/>
      <c r="CDN87" s="185"/>
      <c r="CDO87" s="183"/>
      <c r="CDQ87" s="182"/>
      <c r="CDV87" s="183"/>
      <c r="CDW87" s="183"/>
      <c r="CDX87" s="183"/>
      <c r="CDY87" s="184"/>
      <c r="CDZ87" s="185"/>
      <c r="CEA87" s="183"/>
      <c r="CEC87" s="182"/>
      <c r="CEH87" s="183"/>
      <c r="CEI87" s="183"/>
      <c r="CEJ87" s="183"/>
      <c r="CEK87" s="184"/>
      <c r="CEL87" s="185"/>
      <c r="CEM87" s="183"/>
      <c r="CEO87" s="182"/>
      <c r="CET87" s="183"/>
      <c r="CEU87" s="183"/>
      <c r="CEV87" s="183"/>
      <c r="CEW87" s="184"/>
      <c r="CEX87" s="185"/>
      <c r="CEY87" s="183"/>
      <c r="CFA87" s="182"/>
      <c r="CFF87" s="183"/>
      <c r="CFG87" s="183"/>
      <c r="CFH87" s="183"/>
      <c r="CFI87" s="184"/>
      <c r="CFJ87" s="185"/>
      <c r="CFK87" s="183"/>
      <c r="CFM87" s="182"/>
      <c r="CFR87" s="183"/>
      <c r="CFS87" s="183"/>
      <c r="CFT87" s="183"/>
      <c r="CFU87" s="184"/>
      <c r="CFV87" s="185"/>
      <c r="CFW87" s="183"/>
      <c r="CFY87" s="182"/>
      <c r="CGD87" s="183"/>
      <c r="CGE87" s="183"/>
      <c r="CGF87" s="183"/>
      <c r="CGG87" s="184"/>
      <c r="CGH87" s="185"/>
      <c r="CGI87" s="183"/>
      <c r="CGK87" s="182"/>
      <c r="CGP87" s="183"/>
      <c r="CGQ87" s="183"/>
      <c r="CGR87" s="183"/>
      <c r="CGS87" s="184"/>
      <c r="CGT87" s="185"/>
      <c r="CGU87" s="183"/>
      <c r="CGW87" s="182"/>
      <c r="CHB87" s="183"/>
      <c r="CHC87" s="183"/>
      <c r="CHD87" s="183"/>
      <c r="CHE87" s="184"/>
      <c r="CHF87" s="185"/>
      <c r="CHG87" s="183"/>
      <c r="CHI87" s="182"/>
      <c r="CHN87" s="183"/>
      <c r="CHO87" s="183"/>
      <c r="CHP87" s="183"/>
      <c r="CHQ87" s="184"/>
      <c r="CHR87" s="185"/>
      <c r="CHS87" s="183"/>
      <c r="CHU87" s="182"/>
      <c r="CHZ87" s="183"/>
      <c r="CIA87" s="183"/>
      <c r="CIB87" s="183"/>
      <c r="CIC87" s="184"/>
      <c r="CID87" s="185"/>
      <c r="CIE87" s="183"/>
      <c r="CIG87" s="182"/>
      <c r="CIL87" s="183"/>
      <c r="CIM87" s="183"/>
      <c r="CIN87" s="183"/>
      <c r="CIO87" s="184"/>
      <c r="CIP87" s="185"/>
      <c r="CIQ87" s="183"/>
      <c r="CIS87" s="182"/>
      <c r="CIX87" s="183"/>
      <c r="CIY87" s="183"/>
      <c r="CIZ87" s="183"/>
      <c r="CJA87" s="184"/>
      <c r="CJB87" s="185"/>
      <c r="CJC87" s="183"/>
      <c r="CJE87" s="182"/>
      <c r="CJJ87" s="183"/>
      <c r="CJK87" s="183"/>
      <c r="CJL87" s="183"/>
      <c r="CJM87" s="184"/>
      <c r="CJN87" s="185"/>
      <c r="CJO87" s="183"/>
      <c r="CJQ87" s="182"/>
      <c r="CJV87" s="183"/>
      <c r="CJW87" s="183"/>
      <c r="CJX87" s="183"/>
      <c r="CJY87" s="184"/>
      <c r="CJZ87" s="185"/>
      <c r="CKA87" s="183"/>
      <c r="CKC87" s="182"/>
      <c r="CKH87" s="183"/>
      <c r="CKI87" s="183"/>
      <c r="CKJ87" s="183"/>
      <c r="CKK87" s="184"/>
      <c r="CKL87" s="185"/>
      <c r="CKM87" s="183"/>
      <c r="CKO87" s="182"/>
      <c r="CKT87" s="183"/>
      <c r="CKU87" s="183"/>
      <c r="CKV87" s="183"/>
      <c r="CKW87" s="184"/>
      <c r="CKX87" s="185"/>
      <c r="CKY87" s="183"/>
      <c r="CLA87" s="182"/>
      <c r="CLF87" s="183"/>
      <c r="CLG87" s="183"/>
      <c r="CLH87" s="183"/>
      <c r="CLI87" s="184"/>
      <c r="CLJ87" s="185"/>
      <c r="CLK87" s="183"/>
      <c r="CLM87" s="182"/>
      <c r="CLR87" s="183"/>
      <c r="CLS87" s="183"/>
      <c r="CLT87" s="183"/>
      <c r="CLU87" s="184"/>
      <c r="CLV87" s="185"/>
      <c r="CLW87" s="183"/>
      <c r="CLY87" s="182"/>
      <c r="CMD87" s="183"/>
      <c r="CME87" s="183"/>
      <c r="CMF87" s="183"/>
      <c r="CMG87" s="184"/>
      <c r="CMH87" s="185"/>
      <c r="CMI87" s="183"/>
      <c r="CMK87" s="182"/>
      <c r="CMP87" s="183"/>
      <c r="CMQ87" s="183"/>
      <c r="CMR87" s="183"/>
      <c r="CMS87" s="184"/>
      <c r="CMT87" s="185"/>
      <c r="CMU87" s="183"/>
      <c r="CMW87" s="182"/>
      <c r="CNB87" s="183"/>
      <c r="CNC87" s="183"/>
      <c r="CND87" s="183"/>
      <c r="CNE87" s="184"/>
      <c r="CNF87" s="185"/>
      <c r="CNG87" s="183"/>
      <c r="CNI87" s="182"/>
      <c r="CNN87" s="183"/>
      <c r="CNO87" s="183"/>
      <c r="CNP87" s="183"/>
      <c r="CNQ87" s="184"/>
      <c r="CNR87" s="185"/>
      <c r="CNS87" s="183"/>
      <c r="CNU87" s="182"/>
      <c r="CNZ87" s="183"/>
      <c r="COA87" s="183"/>
      <c r="COB87" s="183"/>
      <c r="COC87" s="184"/>
      <c r="COD87" s="185"/>
      <c r="COE87" s="183"/>
      <c r="COG87" s="182"/>
      <c r="COL87" s="183"/>
      <c r="COM87" s="183"/>
      <c r="CON87" s="183"/>
      <c r="COO87" s="184"/>
      <c r="COP87" s="185"/>
      <c r="COQ87" s="183"/>
      <c r="COS87" s="182"/>
      <c r="COX87" s="183"/>
      <c r="COY87" s="183"/>
      <c r="COZ87" s="183"/>
      <c r="CPA87" s="184"/>
      <c r="CPB87" s="185"/>
      <c r="CPC87" s="183"/>
      <c r="CPE87" s="182"/>
      <c r="CPJ87" s="183"/>
      <c r="CPK87" s="183"/>
      <c r="CPL87" s="183"/>
      <c r="CPM87" s="184"/>
      <c r="CPN87" s="185"/>
      <c r="CPO87" s="183"/>
      <c r="CPQ87" s="182"/>
      <c r="CPV87" s="183"/>
      <c r="CPW87" s="183"/>
      <c r="CPX87" s="183"/>
      <c r="CPY87" s="184"/>
      <c r="CPZ87" s="185"/>
      <c r="CQA87" s="183"/>
      <c r="CQC87" s="182"/>
      <c r="CQH87" s="183"/>
      <c r="CQI87" s="183"/>
      <c r="CQJ87" s="183"/>
      <c r="CQK87" s="184"/>
      <c r="CQL87" s="185"/>
      <c r="CQM87" s="183"/>
      <c r="CQO87" s="182"/>
      <c r="CQT87" s="183"/>
      <c r="CQU87" s="183"/>
      <c r="CQV87" s="183"/>
      <c r="CQW87" s="184"/>
      <c r="CQX87" s="185"/>
      <c r="CQY87" s="183"/>
      <c r="CRA87" s="182"/>
      <c r="CRF87" s="183"/>
      <c r="CRG87" s="183"/>
      <c r="CRH87" s="183"/>
      <c r="CRI87" s="184"/>
      <c r="CRJ87" s="185"/>
      <c r="CRK87" s="183"/>
      <c r="CRM87" s="182"/>
      <c r="CRR87" s="183"/>
      <c r="CRS87" s="183"/>
      <c r="CRT87" s="183"/>
      <c r="CRU87" s="184"/>
      <c r="CRV87" s="185"/>
      <c r="CRW87" s="183"/>
      <c r="CRY87" s="182"/>
      <c r="CSD87" s="183"/>
      <c r="CSE87" s="183"/>
      <c r="CSF87" s="183"/>
      <c r="CSG87" s="184"/>
      <c r="CSH87" s="185"/>
      <c r="CSI87" s="183"/>
      <c r="CSK87" s="182"/>
      <c r="CSP87" s="183"/>
      <c r="CSQ87" s="183"/>
      <c r="CSR87" s="183"/>
      <c r="CSS87" s="184"/>
      <c r="CST87" s="185"/>
      <c r="CSU87" s="183"/>
      <c r="CSW87" s="182"/>
      <c r="CTB87" s="183"/>
      <c r="CTC87" s="183"/>
      <c r="CTD87" s="183"/>
      <c r="CTE87" s="184"/>
      <c r="CTF87" s="185"/>
      <c r="CTG87" s="183"/>
      <c r="CTI87" s="182"/>
      <c r="CTN87" s="183"/>
      <c r="CTO87" s="183"/>
      <c r="CTP87" s="183"/>
      <c r="CTQ87" s="184"/>
      <c r="CTR87" s="185"/>
      <c r="CTS87" s="183"/>
      <c r="CTU87" s="182"/>
      <c r="CTZ87" s="183"/>
      <c r="CUA87" s="183"/>
      <c r="CUB87" s="183"/>
      <c r="CUC87" s="184"/>
      <c r="CUD87" s="185"/>
      <c r="CUE87" s="183"/>
      <c r="CUG87" s="182"/>
      <c r="CUL87" s="183"/>
      <c r="CUM87" s="183"/>
      <c r="CUN87" s="183"/>
      <c r="CUO87" s="184"/>
      <c r="CUP87" s="185"/>
      <c r="CUQ87" s="183"/>
      <c r="CUS87" s="182"/>
      <c r="CUX87" s="183"/>
      <c r="CUY87" s="183"/>
      <c r="CUZ87" s="183"/>
      <c r="CVA87" s="184"/>
      <c r="CVB87" s="185"/>
      <c r="CVC87" s="183"/>
      <c r="CVE87" s="182"/>
      <c r="CVJ87" s="183"/>
      <c r="CVK87" s="183"/>
      <c r="CVL87" s="183"/>
      <c r="CVM87" s="184"/>
      <c r="CVN87" s="185"/>
      <c r="CVO87" s="183"/>
      <c r="CVQ87" s="182"/>
      <c r="CVV87" s="183"/>
      <c r="CVW87" s="183"/>
      <c r="CVX87" s="183"/>
      <c r="CVY87" s="184"/>
      <c r="CVZ87" s="185"/>
      <c r="CWA87" s="183"/>
      <c r="CWC87" s="182"/>
      <c r="CWH87" s="183"/>
      <c r="CWI87" s="183"/>
      <c r="CWJ87" s="183"/>
      <c r="CWK87" s="184"/>
      <c r="CWL87" s="185"/>
      <c r="CWM87" s="183"/>
      <c r="CWO87" s="182"/>
      <c r="CWT87" s="183"/>
      <c r="CWU87" s="183"/>
      <c r="CWV87" s="183"/>
      <c r="CWW87" s="184"/>
      <c r="CWX87" s="185"/>
      <c r="CWY87" s="183"/>
      <c r="CXA87" s="182"/>
      <c r="CXF87" s="183"/>
      <c r="CXG87" s="183"/>
      <c r="CXH87" s="183"/>
      <c r="CXI87" s="184"/>
      <c r="CXJ87" s="185"/>
      <c r="CXK87" s="183"/>
      <c r="CXM87" s="182"/>
      <c r="CXR87" s="183"/>
      <c r="CXS87" s="183"/>
      <c r="CXT87" s="183"/>
      <c r="CXU87" s="184"/>
      <c r="CXV87" s="185"/>
      <c r="CXW87" s="183"/>
      <c r="CXY87" s="182"/>
      <c r="CYD87" s="183"/>
      <c r="CYE87" s="183"/>
      <c r="CYF87" s="183"/>
      <c r="CYG87" s="184"/>
      <c r="CYH87" s="185"/>
      <c r="CYI87" s="183"/>
      <c r="CYK87" s="182"/>
      <c r="CYP87" s="183"/>
      <c r="CYQ87" s="183"/>
      <c r="CYR87" s="183"/>
      <c r="CYS87" s="184"/>
      <c r="CYT87" s="185"/>
      <c r="CYU87" s="183"/>
      <c r="CYW87" s="182"/>
      <c r="CZB87" s="183"/>
      <c r="CZC87" s="183"/>
      <c r="CZD87" s="183"/>
      <c r="CZE87" s="184"/>
      <c r="CZF87" s="185"/>
      <c r="CZG87" s="183"/>
      <c r="CZI87" s="182"/>
      <c r="CZN87" s="183"/>
      <c r="CZO87" s="183"/>
      <c r="CZP87" s="183"/>
      <c r="CZQ87" s="184"/>
      <c r="CZR87" s="185"/>
      <c r="CZS87" s="183"/>
      <c r="CZU87" s="182"/>
      <c r="CZZ87" s="183"/>
      <c r="DAA87" s="183"/>
      <c r="DAB87" s="183"/>
      <c r="DAC87" s="184"/>
      <c r="DAD87" s="185"/>
      <c r="DAE87" s="183"/>
      <c r="DAG87" s="182"/>
      <c r="DAL87" s="183"/>
      <c r="DAM87" s="183"/>
      <c r="DAN87" s="183"/>
      <c r="DAO87" s="184"/>
      <c r="DAP87" s="185"/>
      <c r="DAQ87" s="183"/>
      <c r="DAS87" s="182"/>
      <c r="DAX87" s="183"/>
      <c r="DAY87" s="183"/>
      <c r="DAZ87" s="183"/>
      <c r="DBA87" s="184"/>
      <c r="DBB87" s="185"/>
      <c r="DBC87" s="183"/>
      <c r="DBE87" s="182"/>
      <c r="DBJ87" s="183"/>
      <c r="DBK87" s="183"/>
      <c r="DBL87" s="183"/>
      <c r="DBM87" s="184"/>
      <c r="DBN87" s="185"/>
      <c r="DBO87" s="183"/>
      <c r="DBQ87" s="182"/>
      <c r="DBV87" s="183"/>
      <c r="DBW87" s="183"/>
      <c r="DBX87" s="183"/>
      <c r="DBY87" s="184"/>
      <c r="DBZ87" s="185"/>
      <c r="DCA87" s="183"/>
      <c r="DCC87" s="182"/>
      <c r="DCH87" s="183"/>
      <c r="DCI87" s="183"/>
      <c r="DCJ87" s="183"/>
      <c r="DCK87" s="184"/>
      <c r="DCL87" s="185"/>
      <c r="DCM87" s="183"/>
      <c r="DCO87" s="182"/>
      <c r="DCT87" s="183"/>
      <c r="DCU87" s="183"/>
      <c r="DCV87" s="183"/>
      <c r="DCW87" s="184"/>
      <c r="DCX87" s="185"/>
      <c r="DCY87" s="183"/>
      <c r="DDA87" s="182"/>
      <c r="DDF87" s="183"/>
      <c r="DDG87" s="183"/>
      <c r="DDH87" s="183"/>
      <c r="DDI87" s="184"/>
      <c r="DDJ87" s="185"/>
      <c r="DDK87" s="183"/>
      <c r="DDM87" s="182"/>
      <c r="DDR87" s="183"/>
      <c r="DDS87" s="183"/>
      <c r="DDT87" s="183"/>
      <c r="DDU87" s="184"/>
      <c r="DDV87" s="185"/>
      <c r="DDW87" s="183"/>
      <c r="DDY87" s="182"/>
      <c r="DED87" s="183"/>
      <c r="DEE87" s="183"/>
      <c r="DEF87" s="183"/>
      <c r="DEG87" s="184"/>
      <c r="DEH87" s="185"/>
      <c r="DEI87" s="183"/>
      <c r="DEK87" s="182"/>
      <c r="DEP87" s="183"/>
      <c r="DEQ87" s="183"/>
      <c r="DER87" s="183"/>
      <c r="DES87" s="184"/>
      <c r="DET87" s="185"/>
      <c r="DEU87" s="183"/>
      <c r="DEW87" s="182"/>
      <c r="DFB87" s="183"/>
      <c r="DFC87" s="183"/>
      <c r="DFD87" s="183"/>
      <c r="DFE87" s="184"/>
      <c r="DFF87" s="185"/>
      <c r="DFG87" s="183"/>
      <c r="DFI87" s="182"/>
      <c r="DFN87" s="183"/>
      <c r="DFO87" s="183"/>
      <c r="DFP87" s="183"/>
      <c r="DFQ87" s="184"/>
      <c r="DFR87" s="185"/>
      <c r="DFS87" s="183"/>
      <c r="DFU87" s="182"/>
      <c r="DFZ87" s="183"/>
      <c r="DGA87" s="183"/>
      <c r="DGB87" s="183"/>
      <c r="DGC87" s="184"/>
      <c r="DGD87" s="185"/>
      <c r="DGE87" s="183"/>
      <c r="DGG87" s="182"/>
      <c r="DGL87" s="183"/>
      <c r="DGM87" s="183"/>
      <c r="DGN87" s="183"/>
      <c r="DGO87" s="184"/>
      <c r="DGP87" s="185"/>
      <c r="DGQ87" s="183"/>
      <c r="DGS87" s="182"/>
      <c r="DGX87" s="183"/>
      <c r="DGY87" s="183"/>
      <c r="DGZ87" s="183"/>
      <c r="DHA87" s="184"/>
      <c r="DHB87" s="185"/>
      <c r="DHC87" s="183"/>
      <c r="DHE87" s="182"/>
      <c r="DHJ87" s="183"/>
      <c r="DHK87" s="183"/>
      <c r="DHL87" s="183"/>
      <c r="DHM87" s="184"/>
      <c r="DHN87" s="185"/>
      <c r="DHO87" s="183"/>
      <c r="DHQ87" s="182"/>
      <c r="DHV87" s="183"/>
      <c r="DHW87" s="183"/>
      <c r="DHX87" s="183"/>
      <c r="DHY87" s="184"/>
      <c r="DHZ87" s="185"/>
      <c r="DIA87" s="183"/>
      <c r="DIC87" s="182"/>
      <c r="DIH87" s="183"/>
      <c r="DII87" s="183"/>
      <c r="DIJ87" s="183"/>
      <c r="DIK87" s="184"/>
      <c r="DIL87" s="185"/>
      <c r="DIM87" s="183"/>
      <c r="DIO87" s="182"/>
      <c r="DIT87" s="183"/>
      <c r="DIU87" s="183"/>
      <c r="DIV87" s="183"/>
      <c r="DIW87" s="184"/>
      <c r="DIX87" s="185"/>
      <c r="DIY87" s="183"/>
      <c r="DJA87" s="182"/>
      <c r="DJF87" s="183"/>
      <c r="DJG87" s="183"/>
      <c r="DJH87" s="183"/>
      <c r="DJI87" s="184"/>
      <c r="DJJ87" s="185"/>
      <c r="DJK87" s="183"/>
      <c r="DJM87" s="182"/>
      <c r="DJR87" s="183"/>
      <c r="DJS87" s="183"/>
      <c r="DJT87" s="183"/>
      <c r="DJU87" s="184"/>
      <c r="DJV87" s="185"/>
      <c r="DJW87" s="183"/>
      <c r="DJY87" s="182"/>
      <c r="DKD87" s="183"/>
      <c r="DKE87" s="183"/>
      <c r="DKF87" s="183"/>
      <c r="DKG87" s="184"/>
      <c r="DKH87" s="185"/>
      <c r="DKI87" s="183"/>
      <c r="DKK87" s="182"/>
      <c r="DKP87" s="183"/>
      <c r="DKQ87" s="183"/>
      <c r="DKR87" s="183"/>
      <c r="DKS87" s="184"/>
      <c r="DKT87" s="185"/>
      <c r="DKU87" s="183"/>
      <c r="DKW87" s="182"/>
      <c r="DLB87" s="183"/>
      <c r="DLC87" s="183"/>
      <c r="DLD87" s="183"/>
      <c r="DLE87" s="184"/>
      <c r="DLF87" s="185"/>
      <c r="DLG87" s="183"/>
      <c r="DLI87" s="182"/>
      <c r="DLN87" s="183"/>
      <c r="DLO87" s="183"/>
      <c r="DLP87" s="183"/>
      <c r="DLQ87" s="184"/>
      <c r="DLR87" s="185"/>
      <c r="DLS87" s="183"/>
      <c r="DLU87" s="182"/>
      <c r="DLZ87" s="183"/>
      <c r="DMA87" s="183"/>
      <c r="DMB87" s="183"/>
      <c r="DMC87" s="184"/>
      <c r="DMD87" s="185"/>
      <c r="DME87" s="183"/>
      <c r="DMG87" s="182"/>
      <c r="DML87" s="183"/>
      <c r="DMM87" s="183"/>
      <c r="DMN87" s="183"/>
      <c r="DMO87" s="184"/>
      <c r="DMP87" s="185"/>
      <c r="DMQ87" s="183"/>
      <c r="DMS87" s="182"/>
      <c r="DMX87" s="183"/>
      <c r="DMY87" s="183"/>
      <c r="DMZ87" s="183"/>
      <c r="DNA87" s="184"/>
      <c r="DNB87" s="185"/>
      <c r="DNC87" s="183"/>
      <c r="DNE87" s="182"/>
      <c r="DNJ87" s="183"/>
      <c r="DNK87" s="183"/>
      <c r="DNL87" s="183"/>
      <c r="DNM87" s="184"/>
      <c r="DNN87" s="185"/>
      <c r="DNO87" s="183"/>
      <c r="DNQ87" s="182"/>
      <c r="DNV87" s="183"/>
      <c r="DNW87" s="183"/>
      <c r="DNX87" s="183"/>
      <c r="DNY87" s="184"/>
      <c r="DNZ87" s="185"/>
      <c r="DOA87" s="183"/>
      <c r="DOC87" s="182"/>
      <c r="DOH87" s="183"/>
      <c r="DOI87" s="183"/>
      <c r="DOJ87" s="183"/>
      <c r="DOK87" s="184"/>
      <c r="DOL87" s="185"/>
      <c r="DOM87" s="183"/>
      <c r="DOO87" s="182"/>
      <c r="DOT87" s="183"/>
      <c r="DOU87" s="183"/>
      <c r="DOV87" s="183"/>
      <c r="DOW87" s="184"/>
      <c r="DOX87" s="185"/>
      <c r="DOY87" s="183"/>
      <c r="DPA87" s="182"/>
      <c r="DPF87" s="183"/>
      <c r="DPG87" s="183"/>
      <c r="DPH87" s="183"/>
      <c r="DPI87" s="184"/>
      <c r="DPJ87" s="185"/>
      <c r="DPK87" s="183"/>
      <c r="DPM87" s="182"/>
      <c r="DPR87" s="183"/>
      <c r="DPS87" s="183"/>
      <c r="DPT87" s="183"/>
      <c r="DPU87" s="184"/>
      <c r="DPV87" s="185"/>
      <c r="DPW87" s="183"/>
      <c r="DPY87" s="182"/>
      <c r="DQD87" s="183"/>
      <c r="DQE87" s="183"/>
      <c r="DQF87" s="183"/>
      <c r="DQG87" s="184"/>
      <c r="DQH87" s="185"/>
      <c r="DQI87" s="183"/>
      <c r="DQK87" s="182"/>
      <c r="DQP87" s="183"/>
      <c r="DQQ87" s="183"/>
      <c r="DQR87" s="183"/>
      <c r="DQS87" s="184"/>
      <c r="DQT87" s="185"/>
      <c r="DQU87" s="183"/>
      <c r="DQW87" s="182"/>
      <c r="DRB87" s="183"/>
      <c r="DRC87" s="183"/>
      <c r="DRD87" s="183"/>
      <c r="DRE87" s="184"/>
      <c r="DRF87" s="185"/>
      <c r="DRG87" s="183"/>
      <c r="DRI87" s="182"/>
      <c r="DRN87" s="183"/>
      <c r="DRO87" s="183"/>
      <c r="DRP87" s="183"/>
      <c r="DRQ87" s="184"/>
      <c r="DRR87" s="185"/>
      <c r="DRS87" s="183"/>
      <c r="DRU87" s="182"/>
      <c r="DRZ87" s="183"/>
      <c r="DSA87" s="183"/>
      <c r="DSB87" s="183"/>
      <c r="DSC87" s="184"/>
      <c r="DSD87" s="185"/>
      <c r="DSE87" s="183"/>
      <c r="DSG87" s="182"/>
      <c r="DSL87" s="183"/>
      <c r="DSM87" s="183"/>
      <c r="DSN87" s="183"/>
      <c r="DSO87" s="184"/>
      <c r="DSP87" s="185"/>
      <c r="DSQ87" s="183"/>
      <c r="DSS87" s="182"/>
      <c r="DSX87" s="183"/>
      <c r="DSY87" s="183"/>
      <c r="DSZ87" s="183"/>
      <c r="DTA87" s="184"/>
      <c r="DTB87" s="185"/>
      <c r="DTC87" s="183"/>
      <c r="DTE87" s="182"/>
      <c r="DTJ87" s="183"/>
      <c r="DTK87" s="183"/>
      <c r="DTL87" s="183"/>
      <c r="DTM87" s="184"/>
      <c r="DTN87" s="185"/>
      <c r="DTO87" s="183"/>
      <c r="DTQ87" s="182"/>
      <c r="DTV87" s="183"/>
      <c r="DTW87" s="183"/>
      <c r="DTX87" s="183"/>
      <c r="DTY87" s="184"/>
      <c r="DTZ87" s="185"/>
      <c r="DUA87" s="183"/>
      <c r="DUC87" s="182"/>
      <c r="DUH87" s="183"/>
      <c r="DUI87" s="183"/>
      <c r="DUJ87" s="183"/>
      <c r="DUK87" s="184"/>
      <c r="DUL87" s="185"/>
      <c r="DUM87" s="183"/>
      <c r="DUO87" s="182"/>
      <c r="DUT87" s="183"/>
      <c r="DUU87" s="183"/>
      <c r="DUV87" s="183"/>
      <c r="DUW87" s="184"/>
      <c r="DUX87" s="185"/>
      <c r="DUY87" s="183"/>
      <c r="DVA87" s="182"/>
      <c r="DVF87" s="183"/>
      <c r="DVG87" s="183"/>
      <c r="DVH87" s="183"/>
      <c r="DVI87" s="184"/>
      <c r="DVJ87" s="185"/>
      <c r="DVK87" s="183"/>
      <c r="DVM87" s="182"/>
      <c r="DVR87" s="183"/>
      <c r="DVS87" s="183"/>
      <c r="DVT87" s="183"/>
      <c r="DVU87" s="184"/>
      <c r="DVV87" s="185"/>
      <c r="DVW87" s="183"/>
      <c r="DVY87" s="182"/>
      <c r="DWD87" s="183"/>
      <c r="DWE87" s="183"/>
      <c r="DWF87" s="183"/>
      <c r="DWG87" s="184"/>
      <c r="DWH87" s="185"/>
      <c r="DWI87" s="183"/>
      <c r="DWK87" s="182"/>
      <c r="DWP87" s="183"/>
      <c r="DWQ87" s="183"/>
      <c r="DWR87" s="183"/>
      <c r="DWS87" s="184"/>
      <c r="DWT87" s="185"/>
      <c r="DWU87" s="183"/>
      <c r="DWW87" s="182"/>
      <c r="DXB87" s="183"/>
      <c r="DXC87" s="183"/>
      <c r="DXD87" s="183"/>
      <c r="DXE87" s="184"/>
      <c r="DXF87" s="185"/>
      <c r="DXG87" s="183"/>
      <c r="DXI87" s="182"/>
      <c r="DXN87" s="183"/>
      <c r="DXO87" s="183"/>
      <c r="DXP87" s="183"/>
      <c r="DXQ87" s="184"/>
      <c r="DXR87" s="185"/>
      <c r="DXS87" s="183"/>
      <c r="DXU87" s="182"/>
      <c r="DXZ87" s="183"/>
      <c r="DYA87" s="183"/>
      <c r="DYB87" s="183"/>
      <c r="DYC87" s="184"/>
      <c r="DYD87" s="185"/>
      <c r="DYE87" s="183"/>
      <c r="DYG87" s="182"/>
      <c r="DYL87" s="183"/>
      <c r="DYM87" s="183"/>
      <c r="DYN87" s="183"/>
      <c r="DYO87" s="184"/>
      <c r="DYP87" s="185"/>
      <c r="DYQ87" s="183"/>
      <c r="DYS87" s="182"/>
      <c r="DYX87" s="183"/>
      <c r="DYY87" s="183"/>
      <c r="DYZ87" s="183"/>
      <c r="DZA87" s="184"/>
      <c r="DZB87" s="185"/>
      <c r="DZC87" s="183"/>
      <c r="DZE87" s="182"/>
      <c r="DZJ87" s="183"/>
      <c r="DZK87" s="183"/>
      <c r="DZL87" s="183"/>
      <c r="DZM87" s="184"/>
      <c r="DZN87" s="185"/>
      <c r="DZO87" s="183"/>
      <c r="DZQ87" s="182"/>
      <c r="DZV87" s="183"/>
      <c r="DZW87" s="183"/>
      <c r="DZX87" s="183"/>
      <c r="DZY87" s="184"/>
      <c r="DZZ87" s="185"/>
      <c r="EAA87" s="183"/>
      <c r="EAC87" s="182"/>
      <c r="EAH87" s="183"/>
      <c r="EAI87" s="183"/>
      <c r="EAJ87" s="183"/>
      <c r="EAK87" s="184"/>
      <c r="EAL87" s="185"/>
      <c r="EAM87" s="183"/>
      <c r="EAO87" s="182"/>
      <c r="EAT87" s="183"/>
      <c r="EAU87" s="183"/>
      <c r="EAV87" s="183"/>
      <c r="EAW87" s="184"/>
      <c r="EAX87" s="185"/>
      <c r="EAY87" s="183"/>
      <c r="EBA87" s="182"/>
      <c r="EBF87" s="183"/>
      <c r="EBG87" s="183"/>
      <c r="EBH87" s="183"/>
      <c r="EBI87" s="184"/>
      <c r="EBJ87" s="185"/>
      <c r="EBK87" s="183"/>
      <c r="EBM87" s="182"/>
      <c r="EBR87" s="183"/>
      <c r="EBS87" s="183"/>
      <c r="EBT87" s="183"/>
      <c r="EBU87" s="184"/>
      <c r="EBV87" s="185"/>
      <c r="EBW87" s="183"/>
      <c r="EBY87" s="182"/>
      <c r="ECD87" s="183"/>
      <c r="ECE87" s="183"/>
      <c r="ECF87" s="183"/>
      <c r="ECG87" s="184"/>
      <c r="ECH87" s="185"/>
      <c r="ECI87" s="183"/>
      <c r="ECK87" s="182"/>
      <c r="ECP87" s="183"/>
      <c r="ECQ87" s="183"/>
      <c r="ECR87" s="183"/>
      <c r="ECS87" s="184"/>
      <c r="ECT87" s="185"/>
      <c r="ECU87" s="183"/>
      <c r="ECW87" s="182"/>
      <c r="EDB87" s="183"/>
      <c r="EDC87" s="183"/>
      <c r="EDD87" s="183"/>
      <c r="EDE87" s="184"/>
      <c r="EDF87" s="185"/>
      <c r="EDG87" s="183"/>
      <c r="EDI87" s="182"/>
      <c r="EDN87" s="183"/>
      <c r="EDO87" s="183"/>
      <c r="EDP87" s="183"/>
      <c r="EDQ87" s="184"/>
      <c r="EDR87" s="185"/>
      <c r="EDS87" s="183"/>
      <c r="EDU87" s="182"/>
      <c r="EDZ87" s="183"/>
      <c r="EEA87" s="183"/>
      <c r="EEB87" s="183"/>
      <c r="EEC87" s="184"/>
      <c r="EED87" s="185"/>
      <c r="EEE87" s="183"/>
      <c r="EEG87" s="182"/>
      <c r="EEL87" s="183"/>
      <c r="EEM87" s="183"/>
      <c r="EEN87" s="183"/>
      <c r="EEO87" s="184"/>
      <c r="EEP87" s="185"/>
      <c r="EEQ87" s="183"/>
      <c r="EES87" s="182"/>
      <c r="EEX87" s="183"/>
      <c r="EEY87" s="183"/>
      <c r="EEZ87" s="183"/>
      <c r="EFA87" s="184"/>
      <c r="EFB87" s="185"/>
      <c r="EFC87" s="183"/>
      <c r="EFE87" s="182"/>
      <c r="EFJ87" s="183"/>
      <c r="EFK87" s="183"/>
      <c r="EFL87" s="183"/>
      <c r="EFM87" s="184"/>
      <c r="EFN87" s="185"/>
      <c r="EFO87" s="183"/>
      <c r="EFQ87" s="182"/>
      <c r="EFV87" s="183"/>
      <c r="EFW87" s="183"/>
      <c r="EFX87" s="183"/>
      <c r="EFY87" s="184"/>
      <c r="EFZ87" s="185"/>
      <c r="EGA87" s="183"/>
      <c r="EGC87" s="182"/>
      <c r="EGH87" s="183"/>
      <c r="EGI87" s="183"/>
      <c r="EGJ87" s="183"/>
      <c r="EGK87" s="184"/>
      <c r="EGL87" s="185"/>
      <c r="EGM87" s="183"/>
      <c r="EGO87" s="182"/>
      <c r="EGT87" s="183"/>
      <c r="EGU87" s="183"/>
      <c r="EGV87" s="183"/>
      <c r="EGW87" s="184"/>
      <c r="EGX87" s="185"/>
      <c r="EGY87" s="183"/>
      <c r="EHA87" s="182"/>
      <c r="EHF87" s="183"/>
      <c r="EHG87" s="183"/>
      <c r="EHH87" s="183"/>
      <c r="EHI87" s="184"/>
      <c r="EHJ87" s="185"/>
      <c r="EHK87" s="183"/>
      <c r="EHM87" s="182"/>
      <c r="EHR87" s="183"/>
      <c r="EHS87" s="183"/>
      <c r="EHT87" s="183"/>
      <c r="EHU87" s="184"/>
      <c r="EHV87" s="185"/>
      <c r="EHW87" s="183"/>
      <c r="EHY87" s="182"/>
      <c r="EID87" s="183"/>
      <c r="EIE87" s="183"/>
      <c r="EIF87" s="183"/>
      <c r="EIG87" s="184"/>
      <c r="EIH87" s="185"/>
      <c r="EII87" s="183"/>
      <c r="EIK87" s="182"/>
      <c r="EIP87" s="183"/>
      <c r="EIQ87" s="183"/>
      <c r="EIR87" s="183"/>
      <c r="EIS87" s="184"/>
      <c r="EIT87" s="185"/>
      <c r="EIU87" s="183"/>
      <c r="EIW87" s="182"/>
      <c r="EJB87" s="183"/>
      <c r="EJC87" s="183"/>
      <c r="EJD87" s="183"/>
      <c r="EJE87" s="184"/>
      <c r="EJF87" s="185"/>
      <c r="EJG87" s="183"/>
      <c r="EJI87" s="182"/>
      <c r="EJN87" s="183"/>
      <c r="EJO87" s="183"/>
      <c r="EJP87" s="183"/>
      <c r="EJQ87" s="184"/>
      <c r="EJR87" s="185"/>
      <c r="EJS87" s="183"/>
      <c r="EJU87" s="182"/>
      <c r="EJZ87" s="183"/>
      <c r="EKA87" s="183"/>
      <c r="EKB87" s="183"/>
      <c r="EKC87" s="184"/>
      <c r="EKD87" s="185"/>
      <c r="EKE87" s="183"/>
      <c r="EKG87" s="182"/>
      <c r="EKL87" s="183"/>
      <c r="EKM87" s="183"/>
      <c r="EKN87" s="183"/>
      <c r="EKO87" s="184"/>
      <c r="EKP87" s="185"/>
      <c r="EKQ87" s="183"/>
      <c r="EKS87" s="182"/>
      <c r="EKX87" s="183"/>
      <c r="EKY87" s="183"/>
      <c r="EKZ87" s="183"/>
      <c r="ELA87" s="184"/>
      <c r="ELB87" s="185"/>
      <c r="ELC87" s="183"/>
      <c r="ELE87" s="182"/>
      <c r="ELJ87" s="183"/>
      <c r="ELK87" s="183"/>
      <c r="ELL87" s="183"/>
      <c r="ELM87" s="184"/>
      <c r="ELN87" s="185"/>
      <c r="ELO87" s="183"/>
      <c r="ELQ87" s="182"/>
      <c r="ELV87" s="183"/>
      <c r="ELW87" s="183"/>
      <c r="ELX87" s="183"/>
      <c r="ELY87" s="184"/>
      <c r="ELZ87" s="185"/>
      <c r="EMA87" s="183"/>
      <c r="EMC87" s="182"/>
      <c r="EMH87" s="183"/>
      <c r="EMI87" s="183"/>
      <c r="EMJ87" s="183"/>
      <c r="EMK87" s="184"/>
      <c r="EML87" s="185"/>
      <c r="EMM87" s="183"/>
      <c r="EMO87" s="182"/>
      <c r="EMT87" s="183"/>
      <c r="EMU87" s="183"/>
      <c r="EMV87" s="183"/>
      <c r="EMW87" s="184"/>
      <c r="EMX87" s="185"/>
      <c r="EMY87" s="183"/>
      <c r="ENA87" s="182"/>
      <c r="ENF87" s="183"/>
      <c r="ENG87" s="183"/>
      <c r="ENH87" s="183"/>
      <c r="ENI87" s="184"/>
      <c r="ENJ87" s="185"/>
      <c r="ENK87" s="183"/>
      <c r="ENM87" s="182"/>
      <c r="ENR87" s="183"/>
      <c r="ENS87" s="183"/>
      <c r="ENT87" s="183"/>
      <c r="ENU87" s="184"/>
      <c r="ENV87" s="185"/>
      <c r="ENW87" s="183"/>
      <c r="ENY87" s="182"/>
      <c r="EOD87" s="183"/>
      <c r="EOE87" s="183"/>
      <c r="EOF87" s="183"/>
      <c r="EOG87" s="184"/>
      <c r="EOH87" s="185"/>
      <c r="EOI87" s="183"/>
      <c r="EOK87" s="182"/>
      <c r="EOP87" s="183"/>
      <c r="EOQ87" s="183"/>
      <c r="EOR87" s="183"/>
      <c r="EOS87" s="184"/>
      <c r="EOT87" s="185"/>
      <c r="EOU87" s="183"/>
      <c r="EOW87" s="182"/>
      <c r="EPB87" s="183"/>
      <c r="EPC87" s="183"/>
      <c r="EPD87" s="183"/>
      <c r="EPE87" s="184"/>
      <c r="EPF87" s="185"/>
      <c r="EPG87" s="183"/>
      <c r="EPI87" s="182"/>
      <c r="EPN87" s="183"/>
      <c r="EPO87" s="183"/>
      <c r="EPP87" s="183"/>
      <c r="EPQ87" s="184"/>
      <c r="EPR87" s="185"/>
      <c r="EPS87" s="183"/>
      <c r="EPU87" s="182"/>
      <c r="EPZ87" s="183"/>
      <c r="EQA87" s="183"/>
      <c r="EQB87" s="183"/>
      <c r="EQC87" s="184"/>
      <c r="EQD87" s="185"/>
      <c r="EQE87" s="183"/>
      <c r="EQG87" s="182"/>
      <c r="EQL87" s="183"/>
      <c r="EQM87" s="183"/>
      <c r="EQN87" s="183"/>
      <c r="EQO87" s="184"/>
      <c r="EQP87" s="185"/>
      <c r="EQQ87" s="183"/>
      <c r="EQS87" s="182"/>
      <c r="EQX87" s="183"/>
      <c r="EQY87" s="183"/>
      <c r="EQZ87" s="183"/>
      <c r="ERA87" s="184"/>
      <c r="ERB87" s="185"/>
      <c r="ERC87" s="183"/>
      <c r="ERE87" s="182"/>
      <c r="ERJ87" s="183"/>
      <c r="ERK87" s="183"/>
      <c r="ERL87" s="183"/>
      <c r="ERM87" s="184"/>
      <c r="ERN87" s="185"/>
      <c r="ERO87" s="183"/>
      <c r="ERQ87" s="182"/>
      <c r="ERV87" s="183"/>
      <c r="ERW87" s="183"/>
      <c r="ERX87" s="183"/>
      <c r="ERY87" s="184"/>
      <c r="ERZ87" s="185"/>
      <c r="ESA87" s="183"/>
      <c r="ESC87" s="182"/>
      <c r="ESH87" s="183"/>
      <c r="ESI87" s="183"/>
      <c r="ESJ87" s="183"/>
      <c r="ESK87" s="184"/>
      <c r="ESL87" s="185"/>
      <c r="ESM87" s="183"/>
      <c r="ESO87" s="182"/>
      <c r="EST87" s="183"/>
      <c r="ESU87" s="183"/>
      <c r="ESV87" s="183"/>
      <c r="ESW87" s="184"/>
      <c r="ESX87" s="185"/>
      <c r="ESY87" s="183"/>
      <c r="ETA87" s="182"/>
      <c r="ETF87" s="183"/>
      <c r="ETG87" s="183"/>
      <c r="ETH87" s="183"/>
      <c r="ETI87" s="184"/>
      <c r="ETJ87" s="185"/>
      <c r="ETK87" s="183"/>
      <c r="ETM87" s="182"/>
      <c r="ETR87" s="183"/>
      <c r="ETS87" s="183"/>
      <c r="ETT87" s="183"/>
      <c r="ETU87" s="184"/>
      <c r="ETV87" s="185"/>
      <c r="ETW87" s="183"/>
      <c r="ETY87" s="182"/>
      <c r="EUD87" s="183"/>
      <c r="EUE87" s="183"/>
      <c r="EUF87" s="183"/>
      <c r="EUG87" s="184"/>
      <c r="EUH87" s="185"/>
      <c r="EUI87" s="183"/>
      <c r="EUK87" s="182"/>
      <c r="EUP87" s="183"/>
      <c r="EUQ87" s="183"/>
      <c r="EUR87" s="183"/>
      <c r="EUS87" s="184"/>
      <c r="EUT87" s="185"/>
      <c r="EUU87" s="183"/>
      <c r="EUW87" s="182"/>
      <c r="EVB87" s="183"/>
      <c r="EVC87" s="183"/>
      <c r="EVD87" s="183"/>
      <c r="EVE87" s="184"/>
      <c r="EVF87" s="185"/>
      <c r="EVG87" s="183"/>
      <c r="EVI87" s="182"/>
      <c r="EVN87" s="183"/>
      <c r="EVO87" s="183"/>
      <c r="EVP87" s="183"/>
      <c r="EVQ87" s="184"/>
      <c r="EVR87" s="185"/>
      <c r="EVS87" s="183"/>
      <c r="EVU87" s="182"/>
      <c r="EVZ87" s="183"/>
      <c r="EWA87" s="183"/>
      <c r="EWB87" s="183"/>
      <c r="EWC87" s="184"/>
      <c r="EWD87" s="185"/>
      <c r="EWE87" s="183"/>
      <c r="EWG87" s="182"/>
      <c r="EWL87" s="183"/>
      <c r="EWM87" s="183"/>
      <c r="EWN87" s="183"/>
      <c r="EWO87" s="184"/>
      <c r="EWP87" s="185"/>
      <c r="EWQ87" s="183"/>
      <c r="EWS87" s="182"/>
      <c r="EWX87" s="183"/>
      <c r="EWY87" s="183"/>
      <c r="EWZ87" s="183"/>
      <c r="EXA87" s="184"/>
      <c r="EXB87" s="185"/>
      <c r="EXC87" s="183"/>
      <c r="EXE87" s="182"/>
      <c r="EXJ87" s="183"/>
      <c r="EXK87" s="183"/>
      <c r="EXL87" s="183"/>
      <c r="EXM87" s="184"/>
      <c r="EXN87" s="185"/>
      <c r="EXO87" s="183"/>
      <c r="EXQ87" s="182"/>
      <c r="EXV87" s="183"/>
      <c r="EXW87" s="183"/>
      <c r="EXX87" s="183"/>
      <c r="EXY87" s="184"/>
      <c r="EXZ87" s="185"/>
      <c r="EYA87" s="183"/>
      <c r="EYC87" s="182"/>
      <c r="EYH87" s="183"/>
      <c r="EYI87" s="183"/>
      <c r="EYJ87" s="183"/>
      <c r="EYK87" s="184"/>
      <c r="EYL87" s="185"/>
      <c r="EYM87" s="183"/>
      <c r="EYO87" s="182"/>
      <c r="EYT87" s="183"/>
      <c r="EYU87" s="183"/>
      <c r="EYV87" s="183"/>
      <c r="EYW87" s="184"/>
      <c r="EYX87" s="185"/>
      <c r="EYY87" s="183"/>
      <c r="EZA87" s="182"/>
      <c r="EZF87" s="183"/>
      <c r="EZG87" s="183"/>
      <c r="EZH87" s="183"/>
      <c r="EZI87" s="184"/>
      <c r="EZJ87" s="185"/>
      <c r="EZK87" s="183"/>
      <c r="EZM87" s="182"/>
      <c r="EZR87" s="183"/>
      <c r="EZS87" s="183"/>
      <c r="EZT87" s="183"/>
      <c r="EZU87" s="184"/>
      <c r="EZV87" s="185"/>
      <c r="EZW87" s="183"/>
      <c r="EZY87" s="182"/>
      <c r="FAD87" s="183"/>
      <c r="FAE87" s="183"/>
      <c r="FAF87" s="183"/>
      <c r="FAG87" s="184"/>
      <c r="FAH87" s="185"/>
      <c r="FAI87" s="183"/>
      <c r="FAK87" s="182"/>
      <c r="FAP87" s="183"/>
      <c r="FAQ87" s="183"/>
      <c r="FAR87" s="183"/>
      <c r="FAS87" s="184"/>
      <c r="FAT87" s="185"/>
      <c r="FAU87" s="183"/>
      <c r="FAW87" s="182"/>
      <c r="FBB87" s="183"/>
      <c r="FBC87" s="183"/>
      <c r="FBD87" s="183"/>
      <c r="FBE87" s="184"/>
      <c r="FBF87" s="185"/>
      <c r="FBG87" s="183"/>
      <c r="FBI87" s="182"/>
      <c r="FBN87" s="183"/>
      <c r="FBO87" s="183"/>
      <c r="FBP87" s="183"/>
      <c r="FBQ87" s="184"/>
      <c r="FBR87" s="185"/>
      <c r="FBS87" s="183"/>
      <c r="FBU87" s="182"/>
      <c r="FBZ87" s="183"/>
      <c r="FCA87" s="183"/>
      <c r="FCB87" s="183"/>
      <c r="FCC87" s="184"/>
      <c r="FCD87" s="185"/>
      <c r="FCE87" s="183"/>
      <c r="FCG87" s="182"/>
      <c r="FCL87" s="183"/>
      <c r="FCM87" s="183"/>
      <c r="FCN87" s="183"/>
      <c r="FCO87" s="184"/>
      <c r="FCP87" s="185"/>
      <c r="FCQ87" s="183"/>
      <c r="FCS87" s="182"/>
      <c r="FCX87" s="183"/>
      <c r="FCY87" s="183"/>
      <c r="FCZ87" s="183"/>
      <c r="FDA87" s="184"/>
      <c r="FDB87" s="185"/>
      <c r="FDC87" s="183"/>
      <c r="FDE87" s="182"/>
      <c r="FDJ87" s="183"/>
      <c r="FDK87" s="183"/>
      <c r="FDL87" s="183"/>
      <c r="FDM87" s="184"/>
      <c r="FDN87" s="185"/>
      <c r="FDO87" s="183"/>
      <c r="FDQ87" s="182"/>
      <c r="FDV87" s="183"/>
      <c r="FDW87" s="183"/>
      <c r="FDX87" s="183"/>
      <c r="FDY87" s="184"/>
      <c r="FDZ87" s="185"/>
      <c r="FEA87" s="183"/>
      <c r="FEC87" s="182"/>
      <c r="FEH87" s="183"/>
      <c r="FEI87" s="183"/>
      <c r="FEJ87" s="183"/>
      <c r="FEK87" s="184"/>
      <c r="FEL87" s="185"/>
      <c r="FEM87" s="183"/>
      <c r="FEO87" s="182"/>
      <c r="FET87" s="183"/>
      <c r="FEU87" s="183"/>
      <c r="FEV87" s="183"/>
      <c r="FEW87" s="184"/>
      <c r="FEX87" s="185"/>
      <c r="FEY87" s="183"/>
      <c r="FFA87" s="182"/>
      <c r="FFF87" s="183"/>
      <c r="FFG87" s="183"/>
      <c r="FFH87" s="183"/>
      <c r="FFI87" s="184"/>
      <c r="FFJ87" s="185"/>
      <c r="FFK87" s="183"/>
      <c r="FFM87" s="182"/>
      <c r="FFR87" s="183"/>
      <c r="FFS87" s="183"/>
      <c r="FFT87" s="183"/>
      <c r="FFU87" s="184"/>
      <c r="FFV87" s="185"/>
      <c r="FFW87" s="183"/>
      <c r="FFY87" s="182"/>
      <c r="FGD87" s="183"/>
      <c r="FGE87" s="183"/>
      <c r="FGF87" s="183"/>
      <c r="FGG87" s="184"/>
      <c r="FGH87" s="185"/>
      <c r="FGI87" s="183"/>
      <c r="FGK87" s="182"/>
      <c r="FGP87" s="183"/>
      <c r="FGQ87" s="183"/>
      <c r="FGR87" s="183"/>
      <c r="FGS87" s="184"/>
      <c r="FGT87" s="185"/>
      <c r="FGU87" s="183"/>
      <c r="FGW87" s="182"/>
      <c r="FHB87" s="183"/>
      <c r="FHC87" s="183"/>
      <c r="FHD87" s="183"/>
      <c r="FHE87" s="184"/>
      <c r="FHF87" s="185"/>
      <c r="FHG87" s="183"/>
      <c r="FHI87" s="182"/>
      <c r="FHN87" s="183"/>
      <c r="FHO87" s="183"/>
      <c r="FHP87" s="183"/>
      <c r="FHQ87" s="184"/>
      <c r="FHR87" s="185"/>
      <c r="FHS87" s="183"/>
      <c r="FHU87" s="182"/>
      <c r="FHZ87" s="183"/>
      <c r="FIA87" s="183"/>
      <c r="FIB87" s="183"/>
      <c r="FIC87" s="184"/>
      <c r="FID87" s="185"/>
      <c r="FIE87" s="183"/>
      <c r="FIG87" s="182"/>
      <c r="FIL87" s="183"/>
      <c r="FIM87" s="183"/>
      <c r="FIN87" s="183"/>
      <c r="FIO87" s="184"/>
      <c r="FIP87" s="185"/>
      <c r="FIQ87" s="183"/>
      <c r="FIS87" s="182"/>
      <c r="FIX87" s="183"/>
      <c r="FIY87" s="183"/>
      <c r="FIZ87" s="183"/>
      <c r="FJA87" s="184"/>
      <c r="FJB87" s="185"/>
      <c r="FJC87" s="183"/>
      <c r="FJE87" s="182"/>
      <c r="FJJ87" s="183"/>
      <c r="FJK87" s="183"/>
      <c r="FJL87" s="183"/>
      <c r="FJM87" s="184"/>
      <c r="FJN87" s="185"/>
      <c r="FJO87" s="183"/>
      <c r="FJQ87" s="182"/>
      <c r="FJV87" s="183"/>
      <c r="FJW87" s="183"/>
      <c r="FJX87" s="183"/>
      <c r="FJY87" s="184"/>
      <c r="FJZ87" s="185"/>
      <c r="FKA87" s="183"/>
      <c r="FKC87" s="182"/>
      <c r="FKH87" s="183"/>
      <c r="FKI87" s="183"/>
      <c r="FKJ87" s="183"/>
      <c r="FKK87" s="184"/>
      <c r="FKL87" s="185"/>
      <c r="FKM87" s="183"/>
      <c r="FKO87" s="182"/>
      <c r="FKT87" s="183"/>
      <c r="FKU87" s="183"/>
      <c r="FKV87" s="183"/>
      <c r="FKW87" s="184"/>
      <c r="FKX87" s="185"/>
      <c r="FKY87" s="183"/>
      <c r="FLA87" s="182"/>
      <c r="FLF87" s="183"/>
      <c r="FLG87" s="183"/>
      <c r="FLH87" s="183"/>
      <c r="FLI87" s="184"/>
      <c r="FLJ87" s="185"/>
      <c r="FLK87" s="183"/>
      <c r="FLM87" s="182"/>
      <c r="FLR87" s="183"/>
      <c r="FLS87" s="183"/>
      <c r="FLT87" s="183"/>
      <c r="FLU87" s="184"/>
      <c r="FLV87" s="185"/>
      <c r="FLW87" s="183"/>
      <c r="FLY87" s="182"/>
      <c r="FMD87" s="183"/>
      <c r="FME87" s="183"/>
      <c r="FMF87" s="183"/>
      <c r="FMG87" s="184"/>
      <c r="FMH87" s="185"/>
      <c r="FMI87" s="183"/>
      <c r="FMK87" s="182"/>
      <c r="FMP87" s="183"/>
      <c r="FMQ87" s="183"/>
      <c r="FMR87" s="183"/>
      <c r="FMS87" s="184"/>
      <c r="FMT87" s="185"/>
      <c r="FMU87" s="183"/>
      <c r="FMW87" s="182"/>
      <c r="FNB87" s="183"/>
      <c r="FNC87" s="183"/>
      <c r="FND87" s="183"/>
      <c r="FNE87" s="184"/>
      <c r="FNF87" s="185"/>
      <c r="FNG87" s="183"/>
      <c r="FNI87" s="182"/>
      <c r="FNN87" s="183"/>
      <c r="FNO87" s="183"/>
      <c r="FNP87" s="183"/>
      <c r="FNQ87" s="184"/>
      <c r="FNR87" s="185"/>
      <c r="FNS87" s="183"/>
      <c r="FNU87" s="182"/>
      <c r="FNZ87" s="183"/>
      <c r="FOA87" s="183"/>
      <c r="FOB87" s="183"/>
      <c r="FOC87" s="184"/>
      <c r="FOD87" s="185"/>
      <c r="FOE87" s="183"/>
      <c r="FOG87" s="182"/>
      <c r="FOL87" s="183"/>
      <c r="FOM87" s="183"/>
      <c r="FON87" s="183"/>
      <c r="FOO87" s="184"/>
      <c r="FOP87" s="185"/>
      <c r="FOQ87" s="183"/>
      <c r="FOS87" s="182"/>
      <c r="FOX87" s="183"/>
      <c r="FOY87" s="183"/>
      <c r="FOZ87" s="183"/>
      <c r="FPA87" s="184"/>
      <c r="FPB87" s="185"/>
      <c r="FPC87" s="183"/>
      <c r="FPE87" s="182"/>
      <c r="FPJ87" s="183"/>
      <c r="FPK87" s="183"/>
      <c r="FPL87" s="183"/>
      <c r="FPM87" s="184"/>
      <c r="FPN87" s="185"/>
      <c r="FPO87" s="183"/>
      <c r="FPQ87" s="182"/>
      <c r="FPV87" s="183"/>
      <c r="FPW87" s="183"/>
      <c r="FPX87" s="183"/>
      <c r="FPY87" s="184"/>
      <c r="FPZ87" s="185"/>
      <c r="FQA87" s="183"/>
      <c r="FQC87" s="182"/>
      <c r="FQH87" s="183"/>
      <c r="FQI87" s="183"/>
      <c r="FQJ87" s="183"/>
      <c r="FQK87" s="184"/>
      <c r="FQL87" s="185"/>
      <c r="FQM87" s="183"/>
      <c r="FQO87" s="182"/>
      <c r="FQT87" s="183"/>
      <c r="FQU87" s="183"/>
      <c r="FQV87" s="183"/>
      <c r="FQW87" s="184"/>
      <c r="FQX87" s="185"/>
      <c r="FQY87" s="183"/>
      <c r="FRA87" s="182"/>
      <c r="FRF87" s="183"/>
      <c r="FRG87" s="183"/>
      <c r="FRH87" s="183"/>
      <c r="FRI87" s="184"/>
      <c r="FRJ87" s="185"/>
      <c r="FRK87" s="183"/>
      <c r="FRM87" s="182"/>
      <c r="FRR87" s="183"/>
      <c r="FRS87" s="183"/>
      <c r="FRT87" s="183"/>
      <c r="FRU87" s="184"/>
      <c r="FRV87" s="185"/>
      <c r="FRW87" s="183"/>
      <c r="FRY87" s="182"/>
      <c r="FSD87" s="183"/>
      <c r="FSE87" s="183"/>
      <c r="FSF87" s="183"/>
      <c r="FSG87" s="184"/>
      <c r="FSH87" s="185"/>
      <c r="FSI87" s="183"/>
      <c r="FSK87" s="182"/>
      <c r="FSP87" s="183"/>
      <c r="FSQ87" s="183"/>
      <c r="FSR87" s="183"/>
      <c r="FSS87" s="184"/>
      <c r="FST87" s="185"/>
      <c r="FSU87" s="183"/>
      <c r="FSW87" s="182"/>
      <c r="FTB87" s="183"/>
      <c r="FTC87" s="183"/>
      <c r="FTD87" s="183"/>
      <c r="FTE87" s="184"/>
      <c r="FTF87" s="185"/>
      <c r="FTG87" s="183"/>
      <c r="FTI87" s="182"/>
      <c r="FTN87" s="183"/>
      <c r="FTO87" s="183"/>
      <c r="FTP87" s="183"/>
      <c r="FTQ87" s="184"/>
      <c r="FTR87" s="185"/>
      <c r="FTS87" s="183"/>
      <c r="FTU87" s="182"/>
      <c r="FTZ87" s="183"/>
      <c r="FUA87" s="183"/>
      <c r="FUB87" s="183"/>
      <c r="FUC87" s="184"/>
      <c r="FUD87" s="185"/>
      <c r="FUE87" s="183"/>
      <c r="FUG87" s="182"/>
      <c r="FUL87" s="183"/>
      <c r="FUM87" s="183"/>
      <c r="FUN87" s="183"/>
      <c r="FUO87" s="184"/>
      <c r="FUP87" s="185"/>
      <c r="FUQ87" s="183"/>
      <c r="FUS87" s="182"/>
      <c r="FUX87" s="183"/>
      <c r="FUY87" s="183"/>
      <c r="FUZ87" s="183"/>
      <c r="FVA87" s="184"/>
      <c r="FVB87" s="185"/>
      <c r="FVC87" s="183"/>
      <c r="FVE87" s="182"/>
      <c r="FVJ87" s="183"/>
      <c r="FVK87" s="183"/>
      <c r="FVL87" s="183"/>
      <c r="FVM87" s="184"/>
      <c r="FVN87" s="185"/>
      <c r="FVO87" s="183"/>
      <c r="FVQ87" s="182"/>
      <c r="FVV87" s="183"/>
      <c r="FVW87" s="183"/>
      <c r="FVX87" s="183"/>
      <c r="FVY87" s="184"/>
      <c r="FVZ87" s="185"/>
      <c r="FWA87" s="183"/>
      <c r="FWC87" s="182"/>
      <c r="FWH87" s="183"/>
      <c r="FWI87" s="183"/>
      <c r="FWJ87" s="183"/>
      <c r="FWK87" s="184"/>
      <c r="FWL87" s="185"/>
      <c r="FWM87" s="183"/>
      <c r="FWO87" s="182"/>
      <c r="FWT87" s="183"/>
      <c r="FWU87" s="183"/>
      <c r="FWV87" s="183"/>
      <c r="FWW87" s="184"/>
      <c r="FWX87" s="185"/>
      <c r="FWY87" s="183"/>
      <c r="FXA87" s="182"/>
      <c r="FXF87" s="183"/>
      <c r="FXG87" s="183"/>
      <c r="FXH87" s="183"/>
      <c r="FXI87" s="184"/>
      <c r="FXJ87" s="185"/>
      <c r="FXK87" s="183"/>
      <c r="FXM87" s="182"/>
      <c r="FXR87" s="183"/>
      <c r="FXS87" s="183"/>
      <c r="FXT87" s="183"/>
      <c r="FXU87" s="184"/>
      <c r="FXV87" s="185"/>
      <c r="FXW87" s="183"/>
      <c r="FXY87" s="182"/>
      <c r="FYD87" s="183"/>
      <c r="FYE87" s="183"/>
      <c r="FYF87" s="183"/>
      <c r="FYG87" s="184"/>
      <c r="FYH87" s="185"/>
      <c r="FYI87" s="183"/>
      <c r="FYK87" s="182"/>
      <c r="FYP87" s="183"/>
      <c r="FYQ87" s="183"/>
      <c r="FYR87" s="183"/>
      <c r="FYS87" s="184"/>
      <c r="FYT87" s="185"/>
      <c r="FYU87" s="183"/>
      <c r="FYW87" s="182"/>
      <c r="FZB87" s="183"/>
      <c r="FZC87" s="183"/>
      <c r="FZD87" s="183"/>
      <c r="FZE87" s="184"/>
      <c r="FZF87" s="185"/>
      <c r="FZG87" s="183"/>
      <c r="FZI87" s="182"/>
      <c r="FZN87" s="183"/>
      <c r="FZO87" s="183"/>
      <c r="FZP87" s="183"/>
      <c r="FZQ87" s="184"/>
      <c r="FZR87" s="185"/>
      <c r="FZS87" s="183"/>
      <c r="FZU87" s="182"/>
      <c r="FZZ87" s="183"/>
      <c r="GAA87" s="183"/>
      <c r="GAB87" s="183"/>
      <c r="GAC87" s="184"/>
      <c r="GAD87" s="185"/>
      <c r="GAE87" s="183"/>
      <c r="GAG87" s="182"/>
      <c r="GAL87" s="183"/>
      <c r="GAM87" s="183"/>
      <c r="GAN87" s="183"/>
      <c r="GAO87" s="184"/>
      <c r="GAP87" s="185"/>
      <c r="GAQ87" s="183"/>
      <c r="GAS87" s="182"/>
      <c r="GAX87" s="183"/>
      <c r="GAY87" s="183"/>
      <c r="GAZ87" s="183"/>
      <c r="GBA87" s="184"/>
      <c r="GBB87" s="185"/>
      <c r="GBC87" s="183"/>
      <c r="GBE87" s="182"/>
      <c r="GBJ87" s="183"/>
      <c r="GBK87" s="183"/>
      <c r="GBL87" s="183"/>
      <c r="GBM87" s="184"/>
      <c r="GBN87" s="185"/>
      <c r="GBO87" s="183"/>
      <c r="GBQ87" s="182"/>
      <c r="GBV87" s="183"/>
      <c r="GBW87" s="183"/>
      <c r="GBX87" s="183"/>
      <c r="GBY87" s="184"/>
      <c r="GBZ87" s="185"/>
      <c r="GCA87" s="183"/>
      <c r="GCC87" s="182"/>
      <c r="GCH87" s="183"/>
      <c r="GCI87" s="183"/>
      <c r="GCJ87" s="183"/>
      <c r="GCK87" s="184"/>
      <c r="GCL87" s="185"/>
      <c r="GCM87" s="183"/>
      <c r="GCO87" s="182"/>
      <c r="GCT87" s="183"/>
      <c r="GCU87" s="183"/>
      <c r="GCV87" s="183"/>
      <c r="GCW87" s="184"/>
      <c r="GCX87" s="185"/>
      <c r="GCY87" s="183"/>
      <c r="GDA87" s="182"/>
      <c r="GDF87" s="183"/>
      <c r="GDG87" s="183"/>
      <c r="GDH87" s="183"/>
      <c r="GDI87" s="184"/>
      <c r="GDJ87" s="185"/>
      <c r="GDK87" s="183"/>
      <c r="GDM87" s="182"/>
      <c r="GDR87" s="183"/>
      <c r="GDS87" s="183"/>
      <c r="GDT87" s="183"/>
      <c r="GDU87" s="184"/>
      <c r="GDV87" s="185"/>
      <c r="GDW87" s="183"/>
      <c r="GDY87" s="182"/>
      <c r="GED87" s="183"/>
      <c r="GEE87" s="183"/>
      <c r="GEF87" s="183"/>
      <c r="GEG87" s="184"/>
      <c r="GEH87" s="185"/>
      <c r="GEI87" s="183"/>
      <c r="GEK87" s="182"/>
      <c r="GEP87" s="183"/>
      <c r="GEQ87" s="183"/>
      <c r="GER87" s="183"/>
      <c r="GES87" s="184"/>
      <c r="GET87" s="185"/>
      <c r="GEU87" s="183"/>
      <c r="GEW87" s="182"/>
      <c r="GFB87" s="183"/>
      <c r="GFC87" s="183"/>
      <c r="GFD87" s="183"/>
      <c r="GFE87" s="184"/>
      <c r="GFF87" s="185"/>
      <c r="GFG87" s="183"/>
      <c r="GFI87" s="182"/>
      <c r="GFN87" s="183"/>
      <c r="GFO87" s="183"/>
      <c r="GFP87" s="183"/>
      <c r="GFQ87" s="184"/>
      <c r="GFR87" s="185"/>
      <c r="GFS87" s="183"/>
      <c r="GFU87" s="182"/>
      <c r="GFZ87" s="183"/>
      <c r="GGA87" s="183"/>
      <c r="GGB87" s="183"/>
      <c r="GGC87" s="184"/>
      <c r="GGD87" s="185"/>
      <c r="GGE87" s="183"/>
      <c r="GGG87" s="182"/>
      <c r="GGL87" s="183"/>
      <c r="GGM87" s="183"/>
      <c r="GGN87" s="183"/>
      <c r="GGO87" s="184"/>
      <c r="GGP87" s="185"/>
      <c r="GGQ87" s="183"/>
      <c r="GGS87" s="182"/>
      <c r="GGX87" s="183"/>
      <c r="GGY87" s="183"/>
      <c r="GGZ87" s="183"/>
      <c r="GHA87" s="184"/>
      <c r="GHB87" s="185"/>
      <c r="GHC87" s="183"/>
      <c r="GHE87" s="182"/>
      <c r="GHJ87" s="183"/>
      <c r="GHK87" s="183"/>
      <c r="GHL87" s="183"/>
      <c r="GHM87" s="184"/>
      <c r="GHN87" s="185"/>
      <c r="GHO87" s="183"/>
      <c r="GHQ87" s="182"/>
      <c r="GHV87" s="183"/>
      <c r="GHW87" s="183"/>
      <c r="GHX87" s="183"/>
      <c r="GHY87" s="184"/>
      <c r="GHZ87" s="185"/>
      <c r="GIA87" s="183"/>
      <c r="GIC87" s="182"/>
      <c r="GIH87" s="183"/>
      <c r="GII87" s="183"/>
      <c r="GIJ87" s="183"/>
      <c r="GIK87" s="184"/>
      <c r="GIL87" s="185"/>
      <c r="GIM87" s="183"/>
      <c r="GIO87" s="182"/>
      <c r="GIT87" s="183"/>
      <c r="GIU87" s="183"/>
      <c r="GIV87" s="183"/>
      <c r="GIW87" s="184"/>
      <c r="GIX87" s="185"/>
      <c r="GIY87" s="183"/>
      <c r="GJA87" s="182"/>
      <c r="GJF87" s="183"/>
      <c r="GJG87" s="183"/>
      <c r="GJH87" s="183"/>
      <c r="GJI87" s="184"/>
      <c r="GJJ87" s="185"/>
      <c r="GJK87" s="183"/>
      <c r="GJM87" s="182"/>
      <c r="GJR87" s="183"/>
      <c r="GJS87" s="183"/>
      <c r="GJT87" s="183"/>
      <c r="GJU87" s="184"/>
      <c r="GJV87" s="185"/>
      <c r="GJW87" s="183"/>
      <c r="GJY87" s="182"/>
      <c r="GKD87" s="183"/>
      <c r="GKE87" s="183"/>
      <c r="GKF87" s="183"/>
      <c r="GKG87" s="184"/>
      <c r="GKH87" s="185"/>
      <c r="GKI87" s="183"/>
      <c r="GKK87" s="182"/>
      <c r="GKP87" s="183"/>
      <c r="GKQ87" s="183"/>
      <c r="GKR87" s="183"/>
      <c r="GKS87" s="184"/>
      <c r="GKT87" s="185"/>
      <c r="GKU87" s="183"/>
      <c r="GKW87" s="182"/>
      <c r="GLB87" s="183"/>
      <c r="GLC87" s="183"/>
      <c r="GLD87" s="183"/>
      <c r="GLE87" s="184"/>
      <c r="GLF87" s="185"/>
      <c r="GLG87" s="183"/>
      <c r="GLI87" s="182"/>
      <c r="GLN87" s="183"/>
      <c r="GLO87" s="183"/>
      <c r="GLP87" s="183"/>
      <c r="GLQ87" s="184"/>
      <c r="GLR87" s="185"/>
      <c r="GLS87" s="183"/>
      <c r="GLU87" s="182"/>
      <c r="GLZ87" s="183"/>
      <c r="GMA87" s="183"/>
      <c r="GMB87" s="183"/>
      <c r="GMC87" s="184"/>
      <c r="GMD87" s="185"/>
      <c r="GME87" s="183"/>
      <c r="GMG87" s="182"/>
      <c r="GML87" s="183"/>
      <c r="GMM87" s="183"/>
      <c r="GMN87" s="183"/>
      <c r="GMO87" s="184"/>
      <c r="GMP87" s="185"/>
      <c r="GMQ87" s="183"/>
      <c r="GMS87" s="182"/>
      <c r="GMX87" s="183"/>
      <c r="GMY87" s="183"/>
      <c r="GMZ87" s="183"/>
      <c r="GNA87" s="184"/>
      <c r="GNB87" s="185"/>
      <c r="GNC87" s="183"/>
      <c r="GNE87" s="182"/>
      <c r="GNJ87" s="183"/>
      <c r="GNK87" s="183"/>
      <c r="GNL87" s="183"/>
      <c r="GNM87" s="184"/>
      <c r="GNN87" s="185"/>
      <c r="GNO87" s="183"/>
      <c r="GNQ87" s="182"/>
      <c r="GNV87" s="183"/>
      <c r="GNW87" s="183"/>
      <c r="GNX87" s="183"/>
      <c r="GNY87" s="184"/>
      <c r="GNZ87" s="185"/>
      <c r="GOA87" s="183"/>
      <c r="GOC87" s="182"/>
      <c r="GOH87" s="183"/>
      <c r="GOI87" s="183"/>
      <c r="GOJ87" s="183"/>
      <c r="GOK87" s="184"/>
      <c r="GOL87" s="185"/>
      <c r="GOM87" s="183"/>
      <c r="GOO87" s="182"/>
      <c r="GOT87" s="183"/>
      <c r="GOU87" s="183"/>
      <c r="GOV87" s="183"/>
      <c r="GOW87" s="184"/>
      <c r="GOX87" s="185"/>
      <c r="GOY87" s="183"/>
      <c r="GPA87" s="182"/>
      <c r="GPF87" s="183"/>
      <c r="GPG87" s="183"/>
      <c r="GPH87" s="183"/>
      <c r="GPI87" s="184"/>
      <c r="GPJ87" s="185"/>
      <c r="GPK87" s="183"/>
      <c r="GPM87" s="182"/>
      <c r="GPR87" s="183"/>
      <c r="GPS87" s="183"/>
      <c r="GPT87" s="183"/>
      <c r="GPU87" s="184"/>
      <c r="GPV87" s="185"/>
      <c r="GPW87" s="183"/>
      <c r="GPY87" s="182"/>
      <c r="GQD87" s="183"/>
      <c r="GQE87" s="183"/>
      <c r="GQF87" s="183"/>
      <c r="GQG87" s="184"/>
      <c r="GQH87" s="185"/>
      <c r="GQI87" s="183"/>
      <c r="GQK87" s="182"/>
      <c r="GQP87" s="183"/>
      <c r="GQQ87" s="183"/>
      <c r="GQR87" s="183"/>
      <c r="GQS87" s="184"/>
      <c r="GQT87" s="185"/>
      <c r="GQU87" s="183"/>
      <c r="GQW87" s="182"/>
      <c r="GRB87" s="183"/>
      <c r="GRC87" s="183"/>
      <c r="GRD87" s="183"/>
      <c r="GRE87" s="184"/>
      <c r="GRF87" s="185"/>
      <c r="GRG87" s="183"/>
      <c r="GRI87" s="182"/>
      <c r="GRN87" s="183"/>
      <c r="GRO87" s="183"/>
      <c r="GRP87" s="183"/>
      <c r="GRQ87" s="184"/>
      <c r="GRR87" s="185"/>
      <c r="GRS87" s="183"/>
      <c r="GRU87" s="182"/>
      <c r="GRZ87" s="183"/>
      <c r="GSA87" s="183"/>
      <c r="GSB87" s="183"/>
      <c r="GSC87" s="184"/>
      <c r="GSD87" s="185"/>
      <c r="GSE87" s="183"/>
      <c r="GSG87" s="182"/>
      <c r="GSL87" s="183"/>
      <c r="GSM87" s="183"/>
      <c r="GSN87" s="183"/>
      <c r="GSO87" s="184"/>
      <c r="GSP87" s="185"/>
      <c r="GSQ87" s="183"/>
      <c r="GSS87" s="182"/>
      <c r="GSX87" s="183"/>
      <c r="GSY87" s="183"/>
      <c r="GSZ87" s="183"/>
      <c r="GTA87" s="184"/>
      <c r="GTB87" s="185"/>
      <c r="GTC87" s="183"/>
      <c r="GTE87" s="182"/>
      <c r="GTJ87" s="183"/>
      <c r="GTK87" s="183"/>
      <c r="GTL87" s="183"/>
      <c r="GTM87" s="184"/>
      <c r="GTN87" s="185"/>
      <c r="GTO87" s="183"/>
      <c r="GTQ87" s="182"/>
      <c r="GTV87" s="183"/>
      <c r="GTW87" s="183"/>
      <c r="GTX87" s="183"/>
      <c r="GTY87" s="184"/>
      <c r="GTZ87" s="185"/>
      <c r="GUA87" s="183"/>
      <c r="GUC87" s="182"/>
      <c r="GUH87" s="183"/>
      <c r="GUI87" s="183"/>
      <c r="GUJ87" s="183"/>
      <c r="GUK87" s="184"/>
      <c r="GUL87" s="185"/>
      <c r="GUM87" s="183"/>
      <c r="GUO87" s="182"/>
      <c r="GUT87" s="183"/>
      <c r="GUU87" s="183"/>
      <c r="GUV87" s="183"/>
      <c r="GUW87" s="184"/>
      <c r="GUX87" s="185"/>
      <c r="GUY87" s="183"/>
      <c r="GVA87" s="182"/>
      <c r="GVF87" s="183"/>
      <c r="GVG87" s="183"/>
      <c r="GVH87" s="183"/>
      <c r="GVI87" s="184"/>
      <c r="GVJ87" s="185"/>
      <c r="GVK87" s="183"/>
      <c r="GVM87" s="182"/>
      <c r="GVR87" s="183"/>
      <c r="GVS87" s="183"/>
      <c r="GVT87" s="183"/>
      <c r="GVU87" s="184"/>
      <c r="GVV87" s="185"/>
      <c r="GVW87" s="183"/>
      <c r="GVY87" s="182"/>
      <c r="GWD87" s="183"/>
      <c r="GWE87" s="183"/>
      <c r="GWF87" s="183"/>
      <c r="GWG87" s="184"/>
      <c r="GWH87" s="185"/>
      <c r="GWI87" s="183"/>
      <c r="GWK87" s="182"/>
      <c r="GWP87" s="183"/>
      <c r="GWQ87" s="183"/>
      <c r="GWR87" s="183"/>
      <c r="GWS87" s="184"/>
      <c r="GWT87" s="185"/>
      <c r="GWU87" s="183"/>
      <c r="GWW87" s="182"/>
      <c r="GXB87" s="183"/>
      <c r="GXC87" s="183"/>
      <c r="GXD87" s="183"/>
      <c r="GXE87" s="184"/>
      <c r="GXF87" s="185"/>
      <c r="GXG87" s="183"/>
      <c r="GXI87" s="182"/>
      <c r="GXN87" s="183"/>
      <c r="GXO87" s="183"/>
      <c r="GXP87" s="183"/>
      <c r="GXQ87" s="184"/>
      <c r="GXR87" s="185"/>
      <c r="GXS87" s="183"/>
      <c r="GXU87" s="182"/>
      <c r="GXZ87" s="183"/>
      <c r="GYA87" s="183"/>
      <c r="GYB87" s="183"/>
      <c r="GYC87" s="184"/>
      <c r="GYD87" s="185"/>
      <c r="GYE87" s="183"/>
      <c r="GYG87" s="182"/>
      <c r="GYL87" s="183"/>
      <c r="GYM87" s="183"/>
      <c r="GYN87" s="183"/>
      <c r="GYO87" s="184"/>
      <c r="GYP87" s="185"/>
      <c r="GYQ87" s="183"/>
      <c r="GYS87" s="182"/>
      <c r="GYX87" s="183"/>
      <c r="GYY87" s="183"/>
      <c r="GYZ87" s="183"/>
      <c r="GZA87" s="184"/>
      <c r="GZB87" s="185"/>
      <c r="GZC87" s="183"/>
      <c r="GZE87" s="182"/>
      <c r="GZJ87" s="183"/>
      <c r="GZK87" s="183"/>
      <c r="GZL87" s="183"/>
      <c r="GZM87" s="184"/>
      <c r="GZN87" s="185"/>
      <c r="GZO87" s="183"/>
      <c r="GZQ87" s="182"/>
      <c r="GZV87" s="183"/>
      <c r="GZW87" s="183"/>
      <c r="GZX87" s="183"/>
      <c r="GZY87" s="184"/>
      <c r="GZZ87" s="185"/>
      <c r="HAA87" s="183"/>
      <c r="HAC87" s="182"/>
      <c r="HAH87" s="183"/>
      <c r="HAI87" s="183"/>
      <c r="HAJ87" s="183"/>
      <c r="HAK87" s="184"/>
      <c r="HAL87" s="185"/>
      <c r="HAM87" s="183"/>
      <c r="HAO87" s="182"/>
      <c r="HAT87" s="183"/>
      <c r="HAU87" s="183"/>
      <c r="HAV87" s="183"/>
      <c r="HAW87" s="184"/>
      <c r="HAX87" s="185"/>
      <c r="HAY87" s="183"/>
      <c r="HBA87" s="182"/>
      <c r="HBF87" s="183"/>
      <c r="HBG87" s="183"/>
      <c r="HBH87" s="183"/>
      <c r="HBI87" s="184"/>
      <c r="HBJ87" s="185"/>
      <c r="HBK87" s="183"/>
      <c r="HBM87" s="182"/>
      <c r="HBR87" s="183"/>
      <c r="HBS87" s="183"/>
      <c r="HBT87" s="183"/>
      <c r="HBU87" s="184"/>
      <c r="HBV87" s="185"/>
      <c r="HBW87" s="183"/>
      <c r="HBY87" s="182"/>
      <c r="HCD87" s="183"/>
      <c r="HCE87" s="183"/>
      <c r="HCF87" s="183"/>
      <c r="HCG87" s="184"/>
      <c r="HCH87" s="185"/>
      <c r="HCI87" s="183"/>
      <c r="HCK87" s="182"/>
      <c r="HCP87" s="183"/>
      <c r="HCQ87" s="183"/>
      <c r="HCR87" s="183"/>
      <c r="HCS87" s="184"/>
      <c r="HCT87" s="185"/>
      <c r="HCU87" s="183"/>
      <c r="HCW87" s="182"/>
      <c r="HDB87" s="183"/>
      <c r="HDC87" s="183"/>
      <c r="HDD87" s="183"/>
      <c r="HDE87" s="184"/>
      <c r="HDF87" s="185"/>
      <c r="HDG87" s="183"/>
      <c r="HDI87" s="182"/>
      <c r="HDN87" s="183"/>
      <c r="HDO87" s="183"/>
      <c r="HDP87" s="183"/>
      <c r="HDQ87" s="184"/>
      <c r="HDR87" s="185"/>
      <c r="HDS87" s="183"/>
      <c r="HDU87" s="182"/>
      <c r="HDZ87" s="183"/>
      <c r="HEA87" s="183"/>
      <c r="HEB87" s="183"/>
      <c r="HEC87" s="184"/>
      <c r="HED87" s="185"/>
      <c r="HEE87" s="183"/>
      <c r="HEG87" s="182"/>
      <c r="HEL87" s="183"/>
      <c r="HEM87" s="183"/>
      <c r="HEN87" s="183"/>
      <c r="HEO87" s="184"/>
      <c r="HEP87" s="185"/>
      <c r="HEQ87" s="183"/>
      <c r="HES87" s="182"/>
      <c r="HEX87" s="183"/>
      <c r="HEY87" s="183"/>
      <c r="HEZ87" s="183"/>
      <c r="HFA87" s="184"/>
      <c r="HFB87" s="185"/>
      <c r="HFC87" s="183"/>
      <c r="HFE87" s="182"/>
      <c r="HFJ87" s="183"/>
      <c r="HFK87" s="183"/>
      <c r="HFL87" s="183"/>
      <c r="HFM87" s="184"/>
      <c r="HFN87" s="185"/>
      <c r="HFO87" s="183"/>
      <c r="HFQ87" s="182"/>
      <c r="HFV87" s="183"/>
      <c r="HFW87" s="183"/>
      <c r="HFX87" s="183"/>
      <c r="HFY87" s="184"/>
      <c r="HFZ87" s="185"/>
      <c r="HGA87" s="183"/>
      <c r="HGC87" s="182"/>
      <c r="HGH87" s="183"/>
      <c r="HGI87" s="183"/>
      <c r="HGJ87" s="183"/>
      <c r="HGK87" s="184"/>
      <c r="HGL87" s="185"/>
      <c r="HGM87" s="183"/>
      <c r="HGO87" s="182"/>
      <c r="HGT87" s="183"/>
      <c r="HGU87" s="183"/>
      <c r="HGV87" s="183"/>
      <c r="HGW87" s="184"/>
      <c r="HGX87" s="185"/>
      <c r="HGY87" s="183"/>
      <c r="HHA87" s="182"/>
      <c r="HHF87" s="183"/>
      <c r="HHG87" s="183"/>
      <c r="HHH87" s="183"/>
      <c r="HHI87" s="184"/>
      <c r="HHJ87" s="185"/>
      <c r="HHK87" s="183"/>
      <c r="HHM87" s="182"/>
      <c r="HHR87" s="183"/>
      <c r="HHS87" s="183"/>
      <c r="HHT87" s="183"/>
      <c r="HHU87" s="184"/>
      <c r="HHV87" s="185"/>
      <c r="HHW87" s="183"/>
      <c r="HHY87" s="182"/>
      <c r="HID87" s="183"/>
      <c r="HIE87" s="183"/>
      <c r="HIF87" s="183"/>
      <c r="HIG87" s="184"/>
      <c r="HIH87" s="185"/>
      <c r="HII87" s="183"/>
      <c r="HIK87" s="182"/>
      <c r="HIP87" s="183"/>
      <c r="HIQ87" s="183"/>
      <c r="HIR87" s="183"/>
      <c r="HIS87" s="184"/>
      <c r="HIT87" s="185"/>
      <c r="HIU87" s="183"/>
      <c r="HIW87" s="182"/>
      <c r="HJB87" s="183"/>
      <c r="HJC87" s="183"/>
      <c r="HJD87" s="183"/>
      <c r="HJE87" s="184"/>
      <c r="HJF87" s="185"/>
      <c r="HJG87" s="183"/>
      <c r="HJI87" s="182"/>
      <c r="HJN87" s="183"/>
      <c r="HJO87" s="183"/>
      <c r="HJP87" s="183"/>
      <c r="HJQ87" s="184"/>
      <c r="HJR87" s="185"/>
      <c r="HJS87" s="183"/>
      <c r="HJU87" s="182"/>
      <c r="HJZ87" s="183"/>
      <c r="HKA87" s="183"/>
      <c r="HKB87" s="183"/>
      <c r="HKC87" s="184"/>
      <c r="HKD87" s="185"/>
      <c r="HKE87" s="183"/>
      <c r="HKG87" s="182"/>
      <c r="HKL87" s="183"/>
      <c r="HKM87" s="183"/>
      <c r="HKN87" s="183"/>
      <c r="HKO87" s="184"/>
      <c r="HKP87" s="185"/>
      <c r="HKQ87" s="183"/>
      <c r="HKS87" s="182"/>
      <c r="HKX87" s="183"/>
      <c r="HKY87" s="183"/>
      <c r="HKZ87" s="183"/>
      <c r="HLA87" s="184"/>
      <c r="HLB87" s="185"/>
      <c r="HLC87" s="183"/>
      <c r="HLE87" s="182"/>
      <c r="HLJ87" s="183"/>
      <c r="HLK87" s="183"/>
      <c r="HLL87" s="183"/>
      <c r="HLM87" s="184"/>
      <c r="HLN87" s="185"/>
      <c r="HLO87" s="183"/>
      <c r="HLQ87" s="182"/>
      <c r="HLV87" s="183"/>
      <c r="HLW87" s="183"/>
      <c r="HLX87" s="183"/>
      <c r="HLY87" s="184"/>
      <c r="HLZ87" s="185"/>
      <c r="HMA87" s="183"/>
      <c r="HMC87" s="182"/>
      <c r="HMH87" s="183"/>
      <c r="HMI87" s="183"/>
      <c r="HMJ87" s="183"/>
      <c r="HMK87" s="184"/>
      <c r="HML87" s="185"/>
      <c r="HMM87" s="183"/>
      <c r="HMO87" s="182"/>
      <c r="HMT87" s="183"/>
      <c r="HMU87" s="183"/>
      <c r="HMV87" s="183"/>
      <c r="HMW87" s="184"/>
      <c r="HMX87" s="185"/>
      <c r="HMY87" s="183"/>
      <c r="HNA87" s="182"/>
      <c r="HNF87" s="183"/>
      <c r="HNG87" s="183"/>
      <c r="HNH87" s="183"/>
      <c r="HNI87" s="184"/>
      <c r="HNJ87" s="185"/>
      <c r="HNK87" s="183"/>
      <c r="HNM87" s="182"/>
      <c r="HNR87" s="183"/>
      <c r="HNS87" s="183"/>
      <c r="HNT87" s="183"/>
      <c r="HNU87" s="184"/>
      <c r="HNV87" s="185"/>
      <c r="HNW87" s="183"/>
      <c r="HNY87" s="182"/>
      <c r="HOD87" s="183"/>
      <c r="HOE87" s="183"/>
      <c r="HOF87" s="183"/>
      <c r="HOG87" s="184"/>
      <c r="HOH87" s="185"/>
      <c r="HOI87" s="183"/>
      <c r="HOK87" s="182"/>
      <c r="HOP87" s="183"/>
      <c r="HOQ87" s="183"/>
      <c r="HOR87" s="183"/>
      <c r="HOS87" s="184"/>
      <c r="HOT87" s="185"/>
      <c r="HOU87" s="183"/>
      <c r="HOW87" s="182"/>
      <c r="HPB87" s="183"/>
      <c r="HPC87" s="183"/>
      <c r="HPD87" s="183"/>
      <c r="HPE87" s="184"/>
      <c r="HPF87" s="185"/>
      <c r="HPG87" s="183"/>
      <c r="HPI87" s="182"/>
      <c r="HPN87" s="183"/>
      <c r="HPO87" s="183"/>
      <c r="HPP87" s="183"/>
      <c r="HPQ87" s="184"/>
      <c r="HPR87" s="185"/>
      <c r="HPS87" s="183"/>
      <c r="HPU87" s="182"/>
      <c r="HPZ87" s="183"/>
      <c r="HQA87" s="183"/>
      <c r="HQB87" s="183"/>
      <c r="HQC87" s="184"/>
      <c r="HQD87" s="185"/>
      <c r="HQE87" s="183"/>
      <c r="HQG87" s="182"/>
      <c r="HQL87" s="183"/>
      <c r="HQM87" s="183"/>
      <c r="HQN87" s="183"/>
      <c r="HQO87" s="184"/>
      <c r="HQP87" s="185"/>
      <c r="HQQ87" s="183"/>
      <c r="HQS87" s="182"/>
      <c r="HQX87" s="183"/>
      <c r="HQY87" s="183"/>
      <c r="HQZ87" s="183"/>
      <c r="HRA87" s="184"/>
      <c r="HRB87" s="185"/>
      <c r="HRC87" s="183"/>
      <c r="HRE87" s="182"/>
      <c r="HRJ87" s="183"/>
      <c r="HRK87" s="183"/>
      <c r="HRL87" s="183"/>
      <c r="HRM87" s="184"/>
      <c r="HRN87" s="185"/>
      <c r="HRO87" s="183"/>
      <c r="HRQ87" s="182"/>
      <c r="HRV87" s="183"/>
      <c r="HRW87" s="183"/>
      <c r="HRX87" s="183"/>
      <c r="HRY87" s="184"/>
      <c r="HRZ87" s="185"/>
      <c r="HSA87" s="183"/>
      <c r="HSC87" s="182"/>
      <c r="HSH87" s="183"/>
      <c r="HSI87" s="183"/>
      <c r="HSJ87" s="183"/>
      <c r="HSK87" s="184"/>
      <c r="HSL87" s="185"/>
      <c r="HSM87" s="183"/>
      <c r="HSO87" s="182"/>
      <c r="HST87" s="183"/>
      <c r="HSU87" s="183"/>
      <c r="HSV87" s="183"/>
      <c r="HSW87" s="184"/>
      <c r="HSX87" s="185"/>
      <c r="HSY87" s="183"/>
      <c r="HTA87" s="182"/>
      <c r="HTF87" s="183"/>
      <c r="HTG87" s="183"/>
      <c r="HTH87" s="183"/>
      <c r="HTI87" s="184"/>
      <c r="HTJ87" s="185"/>
      <c r="HTK87" s="183"/>
      <c r="HTM87" s="182"/>
      <c r="HTR87" s="183"/>
      <c r="HTS87" s="183"/>
      <c r="HTT87" s="183"/>
      <c r="HTU87" s="184"/>
      <c r="HTV87" s="185"/>
      <c r="HTW87" s="183"/>
      <c r="HTY87" s="182"/>
      <c r="HUD87" s="183"/>
      <c r="HUE87" s="183"/>
      <c r="HUF87" s="183"/>
      <c r="HUG87" s="184"/>
      <c r="HUH87" s="185"/>
      <c r="HUI87" s="183"/>
      <c r="HUK87" s="182"/>
      <c r="HUP87" s="183"/>
      <c r="HUQ87" s="183"/>
      <c r="HUR87" s="183"/>
      <c r="HUS87" s="184"/>
      <c r="HUT87" s="185"/>
      <c r="HUU87" s="183"/>
      <c r="HUW87" s="182"/>
      <c r="HVB87" s="183"/>
      <c r="HVC87" s="183"/>
      <c r="HVD87" s="183"/>
      <c r="HVE87" s="184"/>
      <c r="HVF87" s="185"/>
      <c r="HVG87" s="183"/>
      <c r="HVI87" s="182"/>
      <c r="HVN87" s="183"/>
      <c r="HVO87" s="183"/>
      <c r="HVP87" s="183"/>
      <c r="HVQ87" s="184"/>
      <c r="HVR87" s="185"/>
      <c r="HVS87" s="183"/>
      <c r="HVU87" s="182"/>
      <c r="HVZ87" s="183"/>
      <c r="HWA87" s="183"/>
      <c r="HWB87" s="183"/>
      <c r="HWC87" s="184"/>
      <c r="HWD87" s="185"/>
      <c r="HWE87" s="183"/>
      <c r="HWG87" s="182"/>
      <c r="HWL87" s="183"/>
      <c r="HWM87" s="183"/>
      <c r="HWN87" s="183"/>
      <c r="HWO87" s="184"/>
      <c r="HWP87" s="185"/>
      <c r="HWQ87" s="183"/>
      <c r="HWS87" s="182"/>
      <c r="HWX87" s="183"/>
      <c r="HWY87" s="183"/>
      <c r="HWZ87" s="183"/>
      <c r="HXA87" s="184"/>
      <c r="HXB87" s="185"/>
      <c r="HXC87" s="183"/>
      <c r="HXE87" s="182"/>
      <c r="HXJ87" s="183"/>
      <c r="HXK87" s="183"/>
      <c r="HXL87" s="183"/>
      <c r="HXM87" s="184"/>
      <c r="HXN87" s="185"/>
      <c r="HXO87" s="183"/>
      <c r="HXQ87" s="182"/>
      <c r="HXV87" s="183"/>
      <c r="HXW87" s="183"/>
      <c r="HXX87" s="183"/>
      <c r="HXY87" s="184"/>
      <c r="HXZ87" s="185"/>
      <c r="HYA87" s="183"/>
      <c r="HYC87" s="182"/>
      <c r="HYH87" s="183"/>
      <c r="HYI87" s="183"/>
      <c r="HYJ87" s="183"/>
      <c r="HYK87" s="184"/>
      <c r="HYL87" s="185"/>
      <c r="HYM87" s="183"/>
      <c r="HYO87" s="182"/>
      <c r="HYT87" s="183"/>
      <c r="HYU87" s="183"/>
      <c r="HYV87" s="183"/>
      <c r="HYW87" s="184"/>
      <c r="HYX87" s="185"/>
      <c r="HYY87" s="183"/>
      <c r="HZA87" s="182"/>
      <c r="HZF87" s="183"/>
      <c r="HZG87" s="183"/>
      <c r="HZH87" s="183"/>
      <c r="HZI87" s="184"/>
      <c r="HZJ87" s="185"/>
      <c r="HZK87" s="183"/>
      <c r="HZM87" s="182"/>
      <c r="HZR87" s="183"/>
      <c r="HZS87" s="183"/>
      <c r="HZT87" s="183"/>
      <c r="HZU87" s="184"/>
      <c r="HZV87" s="185"/>
      <c r="HZW87" s="183"/>
      <c r="HZY87" s="182"/>
      <c r="IAD87" s="183"/>
      <c r="IAE87" s="183"/>
      <c r="IAF87" s="183"/>
      <c r="IAG87" s="184"/>
      <c r="IAH87" s="185"/>
      <c r="IAI87" s="183"/>
      <c r="IAK87" s="182"/>
      <c r="IAP87" s="183"/>
      <c r="IAQ87" s="183"/>
      <c r="IAR87" s="183"/>
      <c r="IAS87" s="184"/>
      <c r="IAT87" s="185"/>
      <c r="IAU87" s="183"/>
      <c r="IAW87" s="182"/>
      <c r="IBB87" s="183"/>
      <c r="IBC87" s="183"/>
      <c r="IBD87" s="183"/>
      <c r="IBE87" s="184"/>
      <c r="IBF87" s="185"/>
      <c r="IBG87" s="183"/>
      <c r="IBI87" s="182"/>
      <c r="IBN87" s="183"/>
      <c r="IBO87" s="183"/>
      <c r="IBP87" s="183"/>
      <c r="IBQ87" s="184"/>
      <c r="IBR87" s="185"/>
      <c r="IBS87" s="183"/>
      <c r="IBU87" s="182"/>
      <c r="IBZ87" s="183"/>
      <c r="ICA87" s="183"/>
      <c r="ICB87" s="183"/>
      <c r="ICC87" s="184"/>
      <c r="ICD87" s="185"/>
      <c r="ICE87" s="183"/>
      <c r="ICG87" s="182"/>
      <c r="ICL87" s="183"/>
      <c r="ICM87" s="183"/>
      <c r="ICN87" s="183"/>
      <c r="ICO87" s="184"/>
      <c r="ICP87" s="185"/>
      <c r="ICQ87" s="183"/>
      <c r="ICS87" s="182"/>
      <c r="ICX87" s="183"/>
      <c r="ICY87" s="183"/>
      <c r="ICZ87" s="183"/>
      <c r="IDA87" s="184"/>
      <c r="IDB87" s="185"/>
      <c r="IDC87" s="183"/>
      <c r="IDE87" s="182"/>
      <c r="IDJ87" s="183"/>
      <c r="IDK87" s="183"/>
      <c r="IDL87" s="183"/>
      <c r="IDM87" s="184"/>
      <c r="IDN87" s="185"/>
      <c r="IDO87" s="183"/>
      <c r="IDQ87" s="182"/>
      <c r="IDV87" s="183"/>
      <c r="IDW87" s="183"/>
      <c r="IDX87" s="183"/>
      <c r="IDY87" s="184"/>
      <c r="IDZ87" s="185"/>
      <c r="IEA87" s="183"/>
      <c r="IEC87" s="182"/>
      <c r="IEH87" s="183"/>
      <c r="IEI87" s="183"/>
      <c r="IEJ87" s="183"/>
      <c r="IEK87" s="184"/>
      <c r="IEL87" s="185"/>
      <c r="IEM87" s="183"/>
      <c r="IEO87" s="182"/>
      <c r="IET87" s="183"/>
      <c r="IEU87" s="183"/>
      <c r="IEV87" s="183"/>
      <c r="IEW87" s="184"/>
      <c r="IEX87" s="185"/>
      <c r="IEY87" s="183"/>
      <c r="IFA87" s="182"/>
      <c r="IFF87" s="183"/>
      <c r="IFG87" s="183"/>
      <c r="IFH87" s="183"/>
      <c r="IFI87" s="184"/>
      <c r="IFJ87" s="185"/>
      <c r="IFK87" s="183"/>
      <c r="IFM87" s="182"/>
      <c r="IFR87" s="183"/>
      <c r="IFS87" s="183"/>
      <c r="IFT87" s="183"/>
      <c r="IFU87" s="184"/>
      <c r="IFV87" s="185"/>
      <c r="IFW87" s="183"/>
      <c r="IFY87" s="182"/>
      <c r="IGD87" s="183"/>
      <c r="IGE87" s="183"/>
      <c r="IGF87" s="183"/>
      <c r="IGG87" s="184"/>
      <c r="IGH87" s="185"/>
      <c r="IGI87" s="183"/>
      <c r="IGK87" s="182"/>
      <c r="IGP87" s="183"/>
      <c r="IGQ87" s="183"/>
      <c r="IGR87" s="183"/>
      <c r="IGS87" s="184"/>
      <c r="IGT87" s="185"/>
      <c r="IGU87" s="183"/>
      <c r="IGW87" s="182"/>
      <c r="IHB87" s="183"/>
      <c r="IHC87" s="183"/>
      <c r="IHD87" s="183"/>
      <c r="IHE87" s="184"/>
      <c r="IHF87" s="185"/>
      <c r="IHG87" s="183"/>
      <c r="IHI87" s="182"/>
      <c r="IHN87" s="183"/>
      <c r="IHO87" s="183"/>
      <c r="IHP87" s="183"/>
      <c r="IHQ87" s="184"/>
      <c r="IHR87" s="185"/>
      <c r="IHS87" s="183"/>
      <c r="IHU87" s="182"/>
      <c r="IHZ87" s="183"/>
      <c r="IIA87" s="183"/>
      <c r="IIB87" s="183"/>
      <c r="IIC87" s="184"/>
      <c r="IID87" s="185"/>
      <c r="IIE87" s="183"/>
      <c r="IIG87" s="182"/>
      <c r="IIL87" s="183"/>
      <c r="IIM87" s="183"/>
      <c r="IIN87" s="183"/>
      <c r="IIO87" s="184"/>
      <c r="IIP87" s="185"/>
      <c r="IIQ87" s="183"/>
      <c r="IIS87" s="182"/>
      <c r="IIX87" s="183"/>
      <c r="IIY87" s="183"/>
      <c r="IIZ87" s="183"/>
      <c r="IJA87" s="184"/>
      <c r="IJB87" s="185"/>
      <c r="IJC87" s="183"/>
      <c r="IJE87" s="182"/>
      <c r="IJJ87" s="183"/>
      <c r="IJK87" s="183"/>
      <c r="IJL87" s="183"/>
      <c r="IJM87" s="184"/>
      <c r="IJN87" s="185"/>
      <c r="IJO87" s="183"/>
      <c r="IJQ87" s="182"/>
      <c r="IJV87" s="183"/>
      <c r="IJW87" s="183"/>
      <c r="IJX87" s="183"/>
      <c r="IJY87" s="184"/>
      <c r="IJZ87" s="185"/>
      <c r="IKA87" s="183"/>
      <c r="IKC87" s="182"/>
      <c r="IKH87" s="183"/>
      <c r="IKI87" s="183"/>
      <c r="IKJ87" s="183"/>
      <c r="IKK87" s="184"/>
      <c r="IKL87" s="185"/>
      <c r="IKM87" s="183"/>
      <c r="IKO87" s="182"/>
      <c r="IKT87" s="183"/>
      <c r="IKU87" s="183"/>
      <c r="IKV87" s="183"/>
      <c r="IKW87" s="184"/>
      <c r="IKX87" s="185"/>
      <c r="IKY87" s="183"/>
      <c r="ILA87" s="182"/>
      <c r="ILF87" s="183"/>
      <c r="ILG87" s="183"/>
      <c r="ILH87" s="183"/>
      <c r="ILI87" s="184"/>
      <c r="ILJ87" s="185"/>
      <c r="ILK87" s="183"/>
      <c r="ILM87" s="182"/>
      <c r="ILR87" s="183"/>
      <c r="ILS87" s="183"/>
      <c r="ILT87" s="183"/>
      <c r="ILU87" s="184"/>
      <c r="ILV87" s="185"/>
      <c r="ILW87" s="183"/>
      <c r="ILY87" s="182"/>
      <c r="IMD87" s="183"/>
      <c r="IME87" s="183"/>
      <c r="IMF87" s="183"/>
      <c r="IMG87" s="184"/>
      <c r="IMH87" s="185"/>
      <c r="IMI87" s="183"/>
      <c r="IMK87" s="182"/>
      <c r="IMP87" s="183"/>
      <c r="IMQ87" s="183"/>
      <c r="IMR87" s="183"/>
      <c r="IMS87" s="184"/>
      <c r="IMT87" s="185"/>
      <c r="IMU87" s="183"/>
      <c r="IMW87" s="182"/>
      <c r="INB87" s="183"/>
      <c r="INC87" s="183"/>
      <c r="IND87" s="183"/>
      <c r="INE87" s="184"/>
      <c r="INF87" s="185"/>
      <c r="ING87" s="183"/>
      <c r="INI87" s="182"/>
      <c r="INN87" s="183"/>
      <c r="INO87" s="183"/>
      <c r="INP87" s="183"/>
      <c r="INQ87" s="184"/>
      <c r="INR87" s="185"/>
      <c r="INS87" s="183"/>
      <c r="INU87" s="182"/>
      <c r="INZ87" s="183"/>
      <c r="IOA87" s="183"/>
      <c r="IOB87" s="183"/>
      <c r="IOC87" s="184"/>
      <c r="IOD87" s="185"/>
      <c r="IOE87" s="183"/>
      <c r="IOG87" s="182"/>
      <c r="IOL87" s="183"/>
      <c r="IOM87" s="183"/>
      <c r="ION87" s="183"/>
      <c r="IOO87" s="184"/>
      <c r="IOP87" s="185"/>
      <c r="IOQ87" s="183"/>
      <c r="IOS87" s="182"/>
      <c r="IOX87" s="183"/>
      <c r="IOY87" s="183"/>
      <c r="IOZ87" s="183"/>
      <c r="IPA87" s="184"/>
      <c r="IPB87" s="185"/>
      <c r="IPC87" s="183"/>
      <c r="IPE87" s="182"/>
      <c r="IPJ87" s="183"/>
      <c r="IPK87" s="183"/>
      <c r="IPL87" s="183"/>
      <c r="IPM87" s="184"/>
      <c r="IPN87" s="185"/>
      <c r="IPO87" s="183"/>
      <c r="IPQ87" s="182"/>
      <c r="IPV87" s="183"/>
      <c r="IPW87" s="183"/>
      <c r="IPX87" s="183"/>
      <c r="IPY87" s="184"/>
      <c r="IPZ87" s="185"/>
      <c r="IQA87" s="183"/>
      <c r="IQC87" s="182"/>
      <c r="IQH87" s="183"/>
      <c r="IQI87" s="183"/>
      <c r="IQJ87" s="183"/>
      <c r="IQK87" s="184"/>
      <c r="IQL87" s="185"/>
      <c r="IQM87" s="183"/>
      <c r="IQO87" s="182"/>
      <c r="IQT87" s="183"/>
      <c r="IQU87" s="183"/>
      <c r="IQV87" s="183"/>
      <c r="IQW87" s="184"/>
      <c r="IQX87" s="185"/>
      <c r="IQY87" s="183"/>
      <c r="IRA87" s="182"/>
      <c r="IRF87" s="183"/>
      <c r="IRG87" s="183"/>
      <c r="IRH87" s="183"/>
      <c r="IRI87" s="184"/>
      <c r="IRJ87" s="185"/>
      <c r="IRK87" s="183"/>
      <c r="IRM87" s="182"/>
      <c r="IRR87" s="183"/>
      <c r="IRS87" s="183"/>
      <c r="IRT87" s="183"/>
      <c r="IRU87" s="184"/>
      <c r="IRV87" s="185"/>
      <c r="IRW87" s="183"/>
      <c r="IRY87" s="182"/>
      <c r="ISD87" s="183"/>
      <c r="ISE87" s="183"/>
      <c r="ISF87" s="183"/>
      <c r="ISG87" s="184"/>
      <c r="ISH87" s="185"/>
      <c r="ISI87" s="183"/>
      <c r="ISK87" s="182"/>
      <c r="ISP87" s="183"/>
      <c r="ISQ87" s="183"/>
      <c r="ISR87" s="183"/>
      <c r="ISS87" s="184"/>
      <c r="IST87" s="185"/>
      <c r="ISU87" s="183"/>
      <c r="ISW87" s="182"/>
      <c r="ITB87" s="183"/>
      <c r="ITC87" s="183"/>
      <c r="ITD87" s="183"/>
      <c r="ITE87" s="184"/>
      <c r="ITF87" s="185"/>
      <c r="ITG87" s="183"/>
      <c r="ITI87" s="182"/>
      <c r="ITN87" s="183"/>
      <c r="ITO87" s="183"/>
      <c r="ITP87" s="183"/>
      <c r="ITQ87" s="184"/>
      <c r="ITR87" s="185"/>
      <c r="ITS87" s="183"/>
      <c r="ITU87" s="182"/>
      <c r="ITZ87" s="183"/>
      <c r="IUA87" s="183"/>
      <c r="IUB87" s="183"/>
      <c r="IUC87" s="184"/>
      <c r="IUD87" s="185"/>
      <c r="IUE87" s="183"/>
      <c r="IUG87" s="182"/>
      <c r="IUL87" s="183"/>
      <c r="IUM87" s="183"/>
      <c r="IUN87" s="183"/>
      <c r="IUO87" s="184"/>
      <c r="IUP87" s="185"/>
      <c r="IUQ87" s="183"/>
      <c r="IUS87" s="182"/>
      <c r="IUX87" s="183"/>
      <c r="IUY87" s="183"/>
      <c r="IUZ87" s="183"/>
      <c r="IVA87" s="184"/>
      <c r="IVB87" s="185"/>
      <c r="IVC87" s="183"/>
      <c r="IVE87" s="182"/>
      <c r="IVJ87" s="183"/>
      <c r="IVK87" s="183"/>
      <c r="IVL87" s="183"/>
      <c r="IVM87" s="184"/>
      <c r="IVN87" s="185"/>
      <c r="IVO87" s="183"/>
      <c r="IVQ87" s="182"/>
      <c r="IVV87" s="183"/>
      <c r="IVW87" s="183"/>
      <c r="IVX87" s="183"/>
      <c r="IVY87" s="184"/>
      <c r="IVZ87" s="185"/>
      <c r="IWA87" s="183"/>
      <c r="IWC87" s="182"/>
      <c r="IWH87" s="183"/>
      <c r="IWI87" s="183"/>
      <c r="IWJ87" s="183"/>
      <c r="IWK87" s="184"/>
      <c r="IWL87" s="185"/>
      <c r="IWM87" s="183"/>
      <c r="IWO87" s="182"/>
      <c r="IWT87" s="183"/>
      <c r="IWU87" s="183"/>
      <c r="IWV87" s="183"/>
      <c r="IWW87" s="184"/>
      <c r="IWX87" s="185"/>
      <c r="IWY87" s="183"/>
      <c r="IXA87" s="182"/>
      <c r="IXF87" s="183"/>
      <c r="IXG87" s="183"/>
      <c r="IXH87" s="183"/>
      <c r="IXI87" s="184"/>
      <c r="IXJ87" s="185"/>
      <c r="IXK87" s="183"/>
      <c r="IXM87" s="182"/>
      <c r="IXR87" s="183"/>
      <c r="IXS87" s="183"/>
      <c r="IXT87" s="183"/>
      <c r="IXU87" s="184"/>
      <c r="IXV87" s="185"/>
      <c r="IXW87" s="183"/>
      <c r="IXY87" s="182"/>
      <c r="IYD87" s="183"/>
      <c r="IYE87" s="183"/>
      <c r="IYF87" s="183"/>
      <c r="IYG87" s="184"/>
      <c r="IYH87" s="185"/>
      <c r="IYI87" s="183"/>
      <c r="IYK87" s="182"/>
      <c r="IYP87" s="183"/>
      <c r="IYQ87" s="183"/>
      <c r="IYR87" s="183"/>
      <c r="IYS87" s="184"/>
      <c r="IYT87" s="185"/>
      <c r="IYU87" s="183"/>
      <c r="IYW87" s="182"/>
      <c r="IZB87" s="183"/>
      <c r="IZC87" s="183"/>
      <c r="IZD87" s="183"/>
      <c r="IZE87" s="184"/>
      <c r="IZF87" s="185"/>
      <c r="IZG87" s="183"/>
      <c r="IZI87" s="182"/>
      <c r="IZN87" s="183"/>
      <c r="IZO87" s="183"/>
      <c r="IZP87" s="183"/>
      <c r="IZQ87" s="184"/>
      <c r="IZR87" s="185"/>
      <c r="IZS87" s="183"/>
      <c r="IZU87" s="182"/>
      <c r="IZZ87" s="183"/>
      <c r="JAA87" s="183"/>
      <c r="JAB87" s="183"/>
      <c r="JAC87" s="184"/>
      <c r="JAD87" s="185"/>
      <c r="JAE87" s="183"/>
      <c r="JAG87" s="182"/>
      <c r="JAL87" s="183"/>
      <c r="JAM87" s="183"/>
      <c r="JAN87" s="183"/>
      <c r="JAO87" s="184"/>
      <c r="JAP87" s="185"/>
      <c r="JAQ87" s="183"/>
      <c r="JAS87" s="182"/>
      <c r="JAX87" s="183"/>
      <c r="JAY87" s="183"/>
      <c r="JAZ87" s="183"/>
      <c r="JBA87" s="184"/>
      <c r="JBB87" s="185"/>
      <c r="JBC87" s="183"/>
      <c r="JBE87" s="182"/>
      <c r="JBJ87" s="183"/>
      <c r="JBK87" s="183"/>
      <c r="JBL87" s="183"/>
      <c r="JBM87" s="184"/>
      <c r="JBN87" s="185"/>
      <c r="JBO87" s="183"/>
      <c r="JBQ87" s="182"/>
      <c r="JBV87" s="183"/>
      <c r="JBW87" s="183"/>
      <c r="JBX87" s="183"/>
      <c r="JBY87" s="184"/>
      <c r="JBZ87" s="185"/>
      <c r="JCA87" s="183"/>
      <c r="JCC87" s="182"/>
      <c r="JCH87" s="183"/>
      <c r="JCI87" s="183"/>
      <c r="JCJ87" s="183"/>
      <c r="JCK87" s="184"/>
      <c r="JCL87" s="185"/>
      <c r="JCM87" s="183"/>
      <c r="JCO87" s="182"/>
      <c r="JCT87" s="183"/>
      <c r="JCU87" s="183"/>
      <c r="JCV87" s="183"/>
      <c r="JCW87" s="184"/>
      <c r="JCX87" s="185"/>
      <c r="JCY87" s="183"/>
      <c r="JDA87" s="182"/>
      <c r="JDF87" s="183"/>
      <c r="JDG87" s="183"/>
      <c r="JDH87" s="183"/>
      <c r="JDI87" s="184"/>
      <c r="JDJ87" s="185"/>
      <c r="JDK87" s="183"/>
      <c r="JDM87" s="182"/>
      <c r="JDR87" s="183"/>
      <c r="JDS87" s="183"/>
      <c r="JDT87" s="183"/>
      <c r="JDU87" s="184"/>
      <c r="JDV87" s="185"/>
      <c r="JDW87" s="183"/>
      <c r="JDY87" s="182"/>
      <c r="JED87" s="183"/>
      <c r="JEE87" s="183"/>
      <c r="JEF87" s="183"/>
      <c r="JEG87" s="184"/>
      <c r="JEH87" s="185"/>
      <c r="JEI87" s="183"/>
      <c r="JEK87" s="182"/>
      <c r="JEP87" s="183"/>
      <c r="JEQ87" s="183"/>
      <c r="JER87" s="183"/>
      <c r="JES87" s="184"/>
      <c r="JET87" s="185"/>
      <c r="JEU87" s="183"/>
      <c r="JEW87" s="182"/>
      <c r="JFB87" s="183"/>
      <c r="JFC87" s="183"/>
      <c r="JFD87" s="183"/>
      <c r="JFE87" s="184"/>
      <c r="JFF87" s="185"/>
      <c r="JFG87" s="183"/>
      <c r="JFI87" s="182"/>
      <c r="JFN87" s="183"/>
      <c r="JFO87" s="183"/>
      <c r="JFP87" s="183"/>
      <c r="JFQ87" s="184"/>
      <c r="JFR87" s="185"/>
      <c r="JFS87" s="183"/>
      <c r="JFU87" s="182"/>
      <c r="JFZ87" s="183"/>
      <c r="JGA87" s="183"/>
      <c r="JGB87" s="183"/>
      <c r="JGC87" s="184"/>
      <c r="JGD87" s="185"/>
      <c r="JGE87" s="183"/>
      <c r="JGG87" s="182"/>
      <c r="JGL87" s="183"/>
      <c r="JGM87" s="183"/>
      <c r="JGN87" s="183"/>
      <c r="JGO87" s="184"/>
      <c r="JGP87" s="185"/>
      <c r="JGQ87" s="183"/>
      <c r="JGS87" s="182"/>
      <c r="JGX87" s="183"/>
      <c r="JGY87" s="183"/>
      <c r="JGZ87" s="183"/>
      <c r="JHA87" s="184"/>
      <c r="JHB87" s="185"/>
      <c r="JHC87" s="183"/>
      <c r="JHE87" s="182"/>
      <c r="JHJ87" s="183"/>
      <c r="JHK87" s="183"/>
      <c r="JHL87" s="183"/>
      <c r="JHM87" s="184"/>
      <c r="JHN87" s="185"/>
      <c r="JHO87" s="183"/>
      <c r="JHQ87" s="182"/>
      <c r="JHV87" s="183"/>
      <c r="JHW87" s="183"/>
      <c r="JHX87" s="183"/>
      <c r="JHY87" s="184"/>
      <c r="JHZ87" s="185"/>
      <c r="JIA87" s="183"/>
      <c r="JIC87" s="182"/>
      <c r="JIH87" s="183"/>
      <c r="JII87" s="183"/>
      <c r="JIJ87" s="183"/>
      <c r="JIK87" s="184"/>
      <c r="JIL87" s="185"/>
      <c r="JIM87" s="183"/>
      <c r="JIO87" s="182"/>
      <c r="JIT87" s="183"/>
      <c r="JIU87" s="183"/>
      <c r="JIV87" s="183"/>
      <c r="JIW87" s="184"/>
      <c r="JIX87" s="185"/>
      <c r="JIY87" s="183"/>
      <c r="JJA87" s="182"/>
      <c r="JJF87" s="183"/>
      <c r="JJG87" s="183"/>
      <c r="JJH87" s="183"/>
      <c r="JJI87" s="184"/>
      <c r="JJJ87" s="185"/>
      <c r="JJK87" s="183"/>
      <c r="JJM87" s="182"/>
      <c r="JJR87" s="183"/>
      <c r="JJS87" s="183"/>
      <c r="JJT87" s="183"/>
      <c r="JJU87" s="184"/>
      <c r="JJV87" s="185"/>
      <c r="JJW87" s="183"/>
      <c r="JJY87" s="182"/>
      <c r="JKD87" s="183"/>
      <c r="JKE87" s="183"/>
      <c r="JKF87" s="183"/>
      <c r="JKG87" s="184"/>
      <c r="JKH87" s="185"/>
      <c r="JKI87" s="183"/>
      <c r="JKK87" s="182"/>
      <c r="JKP87" s="183"/>
      <c r="JKQ87" s="183"/>
      <c r="JKR87" s="183"/>
      <c r="JKS87" s="184"/>
      <c r="JKT87" s="185"/>
      <c r="JKU87" s="183"/>
      <c r="JKW87" s="182"/>
      <c r="JLB87" s="183"/>
      <c r="JLC87" s="183"/>
      <c r="JLD87" s="183"/>
      <c r="JLE87" s="184"/>
      <c r="JLF87" s="185"/>
      <c r="JLG87" s="183"/>
      <c r="JLI87" s="182"/>
      <c r="JLN87" s="183"/>
      <c r="JLO87" s="183"/>
      <c r="JLP87" s="183"/>
      <c r="JLQ87" s="184"/>
      <c r="JLR87" s="185"/>
      <c r="JLS87" s="183"/>
      <c r="JLU87" s="182"/>
      <c r="JLZ87" s="183"/>
      <c r="JMA87" s="183"/>
      <c r="JMB87" s="183"/>
      <c r="JMC87" s="184"/>
      <c r="JMD87" s="185"/>
      <c r="JME87" s="183"/>
      <c r="JMG87" s="182"/>
      <c r="JML87" s="183"/>
      <c r="JMM87" s="183"/>
      <c r="JMN87" s="183"/>
      <c r="JMO87" s="184"/>
      <c r="JMP87" s="185"/>
      <c r="JMQ87" s="183"/>
      <c r="JMS87" s="182"/>
      <c r="JMX87" s="183"/>
      <c r="JMY87" s="183"/>
      <c r="JMZ87" s="183"/>
      <c r="JNA87" s="184"/>
      <c r="JNB87" s="185"/>
      <c r="JNC87" s="183"/>
      <c r="JNE87" s="182"/>
      <c r="JNJ87" s="183"/>
      <c r="JNK87" s="183"/>
      <c r="JNL87" s="183"/>
      <c r="JNM87" s="184"/>
      <c r="JNN87" s="185"/>
      <c r="JNO87" s="183"/>
      <c r="JNQ87" s="182"/>
      <c r="JNV87" s="183"/>
      <c r="JNW87" s="183"/>
      <c r="JNX87" s="183"/>
      <c r="JNY87" s="184"/>
      <c r="JNZ87" s="185"/>
      <c r="JOA87" s="183"/>
      <c r="JOC87" s="182"/>
      <c r="JOH87" s="183"/>
      <c r="JOI87" s="183"/>
      <c r="JOJ87" s="183"/>
      <c r="JOK87" s="184"/>
      <c r="JOL87" s="185"/>
      <c r="JOM87" s="183"/>
      <c r="JOO87" s="182"/>
      <c r="JOT87" s="183"/>
      <c r="JOU87" s="183"/>
      <c r="JOV87" s="183"/>
      <c r="JOW87" s="184"/>
      <c r="JOX87" s="185"/>
      <c r="JOY87" s="183"/>
      <c r="JPA87" s="182"/>
      <c r="JPF87" s="183"/>
      <c r="JPG87" s="183"/>
      <c r="JPH87" s="183"/>
      <c r="JPI87" s="184"/>
      <c r="JPJ87" s="185"/>
      <c r="JPK87" s="183"/>
      <c r="JPM87" s="182"/>
      <c r="JPR87" s="183"/>
      <c r="JPS87" s="183"/>
      <c r="JPT87" s="183"/>
      <c r="JPU87" s="184"/>
      <c r="JPV87" s="185"/>
      <c r="JPW87" s="183"/>
      <c r="JPY87" s="182"/>
      <c r="JQD87" s="183"/>
      <c r="JQE87" s="183"/>
      <c r="JQF87" s="183"/>
      <c r="JQG87" s="184"/>
      <c r="JQH87" s="185"/>
      <c r="JQI87" s="183"/>
      <c r="JQK87" s="182"/>
      <c r="JQP87" s="183"/>
      <c r="JQQ87" s="183"/>
      <c r="JQR87" s="183"/>
      <c r="JQS87" s="184"/>
      <c r="JQT87" s="185"/>
      <c r="JQU87" s="183"/>
      <c r="JQW87" s="182"/>
      <c r="JRB87" s="183"/>
      <c r="JRC87" s="183"/>
      <c r="JRD87" s="183"/>
      <c r="JRE87" s="184"/>
      <c r="JRF87" s="185"/>
      <c r="JRG87" s="183"/>
      <c r="JRI87" s="182"/>
      <c r="JRN87" s="183"/>
      <c r="JRO87" s="183"/>
      <c r="JRP87" s="183"/>
      <c r="JRQ87" s="184"/>
      <c r="JRR87" s="185"/>
      <c r="JRS87" s="183"/>
      <c r="JRU87" s="182"/>
      <c r="JRZ87" s="183"/>
      <c r="JSA87" s="183"/>
      <c r="JSB87" s="183"/>
      <c r="JSC87" s="184"/>
      <c r="JSD87" s="185"/>
      <c r="JSE87" s="183"/>
      <c r="JSG87" s="182"/>
      <c r="JSL87" s="183"/>
      <c r="JSM87" s="183"/>
      <c r="JSN87" s="183"/>
      <c r="JSO87" s="184"/>
      <c r="JSP87" s="185"/>
      <c r="JSQ87" s="183"/>
      <c r="JSS87" s="182"/>
      <c r="JSX87" s="183"/>
      <c r="JSY87" s="183"/>
      <c r="JSZ87" s="183"/>
      <c r="JTA87" s="184"/>
      <c r="JTB87" s="185"/>
      <c r="JTC87" s="183"/>
      <c r="JTE87" s="182"/>
      <c r="JTJ87" s="183"/>
      <c r="JTK87" s="183"/>
      <c r="JTL87" s="183"/>
      <c r="JTM87" s="184"/>
      <c r="JTN87" s="185"/>
      <c r="JTO87" s="183"/>
      <c r="JTQ87" s="182"/>
      <c r="JTV87" s="183"/>
      <c r="JTW87" s="183"/>
      <c r="JTX87" s="183"/>
      <c r="JTY87" s="184"/>
      <c r="JTZ87" s="185"/>
      <c r="JUA87" s="183"/>
      <c r="JUC87" s="182"/>
      <c r="JUH87" s="183"/>
      <c r="JUI87" s="183"/>
      <c r="JUJ87" s="183"/>
      <c r="JUK87" s="184"/>
      <c r="JUL87" s="185"/>
      <c r="JUM87" s="183"/>
      <c r="JUO87" s="182"/>
      <c r="JUT87" s="183"/>
      <c r="JUU87" s="183"/>
      <c r="JUV87" s="183"/>
      <c r="JUW87" s="184"/>
      <c r="JUX87" s="185"/>
      <c r="JUY87" s="183"/>
      <c r="JVA87" s="182"/>
      <c r="JVF87" s="183"/>
      <c r="JVG87" s="183"/>
      <c r="JVH87" s="183"/>
      <c r="JVI87" s="184"/>
      <c r="JVJ87" s="185"/>
      <c r="JVK87" s="183"/>
      <c r="JVM87" s="182"/>
      <c r="JVR87" s="183"/>
      <c r="JVS87" s="183"/>
      <c r="JVT87" s="183"/>
      <c r="JVU87" s="184"/>
      <c r="JVV87" s="185"/>
      <c r="JVW87" s="183"/>
      <c r="JVY87" s="182"/>
      <c r="JWD87" s="183"/>
      <c r="JWE87" s="183"/>
      <c r="JWF87" s="183"/>
      <c r="JWG87" s="184"/>
      <c r="JWH87" s="185"/>
      <c r="JWI87" s="183"/>
      <c r="JWK87" s="182"/>
      <c r="JWP87" s="183"/>
      <c r="JWQ87" s="183"/>
      <c r="JWR87" s="183"/>
      <c r="JWS87" s="184"/>
      <c r="JWT87" s="185"/>
      <c r="JWU87" s="183"/>
      <c r="JWW87" s="182"/>
      <c r="JXB87" s="183"/>
      <c r="JXC87" s="183"/>
      <c r="JXD87" s="183"/>
      <c r="JXE87" s="184"/>
      <c r="JXF87" s="185"/>
      <c r="JXG87" s="183"/>
      <c r="JXI87" s="182"/>
      <c r="JXN87" s="183"/>
      <c r="JXO87" s="183"/>
      <c r="JXP87" s="183"/>
      <c r="JXQ87" s="184"/>
      <c r="JXR87" s="185"/>
      <c r="JXS87" s="183"/>
      <c r="JXU87" s="182"/>
      <c r="JXZ87" s="183"/>
      <c r="JYA87" s="183"/>
      <c r="JYB87" s="183"/>
      <c r="JYC87" s="184"/>
      <c r="JYD87" s="185"/>
      <c r="JYE87" s="183"/>
      <c r="JYG87" s="182"/>
      <c r="JYL87" s="183"/>
      <c r="JYM87" s="183"/>
      <c r="JYN87" s="183"/>
      <c r="JYO87" s="184"/>
      <c r="JYP87" s="185"/>
      <c r="JYQ87" s="183"/>
      <c r="JYS87" s="182"/>
      <c r="JYX87" s="183"/>
      <c r="JYY87" s="183"/>
      <c r="JYZ87" s="183"/>
      <c r="JZA87" s="184"/>
      <c r="JZB87" s="185"/>
      <c r="JZC87" s="183"/>
      <c r="JZE87" s="182"/>
      <c r="JZJ87" s="183"/>
      <c r="JZK87" s="183"/>
      <c r="JZL87" s="183"/>
      <c r="JZM87" s="184"/>
      <c r="JZN87" s="185"/>
      <c r="JZO87" s="183"/>
      <c r="JZQ87" s="182"/>
      <c r="JZV87" s="183"/>
      <c r="JZW87" s="183"/>
      <c r="JZX87" s="183"/>
      <c r="JZY87" s="184"/>
      <c r="JZZ87" s="185"/>
      <c r="KAA87" s="183"/>
      <c r="KAC87" s="182"/>
      <c r="KAH87" s="183"/>
      <c r="KAI87" s="183"/>
      <c r="KAJ87" s="183"/>
      <c r="KAK87" s="184"/>
      <c r="KAL87" s="185"/>
      <c r="KAM87" s="183"/>
      <c r="KAO87" s="182"/>
      <c r="KAT87" s="183"/>
      <c r="KAU87" s="183"/>
      <c r="KAV87" s="183"/>
      <c r="KAW87" s="184"/>
      <c r="KAX87" s="185"/>
      <c r="KAY87" s="183"/>
      <c r="KBA87" s="182"/>
      <c r="KBF87" s="183"/>
      <c r="KBG87" s="183"/>
      <c r="KBH87" s="183"/>
      <c r="KBI87" s="184"/>
      <c r="KBJ87" s="185"/>
      <c r="KBK87" s="183"/>
      <c r="KBM87" s="182"/>
      <c r="KBR87" s="183"/>
      <c r="KBS87" s="183"/>
      <c r="KBT87" s="183"/>
      <c r="KBU87" s="184"/>
      <c r="KBV87" s="185"/>
      <c r="KBW87" s="183"/>
      <c r="KBY87" s="182"/>
      <c r="KCD87" s="183"/>
      <c r="KCE87" s="183"/>
      <c r="KCF87" s="183"/>
      <c r="KCG87" s="184"/>
      <c r="KCH87" s="185"/>
      <c r="KCI87" s="183"/>
      <c r="KCK87" s="182"/>
      <c r="KCP87" s="183"/>
      <c r="KCQ87" s="183"/>
      <c r="KCR87" s="183"/>
      <c r="KCS87" s="184"/>
      <c r="KCT87" s="185"/>
      <c r="KCU87" s="183"/>
      <c r="KCW87" s="182"/>
      <c r="KDB87" s="183"/>
      <c r="KDC87" s="183"/>
      <c r="KDD87" s="183"/>
      <c r="KDE87" s="184"/>
      <c r="KDF87" s="185"/>
      <c r="KDG87" s="183"/>
      <c r="KDI87" s="182"/>
      <c r="KDN87" s="183"/>
      <c r="KDO87" s="183"/>
      <c r="KDP87" s="183"/>
      <c r="KDQ87" s="184"/>
      <c r="KDR87" s="185"/>
      <c r="KDS87" s="183"/>
      <c r="KDU87" s="182"/>
      <c r="KDZ87" s="183"/>
      <c r="KEA87" s="183"/>
      <c r="KEB87" s="183"/>
      <c r="KEC87" s="184"/>
      <c r="KED87" s="185"/>
      <c r="KEE87" s="183"/>
      <c r="KEG87" s="182"/>
      <c r="KEL87" s="183"/>
      <c r="KEM87" s="183"/>
      <c r="KEN87" s="183"/>
      <c r="KEO87" s="184"/>
      <c r="KEP87" s="185"/>
      <c r="KEQ87" s="183"/>
      <c r="KES87" s="182"/>
      <c r="KEX87" s="183"/>
      <c r="KEY87" s="183"/>
      <c r="KEZ87" s="183"/>
      <c r="KFA87" s="184"/>
      <c r="KFB87" s="185"/>
      <c r="KFC87" s="183"/>
      <c r="KFE87" s="182"/>
      <c r="KFJ87" s="183"/>
      <c r="KFK87" s="183"/>
      <c r="KFL87" s="183"/>
      <c r="KFM87" s="184"/>
      <c r="KFN87" s="185"/>
      <c r="KFO87" s="183"/>
      <c r="KFQ87" s="182"/>
      <c r="KFV87" s="183"/>
      <c r="KFW87" s="183"/>
      <c r="KFX87" s="183"/>
      <c r="KFY87" s="184"/>
      <c r="KFZ87" s="185"/>
      <c r="KGA87" s="183"/>
      <c r="KGC87" s="182"/>
      <c r="KGH87" s="183"/>
      <c r="KGI87" s="183"/>
      <c r="KGJ87" s="183"/>
      <c r="KGK87" s="184"/>
      <c r="KGL87" s="185"/>
      <c r="KGM87" s="183"/>
      <c r="KGO87" s="182"/>
      <c r="KGT87" s="183"/>
      <c r="KGU87" s="183"/>
      <c r="KGV87" s="183"/>
      <c r="KGW87" s="184"/>
      <c r="KGX87" s="185"/>
      <c r="KGY87" s="183"/>
      <c r="KHA87" s="182"/>
      <c r="KHF87" s="183"/>
      <c r="KHG87" s="183"/>
      <c r="KHH87" s="183"/>
      <c r="KHI87" s="184"/>
      <c r="KHJ87" s="185"/>
      <c r="KHK87" s="183"/>
      <c r="KHM87" s="182"/>
      <c r="KHR87" s="183"/>
      <c r="KHS87" s="183"/>
      <c r="KHT87" s="183"/>
      <c r="KHU87" s="184"/>
      <c r="KHV87" s="185"/>
      <c r="KHW87" s="183"/>
      <c r="KHY87" s="182"/>
      <c r="KID87" s="183"/>
      <c r="KIE87" s="183"/>
      <c r="KIF87" s="183"/>
      <c r="KIG87" s="184"/>
      <c r="KIH87" s="185"/>
      <c r="KII87" s="183"/>
      <c r="KIK87" s="182"/>
      <c r="KIP87" s="183"/>
      <c r="KIQ87" s="183"/>
      <c r="KIR87" s="183"/>
      <c r="KIS87" s="184"/>
      <c r="KIT87" s="185"/>
      <c r="KIU87" s="183"/>
      <c r="KIW87" s="182"/>
      <c r="KJB87" s="183"/>
      <c r="KJC87" s="183"/>
      <c r="KJD87" s="183"/>
      <c r="KJE87" s="184"/>
      <c r="KJF87" s="185"/>
      <c r="KJG87" s="183"/>
      <c r="KJI87" s="182"/>
      <c r="KJN87" s="183"/>
      <c r="KJO87" s="183"/>
      <c r="KJP87" s="183"/>
      <c r="KJQ87" s="184"/>
      <c r="KJR87" s="185"/>
      <c r="KJS87" s="183"/>
      <c r="KJU87" s="182"/>
      <c r="KJZ87" s="183"/>
      <c r="KKA87" s="183"/>
      <c r="KKB87" s="183"/>
      <c r="KKC87" s="184"/>
      <c r="KKD87" s="185"/>
      <c r="KKE87" s="183"/>
      <c r="KKG87" s="182"/>
      <c r="KKL87" s="183"/>
      <c r="KKM87" s="183"/>
      <c r="KKN87" s="183"/>
      <c r="KKO87" s="184"/>
      <c r="KKP87" s="185"/>
      <c r="KKQ87" s="183"/>
      <c r="KKS87" s="182"/>
      <c r="KKX87" s="183"/>
      <c r="KKY87" s="183"/>
      <c r="KKZ87" s="183"/>
      <c r="KLA87" s="184"/>
      <c r="KLB87" s="185"/>
      <c r="KLC87" s="183"/>
      <c r="KLE87" s="182"/>
      <c r="KLJ87" s="183"/>
      <c r="KLK87" s="183"/>
      <c r="KLL87" s="183"/>
      <c r="KLM87" s="184"/>
      <c r="KLN87" s="185"/>
      <c r="KLO87" s="183"/>
      <c r="KLQ87" s="182"/>
      <c r="KLV87" s="183"/>
      <c r="KLW87" s="183"/>
      <c r="KLX87" s="183"/>
      <c r="KLY87" s="184"/>
      <c r="KLZ87" s="185"/>
      <c r="KMA87" s="183"/>
      <c r="KMC87" s="182"/>
      <c r="KMH87" s="183"/>
      <c r="KMI87" s="183"/>
      <c r="KMJ87" s="183"/>
      <c r="KMK87" s="184"/>
      <c r="KML87" s="185"/>
      <c r="KMM87" s="183"/>
      <c r="KMO87" s="182"/>
      <c r="KMT87" s="183"/>
      <c r="KMU87" s="183"/>
      <c r="KMV87" s="183"/>
      <c r="KMW87" s="184"/>
      <c r="KMX87" s="185"/>
      <c r="KMY87" s="183"/>
      <c r="KNA87" s="182"/>
      <c r="KNF87" s="183"/>
      <c r="KNG87" s="183"/>
      <c r="KNH87" s="183"/>
      <c r="KNI87" s="184"/>
      <c r="KNJ87" s="185"/>
      <c r="KNK87" s="183"/>
      <c r="KNM87" s="182"/>
      <c r="KNR87" s="183"/>
      <c r="KNS87" s="183"/>
      <c r="KNT87" s="183"/>
      <c r="KNU87" s="184"/>
      <c r="KNV87" s="185"/>
      <c r="KNW87" s="183"/>
      <c r="KNY87" s="182"/>
      <c r="KOD87" s="183"/>
      <c r="KOE87" s="183"/>
      <c r="KOF87" s="183"/>
      <c r="KOG87" s="184"/>
      <c r="KOH87" s="185"/>
      <c r="KOI87" s="183"/>
      <c r="KOK87" s="182"/>
      <c r="KOP87" s="183"/>
      <c r="KOQ87" s="183"/>
      <c r="KOR87" s="183"/>
      <c r="KOS87" s="184"/>
      <c r="KOT87" s="185"/>
      <c r="KOU87" s="183"/>
      <c r="KOW87" s="182"/>
      <c r="KPB87" s="183"/>
      <c r="KPC87" s="183"/>
      <c r="KPD87" s="183"/>
      <c r="KPE87" s="184"/>
      <c r="KPF87" s="185"/>
      <c r="KPG87" s="183"/>
      <c r="KPI87" s="182"/>
      <c r="KPN87" s="183"/>
      <c r="KPO87" s="183"/>
      <c r="KPP87" s="183"/>
      <c r="KPQ87" s="184"/>
      <c r="KPR87" s="185"/>
      <c r="KPS87" s="183"/>
      <c r="KPU87" s="182"/>
      <c r="KPZ87" s="183"/>
      <c r="KQA87" s="183"/>
      <c r="KQB87" s="183"/>
      <c r="KQC87" s="184"/>
      <c r="KQD87" s="185"/>
      <c r="KQE87" s="183"/>
      <c r="KQG87" s="182"/>
      <c r="KQL87" s="183"/>
      <c r="KQM87" s="183"/>
      <c r="KQN87" s="183"/>
      <c r="KQO87" s="184"/>
      <c r="KQP87" s="185"/>
      <c r="KQQ87" s="183"/>
      <c r="KQS87" s="182"/>
      <c r="KQX87" s="183"/>
      <c r="KQY87" s="183"/>
      <c r="KQZ87" s="183"/>
      <c r="KRA87" s="184"/>
      <c r="KRB87" s="185"/>
      <c r="KRC87" s="183"/>
      <c r="KRE87" s="182"/>
      <c r="KRJ87" s="183"/>
      <c r="KRK87" s="183"/>
      <c r="KRL87" s="183"/>
      <c r="KRM87" s="184"/>
      <c r="KRN87" s="185"/>
      <c r="KRO87" s="183"/>
      <c r="KRQ87" s="182"/>
      <c r="KRV87" s="183"/>
      <c r="KRW87" s="183"/>
      <c r="KRX87" s="183"/>
      <c r="KRY87" s="184"/>
      <c r="KRZ87" s="185"/>
      <c r="KSA87" s="183"/>
      <c r="KSC87" s="182"/>
      <c r="KSH87" s="183"/>
      <c r="KSI87" s="183"/>
      <c r="KSJ87" s="183"/>
      <c r="KSK87" s="184"/>
      <c r="KSL87" s="185"/>
      <c r="KSM87" s="183"/>
      <c r="KSO87" s="182"/>
      <c r="KST87" s="183"/>
      <c r="KSU87" s="183"/>
      <c r="KSV87" s="183"/>
      <c r="KSW87" s="184"/>
      <c r="KSX87" s="185"/>
      <c r="KSY87" s="183"/>
      <c r="KTA87" s="182"/>
      <c r="KTF87" s="183"/>
      <c r="KTG87" s="183"/>
      <c r="KTH87" s="183"/>
      <c r="KTI87" s="184"/>
      <c r="KTJ87" s="185"/>
      <c r="KTK87" s="183"/>
      <c r="KTM87" s="182"/>
      <c r="KTR87" s="183"/>
      <c r="KTS87" s="183"/>
      <c r="KTT87" s="183"/>
      <c r="KTU87" s="184"/>
      <c r="KTV87" s="185"/>
      <c r="KTW87" s="183"/>
      <c r="KTY87" s="182"/>
      <c r="KUD87" s="183"/>
      <c r="KUE87" s="183"/>
      <c r="KUF87" s="183"/>
      <c r="KUG87" s="184"/>
      <c r="KUH87" s="185"/>
      <c r="KUI87" s="183"/>
      <c r="KUK87" s="182"/>
      <c r="KUP87" s="183"/>
      <c r="KUQ87" s="183"/>
      <c r="KUR87" s="183"/>
      <c r="KUS87" s="184"/>
      <c r="KUT87" s="185"/>
      <c r="KUU87" s="183"/>
      <c r="KUW87" s="182"/>
      <c r="KVB87" s="183"/>
      <c r="KVC87" s="183"/>
      <c r="KVD87" s="183"/>
      <c r="KVE87" s="184"/>
      <c r="KVF87" s="185"/>
      <c r="KVG87" s="183"/>
      <c r="KVI87" s="182"/>
      <c r="KVN87" s="183"/>
      <c r="KVO87" s="183"/>
      <c r="KVP87" s="183"/>
      <c r="KVQ87" s="184"/>
      <c r="KVR87" s="185"/>
      <c r="KVS87" s="183"/>
      <c r="KVU87" s="182"/>
      <c r="KVZ87" s="183"/>
      <c r="KWA87" s="183"/>
      <c r="KWB87" s="183"/>
      <c r="KWC87" s="184"/>
      <c r="KWD87" s="185"/>
      <c r="KWE87" s="183"/>
      <c r="KWG87" s="182"/>
      <c r="KWL87" s="183"/>
      <c r="KWM87" s="183"/>
      <c r="KWN87" s="183"/>
      <c r="KWO87" s="184"/>
      <c r="KWP87" s="185"/>
      <c r="KWQ87" s="183"/>
      <c r="KWS87" s="182"/>
      <c r="KWX87" s="183"/>
      <c r="KWY87" s="183"/>
      <c r="KWZ87" s="183"/>
      <c r="KXA87" s="184"/>
      <c r="KXB87" s="185"/>
      <c r="KXC87" s="183"/>
      <c r="KXE87" s="182"/>
      <c r="KXJ87" s="183"/>
      <c r="KXK87" s="183"/>
      <c r="KXL87" s="183"/>
      <c r="KXM87" s="184"/>
      <c r="KXN87" s="185"/>
      <c r="KXO87" s="183"/>
      <c r="KXQ87" s="182"/>
      <c r="KXV87" s="183"/>
      <c r="KXW87" s="183"/>
      <c r="KXX87" s="183"/>
      <c r="KXY87" s="184"/>
      <c r="KXZ87" s="185"/>
      <c r="KYA87" s="183"/>
      <c r="KYC87" s="182"/>
      <c r="KYH87" s="183"/>
      <c r="KYI87" s="183"/>
      <c r="KYJ87" s="183"/>
      <c r="KYK87" s="184"/>
      <c r="KYL87" s="185"/>
      <c r="KYM87" s="183"/>
      <c r="KYO87" s="182"/>
      <c r="KYT87" s="183"/>
      <c r="KYU87" s="183"/>
      <c r="KYV87" s="183"/>
      <c r="KYW87" s="184"/>
      <c r="KYX87" s="185"/>
      <c r="KYY87" s="183"/>
      <c r="KZA87" s="182"/>
      <c r="KZF87" s="183"/>
      <c r="KZG87" s="183"/>
      <c r="KZH87" s="183"/>
      <c r="KZI87" s="184"/>
      <c r="KZJ87" s="185"/>
      <c r="KZK87" s="183"/>
      <c r="KZM87" s="182"/>
      <c r="KZR87" s="183"/>
      <c r="KZS87" s="183"/>
      <c r="KZT87" s="183"/>
      <c r="KZU87" s="184"/>
      <c r="KZV87" s="185"/>
      <c r="KZW87" s="183"/>
      <c r="KZY87" s="182"/>
      <c r="LAD87" s="183"/>
      <c r="LAE87" s="183"/>
      <c r="LAF87" s="183"/>
      <c r="LAG87" s="184"/>
      <c r="LAH87" s="185"/>
      <c r="LAI87" s="183"/>
      <c r="LAK87" s="182"/>
      <c r="LAP87" s="183"/>
      <c r="LAQ87" s="183"/>
      <c r="LAR87" s="183"/>
      <c r="LAS87" s="184"/>
      <c r="LAT87" s="185"/>
      <c r="LAU87" s="183"/>
      <c r="LAW87" s="182"/>
      <c r="LBB87" s="183"/>
      <c r="LBC87" s="183"/>
      <c r="LBD87" s="183"/>
      <c r="LBE87" s="184"/>
      <c r="LBF87" s="185"/>
      <c r="LBG87" s="183"/>
      <c r="LBI87" s="182"/>
      <c r="LBN87" s="183"/>
      <c r="LBO87" s="183"/>
      <c r="LBP87" s="183"/>
      <c r="LBQ87" s="184"/>
      <c r="LBR87" s="185"/>
      <c r="LBS87" s="183"/>
      <c r="LBU87" s="182"/>
      <c r="LBZ87" s="183"/>
      <c r="LCA87" s="183"/>
      <c r="LCB87" s="183"/>
      <c r="LCC87" s="184"/>
      <c r="LCD87" s="185"/>
      <c r="LCE87" s="183"/>
      <c r="LCG87" s="182"/>
      <c r="LCL87" s="183"/>
      <c r="LCM87" s="183"/>
      <c r="LCN87" s="183"/>
      <c r="LCO87" s="184"/>
      <c r="LCP87" s="185"/>
      <c r="LCQ87" s="183"/>
      <c r="LCS87" s="182"/>
      <c r="LCX87" s="183"/>
      <c r="LCY87" s="183"/>
      <c r="LCZ87" s="183"/>
      <c r="LDA87" s="184"/>
      <c r="LDB87" s="185"/>
      <c r="LDC87" s="183"/>
      <c r="LDE87" s="182"/>
      <c r="LDJ87" s="183"/>
      <c r="LDK87" s="183"/>
      <c r="LDL87" s="183"/>
      <c r="LDM87" s="184"/>
      <c r="LDN87" s="185"/>
      <c r="LDO87" s="183"/>
      <c r="LDQ87" s="182"/>
      <c r="LDV87" s="183"/>
      <c r="LDW87" s="183"/>
      <c r="LDX87" s="183"/>
      <c r="LDY87" s="184"/>
      <c r="LDZ87" s="185"/>
      <c r="LEA87" s="183"/>
      <c r="LEC87" s="182"/>
      <c r="LEH87" s="183"/>
      <c r="LEI87" s="183"/>
      <c r="LEJ87" s="183"/>
      <c r="LEK87" s="184"/>
      <c r="LEL87" s="185"/>
      <c r="LEM87" s="183"/>
      <c r="LEO87" s="182"/>
      <c r="LET87" s="183"/>
      <c r="LEU87" s="183"/>
      <c r="LEV87" s="183"/>
      <c r="LEW87" s="184"/>
      <c r="LEX87" s="185"/>
      <c r="LEY87" s="183"/>
      <c r="LFA87" s="182"/>
      <c r="LFF87" s="183"/>
      <c r="LFG87" s="183"/>
      <c r="LFH87" s="183"/>
      <c r="LFI87" s="184"/>
      <c r="LFJ87" s="185"/>
      <c r="LFK87" s="183"/>
      <c r="LFM87" s="182"/>
      <c r="LFR87" s="183"/>
      <c r="LFS87" s="183"/>
      <c r="LFT87" s="183"/>
      <c r="LFU87" s="184"/>
      <c r="LFV87" s="185"/>
      <c r="LFW87" s="183"/>
      <c r="LFY87" s="182"/>
      <c r="LGD87" s="183"/>
      <c r="LGE87" s="183"/>
      <c r="LGF87" s="183"/>
      <c r="LGG87" s="184"/>
      <c r="LGH87" s="185"/>
      <c r="LGI87" s="183"/>
      <c r="LGK87" s="182"/>
      <c r="LGP87" s="183"/>
      <c r="LGQ87" s="183"/>
      <c r="LGR87" s="183"/>
      <c r="LGS87" s="184"/>
      <c r="LGT87" s="185"/>
      <c r="LGU87" s="183"/>
      <c r="LGW87" s="182"/>
      <c r="LHB87" s="183"/>
      <c r="LHC87" s="183"/>
      <c r="LHD87" s="183"/>
      <c r="LHE87" s="184"/>
      <c r="LHF87" s="185"/>
      <c r="LHG87" s="183"/>
      <c r="LHI87" s="182"/>
      <c r="LHN87" s="183"/>
      <c r="LHO87" s="183"/>
      <c r="LHP87" s="183"/>
      <c r="LHQ87" s="184"/>
      <c r="LHR87" s="185"/>
      <c r="LHS87" s="183"/>
      <c r="LHU87" s="182"/>
      <c r="LHZ87" s="183"/>
      <c r="LIA87" s="183"/>
      <c r="LIB87" s="183"/>
      <c r="LIC87" s="184"/>
      <c r="LID87" s="185"/>
      <c r="LIE87" s="183"/>
      <c r="LIG87" s="182"/>
      <c r="LIL87" s="183"/>
      <c r="LIM87" s="183"/>
      <c r="LIN87" s="183"/>
      <c r="LIO87" s="184"/>
      <c r="LIP87" s="185"/>
      <c r="LIQ87" s="183"/>
      <c r="LIS87" s="182"/>
      <c r="LIX87" s="183"/>
      <c r="LIY87" s="183"/>
      <c r="LIZ87" s="183"/>
      <c r="LJA87" s="184"/>
      <c r="LJB87" s="185"/>
      <c r="LJC87" s="183"/>
      <c r="LJE87" s="182"/>
      <c r="LJJ87" s="183"/>
      <c r="LJK87" s="183"/>
      <c r="LJL87" s="183"/>
      <c r="LJM87" s="184"/>
      <c r="LJN87" s="185"/>
      <c r="LJO87" s="183"/>
      <c r="LJQ87" s="182"/>
      <c r="LJV87" s="183"/>
      <c r="LJW87" s="183"/>
      <c r="LJX87" s="183"/>
      <c r="LJY87" s="184"/>
      <c r="LJZ87" s="185"/>
      <c r="LKA87" s="183"/>
      <c r="LKC87" s="182"/>
      <c r="LKH87" s="183"/>
      <c r="LKI87" s="183"/>
      <c r="LKJ87" s="183"/>
      <c r="LKK87" s="184"/>
      <c r="LKL87" s="185"/>
      <c r="LKM87" s="183"/>
      <c r="LKO87" s="182"/>
      <c r="LKT87" s="183"/>
      <c r="LKU87" s="183"/>
      <c r="LKV87" s="183"/>
      <c r="LKW87" s="184"/>
      <c r="LKX87" s="185"/>
      <c r="LKY87" s="183"/>
      <c r="LLA87" s="182"/>
      <c r="LLF87" s="183"/>
      <c r="LLG87" s="183"/>
      <c r="LLH87" s="183"/>
      <c r="LLI87" s="184"/>
      <c r="LLJ87" s="185"/>
      <c r="LLK87" s="183"/>
      <c r="LLM87" s="182"/>
      <c r="LLR87" s="183"/>
      <c r="LLS87" s="183"/>
      <c r="LLT87" s="183"/>
      <c r="LLU87" s="184"/>
      <c r="LLV87" s="185"/>
      <c r="LLW87" s="183"/>
      <c r="LLY87" s="182"/>
      <c r="LMD87" s="183"/>
      <c r="LME87" s="183"/>
      <c r="LMF87" s="183"/>
      <c r="LMG87" s="184"/>
      <c r="LMH87" s="185"/>
      <c r="LMI87" s="183"/>
      <c r="LMK87" s="182"/>
      <c r="LMP87" s="183"/>
      <c r="LMQ87" s="183"/>
      <c r="LMR87" s="183"/>
      <c r="LMS87" s="184"/>
      <c r="LMT87" s="185"/>
      <c r="LMU87" s="183"/>
      <c r="LMW87" s="182"/>
      <c r="LNB87" s="183"/>
      <c r="LNC87" s="183"/>
      <c r="LND87" s="183"/>
      <c r="LNE87" s="184"/>
      <c r="LNF87" s="185"/>
      <c r="LNG87" s="183"/>
      <c r="LNI87" s="182"/>
      <c r="LNN87" s="183"/>
      <c r="LNO87" s="183"/>
      <c r="LNP87" s="183"/>
      <c r="LNQ87" s="184"/>
      <c r="LNR87" s="185"/>
      <c r="LNS87" s="183"/>
      <c r="LNU87" s="182"/>
      <c r="LNZ87" s="183"/>
      <c r="LOA87" s="183"/>
      <c r="LOB87" s="183"/>
      <c r="LOC87" s="184"/>
      <c r="LOD87" s="185"/>
      <c r="LOE87" s="183"/>
      <c r="LOG87" s="182"/>
      <c r="LOL87" s="183"/>
      <c r="LOM87" s="183"/>
      <c r="LON87" s="183"/>
      <c r="LOO87" s="184"/>
      <c r="LOP87" s="185"/>
      <c r="LOQ87" s="183"/>
      <c r="LOS87" s="182"/>
      <c r="LOX87" s="183"/>
      <c r="LOY87" s="183"/>
      <c r="LOZ87" s="183"/>
      <c r="LPA87" s="184"/>
      <c r="LPB87" s="185"/>
      <c r="LPC87" s="183"/>
      <c r="LPE87" s="182"/>
      <c r="LPJ87" s="183"/>
      <c r="LPK87" s="183"/>
      <c r="LPL87" s="183"/>
      <c r="LPM87" s="184"/>
      <c r="LPN87" s="185"/>
      <c r="LPO87" s="183"/>
      <c r="LPQ87" s="182"/>
      <c r="LPV87" s="183"/>
      <c r="LPW87" s="183"/>
      <c r="LPX87" s="183"/>
      <c r="LPY87" s="184"/>
      <c r="LPZ87" s="185"/>
      <c r="LQA87" s="183"/>
      <c r="LQC87" s="182"/>
      <c r="LQH87" s="183"/>
      <c r="LQI87" s="183"/>
      <c r="LQJ87" s="183"/>
      <c r="LQK87" s="184"/>
      <c r="LQL87" s="185"/>
      <c r="LQM87" s="183"/>
      <c r="LQO87" s="182"/>
      <c r="LQT87" s="183"/>
      <c r="LQU87" s="183"/>
      <c r="LQV87" s="183"/>
      <c r="LQW87" s="184"/>
      <c r="LQX87" s="185"/>
      <c r="LQY87" s="183"/>
      <c r="LRA87" s="182"/>
      <c r="LRF87" s="183"/>
      <c r="LRG87" s="183"/>
      <c r="LRH87" s="183"/>
      <c r="LRI87" s="184"/>
      <c r="LRJ87" s="185"/>
      <c r="LRK87" s="183"/>
      <c r="LRM87" s="182"/>
      <c r="LRR87" s="183"/>
      <c r="LRS87" s="183"/>
      <c r="LRT87" s="183"/>
      <c r="LRU87" s="184"/>
      <c r="LRV87" s="185"/>
      <c r="LRW87" s="183"/>
      <c r="LRY87" s="182"/>
      <c r="LSD87" s="183"/>
      <c r="LSE87" s="183"/>
      <c r="LSF87" s="183"/>
      <c r="LSG87" s="184"/>
      <c r="LSH87" s="185"/>
      <c r="LSI87" s="183"/>
      <c r="LSK87" s="182"/>
      <c r="LSP87" s="183"/>
      <c r="LSQ87" s="183"/>
      <c r="LSR87" s="183"/>
      <c r="LSS87" s="184"/>
      <c r="LST87" s="185"/>
      <c r="LSU87" s="183"/>
      <c r="LSW87" s="182"/>
      <c r="LTB87" s="183"/>
      <c r="LTC87" s="183"/>
      <c r="LTD87" s="183"/>
      <c r="LTE87" s="184"/>
      <c r="LTF87" s="185"/>
      <c r="LTG87" s="183"/>
      <c r="LTI87" s="182"/>
      <c r="LTN87" s="183"/>
      <c r="LTO87" s="183"/>
      <c r="LTP87" s="183"/>
      <c r="LTQ87" s="184"/>
      <c r="LTR87" s="185"/>
      <c r="LTS87" s="183"/>
      <c r="LTU87" s="182"/>
      <c r="LTZ87" s="183"/>
      <c r="LUA87" s="183"/>
      <c r="LUB87" s="183"/>
      <c r="LUC87" s="184"/>
      <c r="LUD87" s="185"/>
      <c r="LUE87" s="183"/>
      <c r="LUG87" s="182"/>
      <c r="LUL87" s="183"/>
      <c r="LUM87" s="183"/>
      <c r="LUN87" s="183"/>
      <c r="LUO87" s="184"/>
      <c r="LUP87" s="185"/>
      <c r="LUQ87" s="183"/>
      <c r="LUS87" s="182"/>
      <c r="LUX87" s="183"/>
      <c r="LUY87" s="183"/>
      <c r="LUZ87" s="183"/>
      <c r="LVA87" s="184"/>
      <c r="LVB87" s="185"/>
      <c r="LVC87" s="183"/>
      <c r="LVE87" s="182"/>
      <c r="LVJ87" s="183"/>
      <c r="LVK87" s="183"/>
      <c r="LVL87" s="183"/>
      <c r="LVM87" s="184"/>
      <c r="LVN87" s="185"/>
      <c r="LVO87" s="183"/>
      <c r="LVQ87" s="182"/>
      <c r="LVV87" s="183"/>
      <c r="LVW87" s="183"/>
      <c r="LVX87" s="183"/>
      <c r="LVY87" s="184"/>
      <c r="LVZ87" s="185"/>
      <c r="LWA87" s="183"/>
      <c r="LWC87" s="182"/>
      <c r="LWH87" s="183"/>
      <c r="LWI87" s="183"/>
      <c r="LWJ87" s="183"/>
      <c r="LWK87" s="184"/>
      <c r="LWL87" s="185"/>
      <c r="LWM87" s="183"/>
      <c r="LWO87" s="182"/>
      <c r="LWT87" s="183"/>
      <c r="LWU87" s="183"/>
      <c r="LWV87" s="183"/>
      <c r="LWW87" s="184"/>
      <c r="LWX87" s="185"/>
      <c r="LWY87" s="183"/>
      <c r="LXA87" s="182"/>
      <c r="LXF87" s="183"/>
      <c r="LXG87" s="183"/>
      <c r="LXH87" s="183"/>
      <c r="LXI87" s="184"/>
      <c r="LXJ87" s="185"/>
      <c r="LXK87" s="183"/>
      <c r="LXM87" s="182"/>
      <c r="LXR87" s="183"/>
      <c r="LXS87" s="183"/>
      <c r="LXT87" s="183"/>
      <c r="LXU87" s="184"/>
      <c r="LXV87" s="185"/>
      <c r="LXW87" s="183"/>
      <c r="LXY87" s="182"/>
      <c r="LYD87" s="183"/>
      <c r="LYE87" s="183"/>
      <c r="LYF87" s="183"/>
      <c r="LYG87" s="184"/>
      <c r="LYH87" s="185"/>
      <c r="LYI87" s="183"/>
      <c r="LYK87" s="182"/>
      <c r="LYP87" s="183"/>
      <c r="LYQ87" s="183"/>
      <c r="LYR87" s="183"/>
      <c r="LYS87" s="184"/>
      <c r="LYT87" s="185"/>
      <c r="LYU87" s="183"/>
      <c r="LYW87" s="182"/>
      <c r="LZB87" s="183"/>
      <c r="LZC87" s="183"/>
      <c r="LZD87" s="183"/>
      <c r="LZE87" s="184"/>
      <c r="LZF87" s="185"/>
      <c r="LZG87" s="183"/>
      <c r="LZI87" s="182"/>
      <c r="LZN87" s="183"/>
      <c r="LZO87" s="183"/>
      <c r="LZP87" s="183"/>
      <c r="LZQ87" s="184"/>
      <c r="LZR87" s="185"/>
      <c r="LZS87" s="183"/>
      <c r="LZU87" s="182"/>
      <c r="LZZ87" s="183"/>
      <c r="MAA87" s="183"/>
      <c r="MAB87" s="183"/>
      <c r="MAC87" s="184"/>
      <c r="MAD87" s="185"/>
      <c r="MAE87" s="183"/>
      <c r="MAG87" s="182"/>
      <c r="MAL87" s="183"/>
      <c r="MAM87" s="183"/>
      <c r="MAN87" s="183"/>
      <c r="MAO87" s="184"/>
      <c r="MAP87" s="185"/>
      <c r="MAQ87" s="183"/>
      <c r="MAS87" s="182"/>
      <c r="MAX87" s="183"/>
      <c r="MAY87" s="183"/>
      <c r="MAZ87" s="183"/>
      <c r="MBA87" s="184"/>
      <c r="MBB87" s="185"/>
      <c r="MBC87" s="183"/>
      <c r="MBE87" s="182"/>
      <c r="MBJ87" s="183"/>
      <c r="MBK87" s="183"/>
      <c r="MBL87" s="183"/>
      <c r="MBM87" s="184"/>
      <c r="MBN87" s="185"/>
      <c r="MBO87" s="183"/>
      <c r="MBQ87" s="182"/>
      <c r="MBV87" s="183"/>
      <c r="MBW87" s="183"/>
      <c r="MBX87" s="183"/>
      <c r="MBY87" s="184"/>
      <c r="MBZ87" s="185"/>
      <c r="MCA87" s="183"/>
      <c r="MCC87" s="182"/>
      <c r="MCH87" s="183"/>
      <c r="MCI87" s="183"/>
      <c r="MCJ87" s="183"/>
      <c r="MCK87" s="184"/>
      <c r="MCL87" s="185"/>
      <c r="MCM87" s="183"/>
      <c r="MCO87" s="182"/>
      <c r="MCT87" s="183"/>
      <c r="MCU87" s="183"/>
      <c r="MCV87" s="183"/>
      <c r="MCW87" s="184"/>
      <c r="MCX87" s="185"/>
      <c r="MCY87" s="183"/>
      <c r="MDA87" s="182"/>
      <c r="MDF87" s="183"/>
      <c r="MDG87" s="183"/>
      <c r="MDH87" s="183"/>
      <c r="MDI87" s="184"/>
      <c r="MDJ87" s="185"/>
      <c r="MDK87" s="183"/>
      <c r="MDM87" s="182"/>
      <c r="MDR87" s="183"/>
      <c r="MDS87" s="183"/>
      <c r="MDT87" s="183"/>
      <c r="MDU87" s="184"/>
      <c r="MDV87" s="185"/>
      <c r="MDW87" s="183"/>
      <c r="MDY87" s="182"/>
      <c r="MED87" s="183"/>
      <c r="MEE87" s="183"/>
      <c r="MEF87" s="183"/>
      <c r="MEG87" s="184"/>
      <c r="MEH87" s="185"/>
      <c r="MEI87" s="183"/>
      <c r="MEK87" s="182"/>
      <c r="MEP87" s="183"/>
      <c r="MEQ87" s="183"/>
      <c r="MER87" s="183"/>
      <c r="MES87" s="184"/>
      <c r="MET87" s="185"/>
      <c r="MEU87" s="183"/>
      <c r="MEW87" s="182"/>
      <c r="MFB87" s="183"/>
      <c r="MFC87" s="183"/>
      <c r="MFD87" s="183"/>
      <c r="MFE87" s="184"/>
      <c r="MFF87" s="185"/>
      <c r="MFG87" s="183"/>
      <c r="MFI87" s="182"/>
      <c r="MFN87" s="183"/>
      <c r="MFO87" s="183"/>
      <c r="MFP87" s="183"/>
      <c r="MFQ87" s="184"/>
      <c r="MFR87" s="185"/>
      <c r="MFS87" s="183"/>
      <c r="MFU87" s="182"/>
      <c r="MFZ87" s="183"/>
      <c r="MGA87" s="183"/>
      <c r="MGB87" s="183"/>
      <c r="MGC87" s="184"/>
      <c r="MGD87" s="185"/>
      <c r="MGE87" s="183"/>
      <c r="MGG87" s="182"/>
      <c r="MGL87" s="183"/>
      <c r="MGM87" s="183"/>
      <c r="MGN87" s="183"/>
      <c r="MGO87" s="184"/>
      <c r="MGP87" s="185"/>
      <c r="MGQ87" s="183"/>
      <c r="MGS87" s="182"/>
      <c r="MGX87" s="183"/>
      <c r="MGY87" s="183"/>
      <c r="MGZ87" s="183"/>
      <c r="MHA87" s="184"/>
      <c r="MHB87" s="185"/>
      <c r="MHC87" s="183"/>
      <c r="MHE87" s="182"/>
      <c r="MHJ87" s="183"/>
      <c r="MHK87" s="183"/>
      <c r="MHL87" s="183"/>
      <c r="MHM87" s="184"/>
      <c r="MHN87" s="185"/>
      <c r="MHO87" s="183"/>
      <c r="MHQ87" s="182"/>
      <c r="MHV87" s="183"/>
      <c r="MHW87" s="183"/>
      <c r="MHX87" s="183"/>
      <c r="MHY87" s="184"/>
      <c r="MHZ87" s="185"/>
      <c r="MIA87" s="183"/>
      <c r="MIC87" s="182"/>
      <c r="MIH87" s="183"/>
      <c r="MII87" s="183"/>
      <c r="MIJ87" s="183"/>
      <c r="MIK87" s="184"/>
      <c r="MIL87" s="185"/>
      <c r="MIM87" s="183"/>
      <c r="MIO87" s="182"/>
      <c r="MIT87" s="183"/>
      <c r="MIU87" s="183"/>
      <c r="MIV87" s="183"/>
      <c r="MIW87" s="184"/>
      <c r="MIX87" s="185"/>
      <c r="MIY87" s="183"/>
      <c r="MJA87" s="182"/>
      <c r="MJF87" s="183"/>
      <c r="MJG87" s="183"/>
      <c r="MJH87" s="183"/>
      <c r="MJI87" s="184"/>
      <c r="MJJ87" s="185"/>
      <c r="MJK87" s="183"/>
      <c r="MJM87" s="182"/>
      <c r="MJR87" s="183"/>
      <c r="MJS87" s="183"/>
      <c r="MJT87" s="183"/>
      <c r="MJU87" s="184"/>
      <c r="MJV87" s="185"/>
      <c r="MJW87" s="183"/>
      <c r="MJY87" s="182"/>
      <c r="MKD87" s="183"/>
      <c r="MKE87" s="183"/>
      <c r="MKF87" s="183"/>
      <c r="MKG87" s="184"/>
      <c r="MKH87" s="185"/>
      <c r="MKI87" s="183"/>
      <c r="MKK87" s="182"/>
      <c r="MKP87" s="183"/>
      <c r="MKQ87" s="183"/>
      <c r="MKR87" s="183"/>
      <c r="MKS87" s="184"/>
      <c r="MKT87" s="185"/>
      <c r="MKU87" s="183"/>
      <c r="MKW87" s="182"/>
      <c r="MLB87" s="183"/>
      <c r="MLC87" s="183"/>
      <c r="MLD87" s="183"/>
      <c r="MLE87" s="184"/>
      <c r="MLF87" s="185"/>
      <c r="MLG87" s="183"/>
      <c r="MLI87" s="182"/>
      <c r="MLN87" s="183"/>
      <c r="MLO87" s="183"/>
      <c r="MLP87" s="183"/>
      <c r="MLQ87" s="184"/>
      <c r="MLR87" s="185"/>
      <c r="MLS87" s="183"/>
      <c r="MLU87" s="182"/>
      <c r="MLZ87" s="183"/>
      <c r="MMA87" s="183"/>
      <c r="MMB87" s="183"/>
      <c r="MMC87" s="184"/>
      <c r="MMD87" s="185"/>
      <c r="MME87" s="183"/>
      <c r="MMG87" s="182"/>
      <c r="MML87" s="183"/>
      <c r="MMM87" s="183"/>
      <c r="MMN87" s="183"/>
      <c r="MMO87" s="184"/>
      <c r="MMP87" s="185"/>
      <c r="MMQ87" s="183"/>
      <c r="MMS87" s="182"/>
      <c r="MMX87" s="183"/>
      <c r="MMY87" s="183"/>
      <c r="MMZ87" s="183"/>
      <c r="MNA87" s="184"/>
      <c r="MNB87" s="185"/>
      <c r="MNC87" s="183"/>
      <c r="MNE87" s="182"/>
      <c r="MNJ87" s="183"/>
      <c r="MNK87" s="183"/>
      <c r="MNL87" s="183"/>
      <c r="MNM87" s="184"/>
      <c r="MNN87" s="185"/>
      <c r="MNO87" s="183"/>
      <c r="MNQ87" s="182"/>
      <c r="MNV87" s="183"/>
      <c r="MNW87" s="183"/>
      <c r="MNX87" s="183"/>
      <c r="MNY87" s="184"/>
      <c r="MNZ87" s="185"/>
      <c r="MOA87" s="183"/>
      <c r="MOC87" s="182"/>
      <c r="MOH87" s="183"/>
      <c r="MOI87" s="183"/>
      <c r="MOJ87" s="183"/>
      <c r="MOK87" s="184"/>
      <c r="MOL87" s="185"/>
      <c r="MOM87" s="183"/>
      <c r="MOO87" s="182"/>
      <c r="MOT87" s="183"/>
      <c r="MOU87" s="183"/>
      <c r="MOV87" s="183"/>
      <c r="MOW87" s="184"/>
      <c r="MOX87" s="185"/>
      <c r="MOY87" s="183"/>
      <c r="MPA87" s="182"/>
      <c r="MPF87" s="183"/>
      <c r="MPG87" s="183"/>
      <c r="MPH87" s="183"/>
      <c r="MPI87" s="184"/>
      <c r="MPJ87" s="185"/>
      <c r="MPK87" s="183"/>
      <c r="MPM87" s="182"/>
      <c r="MPR87" s="183"/>
      <c r="MPS87" s="183"/>
      <c r="MPT87" s="183"/>
      <c r="MPU87" s="184"/>
      <c r="MPV87" s="185"/>
      <c r="MPW87" s="183"/>
      <c r="MPY87" s="182"/>
      <c r="MQD87" s="183"/>
      <c r="MQE87" s="183"/>
      <c r="MQF87" s="183"/>
      <c r="MQG87" s="184"/>
      <c r="MQH87" s="185"/>
      <c r="MQI87" s="183"/>
      <c r="MQK87" s="182"/>
      <c r="MQP87" s="183"/>
      <c r="MQQ87" s="183"/>
      <c r="MQR87" s="183"/>
      <c r="MQS87" s="184"/>
      <c r="MQT87" s="185"/>
      <c r="MQU87" s="183"/>
      <c r="MQW87" s="182"/>
      <c r="MRB87" s="183"/>
      <c r="MRC87" s="183"/>
      <c r="MRD87" s="183"/>
      <c r="MRE87" s="184"/>
      <c r="MRF87" s="185"/>
      <c r="MRG87" s="183"/>
      <c r="MRI87" s="182"/>
      <c r="MRN87" s="183"/>
      <c r="MRO87" s="183"/>
      <c r="MRP87" s="183"/>
      <c r="MRQ87" s="184"/>
      <c r="MRR87" s="185"/>
      <c r="MRS87" s="183"/>
      <c r="MRU87" s="182"/>
      <c r="MRZ87" s="183"/>
      <c r="MSA87" s="183"/>
      <c r="MSB87" s="183"/>
      <c r="MSC87" s="184"/>
      <c r="MSD87" s="185"/>
      <c r="MSE87" s="183"/>
      <c r="MSG87" s="182"/>
      <c r="MSL87" s="183"/>
      <c r="MSM87" s="183"/>
      <c r="MSN87" s="183"/>
      <c r="MSO87" s="184"/>
      <c r="MSP87" s="185"/>
      <c r="MSQ87" s="183"/>
      <c r="MSS87" s="182"/>
      <c r="MSX87" s="183"/>
      <c r="MSY87" s="183"/>
      <c r="MSZ87" s="183"/>
      <c r="MTA87" s="184"/>
      <c r="MTB87" s="185"/>
      <c r="MTC87" s="183"/>
      <c r="MTE87" s="182"/>
      <c r="MTJ87" s="183"/>
      <c r="MTK87" s="183"/>
      <c r="MTL87" s="183"/>
      <c r="MTM87" s="184"/>
      <c r="MTN87" s="185"/>
      <c r="MTO87" s="183"/>
      <c r="MTQ87" s="182"/>
      <c r="MTV87" s="183"/>
      <c r="MTW87" s="183"/>
      <c r="MTX87" s="183"/>
      <c r="MTY87" s="184"/>
      <c r="MTZ87" s="185"/>
      <c r="MUA87" s="183"/>
      <c r="MUC87" s="182"/>
      <c r="MUH87" s="183"/>
      <c r="MUI87" s="183"/>
      <c r="MUJ87" s="183"/>
      <c r="MUK87" s="184"/>
      <c r="MUL87" s="185"/>
      <c r="MUM87" s="183"/>
      <c r="MUO87" s="182"/>
      <c r="MUT87" s="183"/>
      <c r="MUU87" s="183"/>
      <c r="MUV87" s="183"/>
      <c r="MUW87" s="184"/>
      <c r="MUX87" s="185"/>
      <c r="MUY87" s="183"/>
      <c r="MVA87" s="182"/>
      <c r="MVF87" s="183"/>
      <c r="MVG87" s="183"/>
      <c r="MVH87" s="183"/>
      <c r="MVI87" s="184"/>
      <c r="MVJ87" s="185"/>
      <c r="MVK87" s="183"/>
      <c r="MVM87" s="182"/>
      <c r="MVR87" s="183"/>
      <c r="MVS87" s="183"/>
      <c r="MVT87" s="183"/>
      <c r="MVU87" s="184"/>
      <c r="MVV87" s="185"/>
      <c r="MVW87" s="183"/>
      <c r="MVY87" s="182"/>
      <c r="MWD87" s="183"/>
      <c r="MWE87" s="183"/>
      <c r="MWF87" s="183"/>
      <c r="MWG87" s="184"/>
      <c r="MWH87" s="185"/>
      <c r="MWI87" s="183"/>
      <c r="MWK87" s="182"/>
      <c r="MWP87" s="183"/>
      <c r="MWQ87" s="183"/>
      <c r="MWR87" s="183"/>
      <c r="MWS87" s="184"/>
      <c r="MWT87" s="185"/>
      <c r="MWU87" s="183"/>
      <c r="MWW87" s="182"/>
      <c r="MXB87" s="183"/>
      <c r="MXC87" s="183"/>
      <c r="MXD87" s="183"/>
      <c r="MXE87" s="184"/>
      <c r="MXF87" s="185"/>
      <c r="MXG87" s="183"/>
      <c r="MXI87" s="182"/>
      <c r="MXN87" s="183"/>
      <c r="MXO87" s="183"/>
      <c r="MXP87" s="183"/>
      <c r="MXQ87" s="184"/>
      <c r="MXR87" s="185"/>
      <c r="MXS87" s="183"/>
      <c r="MXU87" s="182"/>
      <c r="MXZ87" s="183"/>
      <c r="MYA87" s="183"/>
      <c r="MYB87" s="183"/>
      <c r="MYC87" s="184"/>
      <c r="MYD87" s="185"/>
      <c r="MYE87" s="183"/>
      <c r="MYG87" s="182"/>
      <c r="MYL87" s="183"/>
      <c r="MYM87" s="183"/>
      <c r="MYN87" s="183"/>
      <c r="MYO87" s="184"/>
      <c r="MYP87" s="185"/>
      <c r="MYQ87" s="183"/>
      <c r="MYS87" s="182"/>
      <c r="MYX87" s="183"/>
      <c r="MYY87" s="183"/>
      <c r="MYZ87" s="183"/>
      <c r="MZA87" s="184"/>
      <c r="MZB87" s="185"/>
      <c r="MZC87" s="183"/>
      <c r="MZE87" s="182"/>
      <c r="MZJ87" s="183"/>
      <c r="MZK87" s="183"/>
      <c r="MZL87" s="183"/>
      <c r="MZM87" s="184"/>
      <c r="MZN87" s="185"/>
      <c r="MZO87" s="183"/>
      <c r="MZQ87" s="182"/>
      <c r="MZV87" s="183"/>
      <c r="MZW87" s="183"/>
      <c r="MZX87" s="183"/>
      <c r="MZY87" s="184"/>
      <c r="MZZ87" s="185"/>
      <c r="NAA87" s="183"/>
      <c r="NAC87" s="182"/>
      <c r="NAH87" s="183"/>
      <c r="NAI87" s="183"/>
      <c r="NAJ87" s="183"/>
      <c r="NAK87" s="184"/>
      <c r="NAL87" s="185"/>
      <c r="NAM87" s="183"/>
      <c r="NAO87" s="182"/>
      <c r="NAT87" s="183"/>
      <c r="NAU87" s="183"/>
      <c r="NAV87" s="183"/>
      <c r="NAW87" s="184"/>
      <c r="NAX87" s="185"/>
      <c r="NAY87" s="183"/>
      <c r="NBA87" s="182"/>
      <c r="NBF87" s="183"/>
      <c r="NBG87" s="183"/>
      <c r="NBH87" s="183"/>
      <c r="NBI87" s="184"/>
      <c r="NBJ87" s="185"/>
      <c r="NBK87" s="183"/>
      <c r="NBM87" s="182"/>
      <c r="NBR87" s="183"/>
      <c r="NBS87" s="183"/>
      <c r="NBT87" s="183"/>
      <c r="NBU87" s="184"/>
      <c r="NBV87" s="185"/>
      <c r="NBW87" s="183"/>
      <c r="NBY87" s="182"/>
      <c r="NCD87" s="183"/>
      <c r="NCE87" s="183"/>
      <c r="NCF87" s="183"/>
      <c r="NCG87" s="184"/>
      <c r="NCH87" s="185"/>
      <c r="NCI87" s="183"/>
      <c r="NCK87" s="182"/>
      <c r="NCP87" s="183"/>
      <c r="NCQ87" s="183"/>
      <c r="NCR87" s="183"/>
      <c r="NCS87" s="184"/>
      <c r="NCT87" s="185"/>
      <c r="NCU87" s="183"/>
      <c r="NCW87" s="182"/>
      <c r="NDB87" s="183"/>
      <c r="NDC87" s="183"/>
      <c r="NDD87" s="183"/>
      <c r="NDE87" s="184"/>
      <c r="NDF87" s="185"/>
      <c r="NDG87" s="183"/>
      <c r="NDI87" s="182"/>
      <c r="NDN87" s="183"/>
      <c r="NDO87" s="183"/>
      <c r="NDP87" s="183"/>
      <c r="NDQ87" s="184"/>
      <c r="NDR87" s="185"/>
      <c r="NDS87" s="183"/>
      <c r="NDU87" s="182"/>
      <c r="NDZ87" s="183"/>
      <c r="NEA87" s="183"/>
      <c r="NEB87" s="183"/>
      <c r="NEC87" s="184"/>
      <c r="NED87" s="185"/>
      <c r="NEE87" s="183"/>
      <c r="NEG87" s="182"/>
      <c r="NEL87" s="183"/>
      <c r="NEM87" s="183"/>
      <c r="NEN87" s="183"/>
      <c r="NEO87" s="184"/>
      <c r="NEP87" s="185"/>
      <c r="NEQ87" s="183"/>
      <c r="NES87" s="182"/>
      <c r="NEX87" s="183"/>
      <c r="NEY87" s="183"/>
      <c r="NEZ87" s="183"/>
      <c r="NFA87" s="184"/>
      <c r="NFB87" s="185"/>
      <c r="NFC87" s="183"/>
      <c r="NFE87" s="182"/>
      <c r="NFJ87" s="183"/>
      <c r="NFK87" s="183"/>
      <c r="NFL87" s="183"/>
      <c r="NFM87" s="184"/>
      <c r="NFN87" s="185"/>
      <c r="NFO87" s="183"/>
      <c r="NFQ87" s="182"/>
      <c r="NFV87" s="183"/>
      <c r="NFW87" s="183"/>
      <c r="NFX87" s="183"/>
      <c r="NFY87" s="184"/>
      <c r="NFZ87" s="185"/>
      <c r="NGA87" s="183"/>
      <c r="NGC87" s="182"/>
      <c r="NGH87" s="183"/>
      <c r="NGI87" s="183"/>
      <c r="NGJ87" s="183"/>
      <c r="NGK87" s="184"/>
      <c r="NGL87" s="185"/>
      <c r="NGM87" s="183"/>
      <c r="NGO87" s="182"/>
      <c r="NGT87" s="183"/>
      <c r="NGU87" s="183"/>
      <c r="NGV87" s="183"/>
      <c r="NGW87" s="184"/>
      <c r="NGX87" s="185"/>
      <c r="NGY87" s="183"/>
      <c r="NHA87" s="182"/>
      <c r="NHF87" s="183"/>
      <c r="NHG87" s="183"/>
      <c r="NHH87" s="183"/>
      <c r="NHI87" s="184"/>
      <c r="NHJ87" s="185"/>
      <c r="NHK87" s="183"/>
      <c r="NHM87" s="182"/>
      <c r="NHR87" s="183"/>
      <c r="NHS87" s="183"/>
      <c r="NHT87" s="183"/>
      <c r="NHU87" s="184"/>
      <c r="NHV87" s="185"/>
      <c r="NHW87" s="183"/>
      <c r="NHY87" s="182"/>
      <c r="NID87" s="183"/>
      <c r="NIE87" s="183"/>
      <c r="NIF87" s="183"/>
      <c r="NIG87" s="184"/>
      <c r="NIH87" s="185"/>
      <c r="NII87" s="183"/>
      <c r="NIK87" s="182"/>
      <c r="NIP87" s="183"/>
      <c r="NIQ87" s="183"/>
      <c r="NIR87" s="183"/>
      <c r="NIS87" s="184"/>
      <c r="NIT87" s="185"/>
      <c r="NIU87" s="183"/>
      <c r="NIW87" s="182"/>
      <c r="NJB87" s="183"/>
      <c r="NJC87" s="183"/>
      <c r="NJD87" s="183"/>
      <c r="NJE87" s="184"/>
      <c r="NJF87" s="185"/>
      <c r="NJG87" s="183"/>
      <c r="NJI87" s="182"/>
      <c r="NJN87" s="183"/>
      <c r="NJO87" s="183"/>
      <c r="NJP87" s="183"/>
      <c r="NJQ87" s="184"/>
      <c r="NJR87" s="185"/>
      <c r="NJS87" s="183"/>
      <c r="NJU87" s="182"/>
      <c r="NJZ87" s="183"/>
      <c r="NKA87" s="183"/>
      <c r="NKB87" s="183"/>
      <c r="NKC87" s="184"/>
      <c r="NKD87" s="185"/>
      <c r="NKE87" s="183"/>
      <c r="NKG87" s="182"/>
      <c r="NKL87" s="183"/>
      <c r="NKM87" s="183"/>
      <c r="NKN87" s="183"/>
      <c r="NKO87" s="184"/>
      <c r="NKP87" s="185"/>
      <c r="NKQ87" s="183"/>
      <c r="NKS87" s="182"/>
      <c r="NKX87" s="183"/>
      <c r="NKY87" s="183"/>
      <c r="NKZ87" s="183"/>
      <c r="NLA87" s="184"/>
      <c r="NLB87" s="185"/>
      <c r="NLC87" s="183"/>
      <c r="NLE87" s="182"/>
      <c r="NLJ87" s="183"/>
      <c r="NLK87" s="183"/>
      <c r="NLL87" s="183"/>
      <c r="NLM87" s="184"/>
      <c r="NLN87" s="185"/>
      <c r="NLO87" s="183"/>
      <c r="NLQ87" s="182"/>
      <c r="NLV87" s="183"/>
      <c r="NLW87" s="183"/>
      <c r="NLX87" s="183"/>
      <c r="NLY87" s="184"/>
      <c r="NLZ87" s="185"/>
      <c r="NMA87" s="183"/>
      <c r="NMC87" s="182"/>
      <c r="NMH87" s="183"/>
      <c r="NMI87" s="183"/>
      <c r="NMJ87" s="183"/>
      <c r="NMK87" s="184"/>
      <c r="NML87" s="185"/>
      <c r="NMM87" s="183"/>
      <c r="NMO87" s="182"/>
      <c r="NMT87" s="183"/>
      <c r="NMU87" s="183"/>
      <c r="NMV87" s="183"/>
      <c r="NMW87" s="184"/>
      <c r="NMX87" s="185"/>
      <c r="NMY87" s="183"/>
      <c r="NNA87" s="182"/>
      <c r="NNF87" s="183"/>
      <c r="NNG87" s="183"/>
      <c r="NNH87" s="183"/>
      <c r="NNI87" s="184"/>
      <c r="NNJ87" s="185"/>
      <c r="NNK87" s="183"/>
      <c r="NNM87" s="182"/>
      <c r="NNR87" s="183"/>
      <c r="NNS87" s="183"/>
      <c r="NNT87" s="183"/>
      <c r="NNU87" s="184"/>
      <c r="NNV87" s="185"/>
      <c r="NNW87" s="183"/>
      <c r="NNY87" s="182"/>
      <c r="NOD87" s="183"/>
      <c r="NOE87" s="183"/>
      <c r="NOF87" s="183"/>
      <c r="NOG87" s="184"/>
      <c r="NOH87" s="185"/>
      <c r="NOI87" s="183"/>
      <c r="NOK87" s="182"/>
      <c r="NOP87" s="183"/>
      <c r="NOQ87" s="183"/>
      <c r="NOR87" s="183"/>
      <c r="NOS87" s="184"/>
      <c r="NOT87" s="185"/>
      <c r="NOU87" s="183"/>
      <c r="NOW87" s="182"/>
      <c r="NPB87" s="183"/>
      <c r="NPC87" s="183"/>
      <c r="NPD87" s="183"/>
      <c r="NPE87" s="184"/>
      <c r="NPF87" s="185"/>
      <c r="NPG87" s="183"/>
      <c r="NPI87" s="182"/>
      <c r="NPN87" s="183"/>
      <c r="NPO87" s="183"/>
      <c r="NPP87" s="183"/>
      <c r="NPQ87" s="184"/>
      <c r="NPR87" s="185"/>
      <c r="NPS87" s="183"/>
      <c r="NPU87" s="182"/>
      <c r="NPZ87" s="183"/>
      <c r="NQA87" s="183"/>
      <c r="NQB87" s="183"/>
      <c r="NQC87" s="184"/>
      <c r="NQD87" s="185"/>
      <c r="NQE87" s="183"/>
      <c r="NQG87" s="182"/>
      <c r="NQL87" s="183"/>
      <c r="NQM87" s="183"/>
      <c r="NQN87" s="183"/>
      <c r="NQO87" s="184"/>
      <c r="NQP87" s="185"/>
      <c r="NQQ87" s="183"/>
      <c r="NQS87" s="182"/>
      <c r="NQX87" s="183"/>
      <c r="NQY87" s="183"/>
      <c r="NQZ87" s="183"/>
      <c r="NRA87" s="184"/>
      <c r="NRB87" s="185"/>
      <c r="NRC87" s="183"/>
      <c r="NRE87" s="182"/>
      <c r="NRJ87" s="183"/>
      <c r="NRK87" s="183"/>
      <c r="NRL87" s="183"/>
      <c r="NRM87" s="184"/>
      <c r="NRN87" s="185"/>
      <c r="NRO87" s="183"/>
      <c r="NRQ87" s="182"/>
      <c r="NRV87" s="183"/>
      <c r="NRW87" s="183"/>
      <c r="NRX87" s="183"/>
      <c r="NRY87" s="184"/>
      <c r="NRZ87" s="185"/>
      <c r="NSA87" s="183"/>
      <c r="NSC87" s="182"/>
      <c r="NSH87" s="183"/>
      <c r="NSI87" s="183"/>
      <c r="NSJ87" s="183"/>
      <c r="NSK87" s="184"/>
      <c r="NSL87" s="185"/>
      <c r="NSM87" s="183"/>
      <c r="NSO87" s="182"/>
      <c r="NST87" s="183"/>
      <c r="NSU87" s="183"/>
      <c r="NSV87" s="183"/>
      <c r="NSW87" s="184"/>
      <c r="NSX87" s="185"/>
      <c r="NSY87" s="183"/>
      <c r="NTA87" s="182"/>
      <c r="NTF87" s="183"/>
      <c r="NTG87" s="183"/>
      <c r="NTH87" s="183"/>
      <c r="NTI87" s="184"/>
      <c r="NTJ87" s="185"/>
      <c r="NTK87" s="183"/>
      <c r="NTM87" s="182"/>
      <c r="NTR87" s="183"/>
      <c r="NTS87" s="183"/>
      <c r="NTT87" s="183"/>
      <c r="NTU87" s="184"/>
      <c r="NTV87" s="185"/>
      <c r="NTW87" s="183"/>
      <c r="NTY87" s="182"/>
      <c r="NUD87" s="183"/>
      <c r="NUE87" s="183"/>
      <c r="NUF87" s="183"/>
      <c r="NUG87" s="184"/>
      <c r="NUH87" s="185"/>
      <c r="NUI87" s="183"/>
      <c r="NUK87" s="182"/>
      <c r="NUP87" s="183"/>
      <c r="NUQ87" s="183"/>
      <c r="NUR87" s="183"/>
      <c r="NUS87" s="184"/>
      <c r="NUT87" s="185"/>
      <c r="NUU87" s="183"/>
      <c r="NUW87" s="182"/>
      <c r="NVB87" s="183"/>
      <c r="NVC87" s="183"/>
      <c r="NVD87" s="183"/>
      <c r="NVE87" s="184"/>
      <c r="NVF87" s="185"/>
      <c r="NVG87" s="183"/>
      <c r="NVI87" s="182"/>
      <c r="NVN87" s="183"/>
      <c r="NVO87" s="183"/>
      <c r="NVP87" s="183"/>
      <c r="NVQ87" s="184"/>
      <c r="NVR87" s="185"/>
      <c r="NVS87" s="183"/>
      <c r="NVU87" s="182"/>
      <c r="NVZ87" s="183"/>
      <c r="NWA87" s="183"/>
      <c r="NWB87" s="183"/>
      <c r="NWC87" s="184"/>
      <c r="NWD87" s="185"/>
      <c r="NWE87" s="183"/>
      <c r="NWG87" s="182"/>
      <c r="NWL87" s="183"/>
      <c r="NWM87" s="183"/>
      <c r="NWN87" s="183"/>
      <c r="NWO87" s="184"/>
      <c r="NWP87" s="185"/>
      <c r="NWQ87" s="183"/>
      <c r="NWS87" s="182"/>
      <c r="NWX87" s="183"/>
      <c r="NWY87" s="183"/>
      <c r="NWZ87" s="183"/>
      <c r="NXA87" s="184"/>
      <c r="NXB87" s="185"/>
      <c r="NXC87" s="183"/>
      <c r="NXE87" s="182"/>
      <c r="NXJ87" s="183"/>
      <c r="NXK87" s="183"/>
      <c r="NXL87" s="183"/>
      <c r="NXM87" s="184"/>
      <c r="NXN87" s="185"/>
      <c r="NXO87" s="183"/>
      <c r="NXQ87" s="182"/>
      <c r="NXV87" s="183"/>
      <c r="NXW87" s="183"/>
      <c r="NXX87" s="183"/>
      <c r="NXY87" s="184"/>
      <c r="NXZ87" s="185"/>
      <c r="NYA87" s="183"/>
      <c r="NYC87" s="182"/>
      <c r="NYH87" s="183"/>
      <c r="NYI87" s="183"/>
      <c r="NYJ87" s="183"/>
      <c r="NYK87" s="184"/>
      <c r="NYL87" s="185"/>
      <c r="NYM87" s="183"/>
      <c r="NYO87" s="182"/>
      <c r="NYT87" s="183"/>
      <c r="NYU87" s="183"/>
      <c r="NYV87" s="183"/>
      <c r="NYW87" s="184"/>
      <c r="NYX87" s="185"/>
      <c r="NYY87" s="183"/>
      <c r="NZA87" s="182"/>
      <c r="NZF87" s="183"/>
      <c r="NZG87" s="183"/>
      <c r="NZH87" s="183"/>
      <c r="NZI87" s="184"/>
      <c r="NZJ87" s="185"/>
      <c r="NZK87" s="183"/>
      <c r="NZM87" s="182"/>
      <c r="NZR87" s="183"/>
      <c r="NZS87" s="183"/>
      <c r="NZT87" s="183"/>
      <c r="NZU87" s="184"/>
      <c r="NZV87" s="185"/>
      <c r="NZW87" s="183"/>
      <c r="NZY87" s="182"/>
      <c r="OAD87" s="183"/>
      <c r="OAE87" s="183"/>
      <c r="OAF87" s="183"/>
      <c r="OAG87" s="184"/>
      <c r="OAH87" s="185"/>
      <c r="OAI87" s="183"/>
      <c r="OAK87" s="182"/>
      <c r="OAP87" s="183"/>
      <c r="OAQ87" s="183"/>
      <c r="OAR87" s="183"/>
      <c r="OAS87" s="184"/>
      <c r="OAT87" s="185"/>
      <c r="OAU87" s="183"/>
      <c r="OAW87" s="182"/>
      <c r="OBB87" s="183"/>
      <c r="OBC87" s="183"/>
      <c r="OBD87" s="183"/>
      <c r="OBE87" s="184"/>
      <c r="OBF87" s="185"/>
      <c r="OBG87" s="183"/>
      <c r="OBI87" s="182"/>
      <c r="OBN87" s="183"/>
      <c r="OBO87" s="183"/>
      <c r="OBP87" s="183"/>
      <c r="OBQ87" s="184"/>
      <c r="OBR87" s="185"/>
      <c r="OBS87" s="183"/>
      <c r="OBU87" s="182"/>
      <c r="OBZ87" s="183"/>
      <c r="OCA87" s="183"/>
      <c r="OCB87" s="183"/>
      <c r="OCC87" s="184"/>
      <c r="OCD87" s="185"/>
      <c r="OCE87" s="183"/>
      <c r="OCG87" s="182"/>
      <c r="OCL87" s="183"/>
      <c r="OCM87" s="183"/>
      <c r="OCN87" s="183"/>
      <c r="OCO87" s="184"/>
      <c r="OCP87" s="185"/>
      <c r="OCQ87" s="183"/>
      <c r="OCS87" s="182"/>
      <c r="OCX87" s="183"/>
      <c r="OCY87" s="183"/>
      <c r="OCZ87" s="183"/>
      <c r="ODA87" s="184"/>
      <c r="ODB87" s="185"/>
      <c r="ODC87" s="183"/>
      <c r="ODE87" s="182"/>
      <c r="ODJ87" s="183"/>
      <c r="ODK87" s="183"/>
      <c r="ODL87" s="183"/>
      <c r="ODM87" s="184"/>
      <c r="ODN87" s="185"/>
      <c r="ODO87" s="183"/>
      <c r="ODQ87" s="182"/>
      <c r="ODV87" s="183"/>
      <c r="ODW87" s="183"/>
      <c r="ODX87" s="183"/>
      <c r="ODY87" s="184"/>
      <c r="ODZ87" s="185"/>
      <c r="OEA87" s="183"/>
      <c r="OEC87" s="182"/>
      <c r="OEH87" s="183"/>
      <c r="OEI87" s="183"/>
      <c r="OEJ87" s="183"/>
      <c r="OEK87" s="184"/>
      <c r="OEL87" s="185"/>
      <c r="OEM87" s="183"/>
      <c r="OEO87" s="182"/>
      <c r="OET87" s="183"/>
      <c r="OEU87" s="183"/>
      <c r="OEV87" s="183"/>
      <c r="OEW87" s="184"/>
      <c r="OEX87" s="185"/>
      <c r="OEY87" s="183"/>
      <c r="OFA87" s="182"/>
      <c r="OFF87" s="183"/>
      <c r="OFG87" s="183"/>
      <c r="OFH87" s="183"/>
      <c r="OFI87" s="184"/>
      <c r="OFJ87" s="185"/>
      <c r="OFK87" s="183"/>
      <c r="OFM87" s="182"/>
      <c r="OFR87" s="183"/>
      <c r="OFS87" s="183"/>
      <c r="OFT87" s="183"/>
      <c r="OFU87" s="184"/>
      <c r="OFV87" s="185"/>
      <c r="OFW87" s="183"/>
      <c r="OFY87" s="182"/>
      <c r="OGD87" s="183"/>
      <c r="OGE87" s="183"/>
      <c r="OGF87" s="183"/>
      <c r="OGG87" s="184"/>
      <c r="OGH87" s="185"/>
      <c r="OGI87" s="183"/>
      <c r="OGK87" s="182"/>
      <c r="OGP87" s="183"/>
      <c r="OGQ87" s="183"/>
      <c r="OGR87" s="183"/>
      <c r="OGS87" s="184"/>
      <c r="OGT87" s="185"/>
      <c r="OGU87" s="183"/>
      <c r="OGW87" s="182"/>
      <c r="OHB87" s="183"/>
      <c r="OHC87" s="183"/>
      <c r="OHD87" s="183"/>
      <c r="OHE87" s="184"/>
      <c r="OHF87" s="185"/>
      <c r="OHG87" s="183"/>
      <c r="OHI87" s="182"/>
      <c r="OHN87" s="183"/>
      <c r="OHO87" s="183"/>
      <c r="OHP87" s="183"/>
      <c r="OHQ87" s="184"/>
      <c r="OHR87" s="185"/>
      <c r="OHS87" s="183"/>
      <c r="OHU87" s="182"/>
      <c r="OHZ87" s="183"/>
      <c r="OIA87" s="183"/>
      <c r="OIB87" s="183"/>
      <c r="OIC87" s="184"/>
      <c r="OID87" s="185"/>
      <c r="OIE87" s="183"/>
      <c r="OIG87" s="182"/>
      <c r="OIL87" s="183"/>
      <c r="OIM87" s="183"/>
      <c r="OIN87" s="183"/>
      <c r="OIO87" s="184"/>
      <c r="OIP87" s="185"/>
      <c r="OIQ87" s="183"/>
      <c r="OIS87" s="182"/>
      <c r="OIX87" s="183"/>
      <c r="OIY87" s="183"/>
      <c r="OIZ87" s="183"/>
      <c r="OJA87" s="184"/>
      <c r="OJB87" s="185"/>
      <c r="OJC87" s="183"/>
      <c r="OJE87" s="182"/>
      <c r="OJJ87" s="183"/>
      <c r="OJK87" s="183"/>
      <c r="OJL87" s="183"/>
      <c r="OJM87" s="184"/>
      <c r="OJN87" s="185"/>
      <c r="OJO87" s="183"/>
      <c r="OJQ87" s="182"/>
      <c r="OJV87" s="183"/>
      <c r="OJW87" s="183"/>
      <c r="OJX87" s="183"/>
      <c r="OJY87" s="184"/>
      <c r="OJZ87" s="185"/>
      <c r="OKA87" s="183"/>
      <c r="OKC87" s="182"/>
      <c r="OKH87" s="183"/>
      <c r="OKI87" s="183"/>
      <c r="OKJ87" s="183"/>
      <c r="OKK87" s="184"/>
      <c r="OKL87" s="185"/>
      <c r="OKM87" s="183"/>
      <c r="OKO87" s="182"/>
      <c r="OKT87" s="183"/>
      <c r="OKU87" s="183"/>
      <c r="OKV87" s="183"/>
      <c r="OKW87" s="184"/>
      <c r="OKX87" s="185"/>
      <c r="OKY87" s="183"/>
      <c r="OLA87" s="182"/>
      <c r="OLF87" s="183"/>
      <c r="OLG87" s="183"/>
      <c r="OLH87" s="183"/>
      <c r="OLI87" s="184"/>
      <c r="OLJ87" s="185"/>
      <c r="OLK87" s="183"/>
      <c r="OLM87" s="182"/>
      <c r="OLR87" s="183"/>
      <c r="OLS87" s="183"/>
      <c r="OLT87" s="183"/>
      <c r="OLU87" s="184"/>
      <c r="OLV87" s="185"/>
      <c r="OLW87" s="183"/>
      <c r="OLY87" s="182"/>
      <c r="OMD87" s="183"/>
      <c r="OME87" s="183"/>
      <c r="OMF87" s="183"/>
      <c r="OMG87" s="184"/>
      <c r="OMH87" s="185"/>
      <c r="OMI87" s="183"/>
      <c r="OMK87" s="182"/>
      <c r="OMP87" s="183"/>
      <c r="OMQ87" s="183"/>
      <c r="OMR87" s="183"/>
      <c r="OMS87" s="184"/>
      <c r="OMT87" s="185"/>
      <c r="OMU87" s="183"/>
      <c r="OMW87" s="182"/>
      <c r="ONB87" s="183"/>
      <c r="ONC87" s="183"/>
      <c r="OND87" s="183"/>
      <c r="ONE87" s="184"/>
      <c r="ONF87" s="185"/>
      <c r="ONG87" s="183"/>
      <c r="ONI87" s="182"/>
      <c r="ONN87" s="183"/>
      <c r="ONO87" s="183"/>
      <c r="ONP87" s="183"/>
      <c r="ONQ87" s="184"/>
      <c r="ONR87" s="185"/>
      <c r="ONS87" s="183"/>
      <c r="ONU87" s="182"/>
      <c r="ONZ87" s="183"/>
      <c r="OOA87" s="183"/>
      <c r="OOB87" s="183"/>
      <c r="OOC87" s="184"/>
      <c r="OOD87" s="185"/>
      <c r="OOE87" s="183"/>
      <c r="OOG87" s="182"/>
      <c r="OOL87" s="183"/>
      <c r="OOM87" s="183"/>
      <c r="OON87" s="183"/>
      <c r="OOO87" s="184"/>
      <c r="OOP87" s="185"/>
      <c r="OOQ87" s="183"/>
      <c r="OOS87" s="182"/>
      <c r="OOX87" s="183"/>
      <c r="OOY87" s="183"/>
      <c r="OOZ87" s="183"/>
      <c r="OPA87" s="184"/>
      <c r="OPB87" s="185"/>
      <c r="OPC87" s="183"/>
      <c r="OPE87" s="182"/>
      <c r="OPJ87" s="183"/>
      <c r="OPK87" s="183"/>
      <c r="OPL87" s="183"/>
      <c r="OPM87" s="184"/>
      <c r="OPN87" s="185"/>
      <c r="OPO87" s="183"/>
      <c r="OPQ87" s="182"/>
      <c r="OPV87" s="183"/>
      <c r="OPW87" s="183"/>
      <c r="OPX87" s="183"/>
      <c r="OPY87" s="184"/>
      <c r="OPZ87" s="185"/>
      <c r="OQA87" s="183"/>
      <c r="OQC87" s="182"/>
      <c r="OQH87" s="183"/>
      <c r="OQI87" s="183"/>
      <c r="OQJ87" s="183"/>
      <c r="OQK87" s="184"/>
      <c r="OQL87" s="185"/>
      <c r="OQM87" s="183"/>
      <c r="OQO87" s="182"/>
      <c r="OQT87" s="183"/>
      <c r="OQU87" s="183"/>
      <c r="OQV87" s="183"/>
      <c r="OQW87" s="184"/>
      <c r="OQX87" s="185"/>
      <c r="OQY87" s="183"/>
      <c r="ORA87" s="182"/>
      <c r="ORF87" s="183"/>
      <c r="ORG87" s="183"/>
      <c r="ORH87" s="183"/>
      <c r="ORI87" s="184"/>
      <c r="ORJ87" s="185"/>
      <c r="ORK87" s="183"/>
      <c r="ORM87" s="182"/>
      <c r="ORR87" s="183"/>
      <c r="ORS87" s="183"/>
      <c r="ORT87" s="183"/>
      <c r="ORU87" s="184"/>
      <c r="ORV87" s="185"/>
      <c r="ORW87" s="183"/>
      <c r="ORY87" s="182"/>
      <c r="OSD87" s="183"/>
      <c r="OSE87" s="183"/>
      <c r="OSF87" s="183"/>
      <c r="OSG87" s="184"/>
      <c r="OSH87" s="185"/>
      <c r="OSI87" s="183"/>
      <c r="OSK87" s="182"/>
      <c r="OSP87" s="183"/>
      <c r="OSQ87" s="183"/>
      <c r="OSR87" s="183"/>
      <c r="OSS87" s="184"/>
      <c r="OST87" s="185"/>
      <c r="OSU87" s="183"/>
      <c r="OSW87" s="182"/>
      <c r="OTB87" s="183"/>
      <c r="OTC87" s="183"/>
      <c r="OTD87" s="183"/>
      <c r="OTE87" s="184"/>
      <c r="OTF87" s="185"/>
      <c r="OTG87" s="183"/>
      <c r="OTI87" s="182"/>
      <c r="OTN87" s="183"/>
      <c r="OTO87" s="183"/>
      <c r="OTP87" s="183"/>
      <c r="OTQ87" s="184"/>
      <c r="OTR87" s="185"/>
      <c r="OTS87" s="183"/>
      <c r="OTU87" s="182"/>
      <c r="OTZ87" s="183"/>
      <c r="OUA87" s="183"/>
      <c r="OUB87" s="183"/>
      <c r="OUC87" s="184"/>
      <c r="OUD87" s="185"/>
      <c r="OUE87" s="183"/>
      <c r="OUG87" s="182"/>
      <c r="OUL87" s="183"/>
      <c r="OUM87" s="183"/>
      <c r="OUN87" s="183"/>
      <c r="OUO87" s="184"/>
      <c r="OUP87" s="185"/>
      <c r="OUQ87" s="183"/>
      <c r="OUS87" s="182"/>
      <c r="OUX87" s="183"/>
      <c r="OUY87" s="183"/>
      <c r="OUZ87" s="183"/>
      <c r="OVA87" s="184"/>
      <c r="OVB87" s="185"/>
      <c r="OVC87" s="183"/>
      <c r="OVE87" s="182"/>
      <c r="OVJ87" s="183"/>
      <c r="OVK87" s="183"/>
      <c r="OVL87" s="183"/>
      <c r="OVM87" s="184"/>
      <c r="OVN87" s="185"/>
      <c r="OVO87" s="183"/>
      <c r="OVQ87" s="182"/>
      <c r="OVV87" s="183"/>
      <c r="OVW87" s="183"/>
      <c r="OVX87" s="183"/>
      <c r="OVY87" s="184"/>
      <c r="OVZ87" s="185"/>
      <c r="OWA87" s="183"/>
      <c r="OWC87" s="182"/>
      <c r="OWH87" s="183"/>
      <c r="OWI87" s="183"/>
      <c r="OWJ87" s="183"/>
      <c r="OWK87" s="184"/>
      <c r="OWL87" s="185"/>
      <c r="OWM87" s="183"/>
      <c r="OWO87" s="182"/>
      <c r="OWT87" s="183"/>
      <c r="OWU87" s="183"/>
      <c r="OWV87" s="183"/>
      <c r="OWW87" s="184"/>
      <c r="OWX87" s="185"/>
      <c r="OWY87" s="183"/>
      <c r="OXA87" s="182"/>
      <c r="OXF87" s="183"/>
      <c r="OXG87" s="183"/>
      <c r="OXH87" s="183"/>
      <c r="OXI87" s="184"/>
      <c r="OXJ87" s="185"/>
      <c r="OXK87" s="183"/>
      <c r="OXM87" s="182"/>
      <c r="OXR87" s="183"/>
      <c r="OXS87" s="183"/>
      <c r="OXT87" s="183"/>
      <c r="OXU87" s="184"/>
      <c r="OXV87" s="185"/>
      <c r="OXW87" s="183"/>
      <c r="OXY87" s="182"/>
      <c r="OYD87" s="183"/>
      <c r="OYE87" s="183"/>
      <c r="OYF87" s="183"/>
      <c r="OYG87" s="184"/>
      <c r="OYH87" s="185"/>
      <c r="OYI87" s="183"/>
      <c r="OYK87" s="182"/>
      <c r="OYP87" s="183"/>
      <c r="OYQ87" s="183"/>
      <c r="OYR87" s="183"/>
      <c r="OYS87" s="184"/>
      <c r="OYT87" s="185"/>
      <c r="OYU87" s="183"/>
      <c r="OYW87" s="182"/>
      <c r="OZB87" s="183"/>
      <c r="OZC87" s="183"/>
      <c r="OZD87" s="183"/>
      <c r="OZE87" s="184"/>
      <c r="OZF87" s="185"/>
      <c r="OZG87" s="183"/>
      <c r="OZI87" s="182"/>
      <c r="OZN87" s="183"/>
      <c r="OZO87" s="183"/>
      <c r="OZP87" s="183"/>
      <c r="OZQ87" s="184"/>
      <c r="OZR87" s="185"/>
      <c r="OZS87" s="183"/>
      <c r="OZU87" s="182"/>
      <c r="OZZ87" s="183"/>
      <c r="PAA87" s="183"/>
      <c r="PAB87" s="183"/>
      <c r="PAC87" s="184"/>
      <c r="PAD87" s="185"/>
      <c r="PAE87" s="183"/>
      <c r="PAG87" s="182"/>
      <c r="PAL87" s="183"/>
      <c r="PAM87" s="183"/>
      <c r="PAN87" s="183"/>
      <c r="PAO87" s="184"/>
      <c r="PAP87" s="185"/>
      <c r="PAQ87" s="183"/>
      <c r="PAS87" s="182"/>
      <c r="PAX87" s="183"/>
      <c r="PAY87" s="183"/>
      <c r="PAZ87" s="183"/>
      <c r="PBA87" s="184"/>
      <c r="PBB87" s="185"/>
      <c r="PBC87" s="183"/>
      <c r="PBE87" s="182"/>
      <c r="PBJ87" s="183"/>
      <c r="PBK87" s="183"/>
      <c r="PBL87" s="183"/>
      <c r="PBM87" s="184"/>
      <c r="PBN87" s="185"/>
      <c r="PBO87" s="183"/>
      <c r="PBQ87" s="182"/>
      <c r="PBV87" s="183"/>
      <c r="PBW87" s="183"/>
      <c r="PBX87" s="183"/>
      <c r="PBY87" s="184"/>
      <c r="PBZ87" s="185"/>
      <c r="PCA87" s="183"/>
      <c r="PCC87" s="182"/>
      <c r="PCH87" s="183"/>
      <c r="PCI87" s="183"/>
      <c r="PCJ87" s="183"/>
      <c r="PCK87" s="184"/>
      <c r="PCL87" s="185"/>
      <c r="PCM87" s="183"/>
      <c r="PCO87" s="182"/>
      <c r="PCT87" s="183"/>
      <c r="PCU87" s="183"/>
      <c r="PCV87" s="183"/>
      <c r="PCW87" s="184"/>
      <c r="PCX87" s="185"/>
      <c r="PCY87" s="183"/>
      <c r="PDA87" s="182"/>
      <c r="PDF87" s="183"/>
      <c r="PDG87" s="183"/>
      <c r="PDH87" s="183"/>
      <c r="PDI87" s="184"/>
      <c r="PDJ87" s="185"/>
      <c r="PDK87" s="183"/>
      <c r="PDM87" s="182"/>
      <c r="PDR87" s="183"/>
      <c r="PDS87" s="183"/>
      <c r="PDT87" s="183"/>
      <c r="PDU87" s="184"/>
      <c r="PDV87" s="185"/>
      <c r="PDW87" s="183"/>
      <c r="PDY87" s="182"/>
      <c r="PED87" s="183"/>
      <c r="PEE87" s="183"/>
      <c r="PEF87" s="183"/>
      <c r="PEG87" s="184"/>
      <c r="PEH87" s="185"/>
      <c r="PEI87" s="183"/>
      <c r="PEK87" s="182"/>
      <c r="PEP87" s="183"/>
      <c r="PEQ87" s="183"/>
      <c r="PER87" s="183"/>
      <c r="PES87" s="184"/>
      <c r="PET87" s="185"/>
      <c r="PEU87" s="183"/>
      <c r="PEW87" s="182"/>
      <c r="PFB87" s="183"/>
      <c r="PFC87" s="183"/>
      <c r="PFD87" s="183"/>
      <c r="PFE87" s="184"/>
      <c r="PFF87" s="185"/>
      <c r="PFG87" s="183"/>
      <c r="PFI87" s="182"/>
      <c r="PFN87" s="183"/>
      <c r="PFO87" s="183"/>
      <c r="PFP87" s="183"/>
      <c r="PFQ87" s="184"/>
      <c r="PFR87" s="185"/>
      <c r="PFS87" s="183"/>
      <c r="PFU87" s="182"/>
      <c r="PFZ87" s="183"/>
      <c r="PGA87" s="183"/>
      <c r="PGB87" s="183"/>
      <c r="PGC87" s="184"/>
      <c r="PGD87" s="185"/>
      <c r="PGE87" s="183"/>
      <c r="PGG87" s="182"/>
      <c r="PGL87" s="183"/>
      <c r="PGM87" s="183"/>
      <c r="PGN87" s="183"/>
      <c r="PGO87" s="184"/>
      <c r="PGP87" s="185"/>
      <c r="PGQ87" s="183"/>
      <c r="PGS87" s="182"/>
      <c r="PGX87" s="183"/>
      <c r="PGY87" s="183"/>
      <c r="PGZ87" s="183"/>
      <c r="PHA87" s="184"/>
      <c r="PHB87" s="185"/>
      <c r="PHC87" s="183"/>
      <c r="PHE87" s="182"/>
      <c r="PHJ87" s="183"/>
      <c r="PHK87" s="183"/>
      <c r="PHL87" s="183"/>
      <c r="PHM87" s="184"/>
      <c r="PHN87" s="185"/>
      <c r="PHO87" s="183"/>
      <c r="PHQ87" s="182"/>
      <c r="PHV87" s="183"/>
      <c r="PHW87" s="183"/>
      <c r="PHX87" s="183"/>
      <c r="PHY87" s="184"/>
      <c r="PHZ87" s="185"/>
      <c r="PIA87" s="183"/>
      <c r="PIC87" s="182"/>
      <c r="PIH87" s="183"/>
      <c r="PII87" s="183"/>
      <c r="PIJ87" s="183"/>
      <c r="PIK87" s="184"/>
      <c r="PIL87" s="185"/>
      <c r="PIM87" s="183"/>
      <c r="PIO87" s="182"/>
      <c r="PIT87" s="183"/>
      <c r="PIU87" s="183"/>
      <c r="PIV87" s="183"/>
      <c r="PIW87" s="184"/>
      <c r="PIX87" s="185"/>
      <c r="PIY87" s="183"/>
      <c r="PJA87" s="182"/>
      <c r="PJF87" s="183"/>
      <c r="PJG87" s="183"/>
      <c r="PJH87" s="183"/>
      <c r="PJI87" s="184"/>
      <c r="PJJ87" s="185"/>
      <c r="PJK87" s="183"/>
      <c r="PJM87" s="182"/>
      <c r="PJR87" s="183"/>
      <c r="PJS87" s="183"/>
      <c r="PJT87" s="183"/>
      <c r="PJU87" s="184"/>
      <c r="PJV87" s="185"/>
      <c r="PJW87" s="183"/>
      <c r="PJY87" s="182"/>
      <c r="PKD87" s="183"/>
      <c r="PKE87" s="183"/>
      <c r="PKF87" s="183"/>
      <c r="PKG87" s="184"/>
      <c r="PKH87" s="185"/>
      <c r="PKI87" s="183"/>
      <c r="PKK87" s="182"/>
      <c r="PKP87" s="183"/>
      <c r="PKQ87" s="183"/>
      <c r="PKR87" s="183"/>
      <c r="PKS87" s="184"/>
      <c r="PKT87" s="185"/>
      <c r="PKU87" s="183"/>
      <c r="PKW87" s="182"/>
      <c r="PLB87" s="183"/>
      <c r="PLC87" s="183"/>
      <c r="PLD87" s="183"/>
      <c r="PLE87" s="184"/>
      <c r="PLF87" s="185"/>
      <c r="PLG87" s="183"/>
      <c r="PLI87" s="182"/>
      <c r="PLN87" s="183"/>
      <c r="PLO87" s="183"/>
      <c r="PLP87" s="183"/>
      <c r="PLQ87" s="184"/>
      <c r="PLR87" s="185"/>
      <c r="PLS87" s="183"/>
      <c r="PLU87" s="182"/>
      <c r="PLZ87" s="183"/>
      <c r="PMA87" s="183"/>
      <c r="PMB87" s="183"/>
      <c r="PMC87" s="184"/>
      <c r="PMD87" s="185"/>
      <c r="PME87" s="183"/>
      <c r="PMG87" s="182"/>
      <c r="PML87" s="183"/>
      <c r="PMM87" s="183"/>
      <c r="PMN87" s="183"/>
      <c r="PMO87" s="184"/>
      <c r="PMP87" s="185"/>
      <c r="PMQ87" s="183"/>
      <c r="PMS87" s="182"/>
      <c r="PMX87" s="183"/>
      <c r="PMY87" s="183"/>
      <c r="PMZ87" s="183"/>
      <c r="PNA87" s="184"/>
      <c r="PNB87" s="185"/>
      <c r="PNC87" s="183"/>
      <c r="PNE87" s="182"/>
      <c r="PNJ87" s="183"/>
      <c r="PNK87" s="183"/>
      <c r="PNL87" s="183"/>
      <c r="PNM87" s="184"/>
      <c r="PNN87" s="185"/>
      <c r="PNO87" s="183"/>
      <c r="PNQ87" s="182"/>
      <c r="PNV87" s="183"/>
      <c r="PNW87" s="183"/>
      <c r="PNX87" s="183"/>
      <c r="PNY87" s="184"/>
      <c r="PNZ87" s="185"/>
      <c r="POA87" s="183"/>
      <c r="POC87" s="182"/>
      <c r="POH87" s="183"/>
      <c r="POI87" s="183"/>
      <c r="POJ87" s="183"/>
      <c r="POK87" s="184"/>
      <c r="POL87" s="185"/>
      <c r="POM87" s="183"/>
      <c r="POO87" s="182"/>
      <c r="POT87" s="183"/>
      <c r="POU87" s="183"/>
      <c r="POV87" s="183"/>
      <c r="POW87" s="184"/>
      <c r="POX87" s="185"/>
      <c r="POY87" s="183"/>
      <c r="PPA87" s="182"/>
      <c r="PPF87" s="183"/>
      <c r="PPG87" s="183"/>
      <c r="PPH87" s="183"/>
      <c r="PPI87" s="184"/>
      <c r="PPJ87" s="185"/>
      <c r="PPK87" s="183"/>
      <c r="PPM87" s="182"/>
      <c r="PPR87" s="183"/>
      <c r="PPS87" s="183"/>
      <c r="PPT87" s="183"/>
      <c r="PPU87" s="184"/>
      <c r="PPV87" s="185"/>
      <c r="PPW87" s="183"/>
      <c r="PPY87" s="182"/>
      <c r="PQD87" s="183"/>
      <c r="PQE87" s="183"/>
      <c r="PQF87" s="183"/>
      <c r="PQG87" s="184"/>
      <c r="PQH87" s="185"/>
      <c r="PQI87" s="183"/>
      <c r="PQK87" s="182"/>
      <c r="PQP87" s="183"/>
      <c r="PQQ87" s="183"/>
      <c r="PQR87" s="183"/>
      <c r="PQS87" s="184"/>
      <c r="PQT87" s="185"/>
      <c r="PQU87" s="183"/>
      <c r="PQW87" s="182"/>
      <c r="PRB87" s="183"/>
      <c r="PRC87" s="183"/>
      <c r="PRD87" s="183"/>
      <c r="PRE87" s="184"/>
      <c r="PRF87" s="185"/>
      <c r="PRG87" s="183"/>
      <c r="PRI87" s="182"/>
      <c r="PRN87" s="183"/>
      <c r="PRO87" s="183"/>
      <c r="PRP87" s="183"/>
      <c r="PRQ87" s="184"/>
      <c r="PRR87" s="185"/>
      <c r="PRS87" s="183"/>
      <c r="PRU87" s="182"/>
      <c r="PRZ87" s="183"/>
      <c r="PSA87" s="183"/>
      <c r="PSB87" s="183"/>
      <c r="PSC87" s="184"/>
      <c r="PSD87" s="185"/>
      <c r="PSE87" s="183"/>
      <c r="PSG87" s="182"/>
      <c r="PSL87" s="183"/>
      <c r="PSM87" s="183"/>
      <c r="PSN87" s="183"/>
      <c r="PSO87" s="184"/>
      <c r="PSP87" s="185"/>
      <c r="PSQ87" s="183"/>
      <c r="PSS87" s="182"/>
      <c r="PSX87" s="183"/>
      <c r="PSY87" s="183"/>
      <c r="PSZ87" s="183"/>
      <c r="PTA87" s="184"/>
      <c r="PTB87" s="185"/>
      <c r="PTC87" s="183"/>
      <c r="PTE87" s="182"/>
      <c r="PTJ87" s="183"/>
      <c r="PTK87" s="183"/>
      <c r="PTL87" s="183"/>
      <c r="PTM87" s="184"/>
      <c r="PTN87" s="185"/>
      <c r="PTO87" s="183"/>
      <c r="PTQ87" s="182"/>
      <c r="PTV87" s="183"/>
      <c r="PTW87" s="183"/>
      <c r="PTX87" s="183"/>
      <c r="PTY87" s="184"/>
      <c r="PTZ87" s="185"/>
      <c r="PUA87" s="183"/>
      <c r="PUC87" s="182"/>
      <c r="PUH87" s="183"/>
      <c r="PUI87" s="183"/>
      <c r="PUJ87" s="183"/>
      <c r="PUK87" s="184"/>
      <c r="PUL87" s="185"/>
      <c r="PUM87" s="183"/>
      <c r="PUO87" s="182"/>
      <c r="PUT87" s="183"/>
      <c r="PUU87" s="183"/>
      <c r="PUV87" s="183"/>
      <c r="PUW87" s="184"/>
      <c r="PUX87" s="185"/>
      <c r="PUY87" s="183"/>
      <c r="PVA87" s="182"/>
      <c r="PVF87" s="183"/>
      <c r="PVG87" s="183"/>
      <c r="PVH87" s="183"/>
      <c r="PVI87" s="184"/>
      <c r="PVJ87" s="185"/>
      <c r="PVK87" s="183"/>
      <c r="PVM87" s="182"/>
      <c r="PVR87" s="183"/>
      <c r="PVS87" s="183"/>
      <c r="PVT87" s="183"/>
      <c r="PVU87" s="184"/>
      <c r="PVV87" s="185"/>
      <c r="PVW87" s="183"/>
      <c r="PVY87" s="182"/>
      <c r="PWD87" s="183"/>
      <c r="PWE87" s="183"/>
      <c r="PWF87" s="183"/>
      <c r="PWG87" s="184"/>
      <c r="PWH87" s="185"/>
      <c r="PWI87" s="183"/>
      <c r="PWK87" s="182"/>
      <c r="PWP87" s="183"/>
      <c r="PWQ87" s="183"/>
      <c r="PWR87" s="183"/>
      <c r="PWS87" s="184"/>
      <c r="PWT87" s="185"/>
      <c r="PWU87" s="183"/>
      <c r="PWW87" s="182"/>
      <c r="PXB87" s="183"/>
      <c r="PXC87" s="183"/>
      <c r="PXD87" s="183"/>
      <c r="PXE87" s="184"/>
      <c r="PXF87" s="185"/>
      <c r="PXG87" s="183"/>
      <c r="PXI87" s="182"/>
      <c r="PXN87" s="183"/>
      <c r="PXO87" s="183"/>
      <c r="PXP87" s="183"/>
      <c r="PXQ87" s="184"/>
      <c r="PXR87" s="185"/>
      <c r="PXS87" s="183"/>
      <c r="PXU87" s="182"/>
      <c r="PXZ87" s="183"/>
      <c r="PYA87" s="183"/>
      <c r="PYB87" s="183"/>
      <c r="PYC87" s="184"/>
      <c r="PYD87" s="185"/>
      <c r="PYE87" s="183"/>
      <c r="PYG87" s="182"/>
      <c r="PYL87" s="183"/>
      <c r="PYM87" s="183"/>
      <c r="PYN87" s="183"/>
      <c r="PYO87" s="184"/>
      <c r="PYP87" s="185"/>
      <c r="PYQ87" s="183"/>
      <c r="PYS87" s="182"/>
      <c r="PYX87" s="183"/>
      <c r="PYY87" s="183"/>
      <c r="PYZ87" s="183"/>
      <c r="PZA87" s="184"/>
      <c r="PZB87" s="185"/>
      <c r="PZC87" s="183"/>
      <c r="PZE87" s="182"/>
      <c r="PZJ87" s="183"/>
      <c r="PZK87" s="183"/>
      <c r="PZL87" s="183"/>
      <c r="PZM87" s="184"/>
      <c r="PZN87" s="185"/>
      <c r="PZO87" s="183"/>
      <c r="PZQ87" s="182"/>
      <c r="PZV87" s="183"/>
      <c r="PZW87" s="183"/>
      <c r="PZX87" s="183"/>
      <c r="PZY87" s="184"/>
      <c r="PZZ87" s="185"/>
      <c r="QAA87" s="183"/>
      <c r="QAC87" s="182"/>
      <c r="QAH87" s="183"/>
      <c r="QAI87" s="183"/>
      <c r="QAJ87" s="183"/>
      <c r="QAK87" s="184"/>
      <c r="QAL87" s="185"/>
      <c r="QAM87" s="183"/>
      <c r="QAO87" s="182"/>
      <c r="QAT87" s="183"/>
      <c r="QAU87" s="183"/>
      <c r="QAV87" s="183"/>
      <c r="QAW87" s="184"/>
      <c r="QAX87" s="185"/>
      <c r="QAY87" s="183"/>
      <c r="QBA87" s="182"/>
      <c r="QBF87" s="183"/>
      <c r="QBG87" s="183"/>
      <c r="QBH87" s="183"/>
      <c r="QBI87" s="184"/>
      <c r="QBJ87" s="185"/>
      <c r="QBK87" s="183"/>
      <c r="QBM87" s="182"/>
      <c r="QBR87" s="183"/>
      <c r="QBS87" s="183"/>
      <c r="QBT87" s="183"/>
      <c r="QBU87" s="184"/>
      <c r="QBV87" s="185"/>
      <c r="QBW87" s="183"/>
      <c r="QBY87" s="182"/>
      <c r="QCD87" s="183"/>
      <c r="QCE87" s="183"/>
      <c r="QCF87" s="183"/>
      <c r="QCG87" s="184"/>
      <c r="QCH87" s="185"/>
      <c r="QCI87" s="183"/>
      <c r="QCK87" s="182"/>
      <c r="QCP87" s="183"/>
      <c r="QCQ87" s="183"/>
      <c r="QCR87" s="183"/>
      <c r="QCS87" s="184"/>
      <c r="QCT87" s="185"/>
      <c r="QCU87" s="183"/>
      <c r="QCW87" s="182"/>
      <c r="QDB87" s="183"/>
      <c r="QDC87" s="183"/>
      <c r="QDD87" s="183"/>
      <c r="QDE87" s="184"/>
      <c r="QDF87" s="185"/>
      <c r="QDG87" s="183"/>
      <c r="QDI87" s="182"/>
      <c r="QDN87" s="183"/>
      <c r="QDO87" s="183"/>
      <c r="QDP87" s="183"/>
      <c r="QDQ87" s="184"/>
      <c r="QDR87" s="185"/>
      <c r="QDS87" s="183"/>
      <c r="QDU87" s="182"/>
      <c r="QDZ87" s="183"/>
      <c r="QEA87" s="183"/>
      <c r="QEB87" s="183"/>
      <c r="QEC87" s="184"/>
      <c r="QED87" s="185"/>
      <c r="QEE87" s="183"/>
      <c r="QEG87" s="182"/>
      <c r="QEL87" s="183"/>
      <c r="QEM87" s="183"/>
      <c r="QEN87" s="183"/>
      <c r="QEO87" s="184"/>
      <c r="QEP87" s="185"/>
      <c r="QEQ87" s="183"/>
      <c r="QES87" s="182"/>
      <c r="QEX87" s="183"/>
      <c r="QEY87" s="183"/>
      <c r="QEZ87" s="183"/>
      <c r="QFA87" s="184"/>
      <c r="QFB87" s="185"/>
      <c r="QFC87" s="183"/>
      <c r="QFE87" s="182"/>
      <c r="QFJ87" s="183"/>
      <c r="QFK87" s="183"/>
      <c r="QFL87" s="183"/>
      <c r="QFM87" s="184"/>
      <c r="QFN87" s="185"/>
      <c r="QFO87" s="183"/>
      <c r="QFQ87" s="182"/>
      <c r="QFV87" s="183"/>
      <c r="QFW87" s="183"/>
      <c r="QFX87" s="183"/>
      <c r="QFY87" s="184"/>
      <c r="QFZ87" s="185"/>
      <c r="QGA87" s="183"/>
      <c r="QGC87" s="182"/>
      <c r="QGH87" s="183"/>
      <c r="QGI87" s="183"/>
      <c r="QGJ87" s="183"/>
      <c r="QGK87" s="184"/>
      <c r="QGL87" s="185"/>
      <c r="QGM87" s="183"/>
      <c r="QGO87" s="182"/>
      <c r="QGT87" s="183"/>
      <c r="QGU87" s="183"/>
      <c r="QGV87" s="183"/>
      <c r="QGW87" s="184"/>
      <c r="QGX87" s="185"/>
      <c r="QGY87" s="183"/>
      <c r="QHA87" s="182"/>
      <c r="QHF87" s="183"/>
      <c r="QHG87" s="183"/>
      <c r="QHH87" s="183"/>
      <c r="QHI87" s="184"/>
      <c r="QHJ87" s="185"/>
      <c r="QHK87" s="183"/>
      <c r="QHM87" s="182"/>
      <c r="QHR87" s="183"/>
      <c r="QHS87" s="183"/>
      <c r="QHT87" s="183"/>
      <c r="QHU87" s="184"/>
      <c r="QHV87" s="185"/>
      <c r="QHW87" s="183"/>
      <c r="QHY87" s="182"/>
      <c r="QID87" s="183"/>
      <c r="QIE87" s="183"/>
      <c r="QIF87" s="183"/>
      <c r="QIG87" s="184"/>
      <c r="QIH87" s="185"/>
      <c r="QII87" s="183"/>
      <c r="QIK87" s="182"/>
      <c r="QIP87" s="183"/>
      <c r="QIQ87" s="183"/>
      <c r="QIR87" s="183"/>
      <c r="QIS87" s="184"/>
      <c r="QIT87" s="185"/>
      <c r="QIU87" s="183"/>
      <c r="QIW87" s="182"/>
      <c r="QJB87" s="183"/>
      <c r="QJC87" s="183"/>
      <c r="QJD87" s="183"/>
      <c r="QJE87" s="184"/>
      <c r="QJF87" s="185"/>
      <c r="QJG87" s="183"/>
      <c r="QJI87" s="182"/>
      <c r="QJN87" s="183"/>
      <c r="QJO87" s="183"/>
      <c r="QJP87" s="183"/>
      <c r="QJQ87" s="184"/>
      <c r="QJR87" s="185"/>
      <c r="QJS87" s="183"/>
      <c r="QJU87" s="182"/>
      <c r="QJZ87" s="183"/>
      <c r="QKA87" s="183"/>
      <c r="QKB87" s="183"/>
      <c r="QKC87" s="184"/>
      <c r="QKD87" s="185"/>
      <c r="QKE87" s="183"/>
      <c r="QKG87" s="182"/>
      <c r="QKL87" s="183"/>
      <c r="QKM87" s="183"/>
      <c r="QKN87" s="183"/>
      <c r="QKO87" s="184"/>
      <c r="QKP87" s="185"/>
      <c r="QKQ87" s="183"/>
      <c r="QKS87" s="182"/>
      <c r="QKX87" s="183"/>
      <c r="QKY87" s="183"/>
      <c r="QKZ87" s="183"/>
      <c r="QLA87" s="184"/>
      <c r="QLB87" s="185"/>
      <c r="QLC87" s="183"/>
      <c r="QLE87" s="182"/>
      <c r="QLJ87" s="183"/>
      <c r="QLK87" s="183"/>
      <c r="QLL87" s="183"/>
      <c r="QLM87" s="184"/>
      <c r="QLN87" s="185"/>
      <c r="QLO87" s="183"/>
      <c r="QLQ87" s="182"/>
      <c r="QLV87" s="183"/>
      <c r="QLW87" s="183"/>
      <c r="QLX87" s="183"/>
      <c r="QLY87" s="184"/>
      <c r="QLZ87" s="185"/>
      <c r="QMA87" s="183"/>
      <c r="QMC87" s="182"/>
      <c r="QMH87" s="183"/>
      <c r="QMI87" s="183"/>
      <c r="QMJ87" s="183"/>
      <c r="QMK87" s="184"/>
      <c r="QML87" s="185"/>
      <c r="QMM87" s="183"/>
      <c r="QMO87" s="182"/>
      <c r="QMT87" s="183"/>
      <c r="QMU87" s="183"/>
      <c r="QMV87" s="183"/>
      <c r="QMW87" s="184"/>
      <c r="QMX87" s="185"/>
      <c r="QMY87" s="183"/>
      <c r="QNA87" s="182"/>
      <c r="QNF87" s="183"/>
      <c r="QNG87" s="183"/>
      <c r="QNH87" s="183"/>
      <c r="QNI87" s="184"/>
      <c r="QNJ87" s="185"/>
      <c r="QNK87" s="183"/>
      <c r="QNM87" s="182"/>
      <c r="QNR87" s="183"/>
      <c r="QNS87" s="183"/>
      <c r="QNT87" s="183"/>
      <c r="QNU87" s="184"/>
      <c r="QNV87" s="185"/>
      <c r="QNW87" s="183"/>
      <c r="QNY87" s="182"/>
      <c r="QOD87" s="183"/>
      <c r="QOE87" s="183"/>
      <c r="QOF87" s="183"/>
      <c r="QOG87" s="184"/>
      <c r="QOH87" s="185"/>
      <c r="QOI87" s="183"/>
      <c r="QOK87" s="182"/>
      <c r="QOP87" s="183"/>
      <c r="QOQ87" s="183"/>
      <c r="QOR87" s="183"/>
      <c r="QOS87" s="184"/>
      <c r="QOT87" s="185"/>
      <c r="QOU87" s="183"/>
      <c r="QOW87" s="182"/>
      <c r="QPB87" s="183"/>
      <c r="QPC87" s="183"/>
      <c r="QPD87" s="183"/>
      <c r="QPE87" s="184"/>
      <c r="QPF87" s="185"/>
      <c r="QPG87" s="183"/>
      <c r="QPI87" s="182"/>
      <c r="QPN87" s="183"/>
      <c r="QPO87" s="183"/>
      <c r="QPP87" s="183"/>
      <c r="QPQ87" s="184"/>
      <c r="QPR87" s="185"/>
      <c r="QPS87" s="183"/>
      <c r="QPU87" s="182"/>
      <c r="QPZ87" s="183"/>
      <c r="QQA87" s="183"/>
      <c r="QQB87" s="183"/>
      <c r="QQC87" s="184"/>
      <c r="QQD87" s="185"/>
      <c r="QQE87" s="183"/>
      <c r="QQG87" s="182"/>
      <c r="QQL87" s="183"/>
      <c r="QQM87" s="183"/>
      <c r="QQN87" s="183"/>
      <c r="QQO87" s="184"/>
      <c r="QQP87" s="185"/>
      <c r="QQQ87" s="183"/>
      <c r="QQS87" s="182"/>
      <c r="QQX87" s="183"/>
      <c r="QQY87" s="183"/>
      <c r="QQZ87" s="183"/>
      <c r="QRA87" s="184"/>
      <c r="QRB87" s="185"/>
      <c r="QRC87" s="183"/>
      <c r="QRE87" s="182"/>
      <c r="QRJ87" s="183"/>
      <c r="QRK87" s="183"/>
      <c r="QRL87" s="183"/>
      <c r="QRM87" s="184"/>
      <c r="QRN87" s="185"/>
      <c r="QRO87" s="183"/>
      <c r="QRQ87" s="182"/>
      <c r="QRV87" s="183"/>
      <c r="QRW87" s="183"/>
      <c r="QRX87" s="183"/>
      <c r="QRY87" s="184"/>
      <c r="QRZ87" s="185"/>
      <c r="QSA87" s="183"/>
      <c r="QSC87" s="182"/>
      <c r="QSH87" s="183"/>
      <c r="QSI87" s="183"/>
      <c r="QSJ87" s="183"/>
      <c r="QSK87" s="184"/>
      <c r="QSL87" s="185"/>
      <c r="QSM87" s="183"/>
      <c r="QSO87" s="182"/>
      <c r="QST87" s="183"/>
      <c r="QSU87" s="183"/>
      <c r="QSV87" s="183"/>
      <c r="QSW87" s="184"/>
      <c r="QSX87" s="185"/>
      <c r="QSY87" s="183"/>
      <c r="QTA87" s="182"/>
      <c r="QTF87" s="183"/>
      <c r="QTG87" s="183"/>
      <c r="QTH87" s="183"/>
      <c r="QTI87" s="184"/>
      <c r="QTJ87" s="185"/>
      <c r="QTK87" s="183"/>
      <c r="QTM87" s="182"/>
      <c r="QTR87" s="183"/>
      <c r="QTS87" s="183"/>
      <c r="QTT87" s="183"/>
      <c r="QTU87" s="184"/>
      <c r="QTV87" s="185"/>
      <c r="QTW87" s="183"/>
      <c r="QTY87" s="182"/>
      <c r="QUD87" s="183"/>
      <c r="QUE87" s="183"/>
      <c r="QUF87" s="183"/>
      <c r="QUG87" s="184"/>
      <c r="QUH87" s="185"/>
      <c r="QUI87" s="183"/>
      <c r="QUK87" s="182"/>
      <c r="QUP87" s="183"/>
      <c r="QUQ87" s="183"/>
      <c r="QUR87" s="183"/>
      <c r="QUS87" s="184"/>
      <c r="QUT87" s="185"/>
      <c r="QUU87" s="183"/>
      <c r="QUW87" s="182"/>
      <c r="QVB87" s="183"/>
      <c r="QVC87" s="183"/>
      <c r="QVD87" s="183"/>
      <c r="QVE87" s="184"/>
      <c r="QVF87" s="185"/>
      <c r="QVG87" s="183"/>
      <c r="QVI87" s="182"/>
      <c r="QVN87" s="183"/>
      <c r="QVO87" s="183"/>
      <c r="QVP87" s="183"/>
      <c r="QVQ87" s="184"/>
      <c r="QVR87" s="185"/>
      <c r="QVS87" s="183"/>
      <c r="QVU87" s="182"/>
      <c r="QVZ87" s="183"/>
      <c r="QWA87" s="183"/>
      <c r="QWB87" s="183"/>
      <c r="QWC87" s="184"/>
      <c r="QWD87" s="185"/>
      <c r="QWE87" s="183"/>
      <c r="QWG87" s="182"/>
      <c r="QWL87" s="183"/>
      <c r="QWM87" s="183"/>
      <c r="QWN87" s="183"/>
      <c r="QWO87" s="184"/>
      <c r="QWP87" s="185"/>
      <c r="QWQ87" s="183"/>
      <c r="QWS87" s="182"/>
      <c r="QWX87" s="183"/>
      <c r="QWY87" s="183"/>
      <c r="QWZ87" s="183"/>
      <c r="QXA87" s="184"/>
      <c r="QXB87" s="185"/>
      <c r="QXC87" s="183"/>
      <c r="QXE87" s="182"/>
      <c r="QXJ87" s="183"/>
      <c r="QXK87" s="183"/>
      <c r="QXL87" s="183"/>
      <c r="QXM87" s="184"/>
      <c r="QXN87" s="185"/>
      <c r="QXO87" s="183"/>
      <c r="QXQ87" s="182"/>
      <c r="QXV87" s="183"/>
      <c r="QXW87" s="183"/>
      <c r="QXX87" s="183"/>
      <c r="QXY87" s="184"/>
      <c r="QXZ87" s="185"/>
      <c r="QYA87" s="183"/>
      <c r="QYC87" s="182"/>
      <c r="QYH87" s="183"/>
      <c r="QYI87" s="183"/>
      <c r="QYJ87" s="183"/>
      <c r="QYK87" s="184"/>
      <c r="QYL87" s="185"/>
      <c r="QYM87" s="183"/>
      <c r="QYO87" s="182"/>
      <c r="QYT87" s="183"/>
      <c r="QYU87" s="183"/>
      <c r="QYV87" s="183"/>
      <c r="QYW87" s="184"/>
      <c r="QYX87" s="185"/>
      <c r="QYY87" s="183"/>
      <c r="QZA87" s="182"/>
      <c r="QZF87" s="183"/>
      <c r="QZG87" s="183"/>
      <c r="QZH87" s="183"/>
      <c r="QZI87" s="184"/>
      <c r="QZJ87" s="185"/>
      <c r="QZK87" s="183"/>
      <c r="QZM87" s="182"/>
      <c r="QZR87" s="183"/>
      <c r="QZS87" s="183"/>
      <c r="QZT87" s="183"/>
      <c r="QZU87" s="184"/>
      <c r="QZV87" s="185"/>
      <c r="QZW87" s="183"/>
      <c r="QZY87" s="182"/>
      <c r="RAD87" s="183"/>
      <c r="RAE87" s="183"/>
      <c r="RAF87" s="183"/>
      <c r="RAG87" s="184"/>
      <c r="RAH87" s="185"/>
      <c r="RAI87" s="183"/>
      <c r="RAK87" s="182"/>
      <c r="RAP87" s="183"/>
      <c r="RAQ87" s="183"/>
      <c r="RAR87" s="183"/>
      <c r="RAS87" s="184"/>
      <c r="RAT87" s="185"/>
      <c r="RAU87" s="183"/>
      <c r="RAW87" s="182"/>
      <c r="RBB87" s="183"/>
      <c r="RBC87" s="183"/>
      <c r="RBD87" s="183"/>
      <c r="RBE87" s="184"/>
      <c r="RBF87" s="185"/>
      <c r="RBG87" s="183"/>
      <c r="RBI87" s="182"/>
      <c r="RBN87" s="183"/>
      <c r="RBO87" s="183"/>
      <c r="RBP87" s="183"/>
      <c r="RBQ87" s="184"/>
      <c r="RBR87" s="185"/>
      <c r="RBS87" s="183"/>
      <c r="RBU87" s="182"/>
      <c r="RBZ87" s="183"/>
      <c r="RCA87" s="183"/>
      <c r="RCB87" s="183"/>
      <c r="RCC87" s="184"/>
      <c r="RCD87" s="185"/>
      <c r="RCE87" s="183"/>
      <c r="RCG87" s="182"/>
      <c r="RCL87" s="183"/>
      <c r="RCM87" s="183"/>
      <c r="RCN87" s="183"/>
      <c r="RCO87" s="184"/>
      <c r="RCP87" s="185"/>
      <c r="RCQ87" s="183"/>
      <c r="RCS87" s="182"/>
      <c r="RCX87" s="183"/>
      <c r="RCY87" s="183"/>
      <c r="RCZ87" s="183"/>
      <c r="RDA87" s="184"/>
      <c r="RDB87" s="185"/>
      <c r="RDC87" s="183"/>
      <c r="RDE87" s="182"/>
      <c r="RDJ87" s="183"/>
      <c r="RDK87" s="183"/>
      <c r="RDL87" s="183"/>
      <c r="RDM87" s="184"/>
      <c r="RDN87" s="185"/>
      <c r="RDO87" s="183"/>
      <c r="RDQ87" s="182"/>
      <c r="RDV87" s="183"/>
      <c r="RDW87" s="183"/>
      <c r="RDX87" s="183"/>
      <c r="RDY87" s="184"/>
      <c r="RDZ87" s="185"/>
      <c r="REA87" s="183"/>
      <c r="REC87" s="182"/>
      <c r="REH87" s="183"/>
      <c r="REI87" s="183"/>
      <c r="REJ87" s="183"/>
      <c r="REK87" s="184"/>
      <c r="REL87" s="185"/>
      <c r="REM87" s="183"/>
      <c r="REO87" s="182"/>
      <c r="RET87" s="183"/>
      <c r="REU87" s="183"/>
      <c r="REV87" s="183"/>
      <c r="REW87" s="184"/>
      <c r="REX87" s="185"/>
      <c r="REY87" s="183"/>
      <c r="RFA87" s="182"/>
      <c r="RFF87" s="183"/>
      <c r="RFG87" s="183"/>
      <c r="RFH87" s="183"/>
      <c r="RFI87" s="184"/>
      <c r="RFJ87" s="185"/>
      <c r="RFK87" s="183"/>
      <c r="RFM87" s="182"/>
      <c r="RFR87" s="183"/>
      <c r="RFS87" s="183"/>
      <c r="RFT87" s="183"/>
      <c r="RFU87" s="184"/>
      <c r="RFV87" s="185"/>
      <c r="RFW87" s="183"/>
      <c r="RFY87" s="182"/>
      <c r="RGD87" s="183"/>
      <c r="RGE87" s="183"/>
      <c r="RGF87" s="183"/>
      <c r="RGG87" s="184"/>
      <c r="RGH87" s="185"/>
      <c r="RGI87" s="183"/>
      <c r="RGK87" s="182"/>
      <c r="RGP87" s="183"/>
      <c r="RGQ87" s="183"/>
      <c r="RGR87" s="183"/>
      <c r="RGS87" s="184"/>
      <c r="RGT87" s="185"/>
      <c r="RGU87" s="183"/>
      <c r="RGW87" s="182"/>
      <c r="RHB87" s="183"/>
      <c r="RHC87" s="183"/>
      <c r="RHD87" s="183"/>
      <c r="RHE87" s="184"/>
      <c r="RHF87" s="185"/>
      <c r="RHG87" s="183"/>
      <c r="RHI87" s="182"/>
      <c r="RHN87" s="183"/>
      <c r="RHO87" s="183"/>
      <c r="RHP87" s="183"/>
      <c r="RHQ87" s="184"/>
      <c r="RHR87" s="185"/>
      <c r="RHS87" s="183"/>
      <c r="RHU87" s="182"/>
      <c r="RHZ87" s="183"/>
      <c r="RIA87" s="183"/>
      <c r="RIB87" s="183"/>
      <c r="RIC87" s="184"/>
      <c r="RID87" s="185"/>
      <c r="RIE87" s="183"/>
      <c r="RIG87" s="182"/>
      <c r="RIL87" s="183"/>
      <c r="RIM87" s="183"/>
      <c r="RIN87" s="183"/>
      <c r="RIO87" s="184"/>
      <c r="RIP87" s="185"/>
      <c r="RIQ87" s="183"/>
      <c r="RIS87" s="182"/>
      <c r="RIX87" s="183"/>
      <c r="RIY87" s="183"/>
      <c r="RIZ87" s="183"/>
      <c r="RJA87" s="184"/>
      <c r="RJB87" s="185"/>
      <c r="RJC87" s="183"/>
      <c r="RJE87" s="182"/>
      <c r="RJJ87" s="183"/>
      <c r="RJK87" s="183"/>
      <c r="RJL87" s="183"/>
      <c r="RJM87" s="184"/>
      <c r="RJN87" s="185"/>
      <c r="RJO87" s="183"/>
      <c r="RJQ87" s="182"/>
      <c r="RJV87" s="183"/>
      <c r="RJW87" s="183"/>
      <c r="RJX87" s="183"/>
      <c r="RJY87" s="184"/>
      <c r="RJZ87" s="185"/>
      <c r="RKA87" s="183"/>
      <c r="RKC87" s="182"/>
      <c r="RKH87" s="183"/>
      <c r="RKI87" s="183"/>
      <c r="RKJ87" s="183"/>
      <c r="RKK87" s="184"/>
      <c r="RKL87" s="185"/>
      <c r="RKM87" s="183"/>
      <c r="RKO87" s="182"/>
      <c r="RKT87" s="183"/>
      <c r="RKU87" s="183"/>
      <c r="RKV87" s="183"/>
      <c r="RKW87" s="184"/>
      <c r="RKX87" s="185"/>
      <c r="RKY87" s="183"/>
      <c r="RLA87" s="182"/>
      <c r="RLF87" s="183"/>
      <c r="RLG87" s="183"/>
      <c r="RLH87" s="183"/>
      <c r="RLI87" s="184"/>
      <c r="RLJ87" s="185"/>
      <c r="RLK87" s="183"/>
      <c r="RLM87" s="182"/>
      <c r="RLR87" s="183"/>
      <c r="RLS87" s="183"/>
      <c r="RLT87" s="183"/>
      <c r="RLU87" s="184"/>
      <c r="RLV87" s="185"/>
      <c r="RLW87" s="183"/>
      <c r="RLY87" s="182"/>
      <c r="RMD87" s="183"/>
      <c r="RME87" s="183"/>
      <c r="RMF87" s="183"/>
      <c r="RMG87" s="184"/>
      <c r="RMH87" s="185"/>
      <c r="RMI87" s="183"/>
      <c r="RMK87" s="182"/>
      <c r="RMP87" s="183"/>
      <c r="RMQ87" s="183"/>
      <c r="RMR87" s="183"/>
      <c r="RMS87" s="184"/>
      <c r="RMT87" s="185"/>
      <c r="RMU87" s="183"/>
      <c r="RMW87" s="182"/>
      <c r="RNB87" s="183"/>
      <c r="RNC87" s="183"/>
      <c r="RND87" s="183"/>
      <c r="RNE87" s="184"/>
      <c r="RNF87" s="185"/>
      <c r="RNG87" s="183"/>
      <c r="RNI87" s="182"/>
      <c r="RNN87" s="183"/>
      <c r="RNO87" s="183"/>
      <c r="RNP87" s="183"/>
      <c r="RNQ87" s="184"/>
      <c r="RNR87" s="185"/>
      <c r="RNS87" s="183"/>
      <c r="RNU87" s="182"/>
      <c r="RNZ87" s="183"/>
      <c r="ROA87" s="183"/>
      <c r="ROB87" s="183"/>
      <c r="ROC87" s="184"/>
      <c r="ROD87" s="185"/>
      <c r="ROE87" s="183"/>
      <c r="ROG87" s="182"/>
      <c r="ROL87" s="183"/>
      <c r="ROM87" s="183"/>
      <c r="RON87" s="183"/>
      <c r="ROO87" s="184"/>
      <c r="ROP87" s="185"/>
      <c r="ROQ87" s="183"/>
      <c r="ROS87" s="182"/>
      <c r="ROX87" s="183"/>
      <c r="ROY87" s="183"/>
      <c r="ROZ87" s="183"/>
      <c r="RPA87" s="184"/>
      <c r="RPB87" s="185"/>
      <c r="RPC87" s="183"/>
      <c r="RPE87" s="182"/>
      <c r="RPJ87" s="183"/>
      <c r="RPK87" s="183"/>
      <c r="RPL87" s="183"/>
      <c r="RPM87" s="184"/>
      <c r="RPN87" s="185"/>
      <c r="RPO87" s="183"/>
      <c r="RPQ87" s="182"/>
      <c r="RPV87" s="183"/>
      <c r="RPW87" s="183"/>
      <c r="RPX87" s="183"/>
      <c r="RPY87" s="184"/>
      <c r="RPZ87" s="185"/>
      <c r="RQA87" s="183"/>
      <c r="RQC87" s="182"/>
      <c r="RQH87" s="183"/>
      <c r="RQI87" s="183"/>
      <c r="RQJ87" s="183"/>
      <c r="RQK87" s="184"/>
      <c r="RQL87" s="185"/>
      <c r="RQM87" s="183"/>
      <c r="RQO87" s="182"/>
      <c r="RQT87" s="183"/>
      <c r="RQU87" s="183"/>
      <c r="RQV87" s="183"/>
      <c r="RQW87" s="184"/>
      <c r="RQX87" s="185"/>
      <c r="RQY87" s="183"/>
      <c r="RRA87" s="182"/>
      <c r="RRF87" s="183"/>
      <c r="RRG87" s="183"/>
      <c r="RRH87" s="183"/>
      <c r="RRI87" s="184"/>
      <c r="RRJ87" s="185"/>
      <c r="RRK87" s="183"/>
      <c r="RRM87" s="182"/>
      <c r="RRR87" s="183"/>
      <c r="RRS87" s="183"/>
      <c r="RRT87" s="183"/>
      <c r="RRU87" s="184"/>
      <c r="RRV87" s="185"/>
      <c r="RRW87" s="183"/>
      <c r="RRY87" s="182"/>
      <c r="RSD87" s="183"/>
      <c r="RSE87" s="183"/>
      <c r="RSF87" s="183"/>
      <c r="RSG87" s="184"/>
      <c r="RSH87" s="185"/>
      <c r="RSI87" s="183"/>
      <c r="RSK87" s="182"/>
      <c r="RSP87" s="183"/>
      <c r="RSQ87" s="183"/>
      <c r="RSR87" s="183"/>
      <c r="RSS87" s="184"/>
      <c r="RST87" s="185"/>
      <c r="RSU87" s="183"/>
      <c r="RSW87" s="182"/>
      <c r="RTB87" s="183"/>
      <c r="RTC87" s="183"/>
      <c r="RTD87" s="183"/>
      <c r="RTE87" s="184"/>
      <c r="RTF87" s="185"/>
      <c r="RTG87" s="183"/>
      <c r="RTI87" s="182"/>
      <c r="RTN87" s="183"/>
      <c r="RTO87" s="183"/>
      <c r="RTP87" s="183"/>
      <c r="RTQ87" s="184"/>
      <c r="RTR87" s="185"/>
      <c r="RTS87" s="183"/>
      <c r="RTU87" s="182"/>
      <c r="RTZ87" s="183"/>
      <c r="RUA87" s="183"/>
      <c r="RUB87" s="183"/>
      <c r="RUC87" s="184"/>
      <c r="RUD87" s="185"/>
      <c r="RUE87" s="183"/>
      <c r="RUG87" s="182"/>
      <c r="RUL87" s="183"/>
      <c r="RUM87" s="183"/>
      <c r="RUN87" s="183"/>
      <c r="RUO87" s="184"/>
      <c r="RUP87" s="185"/>
      <c r="RUQ87" s="183"/>
      <c r="RUS87" s="182"/>
      <c r="RUX87" s="183"/>
      <c r="RUY87" s="183"/>
      <c r="RUZ87" s="183"/>
      <c r="RVA87" s="184"/>
      <c r="RVB87" s="185"/>
      <c r="RVC87" s="183"/>
      <c r="RVE87" s="182"/>
      <c r="RVJ87" s="183"/>
      <c r="RVK87" s="183"/>
      <c r="RVL87" s="183"/>
      <c r="RVM87" s="184"/>
      <c r="RVN87" s="185"/>
      <c r="RVO87" s="183"/>
      <c r="RVQ87" s="182"/>
      <c r="RVV87" s="183"/>
      <c r="RVW87" s="183"/>
      <c r="RVX87" s="183"/>
      <c r="RVY87" s="184"/>
      <c r="RVZ87" s="185"/>
      <c r="RWA87" s="183"/>
      <c r="RWC87" s="182"/>
      <c r="RWH87" s="183"/>
      <c r="RWI87" s="183"/>
      <c r="RWJ87" s="183"/>
      <c r="RWK87" s="184"/>
      <c r="RWL87" s="185"/>
      <c r="RWM87" s="183"/>
      <c r="RWO87" s="182"/>
      <c r="RWT87" s="183"/>
      <c r="RWU87" s="183"/>
      <c r="RWV87" s="183"/>
      <c r="RWW87" s="184"/>
      <c r="RWX87" s="185"/>
      <c r="RWY87" s="183"/>
      <c r="RXA87" s="182"/>
      <c r="RXF87" s="183"/>
      <c r="RXG87" s="183"/>
      <c r="RXH87" s="183"/>
      <c r="RXI87" s="184"/>
      <c r="RXJ87" s="185"/>
      <c r="RXK87" s="183"/>
      <c r="RXM87" s="182"/>
      <c r="RXR87" s="183"/>
      <c r="RXS87" s="183"/>
      <c r="RXT87" s="183"/>
      <c r="RXU87" s="184"/>
      <c r="RXV87" s="185"/>
      <c r="RXW87" s="183"/>
      <c r="RXY87" s="182"/>
      <c r="RYD87" s="183"/>
      <c r="RYE87" s="183"/>
      <c r="RYF87" s="183"/>
      <c r="RYG87" s="184"/>
      <c r="RYH87" s="185"/>
      <c r="RYI87" s="183"/>
      <c r="RYK87" s="182"/>
      <c r="RYP87" s="183"/>
      <c r="RYQ87" s="183"/>
      <c r="RYR87" s="183"/>
      <c r="RYS87" s="184"/>
      <c r="RYT87" s="185"/>
      <c r="RYU87" s="183"/>
      <c r="RYW87" s="182"/>
      <c r="RZB87" s="183"/>
      <c r="RZC87" s="183"/>
      <c r="RZD87" s="183"/>
      <c r="RZE87" s="184"/>
      <c r="RZF87" s="185"/>
      <c r="RZG87" s="183"/>
      <c r="RZI87" s="182"/>
      <c r="RZN87" s="183"/>
      <c r="RZO87" s="183"/>
      <c r="RZP87" s="183"/>
      <c r="RZQ87" s="184"/>
      <c r="RZR87" s="185"/>
      <c r="RZS87" s="183"/>
      <c r="RZU87" s="182"/>
      <c r="RZZ87" s="183"/>
      <c r="SAA87" s="183"/>
      <c r="SAB87" s="183"/>
      <c r="SAC87" s="184"/>
      <c r="SAD87" s="185"/>
      <c r="SAE87" s="183"/>
      <c r="SAG87" s="182"/>
      <c r="SAL87" s="183"/>
      <c r="SAM87" s="183"/>
      <c r="SAN87" s="183"/>
      <c r="SAO87" s="184"/>
      <c r="SAP87" s="185"/>
      <c r="SAQ87" s="183"/>
      <c r="SAS87" s="182"/>
      <c r="SAX87" s="183"/>
      <c r="SAY87" s="183"/>
      <c r="SAZ87" s="183"/>
      <c r="SBA87" s="184"/>
      <c r="SBB87" s="185"/>
      <c r="SBC87" s="183"/>
      <c r="SBE87" s="182"/>
      <c r="SBJ87" s="183"/>
      <c r="SBK87" s="183"/>
      <c r="SBL87" s="183"/>
      <c r="SBM87" s="184"/>
      <c r="SBN87" s="185"/>
      <c r="SBO87" s="183"/>
      <c r="SBQ87" s="182"/>
      <c r="SBV87" s="183"/>
      <c r="SBW87" s="183"/>
      <c r="SBX87" s="183"/>
      <c r="SBY87" s="184"/>
      <c r="SBZ87" s="185"/>
      <c r="SCA87" s="183"/>
      <c r="SCC87" s="182"/>
      <c r="SCH87" s="183"/>
      <c r="SCI87" s="183"/>
      <c r="SCJ87" s="183"/>
      <c r="SCK87" s="184"/>
      <c r="SCL87" s="185"/>
      <c r="SCM87" s="183"/>
      <c r="SCO87" s="182"/>
      <c r="SCT87" s="183"/>
      <c r="SCU87" s="183"/>
      <c r="SCV87" s="183"/>
      <c r="SCW87" s="184"/>
      <c r="SCX87" s="185"/>
      <c r="SCY87" s="183"/>
      <c r="SDA87" s="182"/>
      <c r="SDF87" s="183"/>
      <c r="SDG87" s="183"/>
      <c r="SDH87" s="183"/>
      <c r="SDI87" s="184"/>
      <c r="SDJ87" s="185"/>
      <c r="SDK87" s="183"/>
      <c r="SDM87" s="182"/>
      <c r="SDR87" s="183"/>
      <c r="SDS87" s="183"/>
      <c r="SDT87" s="183"/>
      <c r="SDU87" s="184"/>
      <c r="SDV87" s="185"/>
      <c r="SDW87" s="183"/>
      <c r="SDY87" s="182"/>
      <c r="SED87" s="183"/>
      <c r="SEE87" s="183"/>
      <c r="SEF87" s="183"/>
      <c r="SEG87" s="184"/>
      <c r="SEH87" s="185"/>
      <c r="SEI87" s="183"/>
      <c r="SEK87" s="182"/>
      <c r="SEP87" s="183"/>
      <c r="SEQ87" s="183"/>
      <c r="SER87" s="183"/>
      <c r="SES87" s="184"/>
      <c r="SET87" s="185"/>
      <c r="SEU87" s="183"/>
      <c r="SEW87" s="182"/>
      <c r="SFB87" s="183"/>
      <c r="SFC87" s="183"/>
      <c r="SFD87" s="183"/>
      <c r="SFE87" s="184"/>
      <c r="SFF87" s="185"/>
      <c r="SFG87" s="183"/>
      <c r="SFI87" s="182"/>
      <c r="SFN87" s="183"/>
      <c r="SFO87" s="183"/>
      <c r="SFP87" s="183"/>
      <c r="SFQ87" s="184"/>
      <c r="SFR87" s="185"/>
      <c r="SFS87" s="183"/>
      <c r="SFU87" s="182"/>
      <c r="SFZ87" s="183"/>
      <c r="SGA87" s="183"/>
      <c r="SGB87" s="183"/>
      <c r="SGC87" s="184"/>
      <c r="SGD87" s="185"/>
      <c r="SGE87" s="183"/>
      <c r="SGG87" s="182"/>
      <c r="SGL87" s="183"/>
      <c r="SGM87" s="183"/>
      <c r="SGN87" s="183"/>
      <c r="SGO87" s="184"/>
      <c r="SGP87" s="185"/>
      <c r="SGQ87" s="183"/>
      <c r="SGS87" s="182"/>
      <c r="SGX87" s="183"/>
      <c r="SGY87" s="183"/>
      <c r="SGZ87" s="183"/>
      <c r="SHA87" s="184"/>
      <c r="SHB87" s="185"/>
      <c r="SHC87" s="183"/>
      <c r="SHE87" s="182"/>
      <c r="SHJ87" s="183"/>
      <c r="SHK87" s="183"/>
      <c r="SHL87" s="183"/>
      <c r="SHM87" s="184"/>
      <c r="SHN87" s="185"/>
      <c r="SHO87" s="183"/>
      <c r="SHQ87" s="182"/>
      <c r="SHV87" s="183"/>
      <c r="SHW87" s="183"/>
      <c r="SHX87" s="183"/>
      <c r="SHY87" s="184"/>
      <c r="SHZ87" s="185"/>
      <c r="SIA87" s="183"/>
      <c r="SIC87" s="182"/>
      <c r="SIH87" s="183"/>
      <c r="SII87" s="183"/>
      <c r="SIJ87" s="183"/>
      <c r="SIK87" s="184"/>
      <c r="SIL87" s="185"/>
      <c r="SIM87" s="183"/>
      <c r="SIO87" s="182"/>
      <c r="SIT87" s="183"/>
      <c r="SIU87" s="183"/>
      <c r="SIV87" s="183"/>
      <c r="SIW87" s="184"/>
      <c r="SIX87" s="185"/>
      <c r="SIY87" s="183"/>
      <c r="SJA87" s="182"/>
      <c r="SJF87" s="183"/>
      <c r="SJG87" s="183"/>
      <c r="SJH87" s="183"/>
      <c r="SJI87" s="184"/>
      <c r="SJJ87" s="185"/>
      <c r="SJK87" s="183"/>
      <c r="SJM87" s="182"/>
      <c r="SJR87" s="183"/>
      <c r="SJS87" s="183"/>
      <c r="SJT87" s="183"/>
      <c r="SJU87" s="184"/>
      <c r="SJV87" s="185"/>
      <c r="SJW87" s="183"/>
      <c r="SJY87" s="182"/>
      <c r="SKD87" s="183"/>
      <c r="SKE87" s="183"/>
      <c r="SKF87" s="183"/>
      <c r="SKG87" s="184"/>
      <c r="SKH87" s="185"/>
      <c r="SKI87" s="183"/>
      <c r="SKK87" s="182"/>
      <c r="SKP87" s="183"/>
      <c r="SKQ87" s="183"/>
      <c r="SKR87" s="183"/>
      <c r="SKS87" s="184"/>
      <c r="SKT87" s="185"/>
      <c r="SKU87" s="183"/>
      <c r="SKW87" s="182"/>
      <c r="SLB87" s="183"/>
      <c r="SLC87" s="183"/>
      <c r="SLD87" s="183"/>
      <c r="SLE87" s="184"/>
      <c r="SLF87" s="185"/>
      <c r="SLG87" s="183"/>
      <c r="SLI87" s="182"/>
      <c r="SLN87" s="183"/>
      <c r="SLO87" s="183"/>
      <c r="SLP87" s="183"/>
      <c r="SLQ87" s="184"/>
      <c r="SLR87" s="185"/>
      <c r="SLS87" s="183"/>
      <c r="SLU87" s="182"/>
      <c r="SLZ87" s="183"/>
      <c r="SMA87" s="183"/>
      <c r="SMB87" s="183"/>
      <c r="SMC87" s="184"/>
      <c r="SMD87" s="185"/>
      <c r="SME87" s="183"/>
      <c r="SMG87" s="182"/>
      <c r="SML87" s="183"/>
      <c r="SMM87" s="183"/>
      <c r="SMN87" s="183"/>
      <c r="SMO87" s="184"/>
      <c r="SMP87" s="185"/>
      <c r="SMQ87" s="183"/>
      <c r="SMS87" s="182"/>
      <c r="SMX87" s="183"/>
      <c r="SMY87" s="183"/>
      <c r="SMZ87" s="183"/>
      <c r="SNA87" s="184"/>
      <c r="SNB87" s="185"/>
      <c r="SNC87" s="183"/>
      <c r="SNE87" s="182"/>
      <c r="SNJ87" s="183"/>
      <c r="SNK87" s="183"/>
      <c r="SNL87" s="183"/>
      <c r="SNM87" s="184"/>
      <c r="SNN87" s="185"/>
      <c r="SNO87" s="183"/>
      <c r="SNQ87" s="182"/>
      <c r="SNV87" s="183"/>
      <c r="SNW87" s="183"/>
      <c r="SNX87" s="183"/>
      <c r="SNY87" s="184"/>
      <c r="SNZ87" s="185"/>
      <c r="SOA87" s="183"/>
      <c r="SOC87" s="182"/>
      <c r="SOH87" s="183"/>
      <c r="SOI87" s="183"/>
      <c r="SOJ87" s="183"/>
      <c r="SOK87" s="184"/>
      <c r="SOL87" s="185"/>
      <c r="SOM87" s="183"/>
      <c r="SOO87" s="182"/>
      <c r="SOT87" s="183"/>
      <c r="SOU87" s="183"/>
      <c r="SOV87" s="183"/>
      <c r="SOW87" s="184"/>
      <c r="SOX87" s="185"/>
      <c r="SOY87" s="183"/>
      <c r="SPA87" s="182"/>
      <c r="SPF87" s="183"/>
      <c r="SPG87" s="183"/>
      <c r="SPH87" s="183"/>
      <c r="SPI87" s="184"/>
      <c r="SPJ87" s="185"/>
      <c r="SPK87" s="183"/>
      <c r="SPM87" s="182"/>
      <c r="SPR87" s="183"/>
      <c r="SPS87" s="183"/>
      <c r="SPT87" s="183"/>
      <c r="SPU87" s="184"/>
      <c r="SPV87" s="185"/>
      <c r="SPW87" s="183"/>
      <c r="SPY87" s="182"/>
      <c r="SQD87" s="183"/>
      <c r="SQE87" s="183"/>
      <c r="SQF87" s="183"/>
      <c r="SQG87" s="184"/>
      <c r="SQH87" s="185"/>
      <c r="SQI87" s="183"/>
      <c r="SQK87" s="182"/>
      <c r="SQP87" s="183"/>
      <c r="SQQ87" s="183"/>
      <c r="SQR87" s="183"/>
      <c r="SQS87" s="184"/>
      <c r="SQT87" s="185"/>
      <c r="SQU87" s="183"/>
      <c r="SQW87" s="182"/>
      <c r="SRB87" s="183"/>
      <c r="SRC87" s="183"/>
      <c r="SRD87" s="183"/>
      <c r="SRE87" s="184"/>
      <c r="SRF87" s="185"/>
      <c r="SRG87" s="183"/>
      <c r="SRI87" s="182"/>
      <c r="SRN87" s="183"/>
      <c r="SRO87" s="183"/>
      <c r="SRP87" s="183"/>
      <c r="SRQ87" s="184"/>
      <c r="SRR87" s="185"/>
      <c r="SRS87" s="183"/>
      <c r="SRU87" s="182"/>
      <c r="SRZ87" s="183"/>
      <c r="SSA87" s="183"/>
      <c r="SSB87" s="183"/>
      <c r="SSC87" s="184"/>
      <c r="SSD87" s="185"/>
      <c r="SSE87" s="183"/>
      <c r="SSG87" s="182"/>
      <c r="SSL87" s="183"/>
      <c r="SSM87" s="183"/>
      <c r="SSN87" s="183"/>
      <c r="SSO87" s="184"/>
      <c r="SSP87" s="185"/>
      <c r="SSQ87" s="183"/>
      <c r="SSS87" s="182"/>
      <c r="SSX87" s="183"/>
      <c r="SSY87" s="183"/>
      <c r="SSZ87" s="183"/>
      <c r="STA87" s="184"/>
      <c r="STB87" s="185"/>
      <c r="STC87" s="183"/>
      <c r="STE87" s="182"/>
      <c r="STJ87" s="183"/>
      <c r="STK87" s="183"/>
      <c r="STL87" s="183"/>
      <c r="STM87" s="184"/>
      <c r="STN87" s="185"/>
      <c r="STO87" s="183"/>
      <c r="STQ87" s="182"/>
      <c r="STV87" s="183"/>
      <c r="STW87" s="183"/>
      <c r="STX87" s="183"/>
      <c r="STY87" s="184"/>
      <c r="STZ87" s="185"/>
      <c r="SUA87" s="183"/>
      <c r="SUC87" s="182"/>
      <c r="SUH87" s="183"/>
      <c r="SUI87" s="183"/>
      <c r="SUJ87" s="183"/>
      <c r="SUK87" s="184"/>
      <c r="SUL87" s="185"/>
      <c r="SUM87" s="183"/>
      <c r="SUO87" s="182"/>
      <c r="SUT87" s="183"/>
      <c r="SUU87" s="183"/>
      <c r="SUV87" s="183"/>
      <c r="SUW87" s="184"/>
      <c r="SUX87" s="185"/>
      <c r="SUY87" s="183"/>
      <c r="SVA87" s="182"/>
      <c r="SVF87" s="183"/>
      <c r="SVG87" s="183"/>
      <c r="SVH87" s="183"/>
      <c r="SVI87" s="184"/>
      <c r="SVJ87" s="185"/>
      <c r="SVK87" s="183"/>
      <c r="SVM87" s="182"/>
      <c r="SVR87" s="183"/>
      <c r="SVS87" s="183"/>
      <c r="SVT87" s="183"/>
      <c r="SVU87" s="184"/>
      <c r="SVV87" s="185"/>
      <c r="SVW87" s="183"/>
      <c r="SVY87" s="182"/>
      <c r="SWD87" s="183"/>
      <c r="SWE87" s="183"/>
      <c r="SWF87" s="183"/>
      <c r="SWG87" s="184"/>
      <c r="SWH87" s="185"/>
      <c r="SWI87" s="183"/>
      <c r="SWK87" s="182"/>
      <c r="SWP87" s="183"/>
      <c r="SWQ87" s="183"/>
      <c r="SWR87" s="183"/>
      <c r="SWS87" s="184"/>
      <c r="SWT87" s="185"/>
      <c r="SWU87" s="183"/>
      <c r="SWW87" s="182"/>
      <c r="SXB87" s="183"/>
      <c r="SXC87" s="183"/>
      <c r="SXD87" s="183"/>
      <c r="SXE87" s="184"/>
      <c r="SXF87" s="185"/>
      <c r="SXG87" s="183"/>
      <c r="SXI87" s="182"/>
      <c r="SXN87" s="183"/>
      <c r="SXO87" s="183"/>
      <c r="SXP87" s="183"/>
      <c r="SXQ87" s="184"/>
      <c r="SXR87" s="185"/>
      <c r="SXS87" s="183"/>
      <c r="SXU87" s="182"/>
      <c r="SXZ87" s="183"/>
      <c r="SYA87" s="183"/>
      <c r="SYB87" s="183"/>
      <c r="SYC87" s="184"/>
      <c r="SYD87" s="185"/>
      <c r="SYE87" s="183"/>
      <c r="SYG87" s="182"/>
      <c r="SYL87" s="183"/>
      <c r="SYM87" s="183"/>
      <c r="SYN87" s="183"/>
      <c r="SYO87" s="184"/>
      <c r="SYP87" s="185"/>
      <c r="SYQ87" s="183"/>
      <c r="SYS87" s="182"/>
      <c r="SYX87" s="183"/>
      <c r="SYY87" s="183"/>
      <c r="SYZ87" s="183"/>
      <c r="SZA87" s="184"/>
      <c r="SZB87" s="185"/>
      <c r="SZC87" s="183"/>
      <c r="SZE87" s="182"/>
      <c r="SZJ87" s="183"/>
      <c r="SZK87" s="183"/>
      <c r="SZL87" s="183"/>
      <c r="SZM87" s="184"/>
      <c r="SZN87" s="185"/>
      <c r="SZO87" s="183"/>
      <c r="SZQ87" s="182"/>
      <c r="SZV87" s="183"/>
      <c r="SZW87" s="183"/>
      <c r="SZX87" s="183"/>
      <c r="SZY87" s="184"/>
      <c r="SZZ87" s="185"/>
      <c r="TAA87" s="183"/>
      <c r="TAC87" s="182"/>
      <c r="TAH87" s="183"/>
      <c r="TAI87" s="183"/>
      <c r="TAJ87" s="183"/>
      <c r="TAK87" s="184"/>
      <c r="TAL87" s="185"/>
      <c r="TAM87" s="183"/>
      <c r="TAO87" s="182"/>
      <c r="TAT87" s="183"/>
      <c r="TAU87" s="183"/>
      <c r="TAV87" s="183"/>
      <c r="TAW87" s="184"/>
      <c r="TAX87" s="185"/>
      <c r="TAY87" s="183"/>
      <c r="TBA87" s="182"/>
      <c r="TBF87" s="183"/>
      <c r="TBG87" s="183"/>
      <c r="TBH87" s="183"/>
      <c r="TBI87" s="184"/>
      <c r="TBJ87" s="185"/>
      <c r="TBK87" s="183"/>
      <c r="TBM87" s="182"/>
      <c r="TBR87" s="183"/>
      <c r="TBS87" s="183"/>
      <c r="TBT87" s="183"/>
      <c r="TBU87" s="184"/>
      <c r="TBV87" s="185"/>
      <c r="TBW87" s="183"/>
      <c r="TBY87" s="182"/>
      <c r="TCD87" s="183"/>
      <c r="TCE87" s="183"/>
      <c r="TCF87" s="183"/>
      <c r="TCG87" s="184"/>
      <c r="TCH87" s="185"/>
      <c r="TCI87" s="183"/>
      <c r="TCK87" s="182"/>
      <c r="TCP87" s="183"/>
      <c r="TCQ87" s="183"/>
      <c r="TCR87" s="183"/>
      <c r="TCS87" s="184"/>
      <c r="TCT87" s="185"/>
      <c r="TCU87" s="183"/>
      <c r="TCW87" s="182"/>
      <c r="TDB87" s="183"/>
      <c r="TDC87" s="183"/>
      <c r="TDD87" s="183"/>
      <c r="TDE87" s="184"/>
      <c r="TDF87" s="185"/>
      <c r="TDG87" s="183"/>
      <c r="TDI87" s="182"/>
      <c r="TDN87" s="183"/>
      <c r="TDO87" s="183"/>
      <c r="TDP87" s="183"/>
      <c r="TDQ87" s="184"/>
      <c r="TDR87" s="185"/>
      <c r="TDS87" s="183"/>
      <c r="TDU87" s="182"/>
      <c r="TDZ87" s="183"/>
      <c r="TEA87" s="183"/>
      <c r="TEB87" s="183"/>
      <c r="TEC87" s="184"/>
      <c r="TED87" s="185"/>
      <c r="TEE87" s="183"/>
      <c r="TEG87" s="182"/>
      <c r="TEL87" s="183"/>
      <c r="TEM87" s="183"/>
      <c r="TEN87" s="183"/>
      <c r="TEO87" s="184"/>
      <c r="TEP87" s="185"/>
      <c r="TEQ87" s="183"/>
      <c r="TES87" s="182"/>
      <c r="TEX87" s="183"/>
      <c r="TEY87" s="183"/>
      <c r="TEZ87" s="183"/>
      <c r="TFA87" s="184"/>
      <c r="TFB87" s="185"/>
      <c r="TFC87" s="183"/>
      <c r="TFE87" s="182"/>
      <c r="TFJ87" s="183"/>
      <c r="TFK87" s="183"/>
      <c r="TFL87" s="183"/>
      <c r="TFM87" s="184"/>
      <c r="TFN87" s="185"/>
      <c r="TFO87" s="183"/>
      <c r="TFQ87" s="182"/>
      <c r="TFV87" s="183"/>
      <c r="TFW87" s="183"/>
      <c r="TFX87" s="183"/>
      <c r="TFY87" s="184"/>
      <c r="TFZ87" s="185"/>
      <c r="TGA87" s="183"/>
      <c r="TGC87" s="182"/>
      <c r="TGH87" s="183"/>
      <c r="TGI87" s="183"/>
      <c r="TGJ87" s="183"/>
      <c r="TGK87" s="184"/>
      <c r="TGL87" s="185"/>
      <c r="TGM87" s="183"/>
      <c r="TGO87" s="182"/>
      <c r="TGT87" s="183"/>
      <c r="TGU87" s="183"/>
      <c r="TGV87" s="183"/>
      <c r="TGW87" s="184"/>
      <c r="TGX87" s="185"/>
      <c r="TGY87" s="183"/>
      <c r="THA87" s="182"/>
      <c r="THF87" s="183"/>
      <c r="THG87" s="183"/>
      <c r="THH87" s="183"/>
      <c r="THI87" s="184"/>
      <c r="THJ87" s="185"/>
      <c r="THK87" s="183"/>
      <c r="THM87" s="182"/>
      <c r="THR87" s="183"/>
      <c r="THS87" s="183"/>
      <c r="THT87" s="183"/>
      <c r="THU87" s="184"/>
      <c r="THV87" s="185"/>
      <c r="THW87" s="183"/>
      <c r="THY87" s="182"/>
      <c r="TID87" s="183"/>
      <c r="TIE87" s="183"/>
      <c r="TIF87" s="183"/>
      <c r="TIG87" s="184"/>
      <c r="TIH87" s="185"/>
      <c r="TII87" s="183"/>
      <c r="TIK87" s="182"/>
      <c r="TIP87" s="183"/>
      <c r="TIQ87" s="183"/>
      <c r="TIR87" s="183"/>
      <c r="TIS87" s="184"/>
      <c r="TIT87" s="185"/>
      <c r="TIU87" s="183"/>
      <c r="TIW87" s="182"/>
      <c r="TJB87" s="183"/>
      <c r="TJC87" s="183"/>
      <c r="TJD87" s="183"/>
      <c r="TJE87" s="184"/>
      <c r="TJF87" s="185"/>
      <c r="TJG87" s="183"/>
      <c r="TJI87" s="182"/>
      <c r="TJN87" s="183"/>
      <c r="TJO87" s="183"/>
      <c r="TJP87" s="183"/>
      <c r="TJQ87" s="184"/>
      <c r="TJR87" s="185"/>
      <c r="TJS87" s="183"/>
      <c r="TJU87" s="182"/>
      <c r="TJZ87" s="183"/>
      <c r="TKA87" s="183"/>
      <c r="TKB87" s="183"/>
      <c r="TKC87" s="184"/>
      <c r="TKD87" s="185"/>
      <c r="TKE87" s="183"/>
      <c r="TKG87" s="182"/>
      <c r="TKL87" s="183"/>
      <c r="TKM87" s="183"/>
      <c r="TKN87" s="183"/>
      <c r="TKO87" s="184"/>
      <c r="TKP87" s="185"/>
      <c r="TKQ87" s="183"/>
      <c r="TKS87" s="182"/>
      <c r="TKX87" s="183"/>
      <c r="TKY87" s="183"/>
      <c r="TKZ87" s="183"/>
      <c r="TLA87" s="184"/>
      <c r="TLB87" s="185"/>
      <c r="TLC87" s="183"/>
      <c r="TLE87" s="182"/>
      <c r="TLJ87" s="183"/>
      <c r="TLK87" s="183"/>
      <c r="TLL87" s="183"/>
      <c r="TLM87" s="184"/>
      <c r="TLN87" s="185"/>
      <c r="TLO87" s="183"/>
      <c r="TLQ87" s="182"/>
      <c r="TLV87" s="183"/>
      <c r="TLW87" s="183"/>
      <c r="TLX87" s="183"/>
      <c r="TLY87" s="184"/>
      <c r="TLZ87" s="185"/>
      <c r="TMA87" s="183"/>
      <c r="TMC87" s="182"/>
      <c r="TMH87" s="183"/>
      <c r="TMI87" s="183"/>
      <c r="TMJ87" s="183"/>
      <c r="TMK87" s="184"/>
      <c r="TML87" s="185"/>
      <c r="TMM87" s="183"/>
      <c r="TMO87" s="182"/>
      <c r="TMT87" s="183"/>
      <c r="TMU87" s="183"/>
      <c r="TMV87" s="183"/>
      <c r="TMW87" s="184"/>
      <c r="TMX87" s="185"/>
      <c r="TMY87" s="183"/>
      <c r="TNA87" s="182"/>
      <c r="TNF87" s="183"/>
      <c r="TNG87" s="183"/>
      <c r="TNH87" s="183"/>
      <c r="TNI87" s="184"/>
      <c r="TNJ87" s="185"/>
      <c r="TNK87" s="183"/>
      <c r="TNM87" s="182"/>
      <c r="TNR87" s="183"/>
      <c r="TNS87" s="183"/>
      <c r="TNT87" s="183"/>
      <c r="TNU87" s="184"/>
      <c r="TNV87" s="185"/>
      <c r="TNW87" s="183"/>
      <c r="TNY87" s="182"/>
      <c r="TOD87" s="183"/>
      <c r="TOE87" s="183"/>
      <c r="TOF87" s="183"/>
      <c r="TOG87" s="184"/>
      <c r="TOH87" s="185"/>
      <c r="TOI87" s="183"/>
      <c r="TOK87" s="182"/>
      <c r="TOP87" s="183"/>
      <c r="TOQ87" s="183"/>
      <c r="TOR87" s="183"/>
      <c r="TOS87" s="184"/>
      <c r="TOT87" s="185"/>
      <c r="TOU87" s="183"/>
      <c r="TOW87" s="182"/>
      <c r="TPB87" s="183"/>
      <c r="TPC87" s="183"/>
      <c r="TPD87" s="183"/>
      <c r="TPE87" s="184"/>
      <c r="TPF87" s="185"/>
      <c r="TPG87" s="183"/>
      <c r="TPI87" s="182"/>
      <c r="TPN87" s="183"/>
      <c r="TPO87" s="183"/>
      <c r="TPP87" s="183"/>
      <c r="TPQ87" s="184"/>
      <c r="TPR87" s="185"/>
      <c r="TPS87" s="183"/>
      <c r="TPU87" s="182"/>
      <c r="TPZ87" s="183"/>
      <c r="TQA87" s="183"/>
      <c r="TQB87" s="183"/>
      <c r="TQC87" s="184"/>
      <c r="TQD87" s="185"/>
      <c r="TQE87" s="183"/>
      <c r="TQG87" s="182"/>
      <c r="TQL87" s="183"/>
      <c r="TQM87" s="183"/>
      <c r="TQN87" s="183"/>
      <c r="TQO87" s="184"/>
      <c r="TQP87" s="185"/>
      <c r="TQQ87" s="183"/>
      <c r="TQS87" s="182"/>
      <c r="TQX87" s="183"/>
      <c r="TQY87" s="183"/>
      <c r="TQZ87" s="183"/>
      <c r="TRA87" s="184"/>
      <c r="TRB87" s="185"/>
      <c r="TRC87" s="183"/>
      <c r="TRE87" s="182"/>
      <c r="TRJ87" s="183"/>
      <c r="TRK87" s="183"/>
      <c r="TRL87" s="183"/>
      <c r="TRM87" s="184"/>
      <c r="TRN87" s="185"/>
      <c r="TRO87" s="183"/>
      <c r="TRQ87" s="182"/>
      <c r="TRV87" s="183"/>
      <c r="TRW87" s="183"/>
      <c r="TRX87" s="183"/>
      <c r="TRY87" s="184"/>
      <c r="TRZ87" s="185"/>
      <c r="TSA87" s="183"/>
      <c r="TSC87" s="182"/>
      <c r="TSH87" s="183"/>
      <c r="TSI87" s="183"/>
      <c r="TSJ87" s="183"/>
      <c r="TSK87" s="184"/>
      <c r="TSL87" s="185"/>
      <c r="TSM87" s="183"/>
      <c r="TSO87" s="182"/>
      <c r="TST87" s="183"/>
      <c r="TSU87" s="183"/>
      <c r="TSV87" s="183"/>
      <c r="TSW87" s="184"/>
      <c r="TSX87" s="185"/>
      <c r="TSY87" s="183"/>
      <c r="TTA87" s="182"/>
      <c r="TTF87" s="183"/>
      <c r="TTG87" s="183"/>
      <c r="TTH87" s="183"/>
      <c r="TTI87" s="184"/>
      <c r="TTJ87" s="185"/>
      <c r="TTK87" s="183"/>
      <c r="TTM87" s="182"/>
      <c r="TTR87" s="183"/>
      <c r="TTS87" s="183"/>
      <c r="TTT87" s="183"/>
      <c r="TTU87" s="184"/>
      <c r="TTV87" s="185"/>
      <c r="TTW87" s="183"/>
      <c r="TTY87" s="182"/>
      <c r="TUD87" s="183"/>
      <c r="TUE87" s="183"/>
      <c r="TUF87" s="183"/>
      <c r="TUG87" s="184"/>
      <c r="TUH87" s="185"/>
      <c r="TUI87" s="183"/>
      <c r="TUK87" s="182"/>
      <c r="TUP87" s="183"/>
      <c r="TUQ87" s="183"/>
      <c r="TUR87" s="183"/>
      <c r="TUS87" s="184"/>
      <c r="TUT87" s="185"/>
      <c r="TUU87" s="183"/>
      <c r="TUW87" s="182"/>
      <c r="TVB87" s="183"/>
      <c r="TVC87" s="183"/>
      <c r="TVD87" s="183"/>
      <c r="TVE87" s="184"/>
      <c r="TVF87" s="185"/>
      <c r="TVG87" s="183"/>
      <c r="TVI87" s="182"/>
      <c r="TVN87" s="183"/>
      <c r="TVO87" s="183"/>
      <c r="TVP87" s="183"/>
      <c r="TVQ87" s="184"/>
      <c r="TVR87" s="185"/>
      <c r="TVS87" s="183"/>
      <c r="TVU87" s="182"/>
      <c r="TVZ87" s="183"/>
      <c r="TWA87" s="183"/>
      <c r="TWB87" s="183"/>
      <c r="TWC87" s="184"/>
      <c r="TWD87" s="185"/>
      <c r="TWE87" s="183"/>
      <c r="TWG87" s="182"/>
      <c r="TWL87" s="183"/>
      <c r="TWM87" s="183"/>
      <c r="TWN87" s="183"/>
      <c r="TWO87" s="184"/>
      <c r="TWP87" s="185"/>
      <c r="TWQ87" s="183"/>
      <c r="TWS87" s="182"/>
      <c r="TWX87" s="183"/>
      <c r="TWY87" s="183"/>
      <c r="TWZ87" s="183"/>
      <c r="TXA87" s="184"/>
      <c r="TXB87" s="185"/>
      <c r="TXC87" s="183"/>
      <c r="TXE87" s="182"/>
      <c r="TXJ87" s="183"/>
      <c r="TXK87" s="183"/>
      <c r="TXL87" s="183"/>
      <c r="TXM87" s="184"/>
      <c r="TXN87" s="185"/>
      <c r="TXO87" s="183"/>
      <c r="TXQ87" s="182"/>
      <c r="TXV87" s="183"/>
      <c r="TXW87" s="183"/>
      <c r="TXX87" s="183"/>
      <c r="TXY87" s="184"/>
      <c r="TXZ87" s="185"/>
      <c r="TYA87" s="183"/>
      <c r="TYC87" s="182"/>
      <c r="TYH87" s="183"/>
      <c r="TYI87" s="183"/>
      <c r="TYJ87" s="183"/>
      <c r="TYK87" s="184"/>
      <c r="TYL87" s="185"/>
      <c r="TYM87" s="183"/>
      <c r="TYO87" s="182"/>
      <c r="TYT87" s="183"/>
      <c r="TYU87" s="183"/>
      <c r="TYV87" s="183"/>
      <c r="TYW87" s="184"/>
      <c r="TYX87" s="185"/>
      <c r="TYY87" s="183"/>
      <c r="TZA87" s="182"/>
      <c r="TZF87" s="183"/>
      <c r="TZG87" s="183"/>
      <c r="TZH87" s="183"/>
      <c r="TZI87" s="184"/>
      <c r="TZJ87" s="185"/>
      <c r="TZK87" s="183"/>
      <c r="TZM87" s="182"/>
      <c r="TZR87" s="183"/>
      <c r="TZS87" s="183"/>
      <c r="TZT87" s="183"/>
      <c r="TZU87" s="184"/>
      <c r="TZV87" s="185"/>
      <c r="TZW87" s="183"/>
      <c r="TZY87" s="182"/>
      <c r="UAD87" s="183"/>
      <c r="UAE87" s="183"/>
      <c r="UAF87" s="183"/>
      <c r="UAG87" s="184"/>
      <c r="UAH87" s="185"/>
      <c r="UAI87" s="183"/>
      <c r="UAK87" s="182"/>
      <c r="UAP87" s="183"/>
      <c r="UAQ87" s="183"/>
      <c r="UAR87" s="183"/>
      <c r="UAS87" s="184"/>
      <c r="UAT87" s="185"/>
      <c r="UAU87" s="183"/>
      <c r="UAW87" s="182"/>
      <c r="UBB87" s="183"/>
      <c r="UBC87" s="183"/>
      <c r="UBD87" s="183"/>
      <c r="UBE87" s="184"/>
      <c r="UBF87" s="185"/>
      <c r="UBG87" s="183"/>
      <c r="UBI87" s="182"/>
      <c r="UBN87" s="183"/>
      <c r="UBO87" s="183"/>
      <c r="UBP87" s="183"/>
      <c r="UBQ87" s="184"/>
      <c r="UBR87" s="185"/>
      <c r="UBS87" s="183"/>
      <c r="UBU87" s="182"/>
      <c r="UBZ87" s="183"/>
      <c r="UCA87" s="183"/>
      <c r="UCB87" s="183"/>
      <c r="UCC87" s="184"/>
      <c r="UCD87" s="185"/>
      <c r="UCE87" s="183"/>
      <c r="UCG87" s="182"/>
      <c r="UCL87" s="183"/>
      <c r="UCM87" s="183"/>
      <c r="UCN87" s="183"/>
      <c r="UCO87" s="184"/>
      <c r="UCP87" s="185"/>
      <c r="UCQ87" s="183"/>
      <c r="UCS87" s="182"/>
      <c r="UCX87" s="183"/>
      <c r="UCY87" s="183"/>
      <c r="UCZ87" s="183"/>
      <c r="UDA87" s="184"/>
      <c r="UDB87" s="185"/>
      <c r="UDC87" s="183"/>
      <c r="UDE87" s="182"/>
      <c r="UDJ87" s="183"/>
      <c r="UDK87" s="183"/>
      <c r="UDL87" s="183"/>
      <c r="UDM87" s="184"/>
      <c r="UDN87" s="185"/>
      <c r="UDO87" s="183"/>
      <c r="UDQ87" s="182"/>
      <c r="UDV87" s="183"/>
      <c r="UDW87" s="183"/>
      <c r="UDX87" s="183"/>
      <c r="UDY87" s="184"/>
      <c r="UDZ87" s="185"/>
      <c r="UEA87" s="183"/>
      <c r="UEC87" s="182"/>
      <c r="UEH87" s="183"/>
      <c r="UEI87" s="183"/>
      <c r="UEJ87" s="183"/>
      <c r="UEK87" s="184"/>
      <c r="UEL87" s="185"/>
      <c r="UEM87" s="183"/>
      <c r="UEO87" s="182"/>
      <c r="UET87" s="183"/>
      <c r="UEU87" s="183"/>
      <c r="UEV87" s="183"/>
      <c r="UEW87" s="184"/>
      <c r="UEX87" s="185"/>
      <c r="UEY87" s="183"/>
      <c r="UFA87" s="182"/>
      <c r="UFF87" s="183"/>
      <c r="UFG87" s="183"/>
      <c r="UFH87" s="183"/>
      <c r="UFI87" s="184"/>
      <c r="UFJ87" s="185"/>
      <c r="UFK87" s="183"/>
      <c r="UFM87" s="182"/>
      <c r="UFR87" s="183"/>
      <c r="UFS87" s="183"/>
      <c r="UFT87" s="183"/>
      <c r="UFU87" s="184"/>
      <c r="UFV87" s="185"/>
      <c r="UFW87" s="183"/>
      <c r="UFY87" s="182"/>
      <c r="UGD87" s="183"/>
      <c r="UGE87" s="183"/>
      <c r="UGF87" s="183"/>
      <c r="UGG87" s="184"/>
      <c r="UGH87" s="185"/>
      <c r="UGI87" s="183"/>
      <c r="UGK87" s="182"/>
      <c r="UGP87" s="183"/>
      <c r="UGQ87" s="183"/>
      <c r="UGR87" s="183"/>
      <c r="UGS87" s="184"/>
      <c r="UGT87" s="185"/>
      <c r="UGU87" s="183"/>
      <c r="UGW87" s="182"/>
      <c r="UHB87" s="183"/>
      <c r="UHC87" s="183"/>
      <c r="UHD87" s="183"/>
      <c r="UHE87" s="184"/>
      <c r="UHF87" s="185"/>
      <c r="UHG87" s="183"/>
      <c r="UHI87" s="182"/>
      <c r="UHN87" s="183"/>
      <c r="UHO87" s="183"/>
      <c r="UHP87" s="183"/>
      <c r="UHQ87" s="184"/>
      <c r="UHR87" s="185"/>
      <c r="UHS87" s="183"/>
      <c r="UHU87" s="182"/>
      <c r="UHZ87" s="183"/>
      <c r="UIA87" s="183"/>
      <c r="UIB87" s="183"/>
      <c r="UIC87" s="184"/>
      <c r="UID87" s="185"/>
      <c r="UIE87" s="183"/>
      <c r="UIG87" s="182"/>
      <c r="UIL87" s="183"/>
      <c r="UIM87" s="183"/>
      <c r="UIN87" s="183"/>
      <c r="UIO87" s="184"/>
      <c r="UIP87" s="185"/>
      <c r="UIQ87" s="183"/>
      <c r="UIS87" s="182"/>
      <c r="UIX87" s="183"/>
      <c r="UIY87" s="183"/>
      <c r="UIZ87" s="183"/>
      <c r="UJA87" s="184"/>
      <c r="UJB87" s="185"/>
      <c r="UJC87" s="183"/>
      <c r="UJE87" s="182"/>
      <c r="UJJ87" s="183"/>
      <c r="UJK87" s="183"/>
      <c r="UJL87" s="183"/>
      <c r="UJM87" s="184"/>
      <c r="UJN87" s="185"/>
      <c r="UJO87" s="183"/>
      <c r="UJQ87" s="182"/>
      <c r="UJV87" s="183"/>
      <c r="UJW87" s="183"/>
      <c r="UJX87" s="183"/>
      <c r="UJY87" s="184"/>
      <c r="UJZ87" s="185"/>
      <c r="UKA87" s="183"/>
      <c r="UKC87" s="182"/>
      <c r="UKH87" s="183"/>
      <c r="UKI87" s="183"/>
      <c r="UKJ87" s="183"/>
      <c r="UKK87" s="184"/>
      <c r="UKL87" s="185"/>
      <c r="UKM87" s="183"/>
      <c r="UKO87" s="182"/>
      <c r="UKT87" s="183"/>
      <c r="UKU87" s="183"/>
      <c r="UKV87" s="183"/>
      <c r="UKW87" s="184"/>
      <c r="UKX87" s="185"/>
      <c r="UKY87" s="183"/>
      <c r="ULA87" s="182"/>
      <c r="ULF87" s="183"/>
      <c r="ULG87" s="183"/>
      <c r="ULH87" s="183"/>
      <c r="ULI87" s="184"/>
      <c r="ULJ87" s="185"/>
      <c r="ULK87" s="183"/>
      <c r="ULM87" s="182"/>
      <c r="ULR87" s="183"/>
      <c r="ULS87" s="183"/>
      <c r="ULT87" s="183"/>
      <c r="ULU87" s="184"/>
      <c r="ULV87" s="185"/>
      <c r="ULW87" s="183"/>
      <c r="ULY87" s="182"/>
      <c r="UMD87" s="183"/>
      <c r="UME87" s="183"/>
      <c r="UMF87" s="183"/>
      <c r="UMG87" s="184"/>
      <c r="UMH87" s="185"/>
      <c r="UMI87" s="183"/>
      <c r="UMK87" s="182"/>
      <c r="UMP87" s="183"/>
      <c r="UMQ87" s="183"/>
      <c r="UMR87" s="183"/>
      <c r="UMS87" s="184"/>
      <c r="UMT87" s="185"/>
      <c r="UMU87" s="183"/>
      <c r="UMW87" s="182"/>
      <c r="UNB87" s="183"/>
      <c r="UNC87" s="183"/>
      <c r="UND87" s="183"/>
      <c r="UNE87" s="184"/>
      <c r="UNF87" s="185"/>
      <c r="UNG87" s="183"/>
      <c r="UNI87" s="182"/>
      <c r="UNN87" s="183"/>
      <c r="UNO87" s="183"/>
      <c r="UNP87" s="183"/>
      <c r="UNQ87" s="184"/>
      <c r="UNR87" s="185"/>
      <c r="UNS87" s="183"/>
      <c r="UNU87" s="182"/>
      <c r="UNZ87" s="183"/>
      <c r="UOA87" s="183"/>
      <c r="UOB87" s="183"/>
      <c r="UOC87" s="184"/>
      <c r="UOD87" s="185"/>
      <c r="UOE87" s="183"/>
      <c r="UOG87" s="182"/>
      <c r="UOL87" s="183"/>
      <c r="UOM87" s="183"/>
      <c r="UON87" s="183"/>
      <c r="UOO87" s="184"/>
      <c r="UOP87" s="185"/>
      <c r="UOQ87" s="183"/>
      <c r="UOS87" s="182"/>
      <c r="UOX87" s="183"/>
      <c r="UOY87" s="183"/>
      <c r="UOZ87" s="183"/>
      <c r="UPA87" s="184"/>
      <c r="UPB87" s="185"/>
      <c r="UPC87" s="183"/>
      <c r="UPE87" s="182"/>
      <c r="UPJ87" s="183"/>
      <c r="UPK87" s="183"/>
      <c r="UPL87" s="183"/>
      <c r="UPM87" s="184"/>
      <c r="UPN87" s="185"/>
      <c r="UPO87" s="183"/>
      <c r="UPQ87" s="182"/>
      <c r="UPV87" s="183"/>
      <c r="UPW87" s="183"/>
      <c r="UPX87" s="183"/>
      <c r="UPY87" s="184"/>
      <c r="UPZ87" s="185"/>
      <c r="UQA87" s="183"/>
      <c r="UQC87" s="182"/>
      <c r="UQH87" s="183"/>
      <c r="UQI87" s="183"/>
      <c r="UQJ87" s="183"/>
      <c r="UQK87" s="184"/>
      <c r="UQL87" s="185"/>
      <c r="UQM87" s="183"/>
      <c r="UQO87" s="182"/>
      <c r="UQT87" s="183"/>
      <c r="UQU87" s="183"/>
      <c r="UQV87" s="183"/>
      <c r="UQW87" s="184"/>
      <c r="UQX87" s="185"/>
      <c r="UQY87" s="183"/>
      <c r="URA87" s="182"/>
      <c r="URF87" s="183"/>
      <c r="URG87" s="183"/>
      <c r="URH87" s="183"/>
      <c r="URI87" s="184"/>
      <c r="URJ87" s="185"/>
      <c r="URK87" s="183"/>
      <c r="URM87" s="182"/>
      <c r="URR87" s="183"/>
      <c r="URS87" s="183"/>
      <c r="URT87" s="183"/>
      <c r="URU87" s="184"/>
      <c r="URV87" s="185"/>
      <c r="URW87" s="183"/>
      <c r="URY87" s="182"/>
      <c r="USD87" s="183"/>
      <c r="USE87" s="183"/>
      <c r="USF87" s="183"/>
      <c r="USG87" s="184"/>
      <c r="USH87" s="185"/>
      <c r="USI87" s="183"/>
      <c r="USK87" s="182"/>
      <c r="USP87" s="183"/>
      <c r="USQ87" s="183"/>
      <c r="USR87" s="183"/>
      <c r="USS87" s="184"/>
      <c r="UST87" s="185"/>
      <c r="USU87" s="183"/>
      <c r="USW87" s="182"/>
      <c r="UTB87" s="183"/>
      <c r="UTC87" s="183"/>
      <c r="UTD87" s="183"/>
      <c r="UTE87" s="184"/>
      <c r="UTF87" s="185"/>
      <c r="UTG87" s="183"/>
      <c r="UTI87" s="182"/>
      <c r="UTN87" s="183"/>
      <c r="UTO87" s="183"/>
      <c r="UTP87" s="183"/>
      <c r="UTQ87" s="184"/>
      <c r="UTR87" s="185"/>
      <c r="UTS87" s="183"/>
      <c r="UTU87" s="182"/>
      <c r="UTZ87" s="183"/>
      <c r="UUA87" s="183"/>
      <c r="UUB87" s="183"/>
      <c r="UUC87" s="184"/>
      <c r="UUD87" s="185"/>
      <c r="UUE87" s="183"/>
      <c r="UUG87" s="182"/>
      <c r="UUL87" s="183"/>
      <c r="UUM87" s="183"/>
      <c r="UUN87" s="183"/>
      <c r="UUO87" s="184"/>
      <c r="UUP87" s="185"/>
      <c r="UUQ87" s="183"/>
      <c r="UUS87" s="182"/>
      <c r="UUX87" s="183"/>
      <c r="UUY87" s="183"/>
      <c r="UUZ87" s="183"/>
      <c r="UVA87" s="184"/>
      <c r="UVB87" s="185"/>
      <c r="UVC87" s="183"/>
      <c r="UVE87" s="182"/>
      <c r="UVJ87" s="183"/>
      <c r="UVK87" s="183"/>
      <c r="UVL87" s="183"/>
      <c r="UVM87" s="184"/>
      <c r="UVN87" s="185"/>
      <c r="UVO87" s="183"/>
      <c r="UVQ87" s="182"/>
      <c r="UVV87" s="183"/>
      <c r="UVW87" s="183"/>
      <c r="UVX87" s="183"/>
      <c r="UVY87" s="184"/>
      <c r="UVZ87" s="185"/>
      <c r="UWA87" s="183"/>
      <c r="UWC87" s="182"/>
      <c r="UWH87" s="183"/>
      <c r="UWI87" s="183"/>
      <c r="UWJ87" s="183"/>
      <c r="UWK87" s="184"/>
      <c r="UWL87" s="185"/>
      <c r="UWM87" s="183"/>
      <c r="UWO87" s="182"/>
      <c r="UWT87" s="183"/>
      <c r="UWU87" s="183"/>
      <c r="UWV87" s="183"/>
      <c r="UWW87" s="184"/>
      <c r="UWX87" s="185"/>
      <c r="UWY87" s="183"/>
      <c r="UXA87" s="182"/>
      <c r="UXF87" s="183"/>
      <c r="UXG87" s="183"/>
      <c r="UXH87" s="183"/>
      <c r="UXI87" s="184"/>
      <c r="UXJ87" s="185"/>
      <c r="UXK87" s="183"/>
      <c r="UXM87" s="182"/>
      <c r="UXR87" s="183"/>
      <c r="UXS87" s="183"/>
      <c r="UXT87" s="183"/>
      <c r="UXU87" s="184"/>
      <c r="UXV87" s="185"/>
      <c r="UXW87" s="183"/>
      <c r="UXY87" s="182"/>
      <c r="UYD87" s="183"/>
      <c r="UYE87" s="183"/>
      <c r="UYF87" s="183"/>
      <c r="UYG87" s="184"/>
      <c r="UYH87" s="185"/>
      <c r="UYI87" s="183"/>
      <c r="UYK87" s="182"/>
      <c r="UYP87" s="183"/>
      <c r="UYQ87" s="183"/>
      <c r="UYR87" s="183"/>
      <c r="UYS87" s="184"/>
      <c r="UYT87" s="185"/>
      <c r="UYU87" s="183"/>
      <c r="UYW87" s="182"/>
      <c r="UZB87" s="183"/>
      <c r="UZC87" s="183"/>
      <c r="UZD87" s="183"/>
      <c r="UZE87" s="184"/>
      <c r="UZF87" s="185"/>
      <c r="UZG87" s="183"/>
      <c r="UZI87" s="182"/>
      <c r="UZN87" s="183"/>
      <c r="UZO87" s="183"/>
      <c r="UZP87" s="183"/>
      <c r="UZQ87" s="184"/>
      <c r="UZR87" s="185"/>
      <c r="UZS87" s="183"/>
      <c r="UZU87" s="182"/>
      <c r="UZZ87" s="183"/>
      <c r="VAA87" s="183"/>
      <c r="VAB87" s="183"/>
      <c r="VAC87" s="184"/>
      <c r="VAD87" s="185"/>
      <c r="VAE87" s="183"/>
      <c r="VAG87" s="182"/>
      <c r="VAL87" s="183"/>
      <c r="VAM87" s="183"/>
      <c r="VAN87" s="183"/>
      <c r="VAO87" s="184"/>
      <c r="VAP87" s="185"/>
      <c r="VAQ87" s="183"/>
      <c r="VAS87" s="182"/>
      <c r="VAX87" s="183"/>
      <c r="VAY87" s="183"/>
      <c r="VAZ87" s="183"/>
      <c r="VBA87" s="184"/>
      <c r="VBB87" s="185"/>
      <c r="VBC87" s="183"/>
      <c r="VBE87" s="182"/>
      <c r="VBJ87" s="183"/>
      <c r="VBK87" s="183"/>
      <c r="VBL87" s="183"/>
      <c r="VBM87" s="184"/>
      <c r="VBN87" s="185"/>
      <c r="VBO87" s="183"/>
      <c r="VBQ87" s="182"/>
      <c r="VBV87" s="183"/>
      <c r="VBW87" s="183"/>
      <c r="VBX87" s="183"/>
      <c r="VBY87" s="184"/>
      <c r="VBZ87" s="185"/>
      <c r="VCA87" s="183"/>
      <c r="VCC87" s="182"/>
      <c r="VCH87" s="183"/>
      <c r="VCI87" s="183"/>
      <c r="VCJ87" s="183"/>
      <c r="VCK87" s="184"/>
      <c r="VCL87" s="185"/>
      <c r="VCM87" s="183"/>
      <c r="VCO87" s="182"/>
      <c r="VCT87" s="183"/>
      <c r="VCU87" s="183"/>
      <c r="VCV87" s="183"/>
      <c r="VCW87" s="184"/>
      <c r="VCX87" s="185"/>
      <c r="VCY87" s="183"/>
      <c r="VDA87" s="182"/>
      <c r="VDF87" s="183"/>
      <c r="VDG87" s="183"/>
      <c r="VDH87" s="183"/>
      <c r="VDI87" s="184"/>
      <c r="VDJ87" s="185"/>
      <c r="VDK87" s="183"/>
      <c r="VDM87" s="182"/>
      <c r="VDR87" s="183"/>
      <c r="VDS87" s="183"/>
      <c r="VDT87" s="183"/>
      <c r="VDU87" s="184"/>
      <c r="VDV87" s="185"/>
      <c r="VDW87" s="183"/>
      <c r="VDY87" s="182"/>
      <c r="VED87" s="183"/>
      <c r="VEE87" s="183"/>
      <c r="VEF87" s="183"/>
      <c r="VEG87" s="184"/>
      <c r="VEH87" s="185"/>
      <c r="VEI87" s="183"/>
      <c r="VEK87" s="182"/>
      <c r="VEP87" s="183"/>
      <c r="VEQ87" s="183"/>
      <c r="VER87" s="183"/>
      <c r="VES87" s="184"/>
      <c r="VET87" s="185"/>
      <c r="VEU87" s="183"/>
      <c r="VEW87" s="182"/>
      <c r="VFB87" s="183"/>
      <c r="VFC87" s="183"/>
      <c r="VFD87" s="183"/>
      <c r="VFE87" s="184"/>
      <c r="VFF87" s="185"/>
      <c r="VFG87" s="183"/>
      <c r="VFI87" s="182"/>
      <c r="VFN87" s="183"/>
      <c r="VFO87" s="183"/>
      <c r="VFP87" s="183"/>
      <c r="VFQ87" s="184"/>
      <c r="VFR87" s="185"/>
      <c r="VFS87" s="183"/>
      <c r="VFU87" s="182"/>
      <c r="VFZ87" s="183"/>
      <c r="VGA87" s="183"/>
      <c r="VGB87" s="183"/>
      <c r="VGC87" s="184"/>
      <c r="VGD87" s="185"/>
      <c r="VGE87" s="183"/>
      <c r="VGG87" s="182"/>
      <c r="VGL87" s="183"/>
      <c r="VGM87" s="183"/>
      <c r="VGN87" s="183"/>
      <c r="VGO87" s="184"/>
      <c r="VGP87" s="185"/>
      <c r="VGQ87" s="183"/>
      <c r="VGS87" s="182"/>
      <c r="VGX87" s="183"/>
      <c r="VGY87" s="183"/>
      <c r="VGZ87" s="183"/>
      <c r="VHA87" s="184"/>
      <c r="VHB87" s="185"/>
      <c r="VHC87" s="183"/>
      <c r="VHE87" s="182"/>
      <c r="VHJ87" s="183"/>
      <c r="VHK87" s="183"/>
      <c r="VHL87" s="183"/>
      <c r="VHM87" s="184"/>
      <c r="VHN87" s="185"/>
      <c r="VHO87" s="183"/>
      <c r="VHQ87" s="182"/>
      <c r="VHV87" s="183"/>
      <c r="VHW87" s="183"/>
      <c r="VHX87" s="183"/>
      <c r="VHY87" s="184"/>
      <c r="VHZ87" s="185"/>
      <c r="VIA87" s="183"/>
      <c r="VIC87" s="182"/>
      <c r="VIH87" s="183"/>
      <c r="VII87" s="183"/>
      <c r="VIJ87" s="183"/>
      <c r="VIK87" s="184"/>
      <c r="VIL87" s="185"/>
      <c r="VIM87" s="183"/>
      <c r="VIO87" s="182"/>
      <c r="VIT87" s="183"/>
      <c r="VIU87" s="183"/>
      <c r="VIV87" s="183"/>
      <c r="VIW87" s="184"/>
      <c r="VIX87" s="185"/>
      <c r="VIY87" s="183"/>
      <c r="VJA87" s="182"/>
      <c r="VJF87" s="183"/>
      <c r="VJG87" s="183"/>
      <c r="VJH87" s="183"/>
      <c r="VJI87" s="184"/>
      <c r="VJJ87" s="185"/>
      <c r="VJK87" s="183"/>
      <c r="VJM87" s="182"/>
      <c r="VJR87" s="183"/>
      <c r="VJS87" s="183"/>
      <c r="VJT87" s="183"/>
      <c r="VJU87" s="184"/>
      <c r="VJV87" s="185"/>
      <c r="VJW87" s="183"/>
      <c r="VJY87" s="182"/>
      <c r="VKD87" s="183"/>
      <c r="VKE87" s="183"/>
      <c r="VKF87" s="183"/>
      <c r="VKG87" s="184"/>
      <c r="VKH87" s="185"/>
      <c r="VKI87" s="183"/>
      <c r="VKK87" s="182"/>
      <c r="VKP87" s="183"/>
      <c r="VKQ87" s="183"/>
      <c r="VKR87" s="183"/>
      <c r="VKS87" s="184"/>
      <c r="VKT87" s="185"/>
      <c r="VKU87" s="183"/>
      <c r="VKW87" s="182"/>
      <c r="VLB87" s="183"/>
      <c r="VLC87" s="183"/>
      <c r="VLD87" s="183"/>
      <c r="VLE87" s="184"/>
      <c r="VLF87" s="185"/>
      <c r="VLG87" s="183"/>
      <c r="VLI87" s="182"/>
      <c r="VLN87" s="183"/>
      <c r="VLO87" s="183"/>
      <c r="VLP87" s="183"/>
      <c r="VLQ87" s="184"/>
      <c r="VLR87" s="185"/>
      <c r="VLS87" s="183"/>
      <c r="VLU87" s="182"/>
      <c r="VLZ87" s="183"/>
      <c r="VMA87" s="183"/>
      <c r="VMB87" s="183"/>
      <c r="VMC87" s="184"/>
      <c r="VMD87" s="185"/>
      <c r="VME87" s="183"/>
      <c r="VMG87" s="182"/>
      <c r="VML87" s="183"/>
      <c r="VMM87" s="183"/>
      <c r="VMN87" s="183"/>
      <c r="VMO87" s="184"/>
      <c r="VMP87" s="185"/>
      <c r="VMQ87" s="183"/>
      <c r="VMS87" s="182"/>
      <c r="VMX87" s="183"/>
      <c r="VMY87" s="183"/>
      <c r="VMZ87" s="183"/>
      <c r="VNA87" s="184"/>
      <c r="VNB87" s="185"/>
      <c r="VNC87" s="183"/>
      <c r="VNE87" s="182"/>
      <c r="VNJ87" s="183"/>
      <c r="VNK87" s="183"/>
      <c r="VNL87" s="183"/>
      <c r="VNM87" s="184"/>
      <c r="VNN87" s="185"/>
      <c r="VNO87" s="183"/>
      <c r="VNQ87" s="182"/>
      <c r="VNV87" s="183"/>
      <c r="VNW87" s="183"/>
      <c r="VNX87" s="183"/>
      <c r="VNY87" s="184"/>
      <c r="VNZ87" s="185"/>
      <c r="VOA87" s="183"/>
      <c r="VOC87" s="182"/>
      <c r="VOH87" s="183"/>
      <c r="VOI87" s="183"/>
      <c r="VOJ87" s="183"/>
      <c r="VOK87" s="184"/>
      <c r="VOL87" s="185"/>
      <c r="VOM87" s="183"/>
      <c r="VOO87" s="182"/>
      <c r="VOT87" s="183"/>
      <c r="VOU87" s="183"/>
      <c r="VOV87" s="183"/>
      <c r="VOW87" s="184"/>
      <c r="VOX87" s="185"/>
      <c r="VOY87" s="183"/>
      <c r="VPA87" s="182"/>
      <c r="VPF87" s="183"/>
      <c r="VPG87" s="183"/>
      <c r="VPH87" s="183"/>
      <c r="VPI87" s="184"/>
      <c r="VPJ87" s="185"/>
      <c r="VPK87" s="183"/>
      <c r="VPM87" s="182"/>
      <c r="VPR87" s="183"/>
      <c r="VPS87" s="183"/>
      <c r="VPT87" s="183"/>
      <c r="VPU87" s="184"/>
      <c r="VPV87" s="185"/>
      <c r="VPW87" s="183"/>
      <c r="VPY87" s="182"/>
      <c r="VQD87" s="183"/>
      <c r="VQE87" s="183"/>
      <c r="VQF87" s="183"/>
      <c r="VQG87" s="184"/>
      <c r="VQH87" s="185"/>
      <c r="VQI87" s="183"/>
      <c r="VQK87" s="182"/>
      <c r="VQP87" s="183"/>
      <c r="VQQ87" s="183"/>
      <c r="VQR87" s="183"/>
      <c r="VQS87" s="184"/>
      <c r="VQT87" s="185"/>
      <c r="VQU87" s="183"/>
      <c r="VQW87" s="182"/>
      <c r="VRB87" s="183"/>
      <c r="VRC87" s="183"/>
      <c r="VRD87" s="183"/>
      <c r="VRE87" s="184"/>
      <c r="VRF87" s="185"/>
      <c r="VRG87" s="183"/>
      <c r="VRI87" s="182"/>
      <c r="VRN87" s="183"/>
      <c r="VRO87" s="183"/>
      <c r="VRP87" s="183"/>
      <c r="VRQ87" s="184"/>
      <c r="VRR87" s="185"/>
      <c r="VRS87" s="183"/>
      <c r="VRU87" s="182"/>
      <c r="VRZ87" s="183"/>
      <c r="VSA87" s="183"/>
      <c r="VSB87" s="183"/>
      <c r="VSC87" s="184"/>
      <c r="VSD87" s="185"/>
      <c r="VSE87" s="183"/>
      <c r="VSG87" s="182"/>
      <c r="VSL87" s="183"/>
      <c r="VSM87" s="183"/>
      <c r="VSN87" s="183"/>
      <c r="VSO87" s="184"/>
      <c r="VSP87" s="185"/>
      <c r="VSQ87" s="183"/>
      <c r="VSS87" s="182"/>
      <c r="VSX87" s="183"/>
      <c r="VSY87" s="183"/>
      <c r="VSZ87" s="183"/>
      <c r="VTA87" s="184"/>
      <c r="VTB87" s="185"/>
      <c r="VTC87" s="183"/>
      <c r="VTE87" s="182"/>
      <c r="VTJ87" s="183"/>
      <c r="VTK87" s="183"/>
      <c r="VTL87" s="183"/>
      <c r="VTM87" s="184"/>
      <c r="VTN87" s="185"/>
      <c r="VTO87" s="183"/>
      <c r="VTQ87" s="182"/>
      <c r="VTV87" s="183"/>
      <c r="VTW87" s="183"/>
      <c r="VTX87" s="183"/>
      <c r="VTY87" s="184"/>
      <c r="VTZ87" s="185"/>
      <c r="VUA87" s="183"/>
      <c r="VUC87" s="182"/>
      <c r="VUH87" s="183"/>
      <c r="VUI87" s="183"/>
      <c r="VUJ87" s="183"/>
      <c r="VUK87" s="184"/>
      <c r="VUL87" s="185"/>
      <c r="VUM87" s="183"/>
      <c r="VUO87" s="182"/>
      <c r="VUT87" s="183"/>
      <c r="VUU87" s="183"/>
      <c r="VUV87" s="183"/>
      <c r="VUW87" s="184"/>
      <c r="VUX87" s="185"/>
      <c r="VUY87" s="183"/>
      <c r="VVA87" s="182"/>
      <c r="VVF87" s="183"/>
      <c r="VVG87" s="183"/>
      <c r="VVH87" s="183"/>
      <c r="VVI87" s="184"/>
      <c r="VVJ87" s="185"/>
      <c r="VVK87" s="183"/>
      <c r="VVM87" s="182"/>
      <c r="VVR87" s="183"/>
      <c r="VVS87" s="183"/>
      <c r="VVT87" s="183"/>
      <c r="VVU87" s="184"/>
      <c r="VVV87" s="185"/>
      <c r="VVW87" s="183"/>
      <c r="VVY87" s="182"/>
      <c r="VWD87" s="183"/>
      <c r="VWE87" s="183"/>
      <c r="VWF87" s="183"/>
      <c r="VWG87" s="184"/>
      <c r="VWH87" s="185"/>
      <c r="VWI87" s="183"/>
      <c r="VWK87" s="182"/>
      <c r="VWP87" s="183"/>
      <c r="VWQ87" s="183"/>
      <c r="VWR87" s="183"/>
      <c r="VWS87" s="184"/>
      <c r="VWT87" s="185"/>
      <c r="VWU87" s="183"/>
      <c r="VWW87" s="182"/>
      <c r="VXB87" s="183"/>
      <c r="VXC87" s="183"/>
      <c r="VXD87" s="183"/>
      <c r="VXE87" s="184"/>
      <c r="VXF87" s="185"/>
      <c r="VXG87" s="183"/>
      <c r="VXI87" s="182"/>
      <c r="VXN87" s="183"/>
      <c r="VXO87" s="183"/>
      <c r="VXP87" s="183"/>
      <c r="VXQ87" s="184"/>
      <c r="VXR87" s="185"/>
      <c r="VXS87" s="183"/>
      <c r="VXU87" s="182"/>
      <c r="VXZ87" s="183"/>
      <c r="VYA87" s="183"/>
      <c r="VYB87" s="183"/>
      <c r="VYC87" s="184"/>
      <c r="VYD87" s="185"/>
      <c r="VYE87" s="183"/>
      <c r="VYG87" s="182"/>
      <c r="VYL87" s="183"/>
      <c r="VYM87" s="183"/>
      <c r="VYN87" s="183"/>
      <c r="VYO87" s="184"/>
      <c r="VYP87" s="185"/>
      <c r="VYQ87" s="183"/>
      <c r="VYS87" s="182"/>
      <c r="VYX87" s="183"/>
      <c r="VYY87" s="183"/>
      <c r="VYZ87" s="183"/>
      <c r="VZA87" s="184"/>
      <c r="VZB87" s="185"/>
      <c r="VZC87" s="183"/>
      <c r="VZE87" s="182"/>
      <c r="VZJ87" s="183"/>
      <c r="VZK87" s="183"/>
      <c r="VZL87" s="183"/>
      <c r="VZM87" s="184"/>
      <c r="VZN87" s="185"/>
      <c r="VZO87" s="183"/>
      <c r="VZQ87" s="182"/>
      <c r="VZV87" s="183"/>
      <c r="VZW87" s="183"/>
      <c r="VZX87" s="183"/>
      <c r="VZY87" s="184"/>
      <c r="VZZ87" s="185"/>
      <c r="WAA87" s="183"/>
      <c r="WAC87" s="182"/>
      <c r="WAH87" s="183"/>
      <c r="WAI87" s="183"/>
      <c r="WAJ87" s="183"/>
      <c r="WAK87" s="184"/>
      <c r="WAL87" s="185"/>
      <c r="WAM87" s="183"/>
      <c r="WAO87" s="182"/>
      <c r="WAT87" s="183"/>
      <c r="WAU87" s="183"/>
      <c r="WAV87" s="183"/>
      <c r="WAW87" s="184"/>
      <c r="WAX87" s="185"/>
      <c r="WAY87" s="183"/>
      <c r="WBA87" s="182"/>
      <c r="WBF87" s="183"/>
      <c r="WBG87" s="183"/>
      <c r="WBH87" s="183"/>
      <c r="WBI87" s="184"/>
      <c r="WBJ87" s="185"/>
      <c r="WBK87" s="183"/>
      <c r="WBM87" s="182"/>
      <c r="WBR87" s="183"/>
      <c r="WBS87" s="183"/>
      <c r="WBT87" s="183"/>
      <c r="WBU87" s="184"/>
      <c r="WBV87" s="185"/>
      <c r="WBW87" s="183"/>
      <c r="WBY87" s="182"/>
      <c r="WCD87" s="183"/>
      <c r="WCE87" s="183"/>
      <c r="WCF87" s="183"/>
      <c r="WCG87" s="184"/>
      <c r="WCH87" s="185"/>
      <c r="WCI87" s="183"/>
      <c r="WCK87" s="182"/>
      <c r="WCP87" s="183"/>
      <c r="WCQ87" s="183"/>
      <c r="WCR87" s="183"/>
      <c r="WCS87" s="184"/>
      <c r="WCT87" s="185"/>
      <c r="WCU87" s="183"/>
      <c r="WCW87" s="182"/>
      <c r="WDB87" s="183"/>
      <c r="WDC87" s="183"/>
      <c r="WDD87" s="183"/>
      <c r="WDE87" s="184"/>
      <c r="WDF87" s="185"/>
      <c r="WDG87" s="183"/>
      <c r="WDI87" s="182"/>
      <c r="WDN87" s="183"/>
      <c r="WDO87" s="183"/>
      <c r="WDP87" s="183"/>
      <c r="WDQ87" s="184"/>
      <c r="WDR87" s="185"/>
      <c r="WDS87" s="183"/>
      <c r="WDU87" s="182"/>
      <c r="WDZ87" s="183"/>
      <c r="WEA87" s="183"/>
      <c r="WEB87" s="183"/>
      <c r="WEC87" s="184"/>
      <c r="WED87" s="185"/>
      <c r="WEE87" s="183"/>
      <c r="WEG87" s="182"/>
      <c r="WEL87" s="183"/>
      <c r="WEM87" s="183"/>
      <c r="WEN87" s="183"/>
      <c r="WEO87" s="184"/>
      <c r="WEP87" s="185"/>
      <c r="WEQ87" s="183"/>
      <c r="WES87" s="182"/>
      <c r="WEX87" s="183"/>
      <c r="WEY87" s="183"/>
      <c r="WEZ87" s="183"/>
      <c r="WFA87" s="184"/>
      <c r="WFB87" s="185"/>
      <c r="WFC87" s="183"/>
      <c r="WFE87" s="182"/>
      <c r="WFJ87" s="183"/>
      <c r="WFK87" s="183"/>
      <c r="WFL87" s="183"/>
      <c r="WFM87" s="184"/>
      <c r="WFN87" s="185"/>
      <c r="WFO87" s="183"/>
      <c r="WFQ87" s="182"/>
      <c r="WFV87" s="183"/>
      <c r="WFW87" s="183"/>
      <c r="WFX87" s="183"/>
      <c r="WFY87" s="184"/>
      <c r="WFZ87" s="185"/>
      <c r="WGA87" s="183"/>
      <c r="WGC87" s="182"/>
      <c r="WGH87" s="183"/>
      <c r="WGI87" s="183"/>
      <c r="WGJ87" s="183"/>
      <c r="WGK87" s="184"/>
      <c r="WGL87" s="185"/>
      <c r="WGM87" s="183"/>
      <c r="WGO87" s="182"/>
      <c r="WGT87" s="183"/>
      <c r="WGU87" s="183"/>
      <c r="WGV87" s="183"/>
      <c r="WGW87" s="184"/>
      <c r="WGX87" s="185"/>
      <c r="WGY87" s="183"/>
      <c r="WHA87" s="182"/>
      <c r="WHF87" s="183"/>
      <c r="WHG87" s="183"/>
      <c r="WHH87" s="183"/>
      <c r="WHI87" s="184"/>
      <c r="WHJ87" s="185"/>
      <c r="WHK87" s="183"/>
      <c r="WHM87" s="182"/>
      <c r="WHR87" s="183"/>
      <c r="WHS87" s="183"/>
      <c r="WHT87" s="183"/>
      <c r="WHU87" s="184"/>
      <c r="WHV87" s="185"/>
      <c r="WHW87" s="183"/>
      <c r="WHY87" s="182"/>
      <c r="WID87" s="183"/>
      <c r="WIE87" s="183"/>
      <c r="WIF87" s="183"/>
      <c r="WIG87" s="184"/>
      <c r="WIH87" s="185"/>
      <c r="WII87" s="183"/>
      <c r="WIK87" s="182"/>
      <c r="WIP87" s="183"/>
      <c r="WIQ87" s="183"/>
      <c r="WIR87" s="183"/>
      <c r="WIS87" s="184"/>
      <c r="WIT87" s="185"/>
      <c r="WIU87" s="183"/>
      <c r="WIW87" s="182"/>
      <c r="WJB87" s="183"/>
      <c r="WJC87" s="183"/>
      <c r="WJD87" s="183"/>
      <c r="WJE87" s="184"/>
      <c r="WJF87" s="185"/>
      <c r="WJG87" s="183"/>
      <c r="WJI87" s="182"/>
      <c r="WJN87" s="183"/>
      <c r="WJO87" s="183"/>
      <c r="WJP87" s="183"/>
      <c r="WJQ87" s="184"/>
      <c r="WJR87" s="185"/>
      <c r="WJS87" s="183"/>
      <c r="WJU87" s="182"/>
      <c r="WJZ87" s="183"/>
      <c r="WKA87" s="183"/>
      <c r="WKB87" s="183"/>
      <c r="WKC87" s="184"/>
      <c r="WKD87" s="185"/>
      <c r="WKE87" s="183"/>
      <c r="WKG87" s="182"/>
      <c r="WKL87" s="183"/>
      <c r="WKM87" s="183"/>
      <c r="WKN87" s="183"/>
      <c r="WKO87" s="184"/>
      <c r="WKP87" s="185"/>
      <c r="WKQ87" s="183"/>
      <c r="WKS87" s="182"/>
      <c r="WKX87" s="183"/>
      <c r="WKY87" s="183"/>
      <c r="WKZ87" s="183"/>
      <c r="WLA87" s="184"/>
      <c r="WLB87" s="185"/>
      <c r="WLC87" s="183"/>
      <c r="WLE87" s="182"/>
      <c r="WLJ87" s="183"/>
      <c r="WLK87" s="183"/>
      <c r="WLL87" s="183"/>
      <c r="WLM87" s="184"/>
      <c r="WLN87" s="185"/>
      <c r="WLO87" s="183"/>
      <c r="WLQ87" s="182"/>
      <c r="WLV87" s="183"/>
      <c r="WLW87" s="183"/>
      <c r="WLX87" s="183"/>
      <c r="WLY87" s="184"/>
      <c r="WLZ87" s="185"/>
      <c r="WMA87" s="183"/>
      <c r="WMC87" s="182"/>
      <c r="WMH87" s="183"/>
      <c r="WMI87" s="183"/>
      <c r="WMJ87" s="183"/>
      <c r="WMK87" s="184"/>
      <c r="WML87" s="185"/>
      <c r="WMM87" s="183"/>
      <c r="WMO87" s="182"/>
      <c r="WMT87" s="183"/>
      <c r="WMU87" s="183"/>
      <c r="WMV87" s="183"/>
      <c r="WMW87" s="184"/>
      <c r="WMX87" s="185"/>
      <c r="WMY87" s="183"/>
      <c r="WNA87" s="182"/>
      <c r="WNF87" s="183"/>
      <c r="WNG87" s="183"/>
      <c r="WNH87" s="183"/>
      <c r="WNI87" s="184"/>
      <c r="WNJ87" s="185"/>
      <c r="WNK87" s="183"/>
      <c r="WNM87" s="182"/>
      <c r="WNR87" s="183"/>
      <c r="WNS87" s="183"/>
      <c r="WNT87" s="183"/>
      <c r="WNU87" s="184"/>
      <c r="WNV87" s="185"/>
      <c r="WNW87" s="183"/>
      <c r="WNY87" s="182"/>
      <c r="WOD87" s="183"/>
      <c r="WOE87" s="183"/>
      <c r="WOF87" s="183"/>
      <c r="WOG87" s="184"/>
      <c r="WOH87" s="185"/>
      <c r="WOI87" s="183"/>
      <c r="WOK87" s="182"/>
      <c r="WOP87" s="183"/>
      <c r="WOQ87" s="183"/>
      <c r="WOR87" s="183"/>
      <c r="WOS87" s="184"/>
      <c r="WOT87" s="185"/>
      <c r="WOU87" s="183"/>
      <c r="WOW87" s="182"/>
      <c r="WPB87" s="183"/>
      <c r="WPC87" s="183"/>
      <c r="WPD87" s="183"/>
      <c r="WPE87" s="184"/>
      <c r="WPF87" s="185"/>
      <c r="WPG87" s="183"/>
      <c r="WPI87" s="182"/>
      <c r="WPN87" s="183"/>
      <c r="WPO87" s="183"/>
      <c r="WPP87" s="183"/>
      <c r="WPQ87" s="184"/>
      <c r="WPR87" s="185"/>
      <c r="WPS87" s="183"/>
      <c r="WPU87" s="182"/>
      <c r="WPZ87" s="183"/>
      <c r="WQA87" s="183"/>
      <c r="WQB87" s="183"/>
      <c r="WQC87" s="184"/>
      <c r="WQD87" s="185"/>
      <c r="WQE87" s="183"/>
      <c r="WQG87" s="182"/>
      <c r="WQL87" s="183"/>
      <c r="WQM87" s="183"/>
      <c r="WQN87" s="183"/>
      <c r="WQO87" s="184"/>
      <c r="WQP87" s="185"/>
      <c r="WQQ87" s="183"/>
      <c r="WQS87" s="182"/>
      <c r="WQX87" s="183"/>
      <c r="WQY87" s="183"/>
      <c r="WQZ87" s="183"/>
      <c r="WRA87" s="184"/>
      <c r="WRB87" s="185"/>
      <c r="WRC87" s="183"/>
      <c r="WRE87" s="182"/>
      <c r="WRJ87" s="183"/>
      <c r="WRK87" s="183"/>
      <c r="WRL87" s="183"/>
      <c r="WRM87" s="184"/>
      <c r="WRN87" s="185"/>
      <c r="WRO87" s="183"/>
      <c r="WRQ87" s="182"/>
      <c r="WRV87" s="183"/>
      <c r="WRW87" s="183"/>
      <c r="WRX87" s="183"/>
      <c r="WRY87" s="184"/>
      <c r="WRZ87" s="185"/>
      <c r="WSA87" s="183"/>
      <c r="WSC87" s="182"/>
      <c r="WSH87" s="183"/>
      <c r="WSI87" s="183"/>
      <c r="WSJ87" s="183"/>
      <c r="WSK87" s="184"/>
      <c r="WSL87" s="185"/>
      <c r="WSM87" s="183"/>
      <c r="WSO87" s="182"/>
      <c r="WST87" s="183"/>
      <c r="WSU87" s="183"/>
      <c r="WSV87" s="183"/>
      <c r="WSW87" s="184"/>
      <c r="WSX87" s="185"/>
      <c r="WSY87" s="183"/>
      <c r="WTA87" s="182"/>
      <c r="WTF87" s="183"/>
      <c r="WTG87" s="183"/>
      <c r="WTH87" s="183"/>
      <c r="WTI87" s="184"/>
      <c r="WTJ87" s="185"/>
      <c r="WTK87" s="183"/>
      <c r="WTM87" s="182"/>
      <c r="WTR87" s="183"/>
      <c r="WTS87" s="183"/>
      <c r="WTT87" s="183"/>
      <c r="WTU87" s="184"/>
      <c r="WTV87" s="185"/>
      <c r="WTW87" s="183"/>
      <c r="WTY87" s="182"/>
      <c r="WUD87" s="183"/>
      <c r="WUE87" s="183"/>
      <c r="WUF87" s="183"/>
      <c r="WUG87" s="184"/>
      <c r="WUH87" s="185"/>
      <c r="WUI87" s="183"/>
      <c r="WUK87" s="182"/>
      <c r="WUP87" s="183"/>
      <c r="WUQ87" s="183"/>
      <c r="WUR87" s="183"/>
      <c r="WUS87" s="184"/>
      <c r="WUT87" s="185"/>
      <c r="WUU87" s="183"/>
      <c r="WUW87" s="182"/>
      <c r="WVB87" s="183"/>
      <c r="WVC87" s="183"/>
      <c r="WVD87" s="183"/>
      <c r="WVE87" s="184"/>
      <c r="WVF87" s="185"/>
      <c r="WVG87" s="183"/>
      <c r="WVI87" s="182"/>
      <c r="WVN87" s="183"/>
      <c r="WVO87" s="183"/>
      <c r="WVP87" s="183"/>
      <c r="WVQ87" s="184"/>
      <c r="WVR87" s="185"/>
      <c r="WVS87" s="183"/>
      <c r="WVU87" s="182"/>
      <c r="WVZ87" s="183"/>
      <c r="WWA87" s="183"/>
      <c r="WWB87" s="183"/>
      <c r="WWC87" s="184"/>
      <c r="WWD87" s="185"/>
      <c r="WWE87" s="183"/>
      <c r="WWG87" s="182"/>
      <c r="WWL87" s="183"/>
      <c r="WWM87" s="183"/>
      <c r="WWN87" s="183"/>
      <c r="WWO87" s="184"/>
      <c r="WWP87" s="185"/>
      <c r="WWQ87" s="183"/>
      <c r="WWS87" s="182"/>
      <c r="WWX87" s="183"/>
      <c r="WWY87" s="183"/>
      <c r="WWZ87" s="183"/>
      <c r="WXA87" s="184"/>
      <c r="WXB87" s="185"/>
      <c r="WXC87" s="183"/>
      <c r="WXE87" s="182"/>
      <c r="WXJ87" s="183"/>
      <c r="WXK87" s="183"/>
      <c r="WXL87" s="183"/>
      <c r="WXM87" s="184"/>
      <c r="WXN87" s="185"/>
      <c r="WXO87" s="183"/>
      <c r="WXQ87" s="182"/>
      <c r="WXV87" s="183"/>
      <c r="WXW87" s="183"/>
      <c r="WXX87" s="183"/>
      <c r="WXY87" s="184"/>
      <c r="WXZ87" s="185"/>
      <c r="WYA87" s="183"/>
      <c r="WYC87" s="182"/>
      <c r="WYH87" s="183"/>
      <c r="WYI87" s="183"/>
      <c r="WYJ87" s="183"/>
      <c r="WYK87" s="184"/>
      <c r="WYL87" s="185"/>
      <c r="WYM87" s="183"/>
      <c r="WYO87" s="182"/>
      <c r="WYT87" s="183"/>
      <c r="WYU87" s="183"/>
      <c r="WYV87" s="183"/>
      <c r="WYW87" s="184"/>
      <c r="WYX87" s="185"/>
      <c r="WYY87" s="183"/>
      <c r="WZA87" s="182"/>
      <c r="WZF87" s="183"/>
      <c r="WZG87" s="183"/>
      <c r="WZH87" s="183"/>
      <c r="WZI87" s="184"/>
      <c r="WZJ87" s="185"/>
      <c r="WZK87" s="183"/>
      <c r="WZM87" s="182"/>
      <c r="WZR87" s="183"/>
      <c r="WZS87" s="183"/>
      <c r="WZT87" s="183"/>
      <c r="WZU87" s="184"/>
      <c r="WZV87" s="185"/>
      <c r="WZW87" s="183"/>
      <c r="WZY87" s="182"/>
      <c r="XAD87" s="183"/>
      <c r="XAE87" s="183"/>
      <c r="XAF87" s="183"/>
      <c r="XAG87" s="184"/>
      <c r="XAH87" s="185"/>
      <c r="XAI87" s="183"/>
      <c r="XAK87" s="182"/>
      <c r="XAP87" s="183"/>
      <c r="XAQ87" s="183"/>
      <c r="XAR87" s="183"/>
      <c r="XAS87" s="184"/>
      <c r="XAT87" s="185"/>
      <c r="XAU87" s="183"/>
      <c r="XAW87" s="182"/>
      <c r="XBB87" s="183"/>
      <c r="XBC87" s="183"/>
      <c r="XBD87" s="183"/>
      <c r="XBE87" s="184"/>
      <c r="XBF87" s="185"/>
      <c r="XBG87" s="183"/>
      <c r="XBI87" s="182"/>
      <c r="XBN87" s="183"/>
      <c r="XBO87" s="183"/>
      <c r="XBP87" s="183"/>
      <c r="XBQ87" s="184"/>
      <c r="XBR87" s="185"/>
      <c r="XBS87" s="183"/>
      <c r="XBU87" s="182"/>
      <c r="XBZ87" s="183"/>
      <c r="XCA87" s="183"/>
      <c r="XCB87" s="183"/>
      <c r="XCC87" s="184"/>
      <c r="XCD87" s="185"/>
      <c r="XCE87" s="183"/>
      <c r="XCG87" s="182"/>
      <c r="XCL87" s="183"/>
      <c r="XCM87" s="183"/>
      <c r="XCN87" s="183"/>
      <c r="XCO87" s="184"/>
      <c r="XCP87" s="185"/>
      <c r="XCQ87" s="183"/>
      <c r="XCS87" s="182"/>
      <c r="XCX87" s="183"/>
      <c r="XCY87" s="183"/>
      <c r="XCZ87" s="183"/>
      <c r="XDA87" s="184"/>
      <c r="XDB87" s="185"/>
      <c r="XDC87" s="183"/>
      <c r="XDE87" s="182"/>
      <c r="XDJ87" s="183"/>
      <c r="XDK87" s="183"/>
      <c r="XDL87" s="183"/>
      <c r="XDM87" s="184"/>
      <c r="XDN87" s="185"/>
      <c r="XDO87" s="183"/>
      <c r="XDQ87" s="182"/>
      <c r="XDV87" s="183"/>
      <c r="XDW87" s="183"/>
      <c r="XDX87" s="183"/>
      <c r="XDY87" s="184"/>
      <c r="XDZ87" s="185"/>
      <c r="XEA87" s="183"/>
      <c r="XEC87" s="182"/>
      <c r="XEH87" s="183"/>
      <c r="XEI87" s="183"/>
      <c r="XEJ87" s="183"/>
      <c r="XEK87" s="184"/>
      <c r="XEL87" s="185"/>
      <c r="XEM87" s="183"/>
      <c r="XEO87" s="182"/>
      <c r="XET87" s="183"/>
      <c r="XEU87" s="183"/>
      <c r="XEV87" s="183"/>
      <c r="XEW87" s="184"/>
      <c r="XEX87" s="185"/>
      <c r="XEY87" s="183"/>
      <c r="XFA87" s="182"/>
    </row>
    <row r="88" spans="1:1021 1026:3071 3073:4093 4098:6143 6145:7165 7170:9215 9217:10237 10242:12287 12289:13309 13314:15359 15361:16381">
      <c r="A88" s="165">
        <v>50</v>
      </c>
      <c r="B88" s="166" t="s">
        <v>15694</v>
      </c>
      <c r="C88" s="166" t="s">
        <v>15713</v>
      </c>
      <c r="D88" s="166" t="s">
        <v>15712</v>
      </c>
      <c r="E88" s="166" t="s">
        <v>15666</v>
      </c>
      <c r="F88" s="167">
        <v>34.65</v>
      </c>
      <c r="G88" s="167"/>
      <c r="H88" s="167">
        <v>29.56</v>
      </c>
      <c r="I88" s="168"/>
      <c r="J88" s="169"/>
      <c r="K88" s="167"/>
      <c r="L88" s="170"/>
    </row>
    <row r="89" spans="1:1021 1026:3071 3073:4093 4098:6143 6145:7165 7170:9215 9217:10237 10242:12287 12289:13309 13314:15359 15361:16381">
      <c r="A89" s="165"/>
      <c r="B89" s="166" t="s">
        <v>15694</v>
      </c>
      <c r="C89" s="166" t="s">
        <v>15713</v>
      </c>
      <c r="D89" s="166" t="s">
        <v>15712</v>
      </c>
      <c r="E89" s="166" t="s">
        <v>15667</v>
      </c>
      <c r="F89" s="167">
        <v>34.950000000000003</v>
      </c>
      <c r="G89" s="167"/>
      <c r="H89" s="167">
        <v>29.56</v>
      </c>
      <c r="I89" s="168"/>
      <c r="J89" s="169"/>
      <c r="K89" s="167"/>
      <c r="L89" s="170"/>
    </row>
    <row r="90" spans="1:1021 1026:3071 3073:4093 4098:6143 6145:7165 7170:9215 9217:10237 10242:12287 12289:13309 13314:15359 15361:16381">
      <c r="A90" s="159">
        <v>51</v>
      </c>
      <c r="B90" s="160" t="s">
        <v>15683</v>
      </c>
      <c r="C90" s="160" t="s">
        <v>15714</v>
      </c>
      <c r="D90" s="160" t="s">
        <v>15715</v>
      </c>
      <c r="E90" s="160" t="s">
        <v>15684</v>
      </c>
      <c r="F90" s="161">
        <v>45.93</v>
      </c>
      <c r="G90" s="161"/>
      <c r="H90" s="161">
        <v>33.82</v>
      </c>
      <c r="I90" s="176"/>
      <c r="J90" s="177"/>
      <c r="K90" s="161"/>
      <c r="L90" s="164"/>
      <c r="M90" s="182"/>
      <c r="R90" s="183"/>
      <c r="S90" s="183"/>
      <c r="T90" s="183"/>
      <c r="U90" s="184"/>
      <c r="V90" s="185"/>
      <c r="W90" s="183"/>
      <c r="Y90" s="182"/>
      <c r="AD90" s="183"/>
      <c r="AE90" s="183"/>
      <c r="AF90" s="183"/>
      <c r="AG90" s="184"/>
      <c r="AH90" s="185"/>
      <c r="AI90" s="183"/>
      <c r="AK90" s="182"/>
      <c r="AP90" s="183"/>
      <c r="AQ90" s="183"/>
      <c r="AR90" s="183"/>
      <c r="AS90" s="184"/>
      <c r="AT90" s="185"/>
      <c r="AU90" s="183"/>
      <c r="AW90" s="182"/>
      <c r="BB90" s="183"/>
      <c r="BC90" s="183"/>
      <c r="BD90" s="183"/>
      <c r="BE90" s="184"/>
      <c r="BF90" s="185"/>
      <c r="BG90" s="183"/>
      <c r="BI90" s="182"/>
      <c r="BN90" s="183"/>
      <c r="BO90" s="183"/>
      <c r="BP90" s="183"/>
      <c r="BQ90" s="184"/>
      <c r="BR90" s="185"/>
      <c r="BS90" s="183"/>
      <c r="BU90" s="182"/>
      <c r="BZ90" s="183"/>
      <c r="CA90" s="183"/>
      <c r="CB90" s="183"/>
      <c r="CC90" s="184"/>
      <c r="CD90" s="185"/>
      <c r="CE90" s="183"/>
      <c r="CG90" s="182"/>
      <c r="CL90" s="183"/>
      <c r="CM90" s="183"/>
      <c r="CN90" s="183"/>
      <c r="CO90" s="184"/>
      <c r="CP90" s="185"/>
      <c r="CQ90" s="183"/>
      <c r="CS90" s="182"/>
      <c r="CX90" s="183"/>
      <c r="CY90" s="183"/>
      <c r="CZ90" s="183"/>
      <c r="DA90" s="184"/>
      <c r="DB90" s="185"/>
      <c r="DC90" s="183"/>
      <c r="DE90" s="182"/>
      <c r="DJ90" s="183"/>
      <c r="DK90" s="183"/>
      <c r="DL90" s="183"/>
      <c r="DM90" s="184"/>
      <c r="DN90" s="185"/>
      <c r="DO90" s="183"/>
      <c r="DQ90" s="182"/>
      <c r="DV90" s="183"/>
      <c r="DW90" s="183"/>
      <c r="DX90" s="183"/>
      <c r="DY90" s="184"/>
      <c r="DZ90" s="185"/>
      <c r="EA90" s="183"/>
      <c r="EC90" s="182"/>
      <c r="EH90" s="183"/>
      <c r="EI90" s="183"/>
      <c r="EJ90" s="183"/>
      <c r="EK90" s="184"/>
      <c r="EL90" s="185"/>
      <c r="EM90" s="183"/>
      <c r="EO90" s="182"/>
      <c r="ET90" s="183"/>
      <c r="EU90" s="183"/>
      <c r="EV90" s="183"/>
      <c r="EW90" s="184"/>
      <c r="EX90" s="185"/>
      <c r="EY90" s="183"/>
      <c r="FA90" s="182"/>
      <c r="FF90" s="183"/>
      <c r="FG90" s="183"/>
      <c r="FH90" s="183"/>
      <c r="FI90" s="184"/>
      <c r="FJ90" s="185"/>
      <c r="FK90" s="183"/>
      <c r="FM90" s="182"/>
      <c r="FR90" s="183"/>
      <c r="FS90" s="183"/>
      <c r="FT90" s="183"/>
      <c r="FU90" s="184"/>
      <c r="FV90" s="185"/>
      <c r="FW90" s="183"/>
      <c r="FY90" s="182"/>
      <c r="GD90" s="183"/>
      <c r="GE90" s="183"/>
      <c r="GF90" s="183"/>
      <c r="GG90" s="184"/>
      <c r="GH90" s="185"/>
      <c r="GI90" s="183"/>
      <c r="GK90" s="182"/>
      <c r="GP90" s="183"/>
      <c r="GQ90" s="183"/>
      <c r="GR90" s="183"/>
      <c r="GS90" s="184"/>
      <c r="GT90" s="185"/>
      <c r="GU90" s="183"/>
      <c r="GW90" s="182"/>
      <c r="HB90" s="183"/>
      <c r="HC90" s="183"/>
      <c r="HD90" s="183"/>
      <c r="HE90" s="184"/>
      <c r="HF90" s="185"/>
      <c r="HG90" s="183"/>
      <c r="HI90" s="182"/>
      <c r="HN90" s="183"/>
      <c r="HO90" s="183"/>
      <c r="HP90" s="183"/>
      <c r="HQ90" s="184"/>
      <c r="HR90" s="185"/>
      <c r="HS90" s="183"/>
      <c r="HU90" s="182"/>
      <c r="HZ90" s="183"/>
      <c r="IA90" s="183"/>
      <c r="IB90" s="183"/>
      <c r="IC90" s="184"/>
      <c r="ID90" s="185"/>
      <c r="IE90" s="183"/>
      <c r="IG90" s="182"/>
      <c r="IL90" s="183"/>
      <c r="IM90" s="183"/>
      <c r="IN90" s="183"/>
      <c r="IO90" s="184"/>
      <c r="IP90" s="185"/>
      <c r="IQ90" s="183"/>
      <c r="IS90" s="182"/>
      <c r="IX90" s="183"/>
      <c r="IY90" s="183"/>
      <c r="IZ90" s="183"/>
      <c r="JA90" s="184"/>
      <c r="JB90" s="185"/>
      <c r="JC90" s="183"/>
      <c r="JE90" s="182"/>
      <c r="JJ90" s="183"/>
      <c r="JK90" s="183"/>
      <c r="JL90" s="183"/>
      <c r="JM90" s="184"/>
      <c r="JN90" s="185"/>
      <c r="JO90" s="183"/>
      <c r="JQ90" s="182"/>
      <c r="JV90" s="183"/>
      <c r="JW90" s="183"/>
      <c r="JX90" s="183"/>
      <c r="JY90" s="184"/>
      <c r="JZ90" s="185"/>
      <c r="KA90" s="183"/>
      <c r="KC90" s="182"/>
      <c r="KH90" s="183"/>
      <c r="KI90" s="183"/>
      <c r="KJ90" s="183"/>
      <c r="KK90" s="184"/>
      <c r="KL90" s="185"/>
      <c r="KM90" s="183"/>
      <c r="KO90" s="182"/>
      <c r="KT90" s="183"/>
      <c r="KU90" s="183"/>
      <c r="KV90" s="183"/>
      <c r="KW90" s="184"/>
      <c r="KX90" s="185"/>
      <c r="KY90" s="183"/>
      <c r="LA90" s="182"/>
      <c r="LF90" s="183"/>
      <c r="LG90" s="183"/>
      <c r="LH90" s="183"/>
      <c r="LI90" s="184"/>
      <c r="LJ90" s="185"/>
      <c r="LK90" s="183"/>
      <c r="LM90" s="182"/>
      <c r="LR90" s="183"/>
      <c r="LS90" s="183"/>
      <c r="LT90" s="183"/>
      <c r="LU90" s="184"/>
      <c r="LV90" s="185"/>
      <c r="LW90" s="183"/>
      <c r="LY90" s="182"/>
      <c r="MD90" s="183"/>
      <c r="ME90" s="183"/>
      <c r="MF90" s="183"/>
      <c r="MG90" s="184"/>
      <c r="MH90" s="185"/>
      <c r="MI90" s="183"/>
      <c r="MK90" s="182"/>
      <c r="MP90" s="183"/>
      <c r="MQ90" s="183"/>
      <c r="MR90" s="183"/>
      <c r="MS90" s="184"/>
      <c r="MT90" s="185"/>
      <c r="MU90" s="183"/>
      <c r="MW90" s="182"/>
      <c r="NB90" s="183"/>
      <c r="NC90" s="183"/>
      <c r="ND90" s="183"/>
      <c r="NE90" s="184"/>
      <c r="NF90" s="185"/>
      <c r="NG90" s="183"/>
      <c r="NI90" s="182"/>
      <c r="NN90" s="183"/>
      <c r="NO90" s="183"/>
      <c r="NP90" s="183"/>
      <c r="NQ90" s="184"/>
      <c r="NR90" s="185"/>
      <c r="NS90" s="183"/>
      <c r="NU90" s="182"/>
      <c r="NZ90" s="183"/>
      <c r="OA90" s="183"/>
      <c r="OB90" s="183"/>
      <c r="OC90" s="184"/>
      <c r="OD90" s="185"/>
      <c r="OE90" s="183"/>
      <c r="OG90" s="182"/>
      <c r="OL90" s="183"/>
      <c r="OM90" s="183"/>
      <c r="ON90" s="183"/>
      <c r="OO90" s="184"/>
      <c r="OP90" s="185"/>
      <c r="OQ90" s="183"/>
      <c r="OS90" s="182"/>
      <c r="OX90" s="183"/>
      <c r="OY90" s="183"/>
      <c r="OZ90" s="183"/>
      <c r="PA90" s="184"/>
      <c r="PB90" s="185"/>
      <c r="PC90" s="183"/>
      <c r="PE90" s="182"/>
      <c r="PJ90" s="183"/>
      <c r="PK90" s="183"/>
      <c r="PL90" s="183"/>
      <c r="PM90" s="184"/>
      <c r="PN90" s="185"/>
      <c r="PO90" s="183"/>
      <c r="PQ90" s="182"/>
      <c r="PV90" s="183"/>
      <c r="PW90" s="183"/>
      <c r="PX90" s="183"/>
      <c r="PY90" s="184"/>
      <c r="PZ90" s="185"/>
      <c r="QA90" s="183"/>
      <c r="QC90" s="182"/>
      <c r="QH90" s="183"/>
      <c r="QI90" s="183"/>
      <c r="QJ90" s="183"/>
      <c r="QK90" s="184"/>
      <c r="QL90" s="185"/>
      <c r="QM90" s="183"/>
      <c r="QO90" s="182"/>
      <c r="QT90" s="183"/>
      <c r="QU90" s="183"/>
      <c r="QV90" s="183"/>
      <c r="QW90" s="184"/>
      <c r="QX90" s="185"/>
      <c r="QY90" s="183"/>
      <c r="RA90" s="182"/>
      <c r="RF90" s="183"/>
      <c r="RG90" s="183"/>
      <c r="RH90" s="183"/>
      <c r="RI90" s="184"/>
      <c r="RJ90" s="185"/>
      <c r="RK90" s="183"/>
      <c r="RM90" s="182"/>
      <c r="RR90" s="183"/>
      <c r="RS90" s="183"/>
      <c r="RT90" s="183"/>
      <c r="RU90" s="184"/>
      <c r="RV90" s="185"/>
      <c r="RW90" s="183"/>
      <c r="RY90" s="182"/>
      <c r="SD90" s="183"/>
      <c r="SE90" s="183"/>
      <c r="SF90" s="183"/>
      <c r="SG90" s="184"/>
      <c r="SH90" s="185"/>
      <c r="SI90" s="183"/>
      <c r="SK90" s="182"/>
      <c r="SP90" s="183"/>
      <c r="SQ90" s="183"/>
      <c r="SR90" s="183"/>
      <c r="SS90" s="184"/>
      <c r="ST90" s="185"/>
      <c r="SU90" s="183"/>
      <c r="SW90" s="182"/>
      <c r="TB90" s="183"/>
      <c r="TC90" s="183"/>
      <c r="TD90" s="183"/>
      <c r="TE90" s="184"/>
      <c r="TF90" s="185"/>
      <c r="TG90" s="183"/>
      <c r="TI90" s="182"/>
      <c r="TN90" s="183"/>
      <c r="TO90" s="183"/>
      <c r="TP90" s="183"/>
      <c r="TQ90" s="184"/>
      <c r="TR90" s="185"/>
      <c r="TS90" s="183"/>
      <c r="TU90" s="182"/>
      <c r="TZ90" s="183"/>
      <c r="UA90" s="183"/>
      <c r="UB90" s="183"/>
      <c r="UC90" s="184"/>
      <c r="UD90" s="185"/>
      <c r="UE90" s="183"/>
      <c r="UG90" s="182"/>
      <c r="UL90" s="183"/>
      <c r="UM90" s="183"/>
      <c r="UN90" s="183"/>
      <c r="UO90" s="184"/>
      <c r="UP90" s="185"/>
      <c r="UQ90" s="183"/>
      <c r="US90" s="182"/>
      <c r="UX90" s="183"/>
      <c r="UY90" s="183"/>
      <c r="UZ90" s="183"/>
      <c r="VA90" s="184"/>
      <c r="VB90" s="185"/>
      <c r="VC90" s="183"/>
      <c r="VE90" s="182"/>
      <c r="VJ90" s="183"/>
      <c r="VK90" s="183"/>
      <c r="VL90" s="183"/>
      <c r="VM90" s="184"/>
      <c r="VN90" s="185"/>
      <c r="VO90" s="183"/>
      <c r="VQ90" s="182"/>
      <c r="VV90" s="183"/>
      <c r="VW90" s="183"/>
      <c r="VX90" s="183"/>
      <c r="VY90" s="184"/>
      <c r="VZ90" s="185"/>
      <c r="WA90" s="183"/>
      <c r="WC90" s="182"/>
      <c r="WH90" s="183"/>
      <c r="WI90" s="183"/>
      <c r="WJ90" s="183"/>
      <c r="WK90" s="184"/>
      <c r="WL90" s="185"/>
      <c r="WM90" s="183"/>
      <c r="WO90" s="182"/>
      <c r="WT90" s="183"/>
      <c r="WU90" s="183"/>
      <c r="WV90" s="183"/>
      <c r="WW90" s="184"/>
      <c r="WX90" s="185"/>
      <c r="WY90" s="183"/>
      <c r="XA90" s="182"/>
      <c r="XF90" s="183"/>
      <c r="XG90" s="183"/>
      <c r="XH90" s="183"/>
      <c r="XI90" s="184"/>
      <c r="XJ90" s="185"/>
      <c r="XK90" s="183"/>
      <c r="XM90" s="182"/>
      <c r="XR90" s="183"/>
      <c r="XS90" s="183"/>
      <c r="XT90" s="183"/>
      <c r="XU90" s="184"/>
      <c r="XV90" s="185"/>
      <c r="XW90" s="183"/>
      <c r="XY90" s="182"/>
      <c r="YD90" s="183"/>
      <c r="YE90" s="183"/>
      <c r="YF90" s="183"/>
      <c r="YG90" s="184"/>
      <c r="YH90" s="185"/>
      <c r="YI90" s="183"/>
      <c r="YK90" s="182"/>
      <c r="YP90" s="183"/>
      <c r="YQ90" s="183"/>
      <c r="YR90" s="183"/>
      <c r="YS90" s="184"/>
      <c r="YT90" s="185"/>
      <c r="YU90" s="183"/>
      <c r="YW90" s="182"/>
      <c r="ZB90" s="183"/>
      <c r="ZC90" s="183"/>
      <c r="ZD90" s="183"/>
      <c r="ZE90" s="184"/>
      <c r="ZF90" s="185"/>
      <c r="ZG90" s="183"/>
      <c r="ZI90" s="182"/>
      <c r="ZN90" s="183"/>
      <c r="ZO90" s="183"/>
      <c r="ZP90" s="183"/>
      <c r="ZQ90" s="184"/>
      <c r="ZR90" s="185"/>
      <c r="ZS90" s="183"/>
      <c r="ZU90" s="182"/>
      <c r="ZZ90" s="183"/>
      <c r="AAA90" s="183"/>
      <c r="AAB90" s="183"/>
      <c r="AAC90" s="184"/>
      <c r="AAD90" s="185"/>
      <c r="AAE90" s="183"/>
      <c r="AAG90" s="182"/>
      <c r="AAL90" s="183"/>
      <c r="AAM90" s="183"/>
      <c r="AAN90" s="183"/>
      <c r="AAO90" s="184"/>
      <c r="AAP90" s="185"/>
      <c r="AAQ90" s="183"/>
      <c r="AAS90" s="182"/>
      <c r="AAX90" s="183"/>
      <c r="AAY90" s="183"/>
      <c r="AAZ90" s="183"/>
      <c r="ABA90" s="184"/>
      <c r="ABB90" s="185"/>
      <c r="ABC90" s="183"/>
      <c r="ABE90" s="182"/>
      <c r="ABJ90" s="183"/>
      <c r="ABK90" s="183"/>
      <c r="ABL90" s="183"/>
      <c r="ABM90" s="184"/>
      <c r="ABN90" s="185"/>
      <c r="ABO90" s="183"/>
      <c r="ABQ90" s="182"/>
      <c r="ABV90" s="183"/>
      <c r="ABW90" s="183"/>
      <c r="ABX90" s="183"/>
      <c r="ABY90" s="184"/>
      <c r="ABZ90" s="185"/>
      <c r="ACA90" s="183"/>
      <c r="ACC90" s="182"/>
      <c r="ACH90" s="183"/>
      <c r="ACI90" s="183"/>
      <c r="ACJ90" s="183"/>
      <c r="ACK90" s="184"/>
      <c r="ACL90" s="185"/>
      <c r="ACM90" s="183"/>
      <c r="ACO90" s="182"/>
      <c r="ACT90" s="183"/>
      <c r="ACU90" s="183"/>
      <c r="ACV90" s="183"/>
      <c r="ACW90" s="184"/>
      <c r="ACX90" s="185"/>
      <c r="ACY90" s="183"/>
      <c r="ADA90" s="182"/>
      <c r="ADF90" s="183"/>
      <c r="ADG90" s="183"/>
      <c r="ADH90" s="183"/>
      <c r="ADI90" s="184"/>
      <c r="ADJ90" s="185"/>
      <c r="ADK90" s="183"/>
      <c r="ADM90" s="182"/>
      <c r="ADR90" s="183"/>
      <c r="ADS90" s="183"/>
      <c r="ADT90" s="183"/>
      <c r="ADU90" s="184"/>
      <c r="ADV90" s="185"/>
      <c r="ADW90" s="183"/>
      <c r="ADY90" s="182"/>
      <c r="AED90" s="183"/>
      <c r="AEE90" s="183"/>
      <c r="AEF90" s="183"/>
      <c r="AEG90" s="184"/>
      <c r="AEH90" s="185"/>
      <c r="AEI90" s="183"/>
      <c r="AEK90" s="182"/>
      <c r="AEP90" s="183"/>
      <c r="AEQ90" s="183"/>
      <c r="AER90" s="183"/>
      <c r="AES90" s="184"/>
      <c r="AET90" s="185"/>
      <c r="AEU90" s="183"/>
      <c r="AEW90" s="182"/>
      <c r="AFB90" s="183"/>
      <c r="AFC90" s="183"/>
      <c r="AFD90" s="183"/>
      <c r="AFE90" s="184"/>
      <c r="AFF90" s="185"/>
      <c r="AFG90" s="183"/>
      <c r="AFI90" s="182"/>
      <c r="AFN90" s="183"/>
      <c r="AFO90" s="183"/>
      <c r="AFP90" s="183"/>
      <c r="AFQ90" s="184"/>
      <c r="AFR90" s="185"/>
      <c r="AFS90" s="183"/>
      <c r="AFU90" s="182"/>
      <c r="AFZ90" s="183"/>
      <c r="AGA90" s="183"/>
      <c r="AGB90" s="183"/>
      <c r="AGC90" s="184"/>
      <c r="AGD90" s="185"/>
      <c r="AGE90" s="183"/>
      <c r="AGG90" s="182"/>
      <c r="AGL90" s="183"/>
      <c r="AGM90" s="183"/>
      <c r="AGN90" s="183"/>
      <c r="AGO90" s="184"/>
      <c r="AGP90" s="185"/>
      <c r="AGQ90" s="183"/>
      <c r="AGS90" s="182"/>
      <c r="AGX90" s="183"/>
      <c r="AGY90" s="183"/>
      <c r="AGZ90" s="183"/>
      <c r="AHA90" s="184"/>
      <c r="AHB90" s="185"/>
      <c r="AHC90" s="183"/>
      <c r="AHE90" s="182"/>
      <c r="AHJ90" s="183"/>
      <c r="AHK90" s="183"/>
      <c r="AHL90" s="183"/>
      <c r="AHM90" s="184"/>
      <c r="AHN90" s="185"/>
      <c r="AHO90" s="183"/>
      <c r="AHQ90" s="182"/>
      <c r="AHV90" s="183"/>
      <c r="AHW90" s="183"/>
      <c r="AHX90" s="183"/>
      <c r="AHY90" s="184"/>
      <c r="AHZ90" s="185"/>
      <c r="AIA90" s="183"/>
      <c r="AIC90" s="182"/>
      <c r="AIH90" s="183"/>
      <c r="AII90" s="183"/>
      <c r="AIJ90" s="183"/>
      <c r="AIK90" s="184"/>
      <c r="AIL90" s="185"/>
      <c r="AIM90" s="183"/>
      <c r="AIO90" s="182"/>
      <c r="AIT90" s="183"/>
      <c r="AIU90" s="183"/>
      <c r="AIV90" s="183"/>
      <c r="AIW90" s="184"/>
      <c r="AIX90" s="185"/>
      <c r="AIY90" s="183"/>
      <c r="AJA90" s="182"/>
      <c r="AJF90" s="183"/>
      <c r="AJG90" s="183"/>
      <c r="AJH90" s="183"/>
      <c r="AJI90" s="184"/>
      <c r="AJJ90" s="185"/>
      <c r="AJK90" s="183"/>
      <c r="AJM90" s="182"/>
      <c r="AJR90" s="183"/>
      <c r="AJS90" s="183"/>
      <c r="AJT90" s="183"/>
      <c r="AJU90" s="184"/>
      <c r="AJV90" s="185"/>
      <c r="AJW90" s="183"/>
      <c r="AJY90" s="182"/>
      <c r="AKD90" s="183"/>
      <c r="AKE90" s="183"/>
      <c r="AKF90" s="183"/>
      <c r="AKG90" s="184"/>
      <c r="AKH90" s="185"/>
      <c r="AKI90" s="183"/>
      <c r="AKK90" s="182"/>
      <c r="AKP90" s="183"/>
      <c r="AKQ90" s="183"/>
      <c r="AKR90" s="183"/>
      <c r="AKS90" s="184"/>
      <c r="AKT90" s="185"/>
      <c r="AKU90" s="183"/>
      <c r="AKW90" s="182"/>
      <c r="ALB90" s="183"/>
      <c r="ALC90" s="183"/>
      <c r="ALD90" s="183"/>
      <c r="ALE90" s="184"/>
      <c r="ALF90" s="185"/>
      <c r="ALG90" s="183"/>
      <c r="ALI90" s="182"/>
      <c r="ALN90" s="183"/>
      <c r="ALO90" s="183"/>
      <c r="ALP90" s="183"/>
      <c r="ALQ90" s="184"/>
      <c r="ALR90" s="185"/>
      <c r="ALS90" s="183"/>
      <c r="ALU90" s="182"/>
      <c r="ALZ90" s="183"/>
      <c r="AMA90" s="183"/>
      <c r="AMB90" s="183"/>
      <c r="AMC90" s="184"/>
      <c r="AMD90" s="185"/>
      <c r="AME90" s="183"/>
      <c r="AMG90" s="182"/>
      <c r="AML90" s="183"/>
      <c r="AMM90" s="183"/>
      <c r="AMN90" s="183"/>
      <c r="AMO90" s="184"/>
      <c r="AMP90" s="185"/>
      <c r="AMQ90" s="183"/>
      <c r="AMS90" s="182"/>
      <c r="AMX90" s="183"/>
      <c r="AMY90" s="183"/>
      <c r="AMZ90" s="183"/>
      <c r="ANA90" s="184"/>
      <c r="ANB90" s="185"/>
      <c r="ANC90" s="183"/>
      <c r="ANE90" s="182"/>
      <c r="ANJ90" s="183"/>
      <c r="ANK90" s="183"/>
      <c r="ANL90" s="183"/>
      <c r="ANM90" s="184"/>
      <c r="ANN90" s="185"/>
      <c r="ANO90" s="183"/>
      <c r="ANQ90" s="182"/>
      <c r="ANV90" s="183"/>
      <c r="ANW90" s="183"/>
      <c r="ANX90" s="183"/>
      <c r="ANY90" s="184"/>
      <c r="ANZ90" s="185"/>
      <c r="AOA90" s="183"/>
      <c r="AOC90" s="182"/>
      <c r="AOH90" s="183"/>
      <c r="AOI90" s="183"/>
      <c r="AOJ90" s="183"/>
      <c r="AOK90" s="184"/>
      <c r="AOL90" s="185"/>
      <c r="AOM90" s="183"/>
      <c r="AOO90" s="182"/>
      <c r="AOT90" s="183"/>
      <c r="AOU90" s="183"/>
      <c r="AOV90" s="183"/>
      <c r="AOW90" s="184"/>
      <c r="AOX90" s="185"/>
      <c r="AOY90" s="183"/>
      <c r="APA90" s="182"/>
      <c r="APF90" s="183"/>
      <c r="APG90" s="183"/>
      <c r="APH90" s="183"/>
      <c r="API90" s="184"/>
      <c r="APJ90" s="185"/>
      <c r="APK90" s="183"/>
      <c r="APM90" s="182"/>
      <c r="APR90" s="183"/>
      <c r="APS90" s="183"/>
      <c r="APT90" s="183"/>
      <c r="APU90" s="184"/>
      <c r="APV90" s="185"/>
      <c r="APW90" s="183"/>
      <c r="APY90" s="182"/>
      <c r="AQD90" s="183"/>
      <c r="AQE90" s="183"/>
      <c r="AQF90" s="183"/>
      <c r="AQG90" s="184"/>
      <c r="AQH90" s="185"/>
      <c r="AQI90" s="183"/>
      <c r="AQK90" s="182"/>
      <c r="AQP90" s="183"/>
      <c r="AQQ90" s="183"/>
      <c r="AQR90" s="183"/>
      <c r="AQS90" s="184"/>
      <c r="AQT90" s="185"/>
      <c r="AQU90" s="183"/>
      <c r="AQW90" s="182"/>
      <c r="ARB90" s="183"/>
      <c r="ARC90" s="183"/>
      <c r="ARD90" s="183"/>
      <c r="ARE90" s="184"/>
      <c r="ARF90" s="185"/>
      <c r="ARG90" s="183"/>
      <c r="ARI90" s="182"/>
      <c r="ARN90" s="183"/>
      <c r="ARO90" s="183"/>
      <c r="ARP90" s="183"/>
      <c r="ARQ90" s="184"/>
      <c r="ARR90" s="185"/>
      <c r="ARS90" s="183"/>
      <c r="ARU90" s="182"/>
      <c r="ARZ90" s="183"/>
      <c r="ASA90" s="183"/>
      <c r="ASB90" s="183"/>
      <c r="ASC90" s="184"/>
      <c r="ASD90" s="185"/>
      <c r="ASE90" s="183"/>
      <c r="ASG90" s="182"/>
      <c r="ASL90" s="183"/>
      <c r="ASM90" s="183"/>
      <c r="ASN90" s="183"/>
      <c r="ASO90" s="184"/>
      <c r="ASP90" s="185"/>
      <c r="ASQ90" s="183"/>
      <c r="ASS90" s="182"/>
      <c r="ASX90" s="183"/>
      <c r="ASY90" s="183"/>
      <c r="ASZ90" s="183"/>
      <c r="ATA90" s="184"/>
      <c r="ATB90" s="185"/>
      <c r="ATC90" s="183"/>
      <c r="ATE90" s="182"/>
      <c r="ATJ90" s="183"/>
      <c r="ATK90" s="183"/>
      <c r="ATL90" s="183"/>
      <c r="ATM90" s="184"/>
      <c r="ATN90" s="185"/>
      <c r="ATO90" s="183"/>
      <c r="ATQ90" s="182"/>
      <c r="ATV90" s="183"/>
      <c r="ATW90" s="183"/>
      <c r="ATX90" s="183"/>
      <c r="ATY90" s="184"/>
      <c r="ATZ90" s="185"/>
      <c r="AUA90" s="183"/>
      <c r="AUC90" s="182"/>
      <c r="AUH90" s="183"/>
      <c r="AUI90" s="183"/>
      <c r="AUJ90" s="183"/>
      <c r="AUK90" s="184"/>
      <c r="AUL90" s="185"/>
      <c r="AUM90" s="183"/>
      <c r="AUO90" s="182"/>
      <c r="AUT90" s="183"/>
      <c r="AUU90" s="183"/>
      <c r="AUV90" s="183"/>
      <c r="AUW90" s="184"/>
      <c r="AUX90" s="185"/>
      <c r="AUY90" s="183"/>
      <c r="AVA90" s="182"/>
      <c r="AVF90" s="183"/>
      <c r="AVG90" s="183"/>
      <c r="AVH90" s="183"/>
      <c r="AVI90" s="184"/>
      <c r="AVJ90" s="185"/>
      <c r="AVK90" s="183"/>
      <c r="AVM90" s="182"/>
      <c r="AVR90" s="183"/>
      <c r="AVS90" s="183"/>
      <c r="AVT90" s="183"/>
      <c r="AVU90" s="184"/>
      <c r="AVV90" s="185"/>
      <c r="AVW90" s="183"/>
      <c r="AVY90" s="182"/>
      <c r="AWD90" s="183"/>
      <c r="AWE90" s="183"/>
      <c r="AWF90" s="183"/>
      <c r="AWG90" s="184"/>
      <c r="AWH90" s="185"/>
      <c r="AWI90" s="183"/>
      <c r="AWK90" s="182"/>
      <c r="AWP90" s="183"/>
      <c r="AWQ90" s="183"/>
      <c r="AWR90" s="183"/>
      <c r="AWS90" s="184"/>
      <c r="AWT90" s="185"/>
      <c r="AWU90" s="183"/>
      <c r="AWW90" s="182"/>
      <c r="AXB90" s="183"/>
      <c r="AXC90" s="183"/>
      <c r="AXD90" s="183"/>
      <c r="AXE90" s="184"/>
      <c r="AXF90" s="185"/>
      <c r="AXG90" s="183"/>
      <c r="AXI90" s="182"/>
      <c r="AXN90" s="183"/>
      <c r="AXO90" s="183"/>
      <c r="AXP90" s="183"/>
      <c r="AXQ90" s="184"/>
      <c r="AXR90" s="185"/>
      <c r="AXS90" s="183"/>
      <c r="AXU90" s="182"/>
      <c r="AXZ90" s="183"/>
      <c r="AYA90" s="183"/>
      <c r="AYB90" s="183"/>
      <c r="AYC90" s="184"/>
      <c r="AYD90" s="185"/>
      <c r="AYE90" s="183"/>
      <c r="AYG90" s="182"/>
      <c r="AYL90" s="183"/>
      <c r="AYM90" s="183"/>
      <c r="AYN90" s="183"/>
      <c r="AYO90" s="184"/>
      <c r="AYP90" s="185"/>
      <c r="AYQ90" s="183"/>
      <c r="AYS90" s="182"/>
      <c r="AYX90" s="183"/>
      <c r="AYY90" s="183"/>
      <c r="AYZ90" s="183"/>
      <c r="AZA90" s="184"/>
      <c r="AZB90" s="185"/>
      <c r="AZC90" s="183"/>
      <c r="AZE90" s="182"/>
      <c r="AZJ90" s="183"/>
      <c r="AZK90" s="183"/>
      <c r="AZL90" s="183"/>
      <c r="AZM90" s="184"/>
      <c r="AZN90" s="185"/>
      <c r="AZO90" s="183"/>
      <c r="AZQ90" s="182"/>
      <c r="AZV90" s="183"/>
      <c r="AZW90" s="183"/>
      <c r="AZX90" s="183"/>
      <c r="AZY90" s="184"/>
      <c r="AZZ90" s="185"/>
      <c r="BAA90" s="183"/>
      <c r="BAC90" s="182"/>
      <c r="BAH90" s="183"/>
      <c r="BAI90" s="183"/>
      <c r="BAJ90" s="183"/>
      <c r="BAK90" s="184"/>
      <c r="BAL90" s="185"/>
      <c r="BAM90" s="183"/>
      <c r="BAO90" s="182"/>
      <c r="BAT90" s="183"/>
      <c r="BAU90" s="183"/>
      <c r="BAV90" s="183"/>
      <c r="BAW90" s="184"/>
      <c r="BAX90" s="185"/>
      <c r="BAY90" s="183"/>
      <c r="BBA90" s="182"/>
      <c r="BBF90" s="183"/>
      <c r="BBG90" s="183"/>
      <c r="BBH90" s="183"/>
      <c r="BBI90" s="184"/>
      <c r="BBJ90" s="185"/>
      <c r="BBK90" s="183"/>
      <c r="BBM90" s="182"/>
      <c r="BBR90" s="183"/>
      <c r="BBS90" s="183"/>
      <c r="BBT90" s="183"/>
      <c r="BBU90" s="184"/>
      <c r="BBV90" s="185"/>
      <c r="BBW90" s="183"/>
      <c r="BBY90" s="182"/>
      <c r="BCD90" s="183"/>
      <c r="BCE90" s="183"/>
      <c r="BCF90" s="183"/>
      <c r="BCG90" s="184"/>
      <c r="BCH90" s="185"/>
      <c r="BCI90" s="183"/>
      <c r="BCK90" s="182"/>
      <c r="BCP90" s="183"/>
      <c r="BCQ90" s="183"/>
      <c r="BCR90" s="183"/>
      <c r="BCS90" s="184"/>
      <c r="BCT90" s="185"/>
      <c r="BCU90" s="183"/>
      <c r="BCW90" s="182"/>
      <c r="BDB90" s="183"/>
      <c r="BDC90" s="183"/>
      <c r="BDD90" s="183"/>
      <c r="BDE90" s="184"/>
      <c r="BDF90" s="185"/>
      <c r="BDG90" s="183"/>
      <c r="BDI90" s="182"/>
      <c r="BDN90" s="183"/>
      <c r="BDO90" s="183"/>
      <c r="BDP90" s="183"/>
      <c r="BDQ90" s="184"/>
      <c r="BDR90" s="185"/>
      <c r="BDS90" s="183"/>
      <c r="BDU90" s="182"/>
      <c r="BDZ90" s="183"/>
      <c r="BEA90" s="183"/>
      <c r="BEB90" s="183"/>
      <c r="BEC90" s="184"/>
      <c r="BED90" s="185"/>
      <c r="BEE90" s="183"/>
      <c r="BEG90" s="182"/>
      <c r="BEL90" s="183"/>
      <c r="BEM90" s="183"/>
      <c r="BEN90" s="183"/>
      <c r="BEO90" s="184"/>
      <c r="BEP90" s="185"/>
      <c r="BEQ90" s="183"/>
      <c r="BES90" s="182"/>
      <c r="BEX90" s="183"/>
      <c r="BEY90" s="183"/>
      <c r="BEZ90" s="183"/>
      <c r="BFA90" s="184"/>
      <c r="BFB90" s="185"/>
      <c r="BFC90" s="183"/>
      <c r="BFE90" s="182"/>
      <c r="BFJ90" s="183"/>
      <c r="BFK90" s="183"/>
      <c r="BFL90" s="183"/>
      <c r="BFM90" s="184"/>
      <c r="BFN90" s="185"/>
      <c r="BFO90" s="183"/>
      <c r="BFQ90" s="182"/>
      <c r="BFV90" s="183"/>
      <c r="BFW90" s="183"/>
      <c r="BFX90" s="183"/>
      <c r="BFY90" s="184"/>
      <c r="BFZ90" s="185"/>
      <c r="BGA90" s="183"/>
      <c r="BGC90" s="182"/>
      <c r="BGH90" s="183"/>
      <c r="BGI90" s="183"/>
      <c r="BGJ90" s="183"/>
      <c r="BGK90" s="184"/>
      <c r="BGL90" s="185"/>
      <c r="BGM90" s="183"/>
      <c r="BGO90" s="182"/>
      <c r="BGT90" s="183"/>
      <c r="BGU90" s="183"/>
      <c r="BGV90" s="183"/>
      <c r="BGW90" s="184"/>
      <c r="BGX90" s="185"/>
      <c r="BGY90" s="183"/>
      <c r="BHA90" s="182"/>
      <c r="BHF90" s="183"/>
      <c r="BHG90" s="183"/>
      <c r="BHH90" s="183"/>
      <c r="BHI90" s="184"/>
      <c r="BHJ90" s="185"/>
      <c r="BHK90" s="183"/>
      <c r="BHM90" s="182"/>
      <c r="BHR90" s="183"/>
      <c r="BHS90" s="183"/>
      <c r="BHT90" s="183"/>
      <c r="BHU90" s="184"/>
      <c r="BHV90" s="185"/>
      <c r="BHW90" s="183"/>
      <c r="BHY90" s="182"/>
      <c r="BID90" s="183"/>
      <c r="BIE90" s="183"/>
      <c r="BIF90" s="183"/>
      <c r="BIG90" s="184"/>
      <c r="BIH90" s="185"/>
      <c r="BII90" s="183"/>
      <c r="BIK90" s="182"/>
      <c r="BIP90" s="183"/>
      <c r="BIQ90" s="183"/>
      <c r="BIR90" s="183"/>
      <c r="BIS90" s="184"/>
      <c r="BIT90" s="185"/>
      <c r="BIU90" s="183"/>
      <c r="BIW90" s="182"/>
      <c r="BJB90" s="183"/>
      <c r="BJC90" s="183"/>
      <c r="BJD90" s="183"/>
      <c r="BJE90" s="184"/>
      <c r="BJF90" s="185"/>
      <c r="BJG90" s="183"/>
      <c r="BJI90" s="182"/>
      <c r="BJN90" s="183"/>
      <c r="BJO90" s="183"/>
      <c r="BJP90" s="183"/>
      <c r="BJQ90" s="184"/>
      <c r="BJR90" s="185"/>
      <c r="BJS90" s="183"/>
      <c r="BJU90" s="182"/>
      <c r="BJZ90" s="183"/>
      <c r="BKA90" s="183"/>
      <c r="BKB90" s="183"/>
      <c r="BKC90" s="184"/>
      <c r="BKD90" s="185"/>
      <c r="BKE90" s="183"/>
      <c r="BKG90" s="182"/>
      <c r="BKL90" s="183"/>
      <c r="BKM90" s="183"/>
      <c r="BKN90" s="183"/>
      <c r="BKO90" s="184"/>
      <c r="BKP90" s="185"/>
      <c r="BKQ90" s="183"/>
      <c r="BKS90" s="182"/>
      <c r="BKX90" s="183"/>
      <c r="BKY90" s="183"/>
      <c r="BKZ90" s="183"/>
      <c r="BLA90" s="184"/>
      <c r="BLB90" s="185"/>
      <c r="BLC90" s="183"/>
      <c r="BLE90" s="182"/>
      <c r="BLJ90" s="183"/>
      <c r="BLK90" s="183"/>
      <c r="BLL90" s="183"/>
      <c r="BLM90" s="184"/>
      <c r="BLN90" s="185"/>
      <c r="BLO90" s="183"/>
      <c r="BLQ90" s="182"/>
      <c r="BLV90" s="183"/>
      <c r="BLW90" s="183"/>
      <c r="BLX90" s="183"/>
      <c r="BLY90" s="184"/>
      <c r="BLZ90" s="185"/>
      <c r="BMA90" s="183"/>
      <c r="BMC90" s="182"/>
      <c r="BMH90" s="183"/>
      <c r="BMI90" s="183"/>
      <c r="BMJ90" s="183"/>
      <c r="BMK90" s="184"/>
      <c r="BML90" s="185"/>
      <c r="BMM90" s="183"/>
      <c r="BMO90" s="182"/>
      <c r="BMT90" s="183"/>
      <c r="BMU90" s="183"/>
      <c r="BMV90" s="183"/>
      <c r="BMW90" s="184"/>
      <c r="BMX90" s="185"/>
      <c r="BMY90" s="183"/>
      <c r="BNA90" s="182"/>
      <c r="BNF90" s="183"/>
      <c r="BNG90" s="183"/>
      <c r="BNH90" s="183"/>
      <c r="BNI90" s="184"/>
      <c r="BNJ90" s="185"/>
      <c r="BNK90" s="183"/>
      <c r="BNM90" s="182"/>
      <c r="BNR90" s="183"/>
      <c r="BNS90" s="183"/>
      <c r="BNT90" s="183"/>
      <c r="BNU90" s="184"/>
      <c r="BNV90" s="185"/>
      <c r="BNW90" s="183"/>
      <c r="BNY90" s="182"/>
      <c r="BOD90" s="183"/>
      <c r="BOE90" s="183"/>
      <c r="BOF90" s="183"/>
      <c r="BOG90" s="184"/>
      <c r="BOH90" s="185"/>
      <c r="BOI90" s="183"/>
      <c r="BOK90" s="182"/>
      <c r="BOP90" s="183"/>
      <c r="BOQ90" s="183"/>
      <c r="BOR90" s="183"/>
      <c r="BOS90" s="184"/>
      <c r="BOT90" s="185"/>
      <c r="BOU90" s="183"/>
      <c r="BOW90" s="182"/>
      <c r="BPB90" s="183"/>
      <c r="BPC90" s="183"/>
      <c r="BPD90" s="183"/>
      <c r="BPE90" s="184"/>
      <c r="BPF90" s="185"/>
      <c r="BPG90" s="183"/>
      <c r="BPI90" s="182"/>
      <c r="BPN90" s="183"/>
      <c r="BPO90" s="183"/>
      <c r="BPP90" s="183"/>
      <c r="BPQ90" s="184"/>
      <c r="BPR90" s="185"/>
      <c r="BPS90" s="183"/>
      <c r="BPU90" s="182"/>
      <c r="BPZ90" s="183"/>
      <c r="BQA90" s="183"/>
      <c r="BQB90" s="183"/>
      <c r="BQC90" s="184"/>
      <c r="BQD90" s="185"/>
      <c r="BQE90" s="183"/>
      <c r="BQG90" s="182"/>
      <c r="BQL90" s="183"/>
      <c r="BQM90" s="183"/>
      <c r="BQN90" s="183"/>
      <c r="BQO90" s="184"/>
      <c r="BQP90" s="185"/>
      <c r="BQQ90" s="183"/>
      <c r="BQS90" s="182"/>
      <c r="BQX90" s="183"/>
      <c r="BQY90" s="183"/>
      <c r="BQZ90" s="183"/>
      <c r="BRA90" s="184"/>
      <c r="BRB90" s="185"/>
      <c r="BRC90" s="183"/>
      <c r="BRE90" s="182"/>
      <c r="BRJ90" s="183"/>
      <c r="BRK90" s="183"/>
      <c r="BRL90" s="183"/>
      <c r="BRM90" s="184"/>
      <c r="BRN90" s="185"/>
      <c r="BRO90" s="183"/>
      <c r="BRQ90" s="182"/>
      <c r="BRV90" s="183"/>
      <c r="BRW90" s="183"/>
      <c r="BRX90" s="183"/>
      <c r="BRY90" s="184"/>
      <c r="BRZ90" s="185"/>
      <c r="BSA90" s="183"/>
      <c r="BSC90" s="182"/>
      <c r="BSH90" s="183"/>
      <c r="BSI90" s="183"/>
      <c r="BSJ90" s="183"/>
      <c r="BSK90" s="184"/>
      <c r="BSL90" s="185"/>
      <c r="BSM90" s="183"/>
      <c r="BSO90" s="182"/>
      <c r="BST90" s="183"/>
      <c r="BSU90" s="183"/>
      <c r="BSV90" s="183"/>
      <c r="BSW90" s="184"/>
      <c r="BSX90" s="185"/>
      <c r="BSY90" s="183"/>
      <c r="BTA90" s="182"/>
      <c r="BTF90" s="183"/>
      <c r="BTG90" s="183"/>
      <c r="BTH90" s="183"/>
      <c r="BTI90" s="184"/>
      <c r="BTJ90" s="185"/>
      <c r="BTK90" s="183"/>
      <c r="BTM90" s="182"/>
      <c r="BTR90" s="183"/>
      <c r="BTS90" s="183"/>
      <c r="BTT90" s="183"/>
      <c r="BTU90" s="184"/>
      <c r="BTV90" s="185"/>
      <c r="BTW90" s="183"/>
      <c r="BTY90" s="182"/>
      <c r="BUD90" s="183"/>
      <c r="BUE90" s="183"/>
      <c r="BUF90" s="183"/>
      <c r="BUG90" s="184"/>
      <c r="BUH90" s="185"/>
      <c r="BUI90" s="183"/>
      <c r="BUK90" s="182"/>
      <c r="BUP90" s="183"/>
      <c r="BUQ90" s="183"/>
      <c r="BUR90" s="183"/>
      <c r="BUS90" s="184"/>
      <c r="BUT90" s="185"/>
      <c r="BUU90" s="183"/>
      <c r="BUW90" s="182"/>
      <c r="BVB90" s="183"/>
      <c r="BVC90" s="183"/>
      <c r="BVD90" s="183"/>
      <c r="BVE90" s="184"/>
      <c r="BVF90" s="185"/>
      <c r="BVG90" s="183"/>
      <c r="BVI90" s="182"/>
      <c r="BVN90" s="183"/>
      <c r="BVO90" s="183"/>
      <c r="BVP90" s="183"/>
      <c r="BVQ90" s="184"/>
      <c r="BVR90" s="185"/>
      <c r="BVS90" s="183"/>
      <c r="BVU90" s="182"/>
      <c r="BVZ90" s="183"/>
      <c r="BWA90" s="183"/>
      <c r="BWB90" s="183"/>
      <c r="BWC90" s="184"/>
      <c r="BWD90" s="185"/>
      <c r="BWE90" s="183"/>
      <c r="BWG90" s="182"/>
      <c r="BWL90" s="183"/>
      <c r="BWM90" s="183"/>
      <c r="BWN90" s="183"/>
      <c r="BWO90" s="184"/>
      <c r="BWP90" s="185"/>
      <c r="BWQ90" s="183"/>
      <c r="BWS90" s="182"/>
      <c r="BWX90" s="183"/>
      <c r="BWY90" s="183"/>
      <c r="BWZ90" s="183"/>
      <c r="BXA90" s="184"/>
      <c r="BXB90" s="185"/>
      <c r="BXC90" s="183"/>
      <c r="BXE90" s="182"/>
      <c r="BXJ90" s="183"/>
      <c r="BXK90" s="183"/>
      <c r="BXL90" s="183"/>
      <c r="BXM90" s="184"/>
      <c r="BXN90" s="185"/>
      <c r="BXO90" s="183"/>
      <c r="BXQ90" s="182"/>
      <c r="BXV90" s="183"/>
      <c r="BXW90" s="183"/>
      <c r="BXX90" s="183"/>
      <c r="BXY90" s="184"/>
      <c r="BXZ90" s="185"/>
      <c r="BYA90" s="183"/>
      <c r="BYC90" s="182"/>
      <c r="BYH90" s="183"/>
      <c r="BYI90" s="183"/>
      <c r="BYJ90" s="183"/>
      <c r="BYK90" s="184"/>
      <c r="BYL90" s="185"/>
      <c r="BYM90" s="183"/>
      <c r="BYO90" s="182"/>
      <c r="BYT90" s="183"/>
      <c r="BYU90" s="183"/>
      <c r="BYV90" s="183"/>
      <c r="BYW90" s="184"/>
      <c r="BYX90" s="185"/>
      <c r="BYY90" s="183"/>
      <c r="BZA90" s="182"/>
      <c r="BZF90" s="183"/>
      <c r="BZG90" s="183"/>
      <c r="BZH90" s="183"/>
      <c r="BZI90" s="184"/>
      <c r="BZJ90" s="185"/>
      <c r="BZK90" s="183"/>
      <c r="BZM90" s="182"/>
      <c r="BZR90" s="183"/>
      <c r="BZS90" s="183"/>
      <c r="BZT90" s="183"/>
      <c r="BZU90" s="184"/>
      <c r="BZV90" s="185"/>
      <c r="BZW90" s="183"/>
      <c r="BZY90" s="182"/>
      <c r="CAD90" s="183"/>
      <c r="CAE90" s="183"/>
      <c r="CAF90" s="183"/>
      <c r="CAG90" s="184"/>
      <c r="CAH90" s="185"/>
      <c r="CAI90" s="183"/>
      <c r="CAK90" s="182"/>
      <c r="CAP90" s="183"/>
      <c r="CAQ90" s="183"/>
      <c r="CAR90" s="183"/>
      <c r="CAS90" s="184"/>
      <c r="CAT90" s="185"/>
      <c r="CAU90" s="183"/>
      <c r="CAW90" s="182"/>
      <c r="CBB90" s="183"/>
      <c r="CBC90" s="183"/>
      <c r="CBD90" s="183"/>
      <c r="CBE90" s="184"/>
      <c r="CBF90" s="185"/>
      <c r="CBG90" s="183"/>
      <c r="CBI90" s="182"/>
      <c r="CBN90" s="183"/>
      <c r="CBO90" s="183"/>
      <c r="CBP90" s="183"/>
      <c r="CBQ90" s="184"/>
      <c r="CBR90" s="185"/>
      <c r="CBS90" s="183"/>
      <c r="CBU90" s="182"/>
      <c r="CBZ90" s="183"/>
      <c r="CCA90" s="183"/>
      <c r="CCB90" s="183"/>
      <c r="CCC90" s="184"/>
      <c r="CCD90" s="185"/>
      <c r="CCE90" s="183"/>
      <c r="CCG90" s="182"/>
      <c r="CCL90" s="183"/>
      <c r="CCM90" s="183"/>
      <c r="CCN90" s="183"/>
      <c r="CCO90" s="184"/>
      <c r="CCP90" s="185"/>
      <c r="CCQ90" s="183"/>
      <c r="CCS90" s="182"/>
      <c r="CCX90" s="183"/>
      <c r="CCY90" s="183"/>
      <c r="CCZ90" s="183"/>
      <c r="CDA90" s="184"/>
      <c r="CDB90" s="185"/>
      <c r="CDC90" s="183"/>
      <c r="CDE90" s="182"/>
      <c r="CDJ90" s="183"/>
      <c r="CDK90" s="183"/>
      <c r="CDL90" s="183"/>
      <c r="CDM90" s="184"/>
      <c r="CDN90" s="185"/>
      <c r="CDO90" s="183"/>
      <c r="CDQ90" s="182"/>
      <c r="CDV90" s="183"/>
      <c r="CDW90" s="183"/>
      <c r="CDX90" s="183"/>
      <c r="CDY90" s="184"/>
      <c r="CDZ90" s="185"/>
      <c r="CEA90" s="183"/>
      <c r="CEC90" s="182"/>
      <c r="CEH90" s="183"/>
      <c r="CEI90" s="183"/>
      <c r="CEJ90" s="183"/>
      <c r="CEK90" s="184"/>
      <c r="CEL90" s="185"/>
      <c r="CEM90" s="183"/>
      <c r="CEO90" s="182"/>
      <c r="CET90" s="183"/>
      <c r="CEU90" s="183"/>
      <c r="CEV90" s="183"/>
      <c r="CEW90" s="184"/>
      <c r="CEX90" s="185"/>
      <c r="CEY90" s="183"/>
      <c r="CFA90" s="182"/>
      <c r="CFF90" s="183"/>
      <c r="CFG90" s="183"/>
      <c r="CFH90" s="183"/>
      <c r="CFI90" s="184"/>
      <c r="CFJ90" s="185"/>
      <c r="CFK90" s="183"/>
      <c r="CFM90" s="182"/>
      <c r="CFR90" s="183"/>
      <c r="CFS90" s="183"/>
      <c r="CFT90" s="183"/>
      <c r="CFU90" s="184"/>
      <c r="CFV90" s="185"/>
      <c r="CFW90" s="183"/>
      <c r="CFY90" s="182"/>
      <c r="CGD90" s="183"/>
      <c r="CGE90" s="183"/>
      <c r="CGF90" s="183"/>
      <c r="CGG90" s="184"/>
      <c r="CGH90" s="185"/>
      <c r="CGI90" s="183"/>
      <c r="CGK90" s="182"/>
      <c r="CGP90" s="183"/>
      <c r="CGQ90" s="183"/>
      <c r="CGR90" s="183"/>
      <c r="CGS90" s="184"/>
      <c r="CGT90" s="185"/>
      <c r="CGU90" s="183"/>
      <c r="CGW90" s="182"/>
      <c r="CHB90" s="183"/>
      <c r="CHC90" s="183"/>
      <c r="CHD90" s="183"/>
      <c r="CHE90" s="184"/>
      <c r="CHF90" s="185"/>
      <c r="CHG90" s="183"/>
      <c r="CHI90" s="182"/>
      <c r="CHN90" s="183"/>
      <c r="CHO90" s="183"/>
      <c r="CHP90" s="183"/>
      <c r="CHQ90" s="184"/>
      <c r="CHR90" s="185"/>
      <c r="CHS90" s="183"/>
      <c r="CHU90" s="182"/>
      <c r="CHZ90" s="183"/>
      <c r="CIA90" s="183"/>
      <c r="CIB90" s="183"/>
      <c r="CIC90" s="184"/>
      <c r="CID90" s="185"/>
      <c r="CIE90" s="183"/>
      <c r="CIG90" s="182"/>
      <c r="CIL90" s="183"/>
      <c r="CIM90" s="183"/>
      <c r="CIN90" s="183"/>
      <c r="CIO90" s="184"/>
      <c r="CIP90" s="185"/>
      <c r="CIQ90" s="183"/>
      <c r="CIS90" s="182"/>
      <c r="CIX90" s="183"/>
      <c r="CIY90" s="183"/>
      <c r="CIZ90" s="183"/>
      <c r="CJA90" s="184"/>
      <c r="CJB90" s="185"/>
      <c r="CJC90" s="183"/>
      <c r="CJE90" s="182"/>
      <c r="CJJ90" s="183"/>
      <c r="CJK90" s="183"/>
      <c r="CJL90" s="183"/>
      <c r="CJM90" s="184"/>
      <c r="CJN90" s="185"/>
      <c r="CJO90" s="183"/>
      <c r="CJQ90" s="182"/>
      <c r="CJV90" s="183"/>
      <c r="CJW90" s="183"/>
      <c r="CJX90" s="183"/>
      <c r="CJY90" s="184"/>
      <c r="CJZ90" s="185"/>
      <c r="CKA90" s="183"/>
      <c r="CKC90" s="182"/>
      <c r="CKH90" s="183"/>
      <c r="CKI90" s="183"/>
      <c r="CKJ90" s="183"/>
      <c r="CKK90" s="184"/>
      <c r="CKL90" s="185"/>
      <c r="CKM90" s="183"/>
      <c r="CKO90" s="182"/>
      <c r="CKT90" s="183"/>
      <c r="CKU90" s="183"/>
      <c r="CKV90" s="183"/>
      <c r="CKW90" s="184"/>
      <c r="CKX90" s="185"/>
      <c r="CKY90" s="183"/>
      <c r="CLA90" s="182"/>
      <c r="CLF90" s="183"/>
      <c r="CLG90" s="183"/>
      <c r="CLH90" s="183"/>
      <c r="CLI90" s="184"/>
      <c r="CLJ90" s="185"/>
      <c r="CLK90" s="183"/>
      <c r="CLM90" s="182"/>
      <c r="CLR90" s="183"/>
      <c r="CLS90" s="183"/>
      <c r="CLT90" s="183"/>
      <c r="CLU90" s="184"/>
      <c r="CLV90" s="185"/>
      <c r="CLW90" s="183"/>
      <c r="CLY90" s="182"/>
      <c r="CMD90" s="183"/>
      <c r="CME90" s="183"/>
      <c r="CMF90" s="183"/>
      <c r="CMG90" s="184"/>
      <c r="CMH90" s="185"/>
      <c r="CMI90" s="183"/>
      <c r="CMK90" s="182"/>
      <c r="CMP90" s="183"/>
      <c r="CMQ90" s="183"/>
      <c r="CMR90" s="183"/>
      <c r="CMS90" s="184"/>
      <c r="CMT90" s="185"/>
      <c r="CMU90" s="183"/>
      <c r="CMW90" s="182"/>
      <c r="CNB90" s="183"/>
      <c r="CNC90" s="183"/>
      <c r="CND90" s="183"/>
      <c r="CNE90" s="184"/>
      <c r="CNF90" s="185"/>
      <c r="CNG90" s="183"/>
      <c r="CNI90" s="182"/>
      <c r="CNN90" s="183"/>
      <c r="CNO90" s="183"/>
      <c r="CNP90" s="183"/>
      <c r="CNQ90" s="184"/>
      <c r="CNR90" s="185"/>
      <c r="CNS90" s="183"/>
      <c r="CNU90" s="182"/>
      <c r="CNZ90" s="183"/>
      <c r="COA90" s="183"/>
      <c r="COB90" s="183"/>
      <c r="COC90" s="184"/>
      <c r="COD90" s="185"/>
      <c r="COE90" s="183"/>
      <c r="COG90" s="182"/>
      <c r="COL90" s="183"/>
      <c r="COM90" s="183"/>
      <c r="CON90" s="183"/>
      <c r="COO90" s="184"/>
      <c r="COP90" s="185"/>
      <c r="COQ90" s="183"/>
      <c r="COS90" s="182"/>
      <c r="COX90" s="183"/>
      <c r="COY90" s="183"/>
      <c r="COZ90" s="183"/>
      <c r="CPA90" s="184"/>
      <c r="CPB90" s="185"/>
      <c r="CPC90" s="183"/>
      <c r="CPE90" s="182"/>
      <c r="CPJ90" s="183"/>
      <c r="CPK90" s="183"/>
      <c r="CPL90" s="183"/>
      <c r="CPM90" s="184"/>
      <c r="CPN90" s="185"/>
      <c r="CPO90" s="183"/>
      <c r="CPQ90" s="182"/>
      <c r="CPV90" s="183"/>
      <c r="CPW90" s="183"/>
      <c r="CPX90" s="183"/>
      <c r="CPY90" s="184"/>
      <c r="CPZ90" s="185"/>
      <c r="CQA90" s="183"/>
      <c r="CQC90" s="182"/>
      <c r="CQH90" s="183"/>
      <c r="CQI90" s="183"/>
      <c r="CQJ90" s="183"/>
      <c r="CQK90" s="184"/>
      <c r="CQL90" s="185"/>
      <c r="CQM90" s="183"/>
      <c r="CQO90" s="182"/>
      <c r="CQT90" s="183"/>
      <c r="CQU90" s="183"/>
      <c r="CQV90" s="183"/>
      <c r="CQW90" s="184"/>
      <c r="CQX90" s="185"/>
      <c r="CQY90" s="183"/>
      <c r="CRA90" s="182"/>
      <c r="CRF90" s="183"/>
      <c r="CRG90" s="183"/>
      <c r="CRH90" s="183"/>
      <c r="CRI90" s="184"/>
      <c r="CRJ90" s="185"/>
      <c r="CRK90" s="183"/>
      <c r="CRM90" s="182"/>
      <c r="CRR90" s="183"/>
      <c r="CRS90" s="183"/>
      <c r="CRT90" s="183"/>
      <c r="CRU90" s="184"/>
      <c r="CRV90" s="185"/>
      <c r="CRW90" s="183"/>
      <c r="CRY90" s="182"/>
      <c r="CSD90" s="183"/>
      <c r="CSE90" s="183"/>
      <c r="CSF90" s="183"/>
      <c r="CSG90" s="184"/>
      <c r="CSH90" s="185"/>
      <c r="CSI90" s="183"/>
      <c r="CSK90" s="182"/>
      <c r="CSP90" s="183"/>
      <c r="CSQ90" s="183"/>
      <c r="CSR90" s="183"/>
      <c r="CSS90" s="184"/>
      <c r="CST90" s="185"/>
      <c r="CSU90" s="183"/>
      <c r="CSW90" s="182"/>
      <c r="CTB90" s="183"/>
      <c r="CTC90" s="183"/>
      <c r="CTD90" s="183"/>
      <c r="CTE90" s="184"/>
      <c r="CTF90" s="185"/>
      <c r="CTG90" s="183"/>
      <c r="CTI90" s="182"/>
      <c r="CTN90" s="183"/>
      <c r="CTO90" s="183"/>
      <c r="CTP90" s="183"/>
      <c r="CTQ90" s="184"/>
      <c r="CTR90" s="185"/>
      <c r="CTS90" s="183"/>
      <c r="CTU90" s="182"/>
      <c r="CTZ90" s="183"/>
      <c r="CUA90" s="183"/>
      <c r="CUB90" s="183"/>
      <c r="CUC90" s="184"/>
      <c r="CUD90" s="185"/>
      <c r="CUE90" s="183"/>
      <c r="CUG90" s="182"/>
      <c r="CUL90" s="183"/>
      <c r="CUM90" s="183"/>
      <c r="CUN90" s="183"/>
      <c r="CUO90" s="184"/>
      <c r="CUP90" s="185"/>
      <c r="CUQ90" s="183"/>
      <c r="CUS90" s="182"/>
      <c r="CUX90" s="183"/>
      <c r="CUY90" s="183"/>
      <c r="CUZ90" s="183"/>
      <c r="CVA90" s="184"/>
      <c r="CVB90" s="185"/>
      <c r="CVC90" s="183"/>
      <c r="CVE90" s="182"/>
      <c r="CVJ90" s="183"/>
      <c r="CVK90" s="183"/>
      <c r="CVL90" s="183"/>
      <c r="CVM90" s="184"/>
      <c r="CVN90" s="185"/>
      <c r="CVO90" s="183"/>
      <c r="CVQ90" s="182"/>
      <c r="CVV90" s="183"/>
      <c r="CVW90" s="183"/>
      <c r="CVX90" s="183"/>
      <c r="CVY90" s="184"/>
      <c r="CVZ90" s="185"/>
      <c r="CWA90" s="183"/>
      <c r="CWC90" s="182"/>
      <c r="CWH90" s="183"/>
      <c r="CWI90" s="183"/>
      <c r="CWJ90" s="183"/>
      <c r="CWK90" s="184"/>
      <c r="CWL90" s="185"/>
      <c r="CWM90" s="183"/>
      <c r="CWO90" s="182"/>
      <c r="CWT90" s="183"/>
      <c r="CWU90" s="183"/>
      <c r="CWV90" s="183"/>
      <c r="CWW90" s="184"/>
      <c r="CWX90" s="185"/>
      <c r="CWY90" s="183"/>
      <c r="CXA90" s="182"/>
      <c r="CXF90" s="183"/>
      <c r="CXG90" s="183"/>
      <c r="CXH90" s="183"/>
      <c r="CXI90" s="184"/>
      <c r="CXJ90" s="185"/>
      <c r="CXK90" s="183"/>
      <c r="CXM90" s="182"/>
      <c r="CXR90" s="183"/>
      <c r="CXS90" s="183"/>
      <c r="CXT90" s="183"/>
      <c r="CXU90" s="184"/>
      <c r="CXV90" s="185"/>
      <c r="CXW90" s="183"/>
      <c r="CXY90" s="182"/>
      <c r="CYD90" s="183"/>
      <c r="CYE90" s="183"/>
      <c r="CYF90" s="183"/>
      <c r="CYG90" s="184"/>
      <c r="CYH90" s="185"/>
      <c r="CYI90" s="183"/>
      <c r="CYK90" s="182"/>
      <c r="CYP90" s="183"/>
      <c r="CYQ90" s="183"/>
      <c r="CYR90" s="183"/>
      <c r="CYS90" s="184"/>
      <c r="CYT90" s="185"/>
      <c r="CYU90" s="183"/>
      <c r="CYW90" s="182"/>
      <c r="CZB90" s="183"/>
      <c r="CZC90" s="183"/>
      <c r="CZD90" s="183"/>
      <c r="CZE90" s="184"/>
      <c r="CZF90" s="185"/>
      <c r="CZG90" s="183"/>
      <c r="CZI90" s="182"/>
      <c r="CZN90" s="183"/>
      <c r="CZO90" s="183"/>
      <c r="CZP90" s="183"/>
      <c r="CZQ90" s="184"/>
      <c r="CZR90" s="185"/>
      <c r="CZS90" s="183"/>
      <c r="CZU90" s="182"/>
      <c r="CZZ90" s="183"/>
      <c r="DAA90" s="183"/>
      <c r="DAB90" s="183"/>
      <c r="DAC90" s="184"/>
      <c r="DAD90" s="185"/>
      <c r="DAE90" s="183"/>
      <c r="DAG90" s="182"/>
      <c r="DAL90" s="183"/>
      <c r="DAM90" s="183"/>
      <c r="DAN90" s="183"/>
      <c r="DAO90" s="184"/>
      <c r="DAP90" s="185"/>
      <c r="DAQ90" s="183"/>
      <c r="DAS90" s="182"/>
      <c r="DAX90" s="183"/>
      <c r="DAY90" s="183"/>
      <c r="DAZ90" s="183"/>
      <c r="DBA90" s="184"/>
      <c r="DBB90" s="185"/>
      <c r="DBC90" s="183"/>
      <c r="DBE90" s="182"/>
      <c r="DBJ90" s="183"/>
      <c r="DBK90" s="183"/>
      <c r="DBL90" s="183"/>
      <c r="DBM90" s="184"/>
      <c r="DBN90" s="185"/>
      <c r="DBO90" s="183"/>
      <c r="DBQ90" s="182"/>
      <c r="DBV90" s="183"/>
      <c r="DBW90" s="183"/>
      <c r="DBX90" s="183"/>
      <c r="DBY90" s="184"/>
      <c r="DBZ90" s="185"/>
      <c r="DCA90" s="183"/>
      <c r="DCC90" s="182"/>
      <c r="DCH90" s="183"/>
      <c r="DCI90" s="183"/>
      <c r="DCJ90" s="183"/>
      <c r="DCK90" s="184"/>
      <c r="DCL90" s="185"/>
      <c r="DCM90" s="183"/>
      <c r="DCO90" s="182"/>
      <c r="DCT90" s="183"/>
      <c r="DCU90" s="183"/>
      <c r="DCV90" s="183"/>
      <c r="DCW90" s="184"/>
      <c r="DCX90" s="185"/>
      <c r="DCY90" s="183"/>
      <c r="DDA90" s="182"/>
      <c r="DDF90" s="183"/>
      <c r="DDG90" s="183"/>
      <c r="DDH90" s="183"/>
      <c r="DDI90" s="184"/>
      <c r="DDJ90" s="185"/>
      <c r="DDK90" s="183"/>
      <c r="DDM90" s="182"/>
      <c r="DDR90" s="183"/>
      <c r="DDS90" s="183"/>
      <c r="DDT90" s="183"/>
      <c r="DDU90" s="184"/>
      <c r="DDV90" s="185"/>
      <c r="DDW90" s="183"/>
      <c r="DDY90" s="182"/>
      <c r="DED90" s="183"/>
      <c r="DEE90" s="183"/>
      <c r="DEF90" s="183"/>
      <c r="DEG90" s="184"/>
      <c r="DEH90" s="185"/>
      <c r="DEI90" s="183"/>
      <c r="DEK90" s="182"/>
      <c r="DEP90" s="183"/>
      <c r="DEQ90" s="183"/>
      <c r="DER90" s="183"/>
      <c r="DES90" s="184"/>
      <c r="DET90" s="185"/>
      <c r="DEU90" s="183"/>
      <c r="DEW90" s="182"/>
      <c r="DFB90" s="183"/>
      <c r="DFC90" s="183"/>
      <c r="DFD90" s="183"/>
      <c r="DFE90" s="184"/>
      <c r="DFF90" s="185"/>
      <c r="DFG90" s="183"/>
      <c r="DFI90" s="182"/>
      <c r="DFN90" s="183"/>
      <c r="DFO90" s="183"/>
      <c r="DFP90" s="183"/>
      <c r="DFQ90" s="184"/>
      <c r="DFR90" s="185"/>
      <c r="DFS90" s="183"/>
      <c r="DFU90" s="182"/>
      <c r="DFZ90" s="183"/>
      <c r="DGA90" s="183"/>
      <c r="DGB90" s="183"/>
      <c r="DGC90" s="184"/>
      <c r="DGD90" s="185"/>
      <c r="DGE90" s="183"/>
      <c r="DGG90" s="182"/>
      <c r="DGL90" s="183"/>
      <c r="DGM90" s="183"/>
      <c r="DGN90" s="183"/>
      <c r="DGO90" s="184"/>
      <c r="DGP90" s="185"/>
      <c r="DGQ90" s="183"/>
      <c r="DGS90" s="182"/>
      <c r="DGX90" s="183"/>
      <c r="DGY90" s="183"/>
      <c r="DGZ90" s="183"/>
      <c r="DHA90" s="184"/>
      <c r="DHB90" s="185"/>
      <c r="DHC90" s="183"/>
      <c r="DHE90" s="182"/>
      <c r="DHJ90" s="183"/>
      <c r="DHK90" s="183"/>
      <c r="DHL90" s="183"/>
      <c r="DHM90" s="184"/>
      <c r="DHN90" s="185"/>
      <c r="DHO90" s="183"/>
      <c r="DHQ90" s="182"/>
      <c r="DHV90" s="183"/>
      <c r="DHW90" s="183"/>
      <c r="DHX90" s="183"/>
      <c r="DHY90" s="184"/>
      <c r="DHZ90" s="185"/>
      <c r="DIA90" s="183"/>
      <c r="DIC90" s="182"/>
      <c r="DIH90" s="183"/>
      <c r="DII90" s="183"/>
      <c r="DIJ90" s="183"/>
      <c r="DIK90" s="184"/>
      <c r="DIL90" s="185"/>
      <c r="DIM90" s="183"/>
      <c r="DIO90" s="182"/>
      <c r="DIT90" s="183"/>
      <c r="DIU90" s="183"/>
      <c r="DIV90" s="183"/>
      <c r="DIW90" s="184"/>
      <c r="DIX90" s="185"/>
      <c r="DIY90" s="183"/>
      <c r="DJA90" s="182"/>
      <c r="DJF90" s="183"/>
      <c r="DJG90" s="183"/>
      <c r="DJH90" s="183"/>
      <c r="DJI90" s="184"/>
      <c r="DJJ90" s="185"/>
      <c r="DJK90" s="183"/>
      <c r="DJM90" s="182"/>
      <c r="DJR90" s="183"/>
      <c r="DJS90" s="183"/>
      <c r="DJT90" s="183"/>
      <c r="DJU90" s="184"/>
      <c r="DJV90" s="185"/>
      <c r="DJW90" s="183"/>
      <c r="DJY90" s="182"/>
      <c r="DKD90" s="183"/>
      <c r="DKE90" s="183"/>
      <c r="DKF90" s="183"/>
      <c r="DKG90" s="184"/>
      <c r="DKH90" s="185"/>
      <c r="DKI90" s="183"/>
      <c r="DKK90" s="182"/>
      <c r="DKP90" s="183"/>
      <c r="DKQ90" s="183"/>
      <c r="DKR90" s="183"/>
      <c r="DKS90" s="184"/>
      <c r="DKT90" s="185"/>
      <c r="DKU90" s="183"/>
      <c r="DKW90" s="182"/>
      <c r="DLB90" s="183"/>
      <c r="DLC90" s="183"/>
      <c r="DLD90" s="183"/>
      <c r="DLE90" s="184"/>
      <c r="DLF90" s="185"/>
      <c r="DLG90" s="183"/>
      <c r="DLI90" s="182"/>
      <c r="DLN90" s="183"/>
      <c r="DLO90" s="183"/>
      <c r="DLP90" s="183"/>
      <c r="DLQ90" s="184"/>
      <c r="DLR90" s="185"/>
      <c r="DLS90" s="183"/>
      <c r="DLU90" s="182"/>
      <c r="DLZ90" s="183"/>
      <c r="DMA90" s="183"/>
      <c r="DMB90" s="183"/>
      <c r="DMC90" s="184"/>
      <c r="DMD90" s="185"/>
      <c r="DME90" s="183"/>
      <c r="DMG90" s="182"/>
      <c r="DML90" s="183"/>
      <c r="DMM90" s="183"/>
      <c r="DMN90" s="183"/>
      <c r="DMO90" s="184"/>
      <c r="DMP90" s="185"/>
      <c r="DMQ90" s="183"/>
      <c r="DMS90" s="182"/>
      <c r="DMX90" s="183"/>
      <c r="DMY90" s="183"/>
      <c r="DMZ90" s="183"/>
      <c r="DNA90" s="184"/>
      <c r="DNB90" s="185"/>
      <c r="DNC90" s="183"/>
      <c r="DNE90" s="182"/>
      <c r="DNJ90" s="183"/>
      <c r="DNK90" s="183"/>
      <c r="DNL90" s="183"/>
      <c r="DNM90" s="184"/>
      <c r="DNN90" s="185"/>
      <c r="DNO90" s="183"/>
      <c r="DNQ90" s="182"/>
      <c r="DNV90" s="183"/>
      <c r="DNW90" s="183"/>
      <c r="DNX90" s="183"/>
      <c r="DNY90" s="184"/>
      <c r="DNZ90" s="185"/>
      <c r="DOA90" s="183"/>
      <c r="DOC90" s="182"/>
      <c r="DOH90" s="183"/>
      <c r="DOI90" s="183"/>
      <c r="DOJ90" s="183"/>
      <c r="DOK90" s="184"/>
      <c r="DOL90" s="185"/>
      <c r="DOM90" s="183"/>
      <c r="DOO90" s="182"/>
      <c r="DOT90" s="183"/>
      <c r="DOU90" s="183"/>
      <c r="DOV90" s="183"/>
      <c r="DOW90" s="184"/>
      <c r="DOX90" s="185"/>
      <c r="DOY90" s="183"/>
      <c r="DPA90" s="182"/>
      <c r="DPF90" s="183"/>
      <c r="DPG90" s="183"/>
      <c r="DPH90" s="183"/>
      <c r="DPI90" s="184"/>
      <c r="DPJ90" s="185"/>
      <c r="DPK90" s="183"/>
      <c r="DPM90" s="182"/>
      <c r="DPR90" s="183"/>
      <c r="DPS90" s="183"/>
      <c r="DPT90" s="183"/>
      <c r="DPU90" s="184"/>
      <c r="DPV90" s="185"/>
      <c r="DPW90" s="183"/>
      <c r="DPY90" s="182"/>
      <c r="DQD90" s="183"/>
      <c r="DQE90" s="183"/>
      <c r="DQF90" s="183"/>
      <c r="DQG90" s="184"/>
      <c r="DQH90" s="185"/>
      <c r="DQI90" s="183"/>
      <c r="DQK90" s="182"/>
      <c r="DQP90" s="183"/>
      <c r="DQQ90" s="183"/>
      <c r="DQR90" s="183"/>
      <c r="DQS90" s="184"/>
      <c r="DQT90" s="185"/>
      <c r="DQU90" s="183"/>
      <c r="DQW90" s="182"/>
      <c r="DRB90" s="183"/>
      <c r="DRC90" s="183"/>
      <c r="DRD90" s="183"/>
      <c r="DRE90" s="184"/>
      <c r="DRF90" s="185"/>
      <c r="DRG90" s="183"/>
      <c r="DRI90" s="182"/>
      <c r="DRN90" s="183"/>
      <c r="DRO90" s="183"/>
      <c r="DRP90" s="183"/>
      <c r="DRQ90" s="184"/>
      <c r="DRR90" s="185"/>
      <c r="DRS90" s="183"/>
      <c r="DRU90" s="182"/>
      <c r="DRZ90" s="183"/>
      <c r="DSA90" s="183"/>
      <c r="DSB90" s="183"/>
      <c r="DSC90" s="184"/>
      <c r="DSD90" s="185"/>
      <c r="DSE90" s="183"/>
      <c r="DSG90" s="182"/>
      <c r="DSL90" s="183"/>
      <c r="DSM90" s="183"/>
      <c r="DSN90" s="183"/>
      <c r="DSO90" s="184"/>
      <c r="DSP90" s="185"/>
      <c r="DSQ90" s="183"/>
      <c r="DSS90" s="182"/>
      <c r="DSX90" s="183"/>
      <c r="DSY90" s="183"/>
      <c r="DSZ90" s="183"/>
      <c r="DTA90" s="184"/>
      <c r="DTB90" s="185"/>
      <c r="DTC90" s="183"/>
      <c r="DTE90" s="182"/>
      <c r="DTJ90" s="183"/>
      <c r="DTK90" s="183"/>
      <c r="DTL90" s="183"/>
      <c r="DTM90" s="184"/>
      <c r="DTN90" s="185"/>
      <c r="DTO90" s="183"/>
      <c r="DTQ90" s="182"/>
      <c r="DTV90" s="183"/>
      <c r="DTW90" s="183"/>
      <c r="DTX90" s="183"/>
      <c r="DTY90" s="184"/>
      <c r="DTZ90" s="185"/>
      <c r="DUA90" s="183"/>
      <c r="DUC90" s="182"/>
      <c r="DUH90" s="183"/>
      <c r="DUI90" s="183"/>
      <c r="DUJ90" s="183"/>
      <c r="DUK90" s="184"/>
      <c r="DUL90" s="185"/>
      <c r="DUM90" s="183"/>
      <c r="DUO90" s="182"/>
      <c r="DUT90" s="183"/>
      <c r="DUU90" s="183"/>
      <c r="DUV90" s="183"/>
      <c r="DUW90" s="184"/>
      <c r="DUX90" s="185"/>
      <c r="DUY90" s="183"/>
      <c r="DVA90" s="182"/>
      <c r="DVF90" s="183"/>
      <c r="DVG90" s="183"/>
      <c r="DVH90" s="183"/>
      <c r="DVI90" s="184"/>
      <c r="DVJ90" s="185"/>
      <c r="DVK90" s="183"/>
      <c r="DVM90" s="182"/>
      <c r="DVR90" s="183"/>
      <c r="DVS90" s="183"/>
      <c r="DVT90" s="183"/>
      <c r="DVU90" s="184"/>
      <c r="DVV90" s="185"/>
      <c r="DVW90" s="183"/>
      <c r="DVY90" s="182"/>
      <c r="DWD90" s="183"/>
      <c r="DWE90" s="183"/>
      <c r="DWF90" s="183"/>
      <c r="DWG90" s="184"/>
      <c r="DWH90" s="185"/>
      <c r="DWI90" s="183"/>
      <c r="DWK90" s="182"/>
      <c r="DWP90" s="183"/>
      <c r="DWQ90" s="183"/>
      <c r="DWR90" s="183"/>
      <c r="DWS90" s="184"/>
      <c r="DWT90" s="185"/>
      <c r="DWU90" s="183"/>
      <c r="DWW90" s="182"/>
      <c r="DXB90" s="183"/>
      <c r="DXC90" s="183"/>
      <c r="DXD90" s="183"/>
      <c r="DXE90" s="184"/>
      <c r="DXF90" s="185"/>
      <c r="DXG90" s="183"/>
      <c r="DXI90" s="182"/>
      <c r="DXN90" s="183"/>
      <c r="DXO90" s="183"/>
      <c r="DXP90" s="183"/>
      <c r="DXQ90" s="184"/>
      <c r="DXR90" s="185"/>
      <c r="DXS90" s="183"/>
      <c r="DXU90" s="182"/>
      <c r="DXZ90" s="183"/>
      <c r="DYA90" s="183"/>
      <c r="DYB90" s="183"/>
      <c r="DYC90" s="184"/>
      <c r="DYD90" s="185"/>
      <c r="DYE90" s="183"/>
      <c r="DYG90" s="182"/>
      <c r="DYL90" s="183"/>
      <c r="DYM90" s="183"/>
      <c r="DYN90" s="183"/>
      <c r="DYO90" s="184"/>
      <c r="DYP90" s="185"/>
      <c r="DYQ90" s="183"/>
      <c r="DYS90" s="182"/>
      <c r="DYX90" s="183"/>
      <c r="DYY90" s="183"/>
      <c r="DYZ90" s="183"/>
      <c r="DZA90" s="184"/>
      <c r="DZB90" s="185"/>
      <c r="DZC90" s="183"/>
      <c r="DZE90" s="182"/>
      <c r="DZJ90" s="183"/>
      <c r="DZK90" s="183"/>
      <c r="DZL90" s="183"/>
      <c r="DZM90" s="184"/>
      <c r="DZN90" s="185"/>
      <c r="DZO90" s="183"/>
      <c r="DZQ90" s="182"/>
      <c r="DZV90" s="183"/>
      <c r="DZW90" s="183"/>
      <c r="DZX90" s="183"/>
      <c r="DZY90" s="184"/>
      <c r="DZZ90" s="185"/>
      <c r="EAA90" s="183"/>
      <c r="EAC90" s="182"/>
      <c r="EAH90" s="183"/>
      <c r="EAI90" s="183"/>
      <c r="EAJ90" s="183"/>
      <c r="EAK90" s="184"/>
      <c r="EAL90" s="185"/>
      <c r="EAM90" s="183"/>
      <c r="EAO90" s="182"/>
      <c r="EAT90" s="183"/>
      <c r="EAU90" s="183"/>
      <c r="EAV90" s="183"/>
      <c r="EAW90" s="184"/>
      <c r="EAX90" s="185"/>
      <c r="EAY90" s="183"/>
      <c r="EBA90" s="182"/>
      <c r="EBF90" s="183"/>
      <c r="EBG90" s="183"/>
      <c r="EBH90" s="183"/>
      <c r="EBI90" s="184"/>
      <c r="EBJ90" s="185"/>
      <c r="EBK90" s="183"/>
      <c r="EBM90" s="182"/>
      <c r="EBR90" s="183"/>
      <c r="EBS90" s="183"/>
      <c r="EBT90" s="183"/>
      <c r="EBU90" s="184"/>
      <c r="EBV90" s="185"/>
      <c r="EBW90" s="183"/>
      <c r="EBY90" s="182"/>
      <c r="ECD90" s="183"/>
      <c r="ECE90" s="183"/>
      <c r="ECF90" s="183"/>
      <c r="ECG90" s="184"/>
      <c r="ECH90" s="185"/>
      <c r="ECI90" s="183"/>
      <c r="ECK90" s="182"/>
      <c r="ECP90" s="183"/>
      <c r="ECQ90" s="183"/>
      <c r="ECR90" s="183"/>
      <c r="ECS90" s="184"/>
      <c r="ECT90" s="185"/>
      <c r="ECU90" s="183"/>
      <c r="ECW90" s="182"/>
      <c r="EDB90" s="183"/>
      <c r="EDC90" s="183"/>
      <c r="EDD90" s="183"/>
      <c r="EDE90" s="184"/>
      <c r="EDF90" s="185"/>
      <c r="EDG90" s="183"/>
      <c r="EDI90" s="182"/>
      <c r="EDN90" s="183"/>
      <c r="EDO90" s="183"/>
      <c r="EDP90" s="183"/>
      <c r="EDQ90" s="184"/>
      <c r="EDR90" s="185"/>
      <c r="EDS90" s="183"/>
      <c r="EDU90" s="182"/>
      <c r="EDZ90" s="183"/>
      <c r="EEA90" s="183"/>
      <c r="EEB90" s="183"/>
      <c r="EEC90" s="184"/>
      <c r="EED90" s="185"/>
      <c r="EEE90" s="183"/>
      <c r="EEG90" s="182"/>
      <c r="EEL90" s="183"/>
      <c r="EEM90" s="183"/>
      <c r="EEN90" s="183"/>
      <c r="EEO90" s="184"/>
      <c r="EEP90" s="185"/>
      <c r="EEQ90" s="183"/>
      <c r="EES90" s="182"/>
      <c r="EEX90" s="183"/>
      <c r="EEY90" s="183"/>
      <c r="EEZ90" s="183"/>
      <c r="EFA90" s="184"/>
      <c r="EFB90" s="185"/>
      <c r="EFC90" s="183"/>
      <c r="EFE90" s="182"/>
      <c r="EFJ90" s="183"/>
      <c r="EFK90" s="183"/>
      <c r="EFL90" s="183"/>
      <c r="EFM90" s="184"/>
      <c r="EFN90" s="185"/>
      <c r="EFO90" s="183"/>
      <c r="EFQ90" s="182"/>
      <c r="EFV90" s="183"/>
      <c r="EFW90" s="183"/>
      <c r="EFX90" s="183"/>
      <c r="EFY90" s="184"/>
      <c r="EFZ90" s="185"/>
      <c r="EGA90" s="183"/>
      <c r="EGC90" s="182"/>
      <c r="EGH90" s="183"/>
      <c r="EGI90" s="183"/>
      <c r="EGJ90" s="183"/>
      <c r="EGK90" s="184"/>
      <c r="EGL90" s="185"/>
      <c r="EGM90" s="183"/>
      <c r="EGO90" s="182"/>
      <c r="EGT90" s="183"/>
      <c r="EGU90" s="183"/>
      <c r="EGV90" s="183"/>
      <c r="EGW90" s="184"/>
      <c r="EGX90" s="185"/>
      <c r="EGY90" s="183"/>
      <c r="EHA90" s="182"/>
      <c r="EHF90" s="183"/>
      <c r="EHG90" s="183"/>
      <c r="EHH90" s="183"/>
      <c r="EHI90" s="184"/>
      <c r="EHJ90" s="185"/>
      <c r="EHK90" s="183"/>
      <c r="EHM90" s="182"/>
      <c r="EHR90" s="183"/>
      <c r="EHS90" s="183"/>
      <c r="EHT90" s="183"/>
      <c r="EHU90" s="184"/>
      <c r="EHV90" s="185"/>
      <c r="EHW90" s="183"/>
      <c r="EHY90" s="182"/>
      <c r="EID90" s="183"/>
      <c r="EIE90" s="183"/>
      <c r="EIF90" s="183"/>
      <c r="EIG90" s="184"/>
      <c r="EIH90" s="185"/>
      <c r="EII90" s="183"/>
      <c r="EIK90" s="182"/>
      <c r="EIP90" s="183"/>
      <c r="EIQ90" s="183"/>
      <c r="EIR90" s="183"/>
      <c r="EIS90" s="184"/>
      <c r="EIT90" s="185"/>
      <c r="EIU90" s="183"/>
      <c r="EIW90" s="182"/>
      <c r="EJB90" s="183"/>
      <c r="EJC90" s="183"/>
      <c r="EJD90" s="183"/>
      <c r="EJE90" s="184"/>
      <c r="EJF90" s="185"/>
      <c r="EJG90" s="183"/>
      <c r="EJI90" s="182"/>
      <c r="EJN90" s="183"/>
      <c r="EJO90" s="183"/>
      <c r="EJP90" s="183"/>
      <c r="EJQ90" s="184"/>
      <c r="EJR90" s="185"/>
      <c r="EJS90" s="183"/>
      <c r="EJU90" s="182"/>
      <c r="EJZ90" s="183"/>
      <c r="EKA90" s="183"/>
      <c r="EKB90" s="183"/>
      <c r="EKC90" s="184"/>
      <c r="EKD90" s="185"/>
      <c r="EKE90" s="183"/>
      <c r="EKG90" s="182"/>
      <c r="EKL90" s="183"/>
      <c r="EKM90" s="183"/>
      <c r="EKN90" s="183"/>
      <c r="EKO90" s="184"/>
      <c r="EKP90" s="185"/>
      <c r="EKQ90" s="183"/>
      <c r="EKS90" s="182"/>
      <c r="EKX90" s="183"/>
      <c r="EKY90" s="183"/>
      <c r="EKZ90" s="183"/>
      <c r="ELA90" s="184"/>
      <c r="ELB90" s="185"/>
      <c r="ELC90" s="183"/>
      <c r="ELE90" s="182"/>
      <c r="ELJ90" s="183"/>
      <c r="ELK90" s="183"/>
      <c r="ELL90" s="183"/>
      <c r="ELM90" s="184"/>
      <c r="ELN90" s="185"/>
      <c r="ELO90" s="183"/>
      <c r="ELQ90" s="182"/>
      <c r="ELV90" s="183"/>
      <c r="ELW90" s="183"/>
      <c r="ELX90" s="183"/>
      <c r="ELY90" s="184"/>
      <c r="ELZ90" s="185"/>
      <c r="EMA90" s="183"/>
      <c r="EMC90" s="182"/>
      <c r="EMH90" s="183"/>
      <c r="EMI90" s="183"/>
      <c r="EMJ90" s="183"/>
      <c r="EMK90" s="184"/>
      <c r="EML90" s="185"/>
      <c r="EMM90" s="183"/>
      <c r="EMO90" s="182"/>
      <c r="EMT90" s="183"/>
      <c r="EMU90" s="183"/>
      <c r="EMV90" s="183"/>
      <c r="EMW90" s="184"/>
      <c r="EMX90" s="185"/>
      <c r="EMY90" s="183"/>
      <c r="ENA90" s="182"/>
      <c r="ENF90" s="183"/>
      <c r="ENG90" s="183"/>
      <c r="ENH90" s="183"/>
      <c r="ENI90" s="184"/>
      <c r="ENJ90" s="185"/>
      <c r="ENK90" s="183"/>
      <c r="ENM90" s="182"/>
      <c r="ENR90" s="183"/>
      <c r="ENS90" s="183"/>
      <c r="ENT90" s="183"/>
      <c r="ENU90" s="184"/>
      <c r="ENV90" s="185"/>
      <c r="ENW90" s="183"/>
      <c r="ENY90" s="182"/>
      <c r="EOD90" s="183"/>
      <c r="EOE90" s="183"/>
      <c r="EOF90" s="183"/>
      <c r="EOG90" s="184"/>
      <c r="EOH90" s="185"/>
      <c r="EOI90" s="183"/>
      <c r="EOK90" s="182"/>
      <c r="EOP90" s="183"/>
      <c r="EOQ90" s="183"/>
      <c r="EOR90" s="183"/>
      <c r="EOS90" s="184"/>
      <c r="EOT90" s="185"/>
      <c r="EOU90" s="183"/>
      <c r="EOW90" s="182"/>
      <c r="EPB90" s="183"/>
      <c r="EPC90" s="183"/>
      <c r="EPD90" s="183"/>
      <c r="EPE90" s="184"/>
      <c r="EPF90" s="185"/>
      <c r="EPG90" s="183"/>
      <c r="EPI90" s="182"/>
      <c r="EPN90" s="183"/>
      <c r="EPO90" s="183"/>
      <c r="EPP90" s="183"/>
      <c r="EPQ90" s="184"/>
      <c r="EPR90" s="185"/>
      <c r="EPS90" s="183"/>
      <c r="EPU90" s="182"/>
      <c r="EPZ90" s="183"/>
      <c r="EQA90" s="183"/>
      <c r="EQB90" s="183"/>
      <c r="EQC90" s="184"/>
      <c r="EQD90" s="185"/>
      <c r="EQE90" s="183"/>
      <c r="EQG90" s="182"/>
      <c r="EQL90" s="183"/>
      <c r="EQM90" s="183"/>
      <c r="EQN90" s="183"/>
      <c r="EQO90" s="184"/>
      <c r="EQP90" s="185"/>
      <c r="EQQ90" s="183"/>
      <c r="EQS90" s="182"/>
      <c r="EQX90" s="183"/>
      <c r="EQY90" s="183"/>
      <c r="EQZ90" s="183"/>
      <c r="ERA90" s="184"/>
      <c r="ERB90" s="185"/>
      <c r="ERC90" s="183"/>
      <c r="ERE90" s="182"/>
      <c r="ERJ90" s="183"/>
      <c r="ERK90" s="183"/>
      <c r="ERL90" s="183"/>
      <c r="ERM90" s="184"/>
      <c r="ERN90" s="185"/>
      <c r="ERO90" s="183"/>
      <c r="ERQ90" s="182"/>
      <c r="ERV90" s="183"/>
      <c r="ERW90" s="183"/>
      <c r="ERX90" s="183"/>
      <c r="ERY90" s="184"/>
      <c r="ERZ90" s="185"/>
      <c r="ESA90" s="183"/>
      <c r="ESC90" s="182"/>
      <c r="ESH90" s="183"/>
      <c r="ESI90" s="183"/>
      <c r="ESJ90" s="183"/>
      <c r="ESK90" s="184"/>
      <c r="ESL90" s="185"/>
      <c r="ESM90" s="183"/>
      <c r="ESO90" s="182"/>
      <c r="EST90" s="183"/>
      <c r="ESU90" s="183"/>
      <c r="ESV90" s="183"/>
      <c r="ESW90" s="184"/>
      <c r="ESX90" s="185"/>
      <c r="ESY90" s="183"/>
      <c r="ETA90" s="182"/>
      <c r="ETF90" s="183"/>
      <c r="ETG90" s="183"/>
      <c r="ETH90" s="183"/>
      <c r="ETI90" s="184"/>
      <c r="ETJ90" s="185"/>
      <c r="ETK90" s="183"/>
      <c r="ETM90" s="182"/>
      <c r="ETR90" s="183"/>
      <c r="ETS90" s="183"/>
      <c r="ETT90" s="183"/>
      <c r="ETU90" s="184"/>
      <c r="ETV90" s="185"/>
      <c r="ETW90" s="183"/>
      <c r="ETY90" s="182"/>
      <c r="EUD90" s="183"/>
      <c r="EUE90" s="183"/>
      <c r="EUF90" s="183"/>
      <c r="EUG90" s="184"/>
      <c r="EUH90" s="185"/>
      <c r="EUI90" s="183"/>
      <c r="EUK90" s="182"/>
      <c r="EUP90" s="183"/>
      <c r="EUQ90" s="183"/>
      <c r="EUR90" s="183"/>
      <c r="EUS90" s="184"/>
      <c r="EUT90" s="185"/>
      <c r="EUU90" s="183"/>
      <c r="EUW90" s="182"/>
      <c r="EVB90" s="183"/>
      <c r="EVC90" s="183"/>
      <c r="EVD90" s="183"/>
      <c r="EVE90" s="184"/>
      <c r="EVF90" s="185"/>
      <c r="EVG90" s="183"/>
      <c r="EVI90" s="182"/>
      <c r="EVN90" s="183"/>
      <c r="EVO90" s="183"/>
      <c r="EVP90" s="183"/>
      <c r="EVQ90" s="184"/>
      <c r="EVR90" s="185"/>
      <c r="EVS90" s="183"/>
      <c r="EVU90" s="182"/>
      <c r="EVZ90" s="183"/>
      <c r="EWA90" s="183"/>
      <c r="EWB90" s="183"/>
      <c r="EWC90" s="184"/>
      <c r="EWD90" s="185"/>
      <c r="EWE90" s="183"/>
      <c r="EWG90" s="182"/>
      <c r="EWL90" s="183"/>
      <c r="EWM90" s="183"/>
      <c r="EWN90" s="183"/>
      <c r="EWO90" s="184"/>
      <c r="EWP90" s="185"/>
      <c r="EWQ90" s="183"/>
      <c r="EWS90" s="182"/>
      <c r="EWX90" s="183"/>
      <c r="EWY90" s="183"/>
      <c r="EWZ90" s="183"/>
      <c r="EXA90" s="184"/>
      <c r="EXB90" s="185"/>
      <c r="EXC90" s="183"/>
      <c r="EXE90" s="182"/>
      <c r="EXJ90" s="183"/>
      <c r="EXK90" s="183"/>
      <c r="EXL90" s="183"/>
      <c r="EXM90" s="184"/>
      <c r="EXN90" s="185"/>
      <c r="EXO90" s="183"/>
      <c r="EXQ90" s="182"/>
      <c r="EXV90" s="183"/>
      <c r="EXW90" s="183"/>
      <c r="EXX90" s="183"/>
      <c r="EXY90" s="184"/>
      <c r="EXZ90" s="185"/>
      <c r="EYA90" s="183"/>
      <c r="EYC90" s="182"/>
      <c r="EYH90" s="183"/>
      <c r="EYI90" s="183"/>
      <c r="EYJ90" s="183"/>
      <c r="EYK90" s="184"/>
      <c r="EYL90" s="185"/>
      <c r="EYM90" s="183"/>
      <c r="EYO90" s="182"/>
      <c r="EYT90" s="183"/>
      <c r="EYU90" s="183"/>
      <c r="EYV90" s="183"/>
      <c r="EYW90" s="184"/>
      <c r="EYX90" s="185"/>
      <c r="EYY90" s="183"/>
      <c r="EZA90" s="182"/>
      <c r="EZF90" s="183"/>
      <c r="EZG90" s="183"/>
      <c r="EZH90" s="183"/>
      <c r="EZI90" s="184"/>
      <c r="EZJ90" s="185"/>
      <c r="EZK90" s="183"/>
      <c r="EZM90" s="182"/>
      <c r="EZR90" s="183"/>
      <c r="EZS90" s="183"/>
      <c r="EZT90" s="183"/>
      <c r="EZU90" s="184"/>
      <c r="EZV90" s="185"/>
      <c r="EZW90" s="183"/>
      <c r="EZY90" s="182"/>
      <c r="FAD90" s="183"/>
      <c r="FAE90" s="183"/>
      <c r="FAF90" s="183"/>
      <c r="FAG90" s="184"/>
      <c r="FAH90" s="185"/>
      <c r="FAI90" s="183"/>
      <c r="FAK90" s="182"/>
      <c r="FAP90" s="183"/>
      <c r="FAQ90" s="183"/>
      <c r="FAR90" s="183"/>
      <c r="FAS90" s="184"/>
      <c r="FAT90" s="185"/>
      <c r="FAU90" s="183"/>
      <c r="FAW90" s="182"/>
      <c r="FBB90" s="183"/>
      <c r="FBC90" s="183"/>
      <c r="FBD90" s="183"/>
      <c r="FBE90" s="184"/>
      <c r="FBF90" s="185"/>
      <c r="FBG90" s="183"/>
      <c r="FBI90" s="182"/>
      <c r="FBN90" s="183"/>
      <c r="FBO90" s="183"/>
      <c r="FBP90" s="183"/>
      <c r="FBQ90" s="184"/>
      <c r="FBR90" s="185"/>
      <c r="FBS90" s="183"/>
      <c r="FBU90" s="182"/>
      <c r="FBZ90" s="183"/>
      <c r="FCA90" s="183"/>
      <c r="FCB90" s="183"/>
      <c r="FCC90" s="184"/>
      <c r="FCD90" s="185"/>
      <c r="FCE90" s="183"/>
      <c r="FCG90" s="182"/>
      <c r="FCL90" s="183"/>
      <c r="FCM90" s="183"/>
      <c r="FCN90" s="183"/>
      <c r="FCO90" s="184"/>
      <c r="FCP90" s="185"/>
      <c r="FCQ90" s="183"/>
      <c r="FCS90" s="182"/>
      <c r="FCX90" s="183"/>
      <c r="FCY90" s="183"/>
      <c r="FCZ90" s="183"/>
      <c r="FDA90" s="184"/>
      <c r="FDB90" s="185"/>
      <c r="FDC90" s="183"/>
      <c r="FDE90" s="182"/>
      <c r="FDJ90" s="183"/>
      <c r="FDK90" s="183"/>
      <c r="FDL90" s="183"/>
      <c r="FDM90" s="184"/>
      <c r="FDN90" s="185"/>
      <c r="FDO90" s="183"/>
      <c r="FDQ90" s="182"/>
      <c r="FDV90" s="183"/>
      <c r="FDW90" s="183"/>
      <c r="FDX90" s="183"/>
      <c r="FDY90" s="184"/>
      <c r="FDZ90" s="185"/>
      <c r="FEA90" s="183"/>
      <c r="FEC90" s="182"/>
      <c r="FEH90" s="183"/>
      <c r="FEI90" s="183"/>
      <c r="FEJ90" s="183"/>
      <c r="FEK90" s="184"/>
      <c r="FEL90" s="185"/>
      <c r="FEM90" s="183"/>
      <c r="FEO90" s="182"/>
      <c r="FET90" s="183"/>
      <c r="FEU90" s="183"/>
      <c r="FEV90" s="183"/>
      <c r="FEW90" s="184"/>
      <c r="FEX90" s="185"/>
      <c r="FEY90" s="183"/>
      <c r="FFA90" s="182"/>
      <c r="FFF90" s="183"/>
      <c r="FFG90" s="183"/>
      <c r="FFH90" s="183"/>
      <c r="FFI90" s="184"/>
      <c r="FFJ90" s="185"/>
      <c r="FFK90" s="183"/>
      <c r="FFM90" s="182"/>
      <c r="FFR90" s="183"/>
      <c r="FFS90" s="183"/>
      <c r="FFT90" s="183"/>
      <c r="FFU90" s="184"/>
      <c r="FFV90" s="185"/>
      <c r="FFW90" s="183"/>
      <c r="FFY90" s="182"/>
      <c r="FGD90" s="183"/>
      <c r="FGE90" s="183"/>
      <c r="FGF90" s="183"/>
      <c r="FGG90" s="184"/>
      <c r="FGH90" s="185"/>
      <c r="FGI90" s="183"/>
      <c r="FGK90" s="182"/>
      <c r="FGP90" s="183"/>
      <c r="FGQ90" s="183"/>
      <c r="FGR90" s="183"/>
      <c r="FGS90" s="184"/>
      <c r="FGT90" s="185"/>
      <c r="FGU90" s="183"/>
      <c r="FGW90" s="182"/>
      <c r="FHB90" s="183"/>
      <c r="FHC90" s="183"/>
      <c r="FHD90" s="183"/>
      <c r="FHE90" s="184"/>
      <c r="FHF90" s="185"/>
      <c r="FHG90" s="183"/>
      <c r="FHI90" s="182"/>
      <c r="FHN90" s="183"/>
      <c r="FHO90" s="183"/>
      <c r="FHP90" s="183"/>
      <c r="FHQ90" s="184"/>
      <c r="FHR90" s="185"/>
      <c r="FHS90" s="183"/>
      <c r="FHU90" s="182"/>
      <c r="FHZ90" s="183"/>
      <c r="FIA90" s="183"/>
      <c r="FIB90" s="183"/>
      <c r="FIC90" s="184"/>
      <c r="FID90" s="185"/>
      <c r="FIE90" s="183"/>
      <c r="FIG90" s="182"/>
      <c r="FIL90" s="183"/>
      <c r="FIM90" s="183"/>
      <c r="FIN90" s="183"/>
      <c r="FIO90" s="184"/>
      <c r="FIP90" s="185"/>
      <c r="FIQ90" s="183"/>
      <c r="FIS90" s="182"/>
      <c r="FIX90" s="183"/>
      <c r="FIY90" s="183"/>
      <c r="FIZ90" s="183"/>
      <c r="FJA90" s="184"/>
      <c r="FJB90" s="185"/>
      <c r="FJC90" s="183"/>
      <c r="FJE90" s="182"/>
      <c r="FJJ90" s="183"/>
      <c r="FJK90" s="183"/>
      <c r="FJL90" s="183"/>
      <c r="FJM90" s="184"/>
      <c r="FJN90" s="185"/>
      <c r="FJO90" s="183"/>
      <c r="FJQ90" s="182"/>
      <c r="FJV90" s="183"/>
      <c r="FJW90" s="183"/>
      <c r="FJX90" s="183"/>
      <c r="FJY90" s="184"/>
      <c r="FJZ90" s="185"/>
      <c r="FKA90" s="183"/>
      <c r="FKC90" s="182"/>
      <c r="FKH90" s="183"/>
      <c r="FKI90" s="183"/>
      <c r="FKJ90" s="183"/>
      <c r="FKK90" s="184"/>
      <c r="FKL90" s="185"/>
      <c r="FKM90" s="183"/>
      <c r="FKO90" s="182"/>
      <c r="FKT90" s="183"/>
      <c r="FKU90" s="183"/>
      <c r="FKV90" s="183"/>
      <c r="FKW90" s="184"/>
      <c r="FKX90" s="185"/>
      <c r="FKY90" s="183"/>
      <c r="FLA90" s="182"/>
      <c r="FLF90" s="183"/>
      <c r="FLG90" s="183"/>
      <c r="FLH90" s="183"/>
      <c r="FLI90" s="184"/>
      <c r="FLJ90" s="185"/>
      <c r="FLK90" s="183"/>
      <c r="FLM90" s="182"/>
      <c r="FLR90" s="183"/>
      <c r="FLS90" s="183"/>
      <c r="FLT90" s="183"/>
      <c r="FLU90" s="184"/>
      <c r="FLV90" s="185"/>
      <c r="FLW90" s="183"/>
      <c r="FLY90" s="182"/>
      <c r="FMD90" s="183"/>
      <c r="FME90" s="183"/>
      <c r="FMF90" s="183"/>
      <c r="FMG90" s="184"/>
      <c r="FMH90" s="185"/>
      <c r="FMI90" s="183"/>
      <c r="FMK90" s="182"/>
      <c r="FMP90" s="183"/>
      <c r="FMQ90" s="183"/>
      <c r="FMR90" s="183"/>
      <c r="FMS90" s="184"/>
      <c r="FMT90" s="185"/>
      <c r="FMU90" s="183"/>
      <c r="FMW90" s="182"/>
      <c r="FNB90" s="183"/>
      <c r="FNC90" s="183"/>
      <c r="FND90" s="183"/>
      <c r="FNE90" s="184"/>
      <c r="FNF90" s="185"/>
      <c r="FNG90" s="183"/>
      <c r="FNI90" s="182"/>
      <c r="FNN90" s="183"/>
      <c r="FNO90" s="183"/>
      <c r="FNP90" s="183"/>
      <c r="FNQ90" s="184"/>
      <c r="FNR90" s="185"/>
      <c r="FNS90" s="183"/>
      <c r="FNU90" s="182"/>
      <c r="FNZ90" s="183"/>
      <c r="FOA90" s="183"/>
      <c r="FOB90" s="183"/>
      <c r="FOC90" s="184"/>
      <c r="FOD90" s="185"/>
      <c r="FOE90" s="183"/>
      <c r="FOG90" s="182"/>
      <c r="FOL90" s="183"/>
      <c r="FOM90" s="183"/>
      <c r="FON90" s="183"/>
      <c r="FOO90" s="184"/>
      <c r="FOP90" s="185"/>
      <c r="FOQ90" s="183"/>
      <c r="FOS90" s="182"/>
      <c r="FOX90" s="183"/>
      <c r="FOY90" s="183"/>
      <c r="FOZ90" s="183"/>
      <c r="FPA90" s="184"/>
      <c r="FPB90" s="185"/>
      <c r="FPC90" s="183"/>
      <c r="FPE90" s="182"/>
      <c r="FPJ90" s="183"/>
      <c r="FPK90" s="183"/>
      <c r="FPL90" s="183"/>
      <c r="FPM90" s="184"/>
      <c r="FPN90" s="185"/>
      <c r="FPO90" s="183"/>
      <c r="FPQ90" s="182"/>
      <c r="FPV90" s="183"/>
      <c r="FPW90" s="183"/>
      <c r="FPX90" s="183"/>
      <c r="FPY90" s="184"/>
      <c r="FPZ90" s="185"/>
      <c r="FQA90" s="183"/>
      <c r="FQC90" s="182"/>
      <c r="FQH90" s="183"/>
      <c r="FQI90" s="183"/>
      <c r="FQJ90" s="183"/>
      <c r="FQK90" s="184"/>
      <c r="FQL90" s="185"/>
      <c r="FQM90" s="183"/>
      <c r="FQO90" s="182"/>
      <c r="FQT90" s="183"/>
      <c r="FQU90" s="183"/>
      <c r="FQV90" s="183"/>
      <c r="FQW90" s="184"/>
      <c r="FQX90" s="185"/>
      <c r="FQY90" s="183"/>
      <c r="FRA90" s="182"/>
      <c r="FRF90" s="183"/>
      <c r="FRG90" s="183"/>
      <c r="FRH90" s="183"/>
      <c r="FRI90" s="184"/>
      <c r="FRJ90" s="185"/>
      <c r="FRK90" s="183"/>
      <c r="FRM90" s="182"/>
      <c r="FRR90" s="183"/>
      <c r="FRS90" s="183"/>
      <c r="FRT90" s="183"/>
      <c r="FRU90" s="184"/>
      <c r="FRV90" s="185"/>
      <c r="FRW90" s="183"/>
      <c r="FRY90" s="182"/>
      <c r="FSD90" s="183"/>
      <c r="FSE90" s="183"/>
      <c r="FSF90" s="183"/>
      <c r="FSG90" s="184"/>
      <c r="FSH90" s="185"/>
      <c r="FSI90" s="183"/>
      <c r="FSK90" s="182"/>
      <c r="FSP90" s="183"/>
      <c r="FSQ90" s="183"/>
      <c r="FSR90" s="183"/>
      <c r="FSS90" s="184"/>
      <c r="FST90" s="185"/>
      <c r="FSU90" s="183"/>
      <c r="FSW90" s="182"/>
      <c r="FTB90" s="183"/>
      <c r="FTC90" s="183"/>
      <c r="FTD90" s="183"/>
      <c r="FTE90" s="184"/>
      <c r="FTF90" s="185"/>
      <c r="FTG90" s="183"/>
      <c r="FTI90" s="182"/>
      <c r="FTN90" s="183"/>
      <c r="FTO90" s="183"/>
      <c r="FTP90" s="183"/>
      <c r="FTQ90" s="184"/>
      <c r="FTR90" s="185"/>
      <c r="FTS90" s="183"/>
      <c r="FTU90" s="182"/>
      <c r="FTZ90" s="183"/>
      <c r="FUA90" s="183"/>
      <c r="FUB90" s="183"/>
      <c r="FUC90" s="184"/>
      <c r="FUD90" s="185"/>
      <c r="FUE90" s="183"/>
      <c r="FUG90" s="182"/>
      <c r="FUL90" s="183"/>
      <c r="FUM90" s="183"/>
      <c r="FUN90" s="183"/>
      <c r="FUO90" s="184"/>
      <c r="FUP90" s="185"/>
      <c r="FUQ90" s="183"/>
      <c r="FUS90" s="182"/>
      <c r="FUX90" s="183"/>
      <c r="FUY90" s="183"/>
      <c r="FUZ90" s="183"/>
      <c r="FVA90" s="184"/>
      <c r="FVB90" s="185"/>
      <c r="FVC90" s="183"/>
      <c r="FVE90" s="182"/>
      <c r="FVJ90" s="183"/>
      <c r="FVK90" s="183"/>
      <c r="FVL90" s="183"/>
      <c r="FVM90" s="184"/>
      <c r="FVN90" s="185"/>
      <c r="FVO90" s="183"/>
      <c r="FVQ90" s="182"/>
      <c r="FVV90" s="183"/>
      <c r="FVW90" s="183"/>
      <c r="FVX90" s="183"/>
      <c r="FVY90" s="184"/>
      <c r="FVZ90" s="185"/>
      <c r="FWA90" s="183"/>
      <c r="FWC90" s="182"/>
      <c r="FWH90" s="183"/>
      <c r="FWI90" s="183"/>
      <c r="FWJ90" s="183"/>
      <c r="FWK90" s="184"/>
      <c r="FWL90" s="185"/>
      <c r="FWM90" s="183"/>
      <c r="FWO90" s="182"/>
      <c r="FWT90" s="183"/>
      <c r="FWU90" s="183"/>
      <c r="FWV90" s="183"/>
      <c r="FWW90" s="184"/>
      <c r="FWX90" s="185"/>
      <c r="FWY90" s="183"/>
      <c r="FXA90" s="182"/>
      <c r="FXF90" s="183"/>
      <c r="FXG90" s="183"/>
      <c r="FXH90" s="183"/>
      <c r="FXI90" s="184"/>
      <c r="FXJ90" s="185"/>
      <c r="FXK90" s="183"/>
      <c r="FXM90" s="182"/>
      <c r="FXR90" s="183"/>
      <c r="FXS90" s="183"/>
      <c r="FXT90" s="183"/>
      <c r="FXU90" s="184"/>
      <c r="FXV90" s="185"/>
      <c r="FXW90" s="183"/>
      <c r="FXY90" s="182"/>
      <c r="FYD90" s="183"/>
      <c r="FYE90" s="183"/>
      <c r="FYF90" s="183"/>
      <c r="FYG90" s="184"/>
      <c r="FYH90" s="185"/>
      <c r="FYI90" s="183"/>
      <c r="FYK90" s="182"/>
      <c r="FYP90" s="183"/>
      <c r="FYQ90" s="183"/>
      <c r="FYR90" s="183"/>
      <c r="FYS90" s="184"/>
      <c r="FYT90" s="185"/>
      <c r="FYU90" s="183"/>
      <c r="FYW90" s="182"/>
      <c r="FZB90" s="183"/>
      <c r="FZC90" s="183"/>
      <c r="FZD90" s="183"/>
      <c r="FZE90" s="184"/>
      <c r="FZF90" s="185"/>
      <c r="FZG90" s="183"/>
      <c r="FZI90" s="182"/>
      <c r="FZN90" s="183"/>
      <c r="FZO90" s="183"/>
      <c r="FZP90" s="183"/>
      <c r="FZQ90" s="184"/>
      <c r="FZR90" s="185"/>
      <c r="FZS90" s="183"/>
      <c r="FZU90" s="182"/>
      <c r="FZZ90" s="183"/>
      <c r="GAA90" s="183"/>
      <c r="GAB90" s="183"/>
      <c r="GAC90" s="184"/>
      <c r="GAD90" s="185"/>
      <c r="GAE90" s="183"/>
      <c r="GAG90" s="182"/>
      <c r="GAL90" s="183"/>
      <c r="GAM90" s="183"/>
      <c r="GAN90" s="183"/>
      <c r="GAO90" s="184"/>
      <c r="GAP90" s="185"/>
      <c r="GAQ90" s="183"/>
      <c r="GAS90" s="182"/>
      <c r="GAX90" s="183"/>
      <c r="GAY90" s="183"/>
      <c r="GAZ90" s="183"/>
      <c r="GBA90" s="184"/>
      <c r="GBB90" s="185"/>
      <c r="GBC90" s="183"/>
      <c r="GBE90" s="182"/>
      <c r="GBJ90" s="183"/>
      <c r="GBK90" s="183"/>
      <c r="GBL90" s="183"/>
      <c r="GBM90" s="184"/>
      <c r="GBN90" s="185"/>
      <c r="GBO90" s="183"/>
      <c r="GBQ90" s="182"/>
      <c r="GBV90" s="183"/>
      <c r="GBW90" s="183"/>
      <c r="GBX90" s="183"/>
      <c r="GBY90" s="184"/>
      <c r="GBZ90" s="185"/>
      <c r="GCA90" s="183"/>
      <c r="GCC90" s="182"/>
      <c r="GCH90" s="183"/>
      <c r="GCI90" s="183"/>
      <c r="GCJ90" s="183"/>
      <c r="GCK90" s="184"/>
      <c r="GCL90" s="185"/>
      <c r="GCM90" s="183"/>
      <c r="GCO90" s="182"/>
      <c r="GCT90" s="183"/>
      <c r="GCU90" s="183"/>
      <c r="GCV90" s="183"/>
      <c r="GCW90" s="184"/>
      <c r="GCX90" s="185"/>
      <c r="GCY90" s="183"/>
      <c r="GDA90" s="182"/>
      <c r="GDF90" s="183"/>
      <c r="GDG90" s="183"/>
      <c r="GDH90" s="183"/>
      <c r="GDI90" s="184"/>
      <c r="GDJ90" s="185"/>
      <c r="GDK90" s="183"/>
      <c r="GDM90" s="182"/>
      <c r="GDR90" s="183"/>
      <c r="GDS90" s="183"/>
      <c r="GDT90" s="183"/>
      <c r="GDU90" s="184"/>
      <c r="GDV90" s="185"/>
      <c r="GDW90" s="183"/>
      <c r="GDY90" s="182"/>
      <c r="GED90" s="183"/>
      <c r="GEE90" s="183"/>
      <c r="GEF90" s="183"/>
      <c r="GEG90" s="184"/>
      <c r="GEH90" s="185"/>
      <c r="GEI90" s="183"/>
      <c r="GEK90" s="182"/>
      <c r="GEP90" s="183"/>
      <c r="GEQ90" s="183"/>
      <c r="GER90" s="183"/>
      <c r="GES90" s="184"/>
      <c r="GET90" s="185"/>
      <c r="GEU90" s="183"/>
      <c r="GEW90" s="182"/>
      <c r="GFB90" s="183"/>
      <c r="GFC90" s="183"/>
      <c r="GFD90" s="183"/>
      <c r="GFE90" s="184"/>
      <c r="GFF90" s="185"/>
      <c r="GFG90" s="183"/>
      <c r="GFI90" s="182"/>
      <c r="GFN90" s="183"/>
      <c r="GFO90" s="183"/>
      <c r="GFP90" s="183"/>
      <c r="GFQ90" s="184"/>
      <c r="GFR90" s="185"/>
      <c r="GFS90" s="183"/>
      <c r="GFU90" s="182"/>
      <c r="GFZ90" s="183"/>
      <c r="GGA90" s="183"/>
      <c r="GGB90" s="183"/>
      <c r="GGC90" s="184"/>
      <c r="GGD90" s="185"/>
      <c r="GGE90" s="183"/>
      <c r="GGG90" s="182"/>
      <c r="GGL90" s="183"/>
      <c r="GGM90" s="183"/>
      <c r="GGN90" s="183"/>
      <c r="GGO90" s="184"/>
      <c r="GGP90" s="185"/>
      <c r="GGQ90" s="183"/>
      <c r="GGS90" s="182"/>
      <c r="GGX90" s="183"/>
      <c r="GGY90" s="183"/>
      <c r="GGZ90" s="183"/>
      <c r="GHA90" s="184"/>
      <c r="GHB90" s="185"/>
      <c r="GHC90" s="183"/>
      <c r="GHE90" s="182"/>
      <c r="GHJ90" s="183"/>
      <c r="GHK90" s="183"/>
      <c r="GHL90" s="183"/>
      <c r="GHM90" s="184"/>
      <c r="GHN90" s="185"/>
      <c r="GHO90" s="183"/>
      <c r="GHQ90" s="182"/>
      <c r="GHV90" s="183"/>
      <c r="GHW90" s="183"/>
      <c r="GHX90" s="183"/>
      <c r="GHY90" s="184"/>
      <c r="GHZ90" s="185"/>
      <c r="GIA90" s="183"/>
      <c r="GIC90" s="182"/>
      <c r="GIH90" s="183"/>
      <c r="GII90" s="183"/>
      <c r="GIJ90" s="183"/>
      <c r="GIK90" s="184"/>
      <c r="GIL90" s="185"/>
      <c r="GIM90" s="183"/>
      <c r="GIO90" s="182"/>
      <c r="GIT90" s="183"/>
      <c r="GIU90" s="183"/>
      <c r="GIV90" s="183"/>
      <c r="GIW90" s="184"/>
      <c r="GIX90" s="185"/>
      <c r="GIY90" s="183"/>
      <c r="GJA90" s="182"/>
      <c r="GJF90" s="183"/>
      <c r="GJG90" s="183"/>
      <c r="GJH90" s="183"/>
      <c r="GJI90" s="184"/>
      <c r="GJJ90" s="185"/>
      <c r="GJK90" s="183"/>
      <c r="GJM90" s="182"/>
      <c r="GJR90" s="183"/>
      <c r="GJS90" s="183"/>
      <c r="GJT90" s="183"/>
      <c r="GJU90" s="184"/>
      <c r="GJV90" s="185"/>
      <c r="GJW90" s="183"/>
      <c r="GJY90" s="182"/>
      <c r="GKD90" s="183"/>
      <c r="GKE90" s="183"/>
      <c r="GKF90" s="183"/>
      <c r="GKG90" s="184"/>
      <c r="GKH90" s="185"/>
      <c r="GKI90" s="183"/>
      <c r="GKK90" s="182"/>
      <c r="GKP90" s="183"/>
      <c r="GKQ90" s="183"/>
      <c r="GKR90" s="183"/>
      <c r="GKS90" s="184"/>
      <c r="GKT90" s="185"/>
      <c r="GKU90" s="183"/>
      <c r="GKW90" s="182"/>
      <c r="GLB90" s="183"/>
      <c r="GLC90" s="183"/>
      <c r="GLD90" s="183"/>
      <c r="GLE90" s="184"/>
      <c r="GLF90" s="185"/>
      <c r="GLG90" s="183"/>
      <c r="GLI90" s="182"/>
      <c r="GLN90" s="183"/>
      <c r="GLO90" s="183"/>
      <c r="GLP90" s="183"/>
      <c r="GLQ90" s="184"/>
      <c r="GLR90" s="185"/>
      <c r="GLS90" s="183"/>
      <c r="GLU90" s="182"/>
      <c r="GLZ90" s="183"/>
      <c r="GMA90" s="183"/>
      <c r="GMB90" s="183"/>
      <c r="GMC90" s="184"/>
      <c r="GMD90" s="185"/>
      <c r="GME90" s="183"/>
      <c r="GMG90" s="182"/>
      <c r="GML90" s="183"/>
      <c r="GMM90" s="183"/>
      <c r="GMN90" s="183"/>
      <c r="GMO90" s="184"/>
      <c r="GMP90" s="185"/>
      <c r="GMQ90" s="183"/>
      <c r="GMS90" s="182"/>
      <c r="GMX90" s="183"/>
      <c r="GMY90" s="183"/>
      <c r="GMZ90" s="183"/>
      <c r="GNA90" s="184"/>
      <c r="GNB90" s="185"/>
      <c r="GNC90" s="183"/>
      <c r="GNE90" s="182"/>
      <c r="GNJ90" s="183"/>
      <c r="GNK90" s="183"/>
      <c r="GNL90" s="183"/>
      <c r="GNM90" s="184"/>
      <c r="GNN90" s="185"/>
      <c r="GNO90" s="183"/>
      <c r="GNQ90" s="182"/>
      <c r="GNV90" s="183"/>
      <c r="GNW90" s="183"/>
      <c r="GNX90" s="183"/>
      <c r="GNY90" s="184"/>
      <c r="GNZ90" s="185"/>
      <c r="GOA90" s="183"/>
      <c r="GOC90" s="182"/>
      <c r="GOH90" s="183"/>
      <c r="GOI90" s="183"/>
      <c r="GOJ90" s="183"/>
      <c r="GOK90" s="184"/>
      <c r="GOL90" s="185"/>
      <c r="GOM90" s="183"/>
      <c r="GOO90" s="182"/>
      <c r="GOT90" s="183"/>
      <c r="GOU90" s="183"/>
      <c r="GOV90" s="183"/>
      <c r="GOW90" s="184"/>
      <c r="GOX90" s="185"/>
      <c r="GOY90" s="183"/>
      <c r="GPA90" s="182"/>
      <c r="GPF90" s="183"/>
      <c r="GPG90" s="183"/>
      <c r="GPH90" s="183"/>
      <c r="GPI90" s="184"/>
      <c r="GPJ90" s="185"/>
      <c r="GPK90" s="183"/>
      <c r="GPM90" s="182"/>
      <c r="GPR90" s="183"/>
      <c r="GPS90" s="183"/>
      <c r="GPT90" s="183"/>
      <c r="GPU90" s="184"/>
      <c r="GPV90" s="185"/>
      <c r="GPW90" s="183"/>
      <c r="GPY90" s="182"/>
      <c r="GQD90" s="183"/>
      <c r="GQE90" s="183"/>
      <c r="GQF90" s="183"/>
      <c r="GQG90" s="184"/>
      <c r="GQH90" s="185"/>
      <c r="GQI90" s="183"/>
      <c r="GQK90" s="182"/>
      <c r="GQP90" s="183"/>
      <c r="GQQ90" s="183"/>
      <c r="GQR90" s="183"/>
      <c r="GQS90" s="184"/>
      <c r="GQT90" s="185"/>
      <c r="GQU90" s="183"/>
      <c r="GQW90" s="182"/>
      <c r="GRB90" s="183"/>
      <c r="GRC90" s="183"/>
      <c r="GRD90" s="183"/>
      <c r="GRE90" s="184"/>
      <c r="GRF90" s="185"/>
      <c r="GRG90" s="183"/>
      <c r="GRI90" s="182"/>
      <c r="GRN90" s="183"/>
      <c r="GRO90" s="183"/>
      <c r="GRP90" s="183"/>
      <c r="GRQ90" s="184"/>
      <c r="GRR90" s="185"/>
      <c r="GRS90" s="183"/>
      <c r="GRU90" s="182"/>
      <c r="GRZ90" s="183"/>
      <c r="GSA90" s="183"/>
      <c r="GSB90" s="183"/>
      <c r="GSC90" s="184"/>
      <c r="GSD90" s="185"/>
      <c r="GSE90" s="183"/>
      <c r="GSG90" s="182"/>
      <c r="GSL90" s="183"/>
      <c r="GSM90" s="183"/>
      <c r="GSN90" s="183"/>
      <c r="GSO90" s="184"/>
      <c r="GSP90" s="185"/>
      <c r="GSQ90" s="183"/>
      <c r="GSS90" s="182"/>
      <c r="GSX90" s="183"/>
      <c r="GSY90" s="183"/>
      <c r="GSZ90" s="183"/>
      <c r="GTA90" s="184"/>
      <c r="GTB90" s="185"/>
      <c r="GTC90" s="183"/>
      <c r="GTE90" s="182"/>
      <c r="GTJ90" s="183"/>
      <c r="GTK90" s="183"/>
      <c r="GTL90" s="183"/>
      <c r="GTM90" s="184"/>
      <c r="GTN90" s="185"/>
      <c r="GTO90" s="183"/>
      <c r="GTQ90" s="182"/>
      <c r="GTV90" s="183"/>
      <c r="GTW90" s="183"/>
      <c r="GTX90" s="183"/>
      <c r="GTY90" s="184"/>
      <c r="GTZ90" s="185"/>
      <c r="GUA90" s="183"/>
      <c r="GUC90" s="182"/>
      <c r="GUH90" s="183"/>
      <c r="GUI90" s="183"/>
      <c r="GUJ90" s="183"/>
      <c r="GUK90" s="184"/>
      <c r="GUL90" s="185"/>
      <c r="GUM90" s="183"/>
      <c r="GUO90" s="182"/>
      <c r="GUT90" s="183"/>
      <c r="GUU90" s="183"/>
      <c r="GUV90" s="183"/>
      <c r="GUW90" s="184"/>
      <c r="GUX90" s="185"/>
      <c r="GUY90" s="183"/>
      <c r="GVA90" s="182"/>
      <c r="GVF90" s="183"/>
      <c r="GVG90" s="183"/>
      <c r="GVH90" s="183"/>
      <c r="GVI90" s="184"/>
      <c r="GVJ90" s="185"/>
      <c r="GVK90" s="183"/>
      <c r="GVM90" s="182"/>
      <c r="GVR90" s="183"/>
      <c r="GVS90" s="183"/>
      <c r="GVT90" s="183"/>
      <c r="GVU90" s="184"/>
      <c r="GVV90" s="185"/>
      <c r="GVW90" s="183"/>
      <c r="GVY90" s="182"/>
      <c r="GWD90" s="183"/>
      <c r="GWE90" s="183"/>
      <c r="GWF90" s="183"/>
      <c r="GWG90" s="184"/>
      <c r="GWH90" s="185"/>
      <c r="GWI90" s="183"/>
      <c r="GWK90" s="182"/>
      <c r="GWP90" s="183"/>
      <c r="GWQ90" s="183"/>
      <c r="GWR90" s="183"/>
      <c r="GWS90" s="184"/>
      <c r="GWT90" s="185"/>
      <c r="GWU90" s="183"/>
      <c r="GWW90" s="182"/>
      <c r="GXB90" s="183"/>
      <c r="GXC90" s="183"/>
      <c r="GXD90" s="183"/>
      <c r="GXE90" s="184"/>
      <c r="GXF90" s="185"/>
      <c r="GXG90" s="183"/>
      <c r="GXI90" s="182"/>
      <c r="GXN90" s="183"/>
      <c r="GXO90" s="183"/>
      <c r="GXP90" s="183"/>
      <c r="GXQ90" s="184"/>
      <c r="GXR90" s="185"/>
      <c r="GXS90" s="183"/>
      <c r="GXU90" s="182"/>
      <c r="GXZ90" s="183"/>
      <c r="GYA90" s="183"/>
      <c r="GYB90" s="183"/>
      <c r="GYC90" s="184"/>
      <c r="GYD90" s="185"/>
      <c r="GYE90" s="183"/>
      <c r="GYG90" s="182"/>
      <c r="GYL90" s="183"/>
      <c r="GYM90" s="183"/>
      <c r="GYN90" s="183"/>
      <c r="GYO90" s="184"/>
      <c r="GYP90" s="185"/>
      <c r="GYQ90" s="183"/>
      <c r="GYS90" s="182"/>
      <c r="GYX90" s="183"/>
      <c r="GYY90" s="183"/>
      <c r="GYZ90" s="183"/>
      <c r="GZA90" s="184"/>
      <c r="GZB90" s="185"/>
      <c r="GZC90" s="183"/>
      <c r="GZE90" s="182"/>
      <c r="GZJ90" s="183"/>
      <c r="GZK90" s="183"/>
      <c r="GZL90" s="183"/>
      <c r="GZM90" s="184"/>
      <c r="GZN90" s="185"/>
      <c r="GZO90" s="183"/>
      <c r="GZQ90" s="182"/>
      <c r="GZV90" s="183"/>
      <c r="GZW90" s="183"/>
      <c r="GZX90" s="183"/>
      <c r="GZY90" s="184"/>
      <c r="GZZ90" s="185"/>
      <c r="HAA90" s="183"/>
      <c r="HAC90" s="182"/>
      <c r="HAH90" s="183"/>
      <c r="HAI90" s="183"/>
      <c r="HAJ90" s="183"/>
      <c r="HAK90" s="184"/>
      <c r="HAL90" s="185"/>
      <c r="HAM90" s="183"/>
      <c r="HAO90" s="182"/>
      <c r="HAT90" s="183"/>
      <c r="HAU90" s="183"/>
      <c r="HAV90" s="183"/>
      <c r="HAW90" s="184"/>
      <c r="HAX90" s="185"/>
      <c r="HAY90" s="183"/>
      <c r="HBA90" s="182"/>
      <c r="HBF90" s="183"/>
      <c r="HBG90" s="183"/>
      <c r="HBH90" s="183"/>
      <c r="HBI90" s="184"/>
      <c r="HBJ90" s="185"/>
      <c r="HBK90" s="183"/>
      <c r="HBM90" s="182"/>
      <c r="HBR90" s="183"/>
      <c r="HBS90" s="183"/>
      <c r="HBT90" s="183"/>
      <c r="HBU90" s="184"/>
      <c r="HBV90" s="185"/>
      <c r="HBW90" s="183"/>
      <c r="HBY90" s="182"/>
      <c r="HCD90" s="183"/>
      <c r="HCE90" s="183"/>
      <c r="HCF90" s="183"/>
      <c r="HCG90" s="184"/>
      <c r="HCH90" s="185"/>
      <c r="HCI90" s="183"/>
      <c r="HCK90" s="182"/>
      <c r="HCP90" s="183"/>
      <c r="HCQ90" s="183"/>
      <c r="HCR90" s="183"/>
      <c r="HCS90" s="184"/>
      <c r="HCT90" s="185"/>
      <c r="HCU90" s="183"/>
      <c r="HCW90" s="182"/>
      <c r="HDB90" s="183"/>
      <c r="HDC90" s="183"/>
      <c r="HDD90" s="183"/>
      <c r="HDE90" s="184"/>
      <c r="HDF90" s="185"/>
      <c r="HDG90" s="183"/>
      <c r="HDI90" s="182"/>
      <c r="HDN90" s="183"/>
      <c r="HDO90" s="183"/>
      <c r="HDP90" s="183"/>
      <c r="HDQ90" s="184"/>
      <c r="HDR90" s="185"/>
      <c r="HDS90" s="183"/>
      <c r="HDU90" s="182"/>
      <c r="HDZ90" s="183"/>
      <c r="HEA90" s="183"/>
      <c r="HEB90" s="183"/>
      <c r="HEC90" s="184"/>
      <c r="HED90" s="185"/>
      <c r="HEE90" s="183"/>
      <c r="HEG90" s="182"/>
      <c r="HEL90" s="183"/>
      <c r="HEM90" s="183"/>
      <c r="HEN90" s="183"/>
      <c r="HEO90" s="184"/>
      <c r="HEP90" s="185"/>
      <c r="HEQ90" s="183"/>
      <c r="HES90" s="182"/>
      <c r="HEX90" s="183"/>
      <c r="HEY90" s="183"/>
      <c r="HEZ90" s="183"/>
      <c r="HFA90" s="184"/>
      <c r="HFB90" s="185"/>
      <c r="HFC90" s="183"/>
      <c r="HFE90" s="182"/>
      <c r="HFJ90" s="183"/>
      <c r="HFK90" s="183"/>
      <c r="HFL90" s="183"/>
      <c r="HFM90" s="184"/>
      <c r="HFN90" s="185"/>
      <c r="HFO90" s="183"/>
      <c r="HFQ90" s="182"/>
      <c r="HFV90" s="183"/>
      <c r="HFW90" s="183"/>
      <c r="HFX90" s="183"/>
      <c r="HFY90" s="184"/>
      <c r="HFZ90" s="185"/>
      <c r="HGA90" s="183"/>
      <c r="HGC90" s="182"/>
      <c r="HGH90" s="183"/>
      <c r="HGI90" s="183"/>
      <c r="HGJ90" s="183"/>
      <c r="HGK90" s="184"/>
      <c r="HGL90" s="185"/>
      <c r="HGM90" s="183"/>
      <c r="HGO90" s="182"/>
      <c r="HGT90" s="183"/>
      <c r="HGU90" s="183"/>
      <c r="HGV90" s="183"/>
      <c r="HGW90" s="184"/>
      <c r="HGX90" s="185"/>
      <c r="HGY90" s="183"/>
      <c r="HHA90" s="182"/>
      <c r="HHF90" s="183"/>
      <c r="HHG90" s="183"/>
      <c r="HHH90" s="183"/>
      <c r="HHI90" s="184"/>
      <c r="HHJ90" s="185"/>
      <c r="HHK90" s="183"/>
      <c r="HHM90" s="182"/>
      <c r="HHR90" s="183"/>
      <c r="HHS90" s="183"/>
      <c r="HHT90" s="183"/>
      <c r="HHU90" s="184"/>
      <c r="HHV90" s="185"/>
      <c r="HHW90" s="183"/>
      <c r="HHY90" s="182"/>
      <c r="HID90" s="183"/>
      <c r="HIE90" s="183"/>
      <c r="HIF90" s="183"/>
      <c r="HIG90" s="184"/>
      <c r="HIH90" s="185"/>
      <c r="HII90" s="183"/>
      <c r="HIK90" s="182"/>
      <c r="HIP90" s="183"/>
      <c r="HIQ90" s="183"/>
      <c r="HIR90" s="183"/>
      <c r="HIS90" s="184"/>
      <c r="HIT90" s="185"/>
      <c r="HIU90" s="183"/>
      <c r="HIW90" s="182"/>
      <c r="HJB90" s="183"/>
      <c r="HJC90" s="183"/>
      <c r="HJD90" s="183"/>
      <c r="HJE90" s="184"/>
      <c r="HJF90" s="185"/>
      <c r="HJG90" s="183"/>
      <c r="HJI90" s="182"/>
      <c r="HJN90" s="183"/>
      <c r="HJO90" s="183"/>
      <c r="HJP90" s="183"/>
      <c r="HJQ90" s="184"/>
      <c r="HJR90" s="185"/>
      <c r="HJS90" s="183"/>
      <c r="HJU90" s="182"/>
      <c r="HJZ90" s="183"/>
      <c r="HKA90" s="183"/>
      <c r="HKB90" s="183"/>
      <c r="HKC90" s="184"/>
      <c r="HKD90" s="185"/>
      <c r="HKE90" s="183"/>
      <c r="HKG90" s="182"/>
      <c r="HKL90" s="183"/>
      <c r="HKM90" s="183"/>
      <c r="HKN90" s="183"/>
      <c r="HKO90" s="184"/>
      <c r="HKP90" s="185"/>
      <c r="HKQ90" s="183"/>
      <c r="HKS90" s="182"/>
      <c r="HKX90" s="183"/>
      <c r="HKY90" s="183"/>
      <c r="HKZ90" s="183"/>
      <c r="HLA90" s="184"/>
      <c r="HLB90" s="185"/>
      <c r="HLC90" s="183"/>
      <c r="HLE90" s="182"/>
      <c r="HLJ90" s="183"/>
      <c r="HLK90" s="183"/>
      <c r="HLL90" s="183"/>
      <c r="HLM90" s="184"/>
      <c r="HLN90" s="185"/>
      <c r="HLO90" s="183"/>
      <c r="HLQ90" s="182"/>
      <c r="HLV90" s="183"/>
      <c r="HLW90" s="183"/>
      <c r="HLX90" s="183"/>
      <c r="HLY90" s="184"/>
      <c r="HLZ90" s="185"/>
      <c r="HMA90" s="183"/>
      <c r="HMC90" s="182"/>
      <c r="HMH90" s="183"/>
      <c r="HMI90" s="183"/>
      <c r="HMJ90" s="183"/>
      <c r="HMK90" s="184"/>
      <c r="HML90" s="185"/>
      <c r="HMM90" s="183"/>
      <c r="HMO90" s="182"/>
      <c r="HMT90" s="183"/>
      <c r="HMU90" s="183"/>
      <c r="HMV90" s="183"/>
      <c r="HMW90" s="184"/>
      <c r="HMX90" s="185"/>
      <c r="HMY90" s="183"/>
      <c r="HNA90" s="182"/>
      <c r="HNF90" s="183"/>
      <c r="HNG90" s="183"/>
      <c r="HNH90" s="183"/>
      <c r="HNI90" s="184"/>
      <c r="HNJ90" s="185"/>
      <c r="HNK90" s="183"/>
      <c r="HNM90" s="182"/>
      <c r="HNR90" s="183"/>
      <c r="HNS90" s="183"/>
      <c r="HNT90" s="183"/>
      <c r="HNU90" s="184"/>
      <c r="HNV90" s="185"/>
      <c r="HNW90" s="183"/>
      <c r="HNY90" s="182"/>
      <c r="HOD90" s="183"/>
      <c r="HOE90" s="183"/>
      <c r="HOF90" s="183"/>
      <c r="HOG90" s="184"/>
      <c r="HOH90" s="185"/>
      <c r="HOI90" s="183"/>
      <c r="HOK90" s="182"/>
      <c r="HOP90" s="183"/>
      <c r="HOQ90" s="183"/>
      <c r="HOR90" s="183"/>
      <c r="HOS90" s="184"/>
      <c r="HOT90" s="185"/>
      <c r="HOU90" s="183"/>
      <c r="HOW90" s="182"/>
      <c r="HPB90" s="183"/>
      <c r="HPC90" s="183"/>
      <c r="HPD90" s="183"/>
      <c r="HPE90" s="184"/>
      <c r="HPF90" s="185"/>
      <c r="HPG90" s="183"/>
      <c r="HPI90" s="182"/>
      <c r="HPN90" s="183"/>
      <c r="HPO90" s="183"/>
      <c r="HPP90" s="183"/>
      <c r="HPQ90" s="184"/>
      <c r="HPR90" s="185"/>
      <c r="HPS90" s="183"/>
      <c r="HPU90" s="182"/>
      <c r="HPZ90" s="183"/>
      <c r="HQA90" s="183"/>
      <c r="HQB90" s="183"/>
      <c r="HQC90" s="184"/>
      <c r="HQD90" s="185"/>
      <c r="HQE90" s="183"/>
      <c r="HQG90" s="182"/>
      <c r="HQL90" s="183"/>
      <c r="HQM90" s="183"/>
      <c r="HQN90" s="183"/>
      <c r="HQO90" s="184"/>
      <c r="HQP90" s="185"/>
      <c r="HQQ90" s="183"/>
      <c r="HQS90" s="182"/>
      <c r="HQX90" s="183"/>
      <c r="HQY90" s="183"/>
      <c r="HQZ90" s="183"/>
      <c r="HRA90" s="184"/>
      <c r="HRB90" s="185"/>
      <c r="HRC90" s="183"/>
      <c r="HRE90" s="182"/>
      <c r="HRJ90" s="183"/>
      <c r="HRK90" s="183"/>
      <c r="HRL90" s="183"/>
      <c r="HRM90" s="184"/>
      <c r="HRN90" s="185"/>
      <c r="HRO90" s="183"/>
      <c r="HRQ90" s="182"/>
      <c r="HRV90" s="183"/>
      <c r="HRW90" s="183"/>
      <c r="HRX90" s="183"/>
      <c r="HRY90" s="184"/>
      <c r="HRZ90" s="185"/>
      <c r="HSA90" s="183"/>
      <c r="HSC90" s="182"/>
      <c r="HSH90" s="183"/>
      <c r="HSI90" s="183"/>
      <c r="HSJ90" s="183"/>
      <c r="HSK90" s="184"/>
      <c r="HSL90" s="185"/>
      <c r="HSM90" s="183"/>
      <c r="HSO90" s="182"/>
      <c r="HST90" s="183"/>
      <c r="HSU90" s="183"/>
      <c r="HSV90" s="183"/>
      <c r="HSW90" s="184"/>
      <c r="HSX90" s="185"/>
      <c r="HSY90" s="183"/>
      <c r="HTA90" s="182"/>
      <c r="HTF90" s="183"/>
      <c r="HTG90" s="183"/>
      <c r="HTH90" s="183"/>
      <c r="HTI90" s="184"/>
      <c r="HTJ90" s="185"/>
      <c r="HTK90" s="183"/>
      <c r="HTM90" s="182"/>
      <c r="HTR90" s="183"/>
      <c r="HTS90" s="183"/>
      <c r="HTT90" s="183"/>
      <c r="HTU90" s="184"/>
      <c r="HTV90" s="185"/>
      <c r="HTW90" s="183"/>
      <c r="HTY90" s="182"/>
      <c r="HUD90" s="183"/>
      <c r="HUE90" s="183"/>
      <c r="HUF90" s="183"/>
      <c r="HUG90" s="184"/>
      <c r="HUH90" s="185"/>
      <c r="HUI90" s="183"/>
      <c r="HUK90" s="182"/>
      <c r="HUP90" s="183"/>
      <c r="HUQ90" s="183"/>
      <c r="HUR90" s="183"/>
      <c r="HUS90" s="184"/>
      <c r="HUT90" s="185"/>
      <c r="HUU90" s="183"/>
      <c r="HUW90" s="182"/>
      <c r="HVB90" s="183"/>
      <c r="HVC90" s="183"/>
      <c r="HVD90" s="183"/>
      <c r="HVE90" s="184"/>
      <c r="HVF90" s="185"/>
      <c r="HVG90" s="183"/>
      <c r="HVI90" s="182"/>
      <c r="HVN90" s="183"/>
      <c r="HVO90" s="183"/>
      <c r="HVP90" s="183"/>
      <c r="HVQ90" s="184"/>
      <c r="HVR90" s="185"/>
      <c r="HVS90" s="183"/>
      <c r="HVU90" s="182"/>
      <c r="HVZ90" s="183"/>
      <c r="HWA90" s="183"/>
      <c r="HWB90" s="183"/>
      <c r="HWC90" s="184"/>
      <c r="HWD90" s="185"/>
      <c r="HWE90" s="183"/>
      <c r="HWG90" s="182"/>
      <c r="HWL90" s="183"/>
      <c r="HWM90" s="183"/>
      <c r="HWN90" s="183"/>
      <c r="HWO90" s="184"/>
      <c r="HWP90" s="185"/>
      <c r="HWQ90" s="183"/>
      <c r="HWS90" s="182"/>
      <c r="HWX90" s="183"/>
      <c r="HWY90" s="183"/>
      <c r="HWZ90" s="183"/>
      <c r="HXA90" s="184"/>
      <c r="HXB90" s="185"/>
      <c r="HXC90" s="183"/>
      <c r="HXE90" s="182"/>
      <c r="HXJ90" s="183"/>
      <c r="HXK90" s="183"/>
      <c r="HXL90" s="183"/>
      <c r="HXM90" s="184"/>
      <c r="HXN90" s="185"/>
      <c r="HXO90" s="183"/>
      <c r="HXQ90" s="182"/>
      <c r="HXV90" s="183"/>
      <c r="HXW90" s="183"/>
      <c r="HXX90" s="183"/>
      <c r="HXY90" s="184"/>
      <c r="HXZ90" s="185"/>
      <c r="HYA90" s="183"/>
      <c r="HYC90" s="182"/>
      <c r="HYH90" s="183"/>
      <c r="HYI90" s="183"/>
      <c r="HYJ90" s="183"/>
      <c r="HYK90" s="184"/>
      <c r="HYL90" s="185"/>
      <c r="HYM90" s="183"/>
      <c r="HYO90" s="182"/>
      <c r="HYT90" s="183"/>
      <c r="HYU90" s="183"/>
      <c r="HYV90" s="183"/>
      <c r="HYW90" s="184"/>
      <c r="HYX90" s="185"/>
      <c r="HYY90" s="183"/>
      <c r="HZA90" s="182"/>
      <c r="HZF90" s="183"/>
      <c r="HZG90" s="183"/>
      <c r="HZH90" s="183"/>
      <c r="HZI90" s="184"/>
      <c r="HZJ90" s="185"/>
      <c r="HZK90" s="183"/>
      <c r="HZM90" s="182"/>
      <c r="HZR90" s="183"/>
      <c r="HZS90" s="183"/>
      <c r="HZT90" s="183"/>
      <c r="HZU90" s="184"/>
      <c r="HZV90" s="185"/>
      <c r="HZW90" s="183"/>
      <c r="HZY90" s="182"/>
      <c r="IAD90" s="183"/>
      <c r="IAE90" s="183"/>
      <c r="IAF90" s="183"/>
      <c r="IAG90" s="184"/>
      <c r="IAH90" s="185"/>
      <c r="IAI90" s="183"/>
      <c r="IAK90" s="182"/>
      <c r="IAP90" s="183"/>
      <c r="IAQ90" s="183"/>
      <c r="IAR90" s="183"/>
      <c r="IAS90" s="184"/>
      <c r="IAT90" s="185"/>
      <c r="IAU90" s="183"/>
      <c r="IAW90" s="182"/>
      <c r="IBB90" s="183"/>
      <c r="IBC90" s="183"/>
      <c r="IBD90" s="183"/>
      <c r="IBE90" s="184"/>
      <c r="IBF90" s="185"/>
      <c r="IBG90" s="183"/>
      <c r="IBI90" s="182"/>
      <c r="IBN90" s="183"/>
      <c r="IBO90" s="183"/>
      <c r="IBP90" s="183"/>
      <c r="IBQ90" s="184"/>
      <c r="IBR90" s="185"/>
      <c r="IBS90" s="183"/>
      <c r="IBU90" s="182"/>
      <c r="IBZ90" s="183"/>
      <c r="ICA90" s="183"/>
      <c r="ICB90" s="183"/>
      <c r="ICC90" s="184"/>
      <c r="ICD90" s="185"/>
      <c r="ICE90" s="183"/>
      <c r="ICG90" s="182"/>
      <c r="ICL90" s="183"/>
      <c r="ICM90" s="183"/>
      <c r="ICN90" s="183"/>
      <c r="ICO90" s="184"/>
      <c r="ICP90" s="185"/>
      <c r="ICQ90" s="183"/>
      <c r="ICS90" s="182"/>
      <c r="ICX90" s="183"/>
      <c r="ICY90" s="183"/>
      <c r="ICZ90" s="183"/>
      <c r="IDA90" s="184"/>
      <c r="IDB90" s="185"/>
      <c r="IDC90" s="183"/>
      <c r="IDE90" s="182"/>
      <c r="IDJ90" s="183"/>
      <c r="IDK90" s="183"/>
      <c r="IDL90" s="183"/>
      <c r="IDM90" s="184"/>
      <c r="IDN90" s="185"/>
      <c r="IDO90" s="183"/>
      <c r="IDQ90" s="182"/>
      <c r="IDV90" s="183"/>
      <c r="IDW90" s="183"/>
      <c r="IDX90" s="183"/>
      <c r="IDY90" s="184"/>
      <c r="IDZ90" s="185"/>
      <c r="IEA90" s="183"/>
      <c r="IEC90" s="182"/>
      <c r="IEH90" s="183"/>
      <c r="IEI90" s="183"/>
      <c r="IEJ90" s="183"/>
      <c r="IEK90" s="184"/>
      <c r="IEL90" s="185"/>
      <c r="IEM90" s="183"/>
      <c r="IEO90" s="182"/>
      <c r="IET90" s="183"/>
      <c r="IEU90" s="183"/>
      <c r="IEV90" s="183"/>
      <c r="IEW90" s="184"/>
      <c r="IEX90" s="185"/>
      <c r="IEY90" s="183"/>
      <c r="IFA90" s="182"/>
      <c r="IFF90" s="183"/>
      <c r="IFG90" s="183"/>
      <c r="IFH90" s="183"/>
      <c r="IFI90" s="184"/>
      <c r="IFJ90" s="185"/>
      <c r="IFK90" s="183"/>
      <c r="IFM90" s="182"/>
      <c r="IFR90" s="183"/>
      <c r="IFS90" s="183"/>
      <c r="IFT90" s="183"/>
      <c r="IFU90" s="184"/>
      <c r="IFV90" s="185"/>
      <c r="IFW90" s="183"/>
      <c r="IFY90" s="182"/>
      <c r="IGD90" s="183"/>
      <c r="IGE90" s="183"/>
      <c r="IGF90" s="183"/>
      <c r="IGG90" s="184"/>
      <c r="IGH90" s="185"/>
      <c r="IGI90" s="183"/>
      <c r="IGK90" s="182"/>
      <c r="IGP90" s="183"/>
      <c r="IGQ90" s="183"/>
      <c r="IGR90" s="183"/>
      <c r="IGS90" s="184"/>
      <c r="IGT90" s="185"/>
      <c r="IGU90" s="183"/>
      <c r="IGW90" s="182"/>
      <c r="IHB90" s="183"/>
      <c r="IHC90" s="183"/>
      <c r="IHD90" s="183"/>
      <c r="IHE90" s="184"/>
      <c r="IHF90" s="185"/>
      <c r="IHG90" s="183"/>
      <c r="IHI90" s="182"/>
      <c r="IHN90" s="183"/>
      <c r="IHO90" s="183"/>
      <c r="IHP90" s="183"/>
      <c r="IHQ90" s="184"/>
      <c r="IHR90" s="185"/>
      <c r="IHS90" s="183"/>
      <c r="IHU90" s="182"/>
      <c r="IHZ90" s="183"/>
      <c r="IIA90" s="183"/>
      <c r="IIB90" s="183"/>
      <c r="IIC90" s="184"/>
      <c r="IID90" s="185"/>
      <c r="IIE90" s="183"/>
      <c r="IIG90" s="182"/>
      <c r="IIL90" s="183"/>
      <c r="IIM90" s="183"/>
      <c r="IIN90" s="183"/>
      <c r="IIO90" s="184"/>
      <c r="IIP90" s="185"/>
      <c r="IIQ90" s="183"/>
      <c r="IIS90" s="182"/>
      <c r="IIX90" s="183"/>
      <c r="IIY90" s="183"/>
      <c r="IIZ90" s="183"/>
      <c r="IJA90" s="184"/>
      <c r="IJB90" s="185"/>
      <c r="IJC90" s="183"/>
      <c r="IJE90" s="182"/>
      <c r="IJJ90" s="183"/>
      <c r="IJK90" s="183"/>
      <c r="IJL90" s="183"/>
      <c r="IJM90" s="184"/>
      <c r="IJN90" s="185"/>
      <c r="IJO90" s="183"/>
      <c r="IJQ90" s="182"/>
      <c r="IJV90" s="183"/>
      <c r="IJW90" s="183"/>
      <c r="IJX90" s="183"/>
      <c r="IJY90" s="184"/>
      <c r="IJZ90" s="185"/>
      <c r="IKA90" s="183"/>
      <c r="IKC90" s="182"/>
      <c r="IKH90" s="183"/>
      <c r="IKI90" s="183"/>
      <c r="IKJ90" s="183"/>
      <c r="IKK90" s="184"/>
      <c r="IKL90" s="185"/>
      <c r="IKM90" s="183"/>
      <c r="IKO90" s="182"/>
      <c r="IKT90" s="183"/>
      <c r="IKU90" s="183"/>
      <c r="IKV90" s="183"/>
      <c r="IKW90" s="184"/>
      <c r="IKX90" s="185"/>
      <c r="IKY90" s="183"/>
      <c r="ILA90" s="182"/>
      <c r="ILF90" s="183"/>
      <c r="ILG90" s="183"/>
      <c r="ILH90" s="183"/>
      <c r="ILI90" s="184"/>
      <c r="ILJ90" s="185"/>
      <c r="ILK90" s="183"/>
      <c r="ILM90" s="182"/>
      <c r="ILR90" s="183"/>
      <c r="ILS90" s="183"/>
      <c r="ILT90" s="183"/>
      <c r="ILU90" s="184"/>
      <c r="ILV90" s="185"/>
      <c r="ILW90" s="183"/>
      <c r="ILY90" s="182"/>
      <c r="IMD90" s="183"/>
      <c r="IME90" s="183"/>
      <c r="IMF90" s="183"/>
      <c r="IMG90" s="184"/>
      <c r="IMH90" s="185"/>
      <c r="IMI90" s="183"/>
      <c r="IMK90" s="182"/>
      <c r="IMP90" s="183"/>
      <c r="IMQ90" s="183"/>
      <c r="IMR90" s="183"/>
      <c r="IMS90" s="184"/>
      <c r="IMT90" s="185"/>
      <c r="IMU90" s="183"/>
      <c r="IMW90" s="182"/>
      <c r="INB90" s="183"/>
      <c r="INC90" s="183"/>
      <c r="IND90" s="183"/>
      <c r="INE90" s="184"/>
      <c r="INF90" s="185"/>
      <c r="ING90" s="183"/>
      <c r="INI90" s="182"/>
      <c r="INN90" s="183"/>
      <c r="INO90" s="183"/>
      <c r="INP90" s="183"/>
      <c r="INQ90" s="184"/>
      <c r="INR90" s="185"/>
      <c r="INS90" s="183"/>
      <c r="INU90" s="182"/>
      <c r="INZ90" s="183"/>
      <c r="IOA90" s="183"/>
      <c r="IOB90" s="183"/>
      <c r="IOC90" s="184"/>
      <c r="IOD90" s="185"/>
      <c r="IOE90" s="183"/>
      <c r="IOG90" s="182"/>
      <c r="IOL90" s="183"/>
      <c r="IOM90" s="183"/>
      <c r="ION90" s="183"/>
      <c r="IOO90" s="184"/>
      <c r="IOP90" s="185"/>
      <c r="IOQ90" s="183"/>
      <c r="IOS90" s="182"/>
      <c r="IOX90" s="183"/>
      <c r="IOY90" s="183"/>
      <c r="IOZ90" s="183"/>
      <c r="IPA90" s="184"/>
      <c r="IPB90" s="185"/>
      <c r="IPC90" s="183"/>
      <c r="IPE90" s="182"/>
      <c r="IPJ90" s="183"/>
      <c r="IPK90" s="183"/>
      <c r="IPL90" s="183"/>
      <c r="IPM90" s="184"/>
      <c r="IPN90" s="185"/>
      <c r="IPO90" s="183"/>
      <c r="IPQ90" s="182"/>
      <c r="IPV90" s="183"/>
      <c r="IPW90" s="183"/>
      <c r="IPX90" s="183"/>
      <c r="IPY90" s="184"/>
      <c r="IPZ90" s="185"/>
      <c r="IQA90" s="183"/>
      <c r="IQC90" s="182"/>
      <c r="IQH90" s="183"/>
      <c r="IQI90" s="183"/>
      <c r="IQJ90" s="183"/>
      <c r="IQK90" s="184"/>
      <c r="IQL90" s="185"/>
      <c r="IQM90" s="183"/>
      <c r="IQO90" s="182"/>
      <c r="IQT90" s="183"/>
      <c r="IQU90" s="183"/>
      <c r="IQV90" s="183"/>
      <c r="IQW90" s="184"/>
      <c r="IQX90" s="185"/>
      <c r="IQY90" s="183"/>
      <c r="IRA90" s="182"/>
      <c r="IRF90" s="183"/>
      <c r="IRG90" s="183"/>
      <c r="IRH90" s="183"/>
      <c r="IRI90" s="184"/>
      <c r="IRJ90" s="185"/>
      <c r="IRK90" s="183"/>
      <c r="IRM90" s="182"/>
      <c r="IRR90" s="183"/>
      <c r="IRS90" s="183"/>
      <c r="IRT90" s="183"/>
      <c r="IRU90" s="184"/>
      <c r="IRV90" s="185"/>
      <c r="IRW90" s="183"/>
      <c r="IRY90" s="182"/>
      <c r="ISD90" s="183"/>
      <c r="ISE90" s="183"/>
      <c r="ISF90" s="183"/>
      <c r="ISG90" s="184"/>
      <c r="ISH90" s="185"/>
      <c r="ISI90" s="183"/>
      <c r="ISK90" s="182"/>
      <c r="ISP90" s="183"/>
      <c r="ISQ90" s="183"/>
      <c r="ISR90" s="183"/>
      <c r="ISS90" s="184"/>
      <c r="IST90" s="185"/>
      <c r="ISU90" s="183"/>
      <c r="ISW90" s="182"/>
      <c r="ITB90" s="183"/>
      <c r="ITC90" s="183"/>
      <c r="ITD90" s="183"/>
      <c r="ITE90" s="184"/>
      <c r="ITF90" s="185"/>
      <c r="ITG90" s="183"/>
      <c r="ITI90" s="182"/>
      <c r="ITN90" s="183"/>
      <c r="ITO90" s="183"/>
      <c r="ITP90" s="183"/>
      <c r="ITQ90" s="184"/>
      <c r="ITR90" s="185"/>
      <c r="ITS90" s="183"/>
      <c r="ITU90" s="182"/>
      <c r="ITZ90" s="183"/>
      <c r="IUA90" s="183"/>
      <c r="IUB90" s="183"/>
      <c r="IUC90" s="184"/>
      <c r="IUD90" s="185"/>
      <c r="IUE90" s="183"/>
      <c r="IUG90" s="182"/>
      <c r="IUL90" s="183"/>
      <c r="IUM90" s="183"/>
      <c r="IUN90" s="183"/>
      <c r="IUO90" s="184"/>
      <c r="IUP90" s="185"/>
      <c r="IUQ90" s="183"/>
      <c r="IUS90" s="182"/>
      <c r="IUX90" s="183"/>
      <c r="IUY90" s="183"/>
      <c r="IUZ90" s="183"/>
      <c r="IVA90" s="184"/>
      <c r="IVB90" s="185"/>
      <c r="IVC90" s="183"/>
      <c r="IVE90" s="182"/>
      <c r="IVJ90" s="183"/>
      <c r="IVK90" s="183"/>
      <c r="IVL90" s="183"/>
      <c r="IVM90" s="184"/>
      <c r="IVN90" s="185"/>
      <c r="IVO90" s="183"/>
      <c r="IVQ90" s="182"/>
      <c r="IVV90" s="183"/>
      <c r="IVW90" s="183"/>
      <c r="IVX90" s="183"/>
      <c r="IVY90" s="184"/>
      <c r="IVZ90" s="185"/>
      <c r="IWA90" s="183"/>
      <c r="IWC90" s="182"/>
      <c r="IWH90" s="183"/>
      <c r="IWI90" s="183"/>
      <c r="IWJ90" s="183"/>
      <c r="IWK90" s="184"/>
      <c r="IWL90" s="185"/>
      <c r="IWM90" s="183"/>
      <c r="IWO90" s="182"/>
      <c r="IWT90" s="183"/>
      <c r="IWU90" s="183"/>
      <c r="IWV90" s="183"/>
      <c r="IWW90" s="184"/>
      <c r="IWX90" s="185"/>
      <c r="IWY90" s="183"/>
      <c r="IXA90" s="182"/>
      <c r="IXF90" s="183"/>
      <c r="IXG90" s="183"/>
      <c r="IXH90" s="183"/>
      <c r="IXI90" s="184"/>
      <c r="IXJ90" s="185"/>
      <c r="IXK90" s="183"/>
      <c r="IXM90" s="182"/>
      <c r="IXR90" s="183"/>
      <c r="IXS90" s="183"/>
      <c r="IXT90" s="183"/>
      <c r="IXU90" s="184"/>
      <c r="IXV90" s="185"/>
      <c r="IXW90" s="183"/>
      <c r="IXY90" s="182"/>
      <c r="IYD90" s="183"/>
      <c r="IYE90" s="183"/>
      <c r="IYF90" s="183"/>
      <c r="IYG90" s="184"/>
      <c r="IYH90" s="185"/>
      <c r="IYI90" s="183"/>
      <c r="IYK90" s="182"/>
      <c r="IYP90" s="183"/>
      <c r="IYQ90" s="183"/>
      <c r="IYR90" s="183"/>
      <c r="IYS90" s="184"/>
      <c r="IYT90" s="185"/>
      <c r="IYU90" s="183"/>
      <c r="IYW90" s="182"/>
      <c r="IZB90" s="183"/>
      <c r="IZC90" s="183"/>
      <c r="IZD90" s="183"/>
      <c r="IZE90" s="184"/>
      <c r="IZF90" s="185"/>
      <c r="IZG90" s="183"/>
      <c r="IZI90" s="182"/>
      <c r="IZN90" s="183"/>
      <c r="IZO90" s="183"/>
      <c r="IZP90" s="183"/>
      <c r="IZQ90" s="184"/>
      <c r="IZR90" s="185"/>
      <c r="IZS90" s="183"/>
      <c r="IZU90" s="182"/>
      <c r="IZZ90" s="183"/>
      <c r="JAA90" s="183"/>
      <c r="JAB90" s="183"/>
      <c r="JAC90" s="184"/>
      <c r="JAD90" s="185"/>
      <c r="JAE90" s="183"/>
      <c r="JAG90" s="182"/>
      <c r="JAL90" s="183"/>
      <c r="JAM90" s="183"/>
      <c r="JAN90" s="183"/>
      <c r="JAO90" s="184"/>
      <c r="JAP90" s="185"/>
      <c r="JAQ90" s="183"/>
      <c r="JAS90" s="182"/>
      <c r="JAX90" s="183"/>
      <c r="JAY90" s="183"/>
      <c r="JAZ90" s="183"/>
      <c r="JBA90" s="184"/>
      <c r="JBB90" s="185"/>
      <c r="JBC90" s="183"/>
      <c r="JBE90" s="182"/>
      <c r="JBJ90" s="183"/>
      <c r="JBK90" s="183"/>
      <c r="JBL90" s="183"/>
      <c r="JBM90" s="184"/>
      <c r="JBN90" s="185"/>
      <c r="JBO90" s="183"/>
      <c r="JBQ90" s="182"/>
      <c r="JBV90" s="183"/>
      <c r="JBW90" s="183"/>
      <c r="JBX90" s="183"/>
      <c r="JBY90" s="184"/>
      <c r="JBZ90" s="185"/>
      <c r="JCA90" s="183"/>
      <c r="JCC90" s="182"/>
      <c r="JCH90" s="183"/>
      <c r="JCI90" s="183"/>
      <c r="JCJ90" s="183"/>
      <c r="JCK90" s="184"/>
      <c r="JCL90" s="185"/>
      <c r="JCM90" s="183"/>
      <c r="JCO90" s="182"/>
      <c r="JCT90" s="183"/>
      <c r="JCU90" s="183"/>
      <c r="JCV90" s="183"/>
      <c r="JCW90" s="184"/>
      <c r="JCX90" s="185"/>
      <c r="JCY90" s="183"/>
      <c r="JDA90" s="182"/>
      <c r="JDF90" s="183"/>
      <c r="JDG90" s="183"/>
      <c r="JDH90" s="183"/>
      <c r="JDI90" s="184"/>
      <c r="JDJ90" s="185"/>
      <c r="JDK90" s="183"/>
      <c r="JDM90" s="182"/>
      <c r="JDR90" s="183"/>
      <c r="JDS90" s="183"/>
      <c r="JDT90" s="183"/>
      <c r="JDU90" s="184"/>
      <c r="JDV90" s="185"/>
      <c r="JDW90" s="183"/>
      <c r="JDY90" s="182"/>
      <c r="JED90" s="183"/>
      <c r="JEE90" s="183"/>
      <c r="JEF90" s="183"/>
      <c r="JEG90" s="184"/>
      <c r="JEH90" s="185"/>
      <c r="JEI90" s="183"/>
      <c r="JEK90" s="182"/>
      <c r="JEP90" s="183"/>
      <c r="JEQ90" s="183"/>
      <c r="JER90" s="183"/>
      <c r="JES90" s="184"/>
      <c r="JET90" s="185"/>
      <c r="JEU90" s="183"/>
      <c r="JEW90" s="182"/>
      <c r="JFB90" s="183"/>
      <c r="JFC90" s="183"/>
      <c r="JFD90" s="183"/>
      <c r="JFE90" s="184"/>
      <c r="JFF90" s="185"/>
      <c r="JFG90" s="183"/>
      <c r="JFI90" s="182"/>
      <c r="JFN90" s="183"/>
      <c r="JFO90" s="183"/>
      <c r="JFP90" s="183"/>
      <c r="JFQ90" s="184"/>
      <c r="JFR90" s="185"/>
      <c r="JFS90" s="183"/>
      <c r="JFU90" s="182"/>
      <c r="JFZ90" s="183"/>
      <c r="JGA90" s="183"/>
      <c r="JGB90" s="183"/>
      <c r="JGC90" s="184"/>
      <c r="JGD90" s="185"/>
      <c r="JGE90" s="183"/>
      <c r="JGG90" s="182"/>
      <c r="JGL90" s="183"/>
      <c r="JGM90" s="183"/>
      <c r="JGN90" s="183"/>
      <c r="JGO90" s="184"/>
      <c r="JGP90" s="185"/>
      <c r="JGQ90" s="183"/>
      <c r="JGS90" s="182"/>
      <c r="JGX90" s="183"/>
      <c r="JGY90" s="183"/>
      <c r="JGZ90" s="183"/>
      <c r="JHA90" s="184"/>
      <c r="JHB90" s="185"/>
      <c r="JHC90" s="183"/>
      <c r="JHE90" s="182"/>
      <c r="JHJ90" s="183"/>
      <c r="JHK90" s="183"/>
      <c r="JHL90" s="183"/>
      <c r="JHM90" s="184"/>
      <c r="JHN90" s="185"/>
      <c r="JHO90" s="183"/>
      <c r="JHQ90" s="182"/>
      <c r="JHV90" s="183"/>
      <c r="JHW90" s="183"/>
      <c r="JHX90" s="183"/>
      <c r="JHY90" s="184"/>
      <c r="JHZ90" s="185"/>
      <c r="JIA90" s="183"/>
      <c r="JIC90" s="182"/>
      <c r="JIH90" s="183"/>
      <c r="JII90" s="183"/>
      <c r="JIJ90" s="183"/>
      <c r="JIK90" s="184"/>
      <c r="JIL90" s="185"/>
      <c r="JIM90" s="183"/>
      <c r="JIO90" s="182"/>
      <c r="JIT90" s="183"/>
      <c r="JIU90" s="183"/>
      <c r="JIV90" s="183"/>
      <c r="JIW90" s="184"/>
      <c r="JIX90" s="185"/>
      <c r="JIY90" s="183"/>
      <c r="JJA90" s="182"/>
      <c r="JJF90" s="183"/>
      <c r="JJG90" s="183"/>
      <c r="JJH90" s="183"/>
      <c r="JJI90" s="184"/>
      <c r="JJJ90" s="185"/>
      <c r="JJK90" s="183"/>
      <c r="JJM90" s="182"/>
      <c r="JJR90" s="183"/>
      <c r="JJS90" s="183"/>
      <c r="JJT90" s="183"/>
      <c r="JJU90" s="184"/>
      <c r="JJV90" s="185"/>
      <c r="JJW90" s="183"/>
      <c r="JJY90" s="182"/>
      <c r="JKD90" s="183"/>
      <c r="JKE90" s="183"/>
      <c r="JKF90" s="183"/>
      <c r="JKG90" s="184"/>
      <c r="JKH90" s="185"/>
      <c r="JKI90" s="183"/>
      <c r="JKK90" s="182"/>
      <c r="JKP90" s="183"/>
      <c r="JKQ90" s="183"/>
      <c r="JKR90" s="183"/>
      <c r="JKS90" s="184"/>
      <c r="JKT90" s="185"/>
      <c r="JKU90" s="183"/>
      <c r="JKW90" s="182"/>
      <c r="JLB90" s="183"/>
      <c r="JLC90" s="183"/>
      <c r="JLD90" s="183"/>
      <c r="JLE90" s="184"/>
      <c r="JLF90" s="185"/>
      <c r="JLG90" s="183"/>
      <c r="JLI90" s="182"/>
      <c r="JLN90" s="183"/>
      <c r="JLO90" s="183"/>
      <c r="JLP90" s="183"/>
      <c r="JLQ90" s="184"/>
      <c r="JLR90" s="185"/>
      <c r="JLS90" s="183"/>
      <c r="JLU90" s="182"/>
      <c r="JLZ90" s="183"/>
      <c r="JMA90" s="183"/>
      <c r="JMB90" s="183"/>
      <c r="JMC90" s="184"/>
      <c r="JMD90" s="185"/>
      <c r="JME90" s="183"/>
      <c r="JMG90" s="182"/>
      <c r="JML90" s="183"/>
      <c r="JMM90" s="183"/>
      <c r="JMN90" s="183"/>
      <c r="JMO90" s="184"/>
      <c r="JMP90" s="185"/>
      <c r="JMQ90" s="183"/>
      <c r="JMS90" s="182"/>
      <c r="JMX90" s="183"/>
      <c r="JMY90" s="183"/>
      <c r="JMZ90" s="183"/>
      <c r="JNA90" s="184"/>
      <c r="JNB90" s="185"/>
      <c r="JNC90" s="183"/>
      <c r="JNE90" s="182"/>
      <c r="JNJ90" s="183"/>
      <c r="JNK90" s="183"/>
      <c r="JNL90" s="183"/>
      <c r="JNM90" s="184"/>
      <c r="JNN90" s="185"/>
      <c r="JNO90" s="183"/>
      <c r="JNQ90" s="182"/>
      <c r="JNV90" s="183"/>
      <c r="JNW90" s="183"/>
      <c r="JNX90" s="183"/>
      <c r="JNY90" s="184"/>
      <c r="JNZ90" s="185"/>
      <c r="JOA90" s="183"/>
      <c r="JOC90" s="182"/>
      <c r="JOH90" s="183"/>
      <c r="JOI90" s="183"/>
      <c r="JOJ90" s="183"/>
      <c r="JOK90" s="184"/>
      <c r="JOL90" s="185"/>
      <c r="JOM90" s="183"/>
      <c r="JOO90" s="182"/>
      <c r="JOT90" s="183"/>
      <c r="JOU90" s="183"/>
      <c r="JOV90" s="183"/>
      <c r="JOW90" s="184"/>
      <c r="JOX90" s="185"/>
      <c r="JOY90" s="183"/>
      <c r="JPA90" s="182"/>
      <c r="JPF90" s="183"/>
      <c r="JPG90" s="183"/>
      <c r="JPH90" s="183"/>
      <c r="JPI90" s="184"/>
      <c r="JPJ90" s="185"/>
      <c r="JPK90" s="183"/>
      <c r="JPM90" s="182"/>
      <c r="JPR90" s="183"/>
      <c r="JPS90" s="183"/>
      <c r="JPT90" s="183"/>
      <c r="JPU90" s="184"/>
      <c r="JPV90" s="185"/>
      <c r="JPW90" s="183"/>
      <c r="JPY90" s="182"/>
      <c r="JQD90" s="183"/>
      <c r="JQE90" s="183"/>
      <c r="JQF90" s="183"/>
      <c r="JQG90" s="184"/>
      <c r="JQH90" s="185"/>
      <c r="JQI90" s="183"/>
      <c r="JQK90" s="182"/>
      <c r="JQP90" s="183"/>
      <c r="JQQ90" s="183"/>
      <c r="JQR90" s="183"/>
      <c r="JQS90" s="184"/>
      <c r="JQT90" s="185"/>
      <c r="JQU90" s="183"/>
      <c r="JQW90" s="182"/>
      <c r="JRB90" s="183"/>
      <c r="JRC90" s="183"/>
      <c r="JRD90" s="183"/>
      <c r="JRE90" s="184"/>
      <c r="JRF90" s="185"/>
      <c r="JRG90" s="183"/>
      <c r="JRI90" s="182"/>
      <c r="JRN90" s="183"/>
      <c r="JRO90" s="183"/>
      <c r="JRP90" s="183"/>
      <c r="JRQ90" s="184"/>
      <c r="JRR90" s="185"/>
      <c r="JRS90" s="183"/>
      <c r="JRU90" s="182"/>
      <c r="JRZ90" s="183"/>
      <c r="JSA90" s="183"/>
      <c r="JSB90" s="183"/>
      <c r="JSC90" s="184"/>
      <c r="JSD90" s="185"/>
      <c r="JSE90" s="183"/>
      <c r="JSG90" s="182"/>
      <c r="JSL90" s="183"/>
      <c r="JSM90" s="183"/>
      <c r="JSN90" s="183"/>
      <c r="JSO90" s="184"/>
      <c r="JSP90" s="185"/>
      <c r="JSQ90" s="183"/>
      <c r="JSS90" s="182"/>
      <c r="JSX90" s="183"/>
      <c r="JSY90" s="183"/>
      <c r="JSZ90" s="183"/>
      <c r="JTA90" s="184"/>
      <c r="JTB90" s="185"/>
      <c r="JTC90" s="183"/>
      <c r="JTE90" s="182"/>
      <c r="JTJ90" s="183"/>
      <c r="JTK90" s="183"/>
      <c r="JTL90" s="183"/>
      <c r="JTM90" s="184"/>
      <c r="JTN90" s="185"/>
      <c r="JTO90" s="183"/>
      <c r="JTQ90" s="182"/>
      <c r="JTV90" s="183"/>
      <c r="JTW90" s="183"/>
      <c r="JTX90" s="183"/>
      <c r="JTY90" s="184"/>
      <c r="JTZ90" s="185"/>
      <c r="JUA90" s="183"/>
      <c r="JUC90" s="182"/>
      <c r="JUH90" s="183"/>
      <c r="JUI90" s="183"/>
      <c r="JUJ90" s="183"/>
      <c r="JUK90" s="184"/>
      <c r="JUL90" s="185"/>
      <c r="JUM90" s="183"/>
      <c r="JUO90" s="182"/>
      <c r="JUT90" s="183"/>
      <c r="JUU90" s="183"/>
      <c r="JUV90" s="183"/>
      <c r="JUW90" s="184"/>
      <c r="JUX90" s="185"/>
      <c r="JUY90" s="183"/>
      <c r="JVA90" s="182"/>
      <c r="JVF90" s="183"/>
      <c r="JVG90" s="183"/>
      <c r="JVH90" s="183"/>
      <c r="JVI90" s="184"/>
      <c r="JVJ90" s="185"/>
      <c r="JVK90" s="183"/>
      <c r="JVM90" s="182"/>
      <c r="JVR90" s="183"/>
      <c r="JVS90" s="183"/>
      <c r="JVT90" s="183"/>
      <c r="JVU90" s="184"/>
      <c r="JVV90" s="185"/>
      <c r="JVW90" s="183"/>
      <c r="JVY90" s="182"/>
      <c r="JWD90" s="183"/>
      <c r="JWE90" s="183"/>
      <c r="JWF90" s="183"/>
      <c r="JWG90" s="184"/>
      <c r="JWH90" s="185"/>
      <c r="JWI90" s="183"/>
      <c r="JWK90" s="182"/>
      <c r="JWP90" s="183"/>
      <c r="JWQ90" s="183"/>
      <c r="JWR90" s="183"/>
      <c r="JWS90" s="184"/>
      <c r="JWT90" s="185"/>
      <c r="JWU90" s="183"/>
      <c r="JWW90" s="182"/>
      <c r="JXB90" s="183"/>
      <c r="JXC90" s="183"/>
      <c r="JXD90" s="183"/>
      <c r="JXE90" s="184"/>
      <c r="JXF90" s="185"/>
      <c r="JXG90" s="183"/>
      <c r="JXI90" s="182"/>
      <c r="JXN90" s="183"/>
      <c r="JXO90" s="183"/>
      <c r="JXP90" s="183"/>
      <c r="JXQ90" s="184"/>
      <c r="JXR90" s="185"/>
      <c r="JXS90" s="183"/>
      <c r="JXU90" s="182"/>
      <c r="JXZ90" s="183"/>
      <c r="JYA90" s="183"/>
      <c r="JYB90" s="183"/>
      <c r="JYC90" s="184"/>
      <c r="JYD90" s="185"/>
      <c r="JYE90" s="183"/>
      <c r="JYG90" s="182"/>
      <c r="JYL90" s="183"/>
      <c r="JYM90" s="183"/>
      <c r="JYN90" s="183"/>
      <c r="JYO90" s="184"/>
      <c r="JYP90" s="185"/>
      <c r="JYQ90" s="183"/>
      <c r="JYS90" s="182"/>
      <c r="JYX90" s="183"/>
      <c r="JYY90" s="183"/>
      <c r="JYZ90" s="183"/>
      <c r="JZA90" s="184"/>
      <c r="JZB90" s="185"/>
      <c r="JZC90" s="183"/>
      <c r="JZE90" s="182"/>
      <c r="JZJ90" s="183"/>
      <c r="JZK90" s="183"/>
      <c r="JZL90" s="183"/>
      <c r="JZM90" s="184"/>
      <c r="JZN90" s="185"/>
      <c r="JZO90" s="183"/>
      <c r="JZQ90" s="182"/>
      <c r="JZV90" s="183"/>
      <c r="JZW90" s="183"/>
      <c r="JZX90" s="183"/>
      <c r="JZY90" s="184"/>
      <c r="JZZ90" s="185"/>
      <c r="KAA90" s="183"/>
      <c r="KAC90" s="182"/>
      <c r="KAH90" s="183"/>
      <c r="KAI90" s="183"/>
      <c r="KAJ90" s="183"/>
      <c r="KAK90" s="184"/>
      <c r="KAL90" s="185"/>
      <c r="KAM90" s="183"/>
      <c r="KAO90" s="182"/>
      <c r="KAT90" s="183"/>
      <c r="KAU90" s="183"/>
      <c r="KAV90" s="183"/>
      <c r="KAW90" s="184"/>
      <c r="KAX90" s="185"/>
      <c r="KAY90" s="183"/>
      <c r="KBA90" s="182"/>
      <c r="KBF90" s="183"/>
      <c r="KBG90" s="183"/>
      <c r="KBH90" s="183"/>
      <c r="KBI90" s="184"/>
      <c r="KBJ90" s="185"/>
      <c r="KBK90" s="183"/>
      <c r="KBM90" s="182"/>
      <c r="KBR90" s="183"/>
      <c r="KBS90" s="183"/>
      <c r="KBT90" s="183"/>
      <c r="KBU90" s="184"/>
      <c r="KBV90" s="185"/>
      <c r="KBW90" s="183"/>
      <c r="KBY90" s="182"/>
      <c r="KCD90" s="183"/>
      <c r="KCE90" s="183"/>
      <c r="KCF90" s="183"/>
      <c r="KCG90" s="184"/>
      <c r="KCH90" s="185"/>
      <c r="KCI90" s="183"/>
      <c r="KCK90" s="182"/>
      <c r="KCP90" s="183"/>
      <c r="KCQ90" s="183"/>
      <c r="KCR90" s="183"/>
      <c r="KCS90" s="184"/>
      <c r="KCT90" s="185"/>
      <c r="KCU90" s="183"/>
      <c r="KCW90" s="182"/>
      <c r="KDB90" s="183"/>
      <c r="KDC90" s="183"/>
      <c r="KDD90" s="183"/>
      <c r="KDE90" s="184"/>
      <c r="KDF90" s="185"/>
      <c r="KDG90" s="183"/>
      <c r="KDI90" s="182"/>
      <c r="KDN90" s="183"/>
      <c r="KDO90" s="183"/>
      <c r="KDP90" s="183"/>
      <c r="KDQ90" s="184"/>
      <c r="KDR90" s="185"/>
      <c r="KDS90" s="183"/>
      <c r="KDU90" s="182"/>
      <c r="KDZ90" s="183"/>
      <c r="KEA90" s="183"/>
      <c r="KEB90" s="183"/>
      <c r="KEC90" s="184"/>
      <c r="KED90" s="185"/>
      <c r="KEE90" s="183"/>
      <c r="KEG90" s="182"/>
      <c r="KEL90" s="183"/>
      <c r="KEM90" s="183"/>
      <c r="KEN90" s="183"/>
      <c r="KEO90" s="184"/>
      <c r="KEP90" s="185"/>
      <c r="KEQ90" s="183"/>
      <c r="KES90" s="182"/>
      <c r="KEX90" s="183"/>
      <c r="KEY90" s="183"/>
      <c r="KEZ90" s="183"/>
      <c r="KFA90" s="184"/>
      <c r="KFB90" s="185"/>
      <c r="KFC90" s="183"/>
      <c r="KFE90" s="182"/>
      <c r="KFJ90" s="183"/>
      <c r="KFK90" s="183"/>
      <c r="KFL90" s="183"/>
      <c r="KFM90" s="184"/>
      <c r="KFN90" s="185"/>
      <c r="KFO90" s="183"/>
      <c r="KFQ90" s="182"/>
      <c r="KFV90" s="183"/>
      <c r="KFW90" s="183"/>
      <c r="KFX90" s="183"/>
      <c r="KFY90" s="184"/>
      <c r="KFZ90" s="185"/>
      <c r="KGA90" s="183"/>
      <c r="KGC90" s="182"/>
      <c r="KGH90" s="183"/>
      <c r="KGI90" s="183"/>
      <c r="KGJ90" s="183"/>
      <c r="KGK90" s="184"/>
      <c r="KGL90" s="185"/>
      <c r="KGM90" s="183"/>
      <c r="KGO90" s="182"/>
      <c r="KGT90" s="183"/>
      <c r="KGU90" s="183"/>
      <c r="KGV90" s="183"/>
      <c r="KGW90" s="184"/>
      <c r="KGX90" s="185"/>
      <c r="KGY90" s="183"/>
      <c r="KHA90" s="182"/>
      <c r="KHF90" s="183"/>
      <c r="KHG90" s="183"/>
      <c r="KHH90" s="183"/>
      <c r="KHI90" s="184"/>
      <c r="KHJ90" s="185"/>
      <c r="KHK90" s="183"/>
      <c r="KHM90" s="182"/>
      <c r="KHR90" s="183"/>
      <c r="KHS90" s="183"/>
      <c r="KHT90" s="183"/>
      <c r="KHU90" s="184"/>
      <c r="KHV90" s="185"/>
      <c r="KHW90" s="183"/>
      <c r="KHY90" s="182"/>
      <c r="KID90" s="183"/>
      <c r="KIE90" s="183"/>
      <c r="KIF90" s="183"/>
      <c r="KIG90" s="184"/>
      <c r="KIH90" s="185"/>
      <c r="KII90" s="183"/>
      <c r="KIK90" s="182"/>
      <c r="KIP90" s="183"/>
      <c r="KIQ90" s="183"/>
      <c r="KIR90" s="183"/>
      <c r="KIS90" s="184"/>
      <c r="KIT90" s="185"/>
      <c r="KIU90" s="183"/>
      <c r="KIW90" s="182"/>
      <c r="KJB90" s="183"/>
      <c r="KJC90" s="183"/>
      <c r="KJD90" s="183"/>
      <c r="KJE90" s="184"/>
      <c r="KJF90" s="185"/>
      <c r="KJG90" s="183"/>
      <c r="KJI90" s="182"/>
      <c r="KJN90" s="183"/>
      <c r="KJO90" s="183"/>
      <c r="KJP90" s="183"/>
      <c r="KJQ90" s="184"/>
      <c r="KJR90" s="185"/>
      <c r="KJS90" s="183"/>
      <c r="KJU90" s="182"/>
      <c r="KJZ90" s="183"/>
      <c r="KKA90" s="183"/>
      <c r="KKB90" s="183"/>
      <c r="KKC90" s="184"/>
      <c r="KKD90" s="185"/>
      <c r="KKE90" s="183"/>
      <c r="KKG90" s="182"/>
      <c r="KKL90" s="183"/>
      <c r="KKM90" s="183"/>
      <c r="KKN90" s="183"/>
      <c r="KKO90" s="184"/>
      <c r="KKP90" s="185"/>
      <c r="KKQ90" s="183"/>
      <c r="KKS90" s="182"/>
      <c r="KKX90" s="183"/>
      <c r="KKY90" s="183"/>
      <c r="KKZ90" s="183"/>
      <c r="KLA90" s="184"/>
      <c r="KLB90" s="185"/>
      <c r="KLC90" s="183"/>
      <c r="KLE90" s="182"/>
      <c r="KLJ90" s="183"/>
      <c r="KLK90" s="183"/>
      <c r="KLL90" s="183"/>
      <c r="KLM90" s="184"/>
      <c r="KLN90" s="185"/>
      <c r="KLO90" s="183"/>
      <c r="KLQ90" s="182"/>
      <c r="KLV90" s="183"/>
      <c r="KLW90" s="183"/>
      <c r="KLX90" s="183"/>
      <c r="KLY90" s="184"/>
      <c r="KLZ90" s="185"/>
      <c r="KMA90" s="183"/>
      <c r="KMC90" s="182"/>
      <c r="KMH90" s="183"/>
      <c r="KMI90" s="183"/>
      <c r="KMJ90" s="183"/>
      <c r="KMK90" s="184"/>
      <c r="KML90" s="185"/>
      <c r="KMM90" s="183"/>
      <c r="KMO90" s="182"/>
      <c r="KMT90" s="183"/>
      <c r="KMU90" s="183"/>
      <c r="KMV90" s="183"/>
      <c r="KMW90" s="184"/>
      <c r="KMX90" s="185"/>
      <c r="KMY90" s="183"/>
      <c r="KNA90" s="182"/>
      <c r="KNF90" s="183"/>
      <c r="KNG90" s="183"/>
      <c r="KNH90" s="183"/>
      <c r="KNI90" s="184"/>
      <c r="KNJ90" s="185"/>
      <c r="KNK90" s="183"/>
      <c r="KNM90" s="182"/>
      <c r="KNR90" s="183"/>
      <c r="KNS90" s="183"/>
      <c r="KNT90" s="183"/>
      <c r="KNU90" s="184"/>
      <c r="KNV90" s="185"/>
      <c r="KNW90" s="183"/>
      <c r="KNY90" s="182"/>
      <c r="KOD90" s="183"/>
      <c r="KOE90" s="183"/>
      <c r="KOF90" s="183"/>
      <c r="KOG90" s="184"/>
      <c r="KOH90" s="185"/>
      <c r="KOI90" s="183"/>
      <c r="KOK90" s="182"/>
      <c r="KOP90" s="183"/>
      <c r="KOQ90" s="183"/>
      <c r="KOR90" s="183"/>
      <c r="KOS90" s="184"/>
      <c r="KOT90" s="185"/>
      <c r="KOU90" s="183"/>
      <c r="KOW90" s="182"/>
      <c r="KPB90" s="183"/>
      <c r="KPC90" s="183"/>
      <c r="KPD90" s="183"/>
      <c r="KPE90" s="184"/>
      <c r="KPF90" s="185"/>
      <c r="KPG90" s="183"/>
      <c r="KPI90" s="182"/>
      <c r="KPN90" s="183"/>
      <c r="KPO90" s="183"/>
      <c r="KPP90" s="183"/>
      <c r="KPQ90" s="184"/>
      <c r="KPR90" s="185"/>
      <c r="KPS90" s="183"/>
      <c r="KPU90" s="182"/>
      <c r="KPZ90" s="183"/>
      <c r="KQA90" s="183"/>
      <c r="KQB90" s="183"/>
      <c r="KQC90" s="184"/>
      <c r="KQD90" s="185"/>
      <c r="KQE90" s="183"/>
      <c r="KQG90" s="182"/>
      <c r="KQL90" s="183"/>
      <c r="KQM90" s="183"/>
      <c r="KQN90" s="183"/>
      <c r="KQO90" s="184"/>
      <c r="KQP90" s="185"/>
      <c r="KQQ90" s="183"/>
      <c r="KQS90" s="182"/>
      <c r="KQX90" s="183"/>
      <c r="KQY90" s="183"/>
      <c r="KQZ90" s="183"/>
      <c r="KRA90" s="184"/>
      <c r="KRB90" s="185"/>
      <c r="KRC90" s="183"/>
      <c r="KRE90" s="182"/>
      <c r="KRJ90" s="183"/>
      <c r="KRK90" s="183"/>
      <c r="KRL90" s="183"/>
      <c r="KRM90" s="184"/>
      <c r="KRN90" s="185"/>
      <c r="KRO90" s="183"/>
      <c r="KRQ90" s="182"/>
      <c r="KRV90" s="183"/>
      <c r="KRW90" s="183"/>
      <c r="KRX90" s="183"/>
      <c r="KRY90" s="184"/>
      <c r="KRZ90" s="185"/>
      <c r="KSA90" s="183"/>
      <c r="KSC90" s="182"/>
      <c r="KSH90" s="183"/>
      <c r="KSI90" s="183"/>
      <c r="KSJ90" s="183"/>
      <c r="KSK90" s="184"/>
      <c r="KSL90" s="185"/>
      <c r="KSM90" s="183"/>
      <c r="KSO90" s="182"/>
      <c r="KST90" s="183"/>
      <c r="KSU90" s="183"/>
      <c r="KSV90" s="183"/>
      <c r="KSW90" s="184"/>
      <c r="KSX90" s="185"/>
      <c r="KSY90" s="183"/>
      <c r="KTA90" s="182"/>
      <c r="KTF90" s="183"/>
      <c r="KTG90" s="183"/>
      <c r="KTH90" s="183"/>
      <c r="KTI90" s="184"/>
      <c r="KTJ90" s="185"/>
      <c r="KTK90" s="183"/>
      <c r="KTM90" s="182"/>
      <c r="KTR90" s="183"/>
      <c r="KTS90" s="183"/>
      <c r="KTT90" s="183"/>
      <c r="KTU90" s="184"/>
      <c r="KTV90" s="185"/>
      <c r="KTW90" s="183"/>
      <c r="KTY90" s="182"/>
      <c r="KUD90" s="183"/>
      <c r="KUE90" s="183"/>
      <c r="KUF90" s="183"/>
      <c r="KUG90" s="184"/>
      <c r="KUH90" s="185"/>
      <c r="KUI90" s="183"/>
      <c r="KUK90" s="182"/>
      <c r="KUP90" s="183"/>
      <c r="KUQ90" s="183"/>
      <c r="KUR90" s="183"/>
      <c r="KUS90" s="184"/>
      <c r="KUT90" s="185"/>
      <c r="KUU90" s="183"/>
      <c r="KUW90" s="182"/>
      <c r="KVB90" s="183"/>
      <c r="KVC90" s="183"/>
      <c r="KVD90" s="183"/>
      <c r="KVE90" s="184"/>
      <c r="KVF90" s="185"/>
      <c r="KVG90" s="183"/>
      <c r="KVI90" s="182"/>
      <c r="KVN90" s="183"/>
      <c r="KVO90" s="183"/>
      <c r="KVP90" s="183"/>
      <c r="KVQ90" s="184"/>
      <c r="KVR90" s="185"/>
      <c r="KVS90" s="183"/>
      <c r="KVU90" s="182"/>
      <c r="KVZ90" s="183"/>
      <c r="KWA90" s="183"/>
      <c r="KWB90" s="183"/>
      <c r="KWC90" s="184"/>
      <c r="KWD90" s="185"/>
      <c r="KWE90" s="183"/>
      <c r="KWG90" s="182"/>
      <c r="KWL90" s="183"/>
      <c r="KWM90" s="183"/>
      <c r="KWN90" s="183"/>
      <c r="KWO90" s="184"/>
      <c r="KWP90" s="185"/>
      <c r="KWQ90" s="183"/>
      <c r="KWS90" s="182"/>
      <c r="KWX90" s="183"/>
      <c r="KWY90" s="183"/>
      <c r="KWZ90" s="183"/>
      <c r="KXA90" s="184"/>
      <c r="KXB90" s="185"/>
      <c r="KXC90" s="183"/>
      <c r="KXE90" s="182"/>
      <c r="KXJ90" s="183"/>
      <c r="KXK90" s="183"/>
      <c r="KXL90" s="183"/>
      <c r="KXM90" s="184"/>
      <c r="KXN90" s="185"/>
      <c r="KXO90" s="183"/>
      <c r="KXQ90" s="182"/>
      <c r="KXV90" s="183"/>
      <c r="KXW90" s="183"/>
      <c r="KXX90" s="183"/>
      <c r="KXY90" s="184"/>
      <c r="KXZ90" s="185"/>
      <c r="KYA90" s="183"/>
      <c r="KYC90" s="182"/>
      <c r="KYH90" s="183"/>
      <c r="KYI90" s="183"/>
      <c r="KYJ90" s="183"/>
      <c r="KYK90" s="184"/>
      <c r="KYL90" s="185"/>
      <c r="KYM90" s="183"/>
      <c r="KYO90" s="182"/>
      <c r="KYT90" s="183"/>
      <c r="KYU90" s="183"/>
      <c r="KYV90" s="183"/>
      <c r="KYW90" s="184"/>
      <c r="KYX90" s="185"/>
      <c r="KYY90" s="183"/>
      <c r="KZA90" s="182"/>
      <c r="KZF90" s="183"/>
      <c r="KZG90" s="183"/>
      <c r="KZH90" s="183"/>
      <c r="KZI90" s="184"/>
      <c r="KZJ90" s="185"/>
      <c r="KZK90" s="183"/>
      <c r="KZM90" s="182"/>
      <c r="KZR90" s="183"/>
      <c r="KZS90" s="183"/>
      <c r="KZT90" s="183"/>
      <c r="KZU90" s="184"/>
      <c r="KZV90" s="185"/>
      <c r="KZW90" s="183"/>
      <c r="KZY90" s="182"/>
      <c r="LAD90" s="183"/>
      <c r="LAE90" s="183"/>
      <c r="LAF90" s="183"/>
      <c r="LAG90" s="184"/>
      <c r="LAH90" s="185"/>
      <c r="LAI90" s="183"/>
      <c r="LAK90" s="182"/>
      <c r="LAP90" s="183"/>
      <c r="LAQ90" s="183"/>
      <c r="LAR90" s="183"/>
      <c r="LAS90" s="184"/>
      <c r="LAT90" s="185"/>
      <c r="LAU90" s="183"/>
      <c r="LAW90" s="182"/>
      <c r="LBB90" s="183"/>
      <c r="LBC90" s="183"/>
      <c r="LBD90" s="183"/>
      <c r="LBE90" s="184"/>
      <c r="LBF90" s="185"/>
      <c r="LBG90" s="183"/>
      <c r="LBI90" s="182"/>
      <c r="LBN90" s="183"/>
      <c r="LBO90" s="183"/>
      <c r="LBP90" s="183"/>
      <c r="LBQ90" s="184"/>
      <c r="LBR90" s="185"/>
      <c r="LBS90" s="183"/>
      <c r="LBU90" s="182"/>
      <c r="LBZ90" s="183"/>
      <c r="LCA90" s="183"/>
      <c r="LCB90" s="183"/>
      <c r="LCC90" s="184"/>
      <c r="LCD90" s="185"/>
      <c r="LCE90" s="183"/>
      <c r="LCG90" s="182"/>
      <c r="LCL90" s="183"/>
      <c r="LCM90" s="183"/>
      <c r="LCN90" s="183"/>
      <c r="LCO90" s="184"/>
      <c r="LCP90" s="185"/>
      <c r="LCQ90" s="183"/>
      <c r="LCS90" s="182"/>
      <c r="LCX90" s="183"/>
      <c r="LCY90" s="183"/>
      <c r="LCZ90" s="183"/>
      <c r="LDA90" s="184"/>
      <c r="LDB90" s="185"/>
      <c r="LDC90" s="183"/>
      <c r="LDE90" s="182"/>
      <c r="LDJ90" s="183"/>
      <c r="LDK90" s="183"/>
      <c r="LDL90" s="183"/>
      <c r="LDM90" s="184"/>
      <c r="LDN90" s="185"/>
      <c r="LDO90" s="183"/>
      <c r="LDQ90" s="182"/>
      <c r="LDV90" s="183"/>
      <c r="LDW90" s="183"/>
      <c r="LDX90" s="183"/>
      <c r="LDY90" s="184"/>
      <c r="LDZ90" s="185"/>
      <c r="LEA90" s="183"/>
      <c r="LEC90" s="182"/>
      <c r="LEH90" s="183"/>
      <c r="LEI90" s="183"/>
      <c r="LEJ90" s="183"/>
      <c r="LEK90" s="184"/>
      <c r="LEL90" s="185"/>
      <c r="LEM90" s="183"/>
      <c r="LEO90" s="182"/>
      <c r="LET90" s="183"/>
      <c r="LEU90" s="183"/>
      <c r="LEV90" s="183"/>
      <c r="LEW90" s="184"/>
      <c r="LEX90" s="185"/>
      <c r="LEY90" s="183"/>
      <c r="LFA90" s="182"/>
      <c r="LFF90" s="183"/>
      <c r="LFG90" s="183"/>
      <c r="LFH90" s="183"/>
      <c r="LFI90" s="184"/>
      <c r="LFJ90" s="185"/>
      <c r="LFK90" s="183"/>
      <c r="LFM90" s="182"/>
      <c r="LFR90" s="183"/>
      <c r="LFS90" s="183"/>
      <c r="LFT90" s="183"/>
      <c r="LFU90" s="184"/>
      <c r="LFV90" s="185"/>
      <c r="LFW90" s="183"/>
      <c r="LFY90" s="182"/>
      <c r="LGD90" s="183"/>
      <c r="LGE90" s="183"/>
      <c r="LGF90" s="183"/>
      <c r="LGG90" s="184"/>
      <c r="LGH90" s="185"/>
      <c r="LGI90" s="183"/>
      <c r="LGK90" s="182"/>
      <c r="LGP90" s="183"/>
      <c r="LGQ90" s="183"/>
      <c r="LGR90" s="183"/>
      <c r="LGS90" s="184"/>
      <c r="LGT90" s="185"/>
      <c r="LGU90" s="183"/>
      <c r="LGW90" s="182"/>
      <c r="LHB90" s="183"/>
      <c r="LHC90" s="183"/>
      <c r="LHD90" s="183"/>
      <c r="LHE90" s="184"/>
      <c r="LHF90" s="185"/>
      <c r="LHG90" s="183"/>
      <c r="LHI90" s="182"/>
      <c r="LHN90" s="183"/>
      <c r="LHO90" s="183"/>
      <c r="LHP90" s="183"/>
      <c r="LHQ90" s="184"/>
      <c r="LHR90" s="185"/>
      <c r="LHS90" s="183"/>
      <c r="LHU90" s="182"/>
      <c r="LHZ90" s="183"/>
      <c r="LIA90" s="183"/>
      <c r="LIB90" s="183"/>
      <c r="LIC90" s="184"/>
      <c r="LID90" s="185"/>
      <c r="LIE90" s="183"/>
      <c r="LIG90" s="182"/>
      <c r="LIL90" s="183"/>
      <c r="LIM90" s="183"/>
      <c r="LIN90" s="183"/>
      <c r="LIO90" s="184"/>
      <c r="LIP90" s="185"/>
      <c r="LIQ90" s="183"/>
      <c r="LIS90" s="182"/>
      <c r="LIX90" s="183"/>
      <c r="LIY90" s="183"/>
      <c r="LIZ90" s="183"/>
      <c r="LJA90" s="184"/>
      <c r="LJB90" s="185"/>
      <c r="LJC90" s="183"/>
      <c r="LJE90" s="182"/>
      <c r="LJJ90" s="183"/>
      <c r="LJK90" s="183"/>
      <c r="LJL90" s="183"/>
      <c r="LJM90" s="184"/>
      <c r="LJN90" s="185"/>
      <c r="LJO90" s="183"/>
      <c r="LJQ90" s="182"/>
      <c r="LJV90" s="183"/>
      <c r="LJW90" s="183"/>
      <c r="LJX90" s="183"/>
      <c r="LJY90" s="184"/>
      <c r="LJZ90" s="185"/>
      <c r="LKA90" s="183"/>
      <c r="LKC90" s="182"/>
      <c r="LKH90" s="183"/>
      <c r="LKI90" s="183"/>
      <c r="LKJ90" s="183"/>
      <c r="LKK90" s="184"/>
      <c r="LKL90" s="185"/>
      <c r="LKM90" s="183"/>
      <c r="LKO90" s="182"/>
      <c r="LKT90" s="183"/>
      <c r="LKU90" s="183"/>
      <c r="LKV90" s="183"/>
      <c r="LKW90" s="184"/>
      <c r="LKX90" s="185"/>
      <c r="LKY90" s="183"/>
      <c r="LLA90" s="182"/>
      <c r="LLF90" s="183"/>
      <c r="LLG90" s="183"/>
      <c r="LLH90" s="183"/>
      <c r="LLI90" s="184"/>
      <c r="LLJ90" s="185"/>
      <c r="LLK90" s="183"/>
      <c r="LLM90" s="182"/>
      <c r="LLR90" s="183"/>
      <c r="LLS90" s="183"/>
      <c r="LLT90" s="183"/>
      <c r="LLU90" s="184"/>
      <c r="LLV90" s="185"/>
      <c r="LLW90" s="183"/>
      <c r="LLY90" s="182"/>
      <c r="LMD90" s="183"/>
      <c r="LME90" s="183"/>
      <c r="LMF90" s="183"/>
      <c r="LMG90" s="184"/>
      <c r="LMH90" s="185"/>
      <c r="LMI90" s="183"/>
      <c r="LMK90" s="182"/>
      <c r="LMP90" s="183"/>
      <c r="LMQ90" s="183"/>
      <c r="LMR90" s="183"/>
      <c r="LMS90" s="184"/>
      <c r="LMT90" s="185"/>
      <c r="LMU90" s="183"/>
      <c r="LMW90" s="182"/>
      <c r="LNB90" s="183"/>
      <c r="LNC90" s="183"/>
      <c r="LND90" s="183"/>
      <c r="LNE90" s="184"/>
      <c r="LNF90" s="185"/>
      <c r="LNG90" s="183"/>
      <c r="LNI90" s="182"/>
      <c r="LNN90" s="183"/>
      <c r="LNO90" s="183"/>
      <c r="LNP90" s="183"/>
      <c r="LNQ90" s="184"/>
      <c r="LNR90" s="185"/>
      <c r="LNS90" s="183"/>
      <c r="LNU90" s="182"/>
      <c r="LNZ90" s="183"/>
      <c r="LOA90" s="183"/>
      <c r="LOB90" s="183"/>
      <c r="LOC90" s="184"/>
      <c r="LOD90" s="185"/>
      <c r="LOE90" s="183"/>
      <c r="LOG90" s="182"/>
      <c r="LOL90" s="183"/>
      <c r="LOM90" s="183"/>
      <c r="LON90" s="183"/>
      <c r="LOO90" s="184"/>
      <c r="LOP90" s="185"/>
      <c r="LOQ90" s="183"/>
      <c r="LOS90" s="182"/>
      <c r="LOX90" s="183"/>
      <c r="LOY90" s="183"/>
      <c r="LOZ90" s="183"/>
      <c r="LPA90" s="184"/>
      <c r="LPB90" s="185"/>
      <c r="LPC90" s="183"/>
      <c r="LPE90" s="182"/>
      <c r="LPJ90" s="183"/>
      <c r="LPK90" s="183"/>
      <c r="LPL90" s="183"/>
      <c r="LPM90" s="184"/>
      <c r="LPN90" s="185"/>
      <c r="LPO90" s="183"/>
      <c r="LPQ90" s="182"/>
      <c r="LPV90" s="183"/>
      <c r="LPW90" s="183"/>
      <c r="LPX90" s="183"/>
      <c r="LPY90" s="184"/>
      <c r="LPZ90" s="185"/>
      <c r="LQA90" s="183"/>
      <c r="LQC90" s="182"/>
      <c r="LQH90" s="183"/>
      <c r="LQI90" s="183"/>
      <c r="LQJ90" s="183"/>
      <c r="LQK90" s="184"/>
      <c r="LQL90" s="185"/>
      <c r="LQM90" s="183"/>
      <c r="LQO90" s="182"/>
      <c r="LQT90" s="183"/>
      <c r="LQU90" s="183"/>
      <c r="LQV90" s="183"/>
      <c r="LQW90" s="184"/>
      <c r="LQX90" s="185"/>
      <c r="LQY90" s="183"/>
      <c r="LRA90" s="182"/>
      <c r="LRF90" s="183"/>
      <c r="LRG90" s="183"/>
      <c r="LRH90" s="183"/>
      <c r="LRI90" s="184"/>
      <c r="LRJ90" s="185"/>
      <c r="LRK90" s="183"/>
      <c r="LRM90" s="182"/>
      <c r="LRR90" s="183"/>
      <c r="LRS90" s="183"/>
      <c r="LRT90" s="183"/>
      <c r="LRU90" s="184"/>
      <c r="LRV90" s="185"/>
      <c r="LRW90" s="183"/>
      <c r="LRY90" s="182"/>
      <c r="LSD90" s="183"/>
      <c r="LSE90" s="183"/>
      <c r="LSF90" s="183"/>
      <c r="LSG90" s="184"/>
      <c r="LSH90" s="185"/>
      <c r="LSI90" s="183"/>
      <c r="LSK90" s="182"/>
      <c r="LSP90" s="183"/>
      <c r="LSQ90" s="183"/>
      <c r="LSR90" s="183"/>
      <c r="LSS90" s="184"/>
      <c r="LST90" s="185"/>
      <c r="LSU90" s="183"/>
      <c r="LSW90" s="182"/>
      <c r="LTB90" s="183"/>
      <c r="LTC90" s="183"/>
      <c r="LTD90" s="183"/>
      <c r="LTE90" s="184"/>
      <c r="LTF90" s="185"/>
      <c r="LTG90" s="183"/>
      <c r="LTI90" s="182"/>
      <c r="LTN90" s="183"/>
      <c r="LTO90" s="183"/>
      <c r="LTP90" s="183"/>
      <c r="LTQ90" s="184"/>
      <c r="LTR90" s="185"/>
      <c r="LTS90" s="183"/>
      <c r="LTU90" s="182"/>
      <c r="LTZ90" s="183"/>
      <c r="LUA90" s="183"/>
      <c r="LUB90" s="183"/>
      <c r="LUC90" s="184"/>
      <c r="LUD90" s="185"/>
      <c r="LUE90" s="183"/>
      <c r="LUG90" s="182"/>
      <c r="LUL90" s="183"/>
      <c r="LUM90" s="183"/>
      <c r="LUN90" s="183"/>
      <c r="LUO90" s="184"/>
      <c r="LUP90" s="185"/>
      <c r="LUQ90" s="183"/>
      <c r="LUS90" s="182"/>
      <c r="LUX90" s="183"/>
      <c r="LUY90" s="183"/>
      <c r="LUZ90" s="183"/>
      <c r="LVA90" s="184"/>
      <c r="LVB90" s="185"/>
      <c r="LVC90" s="183"/>
      <c r="LVE90" s="182"/>
      <c r="LVJ90" s="183"/>
      <c r="LVK90" s="183"/>
      <c r="LVL90" s="183"/>
      <c r="LVM90" s="184"/>
      <c r="LVN90" s="185"/>
      <c r="LVO90" s="183"/>
      <c r="LVQ90" s="182"/>
      <c r="LVV90" s="183"/>
      <c r="LVW90" s="183"/>
      <c r="LVX90" s="183"/>
      <c r="LVY90" s="184"/>
      <c r="LVZ90" s="185"/>
      <c r="LWA90" s="183"/>
      <c r="LWC90" s="182"/>
      <c r="LWH90" s="183"/>
      <c r="LWI90" s="183"/>
      <c r="LWJ90" s="183"/>
      <c r="LWK90" s="184"/>
      <c r="LWL90" s="185"/>
      <c r="LWM90" s="183"/>
      <c r="LWO90" s="182"/>
      <c r="LWT90" s="183"/>
      <c r="LWU90" s="183"/>
      <c r="LWV90" s="183"/>
      <c r="LWW90" s="184"/>
      <c r="LWX90" s="185"/>
      <c r="LWY90" s="183"/>
      <c r="LXA90" s="182"/>
      <c r="LXF90" s="183"/>
      <c r="LXG90" s="183"/>
      <c r="LXH90" s="183"/>
      <c r="LXI90" s="184"/>
      <c r="LXJ90" s="185"/>
      <c r="LXK90" s="183"/>
      <c r="LXM90" s="182"/>
      <c r="LXR90" s="183"/>
      <c r="LXS90" s="183"/>
      <c r="LXT90" s="183"/>
      <c r="LXU90" s="184"/>
      <c r="LXV90" s="185"/>
      <c r="LXW90" s="183"/>
      <c r="LXY90" s="182"/>
      <c r="LYD90" s="183"/>
      <c r="LYE90" s="183"/>
      <c r="LYF90" s="183"/>
      <c r="LYG90" s="184"/>
      <c r="LYH90" s="185"/>
      <c r="LYI90" s="183"/>
      <c r="LYK90" s="182"/>
      <c r="LYP90" s="183"/>
      <c r="LYQ90" s="183"/>
      <c r="LYR90" s="183"/>
      <c r="LYS90" s="184"/>
      <c r="LYT90" s="185"/>
      <c r="LYU90" s="183"/>
      <c r="LYW90" s="182"/>
      <c r="LZB90" s="183"/>
      <c r="LZC90" s="183"/>
      <c r="LZD90" s="183"/>
      <c r="LZE90" s="184"/>
      <c r="LZF90" s="185"/>
      <c r="LZG90" s="183"/>
      <c r="LZI90" s="182"/>
      <c r="LZN90" s="183"/>
      <c r="LZO90" s="183"/>
      <c r="LZP90" s="183"/>
      <c r="LZQ90" s="184"/>
      <c r="LZR90" s="185"/>
      <c r="LZS90" s="183"/>
      <c r="LZU90" s="182"/>
      <c r="LZZ90" s="183"/>
      <c r="MAA90" s="183"/>
      <c r="MAB90" s="183"/>
      <c r="MAC90" s="184"/>
      <c r="MAD90" s="185"/>
      <c r="MAE90" s="183"/>
      <c r="MAG90" s="182"/>
      <c r="MAL90" s="183"/>
      <c r="MAM90" s="183"/>
      <c r="MAN90" s="183"/>
      <c r="MAO90" s="184"/>
      <c r="MAP90" s="185"/>
      <c r="MAQ90" s="183"/>
      <c r="MAS90" s="182"/>
      <c r="MAX90" s="183"/>
      <c r="MAY90" s="183"/>
      <c r="MAZ90" s="183"/>
      <c r="MBA90" s="184"/>
      <c r="MBB90" s="185"/>
      <c r="MBC90" s="183"/>
      <c r="MBE90" s="182"/>
      <c r="MBJ90" s="183"/>
      <c r="MBK90" s="183"/>
      <c r="MBL90" s="183"/>
      <c r="MBM90" s="184"/>
      <c r="MBN90" s="185"/>
      <c r="MBO90" s="183"/>
      <c r="MBQ90" s="182"/>
      <c r="MBV90" s="183"/>
      <c r="MBW90" s="183"/>
      <c r="MBX90" s="183"/>
      <c r="MBY90" s="184"/>
      <c r="MBZ90" s="185"/>
      <c r="MCA90" s="183"/>
      <c r="MCC90" s="182"/>
      <c r="MCH90" s="183"/>
      <c r="MCI90" s="183"/>
      <c r="MCJ90" s="183"/>
      <c r="MCK90" s="184"/>
      <c r="MCL90" s="185"/>
      <c r="MCM90" s="183"/>
      <c r="MCO90" s="182"/>
      <c r="MCT90" s="183"/>
      <c r="MCU90" s="183"/>
      <c r="MCV90" s="183"/>
      <c r="MCW90" s="184"/>
      <c r="MCX90" s="185"/>
      <c r="MCY90" s="183"/>
      <c r="MDA90" s="182"/>
      <c r="MDF90" s="183"/>
      <c r="MDG90" s="183"/>
      <c r="MDH90" s="183"/>
      <c r="MDI90" s="184"/>
      <c r="MDJ90" s="185"/>
      <c r="MDK90" s="183"/>
      <c r="MDM90" s="182"/>
      <c r="MDR90" s="183"/>
      <c r="MDS90" s="183"/>
      <c r="MDT90" s="183"/>
      <c r="MDU90" s="184"/>
      <c r="MDV90" s="185"/>
      <c r="MDW90" s="183"/>
      <c r="MDY90" s="182"/>
      <c r="MED90" s="183"/>
      <c r="MEE90" s="183"/>
      <c r="MEF90" s="183"/>
      <c r="MEG90" s="184"/>
      <c r="MEH90" s="185"/>
      <c r="MEI90" s="183"/>
      <c r="MEK90" s="182"/>
      <c r="MEP90" s="183"/>
      <c r="MEQ90" s="183"/>
      <c r="MER90" s="183"/>
      <c r="MES90" s="184"/>
      <c r="MET90" s="185"/>
      <c r="MEU90" s="183"/>
      <c r="MEW90" s="182"/>
      <c r="MFB90" s="183"/>
      <c r="MFC90" s="183"/>
      <c r="MFD90" s="183"/>
      <c r="MFE90" s="184"/>
      <c r="MFF90" s="185"/>
      <c r="MFG90" s="183"/>
      <c r="MFI90" s="182"/>
      <c r="MFN90" s="183"/>
      <c r="MFO90" s="183"/>
      <c r="MFP90" s="183"/>
      <c r="MFQ90" s="184"/>
      <c r="MFR90" s="185"/>
      <c r="MFS90" s="183"/>
      <c r="MFU90" s="182"/>
      <c r="MFZ90" s="183"/>
      <c r="MGA90" s="183"/>
      <c r="MGB90" s="183"/>
      <c r="MGC90" s="184"/>
      <c r="MGD90" s="185"/>
      <c r="MGE90" s="183"/>
      <c r="MGG90" s="182"/>
      <c r="MGL90" s="183"/>
      <c r="MGM90" s="183"/>
      <c r="MGN90" s="183"/>
      <c r="MGO90" s="184"/>
      <c r="MGP90" s="185"/>
      <c r="MGQ90" s="183"/>
      <c r="MGS90" s="182"/>
      <c r="MGX90" s="183"/>
      <c r="MGY90" s="183"/>
      <c r="MGZ90" s="183"/>
      <c r="MHA90" s="184"/>
      <c r="MHB90" s="185"/>
      <c r="MHC90" s="183"/>
      <c r="MHE90" s="182"/>
      <c r="MHJ90" s="183"/>
      <c r="MHK90" s="183"/>
      <c r="MHL90" s="183"/>
      <c r="MHM90" s="184"/>
      <c r="MHN90" s="185"/>
      <c r="MHO90" s="183"/>
      <c r="MHQ90" s="182"/>
      <c r="MHV90" s="183"/>
      <c r="MHW90" s="183"/>
      <c r="MHX90" s="183"/>
      <c r="MHY90" s="184"/>
      <c r="MHZ90" s="185"/>
      <c r="MIA90" s="183"/>
      <c r="MIC90" s="182"/>
      <c r="MIH90" s="183"/>
      <c r="MII90" s="183"/>
      <c r="MIJ90" s="183"/>
      <c r="MIK90" s="184"/>
      <c r="MIL90" s="185"/>
      <c r="MIM90" s="183"/>
      <c r="MIO90" s="182"/>
      <c r="MIT90" s="183"/>
      <c r="MIU90" s="183"/>
      <c r="MIV90" s="183"/>
      <c r="MIW90" s="184"/>
      <c r="MIX90" s="185"/>
      <c r="MIY90" s="183"/>
      <c r="MJA90" s="182"/>
      <c r="MJF90" s="183"/>
      <c r="MJG90" s="183"/>
      <c r="MJH90" s="183"/>
      <c r="MJI90" s="184"/>
      <c r="MJJ90" s="185"/>
      <c r="MJK90" s="183"/>
      <c r="MJM90" s="182"/>
      <c r="MJR90" s="183"/>
      <c r="MJS90" s="183"/>
      <c r="MJT90" s="183"/>
      <c r="MJU90" s="184"/>
      <c r="MJV90" s="185"/>
      <c r="MJW90" s="183"/>
      <c r="MJY90" s="182"/>
      <c r="MKD90" s="183"/>
      <c r="MKE90" s="183"/>
      <c r="MKF90" s="183"/>
      <c r="MKG90" s="184"/>
      <c r="MKH90" s="185"/>
      <c r="MKI90" s="183"/>
      <c r="MKK90" s="182"/>
      <c r="MKP90" s="183"/>
      <c r="MKQ90" s="183"/>
      <c r="MKR90" s="183"/>
      <c r="MKS90" s="184"/>
      <c r="MKT90" s="185"/>
      <c r="MKU90" s="183"/>
      <c r="MKW90" s="182"/>
      <c r="MLB90" s="183"/>
      <c r="MLC90" s="183"/>
      <c r="MLD90" s="183"/>
      <c r="MLE90" s="184"/>
      <c r="MLF90" s="185"/>
      <c r="MLG90" s="183"/>
      <c r="MLI90" s="182"/>
      <c r="MLN90" s="183"/>
      <c r="MLO90" s="183"/>
      <c r="MLP90" s="183"/>
      <c r="MLQ90" s="184"/>
      <c r="MLR90" s="185"/>
      <c r="MLS90" s="183"/>
      <c r="MLU90" s="182"/>
      <c r="MLZ90" s="183"/>
      <c r="MMA90" s="183"/>
      <c r="MMB90" s="183"/>
      <c r="MMC90" s="184"/>
      <c r="MMD90" s="185"/>
      <c r="MME90" s="183"/>
      <c r="MMG90" s="182"/>
      <c r="MML90" s="183"/>
      <c r="MMM90" s="183"/>
      <c r="MMN90" s="183"/>
      <c r="MMO90" s="184"/>
      <c r="MMP90" s="185"/>
      <c r="MMQ90" s="183"/>
      <c r="MMS90" s="182"/>
      <c r="MMX90" s="183"/>
      <c r="MMY90" s="183"/>
      <c r="MMZ90" s="183"/>
      <c r="MNA90" s="184"/>
      <c r="MNB90" s="185"/>
      <c r="MNC90" s="183"/>
      <c r="MNE90" s="182"/>
      <c r="MNJ90" s="183"/>
      <c r="MNK90" s="183"/>
      <c r="MNL90" s="183"/>
      <c r="MNM90" s="184"/>
      <c r="MNN90" s="185"/>
      <c r="MNO90" s="183"/>
      <c r="MNQ90" s="182"/>
      <c r="MNV90" s="183"/>
      <c r="MNW90" s="183"/>
      <c r="MNX90" s="183"/>
      <c r="MNY90" s="184"/>
      <c r="MNZ90" s="185"/>
      <c r="MOA90" s="183"/>
      <c r="MOC90" s="182"/>
      <c r="MOH90" s="183"/>
      <c r="MOI90" s="183"/>
      <c r="MOJ90" s="183"/>
      <c r="MOK90" s="184"/>
      <c r="MOL90" s="185"/>
      <c r="MOM90" s="183"/>
      <c r="MOO90" s="182"/>
      <c r="MOT90" s="183"/>
      <c r="MOU90" s="183"/>
      <c r="MOV90" s="183"/>
      <c r="MOW90" s="184"/>
      <c r="MOX90" s="185"/>
      <c r="MOY90" s="183"/>
      <c r="MPA90" s="182"/>
      <c r="MPF90" s="183"/>
      <c r="MPG90" s="183"/>
      <c r="MPH90" s="183"/>
      <c r="MPI90" s="184"/>
      <c r="MPJ90" s="185"/>
      <c r="MPK90" s="183"/>
      <c r="MPM90" s="182"/>
      <c r="MPR90" s="183"/>
      <c r="MPS90" s="183"/>
      <c r="MPT90" s="183"/>
      <c r="MPU90" s="184"/>
      <c r="MPV90" s="185"/>
      <c r="MPW90" s="183"/>
      <c r="MPY90" s="182"/>
      <c r="MQD90" s="183"/>
      <c r="MQE90" s="183"/>
      <c r="MQF90" s="183"/>
      <c r="MQG90" s="184"/>
      <c r="MQH90" s="185"/>
      <c r="MQI90" s="183"/>
      <c r="MQK90" s="182"/>
      <c r="MQP90" s="183"/>
      <c r="MQQ90" s="183"/>
      <c r="MQR90" s="183"/>
      <c r="MQS90" s="184"/>
      <c r="MQT90" s="185"/>
      <c r="MQU90" s="183"/>
      <c r="MQW90" s="182"/>
      <c r="MRB90" s="183"/>
      <c r="MRC90" s="183"/>
      <c r="MRD90" s="183"/>
      <c r="MRE90" s="184"/>
      <c r="MRF90" s="185"/>
      <c r="MRG90" s="183"/>
      <c r="MRI90" s="182"/>
      <c r="MRN90" s="183"/>
      <c r="MRO90" s="183"/>
      <c r="MRP90" s="183"/>
      <c r="MRQ90" s="184"/>
      <c r="MRR90" s="185"/>
      <c r="MRS90" s="183"/>
      <c r="MRU90" s="182"/>
      <c r="MRZ90" s="183"/>
      <c r="MSA90" s="183"/>
      <c r="MSB90" s="183"/>
      <c r="MSC90" s="184"/>
      <c r="MSD90" s="185"/>
      <c r="MSE90" s="183"/>
      <c r="MSG90" s="182"/>
      <c r="MSL90" s="183"/>
      <c r="MSM90" s="183"/>
      <c r="MSN90" s="183"/>
      <c r="MSO90" s="184"/>
      <c r="MSP90" s="185"/>
      <c r="MSQ90" s="183"/>
      <c r="MSS90" s="182"/>
      <c r="MSX90" s="183"/>
      <c r="MSY90" s="183"/>
      <c r="MSZ90" s="183"/>
      <c r="MTA90" s="184"/>
      <c r="MTB90" s="185"/>
      <c r="MTC90" s="183"/>
      <c r="MTE90" s="182"/>
      <c r="MTJ90" s="183"/>
      <c r="MTK90" s="183"/>
      <c r="MTL90" s="183"/>
      <c r="MTM90" s="184"/>
      <c r="MTN90" s="185"/>
      <c r="MTO90" s="183"/>
      <c r="MTQ90" s="182"/>
      <c r="MTV90" s="183"/>
      <c r="MTW90" s="183"/>
      <c r="MTX90" s="183"/>
      <c r="MTY90" s="184"/>
      <c r="MTZ90" s="185"/>
      <c r="MUA90" s="183"/>
      <c r="MUC90" s="182"/>
      <c r="MUH90" s="183"/>
      <c r="MUI90" s="183"/>
      <c r="MUJ90" s="183"/>
      <c r="MUK90" s="184"/>
      <c r="MUL90" s="185"/>
      <c r="MUM90" s="183"/>
      <c r="MUO90" s="182"/>
      <c r="MUT90" s="183"/>
      <c r="MUU90" s="183"/>
      <c r="MUV90" s="183"/>
      <c r="MUW90" s="184"/>
      <c r="MUX90" s="185"/>
      <c r="MUY90" s="183"/>
      <c r="MVA90" s="182"/>
      <c r="MVF90" s="183"/>
      <c r="MVG90" s="183"/>
      <c r="MVH90" s="183"/>
      <c r="MVI90" s="184"/>
      <c r="MVJ90" s="185"/>
      <c r="MVK90" s="183"/>
      <c r="MVM90" s="182"/>
      <c r="MVR90" s="183"/>
      <c r="MVS90" s="183"/>
      <c r="MVT90" s="183"/>
      <c r="MVU90" s="184"/>
      <c r="MVV90" s="185"/>
      <c r="MVW90" s="183"/>
      <c r="MVY90" s="182"/>
      <c r="MWD90" s="183"/>
      <c r="MWE90" s="183"/>
      <c r="MWF90" s="183"/>
      <c r="MWG90" s="184"/>
      <c r="MWH90" s="185"/>
      <c r="MWI90" s="183"/>
      <c r="MWK90" s="182"/>
      <c r="MWP90" s="183"/>
      <c r="MWQ90" s="183"/>
      <c r="MWR90" s="183"/>
      <c r="MWS90" s="184"/>
      <c r="MWT90" s="185"/>
      <c r="MWU90" s="183"/>
      <c r="MWW90" s="182"/>
      <c r="MXB90" s="183"/>
      <c r="MXC90" s="183"/>
      <c r="MXD90" s="183"/>
      <c r="MXE90" s="184"/>
      <c r="MXF90" s="185"/>
      <c r="MXG90" s="183"/>
      <c r="MXI90" s="182"/>
      <c r="MXN90" s="183"/>
      <c r="MXO90" s="183"/>
      <c r="MXP90" s="183"/>
      <c r="MXQ90" s="184"/>
      <c r="MXR90" s="185"/>
      <c r="MXS90" s="183"/>
      <c r="MXU90" s="182"/>
      <c r="MXZ90" s="183"/>
      <c r="MYA90" s="183"/>
      <c r="MYB90" s="183"/>
      <c r="MYC90" s="184"/>
      <c r="MYD90" s="185"/>
      <c r="MYE90" s="183"/>
      <c r="MYG90" s="182"/>
      <c r="MYL90" s="183"/>
      <c r="MYM90" s="183"/>
      <c r="MYN90" s="183"/>
      <c r="MYO90" s="184"/>
      <c r="MYP90" s="185"/>
      <c r="MYQ90" s="183"/>
      <c r="MYS90" s="182"/>
      <c r="MYX90" s="183"/>
      <c r="MYY90" s="183"/>
      <c r="MYZ90" s="183"/>
      <c r="MZA90" s="184"/>
      <c r="MZB90" s="185"/>
      <c r="MZC90" s="183"/>
      <c r="MZE90" s="182"/>
      <c r="MZJ90" s="183"/>
      <c r="MZK90" s="183"/>
      <c r="MZL90" s="183"/>
      <c r="MZM90" s="184"/>
      <c r="MZN90" s="185"/>
      <c r="MZO90" s="183"/>
      <c r="MZQ90" s="182"/>
      <c r="MZV90" s="183"/>
      <c r="MZW90" s="183"/>
      <c r="MZX90" s="183"/>
      <c r="MZY90" s="184"/>
      <c r="MZZ90" s="185"/>
      <c r="NAA90" s="183"/>
      <c r="NAC90" s="182"/>
      <c r="NAH90" s="183"/>
      <c r="NAI90" s="183"/>
      <c r="NAJ90" s="183"/>
      <c r="NAK90" s="184"/>
      <c r="NAL90" s="185"/>
      <c r="NAM90" s="183"/>
      <c r="NAO90" s="182"/>
      <c r="NAT90" s="183"/>
      <c r="NAU90" s="183"/>
      <c r="NAV90" s="183"/>
      <c r="NAW90" s="184"/>
      <c r="NAX90" s="185"/>
      <c r="NAY90" s="183"/>
      <c r="NBA90" s="182"/>
      <c r="NBF90" s="183"/>
      <c r="NBG90" s="183"/>
      <c r="NBH90" s="183"/>
      <c r="NBI90" s="184"/>
      <c r="NBJ90" s="185"/>
      <c r="NBK90" s="183"/>
      <c r="NBM90" s="182"/>
      <c r="NBR90" s="183"/>
      <c r="NBS90" s="183"/>
      <c r="NBT90" s="183"/>
      <c r="NBU90" s="184"/>
      <c r="NBV90" s="185"/>
      <c r="NBW90" s="183"/>
      <c r="NBY90" s="182"/>
      <c r="NCD90" s="183"/>
      <c r="NCE90" s="183"/>
      <c r="NCF90" s="183"/>
      <c r="NCG90" s="184"/>
      <c r="NCH90" s="185"/>
      <c r="NCI90" s="183"/>
      <c r="NCK90" s="182"/>
      <c r="NCP90" s="183"/>
      <c r="NCQ90" s="183"/>
      <c r="NCR90" s="183"/>
      <c r="NCS90" s="184"/>
      <c r="NCT90" s="185"/>
      <c r="NCU90" s="183"/>
      <c r="NCW90" s="182"/>
      <c r="NDB90" s="183"/>
      <c r="NDC90" s="183"/>
      <c r="NDD90" s="183"/>
      <c r="NDE90" s="184"/>
      <c r="NDF90" s="185"/>
      <c r="NDG90" s="183"/>
      <c r="NDI90" s="182"/>
      <c r="NDN90" s="183"/>
      <c r="NDO90" s="183"/>
      <c r="NDP90" s="183"/>
      <c r="NDQ90" s="184"/>
      <c r="NDR90" s="185"/>
      <c r="NDS90" s="183"/>
      <c r="NDU90" s="182"/>
      <c r="NDZ90" s="183"/>
      <c r="NEA90" s="183"/>
      <c r="NEB90" s="183"/>
      <c r="NEC90" s="184"/>
      <c r="NED90" s="185"/>
      <c r="NEE90" s="183"/>
      <c r="NEG90" s="182"/>
      <c r="NEL90" s="183"/>
      <c r="NEM90" s="183"/>
      <c r="NEN90" s="183"/>
      <c r="NEO90" s="184"/>
      <c r="NEP90" s="185"/>
      <c r="NEQ90" s="183"/>
      <c r="NES90" s="182"/>
      <c r="NEX90" s="183"/>
      <c r="NEY90" s="183"/>
      <c r="NEZ90" s="183"/>
      <c r="NFA90" s="184"/>
      <c r="NFB90" s="185"/>
      <c r="NFC90" s="183"/>
      <c r="NFE90" s="182"/>
      <c r="NFJ90" s="183"/>
      <c r="NFK90" s="183"/>
      <c r="NFL90" s="183"/>
      <c r="NFM90" s="184"/>
      <c r="NFN90" s="185"/>
      <c r="NFO90" s="183"/>
      <c r="NFQ90" s="182"/>
      <c r="NFV90" s="183"/>
      <c r="NFW90" s="183"/>
      <c r="NFX90" s="183"/>
      <c r="NFY90" s="184"/>
      <c r="NFZ90" s="185"/>
      <c r="NGA90" s="183"/>
      <c r="NGC90" s="182"/>
      <c r="NGH90" s="183"/>
      <c r="NGI90" s="183"/>
      <c r="NGJ90" s="183"/>
      <c r="NGK90" s="184"/>
      <c r="NGL90" s="185"/>
      <c r="NGM90" s="183"/>
      <c r="NGO90" s="182"/>
      <c r="NGT90" s="183"/>
      <c r="NGU90" s="183"/>
      <c r="NGV90" s="183"/>
      <c r="NGW90" s="184"/>
      <c r="NGX90" s="185"/>
      <c r="NGY90" s="183"/>
      <c r="NHA90" s="182"/>
      <c r="NHF90" s="183"/>
      <c r="NHG90" s="183"/>
      <c r="NHH90" s="183"/>
      <c r="NHI90" s="184"/>
      <c r="NHJ90" s="185"/>
      <c r="NHK90" s="183"/>
      <c r="NHM90" s="182"/>
      <c r="NHR90" s="183"/>
      <c r="NHS90" s="183"/>
      <c r="NHT90" s="183"/>
      <c r="NHU90" s="184"/>
      <c r="NHV90" s="185"/>
      <c r="NHW90" s="183"/>
      <c r="NHY90" s="182"/>
      <c r="NID90" s="183"/>
      <c r="NIE90" s="183"/>
      <c r="NIF90" s="183"/>
      <c r="NIG90" s="184"/>
      <c r="NIH90" s="185"/>
      <c r="NII90" s="183"/>
      <c r="NIK90" s="182"/>
      <c r="NIP90" s="183"/>
      <c r="NIQ90" s="183"/>
      <c r="NIR90" s="183"/>
      <c r="NIS90" s="184"/>
      <c r="NIT90" s="185"/>
      <c r="NIU90" s="183"/>
      <c r="NIW90" s="182"/>
      <c r="NJB90" s="183"/>
      <c r="NJC90" s="183"/>
      <c r="NJD90" s="183"/>
      <c r="NJE90" s="184"/>
      <c r="NJF90" s="185"/>
      <c r="NJG90" s="183"/>
      <c r="NJI90" s="182"/>
      <c r="NJN90" s="183"/>
      <c r="NJO90" s="183"/>
      <c r="NJP90" s="183"/>
      <c r="NJQ90" s="184"/>
      <c r="NJR90" s="185"/>
      <c r="NJS90" s="183"/>
      <c r="NJU90" s="182"/>
      <c r="NJZ90" s="183"/>
      <c r="NKA90" s="183"/>
      <c r="NKB90" s="183"/>
      <c r="NKC90" s="184"/>
      <c r="NKD90" s="185"/>
      <c r="NKE90" s="183"/>
      <c r="NKG90" s="182"/>
      <c r="NKL90" s="183"/>
      <c r="NKM90" s="183"/>
      <c r="NKN90" s="183"/>
      <c r="NKO90" s="184"/>
      <c r="NKP90" s="185"/>
      <c r="NKQ90" s="183"/>
      <c r="NKS90" s="182"/>
      <c r="NKX90" s="183"/>
      <c r="NKY90" s="183"/>
      <c r="NKZ90" s="183"/>
      <c r="NLA90" s="184"/>
      <c r="NLB90" s="185"/>
      <c r="NLC90" s="183"/>
      <c r="NLE90" s="182"/>
      <c r="NLJ90" s="183"/>
      <c r="NLK90" s="183"/>
      <c r="NLL90" s="183"/>
      <c r="NLM90" s="184"/>
      <c r="NLN90" s="185"/>
      <c r="NLO90" s="183"/>
      <c r="NLQ90" s="182"/>
      <c r="NLV90" s="183"/>
      <c r="NLW90" s="183"/>
      <c r="NLX90" s="183"/>
      <c r="NLY90" s="184"/>
      <c r="NLZ90" s="185"/>
      <c r="NMA90" s="183"/>
      <c r="NMC90" s="182"/>
      <c r="NMH90" s="183"/>
      <c r="NMI90" s="183"/>
      <c r="NMJ90" s="183"/>
      <c r="NMK90" s="184"/>
      <c r="NML90" s="185"/>
      <c r="NMM90" s="183"/>
      <c r="NMO90" s="182"/>
      <c r="NMT90" s="183"/>
      <c r="NMU90" s="183"/>
      <c r="NMV90" s="183"/>
      <c r="NMW90" s="184"/>
      <c r="NMX90" s="185"/>
      <c r="NMY90" s="183"/>
      <c r="NNA90" s="182"/>
      <c r="NNF90" s="183"/>
      <c r="NNG90" s="183"/>
      <c r="NNH90" s="183"/>
      <c r="NNI90" s="184"/>
      <c r="NNJ90" s="185"/>
      <c r="NNK90" s="183"/>
      <c r="NNM90" s="182"/>
      <c r="NNR90" s="183"/>
      <c r="NNS90" s="183"/>
      <c r="NNT90" s="183"/>
      <c r="NNU90" s="184"/>
      <c r="NNV90" s="185"/>
      <c r="NNW90" s="183"/>
      <c r="NNY90" s="182"/>
      <c r="NOD90" s="183"/>
      <c r="NOE90" s="183"/>
      <c r="NOF90" s="183"/>
      <c r="NOG90" s="184"/>
      <c r="NOH90" s="185"/>
      <c r="NOI90" s="183"/>
      <c r="NOK90" s="182"/>
      <c r="NOP90" s="183"/>
      <c r="NOQ90" s="183"/>
      <c r="NOR90" s="183"/>
      <c r="NOS90" s="184"/>
      <c r="NOT90" s="185"/>
      <c r="NOU90" s="183"/>
      <c r="NOW90" s="182"/>
      <c r="NPB90" s="183"/>
      <c r="NPC90" s="183"/>
      <c r="NPD90" s="183"/>
      <c r="NPE90" s="184"/>
      <c r="NPF90" s="185"/>
      <c r="NPG90" s="183"/>
      <c r="NPI90" s="182"/>
      <c r="NPN90" s="183"/>
      <c r="NPO90" s="183"/>
      <c r="NPP90" s="183"/>
      <c r="NPQ90" s="184"/>
      <c r="NPR90" s="185"/>
      <c r="NPS90" s="183"/>
      <c r="NPU90" s="182"/>
      <c r="NPZ90" s="183"/>
      <c r="NQA90" s="183"/>
      <c r="NQB90" s="183"/>
      <c r="NQC90" s="184"/>
      <c r="NQD90" s="185"/>
      <c r="NQE90" s="183"/>
      <c r="NQG90" s="182"/>
      <c r="NQL90" s="183"/>
      <c r="NQM90" s="183"/>
      <c r="NQN90" s="183"/>
      <c r="NQO90" s="184"/>
      <c r="NQP90" s="185"/>
      <c r="NQQ90" s="183"/>
      <c r="NQS90" s="182"/>
      <c r="NQX90" s="183"/>
      <c r="NQY90" s="183"/>
      <c r="NQZ90" s="183"/>
      <c r="NRA90" s="184"/>
      <c r="NRB90" s="185"/>
      <c r="NRC90" s="183"/>
      <c r="NRE90" s="182"/>
      <c r="NRJ90" s="183"/>
      <c r="NRK90" s="183"/>
      <c r="NRL90" s="183"/>
      <c r="NRM90" s="184"/>
      <c r="NRN90" s="185"/>
      <c r="NRO90" s="183"/>
      <c r="NRQ90" s="182"/>
      <c r="NRV90" s="183"/>
      <c r="NRW90" s="183"/>
      <c r="NRX90" s="183"/>
      <c r="NRY90" s="184"/>
      <c r="NRZ90" s="185"/>
      <c r="NSA90" s="183"/>
      <c r="NSC90" s="182"/>
      <c r="NSH90" s="183"/>
      <c r="NSI90" s="183"/>
      <c r="NSJ90" s="183"/>
      <c r="NSK90" s="184"/>
      <c r="NSL90" s="185"/>
      <c r="NSM90" s="183"/>
      <c r="NSO90" s="182"/>
      <c r="NST90" s="183"/>
      <c r="NSU90" s="183"/>
      <c r="NSV90" s="183"/>
      <c r="NSW90" s="184"/>
      <c r="NSX90" s="185"/>
      <c r="NSY90" s="183"/>
      <c r="NTA90" s="182"/>
      <c r="NTF90" s="183"/>
      <c r="NTG90" s="183"/>
      <c r="NTH90" s="183"/>
      <c r="NTI90" s="184"/>
      <c r="NTJ90" s="185"/>
      <c r="NTK90" s="183"/>
      <c r="NTM90" s="182"/>
      <c r="NTR90" s="183"/>
      <c r="NTS90" s="183"/>
      <c r="NTT90" s="183"/>
      <c r="NTU90" s="184"/>
      <c r="NTV90" s="185"/>
      <c r="NTW90" s="183"/>
      <c r="NTY90" s="182"/>
      <c r="NUD90" s="183"/>
      <c r="NUE90" s="183"/>
      <c r="NUF90" s="183"/>
      <c r="NUG90" s="184"/>
      <c r="NUH90" s="185"/>
      <c r="NUI90" s="183"/>
      <c r="NUK90" s="182"/>
      <c r="NUP90" s="183"/>
      <c r="NUQ90" s="183"/>
      <c r="NUR90" s="183"/>
      <c r="NUS90" s="184"/>
      <c r="NUT90" s="185"/>
      <c r="NUU90" s="183"/>
      <c r="NUW90" s="182"/>
      <c r="NVB90" s="183"/>
      <c r="NVC90" s="183"/>
      <c r="NVD90" s="183"/>
      <c r="NVE90" s="184"/>
      <c r="NVF90" s="185"/>
      <c r="NVG90" s="183"/>
      <c r="NVI90" s="182"/>
      <c r="NVN90" s="183"/>
      <c r="NVO90" s="183"/>
      <c r="NVP90" s="183"/>
      <c r="NVQ90" s="184"/>
      <c r="NVR90" s="185"/>
      <c r="NVS90" s="183"/>
      <c r="NVU90" s="182"/>
      <c r="NVZ90" s="183"/>
      <c r="NWA90" s="183"/>
      <c r="NWB90" s="183"/>
      <c r="NWC90" s="184"/>
      <c r="NWD90" s="185"/>
      <c r="NWE90" s="183"/>
      <c r="NWG90" s="182"/>
      <c r="NWL90" s="183"/>
      <c r="NWM90" s="183"/>
      <c r="NWN90" s="183"/>
      <c r="NWO90" s="184"/>
      <c r="NWP90" s="185"/>
      <c r="NWQ90" s="183"/>
      <c r="NWS90" s="182"/>
      <c r="NWX90" s="183"/>
      <c r="NWY90" s="183"/>
      <c r="NWZ90" s="183"/>
      <c r="NXA90" s="184"/>
      <c r="NXB90" s="185"/>
      <c r="NXC90" s="183"/>
      <c r="NXE90" s="182"/>
      <c r="NXJ90" s="183"/>
      <c r="NXK90" s="183"/>
      <c r="NXL90" s="183"/>
      <c r="NXM90" s="184"/>
      <c r="NXN90" s="185"/>
      <c r="NXO90" s="183"/>
      <c r="NXQ90" s="182"/>
      <c r="NXV90" s="183"/>
      <c r="NXW90" s="183"/>
      <c r="NXX90" s="183"/>
      <c r="NXY90" s="184"/>
      <c r="NXZ90" s="185"/>
      <c r="NYA90" s="183"/>
      <c r="NYC90" s="182"/>
      <c r="NYH90" s="183"/>
      <c r="NYI90" s="183"/>
      <c r="NYJ90" s="183"/>
      <c r="NYK90" s="184"/>
      <c r="NYL90" s="185"/>
      <c r="NYM90" s="183"/>
      <c r="NYO90" s="182"/>
      <c r="NYT90" s="183"/>
      <c r="NYU90" s="183"/>
      <c r="NYV90" s="183"/>
      <c r="NYW90" s="184"/>
      <c r="NYX90" s="185"/>
      <c r="NYY90" s="183"/>
      <c r="NZA90" s="182"/>
      <c r="NZF90" s="183"/>
      <c r="NZG90" s="183"/>
      <c r="NZH90" s="183"/>
      <c r="NZI90" s="184"/>
      <c r="NZJ90" s="185"/>
      <c r="NZK90" s="183"/>
      <c r="NZM90" s="182"/>
      <c r="NZR90" s="183"/>
      <c r="NZS90" s="183"/>
      <c r="NZT90" s="183"/>
      <c r="NZU90" s="184"/>
      <c r="NZV90" s="185"/>
      <c r="NZW90" s="183"/>
      <c r="NZY90" s="182"/>
      <c r="OAD90" s="183"/>
      <c r="OAE90" s="183"/>
      <c r="OAF90" s="183"/>
      <c r="OAG90" s="184"/>
      <c r="OAH90" s="185"/>
      <c r="OAI90" s="183"/>
      <c r="OAK90" s="182"/>
      <c r="OAP90" s="183"/>
      <c r="OAQ90" s="183"/>
      <c r="OAR90" s="183"/>
      <c r="OAS90" s="184"/>
      <c r="OAT90" s="185"/>
      <c r="OAU90" s="183"/>
      <c r="OAW90" s="182"/>
      <c r="OBB90" s="183"/>
      <c r="OBC90" s="183"/>
      <c r="OBD90" s="183"/>
      <c r="OBE90" s="184"/>
      <c r="OBF90" s="185"/>
      <c r="OBG90" s="183"/>
      <c r="OBI90" s="182"/>
      <c r="OBN90" s="183"/>
      <c r="OBO90" s="183"/>
      <c r="OBP90" s="183"/>
      <c r="OBQ90" s="184"/>
      <c r="OBR90" s="185"/>
      <c r="OBS90" s="183"/>
      <c r="OBU90" s="182"/>
      <c r="OBZ90" s="183"/>
      <c r="OCA90" s="183"/>
      <c r="OCB90" s="183"/>
      <c r="OCC90" s="184"/>
      <c r="OCD90" s="185"/>
      <c r="OCE90" s="183"/>
      <c r="OCG90" s="182"/>
      <c r="OCL90" s="183"/>
      <c r="OCM90" s="183"/>
      <c r="OCN90" s="183"/>
      <c r="OCO90" s="184"/>
      <c r="OCP90" s="185"/>
      <c r="OCQ90" s="183"/>
      <c r="OCS90" s="182"/>
      <c r="OCX90" s="183"/>
      <c r="OCY90" s="183"/>
      <c r="OCZ90" s="183"/>
      <c r="ODA90" s="184"/>
      <c r="ODB90" s="185"/>
      <c r="ODC90" s="183"/>
      <c r="ODE90" s="182"/>
      <c r="ODJ90" s="183"/>
      <c r="ODK90" s="183"/>
      <c r="ODL90" s="183"/>
      <c r="ODM90" s="184"/>
      <c r="ODN90" s="185"/>
      <c r="ODO90" s="183"/>
      <c r="ODQ90" s="182"/>
      <c r="ODV90" s="183"/>
      <c r="ODW90" s="183"/>
      <c r="ODX90" s="183"/>
      <c r="ODY90" s="184"/>
      <c r="ODZ90" s="185"/>
      <c r="OEA90" s="183"/>
      <c r="OEC90" s="182"/>
      <c r="OEH90" s="183"/>
      <c r="OEI90" s="183"/>
      <c r="OEJ90" s="183"/>
      <c r="OEK90" s="184"/>
      <c r="OEL90" s="185"/>
      <c r="OEM90" s="183"/>
      <c r="OEO90" s="182"/>
      <c r="OET90" s="183"/>
      <c r="OEU90" s="183"/>
      <c r="OEV90" s="183"/>
      <c r="OEW90" s="184"/>
      <c r="OEX90" s="185"/>
      <c r="OEY90" s="183"/>
      <c r="OFA90" s="182"/>
      <c r="OFF90" s="183"/>
      <c r="OFG90" s="183"/>
      <c r="OFH90" s="183"/>
      <c r="OFI90" s="184"/>
      <c r="OFJ90" s="185"/>
      <c r="OFK90" s="183"/>
      <c r="OFM90" s="182"/>
      <c r="OFR90" s="183"/>
      <c r="OFS90" s="183"/>
      <c r="OFT90" s="183"/>
      <c r="OFU90" s="184"/>
      <c r="OFV90" s="185"/>
      <c r="OFW90" s="183"/>
      <c r="OFY90" s="182"/>
      <c r="OGD90" s="183"/>
      <c r="OGE90" s="183"/>
      <c r="OGF90" s="183"/>
      <c r="OGG90" s="184"/>
      <c r="OGH90" s="185"/>
      <c r="OGI90" s="183"/>
      <c r="OGK90" s="182"/>
      <c r="OGP90" s="183"/>
      <c r="OGQ90" s="183"/>
      <c r="OGR90" s="183"/>
      <c r="OGS90" s="184"/>
      <c r="OGT90" s="185"/>
      <c r="OGU90" s="183"/>
      <c r="OGW90" s="182"/>
      <c r="OHB90" s="183"/>
      <c r="OHC90" s="183"/>
      <c r="OHD90" s="183"/>
      <c r="OHE90" s="184"/>
      <c r="OHF90" s="185"/>
      <c r="OHG90" s="183"/>
      <c r="OHI90" s="182"/>
      <c r="OHN90" s="183"/>
      <c r="OHO90" s="183"/>
      <c r="OHP90" s="183"/>
      <c r="OHQ90" s="184"/>
      <c r="OHR90" s="185"/>
      <c r="OHS90" s="183"/>
      <c r="OHU90" s="182"/>
      <c r="OHZ90" s="183"/>
      <c r="OIA90" s="183"/>
      <c r="OIB90" s="183"/>
      <c r="OIC90" s="184"/>
      <c r="OID90" s="185"/>
      <c r="OIE90" s="183"/>
      <c r="OIG90" s="182"/>
      <c r="OIL90" s="183"/>
      <c r="OIM90" s="183"/>
      <c r="OIN90" s="183"/>
      <c r="OIO90" s="184"/>
      <c r="OIP90" s="185"/>
      <c r="OIQ90" s="183"/>
      <c r="OIS90" s="182"/>
      <c r="OIX90" s="183"/>
      <c r="OIY90" s="183"/>
      <c r="OIZ90" s="183"/>
      <c r="OJA90" s="184"/>
      <c r="OJB90" s="185"/>
      <c r="OJC90" s="183"/>
      <c r="OJE90" s="182"/>
      <c r="OJJ90" s="183"/>
      <c r="OJK90" s="183"/>
      <c r="OJL90" s="183"/>
      <c r="OJM90" s="184"/>
      <c r="OJN90" s="185"/>
      <c r="OJO90" s="183"/>
      <c r="OJQ90" s="182"/>
      <c r="OJV90" s="183"/>
      <c r="OJW90" s="183"/>
      <c r="OJX90" s="183"/>
      <c r="OJY90" s="184"/>
      <c r="OJZ90" s="185"/>
      <c r="OKA90" s="183"/>
      <c r="OKC90" s="182"/>
      <c r="OKH90" s="183"/>
      <c r="OKI90" s="183"/>
      <c r="OKJ90" s="183"/>
      <c r="OKK90" s="184"/>
      <c r="OKL90" s="185"/>
      <c r="OKM90" s="183"/>
      <c r="OKO90" s="182"/>
      <c r="OKT90" s="183"/>
      <c r="OKU90" s="183"/>
      <c r="OKV90" s="183"/>
      <c r="OKW90" s="184"/>
      <c r="OKX90" s="185"/>
      <c r="OKY90" s="183"/>
      <c r="OLA90" s="182"/>
      <c r="OLF90" s="183"/>
      <c r="OLG90" s="183"/>
      <c r="OLH90" s="183"/>
      <c r="OLI90" s="184"/>
      <c r="OLJ90" s="185"/>
      <c r="OLK90" s="183"/>
      <c r="OLM90" s="182"/>
      <c r="OLR90" s="183"/>
      <c r="OLS90" s="183"/>
      <c r="OLT90" s="183"/>
      <c r="OLU90" s="184"/>
      <c r="OLV90" s="185"/>
      <c r="OLW90" s="183"/>
      <c r="OLY90" s="182"/>
      <c r="OMD90" s="183"/>
      <c r="OME90" s="183"/>
      <c r="OMF90" s="183"/>
      <c r="OMG90" s="184"/>
      <c r="OMH90" s="185"/>
      <c r="OMI90" s="183"/>
      <c r="OMK90" s="182"/>
      <c r="OMP90" s="183"/>
      <c r="OMQ90" s="183"/>
      <c r="OMR90" s="183"/>
      <c r="OMS90" s="184"/>
      <c r="OMT90" s="185"/>
      <c r="OMU90" s="183"/>
      <c r="OMW90" s="182"/>
      <c r="ONB90" s="183"/>
      <c r="ONC90" s="183"/>
      <c r="OND90" s="183"/>
      <c r="ONE90" s="184"/>
      <c r="ONF90" s="185"/>
      <c r="ONG90" s="183"/>
      <c r="ONI90" s="182"/>
      <c r="ONN90" s="183"/>
      <c r="ONO90" s="183"/>
      <c r="ONP90" s="183"/>
      <c r="ONQ90" s="184"/>
      <c r="ONR90" s="185"/>
      <c r="ONS90" s="183"/>
      <c r="ONU90" s="182"/>
      <c r="ONZ90" s="183"/>
      <c r="OOA90" s="183"/>
      <c r="OOB90" s="183"/>
      <c r="OOC90" s="184"/>
      <c r="OOD90" s="185"/>
      <c r="OOE90" s="183"/>
      <c r="OOG90" s="182"/>
      <c r="OOL90" s="183"/>
      <c r="OOM90" s="183"/>
      <c r="OON90" s="183"/>
      <c r="OOO90" s="184"/>
      <c r="OOP90" s="185"/>
      <c r="OOQ90" s="183"/>
      <c r="OOS90" s="182"/>
      <c r="OOX90" s="183"/>
      <c r="OOY90" s="183"/>
      <c r="OOZ90" s="183"/>
      <c r="OPA90" s="184"/>
      <c r="OPB90" s="185"/>
      <c r="OPC90" s="183"/>
      <c r="OPE90" s="182"/>
      <c r="OPJ90" s="183"/>
      <c r="OPK90" s="183"/>
      <c r="OPL90" s="183"/>
      <c r="OPM90" s="184"/>
      <c r="OPN90" s="185"/>
      <c r="OPO90" s="183"/>
      <c r="OPQ90" s="182"/>
      <c r="OPV90" s="183"/>
      <c r="OPW90" s="183"/>
      <c r="OPX90" s="183"/>
      <c r="OPY90" s="184"/>
      <c r="OPZ90" s="185"/>
      <c r="OQA90" s="183"/>
      <c r="OQC90" s="182"/>
      <c r="OQH90" s="183"/>
      <c r="OQI90" s="183"/>
      <c r="OQJ90" s="183"/>
      <c r="OQK90" s="184"/>
      <c r="OQL90" s="185"/>
      <c r="OQM90" s="183"/>
      <c r="OQO90" s="182"/>
      <c r="OQT90" s="183"/>
      <c r="OQU90" s="183"/>
      <c r="OQV90" s="183"/>
      <c r="OQW90" s="184"/>
      <c r="OQX90" s="185"/>
      <c r="OQY90" s="183"/>
      <c r="ORA90" s="182"/>
      <c r="ORF90" s="183"/>
      <c r="ORG90" s="183"/>
      <c r="ORH90" s="183"/>
      <c r="ORI90" s="184"/>
      <c r="ORJ90" s="185"/>
      <c r="ORK90" s="183"/>
      <c r="ORM90" s="182"/>
      <c r="ORR90" s="183"/>
      <c r="ORS90" s="183"/>
      <c r="ORT90" s="183"/>
      <c r="ORU90" s="184"/>
      <c r="ORV90" s="185"/>
      <c r="ORW90" s="183"/>
      <c r="ORY90" s="182"/>
      <c r="OSD90" s="183"/>
      <c r="OSE90" s="183"/>
      <c r="OSF90" s="183"/>
      <c r="OSG90" s="184"/>
      <c r="OSH90" s="185"/>
      <c r="OSI90" s="183"/>
      <c r="OSK90" s="182"/>
      <c r="OSP90" s="183"/>
      <c r="OSQ90" s="183"/>
      <c r="OSR90" s="183"/>
      <c r="OSS90" s="184"/>
      <c r="OST90" s="185"/>
      <c r="OSU90" s="183"/>
      <c r="OSW90" s="182"/>
      <c r="OTB90" s="183"/>
      <c r="OTC90" s="183"/>
      <c r="OTD90" s="183"/>
      <c r="OTE90" s="184"/>
      <c r="OTF90" s="185"/>
      <c r="OTG90" s="183"/>
      <c r="OTI90" s="182"/>
      <c r="OTN90" s="183"/>
      <c r="OTO90" s="183"/>
      <c r="OTP90" s="183"/>
      <c r="OTQ90" s="184"/>
      <c r="OTR90" s="185"/>
      <c r="OTS90" s="183"/>
      <c r="OTU90" s="182"/>
      <c r="OTZ90" s="183"/>
      <c r="OUA90" s="183"/>
      <c r="OUB90" s="183"/>
      <c r="OUC90" s="184"/>
      <c r="OUD90" s="185"/>
      <c r="OUE90" s="183"/>
      <c r="OUG90" s="182"/>
      <c r="OUL90" s="183"/>
      <c r="OUM90" s="183"/>
      <c r="OUN90" s="183"/>
      <c r="OUO90" s="184"/>
      <c r="OUP90" s="185"/>
      <c r="OUQ90" s="183"/>
      <c r="OUS90" s="182"/>
      <c r="OUX90" s="183"/>
      <c r="OUY90" s="183"/>
      <c r="OUZ90" s="183"/>
      <c r="OVA90" s="184"/>
      <c r="OVB90" s="185"/>
      <c r="OVC90" s="183"/>
      <c r="OVE90" s="182"/>
      <c r="OVJ90" s="183"/>
      <c r="OVK90" s="183"/>
      <c r="OVL90" s="183"/>
      <c r="OVM90" s="184"/>
      <c r="OVN90" s="185"/>
      <c r="OVO90" s="183"/>
      <c r="OVQ90" s="182"/>
      <c r="OVV90" s="183"/>
      <c r="OVW90" s="183"/>
      <c r="OVX90" s="183"/>
      <c r="OVY90" s="184"/>
      <c r="OVZ90" s="185"/>
      <c r="OWA90" s="183"/>
      <c r="OWC90" s="182"/>
      <c r="OWH90" s="183"/>
      <c r="OWI90" s="183"/>
      <c r="OWJ90" s="183"/>
      <c r="OWK90" s="184"/>
      <c r="OWL90" s="185"/>
      <c r="OWM90" s="183"/>
      <c r="OWO90" s="182"/>
      <c r="OWT90" s="183"/>
      <c r="OWU90" s="183"/>
      <c r="OWV90" s="183"/>
      <c r="OWW90" s="184"/>
      <c r="OWX90" s="185"/>
      <c r="OWY90" s="183"/>
      <c r="OXA90" s="182"/>
      <c r="OXF90" s="183"/>
      <c r="OXG90" s="183"/>
      <c r="OXH90" s="183"/>
      <c r="OXI90" s="184"/>
      <c r="OXJ90" s="185"/>
      <c r="OXK90" s="183"/>
      <c r="OXM90" s="182"/>
      <c r="OXR90" s="183"/>
      <c r="OXS90" s="183"/>
      <c r="OXT90" s="183"/>
      <c r="OXU90" s="184"/>
      <c r="OXV90" s="185"/>
      <c r="OXW90" s="183"/>
      <c r="OXY90" s="182"/>
      <c r="OYD90" s="183"/>
      <c r="OYE90" s="183"/>
      <c r="OYF90" s="183"/>
      <c r="OYG90" s="184"/>
      <c r="OYH90" s="185"/>
      <c r="OYI90" s="183"/>
      <c r="OYK90" s="182"/>
      <c r="OYP90" s="183"/>
      <c r="OYQ90" s="183"/>
      <c r="OYR90" s="183"/>
      <c r="OYS90" s="184"/>
      <c r="OYT90" s="185"/>
      <c r="OYU90" s="183"/>
      <c r="OYW90" s="182"/>
      <c r="OZB90" s="183"/>
      <c r="OZC90" s="183"/>
      <c r="OZD90" s="183"/>
      <c r="OZE90" s="184"/>
      <c r="OZF90" s="185"/>
      <c r="OZG90" s="183"/>
      <c r="OZI90" s="182"/>
      <c r="OZN90" s="183"/>
      <c r="OZO90" s="183"/>
      <c r="OZP90" s="183"/>
      <c r="OZQ90" s="184"/>
      <c r="OZR90" s="185"/>
      <c r="OZS90" s="183"/>
      <c r="OZU90" s="182"/>
      <c r="OZZ90" s="183"/>
      <c r="PAA90" s="183"/>
      <c r="PAB90" s="183"/>
      <c r="PAC90" s="184"/>
      <c r="PAD90" s="185"/>
      <c r="PAE90" s="183"/>
      <c r="PAG90" s="182"/>
      <c r="PAL90" s="183"/>
      <c r="PAM90" s="183"/>
      <c r="PAN90" s="183"/>
      <c r="PAO90" s="184"/>
      <c r="PAP90" s="185"/>
      <c r="PAQ90" s="183"/>
      <c r="PAS90" s="182"/>
      <c r="PAX90" s="183"/>
      <c r="PAY90" s="183"/>
      <c r="PAZ90" s="183"/>
      <c r="PBA90" s="184"/>
      <c r="PBB90" s="185"/>
      <c r="PBC90" s="183"/>
      <c r="PBE90" s="182"/>
      <c r="PBJ90" s="183"/>
      <c r="PBK90" s="183"/>
      <c r="PBL90" s="183"/>
      <c r="PBM90" s="184"/>
      <c r="PBN90" s="185"/>
      <c r="PBO90" s="183"/>
      <c r="PBQ90" s="182"/>
      <c r="PBV90" s="183"/>
      <c r="PBW90" s="183"/>
      <c r="PBX90" s="183"/>
      <c r="PBY90" s="184"/>
      <c r="PBZ90" s="185"/>
      <c r="PCA90" s="183"/>
      <c r="PCC90" s="182"/>
      <c r="PCH90" s="183"/>
      <c r="PCI90" s="183"/>
      <c r="PCJ90" s="183"/>
      <c r="PCK90" s="184"/>
      <c r="PCL90" s="185"/>
      <c r="PCM90" s="183"/>
      <c r="PCO90" s="182"/>
      <c r="PCT90" s="183"/>
      <c r="PCU90" s="183"/>
      <c r="PCV90" s="183"/>
      <c r="PCW90" s="184"/>
      <c r="PCX90" s="185"/>
      <c r="PCY90" s="183"/>
      <c r="PDA90" s="182"/>
      <c r="PDF90" s="183"/>
      <c r="PDG90" s="183"/>
      <c r="PDH90" s="183"/>
      <c r="PDI90" s="184"/>
      <c r="PDJ90" s="185"/>
      <c r="PDK90" s="183"/>
      <c r="PDM90" s="182"/>
      <c r="PDR90" s="183"/>
      <c r="PDS90" s="183"/>
      <c r="PDT90" s="183"/>
      <c r="PDU90" s="184"/>
      <c r="PDV90" s="185"/>
      <c r="PDW90" s="183"/>
      <c r="PDY90" s="182"/>
      <c r="PED90" s="183"/>
      <c r="PEE90" s="183"/>
      <c r="PEF90" s="183"/>
      <c r="PEG90" s="184"/>
      <c r="PEH90" s="185"/>
      <c r="PEI90" s="183"/>
      <c r="PEK90" s="182"/>
      <c r="PEP90" s="183"/>
      <c r="PEQ90" s="183"/>
      <c r="PER90" s="183"/>
      <c r="PES90" s="184"/>
      <c r="PET90" s="185"/>
      <c r="PEU90" s="183"/>
      <c r="PEW90" s="182"/>
      <c r="PFB90" s="183"/>
      <c r="PFC90" s="183"/>
      <c r="PFD90" s="183"/>
      <c r="PFE90" s="184"/>
      <c r="PFF90" s="185"/>
      <c r="PFG90" s="183"/>
      <c r="PFI90" s="182"/>
      <c r="PFN90" s="183"/>
      <c r="PFO90" s="183"/>
      <c r="PFP90" s="183"/>
      <c r="PFQ90" s="184"/>
      <c r="PFR90" s="185"/>
      <c r="PFS90" s="183"/>
      <c r="PFU90" s="182"/>
      <c r="PFZ90" s="183"/>
      <c r="PGA90" s="183"/>
      <c r="PGB90" s="183"/>
      <c r="PGC90" s="184"/>
      <c r="PGD90" s="185"/>
      <c r="PGE90" s="183"/>
      <c r="PGG90" s="182"/>
      <c r="PGL90" s="183"/>
      <c r="PGM90" s="183"/>
      <c r="PGN90" s="183"/>
      <c r="PGO90" s="184"/>
      <c r="PGP90" s="185"/>
      <c r="PGQ90" s="183"/>
      <c r="PGS90" s="182"/>
      <c r="PGX90" s="183"/>
      <c r="PGY90" s="183"/>
      <c r="PGZ90" s="183"/>
      <c r="PHA90" s="184"/>
      <c r="PHB90" s="185"/>
      <c r="PHC90" s="183"/>
      <c r="PHE90" s="182"/>
      <c r="PHJ90" s="183"/>
      <c r="PHK90" s="183"/>
      <c r="PHL90" s="183"/>
      <c r="PHM90" s="184"/>
      <c r="PHN90" s="185"/>
      <c r="PHO90" s="183"/>
      <c r="PHQ90" s="182"/>
      <c r="PHV90" s="183"/>
      <c r="PHW90" s="183"/>
      <c r="PHX90" s="183"/>
      <c r="PHY90" s="184"/>
      <c r="PHZ90" s="185"/>
      <c r="PIA90" s="183"/>
      <c r="PIC90" s="182"/>
      <c r="PIH90" s="183"/>
      <c r="PII90" s="183"/>
      <c r="PIJ90" s="183"/>
      <c r="PIK90" s="184"/>
      <c r="PIL90" s="185"/>
      <c r="PIM90" s="183"/>
      <c r="PIO90" s="182"/>
      <c r="PIT90" s="183"/>
      <c r="PIU90" s="183"/>
      <c r="PIV90" s="183"/>
      <c r="PIW90" s="184"/>
      <c r="PIX90" s="185"/>
      <c r="PIY90" s="183"/>
      <c r="PJA90" s="182"/>
      <c r="PJF90" s="183"/>
      <c r="PJG90" s="183"/>
      <c r="PJH90" s="183"/>
      <c r="PJI90" s="184"/>
      <c r="PJJ90" s="185"/>
      <c r="PJK90" s="183"/>
      <c r="PJM90" s="182"/>
      <c r="PJR90" s="183"/>
      <c r="PJS90" s="183"/>
      <c r="PJT90" s="183"/>
      <c r="PJU90" s="184"/>
      <c r="PJV90" s="185"/>
      <c r="PJW90" s="183"/>
      <c r="PJY90" s="182"/>
      <c r="PKD90" s="183"/>
      <c r="PKE90" s="183"/>
      <c r="PKF90" s="183"/>
      <c r="PKG90" s="184"/>
      <c r="PKH90" s="185"/>
      <c r="PKI90" s="183"/>
      <c r="PKK90" s="182"/>
      <c r="PKP90" s="183"/>
      <c r="PKQ90" s="183"/>
      <c r="PKR90" s="183"/>
      <c r="PKS90" s="184"/>
      <c r="PKT90" s="185"/>
      <c r="PKU90" s="183"/>
      <c r="PKW90" s="182"/>
      <c r="PLB90" s="183"/>
      <c r="PLC90" s="183"/>
      <c r="PLD90" s="183"/>
      <c r="PLE90" s="184"/>
      <c r="PLF90" s="185"/>
      <c r="PLG90" s="183"/>
      <c r="PLI90" s="182"/>
      <c r="PLN90" s="183"/>
      <c r="PLO90" s="183"/>
      <c r="PLP90" s="183"/>
      <c r="PLQ90" s="184"/>
      <c r="PLR90" s="185"/>
      <c r="PLS90" s="183"/>
      <c r="PLU90" s="182"/>
      <c r="PLZ90" s="183"/>
      <c r="PMA90" s="183"/>
      <c r="PMB90" s="183"/>
      <c r="PMC90" s="184"/>
      <c r="PMD90" s="185"/>
      <c r="PME90" s="183"/>
      <c r="PMG90" s="182"/>
      <c r="PML90" s="183"/>
      <c r="PMM90" s="183"/>
      <c r="PMN90" s="183"/>
      <c r="PMO90" s="184"/>
      <c r="PMP90" s="185"/>
      <c r="PMQ90" s="183"/>
      <c r="PMS90" s="182"/>
      <c r="PMX90" s="183"/>
      <c r="PMY90" s="183"/>
      <c r="PMZ90" s="183"/>
      <c r="PNA90" s="184"/>
      <c r="PNB90" s="185"/>
      <c r="PNC90" s="183"/>
      <c r="PNE90" s="182"/>
      <c r="PNJ90" s="183"/>
      <c r="PNK90" s="183"/>
      <c r="PNL90" s="183"/>
      <c r="PNM90" s="184"/>
      <c r="PNN90" s="185"/>
      <c r="PNO90" s="183"/>
      <c r="PNQ90" s="182"/>
      <c r="PNV90" s="183"/>
      <c r="PNW90" s="183"/>
      <c r="PNX90" s="183"/>
      <c r="PNY90" s="184"/>
      <c r="PNZ90" s="185"/>
      <c r="POA90" s="183"/>
      <c r="POC90" s="182"/>
      <c r="POH90" s="183"/>
      <c r="POI90" s="183"/>
      <c r="POJ90" s="183"/>
      <c r="POK90" s="184"/>
      <c r="POL90" s="185"/>
      <c r="POM90" s="183"/>
      <c r="POO90" s="182"/>
      <c r="POT90" s="183"/>
      <c r="POU90" s="183"/>
      <c r="POV90" s="183"/>
      <c r="POW90" s="184"/>
      <c r="POX90" s="185"/>
      <c r="POY90" s="183"/>
      <c r="PPA90" s="182"/>
      <c r="PPF90" s="183"/>
      <c r="PPG90" s="183"/>
      <c r="PPH90" s="183"/>
      <c r="PPI90" s="184"/>
      <c r="PPJ90" s="185"/>
      <c r="PPK90" s="183"/>
      <c r="PPM90" s="182"/>
      <c r="PPR90" s="183"/>
      <c r="PPS90" s="183"/>
      <c r="PPT90" s="183"/>
      <c r="PPU90" s="184"/>
      <c r="PPV90" s="185"/>
      <c r="PPW90" s="183"/>
      <c r="PPY90" s="182"/>
      <c r="PQD90" s="183"/>
      <c r="PQE90" s="183"/>
      <c r="PQF90" s="183"/>
      <c r="PQG90" s="184"/>
      <c r="PQH90" s="185"/>
      <c r="PQI90" s="183"/>
      <c r="PQK90" s="182"/>
      <c r="PQP90" s="183"/>
      <c r="PQQ90" s="183"/>
      <c r="PQR90" s="183"/>
      <c r="PQS90" s="184"/>
      <c r="PQT90" s="185"/>
      <c r="PQU90" s="183"/>
      <c r="PQW90" s="182"/>
      <c r="PRB90" s="183"/>
      <c r="PRC90" s="183"/>
      <c r="PRD90" s="183"/>
      <c r="PRE90" s="184"/>
      <c r="PRF90" s="185"/>
      <c r="PRG90" s="183"/>
      <c r="PRI90" s="182"/>
      <c r="PRN90" s="183"/>
      <c r="PRO90" s="183"/>
      <c r="PRP90" s="183"/>
      <c r="PRQ90" s="184"/>
      <c r="PRR90" s="185"/>
      <c r="PRS90" s="183"/>
      <c r="PRU90" s="182"/>
      <c r="PRZ90" s="183"/>
      <c r="PSA90" s="183"/>
      <c r="PSB90" s="183"/>
      <c r="PSC90" s="184"/>
      <c r="PSD90" s="185"/>
      <c r="PSE90" s="183"/>
      <c r="PSG90" s="182"/>
      <c r="PSL90" s="183"/>
      <c r="PSM90" s="183"/>
      <c r="PSN90" s="183"/>
      <c r="PSO90" s="184"/>
      <c r="PSP90" s="185"/>
      <c r="PSQ90" s="183"/>
      <c r="PSS90" s="182"/>
      <c r="PSX90" s="183"/>
      <c r="PSY90" s="183"/>
      <c r="PSZ90" s="183"/>
      <c r="PTA90" s="184"/>
      <c r="PTB90" s="185"/>
      <c r="PTC90" s="183"/>
      <c r="PTE90" s="182"/>
      <c r="PTJ90" s="183"/>
      <c r="PTK90" s="183"/>
      <c r="PTL90" s="183"/>
      <c r="PTM90" s="184"/>
      <c r="PTN90" s="185"/>
      <c r="PTO90" s="183"/>
      <c r="PTQ90" s="182"/>
      <c r="PTV90" s="183"/>
      <c r="PTW90" s="183"/>
      <c r="PTX90" s="183"/>
      <c r="PTY90" s="184"/>
      <c r="PTZ90" s="185"/>
      <c r="PUA90" s="183"/>
      <c r="PUC90" s="182"/>
      <c r="PUH90" s="183"/>
      <c r="PUI90" s="183"/>
      <c r="PUJ90" s="183"/>
      <c r="PUK90" s="184"/>
      <c r="PUL90" s="185"/>
      <c r="PUM90" s="183"/>
      <c r="PUO90" s="182"/>
      <c r="PUT90" s="183"/>
      <c r="PUU90" s="183"/>
      <c r="PUV90" s="183"/>
      <c r="PUW90" s="184"/>
      <c r="PUX90" s="185"/>
      <c r="PUY90" s="183"/>
      <c r="PVA90" s="182"/>
      <c r="PVF90" s="183"/>
      <c r="PVG90" s="183"/>
      <c r="PVH90" s="183"/>
      <c r="PVI90" s="184"/>
      <c r="PVJ90" s="185"/>
      <c r="PVK90" s="183"/>
      <c r="PVM90" s="182"/>
      <c r="PVR90" s="183"/>
      <c r="PVS90" s="183"/>
      <c r="PVT90" s="183"/>
      <c r="PVU90" s="184"/>
      <c r="PVV90" s="185"/>
      <c r="PVW90" s="183"/>
      <c r="PVY90" s="182"/>
      <c r="PWD90" s="183"/>
      <c r="PWE90" s="183"/>
      <c r="PWF90" s="183"/>
      <c r="PWG90" s="184"/>
      <c r="PWH90" s="185"/>
      <c r="PWI90" s="183"/>
      <c r="PWK90" s="182"/>
      <c r="PWP90" s="183"/>
      <c r="PWQ90" s="183"/>
      <c r="PWR90" s="183"/>
      <c r="PWS90" s="184"/>
      <c r="PWT90" s="185"/>
      <c r="PWU90" s="183"/>
      <c r="PWW90" s="182"/>
      <c r="PXB90" s="183"/>
      <c r="PXC90" s="183"/>
      <c r="PXD90" s="183"/>
      <c r="PXE90" s="184"/>
      <c r="PXF90" s="185"/>
      <c r="PXG90" s="183"/>
      <c r="PXI90" s="182"/>
      <c r="PXN90" s="183"/>
      <c r="PXO90" s="183"/>
      <c r="PXP90" s="183"/>
      <c r="PXQ90" s="184"/>
      <c r="PXR90" s="185"/>
      <c r="PXS90" s="183"/>
      <c r="PXU90" s="182"/>
      <c r="PXZ90" s="183"/>
      <c r="PYA90" s="183"/>
      <c r="PYB90" s="183"/>
      <c r="PYC90" s="184"/>
      <c r="PYD90" s="185"/>
      <c r="PYE90" s="183"/>
      <c r="PYG90" s="182"/>
      <c r="PYL90" s="183"/>
      <c r="PYM90" s="183"/>
      <c r="PYN90" s="183"/>
      <c r="PYO90" s="184"/>
      <c r="PYP90" s="185"/>
      <c r="PYQ90" s="183"/>
      <c r="PYS90" s="182"/>
      <c r="PYX90" s="183"/>
      <c r="PYY90" s="183"/>
      <c r="PYZ90" s="183"/>
      <c r="PZA90" s="184"/>
      <c r="PZB90" s="185"/>
      <c r="PZC90" s="183"/>
      <c r="PZE90" s="182"/>
      <c r="PZJ90" s="183"/>
      <c r="PZK90" s="183"/>
      <c r="PZL90" s="183"/>
      <c r="PZM90" s="184"/>
      <c r="PZN90" s="185"/>
      <c r="PZO90" s="183"/>
      <c r="PZQ90" s="182"/>
      <c r="PZV90" s="183"/>
      <c r="PZW90" s="183"/>
      <c r="PZX90" s="183"/>
      <c r="PZY90" s="184"/>
      <c r="PZZ90" s="185"/>
      <c r="QAA90" s="183"/>
      <c r="QAC90" s="182"/>
      <c r="QAH90" s="183"/>
      <c r="QAI90" s="183"/>
      <c r="QAJ90" s="183"/>
      <c r="QAK90" s="184"/>
      <c r="QAL90" s="185"/>
      <c r="QAM90" s="183"/>
      <c r="QAO90" s="182"/>
      <c r="QAT90" s="183"/>
      <c r="QAU90" s="183"/>
      <c r="QAV90" s="183"/>
      <c r="QAW90" s="184"/>
      <c r="QAX90" s="185"/>
      <c r="QAY90" s="183"/>
      <c r="QBA90" s="182"/>
      <c r="QBF90" s="183"/>
      <c r="QBG90" s="183"/>
      <c r="QBH90" s="183"/>
      <c r="QBI90" s="184"/>
      <c r="QBJ90" s="185"/>
      <c r="QBK90" s="183"/>
      <c r="QBM90" s="182"/>
      <c r="QBR90" s="183"/>
      <c r="QBS90" s="183"/>
      <c r="QBT90" s="183"/>
      <c r="QBU90" s="184"/>
      <c r="QBV90" s="185"/>
      <c r="QBW90" s="183"/>
      <c r="QBY90" s="182"/>
      <c r="QCD90" s="183"/>
      <c r="QCE90" s="183"/>
      <c r="QCF90" s="183"/>
      <c r="QCG90" s="184"/>
      <c r="QCH90" s="185"/>
      <c r="QCI90" s="183"/>
      <c r="QCK90" s="182"/>
      <c r="QCP90" s="183"/>
      <c r="QCQ90" s="183"/>
      <c r="QCR90" s="183"/>
      <c r="QCS90" s="184"/>
      <c r="QCT90" s="185"/>
      <c r="QCU90" s="183"/>
      <c r="QCW90" s="182"/>
      <c r="QDB90" s="183"/>
      <c r="QDC90" s="183"/>
      <c r="QDD90" s="183"/>
      <c r="QDE90" s="184"/>
      <c r="QDF90" s="185"/>
      <c r="QDG90" s="183"/>
      <c r="QDI90" s="182"/>
      <c r="QDN90" s="183"/>
      <c r="QDO90" s="183"/>
      <c r="QDP90" s="183"/>
      <c r="QDQ90" s="184"/>
      <c r="QDR90" s="185"/>
      <c r="QDS90" s="183"/>
      <c r="QDU90" s="182"/>
      <c r="QDZ90" s="183"/>
      <c r="QEA90" s="183"/>
      <c r="QEB90" s="183"/>
      <c r="QEC90" s="184"/>
      <c r="QED90" s="185"/>
      <c r="QEE90" s="183"/>
      <c r="QEG90" s="182"/>
      <c r="QEL90" s="183"/>
      <c r="QEM90" s="183"/>
      <c r="QEN90" s="183"/>
      <c r="QEO90" s="184"/>
      <c r="QEP90" s="185"/>
      <c r="QEQ90" s="183"/>
      <c r="QES90" s="182"/>
      <c r="QEX90" s="183"/>
      <c r="QEY90" s="183"/>
      <c r="QEZ90" s="183"/>
      <c r="QFA90" s="184"/>
      <c r="QFB90" s="185"/>
      <c r="QFC90" s="183"/>
      <c r="QFE90" s="182"/>
      <c r="QFJ90" s="183"/>
      <c r="QFK90" s="183"/>
      <c r="QFL90" s="183"/>
      <c r="QFM90" s="184"/>
      <c r="QFN90" s="185"/>
      <c r="QFO90" s="183"/>
      <c r="QFQ90" s="182"/>
      <c r="QFV90" s="183"/>
      <c r="QFW90" s="183"/>
      <c r="QFX90" s="183"/>
      <c r="QFY90" s="184"/>
      <c r="QFZ90" s="185"/>
      <c r="QGA90" s="183"/>
      <c r="QGC90" s="182"/>
      <c r="QGH90" s="183"/>
      <c r="QGI90" s="183"/>
      <c r="QGJ90" s="183"/>
      <c r="QGK90" s="184"/>
      <c r="QGL90" s="185"/>
      <c r="QGM90" s="183"/>
      <c r="QGO90" s="182"/>
      <c r="QGT90" s="183"/>
      <c r="QGU90" s="183"/>
      <c r="QGV90" s="183"/>
      <c r="QGW90" s="184"/>
      <c r="QGX90" s="185"/>
      <c r="QGY90" s="183"/>
      <c r="QHA90" s="182"/>
      <c r="QHF90" s="183"/>
      <c r="QHG90" s="183"/>
      <c r="QHH90" s="183"/>
      <c r="QHI90" s="184"/>
      <c r="QHJ90" s="185"/>
      <c r="QHK90" s="183"/>
      <c r="QHM90" s="182"/>
      <c r="QHR90" s="183"/>
      <c r="QHS90" s="183"/>
      <c r="QHT90" s="183"/>
      <c r="QHU90" s="184"/>
      <c r="QHV90" s="185"/>
      <c r="QHW90" s="183"/>
      <c r="QHY90" s="182"/>
      <c r="QID90" s="183"/>
      <c r="QIE90" s="183"/>
      <c r="QIF90" s="183"/>
      <c r="QIG90" s="184"/>
      <c r="QIH90" s="185"/>
      <c r="QII90" s="183"/>
      <c r="QIK90" s="182"/>
      <c r="QIP90" s="183"/>
      <c r="QIQ90" s="183"/>
      <c r="QIR90" s="183"/>
      <c r="QIS90" s="184"/>
      <c r="QIT90" s="185"/>
      <c r="QIU90" s="183"/>
      <c r="QIW90" s="182"/>
      <c r="QJB90" s="183"/>
      <c r="QJC90" s="183"/>
      <c r="QJD90" s="183"/>
      <c r="QJE90" s="184"/>
      <c r="QJF90" s="185"/>
      <c r="QJG90" s="183"/>
      <c r="QJI90" s="182"/>
      <c r="QJN90" s="183"/>
      <c r="QJO90" s="183"/>
      <c r="QJP90" s="183"/>
      <c r="QJQ90" s="184"/>
      <c r="QJR90" s="185"/>
      <c r="QJS90" s="183"/>
      <c r="QJU90" s="182"/>
      <c r="QJZ90" s="183"/>
      <c r="QKA90" s="183"/>
      <c r="QKB90" s="183"/>
      <c r="QKC90" s="184"/>
      <c r="QKD90" s="185"/>
      <c r="QKE90" s="183"/>
      <c r="QKG90" s="182"/>
      <c r="QKL90" s="183"/>
      <c r="QKM90" s="183"/>
      <c r="QKN90" s="183"/>
      <c r="QKO90" s="184"/>
      <c r="QKP90" s="185"/>
      <c r="QKQ90" s="183"/>
      <c r="QKS90" s="182"/>
      <c r="QKX90" s="183"/>
      <c r="QKY90" s="183"/>
      <c r="QKZ90" s="183"/>
      <c r="QLA90" s="184"/>
      <c r="QLB90" s="185"/>
      <c r="QLC90" s="183"/>
      <c r="QLE90" s="182"/>
      <c r="QLJ90" s="183"/>
      <c r="QLK90" s="183"/>
      <c r="QLL90" s="183"/>
      <c r="QLM90" s="184"/>
      <c r="QLN90" s="185"/>
      <c r="QLO90" s="183"/>
      <c r="QLQ90" s="182"/>
      <c r="QLV90" s="183"/>
      <c r="QLW90" s="183"/>
      <c r="QLX90" s="183"/>
      <c r="QLY90" s="184"/>
      <c r="QLZ90" s="185"/>
      <c r="QMA90" s="183"/>
      <c r="QMC90" s="182"/>
      <c r="QMH90" s="183"/>
      <c r="QMI90" s="183"/>
      <c r="QMJ90" s="183"/>
      <c r="QMK90" s="184"/>
      <c r="QML90" s="185"/>
      <c r="QMM90" s="183"/>
      <c r="QMO90" s="182"/>
      <c r="QMT90" s="183"/>
      <c r="QMU90" s="183"/>
      <c r="QMV90" s="183"/>
      <c r="QMW90" s="184"/>
      <c r="QMX90" s="185"/>
      <c r="QMY90" s="183"/>
      <c r="QNA90" s="182"/>
      <c r="QNF90" s="183"/>
      <c r="QNG90" s="183"/>
      <c r="QNH90" s="183"/>
      <c r="QNI90" s="184"/>
      <c r="QNJ90" s="185"/>
      <c r="QNK90" s="183"/>
      <c r="QNM90" s="182"/>
      <c r="QNR90" s="183"/>
      <c r="QNS90" s="183"/>
      <c r="QNT90" s="183"/>
      <c r="QNU90" s="184"/>
      <c r="QNV90" s="185"/>
      <c r="QNW90" s="183"/>
      <c r="QNY90" s="182"/>
      <c r="QOD90" s="183"/>
      <c r="QOE90" s="183"/>
      <c r="QOF90" s="183"/>
      <c r="QOG90" s="184"/>
      <c r="QOH90" s="185"/>
      <c r="QOI90" s="183"/>
      <c r="QOK90" s="182"/>
      <c r="QOP90" s="183"/>
      <c r="QOQ90" s="183"/>
      <c r="QOR90" s="183"/>
      <c r="QOS90" s="184"/>
      <c r="QOT90" s="185"/>
      <c r="QOU90" s="183"/>
      <c r="QOW90" s="182"/>
      <c r="QPB90" s="183"/>
      <c r="QPC90" s="183"/>
      <c r="QPD90" s="183"/>
      <c r="QPE90" s="184"/>
      <c r="QPF90" s="185"/>
      <c r="QPG90" s="183"/>
      <c r="QPI90" s="182"/>
      <c r="QPN90" s="183"/>
      <c r="QPO90" s="183"/>
      <c r="QPP90" s="183"/>
      <c r="QPQ90" s="184"/>
      <c r="QPR90" s="185"/>
      <c r="QPS90" s="183"/>
      <c r="QPU90" s="182"/>
      <c r="QPZ90" s="183"/>
      <c r="QQA90" s="183"/>
      <c r="QQB90" s="183"/>
      <c r="QQC90" s="184"/>
      <c r="QQD90" s="185"/>
      <c r="QQE90" s="183"/>
      <c r="QQG90" s="182"/>
      <c r="QQL90" s="183"/>
      <c r="QQM90" s="183"/>
      <c r="QQN90" s="183"/>
      <c r="QQO90" s="184"/>
      <c r="QQP90" s="185"/>
      <c r="QQQ90" s="183"/>
      <c r="QQS90" s="182"/>
      <c r="QQX90" s="183"/>
      <c r="QQY90" s="183"/>
      <c r="QQZ90" s="183"/>
      <c r="QRA90" s="184"/>
      <c r="QRB90" s="185"/>
      <c r="QRC90" s="183"/>
      <c r="QRE90" s="182"/>
      <c r="QRJ90" s="183"/>
      <c r="QRK90" s="183"/>
      <c r="QRL90" s="183"/>
      <c r="QRM90" s="184"/>
      <c r="QRN90" s="185"/>
      <c r="QRO90" s="183"/>
      <c r="QRQ90" s="182"/>
      <c r="QRV90" s="183"/>
      <c r="QRW90" s="183"/>
      <c r="QRX90" s="183"/>
      <c r="QRY90" s="184"/>
      <c r="QRZ90" s="185"/>
      <c r="QSA90" s="183"/>
      <c r="QSC90" s="182"/>
      <c r="QSH90" s="183"/>
      <c r="QSI90" s="183"/>
      <c r="QSJ90" s="183"/>
      <c r="QSK90" s="184"/>
      <c r="QSL90" s="185"/>
      <c r="QSM90" s="183"/>
      <c r="QSO90" s="182"/>
      <c r="QST90" s="183"/>
      <c r="QSU90" s="183"/>
      <c r="QSV90" s="183"/>
      <c r="QSW90" s="184"/>
      <c r="QSX90" s="185"/>
      <c r="QSY90" s="183"/>
      <c r="QTA90" s="182"/>
      <c r="QTF90" s="183"/>
      <c r="QTG90" s="183"/>
      <c r="QTH90" s="183"/>
      <c r="QTI90" s="184"/>
      <c r="QTJ90" s="185"/>
      <c r="QTK90" s="183"/>
      <c r="QTM90" s="182"/>
      <c r="QTR90" s="183"/>
      <c r="QTS90" s="183"/>
      <c r="QTT90" s="183"/>
      <c r="QTU90" s="184"/>
      <c r="QTV90" s="185"/>
      <c r="QTW90" s="183"/>
      <c r="QTY90" s="182"/>
      <c r="QUD90" s="183"/>
      <c r="QUE90" s="183"/>
      <c r="QUF90" s="183"/>
      <c r="QUG90" s="184"/>
      <c r="QUH90" s="185"/>
      <c r="QUI90" s="183"/>
      <c r="QUK90" s="182"/>
      <c r="QUP90" s="183"/>
      <c r="QUQ90" s="183"/>
      <c r="QUR90" s="183"/>
      <c r="QUS90" s="184"/>
      <c r="QUT90" s="185"/>
      <c r="QUU90" s="183"/>
      <c r="QUW90" s="182"/>
      <c r="QVB90" s="183"/>
      <c r="QVC90" s="183"/>
      <c r="QVD90" s="183"/>
      <c r="QVE90" s="184"/>
      <c r="QVF90" s="185"/>
      <c r="QVG90" s="183"/>
      <c r="QVI90" s="182"/>
      <c r="QVN90" s="183"/>
      <c r="QVO90" s="183"/>
      <c r="QVP90" s="183"/>
      <c r="QVQ90" s="184"/>
      <c r="QVR90" s="185"/>
      <c r="QVS90" s="183"/>
      <c r="QVU90" s="182"/>
      <c r="QVZ90" s="183"/>
      <c r="QWA90" s="183"/>
      <c r="QWB90" s="183"/>
      <c r="QWC90" s="184"/>
      <c r="QWD90" s="185"/>
      <c r="QWE90" s="183"/>
      <c r="QWG90" s="182"/>
      <c r="QWL90" s="183"/>
      <c r="QWM90" s="183"/>
      <c r="QWN90" s="183"/>
      <c r="QWO90" s="184"/>
      <c r="QWP90" s="185"/>
      <c r="QWQ90" s="183"/>
      <c r="QWS90" s="182"/>
      <c r="QWX90" s="183"/>
      <c r="QWY90" s="183"/>
      <c r="QWZ90" s="183"/>
      <c r="QXA90" s="184"/>
      <c r="QXB90" s="185"/>
      <c r="QXC90" s="183"/>
      <c r="QXE90" s="182"/>
      <c r="QXJ90" s="183"/>
      <c r="QXK90" s="183"/>
      <c r="QXL90" s="183"/>
      <c r="QXM90" s="184"/>
      <c r="QXN90" s="185"/>
      <c r="QXO90" s="183"/>
      <c r="QXQ90" s="182"/>
      <c r="QXV90" s="183"/>
      <c r="QXW90" s="183"/>
      <c r="QXX90" s="183"/>
      <c r="QXY90" s="184"/>
      <c r="QXZ90" s="185"/>
      <c r="QYA90" s="183"/>
      <c r="QYC90" s="182"/>
      <c r="QYH90" s="183"/>
      <c r="QYI90" s="183"/>
      <c r="QYJ90" s="183"/>
      <c r="QYK90" s="184"/>
      <c r="QYL90" s="185"/>
      <c r="QYM90" s="183"/>
      <c r="QYO90" s="182"/>
      <c r="QYT90" s="183"/>
      <c r="QYU90" s="183"/>
      <c r="QYV90" s="183"/>
      <c r="QYW90" s="184"/>
      <c r="QYX90" s="185"/>
      <c r="QYY90" s="183"/>
      <c r="QZA90" s="182"/>
      <c r="QZF90" s="183"/>
      <c r="QZG90" s="183"/>
      <c r="QZH90" s="183"/>
      <c r="QZI90" s="184"/>
      <c r="QZJ90" s="185"/>
      <c r="QZK90" s="183"/>
      <c r="QZM90" s="182"/>
      <c r="QZR90" s="183"/>
      <c r="QZS90" s="183"/>
      <c r="QZT90" s="183"/>
      <c r="QZU90" s="184"/>
      <c r="QZV90" s="185"/>
      <c r="QZW90" s="183"/>
      <c r="QZY90" s="182"/>
      <c r="RAD90" s="183"/>
      <c r="RAE90" s="183"/>
      <c r="RAF90" s="183"/>
      <c r="RAG90" s="184"/>
      <c r="RAH90" s="185"/>
      <c r="RAI90" s="183"/>
      <c r="RAK90" s="182"/>
      <c r="RAP90" s="183"/>
      <c r="RAQ90" s="183"/>
      <c r="RAR90" s="183"/>
      <c r="RAS90" s="184"/>
      <c r="RAT90" s="185"/>
      <c r="RAU90" s="183"/>
      <c r="RAW90" s="182"/>
      <c r="RBB90" s="183"/>
      <c r="RBC90" s="183"/>
      <c r="RBD90" s="183"/>
      <c r="RBE90" s="184"/>
      <c r="RBF90" s="185"/>
      <c r="RBG90" s="183"/>
      <c r="RBI90" s="182"/>
      <c r="RBN90" s="183"/>
      <c r="RBO90" s="183"/>
      <c r="RBP90" s="183"/>
      <c r="RBQ90" s="184"/>
      <c r="RBR90" s="185"/>
      <c r="RBS90" s="183"/>
      <c r="RBU90" s="182"/>
      <c r="RBZ90" s="183"/>
      <c r="RCA90" s="183"/>
      <c r="RCB90" s="183"/>
      <c r="RCC90" s="184"/>
      <c r="RCD90" s="185"/>
      <c r="RCE90" s="183"/>
      <c r="RCG90" s="182"/>
      <c r="RCL90" s="183"/>
      <c r="RCM90" s="183"/>
      <c r="RCN90" s="183"/>
      <c r="RCO90" s="184"/>
      <c r="RCP90" s="185"/>
      <c r="RCQ90" s="183"/>
      <c r="RCS90" s="182"/>
      <c r="RCX90" s="183"/>
      <c r="RCY90" s="183"/>
      <c r="RCZ90" s="183"/>
      <c r="RDA90" s="184"/>
      <c r="RDB90" s="185"/>
      <c r="RDC90" s="183"/>
      <c r="RDE90" s="182"/>
      <c r="RDJ90" s="183"/>
      <c r="RDK90" s="183"/>
      <c r="RDL90" s="183"/>
      <c r="RDM90" s="184"/>
      <c r="RDN90" s="185"/>
      <c r="RDO90" s="183"/>
      <c r="RDQ90" s="182"/>
      <c r="RDV90" s="183"/>
      <c r="RDW90" s="183"/>
      <c r="RDX90" s="183"/>
      <c r="RDY90" s="184"/>
      <c r="RDZ90" s="185"/>
      <c r="REA90" s="183"/>
      <c r="REC90" s="182"/>
      <c r="REH90" s="183"/>
      <c r="REI90" s="183"/>
      <c r="REJ90" s="183"/>
      <c r="REK90" s="184"/>
      <c r="REL90" s="185"/>
      <c r="REM90" s="183"/>
      <c r="REO90" s="182"/>
      <c r="RET90" s="183"/>
      <c r="REU90" s="183"/>
      <c r="REV90" s="183"/>
      <c r="REW90" s="184"/>
      <c r="REX90" s="185"/>
      <c r="REY90" s="183"/>
      <c r="RFA90" s="182"/>
      <c r="RFF90" s="183"/>
      <c r="RFG90" s="183"/>
      <c r="RFH90" s="183"/>
      <c r="RFI90" s="184"/>
      <c r="RFJ90" s="185"/>
      <c r="RFK90" s="183"/>
      <c r="RFM90" s="182"/>
      <c r="RFR90" s="183"/>
      <c r="RFS90" s="183"/>
      <c r="RFT90" s="183"/>
      <c r="RFU90" s="184"/>
      <c r="RFV90" s="185"/>
      <c r="RFW90" s="183"/>
      <c r="RFY90" s="182"/>
      <c r="RGD90" s="183"/>
      <c r="RGE90" s="183"/>
      <c r="RGF90" s="183"/>
      <c r="RGG90" s="184"/>
      <c r="RGH90" s="185"/>
      <c r="RGI90" s="183"/>
      <c r="RGK90" s="182"/>
      <c r="RGP90" s="183"/>
      <c r="RGQ90" s="183"/>
      <c r="RGR90" s="183"/>
      <c r="RGS90" s="184"/>
      <c r="RGT90" s="185"/>
      <c r="RGU90" s="183"/>
      <c r="RGW90" s="182"/>
      <c r="RHB90" s="183"/>
      <c r="RHC90" s="183"/>
      <c r="RHD90" s="183"/>
      <c r="RHE90" s="184"/>
      <c r="RHF90" s="185"/>
      <c r="RHG90" s="183"/>
      <c r="RHI90" s="182"/>
      <c r="RHN90" s="183"/>
      <c r="RHO90" s="183"/>
      <c r="RHP90" s="183"/>
      <c r="RHQ90" s="184"/>
      <c r="RHR90" s="185"/>
      <c r="RHS90" s="183"/>
      <c r="RHU90" s="182"/>
      <c r="RHZ90" s="183"/>
      <c r="RIA90" s="183"/>
      <c r="RIB90" s="183"/>
      <c r="RIC90" s="184"/>
      <c r="RID90" s="185"/>
      <c r="RIE90" s="183"/>
      <c r="RIG90" s="182"/>
      <c r="RIL90" s="183"/>
      <c r="RIM90" s="183"/>
      <c r="RIN90" s="183"/>
      <c r="RIO90" s="184"/>
      <c r="RIP90" s="185"/>
      <c r="RIQ90" s="183"/>
      <c r="RIS90" s="182"/>
      <c r="RIX90" s="183"/>
      <c r="RIY90" s="183"/>
      <c r="RIZ90" s="183"/>
      <c r="RJA90" s="184"/>
      <c r="RJB90" s="185"/>
      <c r="RJC90" s="183"/>
      <c r="RJE90" s="182"/>
      <c r="RJJ90" s="183"/>
      <c r="RJK90" s="183"/>
      <c r="RJL90" s="183"/>
      <c r="RJM90" s="184"/>
      <c r="RJN90" s="185"/>
      <c r="RJO90" s="183"/>
      <c r="RJQ90" s="182"/>
      <c r="RJV90" s="183"/>
      <c r="RJW90" s="183"/>
      <c r="RJX90" s="183"/>
      <c r="RJY90" s="184"/>
      <c r="RJZ90" s="185"/>
      <c r="RKA90" s="183"/>
      <c r="RKC90" s="182"/>
      <c r="RKH90" s="183"/>
      <c r="RKI90" s="183"/>
      <c r="RKJ90" s="183"/>
      <c r="RKK90" s="184"/>
      <c r="RKL90" s="185"/>
      <c r="RKM90" s="183"/>
      <c r="RKO90" s="182"/>
      <c r="RKT90" s="183"/>
      <c r="RKU90" s="183"/>
      <c r="RKV90" s="183"/>
      <c r="RKW90" s="184"/>
      <c r="RKX90" s="185"/>
      <c r="RKY90" s="183"/>
      <c r="RLA90" s="182"/>
      <c r="RLF90" s="183"/>
      <c r="RLG90" s="183"/>
      <c r="RLH90" s="183"/>
      <c r="RLI90" s="184"/>
      <c r="RLJ90" s="185"/>
      <c r="RLK90" s="183"/>
      <c r="RLM90" s="182"/>
      <c r="RLR90" s="183"/>
      <c r="RLS90" s="183"/>
      <c r="RLT90" s="183"/>
      <c r="RLU90" s="184"/>
      <c r="RLV90" s="185"/>
      <c r="RLW90" s="183"/>
      <c r="RLY90" s="182"/>
      <c r="RMD90" s="183"/>
      <c r="RME90" s="183"/>
      <c r="RMF90" s="183"/>
      <c r="RMG90" s="184"/>
      <c r="RMH90" s="185"/>
      <c r="RMI90" s="183"/>
      <c r="RMK90" s="182"/>
      <c r="RMP90" s="183"/>
      <c r="RMQ90" s="183"/>
      <c r="RMR90" s="183"/>
      <c r="RMS90" s="184"/>
      <c r="RMT90" s="185"/>
      <c r="RMU90" s="183"/>
      <c r="RMW90" s="182"/>
      <c r="RNB90" s="183"/>
      <c r="RNC90" s="183"/>
      <c r="RND90" s="183"/>
      <c r="RNE90" s="184"/>
      <c r="RNF90" s="185"/>
      <c r="RNG90" s="183"/>
      <c r="RNI90" s="182"/>
      <c r="RNN90" s="183"/>
      <c r="RNO90" s="183"/>
      <c r="RNP90" s="183"/>
      <c r="RNQ90" s="184"/>
      <c r="RNR90" s="185"/>
      <c r="RNS90" s="183"/>
      <c r="RNU90" s="182"/>
      <c r="RNZ90" s="183"/>
      <c r="ROA90" s="183"/>
      <c r="ROB90" s="183"/>
      <c r="ROC90" s="184"/>
      <c r="ROD90" s="185"/>
      <c r="ROE90" s="183"/>
      <c r="ROG90" s="182"/>
      <c r="ROL90" s="183"/>
      <c r="ROM90" s="183"/>
      <c r="RON90" s="183"/>
      <c r="ROO90" s="184"/>
      <c r="ROP90" s="185"/>
      <c r="ROQ90" s="183"/>
      <c r="ROS90" s="182"/>
      <c r="ROX90" s="183"/>
      <c r="ROY90" s="183"/>
      <c r="ROZ90" s="183"/>
      <c r="RPA90" s="184"/>
      <c r="RPB90" s="185"/>
      <c r="RPC90" s="183"/>
      <c r="RPE90" s="182"/>
      <c r="RPJ90" s="183"/>
      <c r="RPK90" s="183"/>
      <c r="RPL90" s="183"/>
      <c r="RPM90" s="184"/>
      <c r="RPN90" s="185"/>
      <c r="RPO90" s="183"/>
      <c r="RPQ90" s="182"/>
      <c r="RPV90" s="183"/>
      <c r="RPW90" s="183"/>
      <c r="RPX90" s="183"/>
      <c r="RPY90" s="184"/>
      <c r="RPZ90" s="185"/>
      <c r="RQA90" s="183"/>
      <c r="RQC90" s="182"/>
      <c r="RQH90" s="183"/>
      <c r="RQI90" s="183"/>
      <c r="RQJ90" s="183"/>
      <c r="RQK90" s="184"/>
      <c r="RQL90" s="185"/>
      <c r="RQM90" s="183"/>
      <c r="RQO90" s="182"/>
      <c r="RQT90" s="183"/>
      <c r="RQU90" s="183"/>
      <c r="RQV90" s="183"/>
      <c r="RQW90" s="184"/>
      <c r="RQX90" s="185"/>
      <c r="RQY90" s="183"/>
      <c r="RRA90" s="182"/>
      <c r="RRF90" s="183"/>
      <c r="RRG90" s="183"/>
      <c r="RRH90" s="183"/>
      <c r="RRI90" s="184"/>
      <c r="RRJ90" s="185"/>
      <c r="RRK90" s="183"/>
      <c r="RRM90" s="182"/>
      <c r="RRR90" s="183"/>
      <c r="RRS90" s="183"/>
      <c r="RRT90" s="183"/>
      <c r="RRU90" s="184"/>
      <c r="RRV90" s="185"/>
      <c r="RRW90" s="183"/>
      <c r="RRY90" s="182"/>
      <c r="RSD90" s="183"/>
      <c r="RSE90" s="183"/>
      <c r="RSF90" s="183"/>
      <c r="RSG90" s="184"/>
      <c r="RSH90" s="185"/>
      <c r="RSI90" s="183"/>
      <c r="RSK90" s="182"/>
      <c r="RSP90" s="183"/>
      <c r="RSQ90" s="183"/>
      <c r="RSR90" s="183"/>
      <c r="RSS90" s="184"/>
      <c r="RST90" s="185"/>
      <c r="RSU90" s="183"/>
      <c r="RSW90" s="182"/>
      <c r="RTB90" s="183"/>
      <c r="RTC90" s="183"/>
      <c r="RTD90" s="183"/>
      <c r="RTE90" s="184"/>
      <c r="RTF90" s="185"/>
      <c r="RTG90" s="183"/>
      <c r="RTI90" s="182"/>
      <c r="RTN90" s="183"/>
      <c r="RTO90" s="183"/>
      <c r="RTP90" s="183"/>
      <c r="RTQ90" s="184"/>
      <c r="RTR90" s="185"/>
      <c r="RTS90" s="183"/>
      <c r="RTU90" s="182"/>
      <c r="RTZ90" s="183"/>
      <c r="RUA90" s="183"/>
      <c r="RUB90" s="183"/>
      <c r="RUC90" s="184"/>
      <c r="RUD90" s="185"/>
      <c r="RUE90" s="183"/>
      <c r="RUG90" s="182"/>
      <c r="RUL90" s="183"/>
      <c r="RUM90" s="183"/>
      <c r="RUN90" s="183"/>
      <c r="RUO90" s="184"/>
      <c r="RUP90" s="185"/>
      <c r="RUQ90" s="183"/>
      <c r="RUS90" s="182"/>
      <c r="RUX90" s="183"/>
      <c r="RUY90" s="183"/>
      <c r="RUZ90" s="183"/>
      <c r="RVA90" s="184"/>
      <c r="RVB90" s="185"/>
      <c r="RVC90" s="183"/>
      <c r="RVE90" s="182"/>
      <c r="RVJ90" s="183"/>
      <c r="RVK90" s="183"/>
      <c r="RVL90" s="183"/>
      <c r="RVM90" s="184"/>
      <c r="RVN90" s="185"/>
      <c r="RVO90" s="183"/>
      <c r="RVQ90" s="182"/>
      <c r="RVV90" s="183"/>
      <c r="RVW90" s="183"/>
      <c r="RVX90" s="183"/>
      <c r="RVY90" s="184"/>
      <c r="RVZ90" s="185"/>
      <c r="RWA90" s="183"/>
      <c r="RWC90" s="182"/>
      <c r="RWH90" s="183"/>
      <c r="RWI90" s="183"/>
      <c r="RWJ90" s="183"/>
      <c r="RWK90" s="184"/>
      <c r="RWL90" s="185"/>
      <c r="RWM90" s="183"/>
      <c r="RWO90" s="182"/>
      <c r="RWT90" s="183"/>
      <c r="RWU90" s="183"/>
      <c r="RWV90" s="183"/>
      <c r="RWW90" s="184"/>
      <c r="RWX90" s="185"/>
      <c r="RWY90" s="183"/>
      <c r="RXA90" s="182"/>
      <c r="RXF90" s="183"/>
      <c r="RXG90" s="183"/>
      <c r="RXH90" s="183"/>
      <c r="RXI90" s="184"/>
      <c r="RXJ90" s="185"/>
      <c r="RXK90" s="183"/>
      <c r="RXM90" s="182"/>
      <c r="RXR90" s="183"/>
      <c r="RXS90" s="183"/>
      <c r="RXT90" s="183"/>
      <c r="RXU90" s="184"/>
      <c r="RXV90" s="185"/>
      <c r="RXW90" s="183"/>
      <c r="RXY90" s="182"/>
      <c r="RYD90" s="183"/>
      <c r="RYE90" s="183"/>
      <c r="RYF90" s="183"/>
      <c r="RYG90" s="184"/>
      <c r="RYH90" s="185"/>
      <c r="RYI90" s="183"/>
      <c r="RYK90" s="182"/>
      <c r="RYP90" s="183"/>
      <c r="RYQ90" s="183"/>
      <c r="RYR90" s="183"/>
      <c r="RYS90" s="184"/>
      <c r="RYT90" s="185"/>
      <c r="RYU90" s="183"/>
      <c r="RYW90" s="182"/>
      <c r="RZB90" s="183"/>
      <c r="RZC90" s="183"/>
      <c r="RZD90" s="183"/>
      <c r="RZE90" s="184"/>
      <c r="RZF90" s="185"/>
      <c r="RZG90" s="183"/>
      <c r="RZI90" s="182"/>
      <c r="RZN90" s="183"/>
      <c r="RZO90" s="183"/>
      <c r="RZP90" s="183"/>
      <c r="RZQ90" s="184"/>
      <c r="RZR90" s="185"/>
      <c r="RZS90" s="183"/>
      <c r="RZU90" s="182"/>
      <c r="RZZ90" s="183"/>
      <c r="SAA90" s="183"/>
      <c r="SAB90" s="183"/>
      <c r="SAC90" s="184"/>
      <c r="SAD90" s="185"/>
      <c r="SAE90" s="183"/>
      <c r="SAG90" s="182"/>
      <c r="SAL90" s="183"/>
      <c r="SAM90" s="183"/>
      <c r="SAN90" s="183"/>
      <c r="SAO90" s="184"/>
      <c r="SAP90" s="185"/>
      <c r="SAQ90" s="183"/>
      <c r="SAS90" s="182"/>
      <c r="SAX90" s="183"/>
      <c r="SAY90" s="183"/>
      <c r="SAZ90" s="183"/>
      <c r="SBA90" s="184"/>
      <c r="SBB90" s="185"/>
      <c r="SBC90" s="183"/>
      <c r="SBE90" s="182"/>
      <c r="SBJ90" s="183"/>
      <c r="SBK90" s="183"/>
      <c r="SBL90" s="183"/>
      <c r="SBM90" s="184"/>
      <c r="SBN90" s="185"/>
      <c r="SBO90" s="183"/>
      <c r="SBQ90" s="182"/>
      <c r="SBV90" s="183"/>
      <c r="SBW90" s="183"/>
      <c r="SBX90" s="183"/>
      <c r="SBY90" s="184"/>
      <c r="SBZ90" s="185"/>
      <c r="SCA90" s="183"/>
      <c r="SCC90" s="182"/>
      <c r="SCH90" s="183"/>
      <c r="SCI90" s="183"/>
      <c r="SCJ90" s="183"/>
      <c r="SCK90" s="184"/>
      <c r="SCL90" s="185"/>
      <c r="SCM90" s="183"/>
      <c r="SCO90" s="182"/>
      <c r="SCT90" s="183"/>
      <c r="SCU90" s="183"/>
      <c r="SCV90" s="183"/>
      <c r="SCW90" s="184"/>
      <c r="SCX90" s="185"/>
      <c r="SCY90" s="183"/>
      <c r="SDA90" s="182"/>
      <c r="SDF90" s="183"/>
      <c r="SDG90" s="183"/>
      <c r="SDH90" s="183"/>
      <c r="SDI90" s="184"/>
      <c r="SDJ90" s="185"/>
      <c r="SDK90" s="183"/>
      <c r="SDM90" s="182"/>
      <c r="SDR90" s="183"/>
      <c r="SDS90" s="183"/>
      <c r="SDT90" s="183"/>
      <c r="SDU90" s="184"/>
      <c r="SDV90" s="185"/>
      <c r="SDW90" s="183"/>
      <c r="SDY90" s="182"/>
      <c r="SED90" s="183"/>
      <c r="SEE90" s="183"/>
      <c r="SEF90" s="183"/>
      <c r="SEG90" s="184"/>
      <c r="SEH90" s="185"/>
      <c r="SEI90" s="183"/>
      <c r="SEK90" s="182"/>
      <c r="SEP90" s="183"/>
      <c r="SEQ90" s="183"/>
      <c r="SER90" s="183"/>
      <c r="SES90" s="184"/>
      <c r="SET90" s="185"/>
      <c r="SEU90" s="183"/>
      <c r="SEW90" s="182"/>
      <c r="SFB90" s="183"/>
      <c r="SFC90" s="183"/>
      <c r="SFD90" s="183"/>
      <c r="SFE90" s="184"/>
      <c r="SFF90" s="185"/>
      <c r="SFG90" s="183"/>
      <c r="SFI90" s="182"/>
      <c r="SFN90" s="183"/>
      <c r="SFO90" s="183"/>
      <c r="SFP90" s="183"/>
      <c r="SFQ90" s="184"/>
      <c r="SFR90" s="185"/>
      <c r="SFS90" s="183"/>
      <c r="SFU90" s="182"/>
      <c r="SFZ90" s="183"/>
      <c r="SGA90" s="183"/>
      <c r="SGB90" s="183"/>
      <c r="SGC90" s="184"/>
      <c r="SGD90" s="185"/>
      <c r="SGE90" s="183"/>
      <c r="SGG90" s="182"/>
      <c r="SGL90" s="183"/>
      <c r="SGM90" s="183"/>
      <c r="SGN90" s="183"/>
      <c r="SGO90" s="184"/>
      <c r="SGP90" s="185"/>
      <c r="SGQ90" s="183"/>
      <c r="SGS90" s="182"/>
      <c r="SGX90" s="183"/>
      <c r="SGY90" s="183"/>
      <c r="SGZ90" s="183"/>
      <c r="SHA90" s="184"/>
      <c r="SHB90" s="185"/>
      <c r="SHC90" s="183"/>
      <c r="SHE90" s="182"/>
      <c r="SHJ90" s="183"/>
      <c r="SHK90" s="183"/>
      <c r="SHL90" s="183"/>
      <c r="SHM90" s="184"/>
      <c r="SHN90" s="185"/>
      <c r="SHO90" s="183"/>
      <c r="SHQ90" s="182"/>
      <c r="SHV90" s="183"/>
      <c r="SHW90" s="183"/>
      <c r="SHX90" s="183"/>
      <c r="SHY90" s="184"/>
      <c r="SHZ90" s="185"/>
      <c r="SIA90" s="183"/>
      <c r="SIC90" s="182"/>
      <c r="SIH90" s="183"/>
      <c r="SII90" s="183"/>
      <c r="SIJ90" s="183"/>
      <c r="SIK90" s="184"/>
      <c r="SIL90" s="185"/>
      <c r="SIM90" s="183"/>
      <c r="SIO90" s="182"/>
      <c r="SIT90" s="183"/>
      <c r="SIU90" s="183"/>
      <c r="SIV90" s="183"/>
      <c r="SIW90" s="184"/>
      <c r="SIX90" s="185"/>
      <c r="SIY90" s="183"/>
      <c r="SJA90" s="182"/>
      <c r="SJF90" s="183"/>
      <c r="SJG90" s="183"/>
      <c r="SJH90" s="183"/>
      <c r="SJI90" s="184"/>
      <c r="SJJ90" s="185"/>
      <c r="SJK90" s="183"/>
      <c r="SJM90" s="182"/>
      <c r="SJR90" s="183"/>
      <c r="SJS90" s="183"/>
      <c r="SJT90" s="183"/>
      <c r="SJU90" s="184"/>
      <c r="SJV90" s="185"/>
      <c r="SJW90" s="183"/>
      <c r="SJY90" s="182"/>
      <c r="SKD90" s="183"/>
      <c r="SKE90" s="183"/>
      <c r="SKF90" s="183"/>
      <c r="SKG90" s="184"/>
      <c r="SKH90" s="185"/>
      <c r="SKI90" s="183"/>
      <c r="SKK90" s="182"/>
      <c r="SKP90" s="183"/>
      <c r="SKQ90" s="183"/>
      <c r="SKR90" s="183"/>
      <c r="SKS90" s="184"/>
      <c r="SKT90" s="185"/>
      <c r="SKU90" s="183"/>
      <c r="SKW90" s="182"/>
      <c r="SLB90" s="183"/>
      <c r="SLC90" s="183"/>
      <c r="SLD90" s="183"/>
      <c r="SLE90" s="184"/>
      <c r="SLF90" s="185"/>
      <c r="SLG90" s="183"/>
      <c r="SLI90" s="182"/>
      <c r="SLN90" s="183"/>
      <c r="SLO90" s="183"/>
      <c r="SLP90" s="183"/>
      <c r="SLQ90" s="184"/>
      <c r="SLR90" s="185"/>
      <c r="SLS90" s="183"/>
      <c r="SLU90" s="182"/>
      <c r="SLZ90" s="183"/>
      <c r="SMA90" s="183"/>
      <c r="SMB90" s="183"/>
      <c r="SMC90" s="184"/>
      <c r="SMD90" s="185"/>
      <c r="SME90" s="183"/>
      <c r="SMG90" s="182"/>
      <c r="SML90" s="183"/>
      <c r="SMM90" s="183"/>
      <c r="SMN90" s="183"/>
      <c r="SMO90" s="184"/>
      <c r="SMP90" s="185"/>
      <c r="SMQ90" s="183"/>
      <c r="SMS90" s="182"/>
      <c r="SMX90" s="183"/>
      <c r="SMY90" s="183"/>
      <c r="SMZ90" s="183"/>
      <c r="SNA90" s="184"/>
      <c r="SNB90" s="185"/>
      <c r="SNC90" s="183"/>
      <c r="SNE90" s="182"/>
      <c r="SNJ90" s="183"/>
      <c r="SNK90" s="183"/>
      <c r="SNL90" s="183"/>
      <c r="SNM90" s="184"/>
      <c r="SNN90" s="185"/>
      <c r="SNO90" s="183"/>
      <c r="SNQ90" s="182"/>
      <c r="SNV90" s="183"/>
      <c r="SNW90" s="183"/>
      <c r="SNX90" s="183"/>
      <c r="SNY90" s="184"/>
      <c r="SNZ90" s="185"/>
      <c r="SOA90" s="183"/>
      <c r="SOC90" s="182"/>
      <c r="SOH90" s="183"/>
      <c r="SOI90" s="183"/>
      <c r="SOJ90" s="183"/>
      <c r="SOK90" s="184"/>
      <c r="SOL90" s="185"/>
      <c r="SOM90" s="183"/>
      <c r="SOO90" s="182"/>
      <c r="SOT90" s="183"/>
      <c r="SOU90" s="183"/>
      <c r="SOV90" s="183"/>
      <c r="SOW90" s="184"/>
      <c r="SOX90" s="185"/>
      <c r="SOY90" s="183"/>
      <c r="SPA90" s="182"/>
      <c r="SPF90" s="183"/>
      <c r="SPG90" s="183"/>
      <c r="SPH90" s="183"/>
      <c r="SPI90" s="184"/>
      <c r="SPJ90" s="185"/>
      <c r="SPK90" s="183"/>
      <c r="SPM90" s="182"/>
      <c r="SPR90" s="183"/>
      <c r="SPS90" s="183"/>
      <c r="SPT90" s="183"/>
      <c r="SPU90" s="184"/>
      <c r="SPV90" s="185"/>
      <c r="SPW90" s="183"/>
      <c r="SPY90" s="182"/>
      <c r="SQD90" s="183"/>
      <c r="SQE90" s="183"/>
      <c r="SQF90" s="183"/>
      <c r="SQG90" s="184"/>
      <c r="SQH90" s="185"/>
      <c r="SQI90" s="183"/>
      <c r="SQK90" s="182"/>
      <c r="SQP90" s="183"/>
      <c r="SQQ90" s="183"/>
      <c r="SQR90" s="183"/>
      <c r="SQS90" s="184"/>
      <c r="SQT90" s="185"/>
      <c r="SQU90" s="183"/>
      <c r="SQW90" s="182"/>
      <c r="SRB90" s="183"/>
      <c r="SRC90" s="183"/>
      <c r="SRD90" s="183"/>
      <c r="SRE90" s="184"/>
      <c r="SRF90" s="185"/>
      <c r="SRG90" s="183"/>
      <c r="SRI90" s="182"/>
      <c r="SRN90" s="183"/>
      <c r="SRO90" s="183"/>
      <c r="SRP90" s="183"/>
      <c r="SRQ90" s="184"/>
      <c r="SRR90" s="185"/>
      <c r="SRS90" s="183"/>
      <c r="SRU90" s="182"/>
      <c r="SRZ90" s="183"/>
      <c r="SSA90" s="183"/>
      <c r="SSB90" s="183"/>
      <c r="SSC90" s="184"/>
      <c r="SSD90" s="185"/>
      <c r="SSE90" s="183"/>
      <c r="SSG90" s="182"/>
      <c r="SSL90" s="183"/>
      <c r="SSM90" s="183"/>
      <c r="SSN90" s="183"/>
      <c r="SSO90" s="184"/>
      <c r="SSP90" s="185"/>
      <c r="SSQ90" s="183"/>
      <c r="SSS90" s="182"/>
      <c r="SSX90" s="183"/>
      <c r="SSY90" s="183"/>
      <c r="SSZ90" s="183"/>
      <c r="STA90" s="184"/>
      <c r="STB90" s="185"/>
      <c r="STC90" s="183"/>
      <c r="STE90" s="182"/>
      <c r="STJ90" s="183"/>
      <c r="STK90" s="183"/>
      <c r="STL90" s="183"/>
      <c r="STM90" s="184"/>
      <c r="STN90" s="185"/>
      <c r="STO90" s="183"/>
      <c r="STQ90" s="182"/>
      <c r="STV90" s="183"/>
      <c r="STW90" s="183"/>
      <c r="STX90" s="183"/>
      <c r="STY90" s="184"/>
      <c r="STZ90" s="185"/>
      <c r="SUA90" s="183"/>
      <c r="SUC90" s="182"/>
      <c r="SUH90" s="183"/>
      <c r="SUI90" s="183"/>
      <c r="SUJ90" s="183"/>
      <c r="SUK90" s="184"/>
      <c r="SUL90" s="185"/>
      <c r="SUM90" s="183"/>
      <c r="SUO90" s="182"/>
      <c r="SUT90" s="183"/>
      <c r="SUU90" s="183"/>
      <c r="SUV90" s="183"/>
      <c r="SUW90" s="184"/>
      <c r="SUX90" s="185"/>
      <c r="SUY90" s="183"/>
      <c r="SVA90" s="182"/>
      <c r="SVF90" s="183"/>
      <c r="SVG90" s="183"/>
      <c r="SVH90" s="183"/>
      <c r="SVI90" s="184"/>
      <c r="SVJ90" s="185"/>
      <c r="SVK90" s="183"/>
      <c r="SVM90" s="182"/>
      <c r="SVR90" s="183"/>
      <c r="SVS90" s="183"/>
      <c r="SVT90" s="183"/>
      <c r="SVU90" s="184"/>
      <c r="SVV90" s="185"/>
      <c r="SVW90" s="183"/>
      <c r="SVY90" s="182"/>
      <c r="SWD90" s="183"/>
      <c r="SWE90" s="183"/>
      <c r="SWF90" s="183"/>
      <c r="SWG90" s="184"/>
      <c r="SWH90" s="185"/>
      <c r="SWI90" s="183"/>
      <c r="SWK90" s="182"/>
      <c r="SWP90" s="183"/>
      <c r="SWQ90" s="183"/>
      <c r="SWR90" s="183"/>
      <c r="SWS90" s="184"/>
      <c r="SWT90" s="185"/>
      <c r="SWU90" s="183"/>
      <c r="SWW90" s="182"/>
      <c r="SXB90" s="183"/>
      <c r="SXC90" s="183"/>
      <c r="SXD90" s="183"/>
      <c r="SXE90" s="184"/>
      <c r="SXF90" s="185"/>
      <c r="SXG90" s="183"/>
      <c r="SXI90" s="182"/>
      <c r="SXN90" s="183"/>
      <c r="SXO90" s="183"/>
      <c r="SXP90" s="183"/>
      <c r="SXQ90" s="184"/>
      <c r="SXR90" s="185"/>
      <c r="SXS90" s="183"/>
      <c r="SXU90" s="182"/>
      <c r="SXZ90" s="183"/>
      <c r="SYA90" s="183"/>
      <c r="SYB90" s="183"/>
      <c r="SYC90" s="184"/>
      <c r="SYD90" s="185"/>
      <c r="SYE90" s="183"/>
      <c r="SYG90" s="182"/>
      <c r="SYL90" s="183"/>
      <c r="SYM90" s="183"/>
      <c r="SYN90" s="183"/>
      <c r="SYO90" s="184"/>
      <c r="SYP90" s="185"/>
      <c r="SYQ90" s="183"/>
      <c r="SYS90" s="182"/>
      <c r="SYX90" s="183"/>
      <c r="SYY90" s="183"/>
      <c r="SYZ90" s="183"/>
      <c r="SZA90" s="184"/>
      <c r="SZB90" s="185"/>
      <c r="SZC90" s="183"/>
      <c r="SZE90" s="182"/>
      <c r="SZJ90" s="183"/>
      <c r="SZK90" s="183"/>
      <c r="SZL90" s="183"/>
      <c r="SZM90" s="184"/>
      <c r="SZN90" s="185"/>
      <c r="SZO90" s="183"/>
      <c r="SZQ90" s="182"/>
      <c r="SZV90" s="183"/>
      <c r="SZW90" s="183"/>
      <c r="SZX90" s="183"/>
      <c r="SZY90" s="184"/>
      <c r="SZZ90" s="185"/>
      <c r="TAA90" s="183"/>
      <c r="TAC90" s="182"/>
      <c r="TAH90" s="183"/>
      <c r="TAI90" s="183"/>
      <c r="TAJ90" s="183"/>
      <c r="TAK90" s="184"/>
      <c r="TAL90" s="185"/>
      <c r="TAM90" s="183"/>
      <c r="TAO90" s="182"/>
      <c r="TAT90" s="183"/>
      <c r="TAU90" s="183"/>
      <c r="TAV90" s="183"/>
      <c r="TAW90" s="184"/>
      <c r="TAX90" s="185"/>
      <c r="TAY90" s="183"/>
      <c r="TBA90" s="182"/>
      <c r="TBF90" s="183"/>
      <c r="TBG90" s="183"/>
      <c r="TBH90" s="183"/>
      <c r="TBI90" s="184"/>
      <c r="TBJ90" s="185"/>
      <c r="TBK90" s="183"/>
      <c r="TBM90" s="182"/>
      <c r="TBR90" s="183"/>
      <c r="TBS90" s="183"/>
      <c r="TBT90" s="183"/>
      <c r="TBU90" s="184"/>
      <c r="TBV90" s="185"/>
      <c r="TBW90" s="183"/>
      <c r="TBY90" s="182"/>
      <c r="TCD90" s="183"/>
      <c r="TCE90" s="183"/>
      <c r="TCF90" s="183"/>
      <c r="TCG90" s="184"/>
      <c r="TCH90" s="185"/>
      <c r="TCI90" s="183"/>
      <c r="TCK90" s="182"/>
      <c r="TCP90" s="183"/>
      <c r="TCQ90" s="183"/>
      <c r="TCR90" s="183"/>
      <c r="TCS90" s="184"/>
      <c r="TCT90" s="185"/>
      <c r="TCU90" s="183"/>
      <c r="TCW90" s="182"/>
      <c r="TDB90" s="183"/>
      <c r="TDC90" s="183"/>
      <c r="TDD90" s="183"/>
      <c r="TDE90" s="184"/>
      <c r="TDF90" s="185"/>
      <c r="TDG90" s="183"/>
      <c r="TDI90" s="182"/>
      <c r="TDN90" s="183"/>
      <c r="TDO90" s="183"/>
      <c r="TDP90" s="183"/>
      <c r="TDQ90" s="184"/>
      <c r="TDR90" s="185"/>
      <c r="TDS90" s="183"/>
      <c r="TDU90" s="182"/>
      <c r="TDZ90" s="183"/>
      <c r="TEA90" s="183"/>
      <c r="TEB90" s="183"/>
      <c r="TEC90" s="184"/>
      <c r="TED90" s="185"/>
      <c r="TEE90" s="183"/>
      <c r="TEG90" s="182"/>
      <c r="TEL90" s="183"/>
      <c r="TEM90" s="183"/>
      <c r="TEN90" s="183"/>
      <c r="TEO90" s="184"/>
      <c r="TEP90" s="185"/>
      <c r="TEQ90" s="183"/>
      <c r="TES90" s="182"/>
      <c r="TEX90" s="183"/>
      <c r="TEY90" s="183"/>
      <c r="TEZ90" s="183"/>
      <c r="TFA90" s="184"/>
      <c r="TFB90" s="185"/>
      <c r="TFC90" s="183"/>
      <c r="TFE90" s="182"/>
      <c r="TFJ90" s="183"/>
      <c r="TFK90" s="183"/>
      <c r="TFL90" s="183"/>
      <c r="TFM90" s="184"/>
      <c r="TFN90" s="185"/>
      <c r="TFO90" s="183"/>
      <c r="TFQ90" s="182"/>
      <c r="TFV90" s="183"/>
      <c r="TFW90" s="183"/>
      <c r="TFX90" s="183"/>
      <c r="TFY90" s="184"/>
      <c r="TFZ90" s="185"/>
      <c r="TGA90" s="183"/>
      <c r="TGC90" s="182"/>
      <c r="TGH90" s="183"/>
      <c r="TGI90" s="183"/>
      <c r="TGJ90" s="183"/>
      <c r="TGK90" s="184"/>
      <c r="TGL90" s="185"/>
      <c r="TGM90" s="183"/>
      <c r="TGO90" s="182"/>
      <c r="TGT90" s="183"/>
      <c r="TGU90" s="183"/>
      <c r="TGV90" s="183"/>
      <c r="TGW90" s="184"/>
      <c r="TGX90" s="185"/>
      <c r="TGY90" s="183"/>
      <c r="THA90" s="182"/>
      <c r="THF90" s="183"/>
      <c r="THG90" s="183"/>
      <c r="THH90" s="183"/>
      <c r="THI90" s="184"/>
      <c r="THJ90" s="185"/>
      <c r="THK90" s="183"/>
      <c r="THM90" s="182"/>
      <c r="THR90" s="183"/>
      <c r="THS90" s="183"/>
      <c r="THT90" s="183"/>
      <c r="THU90" s="184"/>
      <c r="THV90" s="185"/>
      <c r="THW90" s="183"/>
      <c r="THY90" s="182"/>
      <c r="TID90" s="183"/>
      <c r="TIE90" s="183"/>
      <c r="TIF90" s="183"/>
      <c r="TIG90" s="184"/>
      <c r="TIH90" s="185"/>
      <c r="TII90" s="183"/>
      <c r="TIK90" s="182"/>
      <c r="TIP90" s="183"/>
      <c r="TIQ90" s="183"/>
      <c r="TIR90" s="183"/>
      <c r="TIS90" s="184"/>
      <c r="TIT90" s="185"/>
      <c r="TIU90" s="183"/>
      <c r="TIW90" s="182"/>
      <c r="TJB90" s="183"/>
      <c r="TJC90" s="183"/>
      <c r="TJD90" s="183"/>
      <c r="TJE90" s="184"/>
      <c r="TJF90" s="185"/>
      <c r="TJG90" s="183"/>
      <c r="TJI90" s="182"/>
      <c r="TJN90" s="183"/>
      <c r="TJO90" s="183"/>
      <c r="TJP90" s="183"/>
      <c r="TJQ90" s="184"/>
      <c r="TJR90" s="185"/>
      <c r="TJS90" s="183"/>
      <c r="TJU90" s="182"/>
      <c r="TJZ90" s="183"/>
      <c r="TKA90" s="183"/>
      <c r="TKB90" s="183"/>
      <c r="TKC90" s="184"/>
      <c r="TKD90" s="185"/>
      <c r="TKE90" s="183"/>
      <c r="TKG90" s="182"/>
      <c r="TKL90" s="183"/>
      <c r="TKM90" s="183"/>
      <c r="TKN90" s="183"/>
      <c r="TKO90" s="184"/>
      <c r="TKP90" s="185"/>
      <c r="TKQ90" s="183"/>
      <c r="TKS90" s="182"/>
      <c r="TKX90" s="183"/>
      <c r="TKY90" s="183"/>
      <c r="TKZ90" s="183"/>
      <c r="TLA90" s="184"/>
      <c r="TLB90" s="185"/>
      <c r="TLC90" s="183"/>
      <c r="TLE90" s="182"/>
      <c r="TLJ90" s="183"/>
      <c r="TLK90" s="183"/>
      <c r="TLL90" s="183"/>
      <c r="TLM90" s="184"/>
      <c r="TLN90" s="185"/>
      <c r="TLO90" s="183"/>
      <c r="TLQ90" s="182"/>
      <c r="TLV90" s="183"/>
      <c r="TLW90" s="183"/>
      <c r="TLX90" s="183"/>
      <c r="TLY90" s="184"/>
      <c r="TLZ90" s="185"/>
      <c r="TMA90" s="183"/>
      <c r="TMC90" s="182"/>
      <c r="TMH90" s="183"/>
      <c r="TMI90" s="183"/>
      <c r="TMJ90" s="183"/>
      <c r="TMK90" s="184"/>
      <c r="TML90" s="185"/>
      <c r="TMM90" s="183"/>
      <c r="TMO90" s="182"/>
      <c r="TMT90" s="183"/>
      <c r="TMU90" s="183"/>
      <c r="TMV90" s="183"/>
      <c r="TMW90" s="184"/>
      <c r="TMX90" s="185"/>
      <c r="TMY90" s="183"/>
      <c r="TNA90" s="182"/>
      <c r="TNF90" s="183"/>
      <c r="TNG90" s="183"/>
      <c r="TNH90" s="183"/>
      <c r="TNI90" s="184"/>
      <c r="TNJ90" s="185"/>
      <c r="TNK90" s="183"/>
      <c r="TNM90" s="182"/>
      <c r="TNR90" s="183"/>
      <c r="TNS90" s="183"/>
      <c r="TNT90" s="183"/>
      <c r="TNU90" s="184"/>
      <c r="TNV90" s="185"/>
      <c r="TNW90" s="183"/>
      <c r="TNY90" s="182"/>
      <c r="TOD90" s="183"/>
      <c r="TOE90" s="183"/>
      <c r="TOF90" s="183"/>
      <c r="TOG90" s="184"/>
      <c r="TOH90" s="185"/>
      <c r="TOI90" s="183"/>
      <c r="TOK90" s="182"/>
      <c r="TOP90" s="183"/>
      <c r="TOQ90" s="183"/>
      <c r="TOR90" s="183"/>
      <c r="TOS90" s="184"/>
      <c r="TOT90" s="185"/>
      <c r="TOU90" s="183"/>
      <c r="TOW90" s="182"/>
      <c r="TPB90" s="183"/>
      <c r="TPC90" s="183"/>
      <c r="TPD90" s="183"/>
      <c r="TPE90" s="184"/>
      <c r="TPF90" s="185"/>
      <c r="TPG90" s="183"/>
      <c r="TPI90" s="182"/>
      <c r="TPN90" s="183"/>
      <c r="TPO90" s="183"/>
      <c r="TPP90" s="183"/>
      <c r="TPQ90" s="184"/>
      <c r="TPR90" s="185"/>
      <c r="TPS90" s="183"/>
      <c r="TPU90" s="182"/>
      <c r="TPZ90" s="183"/>
      <c r="TQA90" s="183"/>
      <c r="TQB90" s="183"/>
      <c r="TQC90" s="184"/>
      <c r="TQD90" s="185"/>
      <c r="TQE90" s="183"/>
      <c r="TQG90" s="182"/>
      <c r="TQL90" s="183"/>
      <c r="TQM90" s="183"/>
      <c r="TQN90" s="183"/>
      <c r="TQO90" s="184"/>
      <c r="TQP90" s="185"/>
      <c r="TQQ90" s="183"/>
      <c r="TQS90" s="182"/>
      <c r="TQX90" s="183"/>
      <c r="TQY90" s="183"/>
      <c r="TQZ90" s="183"/>
      <c r="TRA90" s="184"/>
      <c r="TRB90" s="185"/>
      <c r="TRC90" s="183"/>
      <c r="TRE90" s="182"/>
      <c r="TRJ90" s="183"/>
      <c r="TRK90" s="183"/>
      <c r="TRL90" s="183"/>
      <c r="TRM90" s="184"/>
      <c r="TRN90" s="185"/>
      <c r="TRO90" s="183"/>
      <c r="TRQ90" s="182"/>
      <c r="TRV90" s="183"/>
      <c r="TRW90" s="183"/>
      <c r="TRX90" s="183"/>
      <c r="TRY90" s="184"/>
      <c r="TRZ90" s="185"/>
      <c r="TSA90" s="183"/>
      <c r="TSC90" s="182"/>
      <c r="TSH90" s="183"/>
      <c r="TSI90" s="183"/>
      <c r="TSJ90" s="183"/>
      <c r="TSK90" s="184"/>
      <c r="TSL90" s="185"/>
      <c r="TSM90" s="183"/>
      <c r="TSO90" s="182"/>
      <c r="TST90" s="183"/>
      <c r="TSU90" s="183"/>
      <c r="TSV90" s="183"/>
      <c r="TSW90" s="184"/>
      <c r="TSX90" s="185"/>
      <c r="TSY90" s="183"/>
      <c r="TTA90" s="182"/>
      <c r="TTF90" s="183"/>
      <c r="TTG90" s="183"/>
      <c r="TTH90" s="183"/>
      <c r="TTI90" s="184"/>
      <c r="TTJ90" s="185"/>
      <c r="TTK90" s="183"/>
      <c r="TTM90" s="182"/>
      <c r="TTR90" s="183"/>
      <c r="TTS90" s="183"/>
      <c r="TTT90" s="183"/>
      <c r="TTU90" s="184"/>
      <c r="TTV90" s="185"/>
      <c r="TTW90" s="183"/>
      <c r="TTY90" s="182"/>
      <c r="TUD90" s="183"/>
      <c r="TUE90" s="183"/>
      <c r="TUF90" s="183"/>
      <c r="TUG90" s="184"/>
      <c r="TUH90" s="185"/>
      <c r="TUI90" s="183"/>
      <c r="TUK90" s="182"/>
      <c r="TUP90" s="183"/>
      <c r="TUQ90" s="183"/>
      <c r="TUR90" s="183"/>
      <c r="TUS90" s="184"/>
      <c r="TUT90" s="185"/>
      <c r="TUU90" s="183"/>
      <c r="TUW90" s="182"/>
      <c r="TVB90" s="183"/>
      <c r="TVC90" s="183"/>
      <c r="TVD90" s="183"/>
      <c r="TVE90" s="184"/>
      <c r="TVF90" s="185"/>
      <c r="TVG90" s="183"/>
      <c r="TVI90" s="182"/>
      <c r="TVN90" s="183"/>
      <c r="TVO90" s="183"/>
      <c r="TVP90" s="183"/>
      <c r="TVQ90" s="184"/>
      <c r="TVR90" s="185"/>
      <c r="TVS90" s="183"/>
      <c r="TVU90" s="182"/>
      <c r="TVZ90" s="183"/>
      <c r="TWA90" s="183"/>
      <c r="TWB90" s="183"/>
      <c r="TWC90" s="184"/>
      <c r="TWD90" s="185"/>
      <c r="TWE90" s="183"/>
      <c r="TWG90" s="182"/>
      <c r="TWL90" s="183"/>
      <c r="TWM90" s="183"/>
      <c r="TWN90" s="183"/>
      <c r="TWO90" s="184"/>
      <c r="TWP90" s="185"/>
      <c r="TWQ90" s="183"/>
      <c r="TWS90" s="182"/>
      <c r="TWX90" s="183"/>
      <c r="TWY90" s="183"/>
      <c r="TWZ90" s="183"/>
      <c r="TXA90" s="184"/>
      <c r="TXB90" s="185"/>
      <c r="TXC90" s="183"/>
      <c r="TXE90" s="182"/>
      <c r="TXJ90" s="183"/>
      <c r="TXK90" s="183"/>
      <c r="TXL90" s="183"/>
      <c r="TXM90" s="184"/>
      <c r="TXN90" s="185"/>
      <c r="TXO90" s="183"/>
      <c r="TXQ90" s="182"/>
      <c r="TXV90" s="183"/>
      <c r="TXW90" s="183"/>
      <c r="TXX90" s="183"/>
      <c r="TXY90" s="184"/>
      <c r="TXZ90" s="185"/>
      <c r="TYA90" s="183"/>
      <c r="TYC90" s="182"/>
      <c r="TYH90" s="183"/>
      <c r="TYI90" s="183"/>
      <c r="TYJ90" s="183"/>
      <c r="TYK90" s="184"/>
      <c r="TYL90" s="185"/>
      <c r="TYM90" s="183"/>
      <c r="TYO90" s="182"/>
      <c r="TYT90" s="183"/>
      <c r="TYU90" s="183"/>
      <c r="TYV90" s="183"/>
      <c r="TYW90" s="184"/>
      <c r="TYX90" s="185"/>
      <c r="TYY90" s="183"/>
      <c r="TZA90" s="182"/>
      <c r="TZF90" s="183"/>
      <c r="TZG90" s="183"/>
      <c r="TZH90" s="183"/>
      <c r="TZI90" s="184"/>
      <c r="TZJ90" s="185"/>
      <c r="TZK90" s="183"/>
      <c r="TZM90" s="182"/>
      <c r="TZR90" s="183"/>
      <c r="TZS90" s="183"/>
      <c r="TZT90" s="183"/>
      <c r="TZU90" s="184"/>
      <c r="TZV90" s="185"/>
      <c r="TZW90" s="183"/>
      <c r="TZY90" s="182"/>
      <c r="UAD90" s="183"/>
      <c r="UAE90" s="183"/>
      <c r="UAF90" s="183"/>
      <c r="UAG90" s="184"/>
      <c r="UAH90" s="185"/>
      <c r="UAI90" s="183"/>
      <c r="UAK90" s="182"/>
      <c r="UAP90" s="183"/>
      <c r="UAQ90" s="183"/>
      <c r="UAR90" s="183"/>
      <c r="UAS90" s="184"/>
      <c r="UAT90" s="185"/>
      <c r="UAU90" s="183"/>
      <c r="UAW90" s="182"/>
      <c r="UBB90" s="183"/>
      <c r="UBC90" s="183"/>
      <c r="UBD90" s="183"/>
      <c r="UBE90" s="184"/>
      <c r="UBF90" s="185"/>
      <c r="UBG90" s="183"/>
      <c r="UBI90" s="182"/>
      <c r="UBN90" s="183"/>
      <c r="UBO90" s="183"/>
      <c r="UBP90" s="183"/>
      <c r="UBQ90" s="184"/>
      <c r="UBR90" s="185"/>
      <c r="UBS90" s="183"/>
      <c r="UBU90" s="182"/>
      <c r="UBZ90" s="183"/>
      <c r="UCA90" s="183"/>
      <c r="UCB90" s="183"/>
      <c r="UCC90" s="184"/>
      <c r="UCD90" s="185"/>
      <c r="UCE90" s="183"/>
      <c r="UCG90" s="182"/>
      <c r="UCL90" s="183"/>
      <c r="UCM90" s="183"/>
      <c r="UCN90" s="183"/>
      <c r="UCO90" s="184"/>
      <c r="UCP90" s="185"/>
      <c r="UCQ90" s="183"/>
      <c r="UCS90" s="182"/>
      <c r="UCX90" s="183"/>
      <c r="UCY90" s="183"/>
      <c r="UCZ90" s="183"/>
      <c r="UDA90" s="184"/>
      <c r="UDB90" s="185"/>
      <c r="UDC90" s="183"/>
      <c r="UDE90" s="182"/>
      <c r="UDJ90" s="183"/>
      <c r="UDK90" s="183"/>
      <c r="UDL90" s="183"/>
      <c r="UDM90" s="184"/>
      <c r="UDN90" s="185"/>
      <c r="UDO90" s="183"/>
      <c r="UDQ90" s="182"/>
      <c r="UDV90" s="183"/>
      <c r="UDW90" s="183"/>
      <c r="UDX90" s="183"/>
      <c r="UDY90" s="184"/>
      <c r="UDZ90" s="185"/>
      <c r="UEA90" s="183"/>
      <c r="UEC90" s="182"/>
      <c r="UEH90" s="183"/>
      <c r="UEI90" s="183"/>
      <c r="UEJ90" s="183"/>
      <c r="UEK90" s="184"/>
      <c r="UEL90" s="185"/>
      <c r="UEM90" s="183"/>
      <c r="UEO90" s="182"/>
      <c r="UET90" s="183"/>
      <c r="UEU90" s="183"/>
      <c r="UEV90" s="183"/>
      <c r="UEW90" s="184"/>
      <c r="UEX90" s="185"/>
      <c r="UEY90" s="183"/>
      <c r="UFA90" s="182"/>
      <c r="UFF90" s="183"/>
      <c r="UFG90" s="183"/>
      <c r="UFH90" s="183"/>
      <c r="UFI90" s="184"/>
      <c r="UFJ90" s="185"/>
      <c r="UFK90" s="183"/>
      <c r="UFM90" s="182"/>
      <c r="UFR90" s="183"/>
      <c r="UFS90" s="183"/>
      <c r="UFT90" s="183"/>
      <c r="UFU90" s="184"/>
      <c r="UFV90" s="185"/>
      <c r="UFW90" s="183"/>
      <c r="UFY90" s="182"/>
      <c r="UGD90" s="183"/>
      <c r="UGE90" s="183"/>
      <c r="UGF90" s="183"/>
      <c r="UGG90" s="184"/>
      <c r="UGH90" s="185"/>
      <c r="UGI90" s="183"/>
      <c r="UGK90" s="182"/>
      <c r="UGP90" s="183"/>
      <c r="UGQ90" s="183"/>
      <c r="UGR90" s="183"/>
      <c r="UGS90" s="184"/>
      <c r="UGT90" s="185"/>
      <c r="UGU90" s="183"/>
      <c r="UGW90" s="182"/>
      <c r="UHB90" s="183"/>
      <c r="UHC90" s="183"/>
      <c r="UHD90" s="183"/>
      <c r="UHE90" s="184"/>
      <c r="UHF90" s="185"/>
      <c r="UHG90" s="183"/>
      <c r="UHI90" s="182"/>
      <c r="UHN90" s="183"/>
      <c r="UHO90" s="183"/>
      <c r="UHP90" s="183"/>
      <c r="UHQ90" s="184"/>
      <c r="UHR90" s="185"/>
      <c r="UHS90" s="183"/>
      <c r="UHU90" s="182"/>
      <c r="UHZ90" s="183"/>
      <c r="UIA90" s="183"/>
      <c r="UIB90" s="183"/>
      <c r="UIC90" s="184"/>
      <c r="UID90" s="185"/>
      <c r="UIE90" s="183"/>
      <c r="UIG90" s="182"/>
      <c r="UIL90" s="183"/>
      <c r="UIM90" s="183"/>
      <c r="UIN90" s="183"/>
      <c r="UIO90" s="184"/>
      <c r="UIP90" s="185"/>
      <c r="UIQ90" s="183"/>
      <c r="UIS90" s="182"/>
      <c r="UIX90" s="183"/>
      <c r="UIY90" s="183"/>
      <c r="UIZ90" s="183"/>
      <c r="UJA90" s="184"/>
      <c r="UJB90" s="185"/>
      <c r="UJC90" s="183"/>
      <c r="UJE90" s="182"/>
      <c r="UJJ90" s="183"/>
      <c r="UJK90" s="183"/>
      <c r="UJL90" s="183"/>
      <c r="UJM90" s="184"/>
      <c r="UJN90" s="185"/>
      <c r="UJO90" s="183"/>
      <c r="UJQ90" s="182"/>
      <c r="UJV90" s="183"/>
      <c r="UJW90" s="183"/>
      <c r="UJX90" s="183"/>
      <c r="UJY90" s="184"/>
      <c r="UJZ90" s="185"/>
      <c r="UKA90" s="183"/>
      <c r="UKC90" s="182"/>
      <c r="UKH90" s="183"/>
      <c r="UKI90" s="183"/>
      <c r="UKJ90" s="183"/>
      <c r="UKK90" s="184"/>
      <c r="UKL90" s="185"/>
      <c r="UKM90" s="183"/>
      <c r="UKO90" s="182"/>
      <c r="UKT90" s="183"/>
      <c r="UKU90" s="183"/>
      <c r="UKV90" s="183"/>
      <c r="UKW90" s="184"/>
      <c r="UKX90" s="185"/>
      <c r="UKY90" s="183"/>
      <c r="ULA90" s="182"/>
      <c r="ULF90" s="183"/>
      <c r="ULG90" s="183"/>
      <c r="ULH90" s="183"/>
      <c r="ULI90" s="184"/>
      <c r="ULJ90" s="185"/>
      <c r="ULK90" s="183"/>
      <c r="ULM90" s="182"/>
      <c r="ULR90" s="183"/>
      <c r="ULS90" s="183"/>
      <c r="ULT90" s="183"/>
      <c r="ULU90" s="184"/>
      <c r="ULV90" s="185"/>
      <c r="ULW90" s="183"/>
      <c r="ULY90" s="182"/>
      <c r="UMD90" s="183"/>
      <c r="UME90" s="183"/>
      <c r="UMF90" s="183"/>
      <c r="UMG90" s="184"/>
      <c r="UMH90" s="185"/>
      <c r="UMI90" s="183"/>
      <c r="UMK90" s="182"/>
      <c r="UMP90" s="183"/>
      <c r="UMQ90" s="183"/>
      <c r="UMR90" s="183"/>
      <c r="UMS90" s="184"/>
      <c r="UMT90" s="185"/>
      <c r="UMU90" s="183"/>
      <c r="UMW90" s="182"/>
      <c r="UNB90" s="183"/>
      <c r="UNC90" s="183"/>
      <c r="UND90" s="183"/>
      <c r="UNE90" s="184"/>
      <c r="UNF90" s="185"/>
      <c r="UNG90" s="183"/>
      <c r="UNI90" s="182"/>
      <c r="UNN90" s="183"/>
      <c r="UNO90" s="183"/>
      <c r="UNP90" s="183"/>
      <c r="UNQ90" s="184"/>
      <c r="UNR90" s="185"/>
      <c r="UNS90" s="183"/>
      <c r="UNU90" s="182"/>
      <c r="UNZ90" s="183"/>
      <c r="UOA90" s="183"/>
      <c r="UOB90" s="183"/>
      <c r="UOC90" s="184"/>
      <c r="UOD90" s="185"/>
      <c r="UOE90" s="183"/>
      <c r="UOG90" s="182"/>
      <c r="UOL90" s="183"/>
      <c r="UOM90" s="183"/>
      <c r="UON90" s="183"/>
      <c r="UOO90" s="184"/>
      <c r="UOP90" s="185"/>
      <c r="UOQ90" s="183"/>
      <c r="UOS90" s="182"/>
      <c r="UOX90" s="183"/>
      <c r="UOY90" s="183"/>
      <c r="UOZ90" s="183"/>
      <c r="UPA90" s="184"/>
      <c r="UPB90" s="185"/>
      <c r="UPC90" s="183"/>
      <c r="UPE90" s="182"/>
      <c r="UPJ90" s="183"/>
      <c r="UPK90" s="183"/>
      <c r="UPL90" s="183"/>
      <c r="UPM90" s="184"/>
      <c r="UPN90" s="185"/>
      <c r="UPO90" s="183"/>
      <c r="UPQ90" s="182"/>
      <c r="UPV90" s="183"/>
      <c r="UPW90" s="183"/>
      <c r="UPX90" s="183"/>
      <c r="UPY90" s="184"/>
      <c r="UPZ90" s="185"/>
      <c r="UQA90" s="183"/>
      <c r="UQC90" s="182"/>
      <c r="UQH90" s="183"/>
      <c r="UQI90" s="183"/>
      <c r="UQJ90" s="183"/>
      <c r="UQK90" s="184"/>
      <c r="UQL90" s="185"/>
      <c r="UQM90" s="183"/>
      <c r="UQO90" s="182"/>
      <c r="UQT90" s="183"/>
      <c r="UQU90" s="183"/>
      <c r="UQV90" s="183"/>
      <c r="UQW90" s="184"/>
      <c r="UQX90" s="185"/>
      <c r="UQY90" s="183"/>
      <c r="URA90" s="182"/>
      <c r="URF90" s="183"/>
      <c r="URG90" s="183"/>
      <c r="URH90" s="183"/>
      <c r="URI90" s="184"/>
      <c r="URJ90" s="185"/>
      <c r="URK90" s="183"/>
      <c r="URM90" s="182"/>
      <c r="URR90" s="183"/>
      <c r="URS90" s="183"/>
      <c r="URT90" s="183"/>
      <c r="URU90" s="184"/>
      <c r="URV90" s="185"/>
      <c r="URW90" s="183"/>
      <c r="URY90" s="182"/>
      <c r="USD90" s="183"/>
      <c r="USE90" s="183"/>
      <c r="USF90" s="183"/>
      <c r="USG90" s="184"/>
      <c r="USH90" s="185"/>
      <c r="USI90" s="183"/>
      <c r="USK90" s="182"/>
      <c r="USP90" s="183"/>
      <c r="USQ90" s="183"/>
      <c r="USR90" s="183"/>
      <c r="USS90" s="184"/>
      <c r="UST90" s="185"/>
      <c r="USU90" s="183"/>
      <c r="USW90" s="182"/>
      <c r="UTB90" s="183"/>
      <c r="UTC90" s="183"/>
      <c r="UTD90" s="183"/>
      <c r="UTE90" s="184"/>
      <c r="UTF90" s="185"/>
      <c r="UTG90" s="183"/>
      <c r="UTI90" s="182"/>
      <c r="UTN90" s="183"/>
      <c r="UTO90" s="183"/>
      <c r="UTP90" s="183"/>
      <c r="UTQ90" s="184"/>
      <c r="UTR90" s="185"/>
      <c r="UTS90" s="183"/>
      <c r="UTU90" s="182"/>
      <c r="UTZ90" s="183"/>
      <c r="UUA90" s="183"/>
      <c r="UUB90" s="183"/>
      <c r="UUC90" s="184"/>
      <c r="UUD90" s="185"/>
      <c r="UUE90" s="183"/>
      <c r="UUG90" s="182"/>
      <c r="UUL90" s="183"/>
      <c r="UUM90" s="183"/>
      <c r="UUN90" s="183"/>
      <c r="UUO90" s="184"/>
      <c r="UUP90" s="185"/>
      <c r="UUQ90" s="183"/>
      <c r="UUS90" s="182"/>
      <c r="UUX90" s="183"/>
      <c r="UUY90" s="183"/>
      <c r="UUZ90" s="183"/>
      <c r="UVA90" s="184"/>
      <c r="UVB90" s="185"/>
      <c r="UVC90" s="183"/>
      <c r="UVE90" s="182"/>
      <c r="UVJ90" s="183"/>
      <c r="UVK90" s="183"/>
      <c r="UVL90" s="183"/>
      <c r="UVM90" s="184"/>
      <c r="UVN90" s="185"/>
      <c r="UVO90" s="183"/>
      <c r="UVQ90" s="182"/>
      <c r="UVV90" s="183"/>
      <c r="UVW90" s="183"/>
      <c r="UVX90" s="183"/>
      <c r="UVY90" s="184"/>
      <c r="UVZ90" s="185"/>
      <c r="UWA90" s="183"/>
      <c r="UWC90" s="182"/>
      <c r="UWH90" s="183"/>
      <c r="UWI90" s="183"/>
      <c r="UWJ90" s="183"/>
      <c r="UWK90" s="184"/>
      <c r="UWL90" s="185"/>
      <c r="UWM90" s="183"/>
      <c r="UWO90" s="182"/>
      <c r="UWT90" s="183"/>
      <c r="UWU90" s="183"/>
      <c r="UWV90" s="183"/>
      <c r="UWW90" s="184"/>
      <c r="UWX90" s="185"/>
      <c r="UWY90" s="183"/>
      <c r="UXA90" s="182"/>
      <c r="UXF90" s="183"/>
      <c r="UXG90" s="183"/>
      <c r="UXH90" s="183"/>
      <c r="UXI90" s="184"/>
      <c r="UXJ90" s="185"/>
      <c r="UXK90" s="183"/>
      <c r="UXM90" s="182"/>
      <c r="UXR90" s="183"/>
      <c r="UXS90" s="183"/>
      <c r="UXT90" s="183"/>
      <c r="UXU90" s="184"/>
      <c r="UXV90" s="185"/>
      <c r="UXW90" s="183"/>
      <c r="UXY90" s="182"/>
      <c r="UYD90" s="183"/>
      <c r="UYE90" s="183"/>
      <c r="UYF90" s="183"/>
      <c r="UYG90" s="184"/>
      <c r="UYH90" s="185"/>
      <c r="UYI90" s="183"/>
      <c r="UYK90" s="182"/>
      <c r="UYP90" s="183"/>
      <c r="UYQ90" s="183"/>
      <c r="UYR90" s="183"/>
      <c r="UYS90" s="184"/>
      <c r="UYT90" s="185"/>
      <c r="UYU90" s="183"/>
      <c r="UYW90" s="182"/>
      <c r="UZB90" s="183"/>
      <c r="UZC90" s="183"/>
      <c r="UZD90" s="183"/>
      <c r="UZE90" s="184"/>
      <c r="UZF90" s="185"/>
      <c r="UZG90" s="183"/>
      <c r="UZI90" s="182"/>
      <c r="UZN90" s="183"/>
      <c r="UZO90" s="183"/>
      <c r="UZP90" s="183"/>
      <c r="UZQ90" s="184"/>
      <c r="UZR90" s="185"/>
      <c r="UZS90" s="183"/>
      <c r="UZU90" s="182"/>
      <c r="UZZ90" s="183"/>
      <c r="VAA90" s="183"/>
      <c r="VAB90" s="183"/>
      <c r="VAC90" s="184"/>
      <c r="VAD90" s="185"/>
      <c r="VAE90" s="183"/>
      <c r="VAG90" s="182"/>
      <c r="VAL90" s="183"/>
      <c r="VAM90" s="183"/>
      <c r="VAN90" s="183"/>
      <c r="VAO90" s="184"/>
      <c r="VAP90" s="185"/>
      <c r="VAQ90" s="183"/>
      <c r="VAS90" s="182"/>
      <c r="VAX90" s="183"/>
      <c r="VAY90" s="183"/>
      <c r="VAZ90" s="183"/>
      <c r="VBA90" s="184"/>
      <c r="VBB90" s="185"/>
      <c r="VBC90" s="183"/>
      <c r="VBE90" s="182"/>
      <c r="VBJ90" s="183"/>
      <c r="VBK90" s="183"/>
      <c r="VBL90" s="183"/>
      <c r="VBM90" s="184"/>
      <c r="VBN90" s="185"/>
      <c r="VBO90" s="183"/>
      <c r="VBQ90" s="182"/>
      <c r="VBV90" s="183"/>
      <c r="VBW90" s="183"/>
      <c r="VBX90" s="183"/>
      <c r="VBY90" s="184"/>
      <c r="VBZ90" s="185"/>
      <c r="VCA90" s="183"/>
      <c r="VCC90" s="182"/>
      <c r="VCH90" s="183"/>
      <c r="VCI90" s="183"/>
      <c r="VCJ90" s="183"/>
      <c r="VCK90" s="184"/>
      <c r="VCL90" s="185"/>
      <c r="VCM90" s="183"/>
      <c r="VCO90" s="182"/>
      <c r="VCT90" s="183"/>
      <c r="VCU90" s="183"/>
      <c r="VCV90" s="183"/>
      <c r="VCW90" s="184"/>
      <c r="VCX90" s="185"/>
      <c r="VCY90" s="183"/>
      <c r="VDA90" s="182"/>
      <c r="VDF90" s="183"/>
      <c r="VDG90" s="183"/>
      <c r="VDH90" s="183"/>
      <c r="VDI90" s="184"/>
      <c r="VDJ90" s="185"/>
      <c r="VDK90" s="183"/>
      <c r="VDM90" s="182"/>
      <c r="VDR90" s="183"/>
      <c r="VDS90" s="183"/>
      <c r="VDT90" s="183"/>
      <c r="VDU90" s="184"/>
      <c r="VDV90" s="185"/>
      <c r="VDW90" s="183"/>
      <c r="VDY90" s="182"/>
      <c r="VED90" s="183"/>
      <c r="VEE90" s="183"/>
      <c r="VEF90" s="183"/>
      <c r="VEG90" s="184"/>
      <c r="VEH90" s="185"/>
      <c r="VEI90" s="183"/>
      <c r="VEK90" s="182"/>
      <c r="VEP90" s="183"/>
      <c r="VEQ90" s="183"/>
      <c r="VER90" s="183"/>
      <c r="VES90" s="184"/>
      <c r="VET90" s="185"/>
      <c r="VEU90" s="183"/>
      <c r="VEW90" s="182"/>
      <c r="VFB90" s="183"/>
      <c r="VFC90" s="183"/>
      <c r="VFD90" s="183"/>
      <c r="VFE90" s="184"/>
      <c r="VFF90" s="185"/>
      <c r="VFG90" s="183"/>
      <c r="VFI90" s="182"/>
      <c r="VFN90" s="183"/>
      <c r="VFO90" s="183"/>
      <c r="VFP90" s="183"/>
      <c r="VFQ90" s="184"/>
      <c r="VFR90" s="185"/>
      <c r="VFS90" s="183"/>
      <c r="VFU90" s="182"/>
      <c r="VFZ90" s="183"/>
      <c r="VGA90" s="183"/>
      <c r="VGB90" s="183"/>
      <c r="VGC90" s="184"/>
      <c r="VGD90" s="185"/>
      <c r="VGE90" s="183"/>
      <c r="VGG90" s="182"/>
      <c r="VGL90" s="183"/>
      <c r="VGM90" s="183"/>
      <c r="VGN90" s="183"/>
      <c r="VGO90" s="184"/>
      <c r="VGP90" s="185"/>
      <c r="VGQ90" s="183"/>
      <c r="VGS90" s="182"/>
      <c r="VGX90" s="183"/>
      <c r="VGY90" s="183"/>
      <c r="VGZ90" s="183"/>
      <c r="VHA90" s="184"/>
      <c r="VHB90" s="185"/>
      <c r="VHC90" s="183"/>
      <c r="VHE90" s="182"/>
      <c r="VHJ90" s="183"/>
      <c r="VHK90" s="183"/>
      <c r="VHL90" s="183"/>
      <c r="VHM90" s="184"/>
      <c r="VHN90" s="185"/>
      <c r="VHO90" s="183"/>
      <c r="VHQ90" s="182"/>
      <c r="VHV90" s="183"/>
      <c r="VHW90" s="183"/>
      <c r="VHX90" s="183"/>
      <c r="VHY90" s="184"/>
      <c r="VHZ90" s="185"/>
      <c r="VIA90" s="183"/>
      <c r="VIC90" s="182"/>
      <c r="VIH90" s="183"/>
      <c r="VII90" s="183"/>
      <c r="VIJ90" s="183"/>
      <c r="VIK90" s="184"/>
      <c r="VIL90" s="185"/>
      <c r="VIM90" s="183"/>
      <c r="VIO90" s="182"/>
      <c r="VIT90" s="183"/>
      <c r="VIU90" s="183"/>
      <c r="VIV90" s="183"/>
      <c r="VIW90" s="184"/>
      <c r="VIX90" s="185"/>
      <c r="VIY90" s="183"/>
      <c r="VJA90" s="182"/>
      <c r="VJF90" s="183"/>
      <c r="VJG90" s="183"/>
      <c r="VJH90" s="183"/>
      <c r="VJI90" s="184"/>
      <c r="VJJ90" s="185"/>
      <c r="VJK90" s="183"/>
      <c r="VJM90" s="182"/>
      <c r="VJR90" s="183"/>
      <c r="VJS90" s="183"/>
      <c r="VJT90" s="183"/>
      <c r="VJU90" s="184"/>
      <c r="VJV90" s="185"/>
      <c r="VJW90" s="183"/>
      <c r="VJY90" s="182"/>
      <c r="VKD90" s="183"/>
      <c r="VKE90" s="183"/>
      <c r="VKF90" s="183"/>
      <c r="VKG90" s="184"/>
      <c r="VKH90" s="185"/>
      <c r="VKI90" s="183"/>
      <c r="VKK90" s="182"/>
      <c r="VKP90" s="183"/>
      <c r="VKQ90" s="183"/>
      <c r="VKR90" s="183"/>
      <c r="VKS90" s="184"/>
      <c r="VKT90" s="185"/>
      <c r="VKU90" s="183"/>
      <c r="VKW90" s="182"/>
      <c r="VLB90" s="183"/>
      <c r="VLC90" s="183"/>
      <c r="VLD90" s="183"/>
      <c r="VLE90" s="184"/>
      <c r="VLF90" s="185"/>
      <c r="VLG90" s="183"/>
      <c r="VLI90" s="182"/>
      <c r="VLN90" s="183"/>
      <c r="VLO90" s="183"/>
      <c r="VLP90" s="183"/>
      <c r="VLQ90" s="184"/>
      <c r="VLR90" s="185"/>
      <c r="VLS90" s="183"/>
      <c r="VLU90" s="182"/>
      <c r="VLZ90" s="183"/>
      <c r="VMA90" s="183"/>
      <c r="VMB90" s="183"/>
      <c r="VMC90" s="184"/>
      <c r="VMD90" s="185"/>
      <c r="VME90" s="183"/>
      <c r="VMG90" s="182"/>
      <c r="VML90" s="183"/>
      <c r="VMM90" s="183"/>
      <c r="VMN90" s="183"/>
      <c r="VMO90" s="184"/>
      <c r="VMP90" s="185"/>
      <c r="VMQ90" s="183"/>
      <c r="VMS90" s="182"/>
      <c r="VMX90" s="183"/>
      <c r="VMY90" s="183"/>
      <c r="VMZ90" s="183"/>
      <c r="VNA90" s="184"/>
      <c r="VNB90" s="185"/>
      <c r="VNC90" s="183"/>
      <c r="VNE90" s="182"/>
      <c r="VNJ90" s="183"/>
      <c r="VNK90" s="183"/>
      <c r="VNL90" s="183"/>
      <c r="VNM90" s="184"/>
      <c r="VNN90" s="185"/>
      <c r="VNO90" s="183"/>
      <c r="VNQ90" s="182"/>
      <c r="VNV90" s="183"/>
      <c r="VNW90" s="183"/>
      <c r="VNX90" s="183"/>
      <c r="VNY90" s="184"/>
      <c r="VNZ90" s="185"/>
      <c r="VOA90" s="183"/>
      <c r="VOC90" s="182"/>
      <c r="VOH90" s="183"/>
      <c r="VOI90" s="183"/>
      <c r="VOJ90" s="183"/>
      <c r="VOK90" s="184"/>
      <c r="VOL90" s="185"/>
      <c r="VOM90" s="183"/>
      <c r="VOO90" s="182"/>
      <c r="VOT90" s="183"/>
      <c r="VOU90" s="183"/>
      <c r="VOV90" s="183"/>
      <c r="VOW90" s="184"/>
      <c r="VOX90" s="185"/>
      <c r="VOY90" s="183"/>
      <c r="VPA90" s="182"/>
      <c r="VPF90" s="183"/>
      <c r="VPG90" s="183"/>
      <c r="VPH90" s="183"/>
      <c r="VPI90" s="184"/>
      <c r="VPJ90" s="185"/>
      <c r="VPK90" s="183"/>
      <c r="VPM90" s="182"/>
      <c r="VPR90" s="183"/>
      <c r="VPS90" s="183"/>
      <c r="VPT90" s="183"/>
      <c r="VPU90" s="184"/>
      <c r="VPV90" s="185"/>
      <c r="VPW90" s="183"/>
      <c r="VPY90" s="182"/>
      <c r="VQD90" s="183"/>
      <c r="VQE90" s="183"/>
      <c r="VQF90" s="183"/>
      <c r="VQG90" s="184"/>
      <c r="VQH90" s="185"/>
      <c r="VQI90" s="183"/>
      <c r="VQK90" s="182"/>
      <c r="VQP90" s="183"/>
      <c r="VQQ90" s="183"/>
      <c r="VQR90" s="183"/>
      <c r="VQS90" s="184"/>
      <c r="VQT90" s="185"/>
      <c r="VQU90" s="183"/>
      <c r="VQW90" s="182"/>
      <c r="VRB90" s="183"/>
      <c r="VRC90" s="183"/>
      <c r="VRD90" s="183"/>
      <c r="VRE90" s="184"/>
      <c r="VRF90" s="185"/>
      <c r="VRG90" s="183"/>
      <c r="VRI90" s="182"/>
      <c r="VRN90" s="183"/>
      <c r="VRO90" s="183"/>
      <c r="VRP90" s="183"/>
      <c r="VRQ90" s="184"/>
      <c r="VRR90" s="185"/>
      <c r="VRS90" s="183"/>
      <c r="VRU90" s="182"/>
      <c r="VRZ90" s="183"/>
      <c r="VSA90" s="183"/>
      <c r="VSB90" s="183"/>
      <c r="VSC90" s="184"/>
      <c r="VSD90" s="185"/>
      <c r="VSE90" s="183"/>
      <c r="VSG90" s="182"/>
      <c r="VSL90" s="183"/>
      <c r="VSM90" s="183"/>
      <c r="VSN90" s="183"/>
      <c r="VSO90" s="184"/>
      <c r="VSP90" s="185"/>
      <c r="VSQ90" s="183"/>
      <c r="VSS90" s="182"/>
      <c r="VSX90" s="183"/>
      <c r="VSY90" s="183"/>
      <c r="VSZ90" s="183"/>
      <c r="VTA90" s="184"/>
      <c r="VTB90" s="185"/>
      <c r="VTC90" s="183"/>
      <c r="VTE90" s="182"/>
      <c r="VTJ90" s="183"/>
      <c r="VTK90" s="183"/>
      <c r="VTL90" s="183"/>
      <c r="VTM90" s="184"/>
      <c r="VTN90" s="185"/>
      <c r="VTO90" s="183"/>
      <c r="VTQ90" s="182"/>
      <c r="VTV90" s="183"/>
      <c r="VTW90" s="183"/>
      <c r="VTX90" s="183"/>
      <c r="VTY90" s="184"/>
      <c r="VTZ90" s="185"/>
      <c r="VUA90" s="183"/>
      <c r="VUC90" s="182"/>
      <c r="VUH90" s="183"/>
      <c r="VUI90" s="183"/>
      <c r="VUJ90" s="183"/>
      <c r="VUK90" s="184"/>
      <c r="VUL90" s="185"/>
      <c r="VUM90" s="183"/>
      <c r="VUO90" s="182"/>
      <c r="VUT90" s="183"/>
      <c r="VUU90" s="183"/>
      <c r="VUV90" s="183"/>
      <c r="VUW90" s="184"/>
      <c r="VUX90" s="185"/>
      <c r="VUY90" s="183"/>
      <c r="VVA90" s="182"/>
      <c r="VVF90" s="183"/>
      <c r="VVG90" s="183"/>
      <c r="VVH90" s="183"/>
      <c r="VVI90" s="184"/>
      <c r="VVJ90" s="185"/>
      <c r="VVK90" s="183"/>
      <c r="VVM90" s="182"/>
      <c r="VVR90" s="183"/>
      <c r="VVS90" s="183"/>
      <c r="VVT90" s="183"/>
      <c r="VVU90" s="184"/>
      <c r="VVV90" s="185"/>
      <c r="VVW90" s="183"/>
      <c r="VVY90" s="182"/>
      <c r="VWD90" s="183"/>
      <c r="VWE90" s="183"/>
      <c r="VWF90" s="183"/>
      <c r="VWG90" s="184"/>
      <c r="VWH90" s="185"/>
      <c r="VWI90" s="183"/>
      <c r="VWK90" s="182"/>
      <c r="VWP90" s="183"/>
      <c r="VWQ90" s="183"/>
      <c r="VWR90" s="183"/>
      <c r="VWS90" s="184"/>
      <c r="VWT90" s="185"/>
      <c r="VWU90" s="183"/>
      <c r="VWW90" s="182"/>
      <c r="VXB90" s="183"/>
      <c r="VXC90" s="183"/>
      <c r="VXD90" s="183"/>
      <c r="VXE90" s="184"/>
      <c r="VXF90" s="185"/>
      <c r="VXG90" s="183"/>
      <c r="VXI90" s="182"/>
      <c r="VXN90" s="183"/>
      <c r="VXO90" s="183"/>
      <c r="VXP90" s="183"/>
      <c r="VXQ90" s="184"/>
      <c r="VXR90" s="185"/>
      <c r="VXS90" s="183"/>
      <c r="VXU90" s="182"/>
      <c r="VXZ90" s="183"/>
      <c r="VYA90" s="183"/>
      <c r="VYB90" s="183"/>
      <c r="VYC90" s="184"/>
      <c r="VYD90" s="185"/>
      <c r="VYE90" s="183"/>
      <c r="VYG90" s="182"/>
      <c r="VYL90" s="183"/>
      <c r="VYM90" s="183"/>
      <c r="VYN90" s="183"/>
      <c r="VYO90" s="184"/>
      <c r="VYP90" s="185"/>
      <c r="VYQ90" s="183"/>
      <c r="VYS90" s="182"/>
      <c r="VYX90" s="183"/>
      <c r="VYY90" s="183"/>
      <c r="VYZ90" s="183"/>
      <c r="VZA90" s="184"/>
      <c r="VZB90" s="185"/>
      <c r="VZC90" s="183"/>
      <c r="VZE90" s="182"/>
      <c r="VZJ90" s="183"/>
      <c r="VZK90" s="183"/>
      <c r="VZL90" s="183"/>
      <c r="VZM90" s="184"/>
      <c r="VZN90" s="185"/>
      <c r="VZO90" s="183"/>
      <c r="VZQ90" s="182"/>
      <c r="VZV90" s="183"/>
      <c r="VZW90" s="183"/>
      <c r="VZX90" s="183"/>
      <c r="VZY90" s="184"/>
      <c r="VZZ90" s="185"/>
      <c r="WAA90" s="183"/>
      <c r="WAC90" s="182"/>
      <c r="WAH90" s="183"/>
      <c r="WAI90" s="183"/>
      <c r="WAJ90" s="183"/>
      <c r="WAK90" s="184"/>
      <c r="WAL90" s="185"/>
      <c r="WAM90" s="183"/>
      <c r="WAO90" s="182"/>
      <c r="WAT90" s="183"/>
      <c r="WAU90" s="183"/>
      <c r="WAV90" s="183"/>
      <c r="WAW90" s="184"/>
      <c r="WAX90" s="185"/>
      <c r="WAY90" s="183"/>
      <c r="WBA90" s="182"/>
      <c r="WBF90" s="183"/>
      <c r="WBG90" s="183"/>
      <c r="WBH90" s="183"/>
      <c r="WBI90" s="184"/>
      <c r="WBJ90" s="185"/>
      <c r="WBK90" s="183"/>
      <c r="WBM90" s="182"/>
      <c r="WBR90" s="183"/>
      <c r="WBS90" s="183"/>
      <c r="WBT90" s="183"/>
      <c r="WBU90" s="184"/>
      <c r="WBV90" s="185"/>
      <c r="WBW90" s="183"/>
      <c r="WBY90" s="182"/>
      <c r="WCD90" s="183"/>
      <c r="WCE90" s="183"/>
      <c r="WCF90" s="183"/>
      <c r="WCG90" s="184"/>
      <c r="WCH90" s="185"/>
      <c r="WCI90" s="183"/>
      <c r="WCK90" s="182"/>
      <c r="WCP90" s="183"/>
      <c r="WCQ90" s="183"/>
      <c r="WCR90" s="183"/>
      <c r="WCS90" s="184"/>
      <c r="WCT90" s="185"/>
      <c r="WCU90" s="183"/>
      <c r="WCW90" s="182"/>
      <c r="WDB90" s="183"/>
      <c r="WDC90" s="183"/>
      <c r="WDD90" s="183"/>
      <c r="WDE90" s="184"/>
      <c r="WDF90" s="185"/>
      <c r="WDG90" s="183"/>
      <c r="WDI90" s="182"/>
      <c r="WDN90" s="183"/>
      <c r="WDO90" s="183"/>
      <c r="WDP90" s="183"/>
      <c r="WDQ90" s="184"/>
      <c r="WDR90" s="185"/>
      <c r="WDS90" s="183"/>
      <c r="WDU90" s="182"/>
      <c r="WDZ90" s="183"/>
      <c r="WEA90" s="183"/>
      <c r="WEB90" s="183"/>
      <c r="WEC90" s="184"/>
      <c r="WED90" s="185"/>
      <c r="WEE90" s="183"/>
      <c r="WEG90" s="182"/>
      <c r="WEL90" s="183"/>
      <c r="WEM90" s="183"/>
      <c r="WEN90" s="183"/>
      <c r="WEO90" s="184"/>
      <c r="WEP90" s="185"/>
      <c r="WEQ90" s="183"/>
      <c r="WES90" s="182"/>
      <c r="WEX90" s="183"/>
      <c r="WEY90" s="183"/>
      <c r="WEZ90" s="183"/>
      <c r="WFA90" s="184"/>
      <c r="WFB90" s="185"/>
      <c r="WFC90" s="183"/>
      <c r="WFE90" s="182"/>
      <c r="WFJ90" s="183"/>
      <c r="WFK90" s="183"/>
      <c r="WFL90" s="183"/>
      <c r="WFM90" s="184"/>
      <c r="WFN90" s="185"/>
      <c r="WFO90" s="183"/>
      <c r="WFQ90" s="182"/>
      <c r="WFV90" s="183"/>
      <c r="WFW90" s="183"/>
      <c r="WFX90" s="183"/>
      <c r="WFY90" s="184"/>
      <c r="WFZ90" s="185"/>
      <c r="WGA90" s="183"/>
      <c r="WGC90" s="182"/>
      <c r="WGH90" s="183"/>
      <c r="WGI90" s="183"/>
      <c r="WGJ90" s="183"/>
      <c r="WGK90" s="184"/>
      <c r="WGL90" s="185"/>
      <c r="WGM90" s="183"/>
      <c r="WGO90" s="182"/>
      <c r="WGT90" s="183"/>
      <c r="WGU90" s="183"/>
      <c r="WGV90" s="183"/>
      <c r="WGW90" s="184"/>
      <c r="WGX90" s="185"/>
      <c r="WGY90" s="183"/>
      <c r="WHA90" s="182"/>
      <c r="WHF90" s="183"/>
      <c r="WHG90" s="183"/>
      <c r="WHH90" s="183"/>
      <c r="WHI90" s="184"/>
      <c r="WHJ90" s="185"/>
      <c r="WHK90" s="183"/>
      <c r="WHM90" s="182"/>
      <c r="WHR90" s="183"/>
      <c r="WHS90" s="183"/>
      <c r="WHT90" s="183"/>
      <c r="WHU90" s="184"/>
      <c r="WHV90" s="185"/>
      <c r="WHW90" s="183"/>
      <c r="WHY90" s="182"/>
      <c r="WID90" s="183"/>
      <c r="WIE90" s="183"/>
      <c r="WIF90" s="183"/>
      <c r="WIG90" s="184"/>
      <c r="WIH90" s="185"/>
      <c r="WII90" s="183"/>
      <c r="WIK90" s="182"/>
      <c r="WIP90" s="183"/>
      <c r="WIQ90" s="183"/>
      <c r="WIR90" s="183"/>
      <c r="WIS90" s="184"/>
      <c r="WIT90" s="185"/>
      <c r="WIU90" s="183"/>
      <c r="WIW90" s="182"/>
      <c r="WJB90" s="183"/>
      <c r="WJC90" s="183"/>
      <c r="WJD90" s="183"/>
      <c r="WJE90" s="184"/>
      <c r="WJF90" s="185"/>
      <c r="WJG90" s="183"/>
      <c r="WJI90" s="182"/>
      <c r="WJN90" s="183"/>
      <c r="WJO90" s="183"/>
      <c r="WJP90" s="183"/>
      <c r="WJQ90" s="184"/>
      <c r="WJR90" s="185"/>
      <c r="WJS90" s="183"/>
      <c r="WJU90" s="182"/>
      <c r="WJZ90" s="183"/>
      <c r="WKA90" s="183"/>
      <c r="WKB90" s="183"/>
      <c r="WKC90" s="184"/>
      <c r="WKD90" s="185"/>
      <c r="WKE90" s="183"/>
      <c r="WKG90" s="182"/>
      <c r="WKL90" s="183"/>
      <c r="WKM90" s="183"/>
      <c r="WKN90" s="183"/>
      <c r="WKO90" s="184"/>
      <c r="WKP90" s="185"/>
      <c r="WKQ90" s="183"/>
      <c r="WKS90" s="182"/>
      <c r="WKX90" s="183"/>
      <c r="WKY90" s="183"/>
      <c r="WKZ90" s="183"/>
      <c r="WLA90" s="184"/>
      <c r="WLB90" s="185"/>
      <c r="WLC90" s="183"/>
      <c r="WLE90" s="182"/>
      <c r="WLJ90" s="183"/>
      <c r="WLK90" s="183"/>
      <c r="WLL90" s="183"/>
      <c r="WLM90" s="184"/>
      <c r="WLN90" s="185"/>
      <c r="WLO90" s="183"/>
      <c r="WLQ90" s="182"/>
      <c r="WLV90" s="183"/>
      <c r="WLW90" s="183"/>
      <c r="WLX90" s="183"/>
      <c r="WLY90" s="184"/>
      <c r="WLZ90" s="185"/>
      <c r="WMA90" s="183"/>
      <c r="WMC90" s="182"/>
      <c r="WMH90" s="183"/>
      <c r="WMI90" s="183"/>
      <c r="WMJ90" s="183"/>
      <c r="WMK90" s="184"/>
      <c r="WML90" s="185"/>
      <c r="WMM90" s="183"/>
      <c r="WMO90" s="182"/>
      <c r="WMT90" s="183"/>
      <c r="WMU90" s="183"/>
      <c r="WMV90" s="183"/>
      <c r="WMW90" s="184"/>
      <c r="WMX90" s="185"/>
      <c r="WMY90" s="183"/>
      <c r="WNA90" s="182"/>
      <c r="WNF90" s="183"/>
      <c r="WNG90" s="183"/>
      <c r="WNH90" s="183"/>
      <c r="WNI90" s="184"/>
      <c r="WNJ90" s="185"/>
      <c r="WNK90" s="183"/>
      <c r="WNM90" s="182"/>
      <c r="WNR90" s="183"/>
      <c r="WNS90" s="183"/>
      <c r="WNT90" s="183"/>
      <c r="WNU90" s="184"/>
      <c r="WNV90" s="185"/>
      <c r="WNW90" s="183"/>
      <c r="WNY90" s="182"/>
      <c r="WOD90" s="183"/>
      <c r="WOE90" s="183"/>
      <c r="WOF90" s="183"/>
      <c r="WOG90" s="184"/>
      <c r="WOH90" s="185"/>
      <c r="WOI90" s="183"/>
      <c r="WOK90" s="182"/>
      <c r="WOP90" s="183"/>
      <c r="WOQ90" s="183"/>
      <c r="WOR90" s="183"/>
      <c r="WOS90" s="184"/>
      <c r="WOT90" s="185"/>
      <c r="WOU90" s="183"/>
      <c r="WOW90" s="182"/>
      <c r="WPB90" s="183"/>
      <c r="WPC90" s="183"/>
      <c r="WPD90" s="183"/>
      <c r="WPE90" s="184"/>
      <c r="WPF90" s="185"/>
      <c r="WPG90" s="183"/>
      <c r="WPI90" s="182"/>
      <c r="WPN90" s="183"/>
      <c r="WPO90" s="183"/>
      <c r="WPP90" s="183"/>
      <c r="WPQ90" s="184"/>
      <c r="WPR90" s="185"/>
      <c r="WPS90" s="183"/>
      <c r="WPU90" s="182"/>
      <c r="WPZ90" s="183"/>
      <c r="WQA90" s="183"/>
      <c r="WQB90" s="183"/>
      <c r="WQC90" s="184"/>
      <c r="WQD90" s="185"/>
      <c r="WQE90" s="183"/>
      <c r="WQG90" s="182"/>
      <c r="WQL90" s="183"/>
      <c r="WQM90" s="183"/>
      <c r="WQN90" s="183"/>
      <c r="WQO90" s="184"/>
      <c r="WQP90" s="185"/>
      <c r="WQQ90" s="183"/>
      <c r="WQS90" s="182"/>
      <c r="WQX90" s="183"/>
      <c r="WQY90" s="183"/>
      <c r="WQZ90" s="183"/>
      <c r="WRA90" s="184"/>
      <c r="WRB90" s="185"/>
      <c r="WRC90" s="183"/>
      <c r="WRE90" s="182"/>
      <c r="WRJ90" s="183"/>
      <c r="WRK90" s="183"/>
      <c r="WRL90" s="183"/>
      <c r="WRM90" s="184"/>
      <c r="WRN90" s="185"/>
      <c r="WRO90" s="183"/>
      <c r="WRQ90" s="182"/>
      <c r="WRV90" s="183"/>
      <c r="WRW90" s="183"/>
      <c r="WRX90" s="183"/>
      <c r="WRY90" s="184"/>
      <c r="WRZ90" s="185"/>
      <c r="WSA90" s="183"/>
      <c r="WSC90" s="182"/>
      <c r="WSH90" s="183"/>
      <c r="WSI90" s="183"/>
      <c r="WSJ90" s="183"/>
      <c r="WSK90" s="184"/>
      <c r="WSL90" s="185"/>
      <c r="WSM90" s="183"/>
      <c r="WSO90" s="182"/>
      <c r="WST90" s="183"/>
      <c r="WSU90" s="183"/>
      <c r="WSV90" s="183"/>
      <c r="WSW90" s="184"/>
      <c r="WSX90" s="185"/>
      <c r="WSY90" s="183"/>
      <c r="WTA90" s="182"/>
      <c r="WTF90" s="183"/>
      <c r="WTG90" s="183"/>
      <c r="WTH90" s="183"/>
      <c r="WTI90" s="184"/>
      <c r="WTJ90" s="185"/>
      <c r="WTK90" s="183"/>
      <c r="WTM90" s="182"/>
      <c r="WTR90" s="183"/>
      <c r="WTS90" s="183"/>
      <c r="WTT90" s="183"/>
      <c r="WTU90" s="184"/>
      <c r="WTV90" s="185"/>
      <c r="WTW90" s="183"/>
      <c r="WTY90" s="182"/>
      <c r="WUD90" s="183"/>
      <c r="WUE90" s="183"/>
      <c r="WUF90" s="183"/>
      <c r="WUG90" s="184"/>
      <c r="WUH90" s="185"/>
      <c r="WUI90" s="183"/>
      <c r="WUK90" s="182"/>
      <c r="WUP90" s="183"/>
      <c r="WUQ90" s="183"/>
      <c r="WUR90" s="183"/>
      <c r="WUS90" s="184"/>
      <c r="WUT90" s="185"/>
      <c r="WUU90" s="183"/>
      <c r="WUW90" s="182"/>
      <c r="WVB90" s="183"/>
      <c r="WVC90" s="183"/>
      <c r="WVD90" s="183"/>
      <c r="WVE90" s="184"/>
      <c r="WVF90" s="185"/>
      <c r="WVG90" s="183"/>
      <c r="WVI90" s="182"/>
      <c r="WVN90" s="183"/>
      <c r="WVO90" s="183"/>
      <c r="WVP90" s="183"/>
      <c r="WVQ90" s="184"/>
      <c r="WVR90" s="185"/>
      <c r="WVS90" s="183"/>
      <c r="WVU90" s="182"/>
      <c r="WVZ90" s="183"/>
      <c r="WWA90" s="183"/>
      <c r="WWB90" s="183"/>
      <c r="WWC90" s="184"/>
      <c r="WWD90" s="185"/>
      <c r="WWE90" s="183"/>
      <c r="WWG90" s="182"/>
      <c r="WWL90" s="183"/>
      <c r="WWM90" s="183"/>
      <c r="WWN90" s="183"/>
      <c r="WWO90" s="184"/>
      <c r="WWP90" s="185"/>
      <c r="WWQ90" s="183"/>
      <c r="WWS90" s="182"/>
      <c r="WWX90" s="183"/>
      <c r="WWY90" s="183"/>
      <c r="WWZ90" s="183"/>
      <c r="WXA90" s="184"/>
      <c r="WXB90" s="185"/>
      <c r="WXC90" s="183"/>
      <c r="WXE90" s="182"/>
      <c r="WXJ90" s="183"/>
      <c r="WXK90" s="183"/>
      <c r="WXL90" s="183"/>
      <c r="WXM90" s="184"/>
      <c r="WXN90" s="185"/>
      <c r="WXO90" s="183"/>
      <c r="WXQ90" s="182"/>
      <c r="WXV90" s="183"/>
      <c r="WXW90" s="183"/>
      <c r="WXX90" s="183"/>
      <c r="WXY90" s="184"/>
      <c r="WXZ90" s="185"/>
      <c r="WYA90" s="183"/>
      <c r="WYC90" s="182"/>
      <c r="WYH90" s="183"/>
      <c r="WYI90" s="183"/>
      <c r="WYJ90" s="183"/>
      <c r="WYK90" s="184"/>
      <c r="WYL90" s="185"/>
      <c r="WYM90" s="183"/>
      <c r="WYO90" s="182"/>
      <c r="WYT90" s="183"/>
      <c r="WYU90" s="183"/>
      <c r="WYV90" s="183"/>
      <c r="WYW90" s="184"/>
      <c r="WYX90" s="185"/>
      <c r="WYY90" s="183"/>
      <c r="WZA90" s="182"/>
      <c r="WZF90" s="183"/>
      <c r="WZG90" s="183"/>
      <c r="WZH90" s="183"/>
      <c r="WZI90" s="184"/>
      <c r="WZJ90" s="185"/>
      <c r="WZK90" s="183"/>
      <c r="WZM90" s="182"/>
      <c r="WZR90" s="183"/>
      <c r="WZS90" s="183"/>
      <c r="WZT90" s="183"/>
      <c r="WZU90" s="184"/>
      <c r="WZV90" s="185"/>
      <c r="WZW90" s="183"/>
      <c r="WZY90" s="182"/>
      <c r="XAD90" s="183"/>
      <c r="XAE90" s="183"/>
      <c r="XAF90" s="183"/>
      <c r="XAG90" s="184"/>
      <c r="XAH90" s="185"/>
      <c r="XAI90" s="183"/>
      <c r="XAK90" s="182"/>
      <c r="XAP90" s="183"/>
      <c r="XAQ90" s="183"/>
      <c r="XAR90" s="183"/>
      <c r="XAS90" s="184"/>
      <c r="XAT90" s="185"/>
      <c r="XAU90" s="183"/>
      <c r="XAW90" s="182"/>
      <c r="XBB90" s="183"/>
      <c r="XBC90" s="183"/>
      <c r="XBD90" s="183"/>
      <c r="XBE90" s="184"/>
      <c r="XBF90" s="185"/>
      <c r="XBG90" s="183"/>
      <c r="XBI90" s="182"/>
      <c r="XBN90" s="183"/>
      <c r="XBO90" s="183"/>
      <c r="XBP90" s="183"/>
      <c r="XBQ90" s="184"/>
      <c r="XBR90" s="185"/>
      <c r="XBS90" s="183"/>
      <c r="XBU90" s="182"/>
      <c r="XBZ90" s="183"/>
      <c r="XCA90" s="183"/>
      <c r="XCB90" s="183"/>
      <c r="XCC90" s="184"/>
      <c r="XCD90" s="185"/>
      <c r="XCE90" s="183"/>
      <c r="XCG90" s="182"/>
      <c r="XCL90" s="183"/>
      <c r="XCM90" s="183"/>
      <c r="XCN90" s="183"/>
      <c r="XCO90" s="184"/>
      <c r="XCP90" s="185"/>
      <c r="XCQ90" s="183"/>
      <c r="XCS90" s="182"/>
      <c r="XCX90" s="183"/>
      <c r="XCY90" s="183"/>
      <c r="XCZ90" s="183"/>
      <c r="XDA90" s="184"/>
      <c r="XDB90" s="185"/>
      <c r="XDC90" s="183"/>
      <c r="XDE90" s="182"/>
      <c r="XDJ90" s="183"/>
      <c r="XDK90" s="183"/>
      <c r="XDL90" s="183"/>
      <c r="XDM90" s="184"/>
      <c r="XDN90" s="185"/>
      <c r="XDO90" s="183"/>
      <c r="XDQ90" s="182"/>
      <c r="XDV90" s="183"/>
      <c r="XDW90" s="183"/>
      <c r="XDX90" s="183"/>
      <c r="XDY90" s="184"/>
      <c r="XDZ90" s="185"/>
      <c r="XEA90" s="183"/>
      <c r="XEC90" s="182"/>
      <c r="XEH90" s="183"/>
      <c r="XEI90" s="183"/>
      <c r="XEJ90" s="183"/>
      <c r="XEK90" s="184"/>
      <c r="XEL90" s="185"/>
      <c r="XEM90" s="183"/>
      <c r="XEO90" s="182"/>
      <c r="XET90" s="183"/>
      <c r="XEU90" s="183"/>
      <c r="XEV90" s="183"/>
      <c r="XEW90" s="184"/>
      <c r="XEX90" s="185"/>
      <c r="XEY90" s="183"/>
      <c r="XFA90" s="182"/>
    </row>
    <row r="91" spans="1:1021 1026:3071 3073:4093 4098:6143 6145:7165 7170:9215 9217:10237 10242:12287 12289:13309 13314:15359 15361:16381">
      <c r="A91" s="165">
        <v>52</v>
      </c>
      <c r="B91" s="166" t="s">
        <v>15614</v>
      </c>
      <c r="C91" s="166" t="s">
        <v>15716</v>
      </c>
      <c r="D91" s="166" t="s">
        <v>15590</v>
      </c>
      <c r="E91" s="166" t="s">
        <v>15717</v>
      </c>
      <c r="F91" s="167">
        <v>43.5</v>
      </c>
      <c r="G91" s="167"/>
      <c r="H91" s="167"/>
      <c r="I91" s="168">
        <v>5.7500000000000002E-2</v>
      </c>
      <c r="J91" s="169">
        <v>25.88</v>
      </c>
      <c r="K91" s="167"/>
      <c r="L91" s="170"/>
    </row>
    <row r="92" spans="1:1021 1026:3071 3073:4093 4098:6143 6145:7165 7170:9215 9217:10237 10242:12287 12289:13309 13314:15359 15361:16381">
      <c r="A92" s="159">
        <v>53</v>
      </c>
      <c r="B92" s="160" t="s">
        <v>15683</v>
      </c>
      <c r="C92" s="160" t="s">
        <v>15718</v>
      </c>
      <c r="D92" s="160" t="s">
        <v>15719</v>
      </c>
      <c r="E92" s="160" t="s">
        <v>15684</v>
      </c>
      <c r="F92" s="161">
        <v>44.88</v>
      </c>
      <c r="G92" s="161"/>
      <c r="H92" s="161"/>
      <c r="I92" s="176"/>
      <c r="J92" s="177">
        <v>33.799999999999997</v>
      </c>
      <c r="K92" s="161">
        <v>0</v>
      </c>
      <c r="L92" s="164"/>
      <c r="M92" s="182"/>
      <c r="R92" s="183"/>
      <c r="S92" s="183"/>
      <c r="T92" s="183"/>
      <c r="U92" s="184"/>
      <c r="V92" s="185"/>
      <c r="W92" s="183"/>
      <c r="Y92" s="182"/>
      <c r="AD92" s="183"/>
      <c r="AE92" s="183"/>
      <c r="AF92" s="183"/>
      <c r="AG92" s="184"/>
      <c r="AH92" s="185"/>
      <c r="AI92" s="183"/>
      <c r="AK92" s="182"/>
      <c r="AP92" s="183"/>
      <c r="AQ92" s="183"/>
      <c r="AR92" s="183"/>
      <c r="AS92" s="184"/>
      <c r="AT92" s="185"/>
      <c r="AU92" s="183"/>
      <c r="AW92" s="182"/>
      <c r="BB92" s="183"/>
      <c r="BC92" s="183"/>
      <c r="BD92" s="183"/>
      <c r="BE92" s="184"/>
      <c r="BF92" s="185"/>
      <c r="BG92" s="183"/>
      <c r="BI92" s="182"/>
      <c r="BN92" s="183"/>
      <c r="BO92" s="183"/>
      <c r="BP92" s="183"/>
      <c r="BQ92" s="184"/>
      <c r="BR92" s="185"/>
      <c r="BS92" s="183"/>
      <c r="BU92" s="182"/>
      <c r="BZ92" s="183"/>
      <c r="CA92" s="183"/>
      <c r="CB92" s="183"/>
      <c r="CC92" s="184"/>
      <c r="CD92" s="185"/>
      <c r="CE92" s="183"/>
      <c r="CG92" s="182"/>
      <c r="CL92" s="183"/>
      <c r="CM92" s="183"/>
      <c r="CN92" s="183"/>
      <c r="CO92" s="184"/>
      <c r="CP92" s="185"/>
      <c r="CQ92" s="183"/>
      <c r="CS92" s="182"/>
      <c r="CX92" s="183"/>
      <c r="CY92" s="183"/>
      <c r="CZ92" s="183"/>
      <c r="DA92" s="184"/>
      <c r="DB92" s="185"/>
      <c r="DC92" s="183"/>
      <c r="DE92" s="182"/>
      <c r="DJ92" s="183"/>
      <c r="DK92" s="183"/>
      <c r="DL92" s="183"/>
      <c r="DM92" s="184"/>
      <c r="DN92" s="185"/>
      <c r="DO92" s="183"/>
      <c r="DQ92" s="182"/>
      <c r="DV92" s="183"/>
      <c r="DW92" s="183"/>
      <c r="DX92" s="183"/>
      <c r="DY92" s="184"/>
      <c r="DZ92" s="185"/>
      <c r="EA92" s="183"/>
      <c r="EC92" s="182"/>
      <c r="EH92" s="183"/>
      <c r="EI92" s="183"/>
      <c r="EJ92" s="183"/>
      <c r="EK92" s="184"/>
      <c r="EL92" s="185"/>
      <c r="EM92" s="183"/>
      <c r="EO92" s="182"/>
      <c r="ET92" s="183"/>
      <c r="EU92" s="183"/>
      <c r="EV92" s="183"/>
      <c r="EW92" s="184"/>
      <c r="EX92" s="185"/>
      <c r="EY92" s="183"/>
      <c r="FA92" s="182"/>
      <c r="FF92" s="183"/>
      <c r="FG92" s="183"/>
      <c r="FH92" s="183"/>
      <c r="FI92" s="184"/>
      <c r="FJ92" s="185"/>
      <c r="FK92" s="183"/>
      <c r="FM92" s="182"/>
      <c r="FR92" s="183"/>
      <c r="FS92" s="183"/>
      <c r="FT92" s="183"/>
      <c r="FU92" s="184"/>
      <c r="FV92" s="185"/>
      <c r="FW92" s="183"/>
      <c r="FY92" s="182"/>
      <c r="GD92" s="183"/>
      <c r="GE92" s="183"/>
      <c r="GF92" s="183"/>
      <c r="GG92" s="184"/>
      <c r="GH92" s="185"/>
      <c r="GI92" s="183"/>
      <c r="GK92" s="182"/>
      <c r="GP92" s="183"/>
      <c r="GQ92" s="183"/>
      <c r="GR92" s="183"/>
      <c r="GS92" s="184"/>
      <c r="GT92" s="185"/>
      <c r="GU92" s="183"/>
      <c r="GW92" s="182"/>
      <c r="HB92" s="183"/>
      <c r="HC92" s="183"/>
      <c r="HD92" s="183"/>
      <c r="HE92" s="184"/>
      <c r="HF92" s="185"/>
      <c r="HG92" s="183"/>
      <c r="HI92" s="182"/>
      <c r="HN92" s="183"/>
      <c r="HO92" s="183"/>
      <c r="HP92" s="183"/>
      <c r="HQ92" s="184"/>
      <c r="HR92" s="185"/>
      <c r="HS92" s="183"/>
      <c r="HU92" s="182"/>
      <c r="HZ92" s="183"/>
      <c r="IA92" s="183"/>
      <c r="IB92" s="183"/>
      <c r="IC92" s="184"/>
      <c r="ID92" s="185"/>
      <c r="IE92" s="183"/>
      <c r="IG92" s="182"/>
      <c r="IL92" s="183"/>
      <c r="IM92" s="183"/>
      <c r="IN92" s="183"/>
      <c r="IO92" s="184"/>
      <c r="IP92" s="185"/>
      <c r="IQ92" s="183"/>
      <c r="IS92" s="182"/>
      <c r="IX92" s="183"/>
      <c r="IY92" s="183"/>
      <c r="IZ92" s="183"/>
      <c r="JA92" s="184"/>
      <c r="JB92" s="185"/>
      <c r="JC92" s="183"/>
      <c r="JE92" s="182"/>
      <c r="JJ92" s="183"/>
      <c r="JK92" s="183"/>
      <c r="JL92" s="183"/>
      <c r="JM92" s="184"/>
      <c r="JN92" s="185"/>
      <c r="JO92" s="183"/>
      <c r="JQ92" s="182"/>
      <c r="JV92" s="183"/>
      <c r="JW92" s="183"/>
      <c r="JX92" s="183"/>
      <c r="JY92" s="184"/>
      <c r="JZ92" s="185"/>
      <c r="KA92" s="183"/>
      <c r="KC92" s="182"/>
      <c r="KH92" s="183"/>
      <c r="KI92" s="183"/>
      <c r="KJ92" s="183"/>
      <c r="KK92" s="184"/>
      <c r="KL92" s="185"/>
      <c r="KM92" s="183"/>
      <c r="KO92" s="182"/>
      <c r="KT92" s="183"/>
      <c r="KU92" s="183"/>
      <c r="KV92" s="183"/>
      <c r="KW92" s="184"/>
      <c r="KX92" s="185"/>
      <c r="KY92" s="183"/>
      <c r="LA92" s="182"/>
      <c r="LF92" s="183"/>
      <c r="LG92" s="183"/>
      <c r="LH92" s="183"/>
      <c r="LI92" s="184"/>
      <c r="LJ92" s="185"/>
      <c r="LK92" s="183"/>
      <c r="LM92" s="182"/>
      <c r="LR92" s="183"/>
      <c r="LS92" s="183"/>
      <c r="LT92" s="183"/>
      <c r="LU92" s="184"/>
      <c r="LV92" s="185"/>
      <c r="LW92" s="183"/>
      <c r="LY92" s="182"/>
      <c r="MD92" s="183"/>
      <c r="ME92" s="183"/>
      <c r="MF92" s="183"/>
      <c r="MG92" s="184"/>
      <c r="MH92" s="185"/>
      <c r="MI92" s="183"/>
      <c r="MK92" s="182"/>
      <c r="MP92" s="183"/>
      <c r="MQ92" s="183"/>
      <c r="MR92" s="183"/>
      <c r="MS92" s="184"/>
      <c r="MT92" s="185"/>
      <c r="MU92" s="183"/>
      <c r="MW92" s="182"/>
      <c r="NB92" s="183"/>
      <c r="NC92" s="183"/>
      <c r="ND92" s="183"/>
      <c r="NE92" s="184"/>
      <c r="NF92" s="185"/>
      <c r="NG92" s="183"/>
      <c r="NI92" s="182"/>
      <c r="NN92" s="183"/>
      <c r="NO92" s="183"/>
      <c r="NP92" s="183"/>
      <c r="NQ92" s="184"/>
      <c r="NR92" s="185"/>
      <c r="NS92" s="183"/>
      <c r="NU92" s="182"/>
      <c r="NZ92" s="183"/>
      <c r="OA92" s="183"/>
      <c r="OB92" s="183"/>
      <c r="OC92" s="184"/>
      <c r="OD92" s="185"/>
      <c r="OE92" s="183"/>
      <c r="OG92" s="182"/>
      <c r="OL92" s="183"/>
      <c r="OM92" s="183"/>
      <c r="ON92" s="183"/>
      <c r="OO92" s="184"/>
      <c r="OP92" s="185"/>
      <c r="OQ92" s="183"/>
      <c r="OS92" s="182"/>
      <c r="OX92" s="183"/>
      <c r="OY92" s="183"/>
      <c r="OZ92" s="183"/>
      <c r="PA92" s="184"/>
      <c r="PB92" s="185"/>
      <c r="PC92" s="183"/>
      <c r="PE92" s="182"/>
      <c r="PJ92" s="183"/>
      <c r="PK92" s="183"/>
      <c r="PL92" s="183"/>
      <c r="PM92" s="184"/>
      <c r="PN92" s="185"/>
      <c r="PO92" s="183"/>
      <c r="PQ92" s="182"/>
      <c r="PV92" s="183"/>
      <c r="PW92" s="183"/>
      <c r="PX92" s="183"/>
      <c r="PY92" s="184"/>
      <c r="PZ92" s="185"/>
      <c r="QA92" s="183"/>
      <c r="QC92" s="182"/>
      <c r="QH92" s="183"/>
      <c r="QI92" s="183"/>
      <c r="QJ92" s="183"/>
      <c r="QK92" s="184"/>
      <c r="QL92" s="185"/>
      <c r="QM92" s="183"/>
      <c r="QO92" s="182"/>
      <c r="QT92" s="183"/>
      <c r="QU92" s="183"/>
      <c r="QV92" s="183"/>
      <c r="QW92" s="184"/>
      <c r="QX92" s="185"/>
      <c r="QY92" s="183"/>
      <c r="RA92" s="182"/>
      <c r="RF92" s="183"/>
      <c r="RG92" s="183"/>
      <c r="RH92" s="183"/>
      <c r="RI92" s="184"/>
      <c r="RJ92" s="185"/>
      <c r="RK92" s="183"/>
      <c r="RM92" s="182"/>
      <c r="RR92" s="183"/>
      <c r="RS92" s="183"/>
      <c r="RT92" s="183"/>
      <c r="RU92" s="184"/>
      <c r="RV92" s="185"/>
      <c r="RW92" s="183"/>
      <c r="RY92" s="182"/>
      <c r="SD92" s="183"/>
      <c r="SE92" s="183"/>
      <c r="SF92" s="183"/>
      <c r="SG92" s="184"/>
      <c r="SH92" s="185"/>
      <c r="SI92" s="183"/>
      <c r="SK92" s="182"/>
      <c r="SP92" s="183"/>
      <c r="SQ92" s="183"/>
      <c r="SR92" s="183"/>
      <c r="SS92" s="184"/>
      <c r="ST92" s="185"/>
      <c r="SU92" s="183"/>
      <c r="SW92" s="182"/>
      <c r="TB92" s="183"/>
      <c r="TC92" s="183"/>
      <c r="TD92" s="183"/>
      <c r="TE92" s="184"/>
      <c r="TF92" s="185"/>
      <c r="TG92" s="183"/>
      <c r="TI92" s="182"/>
      <c r="TN92" s="183"/>
      <c r="TO92" s="183"/>
      <c r="TP92" s="183"/>
      <c r="TQ92" s="184"/>
      <c r="TR92" s="185"/>
      <c r="TS92" s="183"/>
      <c r="TU92" s="182"/>
      <c r="TZ92" s="183"/>
      <c r="UA92" s="183"/>
      <c r="UB92" s="183"/>
      <c r="UC92" s="184"/>
      <c r="UD92" s="185"/>
      <c r="UE92" s="183"/>
      <c r="UG92" s="182"/>
      <c r="UL92" s="183"/>
      <c r="UM92" s="183"/>
      <c r="UN92" s="183"/>
      <c r="UO92" s="184"/>
      <c r="UP92" s="185"/>
      <c r="UQ92" s="183"/>
      <c r="US92" s="182"/>
      <c r="UX92" s="183"/>
      <c r="UY92" s="183"/>
      <c r="UZ92" s="183"/>
      <c r="VA92" s="184"/>
      <c r="VB92" s="185"/>
      <c r="VC92" s="183"/>
      <c r="VE92" s="182"/>
      <c r="VJ92" s="183"/>
      <c r="VK92" s="183"/>
      <c r="VL92" s="183"/>
      <c r="VM92" s="184"/>
      <c r="VN92" s="185"/>
      <c r="VO92" s="183"/>
      <c r="VQ92" s="182"/>
      <c r="VV92" s="183"/>
      <c r="VW92" s="183"/>
      <c r="VX92" s="183"/>
      <c r="VY92" s="184"/>
      <c r="VZ92" s="185"/>
      <c r="WA92" s="183"/>
      <c r="WC92" s="182"/>
      <c r="WH92" s="183"/>
      <c r="WI92" s="183"/>
      <c r="WJ92" s="183"/>
      <c r="WK92" s="184"/>
      <c r="WL92" s="185"/>
      <c r="WM92" s="183"/>
      <c r="WO92" s="182"/>
      <c r="WT92" s="183"/>
      <c r="WU92" s="183"/>
      <c r="WV92" s="183"/>
      <c r="WW92" s="184"/>
      <c r="WX92" s="185"/>
      <c r="WY92" s="183"/>
      <c r="XA92" s="182"/>
      <c r="XF92" s="183"/>
      <c r="XG92" s="183"/>
      <c r="XH92" s="183"/>
      <c r="XI92" s="184"/>
      <c r="XJ92" s="185"/>
      <c r="XK92" s="183"/>
      <c r="XM92" s="182"/>
      <c r="XR92" s="183"/>
      <c r="XS92" s="183"/>
      <c r="XT92" s="183"/>
      <c r="XU92" s="184"/>
      <c r="XV92" s="185"/>
      <c r="XW92" s="183"/>
      <c r="XY92" s="182"/>
      <c r="YD92" s="183"/>
      <c r="YE92" s="183"/>
      <c r="YF92" s="183"/>
      <c r="YG92" s="184"/>
      <c r="YH92" s="185"/>
      <c r="YI92" s="183"/>
      <c r="YK92" s="182"/>
      <c r="YP92" s="183"/>
      <c r="YQ92" s="183"/>
      <c r="YR92" s="183"/>
      <c r="YS92" s="184"/>
      <c r="YT92" s="185"/>
      <c r="YU92" s="183"/>
      <c r="YW92" s="182"/>
      <c r="ZB92" s="183"/>
      <c r="ZC92" s="183"/>
      <c r="ZD92" s="183"/>
      <c r="ZE92" s="184"/>
      <c r="ZF92" s="185"/>
      <c r="ZG92" s="183"/>
      <c r="ZI92" s="182"/>
      <c r="ZN92" s="183"/>
      <c r="ZO92" s="183"/>
      <c r="ZP92" s="183"/>
      <c r="ZQ92" s="184"/>
      <c r="ZR92" s="185"/>
      <c r="ZS92" s="183"/>
      <c r="ZU92" s="182"/>
      <c r="ZZ92" s="183"/>
      <c r="AAA92" s="183"/>
      <c r="AAB92" s="183"/>
      <c r="AAC92" s="184"/>
      <c r="AAD92" s="185"/>
      <c r="AAE92" s="183"/>
      <c r="AAG92" s="182"/>
      <c r="AAL92" s="183"/>
      <c r="AAM92" s="183"/>
      <c r="AAN92" s="183"/>
      <c r="AAO92" s="184"/>
      <c r="AAP92" s="185"/>
      <c r="AAQ92" s="183"/>
      <c r="AAS92" s="182"/>
      <c r="AAX92" s="183"/>
      <c r="AAY92" s="183"/>
      <c r="AAZ92" s="183"/>
      <c r="ABA92" s="184"/>
      <c r="ABB92" s="185"/>
      <c r="ABC92" s="183"/>
      <c r="ABE92" s="182"/>
      <c r="ABJ92" s="183"/>
      <c r="ABK92" s="183"/>
      <c r="ABL92" s="183"/>
      <c r="ABM92" s="184"/>
      <c r="ABN92" s="185"/>
      <c r="ABO92" s="183"/>
      <c r="ABQ92" s="182"/>
      <c r="ABV92" s="183"/>
      <c r="ABW92" s="183"/>
      <c r="ABX92" s="183"/>
      <c r="ABY92" s="184"/>
      <c r="ABZ92" s="185"/>
      <c r="ACA92" s="183"/>
      <c r="ACC92" s="182"/>
      <c r="ACH92" s="183"/>
      <c r="ACI92" s="183"/>
      <c r="ACJ92" s="183"/>
      <c r="ACK92" s="184"/>
      <c r="ACL92" s="185"/>
      <c r="ACM92" s="183"/>
      <c r="ACO92" s="182"/>
      <c r="ACT92" s="183"/>
      <c r="ACU92" s="183"/>
      <c r="ACV92" s="183"/>
      <c r="ACW92" s="184"/>
      <c r="ACX92" s="185"/>
      <c r="ACY92" s="183"/>
      <c r="ADA92" s="182"/>
      <c r="ADF92" s="183"/>
      <c r="ADG92" s="183"/>
      <c r="ADH92" s="183"/>
      <c r="ADI92" s="184"/>
      <c r="ADJ92" s="185"/>
      <c r="ADK92" s="183"/>
      <c r="ADM92" s="182"/>
      <c r="ADR92" s="183"/>
      <c r="ADS92" s="183"/>
      <c r="ADT92" s="183"/>
      <c r="ADU92" s="184"/>
      <c r="ADV92" s="185"/>
      <c r="ADW92" s="183"/>
      <c r="ADY92" s="182"/>
      <c r="AED92" s="183"/>
      <c r="AEE92" s="183"/>
      <c r="AEF92" s="183"/>
      <c r="AEG92" s="184"/>
      <c r="AEH92" s="185"/>
      <c r="AEI92" s="183"/>
      <c r="AEK92" s="182"/>
      <c r="AEP92" s="183"/>
      <c r="AEQ92" s="183"/>
      <c r="AER92" s="183"/>
      <c r="AES92" s="184"/>
      <c r="AET92" s="185"/>
      <c r="AEU92" s="183"/>
      <c r="AEW92" s="182"/>
      <c r="AFB92" s="183"/>
      <c r="AFC92" s="183"/>
      <c r="AFD92" s="183"/>
      <c r="AFE92" s="184"/>
      <c r="AFF92" s="185"/>
      <c r="AFG92" s="183"/>
      <c r="AFI92" s="182"/>
      <c r="AFN92" s="183"/>
      <c r="AFO92" s="183"/>
      <c r="AFP92" s="183"/>
      <c r="AFQ92" s="184"/>
      <c r="AFR92" s="185"/>
      <c r="AFS92" s="183"/>
      <c r="AFU92" s="182"/>
      <c r="AFZ92" s="183"/>
      <c r="AGA92" s="183"/>
      <c r="AGB92" s="183"/>
      <c r="AGC92" s="184"/>
      <c r="AGD92" s="185"/>
      <c r="AGE92" s="183"/>
      <c r="AGG92" s="182"/>
      <c r="AGL92" s="183"/>
      <c r="AGM92" s="183"/>
      <c r="AGN92" s="183"/>
      <c r="AGO92" s="184"/>
      <c r="AGP92" s="185"/>
      <c r="AGQ92" s="183"/>
      <c r="AGS92" s="182"/>
      <c r="AGX92" s="183"/>
      <c r="AGY92" s="183"/>
      <c r="AGZ92" s="183"/>
      <c r="AHA92" s="184"/>
      <c r="AHB92" s="185"/>
      <c r="AHC92" s="183"/>
      <c r="AHE92" s="182"/>
      <c r="AHJ92" s="183"/>
      <c r="AHK92" s="183"/>
      <c r="AHL92" s="183"/>
      <c r="AHM92" s="184"/>
      <c r="AHN92" s="185"/>
      <c r="AHO92" s="183"/>
      <c r="AHQ92" s="182"/>
      <c r="AHV92" s="183"/>
      <c r="AHW92" s="183"/>
      <c r="AHX92" s="183"/>
      <c r="AHY92" s="184"/>
      <c r="AHZ92" s="185"/>
      <c r="AIA92" s="183"/>
      <c r="AIC92" s="182"/>
      <c r="AIH92" s="183"/>
      <c r="AII92" s="183"/>
      <c r="AIJ92" s="183"/>
      <c r="AIK92" s="184"/>
      <c r="AIL92" s="185"/>
      <c r="AIM92" s="183"/>
      <c r="AIO92" s="182"/>
      <c r="AIT92" s="183"/>
      <c r="AIU92" s="183"/>
      <c r="AIV92" s="183"/>
      <c r="AIW92" s="184"/>
      <c r="AIX92" s="185"/>
      <c r="AIY92" s="183"/>
      <c r="AJA92" s="182"/>
      <c r="AJF92" s="183"/>
      <c r="AJG92" s="183"/>
      <c r="AJH92" s="183"/>
      <c r="AJI92" s="184"/>
      <c r="AJJ92" s="185"/>
      <c r="AJK92" s="183"/>
      <c r="AJM92" s="182"/>
      <c r="AJR92" s="183"/>
      <c r="AJS92" s="183"/>
      <c r="AJT92" s="183"/>
      <c r="AJU92" s="184"/>
      <c r="AJV92" s="185"/>
      <c r="AJW92" s="183"/>
      <c r="AJY92" s="182"/>
      <c r="AKD92" s="183"/>
      <c r="AKE92" s="183"/>
      <c r="AKF92" s="183"/>
      <c r="AKG92" s="184"/>
      <c r="AKH92" s="185"/>
      <c r="AKI92" s="183"/>
      <c r="AKK92" s="182"/>
      <c r="AKP92" s="183"/>
      <c r="AKQ92" s="183"/>
      <c r="AKR92" s="183"/>
      <c r="AKS92" s="184"/>
      <c r="AKT92" s="185"/>
      <c r="AKU92" s="183"/>
      <c r="AKW92" s="182"/>
      <c r="ALB92" s="183"/>
      <c r="ALC92" s="183"/>
      <c r="ALD92" s="183"/>
      <c r="ALE92" s="184"/>
      <c r="ALF92" s="185"/>
      <c r="ALG92" s="183"/>
      <c r="ALI92" s="182"/>
      <c r="ALN92" s="183"/>
      <c r="ALO92" s="183"/>
      <c r="ALP92" s="183"/>
      <c r="ALQ92" s="184"/>
      <c r="ALR92" s="185"/>
      <c r="ALS92" s="183"/>
      <c r="ALU92" s="182"/>
      <c r="ALZ92" s="183"/>
      <c r="AMA92" s="183"/>
      <c r="AMB92" s="183"/>
      <c r="AMC92" s="184"/>
      <c r="AMD92" s="185"/>
      <c r="AME92" s="183"/>
      <c r="AMG92" s="182"/>
      <c r="AML92" s="183"/>
      <c r="AMM92" s="183"/>
      <c r="AMN92" s="183"/>
      <c r="AMO92" s="184"/>
      <c r="AMP92" s="185"/>
      <c r="AMQ92" s="183"/>
      <c r="AMS92" s="182"/>
      <c r="AMX92" s="183"/>
      <c r="AMY92" s="183"/>
      <c r="AMZ92" s="183"/>
      <c r="ANA92" s="184"/>
      <c r="ANB92" s="185"/>
      <c r="ANC92" s="183"/>
      <c r="ANE92" s="182"/>
      <c r="ANJ92" s="183"/>
      <c r="ANK92" s="183"/>
      <c r="ANL92" s="183"/>
      <c r="ANM92" s="184"/>
      <c r="ANN92" s="185"/>
      <c r="ANO92" s="183"/>
      <c r="ANQ92" s="182"/>
      <c r="ANV92" s="183"/>
      <c r="ANW92" s="183"/>
      <c r="ANX92" s="183"/>
      <c r="ANY92" s="184"/>
      <c r="ANZ92" s="185"/>
      <c r="AOA92" s="183"/>
      <c r="AOC92" s="182"/>
      <c r="AOH92" s="183"/>
      <c r="AOI92" s="183"/>
      <c r="AOJ92" s="183"/>
      <c r="AOK92" s="184"/>
      <c r="AOL92" s="185"/>
      <c r="AOM92" s="183"/>
      <c r="AOO92" s="182"/>
      <c r="AOT92" s="183"/>
      <c r="AOU92" s="183"/>
      <c r="AOV92" s="183"/>
      <c r="AOW92" s="184"/>
      <c r="AOX92" s="185"/>
      <c r="AOY92" s="183"/>
      <c r="APA92" s="182"/>
      <c r="APF92" s="183"/>
      <c r="APG92" s="183"/>
      <c r="APH92" s="183"/>
      <c r="API92" s="184"/>
      <c r="APJ92" s="185"/>
      <c r="APK92" s="183"/>
      <c r="APM92" s="182"/>
      <c r="APR92" s="183"/>
      <c r="APS92" s="183"/>
      <c r="APT92" s="183"/>
      <c r="APU92" s="184"/>
      <c r="APV92" s="185"/>
      <c r="APW92" s="183"/>
      <c r="APY92" s="182"/>
      <c r="AQD92" s="183"/>
      <c r="AQE92" s="183"/>
      <c r="AQF92" s="183"/>
      <c r="AQG92" s="184"/>
      <c r="AQH92" s="185"/>
      <c r="AQI92" s="183"/>
      <c r="AQK92" s="182"/>
      <c r="AQP92" s="183"/>
      <c r="AQQ92" s="183"/>
      <c r="AQR92" s="183"/>
      <c r="AQS92" s="184"/>
      <c r="AQT92" s="185"/>
      <c r="AQU92" s="183"/>
      <c r="AQW92" s="182"/>
      <c r="ARB92" s="183"/>
      <c r="ARC92" s="183"/>
      <c r="ARD92" s="183"/>
      <c r="ARE92" s="184"/>
      <c r="ARF92" s="185"/>
      <c r="ARG92" s="183"/>
      <c r="ARI92" s="182"/>
      <c r="ARN92" s="183"/>
      <c r="ARO92" s="183"/>
      <c r="ARP92" s="183"/>
      <c r="ARQ92" s="184"/>
      <c r="ARR92" s="185"/>
      <c r="ARS92" s="183"/>
      <c r="ARU92" s="182"/>
      <c r="ARZ92" s="183"/>
      <c r="ASA92" s="183"/>
      <c r="ASB92" s="183"/>
      <c r="ASC92" s="184"/>
      <c r="ASD92" s="185"/>
      <c r="ASE92" s="183"/>
      <c r="ASG92" s="182"/>
      <c r="ASL92" s="183"/>
      <c r="ASM92" s="183"/>
      <c r="ASN92" s="183"/>
      <c r="ASO92" s="184"/>
      <c r="ASP92" s="185"/>
      <c r="ASQ92" s="183"/>
      <c r="ASS92" s="182"/>
      <c r="ASX92" s="183"/>
      <c r="ASY92" s="183"/>
      <c r="ASZ92" s="183"/>
      <c r="ATA92" s="184"/>
      <c r="ATB92" s="185"/>
      <c r="ATC92" s="183"/>
      <c r="ATE92" s="182"/>
      <c r="ATJ92" s="183"/>
      <c r="ATK92" s="183"/>
      <c r="ATL92" s="183"/>
      <c r="ATM92" s="184"/>
      <c r="ATN92" s="185"/>
      <c r="ATO92" s="183"/>
      <c r="ATQ92" s="182"/>
      <c r="ATV92" s="183"/>
      <c r="ATW92" s="183"/>
      <c r="ATX92" s="183"/>
      <c r="ATY92" s="184"/>
      <c r="ATZ92" s="185"/>
      <c r="AUA92" s="183"/>
      <c r="AUC92" s="182"/>
      <c r="AUH92" s="183"/>
      <c r="AUI92" s="183"/>
      <c r="AUJ92" s="183"/>
      <c r="AUK92" s="184"/>
      <c r="AUL92" s="185"/>
      <c r="AUM92" s="183"/>
      <c r="AUO92" s="182"/>
      <c r="AUT92" s="183"/>
      <c r="AUU92" s="183"/>
      <c r="AUV92" s="183"/>
      <c r="AUW92" s="184"/>
      <c r="AUX92" s="185"/>
      <c r="AUY92" s="183"/>
      <c r="AVA92" s="182"/>
      <c r="AVF92" s="183"/>
      <c r="AVG92" s="183"/>
      <c r="AVH92" s="183"/>
      <c r="AVI92" s="184"/>
      <c r="AVJ92" s="185"/>
      <c r="AVK92" s="183"/>
      <c r="AVM92" s="182"/>
      <c r="AVR92" s="183"/>
      <c r="AVS92" s="183"/>
      <c r="AVT92" s="183"/>
      <c r="AVU92" s="184"/>
      <c r="AVV92" s="185"/>
      <c r="AVW92" s="183"/>
      <c r="AVY92" s="182"/>
      <c r="AWD92" s="183"/>
      <c r="AWE92" s="183"/>
      <c r="AWF92" s="183"/>
      <c r="AWG92" s="184"/>
      <c r="AWH92" s="185"/>
      <c r="AWI92" s="183"/>
      <c r="AWK92" s="182"/>
      <c r="AWP92" s="183"/>
      <c r="AWQ92" s="183"/>
      <c r="AWR92" s="183"/>
      <c r="AWS92" s="184"/>
      <c r="AWT92" s="185"/>
      <c r="AWU92" s="183"/>
      <c r="AWW92" s="182"/>
      <c r="AXB92" s="183"/>
      <c r="AXC92" s="183"/>
      <c r="AXD92" s="183"/>
      <c r="AXE92" s="184"/>
      <c r="AXF92" s="185"/>
      <c r="AXG92" s="183"/>
      <c r="AXI92" s="182"/>
      <c r="AXN92" s="183"/>
      <c r="AXO92" s="183"/>
      <c r="AXP92" s="183"/>
      <c r="AXQ92" s="184"/>
      <c r="AXR92" s="185"/>
      <c r="AXS92" s="183"/>
      <c r="AXU92" s="182"/>
      <c r="AXZ92" s="183"/>
      <c r="AYA92" s="183"/>
      <c r="AYB92" s="183"/>
      <c r="AYC92" s="184"/>
      <c r="AYD92" s="185"/>
      <c r="AYE92" s="183"/>
      <c r="AYG92" s="182"/>
      <c r="AYL92" s="183"/>
      <c r="AYM92" s="183"/>
      <c r="AYN92" s="183"/>
      <c r="AYO92" s="184"/>
      <c r="AYP92" s="185"/>
      <c r="AYQ92" s="183"/>
      <c r="AYS92" s="182"/>
      <c r="AYX92" s="183"/>
      <c r="AYY92" s="183"/>
      <c r="AYZ92" s="183"/>
      <c r="AZA92" s="184"/>
      <c r="AZB92" s="185"/>
      <c r="AZC92" s="183"/>
      <c r="AZE92" s="182"/>
      <c r="AZJ92" s="183"/>
      <c r="AZK92" s="183"/>
      <c r="AZL92" s="183"/>
      <c r="AZM92" s="184"/>
      <c r="AZN92" s="185"/>
      <c r="AZO92" s="183"/>
      <c r="AZQ92" s="182"/>
      <c r="AZV92" s="183"/>
      <c r="AZW92" s="183"/>
      <c r="AZX92" s="183"/>
      <c r="AZY92" s="184"/>
      <c r="AZZ92" s="185"/>
      <c r="BAA92" s="183"/>
      <c r="BAC92" s="182"/>
      <c r="BAH92" s="183"/>
      <c r="BAI92" s="183"/>
      <c r="BAJ92" s="183"/>
      <c r="BAK92" s="184"/>
      <c r="BAL92" s="185"/>
      <c r="BAM92" s="183"/>
      <c r="BAO92" s="182"/>
      <c r="BAT92" s="183"/>
      <c r="BAU92" s="183"/>
      <c r="BAV92" s="183"/>
      <c r="BAW92" s="184"/>
      <c r="BAX92" s="185"/>
      <c r="BAY92" s="183"/>
      <c r="BBA92" s="182"/>
      <c r="BBF92" s="183"/>
      <c r="BBG92" s="183"/>
      <c r="BBH92" s="183"/>
      <c r="BBI92" s="184"/>
      <c r="BBJ92" s="185"/>
      <c r="BBK92" s="183"/>
      <c r="BBM92" s="182"/>
      <c r="BBR92" s="183"/>
      <c r="BBS92" s="183"/>
      <c r="BBT92" s="183"/>
      <c r="BBU92" s="184"/>
      <c r="BBV92" s="185"/>
      <c r="BBW92" s="183"/>
      <c r="BBY92" s="182"/>
      <c r="BCD92" s="183"/>
      <c r="BCE92" s="183"/>
      <c r="BCF92" s="183"/>
      <c r="BCG92" s="184"/>
      <c r="BCH92" s="185"/>
      <c r="BCI92" s="183"/>
      <c r="BCK92" s="182"/>
      <c r="BCP92" s="183"/>
      <c r="BCQ92" s="183"/>
      <c r="BCR92" s="183"/>
      <c r="BCS92" s="184"/>
      <c r="BCT92" s="185"/>
      <c r="BCU92" s="183"/>
      <c r="BCW92" s="182"/>
      <c r="BDB92" s="183"/>
      <c r="BDC92" s="183"/>
      <c r="BDD92" s="183"/>
      <c r="BDE92" s="184"/>
      <c r="BDF92" s="185"/>
      <c r="BDG92" s="183"/>
      <c r="BDI92" s="182"/>
      <c r="BDN92" s="183"/>
      <c r="BDO92" s="183"/>
      <c r="BDP92" s="183"/>
      <c r="BDQ92" s="184"/>
      <c r="BDR92" s="185"/>
      <c r="BDS92" s="183"/>
      <c r="BDU92" s="182"/>
      <c r="BDZ92" s="183"/>
      <c r="BEA92" s="183"/>
      <c r="BEB92" s="183"/>
      <c r="BEC92" s="184"/>
      <c r="BED92" s="185"/>
      <c r="BEE92" s="183"/>
      <c r="BEG92" s="182"/>
      <c r="BEL92" s="183"/>
      <c r="BEM92" s="183"/>
      <c r="BEN92" s="183"/>
      <c r="BEO92" s="184"/>
      <c r="BEP92" s="185"/>
      <c r="BEQ92" s="183"/>
      <c r="BES92" s="182"/>
      <c r="BEX92" s="183"/>
      <c r="BEY92" s="183"/>
      <c r="BEZ92" s="183"/>
      <c r="BFA92" s="184"/>
      <c r="BFB92" s="185"/>
      <c r="BFC92" s="183"/>
      <c r="BFE92" s="182"/>
      <c r="BFJ92" s="183"/>
      <c r="BFK92" s="183"/>
      <c r="BFL92" s="183"/>
      <c r="BFM92" s="184"/>
      <c r="BFN92" s="185"/>
      <c r="BFO92" s="183"/>
      <c r="BFQ92" s="182"/>
      <c r="BFV92" s="183"/>
      <c r="BFW92" s="183"/>
      <c r="BFX92" s="183"/>
      <c r="BFY92" s="184"/>
      <c r="BFZ92" s="185"/>
      <c r="BGA92" s="183"/>
      <c r="BGC92" s="182"/>
      <c r="BGH92" s="183"/>
      <c r="BGI92" s="183"/>
      <c r="BGJ92" s="183"/>
      <c r="BGK92" s="184"/>
      <c r="BGL92" s="185"/>
      <c r="BGM92" s="183"/>
      <c r="BGO92" s="182"/>
      <c r="BGT92" s="183"/>
      <c r="BGU92" s="183"/>
      <c r="BGV92" s="183"/>
      <c r="BGW92" s="184"/>
      <c r="BGX92" s="185"/>
      <c r="BGY92" s="183"/>
      <c r="BHA92" s="182"/>
      <c r="BHF92" s="183"/>
      <c r="BHG92" s="183"/>
      <c r="BHH92" s="183"/>
      <c r="BHI92" s="184"/>
      <c r="BHJ92" s="185"/>
      <c r="BHK92" s="183"/>
      <c r="BHM92" s="182"/>
      <c r="BHR92" s="183"/>
      <c r="BHS92" s="183"/>
      <c r="BHT92" s="183"/>
      <c r="BHU92" s="184"/>
      <c r="BHV92" s="185"/>
      <c r="BHW92" s="183"/>
      <c r="BHY92" s="182"/>
      <c r="BID92" s="183"/>
      <c r="BIE92" s="183"/>
      <c r="BIF92" s="183"/>
      <c r="BIG92" s="184"/>
      <c r="BIH92" s="185"/>
      <c r="BII92" s="183"/>
      <c r="BIK92" s="182"/>
      <c r="BIP92" s="183"/>
      <c r="BIQ92" s="183"/>
      <c r="BIR92" s="183"/>
      <c r="BIS92" s="184"/>
      <c r="BIT92" s="185"/>
      <c r="BIU92" s="183"/>
      <c r="BIW92" s="182"/>
      <c r="BJB92" s="183"/>
      <c r="BJC92" s="183"/>
      <c r="BJD92" s="183"/>
      <c r="BJE92" s="184"/>
      <c r="BJF92" s="185"/>
      <c r="BJG92" s="183"/>
      <c r="BJI92" s="182"/>
      <c r="BJN92" s="183"/>
      <c r="BJO92" s="183"/>
      <c r="BJP92" s="183"/>
      <c r="BJQ92" s="184"/>
      <c r="BJR92" s="185"/>
      <c r="BJS92" s="183"/>
      <c r="BJU92" s="182"/>
      <c r="BJZ92" s="183"/>
      <c r="BKA92" s="183"/>
      <c r="BKB92" s="183"/>
      <c r="BKC92" s="184"/>
      <c r="BKD92" s="185"/>
      <c r="BKE92" s="183"/>
      <c r="BKG92" s="182"/>
      <c r="BKL92" s="183"/>
      <c r="BKM92" s="183"/>
      <c r="BKN92" s="183"/>
      <c r="BKO92" s="184"/>
      <c r="BKP92" s="185"/>
      <c r="BKQ92" s="183"/>
      <c r="BKS92" s="182"/>
      <c r="BKX92" s="183"/>
      <c r="BKY92" s="183"/>
      <c r="BKZ92" s="183"/>
      <c r="BLA92" s="184"/>
      <c r="BLB92" s="185"/>
      <c r="BLC92" s="183"/>
      <c r="BLE92" s="182"/>
      <c r="BLJ92" s="183"/>
      <c r="BLK92" s="183"/>
      <c r="BLL92" s="183"/>
      <c r="BLM92" s="184"/>
      <c r="BLN92" s="185"/>
      <c r="BLO92" s="183"/>
      <c r="BLQ92" s="182"/>
      <c r="BLV92" s="183"/>
      <c r="BLW92" s="183"/>
      <c r="BLX92" s="183"/>
      <c r="BLY92" s="184"/>
      <c r="BLZ92" s="185"/>
      <c r="BMA92" s="183"/>
      <c r="BMC92" s="182"/>
      <c r="BMH92" s="183"/>
      <c r="BMI92" s="183"/>
      <c r="BMJ92" s="183"/>
      <c r="BMK92" s="184"/>
      <c r="BML92" s="185"/>
      <c r="BMM92" s="183"/>
      <c r="BMO92" s="182"/>
      <c r="BMT92" s="183"/>
      <c r="BMU92" s="183"/>
      <c r="BMV92" s="183"/>
      <c r="BMW92" s="184"/>
      <c r="BMX92" s="185"/>
      <c r="BMY92" s="183"/>
      <c r="BNA92" s="182"/>
      <c r="BNF92" s="183"/>
      <c r="BNG92" s="183"/>
      <c r="BNH92" s="183"/>
      <c r="BNI92" s="184"/>
      <c r="BNJ92" s="185"/>
      <c r="BNK92" s="183"/>
      <c r="BNM92" s="182"/>
      <c r="BNR92" s="183"/>
      <c r="BNS92" s="183"/>
      <c r="BNT92" s="183"/>
      <c r="BNU92" s="184"/>
      <c r="BNV92" s="185"/>
      <c r="BNW92" s="183"/>
      <c r="BNY92" s="182"/>
      <c r="BOD92" s="183"/>
      <c r="BOE92" s="183"/>
      <c r="BOF92" s="183"/>
      <c r="BOG92" s="184"/>
      <c r="BOH92" s="185"/>
      <c r="BOI92" s="183"/>
      <c r="BOK92" s="182"/>
      <c r="BOP92" s="183"/>
      <c r="BOQ92" s="183"/>
      <c r="BOR92" s="183"/>
      <c r="BOS92" s="184"/>
      <c r="BOT92" s="185"/>
      <c r="BOU92" s="183"/>
      <c r="BOW92" s="182"/>
      <c r="BPB92" s="183"/>
      <c r="BPC92" s="183"/>
      <c r="BPD92" s="183"/>
      <c r="BPE92" s="184"/>
      <c r="BPF92" s="185"/>
      <c r="BPG92" s="183"/>
      <c r="BPI92" s="182"/>
      <c r="BPN92" s="183"/>
      <c r="BPO92" s="183"/>
      <c r="BPP92" s="183"/>
      <c r="BPQ92" s="184"/>
      <c r="BPR92" s="185"/>
      <c r="BPS92" s="183"/>
      <c r="BPU92" s="182"/>
      <c r="BPZ92" s="183"/>
      <c r="BQA92" s="183"/>
      <c r="BQB92" s="183"/>
      <c r="BQC92" s="184"/>
      <c r="BQD92" s="185"/>
      <c r="BQE92" s="183"/>
      <c r="BQG92" s="182"/>
      <c r="BQL92" s="183"/>
      <c r="BQM92" s="183"/>
      <c r="BQN92" s="183"/>
      <c r="BQO92" s="184"/>
      <c r="BQP92" s="185"/>
      <c r="BQQ92" s="183"/>
      <c r="BQS92" s="182"/>
      <c r="BQX92" s="183"/>
      <c r="BQY92" s="183"/>
      <c r="BQZ92" s="183"/>
      <c r="BRA92" s="184"/>
      <c r="BRB92" s="185"/>
      <c r="BRC92" s="183"/>
      <c r="BRE92" s="182"/>
      <c r="BRJ92" s="183"/>
      <c r="BRK92" s="183"/>
      <c r="BRL92" s="183"/>
      <c r="BRM92" s="184"/>
      <c r="BRN92" s="185"/>
      <c r="BRO92" s="183"/>
      <c r="BRQ92" s="182"/>
      <c r="BRV92" s="183"/>
      <c r="BRW92" s="183"/>
      <c r="BRX92" s="183"/>
      <c r="BRY92" s="184"/>
      <c r="BRZ92" s="185"/>
      <c r="BSA92" s="183"/>
      <c r="BSC92" s="182"/>
      <c r="BSH92" s="183"/>
      <c r="BSI92" s="183"/>
      <c r="BSJ92" s="183"/>
      <c r="BSK92" s="184"/>
      <c r="BSL92" s="185"/>
      <c r="BSM92" s="183"/>
      <c r="BSO92" s="182"/>
      <c r="BST92" s="183"/>
      <c r="BSU92" s="183"/>
      <c r="BSV92" s="183"/>
      <c r="BSW92" s="184"/>
      <c r="BSX92" s="185"/>
      <c r="BSY92" s="183"/>
      <c r="BTA92" s="182"/>
      <c r="BTF92" s="183"/>
      <c r="BTG92" s="183"/>
      <c r="BTH92" s="183"/>
      <c r="BTI92" s="184"/>
      <c r="BTJ92" s="185"/>
      <c r="BTK92" s="183"/>
      <c r="BTM92" s="182"/>
      <c r="BTR92" s="183"/>
      <c r="BTS92" s="183"/>
      <c r="BTT92" s="183"/>
      <c r="BTU92" s="184"/>
      <c r="BTV92" s="185"/>
      <c r="BTW92" s="183"/>
      <c r="BTY92" s="182"/>
      <c r="BUD92" s="183"/>
      <c r="BUE92" s="183"/>
      <c r="BUF92" s="183"/>
      <c r="BUG92" s="184"/>
      <c r="BUH92" s="185"/>
      <c r="BUI92" s="183"/>
      <c r="BUK92" s="182"/>
      <c r="BUP92" s="183"/>
      <c r="BUQ92" s="183"/>
      <c r="BUR92" s="183"/>
      <c r="BUS92" s="184"/>
      <c r="BUT92" s="185"/>
      <c r="BUU92" s="183"/>
      <c r="BUW92" s="182"/>
      <c r="BVB92" s="183"/>
      <c r="BVC92" s="183"/>
      <c r="BVD92" s="183"/>
      <c r="BVE92" s="184"/>
      <c r="BVF92" s="185"/>
      <c r="BVG92" s="183"/>
      <c r="BVI92" s="182"/>
      <c r="BVN92" s="183"/>
      <c r="BVO92" s="183"/>
      <c r="BVP92" s="183"/>
      <c r="BVQ92" s="184"/>
      <c r="BVR92" s="185"/>
      <c r="BVS92" s="183"/>
      <c r="BVU92" s="182"/>
      <c r="BVZ92" s="183"/>
      <c r="BWA92" s="183"/>
      <c r="BWB92" s="183"/>
      <c r="BWC92" s="184"/>
      <c r="BWD92" s="185"/>
      <c r="BWE92" s="183"/>
      <c r="BWG92" s="182"/>
      <c r="BWL92" s="183"/>
      <c r="BWM92" s="183"/>
      <c r="BWN92" s="183"/>
      <c r="BWO92" s="184"/>
      <c r="BWP92" s="185"/>
      <c r="BWQ92" s="183"/>
      <c r="BWS92" s="182"/>
      <c r="BWX92" s="183"/>
      <c r="BWY92" s="183"/>
      <c r="BWZ92" s="183"/>
      <c r="BXA92" s="184"/>
      <c r="BXB92" s="185"/>
      <c r="BXC92" s="183"/>
      <c r="BXE92" s="182"/>
      <c r="BXJ92" s="183"/>
      <c r="BXK92" s="183"/>
      <c r="BXL92" s="183"/>
      <c r="BXM92" s="184"/>
      <c r="BXN92" s="185"/>
      <c r="BXO92" s="183"/>
      <c r="BXQ92" s="182"/>
      <c r="BXV92" s="183"/>
      <c r="BXW92" s="183"/>
      <c r="BXX92" s="183"/>
      <c r="BXY92" s="184"/>
      <c r="BXZ92" s="185"/>
      <c r="BYA92" s="183"/>
      <c r="BYC92" s="182"/>
      <c r="BYH92" s="183"/>
      <c r="BYI92" s="183"/>
      <c r="BYJ92" s="183"/>
      <c r="BYK92" s="184"/>
      <c r="BYL92" s="185"/>
      <c r="BYM92" s="183"/>
      <c r="BYO92" s="182"/>
      <c r="BYT92" s="183"/>
      <c r="BYU92" s="183"/>
      <c r="BYV92" s="183"/>
      <c r="BYW92" s="184"/>
      <c r="BYX92" s="185"/>
      <c r="BYY92" s="183"/>
      <c r="BZA92" s="182"/>
      <c r="BZF92" s="183"/>
      <c r="BZG92" s="183"/>
      <c r="BZH92" s="183"/>
      <c r="BZI92" s="184"/>
      <c r="BZJ92" s="185"/>
      <c r="BZK92" s="183"/>
      <c r="BZM92" s="182"/>
      <c r="BZR92" s="183"/>
      <c r="BZS92" s="183"/>
      <c r="BZT92" s="183"/>
      <c r="BZU92" s="184"/>
      <c r="BZV92" s="185"/>
      <c r="BZW92" s="183"/>
      <c r="BZY92" s="182"/>
      <c r="CAD92" s="183"/>
      <c r="CAE92" s="183"/>
      <c r="CAF92" s="183"/>
      <c r="CAG92" s="184"/>
      <c r="CAH92" s="185"/>
      <c r="CAI92" s="183"/>
      <c r="CAK92" s="182"/>
      <c r="CAP92" s="183"/>
      <c r="CAQ92" s="183"/>
      <c r="CAR92" s="183"/>
      <c r="CAS92" s="184"/>
      <c r="CAT92" s="185"/>
      <c r="CAU92" s="183"/>
      <c r="CAW92" s="182"/>
      <c r="CBB92" s="183"/>
      <c r="CBC92" s="183"/>
      <c r="CBD92" s="183"/>
      <c r="CBE92" s="184"/>
      <c r="CBF92" s="185"/>
      <c r="CBG92" s="183"/>
      <c r="CBI92" s="182"/>
      <c r="CBN92" s="183"/>
      <c r="CBO92" s="183"/>
      <c r="CBP92" s="183"/>
      <c r="CBQ92" s="184"/>
      <c r="CBR92" s="185"/>
      <c r="CBS92" s="183"/>
      <c r="CBU92" s="182"/>
      <c r="CBZ92" s="183"/>
      <c r="CCA92" s="183"/>
      <c r="CCB92" s="183"/>
      <c r="CCC92" s="184"/>
      <c r="CCD92" s="185"/>
      <c r="CCE92" s="183"/>
      <c r="CCG92" s="182"/>
      <c r="CCL92" s="183"/>
      <c r="CCM92" s="183"/>
      <c r="CCN92" s="183"/>
      <c r="CCO92" s="184"/>
      <c r="CCP92" s="185"/>
      <c r="CCQ92" s="183"/>
      <c r="CCS92" s="182"/>
      <c r="CCX92" s="183"/>
      <c r="CCY92" s="183"/>
      <c r="CCZ92" s="183"/>
      <c r="CDA92" s="184"/>
      <c r="CDB92" s="185"/>
      <c r="CDC92" s="183"/>
      <c r="CDE92" s="182"/>
      <c r="CDJ92" s="183"/>
      <c r="CDK92" s="183"/>
      <c r="CDL92" s="183"/>
      <c r="CDM92" s="184"/>
      <c r="CDN92" s="185"/>
      <c r="CDO92" s="183"/>
      <c r="CDQ92" s="182"/>
      <c r="CDV92" s="183"/>
      <c r="CDW92" s="183"/>
      <c r="CDX92" s="183"/>
      <c r="CDY92" s="184"/>
      <c r="CDZ92" s="185"/>
      <c r="CEA92" s="183"/>
      <c r="CEC92" s="182"/>
      <c r="CEH92" s="183"/>
      <c r="CEI92" s="183"/>
      <c r="CEJ92" s="183"/>
      <c r="CEK92" s="184"/>
      <c r="CEL92" s="185"/>
      <c r="CEM92" s="183"/>
      <c r="CEO92" s="182"/>
      <c r="CET92" s="183"/>
      <c r="CEU92" s="183"/>
      <c r="CEV92" s="183"/>
      <c r="CEW92" s="184"/>
      <c r="CEX92" s="185"/>
      <c r="CEY92" s="183"/>
      <c r="CFA92" s="182"/>
      <c r="CFF92" s="183"/>
      <c r="CFG92" s="183"/>
      <c r="CFH92" s="183"/>
      <c r="CFI92" s="184"/>
      <c r="CFJ92" s="185"/>
      <c r="CFK92" s="183"/>
      <c r="CFM92" s="182"/>
      <c r="CFR92" s="183"/>
      <c r="CFS92" s="183"/>
      <c r="CFT92" s="183"/>
      <c r="CFU92" s="184"/>
      <c r="CFV92" s="185"/>
      <c r="CFW92" s="183"/>
      <c r="CFY92" s="182"/>
      <c r="CGD92" s="183"/>
      <c r="CGE92" s="183"/>
      <c r="CGF92" s="183"/>
      <c r="CGG92" s="184"/>
      <c r="CGH92" s="185"/>
      <c r="CGI92" s="183"/>
      <c r="CGK92" s="182"/>
      <c r="CGP92" s="183"/>
      <c r="CGQ92" s="183"/>
      <c r="CGR92" s="183"/>
      <c r="CGS92" s="184"/>
      <c r="CGT92" s="185"/>
      <c r="CGU92" s="183"/>
      <c r="CGW92" s="182"/>
      <c r="CHB92" s="183"/>
      <c r="CHC92" s="183"/>
      <c r="CHD92" s="183"/>
      <c r="CHE92" s="184"/>
      <c r="CHF92" s="185"/>
      <c r="CHG92" s="183"/>
      <c r="CHI92" s="182"/>
      <c r="CHN92" s="183"/>
      <c r="CHO92" s="183"/>
      <c r="CHP92" s="183"/>
      <c r="CHQ92" s="184"/>
      <c r="CHR92" s="185"/>
      <c r="CHS92" s="183"/>
      <c r="CHU92" s="182"/>
      <c r="CHZ92" s="183"/>
      <c r="CIA92" s="183"/>
      <c r="CIB92" s="183"/>
      <c r="CIC92" s="184"/>
      <c r="CID92" s="185"/>
      <c r="CIE92" s="183"/>
      <c r="CIG92" s="182"/>
      <c r="CIL92" s="183"/>
      <c r="CIM92" s="183"/>
      <c r="CIN92" s="183"/>
      <c r="CIO92" s="184"/>
      <c r="CIP92" s="185"/>
      <c r="CIQ92" s="183"/>
      <c r="CIS92" s="182"/>
      <c r="CIX92" s="183"/>
      <c r="CIY92" s="183"/>
      <c r="CIZ92" s="183"/>
      <c r="CJA92" s="184"/>
      <c r="CJB92" s="185"/>
      <c r="CJC92" s="183"/>
      <c r="CJE92" s="182"/>
      <c r="CJJ92" s="183"/>
      <c r="CJK92" s="183"/>
      <c r="CJL92" s="183"/>
      <c r="CJM92" s="184"/>
      <c r="CJN92" s="185"/>
      <c r="CJO92" s="183"/>
      <c r="CJQ92" s="182"/>
      <c r="CJV92" s="183"/>
      <c r="CJW92" s="183"/>
      <c r="CJX92" s="183"/>
      <c r="CJY92" s="184"/>
      <c r="CJZ92" s="185"/>
      <c r="CKA92" s="183"/>
      <c r="CKC92" s="182"/>
      <c r="CKH92" s="183"/>
      <c r="CKI92" s="183"/>
      <c r="CKJ92" s="183"/>
      <c r="CKK92" s="184"/>
      <c r="CKL92" s="185"/>
      <c r="CKM92" s="183"/>
      <c r="CKO92" s="182"/>
      <c r="CKT92" s="183"/>
      <c r="CKU92" s="183"/>
      <c r="CKV92" s="183"/>
      <c r="CKW92" s="184"/>
      <c r="CKX92" s="185"/>
      <c r="CKY92" s="183"/>
      <c r="CLA92" s="182"/>
      <c r="CLF92" s="183"/>
      <c r="CLG92" s="183"/>
      <c r="CLH92" s="183"/>
      <c r="CLI92" s="184"/>
      <c r="CLJ92" s="185"/>
      <c r="CLK92" s="183"/>
      <c r="CLM92" s="182"/>
      <c r="CLR92" s="183"/>
      <c r="CLS92" s="183"/>
      <c r="CLT92" s="183"/>
      <c r="CLU92" s="184"/>
      <c r="CLV92" s="185"/>
      <c r="CLW92" s="183"/>
      <c r="CLY92" s="182"/>
      <c r="CMD92" s="183"/>
      <c r="CME92" s="183"/>
      <c r="CMF92" s="183"/>
      <c r="CMG92" s="184"/>
      <c r="CMH92" s="185"/>
      <c r="CMI92" s="183"/>
      <c r="CMK92" s="182"/>
      <c r="CMP92" s="183"/>
      <c r="CMQ92" s="183"/>
      <c r="CMR92" s="183"/>
      <c r="CMS92" s="184"/>
      <c r="CMT92" s="185"/>
      <c r="CMU92" s="183"/>
      <c r="CMW92" s="182"/>
      <c r="CNB92" s="183"/>
      <c r="CNC92" s="183"/>
      <c r="CND92" s="183"/>
      <c r="CNE92" s="184"/>
      <c r="CNF92" s="185"/>
      <c r="CNG92" s="183"/>
      <c r="CNI92" s="182"/>
      <c r="CNN92" s="183"/>
      <c r="CNO92" s="183"/>
      <c r="CNP92" s="183"/>
      <c r="CNQ92" s="184"/>
      <c r="CNR92" s="185"/>
      <c r="CNS92" s="183"/>
      <c r="CNU92" s="182"/>
      <c r="CNZ92" s="183"/>
      <c r="COA92" s="183"/>
      <c r="COB92" s="183"/>
      <c r="COC92" s="184"/>
      <c r="COD92" s="185"/>
      <c r="COE92" s="183"/>
      <c r="COG92" s="182"/>
      <c r="COL92" s="183"/>
      <c r="COM92" s="183"/>
      <c r="CON92" s="183"/>
      <c r="COO92" s="184"/>
      <c r="COP92" s="185"/>
      <c r="COQ92" s="183"/>
      <c r="COS92" s="182"/>
      <c r="COX92" s="183"/>
      <c r="COY92" s="183"/>
      <c r="COZ92" s="183"/>
      <c r="CPA92" s="184"/>
      <c r="CPB92" s="185"/>
      <c r="CPC92" s="183"/>
      <c r="CPE92" s="182"/>
      <c r="CPJ92" s="183"/>
      <c r="CPK92" s="183"/>
      <c r="CPL92" s="183"/>
      <c r="CPM92" s="184"/>
      <c r="CPN92" s="185"/>
      <c r="CPO92" s="183"/>
      <c r="CPQ92" s="182"/>
      <c r="CPV92" s="183"/>
      <c r="CPW92" s="183"/>
      <c r="CPX92" s="183"/>
      <c r="CPY92" s="184"/>
      <c r="CPZ92" s="185"/>
      <c r="CQA92" s="183"/>
      <c r="CQC92" s="182"/>
      <c r="CQH92" s="183"/>
      <c r="CQI92" s="183"/>
      <c r="CQJ92" s="183"/>
      <c r="CQK92" s="184"/>
      <c r="CQL92" s="185"/>
      <c r="CQM92" s="183"/>
      <c r="CQO92" s="182"/>
      <c r="CQT92" s="183"/>
      <c r="CQU92" s="183"/>
      <c r="CQV92" s="183"/>
      <c r="CQW92" s="184"/>
      <c r="CQX92" s="185"/>
      <c r="CQY92" s="183"/>
      <c r="CRA92" s="182"/>
      <c r="CRF92" s="183"/>
      <c r="CRG92" s="183"/>
      <c r="CRH92" s="183"/>
      <c r="CRI92" s="184"/>
      <c r="CRJ92" s="185"/>
      <c r="CRK92" s="183"/>
      <c r="CRM92" s="182"/>
      <c r="CRR92" s="183"/>
      <c r="CRS92" s="183"/>
      <c r="CRT92" s="183"/>
      <c r="CRU92" s="184"/>
      <c r="CRV92" s="185"/>
      <c r="CRW92" s="183"/>
      <c r="CRY92" s="182"/>
      <c r="CSD92" s="183"/>
      <c r="CSE92" s="183"/>
      <c r="CSF92" s="183"/>
      <c r="CSG92" s="184"/>
      <c r="CSH92" s="185"/>
      <c r="CSI92" s="183"/>
      <c r="CSK92" s="182"/>
      <c r="CSP92" s="183"/>
      <c r="CSQ92" s="183"/>
      <c r="CSR92" s="183"/>
      <c r="CSS92" s="184"/>
      <c r="CST92" s="185"/>
      <c r="CSU92" s="183"/>
      <c r="CSW92" s="182"/>
      <c r="CTB92" s="183"/>
      <c r="CTC92" s="183"/>
      <c r="CTD92" s="183"/>
      <c r="CTE92" s="184"/>
      <c r="CTF92" s="185"/>
      <c r="CTG92" s="183"/>
      <c r="CTI92" s="182"/>
      <c r="CTN92" s="183"/>
      <c r="CTO92" s="183"/>
      <c r="CTP92" s="183"/>
      <c r="CTQ92" s="184"/>
      <c r="CTR92" s="185"/>
      <c r="CTS92" s="183"/>
      <c r="CTU92" s="182"/>
      <c r="CTZ92" s="183"/>
      <c r="CUA92" s="183"/>
      <c r="CUB92" s="183"/>
      <c r="CUC92" s="184"/>
      <c r="CUD92" s="185"/>
      <c r="CUE92" s="183"/>
      <c r="CUG92" s="182"/>
      <c r="CUL92" s="183"/>
      <c r="CUM92" s="183"/>
      <c r="CUN92" s="183"/>
      <c r="CUO92" s="184"/>
      <c r="CUP92" s="185"/>
      <c r="CUQ92" s="183"/>
      <c r="CUS92" s="182"/>
      <c r="CUX92" s="183"/>
      <c r="CUY92" s="183"/>
      <c r="CUZ92" s="183"/>
      <c r="CVA92" s="184"/>
      <c r="CVB92" s="185"/>
      <c r="CVC92" s="183"/>
      <c r="CVE92" s="182"/>
      <c r="CVJ92" s="183"/>
      <c r="CVK92" s="183"/>
      <c r="CVL92" s="183"/>
      <c r="CVM92" s="184"/>
      <c r="CVN92" s="185"/>
      <c r="CVO92" s="183"/>
      <c r="CVQ92" s="182"/>
      <c r="CVV92" s="183"/>
      <c r="CVW92" s="183"/>
      <c r="CVX92" s="183"/>
      <c r="CVY92" s="184"/>
      <c r="CVZ92" s="185"/>
      <c r="CWA92" s="183"/>
      <c r="CWC92" s="182"/>
      <c r="CWH92" s="183"/>
      <c r="CWI92" s="183"/>
      <c r="CWJ92" s="183"/>
      <c r="CWK92" s="184"/>
      <c r="CWL92" s="185"/>
      <c r="CWM92" s="183"/>
      <c r="CWO92" s="182"/>
      <c r="CWT92" s="183"/>
      <c r="CWU92" s="183"/>
      <c r="CWV92" s="183"/>
      <c r="CWW92" s="184"/>
      <c r="CWX92" s="185"/>
      <c r="CWY92" s="183"/>
      <c r="CXA92" s="182"/>
      <c r="CXF92" s="183"/>
      <c r="CXG92" s="183"/>
      <c r="CXH92" s="183"/>
      <c r="CXI92" s="184"/>
      <c r="CXJ92" s="185"/>
      <c r="CXK92" s="183"/>
      <c r="CXM92" s="182"/>
      <c r="CXR92" s="183"/>
      <c r="CXS92" s="183"/>
      <c r="CXT92" s="183"/>
      <c r="CXU92" s="184"/>
      <c r="CXV92" s="185"/>
      <c r="CXW92" s="183"/>
      <c r="CXY92" s="182"/>
      <c r="CYD92" s="183"/>
      <c r="CYE92" s="183"/>
      <c r="CYF92" s="183"/>
      <c r="CYG92" s="184"/>
      <c r="CYH92" s="185"/>
      <c r="CYI92" s="183"/>
      <c r="CYK92" s="182"/>
      <c r="CYP92" s="183"/>
      <c r="CYQ92" s="183"/>
      <c r="CYR92" s="183"/>
      <c r="CYS92" s="184"/>
      <c r="CYT92" s="185"/>
      <c r="CYU92" s="183"/>
      <c r="CYW92" s="182"/>
      <c r="CZB92" s="183"/>
      <c r="CZC92" s="183"/>
      <c r="CZD92" s="183"/>
      <c r="CZE92" s="184"/>
      <c r="CZF92" s="185"/>
      <c r="CZG92" s="183"/>
      <c r="CZI92" s="182"/>
      <c r="CZN92" s="183"/>
      <c r="CZO92" s="183"/>
      <c r="CZP92" s="183"/>
      <c r="CZQ92" s="184"/>
      <c r="CZR92" s="185"/>
      <c r="CZS92" s="183"/>
      <c r="CZU92" s="182"/>
      <c r="CZZ92" s="183"/>
      <c r="DAA92" s="183"/>
      <c r="DAB92" s="183"/>
      <c r="DAC92" s="184"/>
      <c r="DAD92" s="185"/>
      <c r="DAE92" s="183"/>
      <c r="DAG92" s="182"/>
      <c r="DAL92" s="183"/>
      <c r="DAM92" s="183"/>
      <c r="DAN92" s="183"/>
      <c r="DAO92" s="184"/>
      <c r="DAP92" s="185"/>
      <c r="DAQ92" s="183"/>
      <c r="DAS92" s="182"/>
      <c r="DAX92" s="183"/>
      <c r="DAY92" s="183"/>
      <c r="DAZ92" s="183"/>
      <c r="DBA92" s="184"/>
      <c r="DBB92" s="185"/>
      <c r="DBC92" s="183"/>
      <c r="DBE92" s="182"/>
      <c r="DBJ92" s="183"/>
      <c r="DBK92" s="183"/>
      <c r="DBL92" s="183"/>
      <c r="DBM92" s="184"/>
      <c r="DBN92" s="185"/>
      <c r="DBO92" s="183"/>
      <c r="DBQ92" s="182"/>
      <c r="DBV92" s="183"/>
      <c r="DBW92" s="183"/>
      <c r="DBX92" s="183"/>
      <c r="DBY92" s="184"/>
      <c r="DBZ92" s="185"/>
      <c r="DCA92" s="183"/>
      <c r="DCC92" s="182"/>
      <c r="DCH92" s="183"/>
      <c r="DCI92" s="183"/>
      <c r="DCJ92" s="183"/>
      <c r="DCK92" s="184"/>
      <c r="DCL92" s="185"/>
      <c r="DCM92" s="183"/>
      <c r="DCO92" s="182"/>
      <c r="DCT92" s="183"/>
      <c r="DCU92" s="183"/>
      <c r="DCV92" s="183"/>
      <c r="DCW92" s="184"/>
      <c r="DCX92" s="185"/>
      <c r="DCY92" s="183"/>
      <c r="DDA92" s="182"/>
      <c r="DDF92" s="183"/>
      <c r="DDG92" s="183"/>
      <c r="DDH92" s="183"/>
      <c r="DDI92" s="184"/>
      <c r="DDJ92" s="185"/>
      <c r="DDK92" s="183"/>
      <c r="DDM92" s="182"/>
      <c r="DDR92" s="183"/>
      <c r="DDS92" s="183"/>
      <c r="DDT92" s="183"/>
      <c r="DDU92" s="184"/>
      <c r="DDV92" s="185"/>
      <c r="DDW92" s="183"/>
      <c r="DDY92" s="182"/>
      <c r="DED92" s="183"/>
      <c r="DEE92" s="183"/>
      <c r="DEF92" s="183"/>
      <c r="DEG92" s="184"/>
      <c r="DEH92" s="185"/>
      <c r="DEI92" s="183"/>
      <c r="DEK92" s="182"/>
      <c r="DEP92" s="183"/>
      <c r="DEQ92" s="183"/>
      <c r="DER92" s="183"/>
      <c r="DES92" s="184"/>
      <c r="DET92" s="185"/>
      <c r="DEU92" s="183"/>
      <c r="DEW92" s="182"/>
      <c r="DFB92" s="183"/>
      <c r="DFC92" s="183"/>
      <c r="DFD92" s="183"/>
      <c r="DFE92" s="184"/>
      <c r="DFF92" s="185"/>
      <c r="DFG92" s="183"/>
      <c r="DFI92" s="182"/>
      <c r="DFN92" s="183"/>
      <c r="DFO92" s="183"/>
      <c r="DFP92" s="183"/>
      <c r="DFQ92" s="184"/>
      <c r="DFR92" s="185"/>
      <c r="DFS92" s="183"/>
      <c r="DFU92" s="182"/>
      <c r="DFZ92" s="183"/>
      <c r="DGA92" s="183"/>
      <c r="DGB92" s="183"/>
      <c r="DGC92" s="184"/>
      <c r="DGD92" s="185"/>
      <c r="DGE92" s="183"/>
      <c r="DGG92" s="182"/>
      <c r="DGL92" s="183"/>
      <c r="DGM92" s="183"/>
      <c r="DGN92" s="183"/>
      <c r="DGO92" s="184"/>
      <c r="DGP92" s="185"/>
      <c r="DGQ92" s="183"/>
      <c r="DGS92" s="182"/>
      <c r="DGX92" s="183"/>
      <c r="DGY92" s="183"/>
      <c r="DGZ92" s="183"/>
      <c r="DHA92" s="184"/>
      <c r="DHB92" s="185"/>
      <c r="DHC92" s="183"/>
      <c r="DHE92" s="182"/>
      <c r="DHJ92" s="183"/>
      <c r="DHK92" s="183"/>
      <c r="DHL92" s="183"/>
      <c r="DHM92" s="184"/>
      <c r="DHN92" s="185"/>
      <c r="DHO92" s="183"/>
      <c r="DHQ92" s="182"/>
      <c r="DHV92" s="183"/>
      <c r="DHW92" s="183"/>
      <c r="DHX92" s="183"/>
      <c r="DHY92" s="184"/>
      <c r="DHZ92" s="185"/>
      <c r="DIA92" s="183"/>
      <c r="DIC92" s="182"/>
      <c r="DIH92" s="183"/>
      <c r="DII92" s="183"/>
      <c r="DIJ92" s="183"/>
      <c r="DIK92" s="184"/>
      <c r="DIL92" s="185"/>
      <c r="DIM92" s="183"/>
      <c r="DIO92" s="182"/>
      <c r="DIT92" s="183"/>
      <c r="DIU92" s="183"/>
      <c r="DIV92" s="183"/>
      <c r="DIW92" s="184"/>
      <c r="DIX92" s="185"/>
      <c r="DIY92" s="183"/>
      <c r="DJA92" s="182"/>
      <c r="DJF92" s="183"/>
      <c r="DJG92" s="183"/>
      <c r="DJH92" s="183"/>
      <c r="DJI92" s="184"/>
      <c r="DJJ92" s="185"/>
      <c r="DJK92" s="183"/>
      <c r="DJM92" s="182"/>
      <c r="DJR92" s="183"/>
      <c r="DJS92" s="183"/>
      <c r="DJT92" s="183"/>
      <c r="DJU92" s="184"/>
      <c r="DJV92" s="185"/>
      <c r="DJW92" s="183"/>
      <c r="DJY92" s="182"/>
      <c r="DKD92" s="183"/>
      <c r="DKE92" s="183"/>
      <c r="DKF92" s="183"/>
      <c r="DKG92" s="184"/>
      <c r="DKH92" s="185"/>
      <c r="DKI92" s="183"/>
      <c r="DKK92" s="182"/>
      <c r="DKP92" s="183"/>
      <c r="DKQ92" s="183"/>
      <c r="DKR92" s="183"/>
      <c r="DKS92" s="184"/>
      <c r="DKT92" s="185"/>
      <c r="DKU92" s="183"/>
      <c r="DKW92" s="182"/>
      <c r="DLB92" s="183"/>
      <c r="DLC92" s="183"/>
      <c r="DLD92" s="183"/>
      <c r="DLE92" s="184"/>
      <c r="DLF92" s="185"/>
      <c r="DLG92" s="183"/>
      <c r="DLI92" s="182"/>
      <c r="DLN92" s="183"/>
      <c r="DLO92" s="183"/>
      <c r="DLP92" s="183"/>
      <c r="DLQ92" s="184"/>
      <c r="DLR92" s="185"/>
      <c r="DLS92" s="183"/>
      <c r="DLU92" s="182"/>
      <c r="DLZ92" s="183"/>
      <c r="DMA92" s="183"/>
      <c r="DMB92" s="183"/>
      <c r="DMC92" s="184"/>
      <c r="DMD92" s="185"/>
      <c r="DME92" s="183"/>
      <c r="DMG92" s="182"/>
      <c r="DML92" s="183"/>
      <c r="DMM92" s="183"/>
      <c r="DMN92" s="183"/>
      <c r="DMO92" s="184"/>
      <c r="DMP92" s="185"/>
      <c r="DMQ92" s="183"/>
      <c r="DMS92" s="182"/>
      <c r="DMX92" s="183"/>
      <c r="DMY92" s="183"/>
      <c r="DMZ92" s="183"/>
      <c r="DNA92" s="184"/>
      <c r="DNB92" s="185"/>
      <c r="DNC92" s="183"/>
      <c r="DNE92" s="182"/>
      <c r="DNJ92" s="183"/>
      <c r="DNK92" s="183"/>
      <c r="DNL92" s="183"/>
      <c r="DNM92" s="184"/>
      <c r="DNN92" s="185"/>
      <c r="DNO92" s="183"/>
      <c r="DNQ92" s="182"/>
      <c r="DNV92" s="183"/>
      <c r="DNW92" s="183"/>
      <c r="DNX92" s="183"/>
      <c r="DNY92" s="184"/>
      <c r="DNZ92" s="185"/>
      <c r="DOA92" s="183"/>
      <c r="DOC92" s="182"/>
      <c r="DOH92" s="183"/>
      <c r="DOI92" s="183"/>
      <c r="DOJ92" s="183"/>
      <c r="DOK92" s="184"/>
      <c r="DOL92" s="185"/>
      <c r="DOM92" s="183"/>
      <c r="DOO92" s="182"/>
      <c r="DOT92" s="183"/>
      <c r="DOU92" s="183"/>
      <c r="DOV92" s="183"/>
      <c r="DOW92" s="184"/>
      <c r="DOX92" s="185"/>
      <c r="DOY92" s="183"/>
      <c r="DPA92" s="182"/>
      <c r="DPF92" s="183"/>
      <c r="DPG92" s="183"/>
      <c r="DPH92" s="183"/>
      <c r="DPI92" s="184"/>
      <c r="DPJ92" s="185"/>
      <c r="DPK92" s="183"/>
      <c r="DPM92" s="182"/>
      <c r="DPR92" s="183"/>
      <c r="DPS92" s="183"/>
      <c r="DPT92" s="183"/>
      <c r="DPU92" s="184"/>
      <c r="DPV92" s="185"/>
      <c r="DPW92" s="183"/>
      <c r="DPY92" s="182"/>
      <c r="DQD92" s="183"/>
      <c r="DQE92" s="183"/>
      <c r="DQF92" s="183"/>
      <c r="DQG92" s="184"/>
      <c r="DQH92" s="185"/>
      <c r="DQI92" s="183"/>
      <c r="DQK92" s="182"/>
      <c r="DQP92" s="183"/>
      <c r="DQQ92" s="183"/>
      <c r="DQR92" s="183"/>
      <c r="DQS92" s="184"/>
      <c r="DQT92" s="185"/>
      <c r="DQU92" s="183"/>
      <c r="DQW92" s="182"/>
      <c r="DRB92" s="183"/>
      <c r="DRC92" s="183"/>
      <c r="DRD92" s="183"/>
      <c r="DRE92" s="184"/>
      <c r="DRF92" s="185"/>
      <c r="DRG92" s="183"/>
      <c r="DRI92" s="182"/>
      <c r="DRN92" s="183"/>
      <c r="DRO92" s="183"/>
      <c r="DRP92" s="183"/>
      <c r="DRQ92" s="184"/>
      <c r="DRR92" s="185"/>
      <c r="DRS92" s="183"/>
      <c r="DRU92" s="182"/>
      <c r="DRZ92" s="183"/>
      <c r="DSA92" s="183"/>
      <c r="DSB92" s="183"/>
      <c r="DSC92" s="184"/>
      <c r="DSD92" s="185"/>
      <c r="DSE92" s="183"/>
      <c r="DSG92" s="182"/>
      <c r="DSL92" s="183"/>
      <c r="DSM92" s="183"/>
      <c r="DSN92" s="183"/>
      <c r="DSO92" s="184"/>
      <c r="DSP92" s="185"/>
      <c r="DSQ92" s="183"/>
      <c r="DSS92" s="182"/>
      <c r="DSX92" s="183"/>
      <c r="DSY92" s="183"/>
      <c r="DSZ92" s="183"/>
      <c r="DTA92" s="184"/>
      <c r="DTB92" s="185"/>
      <c r="DTC92" s="183"/>
      <c r="DTE92" s="182"/>
      <c r="DTJ92" s="183"/>
      <c r="DTK92" s="183"/>
      <c r="DTL92" s="183"/>
      <c r="DTM92" s="184"/>
      <c r="DTN92" s="185"/>
      <c r="DTO92" s="183"/>
      <c r="DTQ92" s="182"/>
      <c r="DTV92" s="183"/>
      <c r="DTW92" s="183"/>
      <c r="DTX92" s="183"/>
      <c r="DTY92" s="184"/>
      <c r="DTZ92" s="185"/>
      <c r="DUA92" s="183"/>
      <c r="DUC92" s="182"/>
      <c r="DUH92" s="183"/>
      <c r="DUI92" s="183"/>
      <c r="DUJ92" s="183"/>
      <c r="DUK92" s="184"/>
      <c r="DUL92" s="185"/>
      <c r="DUM92" s="183"/>
      <c r="DUO92" s="182"/>
      <c r="DUT92" s="183"/>
      <c r="DUU92" s="183"/>
      <c r="DUV92" s="183"/>
      <c r="DUW92" s="184"/>
      <c r="DUX92" s="185"/>
      <c r="DUY92" s="183"/>
      <c r="DVA92" s="182"/>
      <c r="DVF92" s="183"/>
      <c r="DVG92" s="183"/>
      <c r="DVH92" s="183"/>
      <c r="DVI92" s="184"/>
      <c r="DVJ92" s="185"/>
      <c r="DVK92" s="183"/>
      <c r="DVM92" s="182"/>
      <c r="DVR92" s="183"/>
      <c r="DVS92" s="183"/>
      <c r="DVT92" s="183"/>
      <c r="DVU92" s="184"/>
      <c r="DVV92" s="185"/>
      <c r="DVW92" s="183"/>
      <c r="DVY92" s="182"/>
      <c r="DWD92" s="183"/>
      <c r="DWE92" s="183"/>
      <c r="DWF92" s="183"/>
      <c r="DWG92" s="184"/>
      <c r="DWH92" s="185"/>
      <c r="DWI92" s="183"/>
      <c r="DWK92" s="182"/>
      <c r="DWP92" s="183"/>
      <c r="DWQ92" s="183"/>
      <c r="DWR92" s="183"/>
      <c r="DWS92" s="184"/>
      <c r="DWT92" s="185"/>
      <c r="DWU92" s="183"/>
      <c r="DWW92" s="182"/>
      <c r="DXB92" s="183"/>
      <c r="DXC92" s="183"/>
      <c r="DXD92" s="183"/>
      <c r="DXE92" s="184"/>
      <c r="DXF92" s="185"/>
      <c r="DXG92" s="183"/>
      <c r="DXI92" s="182"/>
      <c r="DXN92" s="183"/>
      <c r="DXO92" s="183"/>
      <c r="DXP92" s="183"/>
      <c r="DXQ92" s="184"/>
      <c r="DXR92" s="185"/>
      <c r="DXS92" s="183"/>
      <c r="DXU92" s="182"/>
      <c r="DXZ92" s="183"/>
      <c r="DYA92" s="183"/>
      <c r="DYB92" s="183"/>
      <c r="DYC92" s="184"/>
      <c r="DYD92" s="185"/>
      <c r="DYE92" s="183"/>
      <c r="DYG92" s="182"/>
      <c r="DYL92" s="183"/>
      <c r="DYM92" s="183"/>
      <c r="DYN92" s="183"/>
      <c r="DYO92" s="184"/>
      <c r="DYP92" s="185"/>
      <c r="DYQ92" s="183"/>
      <c r="DYS92" s="182"/>
      <c r="DYX92" s="183"/>
      <c r="DYY92" s="183"/>
      <c r="DYZ92" s="183"/>
      <c r="DZA92" s="184"/>
      <c r="DZB92" s="185"/>
      <c r="DZC92" s="183"/>
      <c r="DZE92" s="182"/>
      <c r="DZJ92" s="183"/>
      <c r="DZK92" s="183"/>
      <c r="DZL92" s="183"/>
      <c r="DZM92" s="184"/>
      <c r="DZN92" s="185"/>
      <c r="DZO92" s="183"/>
      <c r="DZQ92" s="182"/>
      <c r="DZV92" s="183"/>
      <c r="DZW92" s="183"/>
      <c r="DZX92" s="183"/>
      <c r="DZY92" s="184"/>
      <c r="DZZ92" s="185"/>
      <c r="EAA92" s="183"/>
      <c r="EAC92" s="182"/>
      <c r="EAH92" s="183"/>
      <c r="EAI92" s="183"/>
      <c r="EAJ92" s="183"/>
      <c r="EAK92" s="184"/>
      <c r="EAL92" s="185"/>
      <c r="EAM92" s="183"/>
      <c r="EAO92" s="182"/>
      <c r="EAT92" s="183"/>
      <c r="EAU92" s="183"/>
      <c r="EAV92" s="183"/>
      <c r="EAW92" s="184"/>
      <c r="EAX92" s="185"/>
      <c r="EAY92" s="183"/>
      <c r="EBA92" s="182"/>
      <c r="EBF92" s="183"/>
      <c r="EBG92" s="183"/>
      <c r="EBH92" s="183"/>
      <c r="EBI92" s="184"/>
      <c r="EBJ92" s="185"/>
      <c r="EBK92" s="183"/>
      <c r="EBM92" s="182"/>
      <c r="EBR92" s="183"/>
      <c r="EBS92" s="183"/>
      <c r="EBT92" s="183"/>
      <c r="EBU92" s="184"/>
      <c r="EBV92" s="185"/>
      <c r="EBW92" s="183"/>
      <c r="EBY92" s="182"/>
      <c r="ECD92" s="183"/>
      <c r="ECE92" s="183"/>
      <c r="ECF92" s="183"/>
      <c r="ECG92" s="184"/>
      <c r="ECH92" s="185"/>
      <c r="ECI92" s="183"/>
      <c r="ECK92" s="182"/>
      <c r="ECP92" s="183"/>
      <c r="ECQ92" s="183"/>
      <c r="ECR92" s="183"/>
      <c r="ECS92" s="184"/>
      <c r="ECT92" s="185"/>
      <c r="ECU92" s="183"/>
      <c r="ECW92" s="182"/>
      <c r="EDB92" s="183"/>
      <c r="EDC92" s="183"/>
      <c r="EDD92" s="183"/>
      <c r="EDE92" s="184"/>
      <c r="EDF92" s="185"/>
      <c r="EDG92" s="183"/>
      <c r="EDI92" s="182"/>
      <c r="EDN92" s="183"/>
      <c r="EDO92" s="183"/>
      <c r="EDP92" s="183"/>
      <c r="EDQ92" s="184"/>
      <c r="EDR92" s="185"/>
      <c r="EDS92" s="183"/>
      <c r="EDU92" s="182"/>
      <c r="EDZ92" s="183"/>
      <c r="EEA92" s="183"/>
      <c r="EEB92" s="183"/>
      <c r="EEC92" s="184"/>
      <c r="EED92" s="185"/>
      <c r="EEE92" s="183"/>
      <c r="EEG92" s="182"/>
      <c r="EEL92" s="183"/>
      <c r="EEM92" s="183"/>
      <c r="EEN92" s="183"/>
      <c r="EEO92" s="184"/>
      <c r="EEP92" s="185"/>
      <c r="EEQ92" s="183"/>
      <c r="EES92" s="182"/>
      <c r="EEX92" s="183"/>
      <c r="EEY92" s="183"/>
      <c r="EEZ92" s="183"/>
      <c r="EFA92" s="184"/>
      <c r="EFB92" s="185"/>
      <c r="EFC92" s="183"/>
      <c r="EFE92" s="182"/>
      <c r="EFJ92" s="183"/>
      <c r="EFK92" s="183"/>
      <c r="EFL92" s="183"/>
      <c r="EFM92" s="184"/>
      <c r="EFN92" s="185"/>
      <c r="EFO92" s="183"/>
      <c r="EFQ92" s="182"/>
      <c r="EFV92" s="183"/>
      <c r="EFW92" s="183"/>
      <c r="EFX92" s="183"/>
      <c r="EFY92" s="184"/>
      <c r="EFZ92" s="185"/>
      <c r="EGA92" s="183"/>
      <c r="EGC92" s="182"/>
      <c r="EGH92" s="183"/>
      <c r="EGI92" s="183"/>
      <c r="EGJ92" s="183"/>
      <c r="EGK92" s="184"/>
      <c r="EGL92" s="185"/>
      <c r="EGM92" s="183"/>
      <c r="EGO92" s="182"/>
      <c r="EGT92" s="183"/>
      <c r="EGU92" s="183"/>
      <c r="EGV92" s="183"/>
      <c r="EGW92" s="184"/>
      <c r="EGX92" s="185"/>
      <c r="EGY92" s="183"/>
      <c r="EHA92" s="182"/>
      <c r="EHF92" s="183"/>
      <c r="EHG92" s="183"/>
      <c r="EHH92" s="183"/>
      <c r="EHI92" s="184"/>
      <c r="EHJ92" s="185"/>
      <c r="EHK92" s="183"/>
      <c r="EHM92" s="182"/>
      <c r="EHR92" s="183"/>
      <c r="EHS92" s="183"/>
      <c r="EHT92" s="183"/>
      <c r="EHU92" s="184"/>
      <c r="EHV92" s="185"/>
      <c r="EHW92" s="183"/>
      <c r="EHY92" s="182"/>
      <c r="EID92" s="183"/>
      <c r="EIE92" s="183"/>
      <c r="EIF92" s="183"/>
      <c r="EIG92" s="184"/>
      <c r="EIH92" s="185"/>
      <c r="EII92" s="183"/>
      <c r="EIK92" s="182"/>
      <c r="EIP92" s="183"/>
      <c r="EIQ92" s="183"/>
      <c r="EIR92" s="183"/>
      <c r="EIS92" s="184"/>
      <c r="EIT92" s="185"/>
      <c r="EIU92" s="183"/>
      <c r="EIW92" s="182"/>
      <c r="EJB92" s="183"/>
      <c r="EJC92" s="183"/>
      <c r="EJD92" s="183"/>
      <c r="EJE92" s="184"/>
      <c r="EJF92" s="185"/>
      <c r="EJG92" s="183"/>
      <c r="EJI92" s="182"/>
      <c r="EJN92" s="183"/>
      <c r="EJO92" s="183"/>
      <c r="EJP92" s="183"/>
      <c r="EJQ92" s="184"/>
      <c r="EJR92" s="185"/>
      <c r="EJS92" s="183"/>
      <c r="EJU92" s="182"/>
      <c r="EJZ92" s="183"/>
      <c r="EKA92" s="183"/>
      <c r="EKB92" s="183"/>
      <c r="EKC92" s="184"/>
      <c r="EKD92" s="185"/>
      <c r="EKE92" s="183"/>
      <c r="EKG92" s="182"/>
      <c r="EKL92" s="183"/>
      <c r="EKM92" s="183"/>
      <c r="EKN92" s="183"/>
      <c r="EKO92" s="184"/>
      <c r="EKP92" s="185"/>
      <c r="EKQ92" s="183"/>
      <c r="EKS92" s="182"/>
      <c r="EKX92" s="183"/>
      <c r="EKY92" s="183"/>
      <c r="EKZ92" s="183"/>
      <c r="ELA92" s="184"/>
      <c r="ELB92" s="185"/>
      <c r="ELC92" s="183"/>
      <c r="ELE92" s="182"/>
      <c r="ELJ92" s="183"/>
      <c r="ELK92" s="183"/>
      <c r="ELL92" s="183"/>
      <c r="ELM92" s="184"/>
      <c r="ELN92" s="185"/>
      <c r="ELO92" s="183"/>
      <c r="ELQ92" s="182"/>
      <c r="ELV92" s="183"/>
      <c r="ELW92" s="183"/>
      <c r="ELX92" s="183"/>
      <c r="ELY92" s="184"/>
      <c r="ELZ92" s="185"/>
      <c r="EMA92" s="183"/>
      <c r="EMC92" s="182"/>
      <c r="EMH92" s="183"/>
      <c r="EMI92" s="183"/>
      <c r="EMJ92" s="183"/>
      <c r="EMK92" s="184"/>
      <c r="EML92" s="185"/>
      <c r="EMM92" s="183"/>
      <c r="EMO92" s="182"/>
      <c r="EMT92" s="183"/>
      <c r="EMU92" s="183"/>
      <c r="EMV92" s="183"/>
      <c r="EMW92" s="184"/>
      <c r="EMX92" s="185"/>
      <c r="EMY92" s="183"/>
      <c r="ENA92" s="182"/>
      <c r="ENF92" s="183"/>
      <c r="ENG92" s="183"/>
      <c r="ENH92" s="183"/>
      <c r="ENI92" s="184"/>
      <c r="ENJ92" s="185"/>
      <c r="ENK92" s="183"/>
      <c r="ENM92" s="182"/>
      <c r="ENR92" s="183"/>
      <c r="ENS92" s="183"/>
      <c r="ENT92" s="183"/>
      <c r="ENU92" s="184"/>
      <c r="ENV92" s="185"/>
      <c r="ENW92" s="183"/>
      <c r="ENY92" s="182"/>
      <c r="EOD92" s="183"/>
      <c r="EOE92" s="183"/>
      <c r="EOF92" s="183"/>
      <c r="EOG92" s="184"/>
      <c r="EOH92" s="185"/>
      <c r="EOI92" s="183"/>
      <c r="EOK92" s="182"/>
      <c r="EOP92" s="183"/>
      <c r="EOQ92" s="183"/>
      <c r="EOR92" s="183"/>
      <c r="EOS92" s="184"/>
      <c r="EOT92" s="185"/>
      <c r="EOU92" s="183"/>
      <c r="EOW92" s="182"/>
      <c r="EPB92" s="183"/>
      <c r="EPC92" s="183"/>
      <c r="EPD92" s="183"/>
      <c r="EPE92" s="184"/>
      <c r="EPF92" s="185"/>
      <c r="EPG92" s="183"/>
      <c r="EPI92" s="182"/>
      <c r="EPN92" s="183"/>
      <c r="EPO92" s="183"/>
      <c r="EPP92" s="183"/>
      <c r="EPQ92" s="184"/>
      <c r="EPR92" s="185"/>
      <c r="EPS92" s="183"/>
      <c r="EPU92" s="182"/>
      <c r="EPZ92" s="183"/>
      <c r="EQA92" s="183"/>
      <c r="EQB92" s="183"/>
      <c r="EQC92" s="184"/>
      <c r="EQD92" s="185"/>
      <c r="EQE92" s="183"/>
      <c r="EQG92" s="182"/>
      <c r="EQL92" s="183"/>
      <c r="EQM92" s="183"/>
      <c r="EQN92" s="183"/>
      <c r="EQO92" s="184"/>
      <c r="EQP92" s="185"/>
      <c r="EQQ92" s="183"/>
      <c r="EQS92" s="182"/>
      <c r="EQX92" s="183"/>
      <c r="EQY92" s="183"/>
      <c r="EQZ92" s="183"/>
      <c r="ERA92" s="184"/>
      <c r="ERB92" s="185"/>
      <c r="ERC92" s="183"/>
      <c r="ERE92" s="182"/>
      <c r="ERJ92" s="183"/>
      <c r="ERK92" s="183"/>
      <c r="ERL92" s="183"/>
      <c r="ERM92" s="184"/>
      <c r="ERN92" s="185"/>
      <c r="ERO92" s="183"/>
      <c r="ERQ92" s="182"/>
      <c r="ERV92" s="183"/>
      <c r="ERW92" s="183"/>
      <c r="ERX92" s="183"/>
      <c r="ERY92" s="184"/>
      <c r="ERZ92" s="185"/>
      <c r="ESA92" s="183"/>
      <c r="ESC92" s="182"/>
      <c r="ESH92" s="183"/>
      <c r="ESI92" s="183"/>
      <c r="ESJ92" s="183"/>
      <c r="ESK92" s="184"/>
      <c r="ESL92" s="185"/>
      <c r="ESM92" s="183"/>
      <c r="ESO92" s="182"/>
      <c r="EST92" s="183"/>
      <c r="ESU92" s="183"/>
      <c r="ESV92" s="183"/>
      <c r="ESW92" s="184"/>
      <c r="ESX92" s="185"/>
      <c r="ESY92" s="183"/>
      <c r="ETA92" s="182"/>
      <c r="ETF92" s="183"/>
      <c r="ETG92" s="183"/>
      <c r="ETH92" s="183"/>
      <c r="ETI92" s="184"/>
      <c r="ETJ92" s="185"/>
      <c r="ETK92" s="183"/>
      <c r="ETM92" s="182"/>
      <c r="ETR92" s="183"/>
      <c r="ETS92" s="183"/>
      <c r="ETT92" s="183"/>
      <c r="ETU92" s="184"/>
      <c r="ETV92" s="185"/>
      <c r="ETW92" s="183"/>
      <c r="ETY92" s="182"/>
      <c r="EUD92" s="183"/>
      <c r="EUE92" s="183"/>
      <c r="EUF92" s="183"/>
      <c r="EUG92" s="184"/>
      <c r="EUH92" s="185"/>
      <c r="EUI92" s="183"/>
      <c r="EUK92" s="182"/>
      <c r="EUP92" s="183"/>
      <c r="EUQ92" s="183"/>
      <c r="EUR92" s="183"/>
      <c r="EUS92" s="184"/>
      <c r="EUT92" s="185"/>
      <c r="EUU92" s="183"/>
      <c r="EUW92" s="182"/>
      <c r="EVB92" s="183"/>
      <c r="EVC92" s="183"/>
      <c r="EVD92" s="183"/>
      <c r="EVE92" s="184"/>
      <c r="EVF92" s="185"/>
      <c r="EVG92" s="183"/>
      <c r="EVI92" s="182"/>
      <c r="EVN92" s="183"/>
      <c r="EVO92" s="183"/>
      <c r="EVP92" s="183"/>
      <c r="EVQ92" s="184"/>
      <c r="EVR92" s="185"/>
      <c r="EVS92" s="183"/>
      <c r="EVU92" s="182"/>
      <c r="EVZ92" s="183"/>
      <c r="EWA92" s="183"/>
      <c r="EWB92" s="183"/>
      <c r="EWC92" s="184"/>
      <c r="EWD92" s="185"/>
      <c r="EWE92" s="183"/>
      <c r="EWG92" s="182"/>
      <c r="EWL92" s="183"/>
      <c r="EWM92" s="183"/>
      <c r="EWN92" s="183"/>
      <c r="EWO92" s="184"/>
      <c r="EWP92" s="185"/>
      <c r="EWQ92" s="183"/>
      <c r="EWS92" s="182"/>
      <c r="EWX92" s="183"/>
      <c r="EWY92" s="183"/>
      <c r="EWZ92" s="183"/>
      <c r="EXA92" s="184"/>
      <c r="EXB92" s="185"/>
      <c r="EXC92" s="183"/>
      <c r="EXE92" s="182"/>
      <c r="EXJ92" s="183"/>
      <c r="EXK92" s="183"/>
      <c r="EXL92" s="183"/>
      <c r="EXM92" s="184"/>
      <c r="EXN92" s="185"/>
      <c r="EXO92" s="183"/>
      <c r="EXQ92" s="182"/>
      <c r="EXV92" s="183"/>
      <c r="EXW92" s="183"/>
      <c r="EXX92" s="183"/>
      <c r="EXY92" s="184"/>
      <c r="EXZ92" s="185"/>
      <c r="EYA92" s="183"/>
      <c r="EYC92" s="182"/>
      <c r="EYH92" s="183"/>
      <c r="EYI92" s="183"/>
      <c r="EYJ92" s="183"/>
      <c r="EYK92" s="184"/>
      <c r="EYL92" s="185"/>
      <c r="EYM92" s="183"/>
      <c r="EYO92" s="182"/>
      <c r="EYT92" s="183"/>
      <c r="EYU92" s="183"/>
      <c r="EYV92" s="183"/>
      <c r="EYW92" s="184"/>
      <c r="EYX92" s="185"/>
      <c r="EYY92" s="183"/>
      <c r="EZA92" s="182"/>
      <c r="EZF92" s="183"/>
      <c r="EZG92" s="183"/>
      <c r="EZH92" s="183"/>
      <c r="EZI92" s="184"/>
      <c r="EZJ92" s="185"/>
      <c r="EZK92" s="183"/>
      <c r="EZM92" s="182"/>
      <c r="EZR92" s="183"/>
      <c r="EZS92" s="183"/>
      <c r="EZT92" s="183"/>
      <c r="EZU92" s="184"/>
      <c r="EZV92" s="185"/>
      <c r="EZW92" s="183"/>
      <c r="EZY92" s="182"/>
      <c r="FAD92" s="183"/>
      <c r="FAE92" s="183"/>
      <c r="FAF92" s="183"/>
      <c r="FAG92" s="184"/>
      <c r="FAH92" s="185"/>
      <c r="FAI92" s="183"/>
      <c r="FAK92" s="182"/>
      <c r="FAP92" s="183"/>
      <c r="FAQ92" s="183"/>
      <c r="FAR92" s="183"/>
      <c r="FAS92" s="184"/>
      <c r="FAT92" s="185"/>
      <c r="FAU92" s="183"/>
      <c r="FAW92" s="182"/>
      <c r="FBB92" s="183"/>
      <c r="FBC92" s="183"/>
      <c r="FBD92" s="183"/>
      <c r="FBE92" s="184"/>
      <c r="FBF92" s="185"/>
      <c r="FBG92" s="183"/>
      <c r="FBI92" s="182"/>
      <c r="FBN92" s="183"/>
      <c r="FBO92" s="183"/>
      <c r="FBP92" s="183"/>
      <c r="FBQ92" s="184"/>
      <c r="FBR92" s="185"/>
      <c r="FBS92" s="183"/>
      <c r="FBU92" s="182"/>
      <c r="FBZ92" s="183"/>
      <c r="FCA92" s="183"/>
      <c r="FCB92" s="183"/>
      <c r="FCC92" s="184"/>
      <c r="FCD92" s="185"/>
      <c r="FCE92" s="183"/>
      <c r="FCG92" s="182"/>
      <c r="FCL92" s="183"/>
      <c r="FCM92" s="183"/>
      <c r="FCN92" s="183"/>
      <c r="FCO92" s="184"/>
      <c r="FCP92" s="185"/>
      <c r="FCQ92" s="183"/>
      <c r="FCS92" s="182"/>
      <c r="FCX92" s="183"/>
      <c r="FCY92" s="183"/>
      <c r="FCZ92" s="183"/>
      <c r="FDA92" s="184"/>
      <c r="FDB92" s="185"/>
      <c r="FDC92" s="183"/>
      <c r="FDE92" s="182"/>
      <c r="FDJ92" s="183"/>
      <c r="FDK92" s="183"/>
      <c r="FDL92" s="183"/>
      <c r="FDM92" s="184"/>
      <c r="FDN92" s="185"/>
      <c r="FDO92" s="183"/>
      <c r="FDQ92" s="182"/>
      <c r="FDV92" s="183"/>
      <c r="FDW92" s="183"/>
      <c r="FDX92" s="183"/>
      <c r="FDY92" s="184"/>
      <c r="FDZ92" s="185"/>
      <c r="FEA92" s="183"/>
      <c r="FEC92" s="182"/>
      <c r="FEH92" s="183"/>
      <c r="FEI92" s="183"/>
      <c r="FEJ92" s="183"/>
      <c r="FEK92" s="184"/>
      <c r="FEL92" s="185"/>
      <c r="FEM92" s="183"/>
      <c r="FEO92" s="182"/>
      <c r="FET92" s="183"/>
      <c r="FEU92" s="183"/>
      <c r="FEV92" s="183"/>
      <c r="FEW92" s="184"/>
      <c r="FEX92" s="185"/>
      <c r="FEY92" s="183"/>
      <c r="FFA92" s="182"/>
      <c r="FFF92" s="183"/>
      <c r="FFG92" s="183"/>
      <c r="FFH92" s="183"/>
      <c r="FFI92" s="184"/>
      <c r="FFJ92" s="185"/>
      <c r="FFK92" s="183"/>
      <c r="FFM92" s="182"/>
      <c r="FFR92" s="183"/>
      <c r="FFS92" s="183"/>
      <c r="FFT92" s="183"/>
      <c r="FFU92" s="184"/>
      <c r="FFV92" s="185"/>
      <c r="FFW92" s="183"/>
      <c r="FFY92" s="182"/>
      <c r="FGD92" s="183"/>
      <c r="FGE92" s="183"/>
      <c r="FGF92" s="183"/>
      <c r="FGG92" s="184"/>
      <c r="FGH92" s="185"/>
      <c r="FGI92" s="183"/>
      <c r="FGK92" s="182"/>
      <c r="FGP92" s="183"/>
      <c r="FGQ92" s="183"/>
      <c r="FGR92" s="183"/>
      <c r="FGS92" s="184"/>
      <c r="FGT92" s="185"/>
      <c r="FGU92" s="183"/>
      <c r="FGW92" s="182"/>
      <c r="FHB92" s="183"/>
      <c r="FHC92" s="183"/>
      <c r="FHD92" s="183"/>
      <c r="FHE92" s="184"/>
      <c r="FHF92" s="185"/>
      <c r="FHG92" s="183"/>
      <c r="FHI92" s="182"/>
      <c r="FHN92" s="183"/>
      <c r="FHO92" s="183"/>
      <c r="FHP92" s="183"/>
      <c r="FHQ92" s="184"/>
      <c r="FHR92" s="185"/>
      <c r="FHS92" s="183"/>
      <c r="FHU92" s="182"/>
      <c r="FHZ92" s="183"/>
      <c r="FIA92" s="183"/>
      <c r="FIB92" s="183"/>
      <c r="FIC92" s="184"/>
      <c r="FID92" s="185"/>
      <c r="FIE92" s="183"/>
      <c r="FIG92" s="182"/>
      <c r="FIL92" s="183"/>
      <c r="FIM92" s="183"/>
      <c r="FIN92" s="183"/>
      <c r="FIO92" s="184"/>
      <c r="FIP92" s="185"/>
      <c r="FIQ92" s="183"/>
      <c r="FIS92" s="182"/>
      <c r="FIX92" s="183"/>
      <c r="FIY92" s="183"/>
      <c r="FIZ92" s="183"/>
      <c r="FJA92" s="184"/>
      <c r="FJB92" s="185"/>
      <c r="FJC92" s="183"/>
      <c r="FJE92" s="182"/>
      <c r="FJJ92" s="183"/>
      <c r="FJK92" s="183"/>
      <c r="FJL92" s="183"/>
      <c r="FJM92" s="184"/>
      <c r="FJN92" s="185"/>
      <c r="FJO92" s="183"/>
      <c r="FJQ92" s="182"/>
      <c r="FJV92" s="183"/>
      <c r="FJW92" s="183"/>
      <c r="FJX92" s="183"/>
      <c r="FJY92" s="184"/>
      <c r="FJZ92" s="185"/>
      <c r="FKA92" s="183"/>
      <c r="FKC92" s="182"/>
      <c r="FKH92" s="183"/>
      <c r="FKI92" s="183"/>
      <c r="FKJ92" s="183"/>
      <c r="FKK92" s="184"/>
      <c r="FKL92" s="185"/>
      <c r="FKM92" s="183"/>
      <c r="FKO92" s="182"/>
      <c r="FKT92" s="183"/>
      <c r="FKU92" s="183"/>
      <c r="FKV92" s="183"/>
      <c r="FKW92" s="184"/>
      <c r="FKX92" s="185"/>
      <c r="FKY92" s="183"/>
      <c r="FLA92" s="182"/>
      <c r="FLF92" s="183"/>
      <c r="FLG92" s="183"/>
      <c r="FLH92" s="183"/>
      <c r="FLI92" s="184"/>
      <c r="FLJ92" s="185"/>
      <c r="FLK92" s="183"/>
      <c r="FLM92" s="182"/>
      <c r="FLR92" s="183"/>
      <c r="FLS92" s="183"/>
      <c r="FLT92" s="183"/>
      <c r="FLU92" s="184"/>
      <c r="FLV92" s="185"/>
      <c r="FLW92" s="183"/>
      <c r="FLY92" s="182"/>
      <c r="FMD92" s="183"/>
      <c r="FME92" s="183"/>
      <c r="FMF92" s="183"/>
      <c r="FMG92" s="184"/>
      <c r="FMH92" s="185"/>
      <c r="FMI92" s="183"/>
      <c r="FMK92" s="182"/>
      <c r="FMP92" s="183"/>
      <c r="FMQ92" s="183"/>
      <c r="FMR92" s="183"/>
      <c r="FMS92" s="184"/>
      <c r="FMT92" s="185"/>
      <c r="FMU92" s="183"/>
      <c r="FMW92" s="182"/>
      <c r="FNB92" s="183"/>
      <c r="FNC92" s="183"/>
      <c r="FND92" s="183"/>
      <c r="FNE92" s="184"/>
      <c r="FNF92" s="185"/>
      <c r="FNG92" s="183"/>
      <c r="FNI92" s="182"/>
      <c r="FNN92" s="183"/>
      <c r="FNO92" s="183"/>
      <c r="FNP92" s="183"/>
      <c r="FNQ92" s="184"/>
      <c r="FNR92" s="185"/>
      <c r="FNS92" s="183"/>
      <c r="FNU92" s="182"/>
      <c r="FNZ92" s="183"/>
      <c r="FOA92" s="183"/>
      <c r="FOB92" s="183"/>
      <c r="FOC92" s="184"/>
      <c r="FOD92" s="185"/>
      <c r="FOE92" s="183"/>
      <c r="FOG92" s="182"/>
      <c r="FOL92" s="183"/>
      <c r="FOM92" s="183"/>
      <c r="FON92" s="183"/>
      <c r="FOO92" s="184"/>
      <c r="FOP92" s="185"/>
      <c r="FOQ92" s="183"/>
      <c r="FOS92" s="182"/>
      <c r="FOX92" s="183"/>
      <c r="FOY92" s="183"/>
      <c r="FOZ92" s="183"/>
      <c r="FPA92" s="184"/>
      <c r="FPB92" s="185"/>
      <c r="FPC92" s="183"/>
      <c r="FPE92" s="182"/>
      <c r="FPJ92" s="183"/>
      <c r="FPK92" s="183"/>
      <c r="FPL92" s="183"/>
      <c r="FPM92" s="184"/>
      <c r="FPN92" s="185"/>
      <c r="FPO92" s="183"/>
      <c r="FPQ92" s="182"/>
      <c r="FPV92" s="183"/>
      <c r="FPW92" s="183"/>
      <c r="FPX92" s="183"/>
      <c r="FPY92" s="184"/>
      <c r="FPZ92" s="185"/>
      <c r="FQA92" s="183"/>
      <c r="FQC92" s="182"/>
      <c r="FQH92" s="183"/>
      <c r="FQI92" s="183"/>
      <c r="FQJ92" s="183"/>
      <c r="FQK92" s="184"/>
      <c r="FQL92" s="185"/>
      <c r="FQM92" s="183"/>
      <c r="FQO92" s="182"/>
      <c r="FQT92" s="183"/>
      <c r="FQU92" s="183"/>
      <c r="FQV92" s="183"/>
      <c r="FQW92" s="184"/>
      <c r="FQX92" s="185"/>
      <c r="FQY92" s="183"/>
      <c r="FRA92" s="182"/>
      <c r="FRF92" s="183"/>
      <c r="FRG92" s="183"/>
      <c r="FRH92" s="183"/>
      <c r="FRI92" s="184"/>
      <c r="FRJ92" s="185"/>
      <c r="FRK92" s="183"/>
      <c r="FRM92" s="182"/>
      <c r="FRR92" s="183"/>
      <c r="FRS92" s="183"/>
      <c r="FRT92" s="183"/>
      <c r="FRU92" s="184"/>
      <c r="FRV92" s="185"/>
      <c r="FRW92" s="183"/>
      <c r="FRY92" s="182"/>
      <c r="FSD92" s="183"/>
      <c r="FSE92" s="183"/>
      <c r="FSF92" s="183"/>
      <c r="FSG92" s="184"/>
      <c r="FSH92" s="185"/>
      <c r="FSI92" s="183"/>
      <c r="FSK92" s="182"/>
      <c r="FSP92" s="183"/>
      <c r="FSQ92" s="183"/>
      <c r="FSR92" s="183"/>
      <c r="FSS92" s="184"/>
      <c r="FST92" s="185"/>
      <c r="FSU92" s="183"/>
      <c r="FSW92" s="182"/>
      <c r="FTB92" s="183"/>
      <c r="FTC92" s="183"/>
      <c r="FTD92" s="183"/>
      <c r="FTE92" s="184"/>
      <c r="FTF92" s="185"/>
      <c r="FTG92" s="183"/>
      <c r="FTI92" s="182"/>
      <c r="FTN92" s="183"/>
      <c r="FTO92" s="183"/>
      <c r="FTP92" s="183"/>
      <c r="FTQ92" s="184"/>
      <c r="FTR92" s="185"/>
      <c r="FTS92" s="183"/>
      <c r="FTU92" s="182"/>
      <c r="FTZ92" s="183"/>
      <c r="FUA92" s="183"/>
      <c r="FUB92" s="183"/>
      <c r="FUC92" s="184"/>
      <c r="FUD92" s="185"/>
      <c r="FUE92" s="183"/>
      <c r="FUG92" s="182"/>
      <c r="FUL92" s="183"/>
      <c r="FUM92" s="183"/>
      <c r="FUN92" s="183"/>
      <c r="FUO92" s="184"/>
      <c r="FUP92" s="185"/>
      <c r="FUQ92" s="183"/>
      <c r="FUS92" s="182"/>
      <c r="FUX92" s="183"/>
      <c r="FUY92" s="183"/>
      <c r="FUZ92" s="183"/>
      <c r="FVA92" s="184"/>
      <c r="FVB92" s="185"/>
      <c r="FVC92" s="183"/>
      <c r="FVE92" s="182"/>
      <c r="FVJ92" s="183"/>
      <c r="FVK92" s="183"/>
      <c r="FVL92" s="183"/>
      <c r="FVM92" s="184"/>
      <c r="FVN92" s="185"/>
      <c r="FVO92" s="183"/>
      <c r="FVQ92" s="182"/>
      <c r="FVV92" s="183"/>
      <c r="FVW92" s="183"/>
      <c r="FVX92" s="183"/>
      <c r="FVY92" s="184"/>
      <c r="FVZ92" s="185"/>
      <c r="FWA92" s="183"/>
      <c r="FWC92" s="182"/>
      <c r="FWH92" s="183"/>
      <c r="FWI92" s="183"/>
      <c r="FWJ92" s="183"/>
      <c r="FWK92" s="184"/>
      <c r="FWL92" s="185"/>
      <c r="FWM92" s="183"/>
      <c r="FWO92" s="182"/>
      <c r="FWT92" s="183"/>
      <c r="FWU92" s="183"/>
      <c r="FWV92" s="183"/>
      <c r="FWW92" s="184"/>
      <c r="FWX92" s="185"/>
      <c r="FWY92" s="183"/>
      <c r="FXA92" s="182"/>
      <c r="FXF92" s="183"/>
      <c r="FXG92" s="183"/>
      <c r="FXH92" s="183"/>
      <c r="FXI92" s="184"/>
      <c r="FXJ92" s="185"/>
      <c r="FXK92" s="183"/>
      <c r="FXM92" s="182"/>
      <c r="FXR92" s="183"/>
      <c r="FXS92" s="183"/>
      <c r="FXT92" s="183"/>
      <c r="FXU92" s="184"/>
      <c r="FXV92" s="185"/>
      <c r="FXW92" s="183"/>
      <c r="FXY92" s="182"/>
      <c r="FYD92" s="183"/>
      <c r="FYE92" s="183"/>
      <c r="FYF92" s="183"/>
      <c r="FYG92" s="184"/>
      <c r="FYH92" s="185"/>
      <c r="FYI92" s="183"/>
      <c r="FYK92" s="182"/>
      <c r="FYP92" s="183"/>
      <c r="FYQ92" s="183"/>
      <c r="FYR92" s="183"/>
      <c r="FYS92" s="184"/>
      <c r="FYT92" s="185"/>
      <c r="FYU92" s="183"/>
      <c r="FYW92" s="182"/>
      <c r="FZB92" s="183"/>
      <c r="FZC92" s="183"/>
      <c r="FZD92" s="183"/>
      <c r="FZE92" s="184"/>
      <c r="FZF92" s="185"/>
      <c r="FZG92" s="183"/>
      <c r="FZI92" s="182"/>
      <c r="FZN92" s="183"/>
      <c r="FZO92" s="183"/>
      <c r="FZP92" s="183"/>
      <c r="FZQ92" s="184"/>
      <c r="FZR92" s="185"/>
      <c r="FZS92" s="183"/>
      <c r="FZU92" s="182"/>
      <c r="FZZ92" s="183"/>
      <c r="GAA92" s="183"/>
      <c r="GAB92" s="183"/>
      <c r="GAC92" s="184"/>
      <c r="GAD92" s="185"/>
      <c r="GAE92" s="183"/>
      <c r="GAG92" s="182"/>
      <c r="GAL92" s="183"/>
      <c r="GAM92" s="183"/>
      <c r="GAN92" s="183"/>
      <c r="GAO92" s="184"/>
      <c r="GAP92" s="185"/>
      <c r="GAQ92" s="183"/>
      <c r="GAS92" s="182"/>
      <c r="GAX92" s="183"/>
      <c r="GAY92" s="183"/>
      <c r="GAZ92" s="183"/>
      <c r="GBA92" s="184"/>
      <c r="GBB92" s="185"/>
      <c r="GBC92" s="183"/>
      <c r="GBE92" s="182"/>
      <c r="GBJ92" s="183"/>
      <c r="GBK92" s="183"/>
      <c r="GBL92" s="183"/>
      <c r="GBM92" s="184"/>
      <c r="GBN92" s="185"/>
      <c r="GBO92" s="183"/>
      <c r="GBQ92" s="182"/>
      <c r="GBV92" s="183"/>
      <c r="GBW92" s="183"/>
      <c r="GBX92" s="183"/>
      <c r="GBY92" s="184"/>
      <c r="GBZ92" s="185"/>
      <c r="GCA92" s="183"/>
      <c r="GCC92" s="182"/>
      <c r="GCH92" s="183"/>
      <c r="GCI92" s="183"/>
      <c r="GCJ92" s="183"/>
      <c r="GCK92" s="184"/>
      <c r="GCL92" s="185"/>
      <c r="GCM92" s="183"/>
      <c r="GCO92" s="182"/>
      <c r="GCT92" s="183"/>
      <c r="GCU92" s="183"/>
      <c r="GCV92" s="183"/>
      <c r="GCW92" s="184"/>
      <c r="GCX92" s="185"/>
      <c r="GCY92" s="183"/>
      <c r="GDA92" s="182"/>
      <c r="GDF92" s="183"/>
      <c r="GDG92" s="183"/>
      <c r="GDH92" s="183"/>
      <c r="GDI92" s="184"/>
      <c r="GDJ92" s="185"/>
      <c r="GDK92" s="183"/>
      <c r="GDM92" s="182"/>
      <c r="GDR92" s="183"/>
      <c r="GDS92" s="183"/>
      <c r="GDT92" s="183"/>
      <c r="GDU92" s="184"/>
      <c r="GDV92" s="185"/>
      <c r="GDW92" s="183"/>
      <c r="GDY92" s="182"/>
      <c r="GED92" s="183"/>
      <c r="GEE92" s="183"/>
      <c r="GEF92" s="183"/>
      <c r="GEG92" s="184"/>
      <c r="GEH92" s="185"/>
      <c r="GEI92" s="183"/>
      <c r="GEK92" s="182"/>
      <c r="GEP92" s="183"/>
      <c r="GEQ92" s="183"/>
      <c r="GER92" s="183"/>
      <c r="GES92" s="184"/>
      <c r="GET92" s="185"/>
      <c r="GEU92" s="183"/>
      <c r="GEW92" s="182"/>
      <c r="GFB92" s="183"/>
      <c r="GFC92" s="183"/>
      <c r="GFD92" s="183"/>
      <c r="GFE92" s="184"/>
      <c r="GFF92" s="185"/>
      <c r="GFG92" s="183"/>
      <c r="GFI92" s="182"/>
      <c r="GFN92" s="183"/>
      <c r="GFO92" s="183"/>
      <c r="GFP92" s="183"/>
      <c r="GFQ92" s="184"/>
      <c r="GFR92" s="185"/>
      <c r="GFS92" s="183"/>
      <c r="GFU92" s="182"/>
      <c r="GFZ92" s="183"/>
      <c r="GGA92" s="183"/>
      <c r="GGB92" s="183"/>
      <c r="GGC92" s="184"/>
      <c r="GGD92" s="185"/>
      <c r="GGE92" s="183"/>
      <c r="GGG92" s="182"/>
      <c r="GGL92" s="183"/>
      <c r="GGM92" s="183"/>
      <c r="GGN92" s="183"/>
      <c r="GGO92" s="184"/>
      <c r="GGP92" s="185"/>
      <c r="GGQ92" s="183"/>
      <c r="GGS92" s="182"/>
      <c r="GGX92" s="183"/>
      <c r="GGY92" s="183"/>
      <c r="GGZ92" s="183"/>
      <c r="GHA92" s="184"/>
      <c r="GHB92" s="185"/>
      <c r="GHC92" s="183"/>
      <c r="GHE92" s="182"/>
      <c r="GHJ92" s="183"/>
      <c r="GHK92" s="183"/>
      <c r="GHL92" s="183"/>
      <c r="GHM92" s="184"/>
      <c r="GHN92" s="185"/>
      <c r="GHO92" s="183"/>
      <c r="GHQ92" s="182"/>
      <c r="GHV92" s="183"/>
      <c r="GHW92" s="183"/>
      <c r="GHX92" s="183"/>
      <c r="GHY92" s="184"/>
      <c r="GHZ92" s="185"/>
      <c r="GIA92" s="183"/>
      <c r="GIC92" s="182"/>
      <c r="GIH92" s="183"/>
      <c r="GII92" s="183"/>
      <c r="GIJ92" s="183"/>
      <c r="GIK92" s="184"/>
      <c r="GIL92" s="185"/>
      <c r="GIM92" s="183"/>
      <c r="GIO92" s="182"/>
      <c r="GIT92" s="183"/>
      <c r="GIU92" s="183"/>
      <c r="GIV92" s="183"/>
      <c r="GIW92" s="184"/>
      <c r="GIX92" s="185"/>
      <c r="GIY92" s="183"/>
      <c r="GJA92" s="182"/>
      <c r="GJF92" s="183"/>
      <c r="GJG92" s="183"/>
      <c r="GJH92" s="183"/>
      <c r="GJI92" s="184"/>
      <c r="GJJ92" s="185"/>
      <c r="GJK92" s="183"/>
      <c r="GJM92" s="182"/>
      <c r="GJR92" s="183"/>
      <c r="GJS92" s="183"/>
      <c r="GJT92" s="183"/>
      <c r="GJU92" s="184"/>
      <c r="GJV92" s="185"/>
      <c r="GJW92" s="183"/>
      <c r="GJY92" s="182"/>
      <c r="GKD92" s="183"/>
      <c r="GKE92" s="183"/>
      <c r="GKF92" s="183"/>
      <c r="GKG92" s="184"/>
      <c r="GKH92" s="185"/>
      <c r="GKI92" s="183"/>
      <c r="GKK92" s="182"/>
      <c r="GKP92" s="183"/>
      <c r="GKQ92" s="183"/>
      <c r="GKR92" s="183"/>
      <c r="GKS92" s="184"/>
      <c r="GKT92" s="185"/>
      <c r="GKU92" s="183"/>
      <c r="GKW92" s="182"/>
      <c r="GLB92" s="183"/>
      <c r="GLC92" s="183"/>
      <c r="GLD92" s="183"/>
      <c r="GLE92" s="184"/>
      <c r="GLF92" s="185"/>
      <c r="GLG92" s="183"/>
      <c r="GLI92" s="182"/>
      <c r="GLN92" s="183"/>
      <c r="GLO92" s="183"/>
      <c r="GLP92" s="183"/>
      <c r="GLQ92" s="184"/>
      <c r="GLR92" s="185"/>
      <c r="GLS92" s="183"/>
      <c r="GLU92" s="182"/>
      <c r="GLZ92" s="183"/>
      <c r="GMA92" s="183"/>
      <c r="GMB92" s="183"/>
      <c r="GMC92" s="184"/>
      <c r="GMD92" s="185"/>
      <c r="GME92" s="183"/>
      <c r="GMG92" s="182"/>
      <c r="GML92" s="183"/>
      <c r="GMM92" s="183"/>
      <c r="GMN92" s="183"/>
      <c r="GMO92" s="184"/>
      <c r="GMP92" s="185"/>
      <c r="GMQ92" s="183"/>
      <c r="GMS92" s="182"/>
      <c r="GMX92" s="183"/>
      <c r="GMY92" s="183"/>
      <c r="GMZ92" s="183"/>
      <c r="GNA92" s="184"/>
      <c r="GNB92" s="185"/>
      <c r="GNC92" s="183"/>
      <c r="GNE92" s="182"/>
      <c r="GNJ92" s="183"/>
      <c r="GNK92" s="183"/>
      <c r="GNL92" s="183"/>
      <c r="GNM92" s="184"/>
      <c r="GNN92" s="185"/>
      <c r="GNO92" s="183"/>
      <c r="GNQ92" s="182"/>
      <c r="GNV92" s="183"/>
      <c r="GNW92" s="183"/>
      <c r="GNX92" s="183"/>
      <c r="GNY92" s="184"/>
      <c r="GNZ92" s="185"/>
      <c r="GOA92" s="183"/>
      <c r="GOC92" s="182"/>
      <c r="GOH92" s="183"/>
      <c r="GOI92" s="183"/>
      <c r="GOJ92" s="183"/>
      <c r="GOK92" s="184"/>
      <c r="GOL92" s="185"/>
      <c r="GOM92" s="183"/>
      <c r="GOO92" s="182"/>
      <c r="GOT92" s="183"/>
      <c r="GOU92" s="183"/>
      <c r="GOV92" s="183"/>
      <c r="GOW92" s="184"/>
      <c r="GOX92" s="185"/>
      <c r="GOY92" s="183"/>
      <c r="GPA92" s="182"/>
      <c r="GPF92" s="183"/>
      <c r="GPG92" s="183"/>
      <c r="GPH92" s="183"/>
      <c r="GPI92" s="184"/>
      <c r="GPJ92" s="185"/>
      <c r="GPK92" s="183"/>
      <c r="GPM92" s="182"/>
      <c r="GPR92" s="183"/>
      <c r="GPS92" s="183"/>
      <c r="GPT92" s="183"/>
      <c r="GPU92" s="184"/>
      <c r="GPV92" s="185"/>
      <c r="GPW92" s="183"/>
      <c r="GPY92" s="182"/>
      <c r="GQD92" s="183"/>
      <c r="GQE92" s="183"/>
      <c r="GQF92" s="183"/>
      <c r="GQG92" s="184"/>
      <c r="GQH92" s="185"/>
      <c r="GQI92" s="183"/>
      <c r="GQK92" s="182"/>
      <c r="GQP92" s="183"/>
      <c r="GQQ92" s="183"/>
      <c r="GQR92" s="183"/>
      <c r="GQS92" s="184"/>
      <c r="GQT92" s="185"/>
      <c r="GQU92" s="183"/>
      <c r="GQW92" s="182"/>
      <c r="GRB92" s="183"/>
      <c r="GRC92" s="183"/>
      <c r="GRD92" s="183"/>
      <c r="GRE92" s="184"/>
      <c r="GRF92" s="185"/>
      <c r="GRG92" s="183"/>
      <c r="GRI92" s="182"/>
      <c r="GRN92" s="183"/>
      <c r="GRO92" s="183"/>
      <c r="GRP92" s="183"/>
      <c r="GRQ92" s="184"/>
      <c r="GRR92" s="185"/>
      <c r="GRS92" s="183"/>
      <c r="GRU92" s="182"/>
      <c r="GRZ92" s="183"/>
      <c r="GSA92" s="183"/>
      <c r="GSB92" s="183"/>
      <c r="GSC92" s="184"/>
      <c r="GSD92" s="185"/>
      <c r="GSE92" s="183"/>
      <c r="GSG92" s="182"/>
      <c r="GSL92" s="183"/>
      <c r="GSM92" s="183"/>
      <c r="GSN92" s="183"/>
      <c r="GSO92" s="184"/>
      <c r="GSP92" s="185"/>
      <c r="GSQ92" s="183"/>
      <c r="GSS92" s="182"/>
      <c r="GSX92" s="183"/>
      <c r="GSY92" s="183"/>
      <c r="GSZ92" s="183"/>
      <c r="GTA92" s="184"/>
      <c r="GTB92" s="185"/>
      <c r="GTC92" s="183"/>
      <c r="GTE92" s="182"/>
      <c r="GTJ92" s="183"/>
      <c r="GTK92" s="183"/>
      <c r="GTL92" s="183"/>
      <c r="GTM92" s="184"/>
      <c r="GTN92" s="185"/>
      <c r="GTO92" s="183"/>
      <c r="GTQ92" s="182"/>
      <c r="GTV92" s="183"/>
      <c r="GTW92" s="183"/>
      <c r="GTX92" s="183"/>
      <c r="GTY92" s="184"/>
      <c r="GTZ92" s="185"/>
      <c r="GUA92" s="183"/>
      <c r="GUC92" s="182"/>
      <c r="GUH92" s="183"/>
      <c r="GUI92" s="183"/>
      <c r="GUJ92" s="183"/>
      <c r="GUK92" s="184"/>
      <c r="GUL92" s="185"/>
      <c r="GUM92" s="183"/>
      <c r="GUO92" s="182"/>
      <c r="GUT92" s="183"/>
      <c r="GUU92" s="183"/>
      <c r="GUV92" s="183"/>
      <c r="GUW92" s="184"/>
      <c r="GUX92" s="185"/>
      <c r="GUY92" s="183"/>
      <c r="GVA92" s="182"/>
      <c r="GVF92" s="183"/>
      <c r="GVG92" s="183"/>
      <c r="GVH92" s="183"/>
      <c r="GVI92" s="184"/>
      <c r="GVJ92" s="185"/>
      <c r="GVK92" s="183"/>
      <c r="GVM92" s="182"/>
      <c r="GVR92" s="183"/>
      <c r="GVS92" s="183"/>
      <c r="GVT92" s="183"/>
      <c r="GVU92" s="184"/>
      <c r="GVV92" s="185"/>
      <c r="GVW92" s="183"/>
      <c r="GVY92" s="182"/>
      <c r="GWD92" s="183"/>
      <c r="GWE92" s="183"/>
      <c r="GWF92" s="183"/>
      <c r="GWG92" s="184"/>
      <c r="GWH92" s="185"/>
      <c r="GWI92" s="183"/>
      <c r="GWK92" s="182"/>
      <c r="GWP92" s="183"/>
      <c r="GWQ92" s="183"/>
      <c r="GWR92" s="183"/>
      <c r="GWS92" s="184"/>
      <c r="GWT92" s="185"/>
      <c r="GWU92" s="183"/>
      <c r="GWW92" s="182"/>
      <c r="GXB92" s="183"/>
      <c r="GXC92" s="183"/>
      <c r="GXD92" s="183"/>
      <c r="GXE92" s="184"/>
      <c r="GXF92" s="185"/>
      <c r="GXG92" s="183"/>
      <c r="GXI92" s="182"/>
      <c r="GXN92" s="183"/>
      <c r="GXO92" s="183"/>
      <c r="GXP92" s="183"/>
      <c r="GXQ92" s="184"/>
      <c r="GXR92" s="185"/>
      <c r="GXS92" s="183"/>
      <c r="GXU92" s="182"/>
      <c r="GXZ92" s="183"/>
      <c r="GYA92" s="183"/>
      <c r="GYB92" s="183"/>
      <c r="GYC92" s="184"/>
      <c r="GYD92" s="185"/>
      <c r="GYE92" s="183"/>
      <c r="GYG92" s="182"/>
      <c r="GYL92" s="183"/>
      <c r="GYM92" s="183"/>
      <c r="GYN92" s="183"/>
      <c r="GYO92" s="184"/>
      <c r="GYP92" s="185"/>
      <c r="GYQ92" s="183"/>
      <c r="GYS92" s="182"/>
      <c r="GYX92" s="183"/>
      <c r="GYY92" s="183"/>
      <c r="GYZ92" s="183"/>
      <c r="GZA92" s="184"/>
      <c r="GZB92" s="185"/>
      <c r="GZC92" s="183"/>
      <c r="GZE92" s="182"/>
      <c r="GZJ92" s="183"/>
      <c r="GZK92" s="183"/>
      <c r="GZL92" s="183"/>
      <c r="GZM92" s="184"/>
      <c r="GZN92" s="185"/>
      <c r="GZO92" s="183"/>
      <c r="GZQ92" s="182"/>
      <c r="GZV92" s="183"/>
      <c r="GZW92" s="183"/>
      <c r="GZX92" s="183"/>
      <c r="GZY92" s="184"/>
      <c r="GZZ92" s="185"/>
      <c r="HAA92" s="183"/>
      <c r="HAC92" s="182"/>
      <c r="HAH92" s="183"/>
      <c r="HAI92" s="183"/>
      <c r="HAJ92" s="183"/>
      <c r="HAK92" s="184"/>
      <c r="HAL92" s="185"/>
      <c r="HAM92" s="183"/>
      <c r="HAO92" s="182"/>
      <c r="HAT92" s="183"/>
      <c r="HAU92" s="183"/>
      <c r="HAV92" s="183"/>
      <c r="HAW92" s="184"/>
      <c r="HAX92" s="185"/>
      <c r="HAY92" s="183"/>
      <c r="HBA92" s="182"/>
      <c r="HBF92" s="183"/>
      <c r="HBG92" s="183"/>
      <c r="HBH92" s="183"/>
      <c r="HBI92" s="184"/>
      <c r="HBJ92" s="185"/>
      <c r="HBK92" s="183"/>
      <c r="HBM92" s="182"/>
      <c r="HBR92" s="183"/>
      <c r="HBS92" s="183"/>
      <c r="HBT92" s="183"/>
      <c r="HBU92" s="184"/>
      <c r="HBV92" s="185"/>
      <c r="HBW92" s="183"/>
      <c r="HBY92" s="182"/>
      <c r="HCD92" s="183"/>
      <c r="HCE92" s="183"/>
      <c r="HCF92" s="183"/>
      <c r="HCG92" s="184"/>
      <c r="HCH92" s="185"/>
      <c r="HCI92" s="183"/>
      <c r="HCK92" s="182"/>
      <c r="HCP92" s="183"/>
      <c r="HCQ92" s="183"/>
      <c r="HCR92" s="183"/>
      <c r="HCS92" s="184"/>
      <c r="HCT92" s="185"/>
      <c r="HCU92" s="183"/>
      <c r="HCW92" s="182"/>
      <c r="HDB92" s="183"/>
      <c r="HDC92" s="183"/>
      <c r="HDD92" s="183"/>
      <c r="HDE92" s="184"/>
      <c r="HDF92" s="185"/>
      <c r="HDG92" s="183"/>
      <c r="HDI92" s="182"/>
      <c r="HDN92" s="183"/>
      <c r="HDO92" s="183"/>
      <c r="HDP92" s="183"/>
      <c r="HDQ92" s="184"/>
      <c r="HDR92" s="185"/>
      <c r="HDS92" s="183"/>
      <c r="HDU92" s="182"/>
      <c r="HDZ92" s="183"/>
      <c r="HEA92" s="183"/>
      <c r="HEB92" s="183"/>
      <c r="HEC92" s="184"/>
      <c r="HED92" s="185"/>
      <c r="HEE92" s="183"/>
      <c r="HEG92" s="182"/>
      <c r="HEL92" s="183"/>
      <c r="HEM92" s="183"/>
      <c r="HEN92" s="183"/>
      <c r="HEO92" s="184"/>
      <c r="HEP92" s="185"/>
      <c r="HEQ92" s="183"/>
      <c r="HES92" s="182"/>
      <c r="HEX92" s="183"/>
      <c r="HEY92" s="183"/>
      <c r="HEZ92" s="183"/>
      <c r="HFA92" s="184"/>
      <c r="HFB92" s="185"/>
      <c r="HFC92" s="183"/>
      <c r="HFE92" s="182"/>
      <c r="HFJ92" s="183"/>
      <c r="HFK92" s="183"/>
      <c r="HFL92" s="183"/>
      <c r="HFM92" s="184"/>
      <c r="HFN92" s="185"/>
      <c r="HFO92" s="183"/>
      <c r="HFQ92" s="182"/>
      <c r="HFV92" s="183"/>
      <c r="HFW92" s="183"/>
      <c r="HFX92" s="183"/>
      <c r="HFY92" s="184"/>
      <c r="HFZ92" s="185"/>
      <c r="HGA92" s="183"/>
      <c r="HGC92" s="182"/>
      <c r="HGH92" s="183"/>
      <c r="HGI92" s="183"/>
      <c r="HGJ92" s="183"/>
      <c r="HGK92" s="184"/>
      <c r="HGL92" s="185"/>
      <c r="HGM92" s="183"/>
      <c r="HGO92" s="182"/>
      <c r="HGT92" s="183"/>
      <c r="HGU92" s="183"/>
      <c r="HGV92" s="183"/>
      <c r="HGW92" s="184"/>
      <c r="HGX92" s="185"/>
      <c r="HGY92" s="183"/>
      <c r="HHA92" s="182"/>
      <c r="HHF92" s="183"/>
      <c r="HHG92" s="183"/>
      <c r="HHH92" s="183"/>
      <c r="HHI92" s="184"/>
      <c r="HHJ92" s="185"/>
      <c r="HHK92" s="183"/>
      <c r="HHM92" s="182"/>
      <c r="HHR92" s="183"/>
      <c r="HHS92" s="183"/>
      <c r="HHT92" s="183"/>
      <c r="HHU92" s="184"/>
      <c r="HHV92" s="185"/>
      <c r="HHW92" s="183"/>
      <c r="HHY92" s="182"/>
      <c r="HID92" s="183"/>
      <c r="HIE92" s="183"/>
      <c r="HIF92" s="183"/>
      <c r="HIG92" s="184"/>
      <c r="HIH92" s="185"/>
      <c r="HII92" s="183"/>
      <c r="HIK92" s="182"/>
      <c r="HIP92" s="183"/>
      <c r="HIQ92" s="183"/>
      <c r="HIR92" s="183"/>
      <c r="HIS92" s="184"/>
      <c r="HIT92" s="185"/>
      <c r="HIU92" s="183"/>
      <c r="HIW92" s="182"/>
      <c r="HJB92" s="183"/>
      <c r="HJC92" s="183"/>
      <c r="HJD92" s="183"/>
      <c r="HJE92" s="184"/>
      <c r="HJF92" s="185"/>
      <c r="HJG92" s="183"/>
      <c r="HJI92" s="182"/>
      <c r="HJN92" s="183"/>
      <c r="HJO92" s="183"/>
      <c r="HJP92" s="183"/>
      <c r="HJQ92" s="184"/>
      <c r="HJR92" s="185"/>
      <c r="HJS92" s="183"/>
      <c r="HJU92" s="182"/>
      <c r="HJZ92" s="183"/>
      <c r="HKA92" s="183"/>
      <c r="HKB92" s="183"/>
      <c r="HKC92" s="184"/>
      <c r="HKD92" s="185"/>
      <c r="HKE92" s="183"/>
      <c r="HKG92" s="182"/>
      <c r="HKL92" s="183"/>
      <c r="HKM92" s="183"/>
      <c r="HKN92" s="183"/>
      <c r="HKO92" s="184"/>
      <c r="HKP92" s="185"/>
      <c r="HKQ92" s="183"/>
      <c r="HKS92" s="182"/>
      <c r="HKX92" s="183"/>
      <c r="HKY92" s="183"/>
      <c r="HKZ92" s="183"/>
      <c r="HLA92" s="184"/>
      <c r="HLB92" s="185"/>
      <c r="HLC92" s="183"/>
      <c r="HLE92" s="182"/>
      <c r="HLJ92" s="183"/>
      <c r="HLK92" s="183"/>
      <c r="HLL92" s="183"/>
      <c r="HLM92" s="184"/>
      <c r="HLN92" s="185"/>
      <c r="HLO92" s="183"/>
      <c r="HLQ92" s="182"/>
      <c r="HLV92" s="183"/>
      <c r="HLW92" s="183"/>
      <c r="HLX92" s="183"/>
      <c r="HLY92" s="184"/>
      <c r="HLZ92" s="185"/>
      <c r="HMA92" s="183"/>
      <c r="HMC92" s="182"/>
      <c r="HMH92" s="183"/>
      <c r="HMI92" s="183"/>
      <c r="HMJ92" s="183"/>
      <c r="HMK92" s="184"/>
      <c r="HML92" s="185"/>
      <c r="HMM92" s="183"/>
      <c r="HMO92" s="182"/>
      <c r="HMT92" s="183"/>
      <c r="HMU92" s="183"/>
      <c r="HMV92" s="183"/>
      <c r="HMW92" s="184"/>
      <c r="HMX92" s="185"/>
      <c r="HMY92" s="183"/>
      <c r="HNA92" s="182"/>
      <c r="HNF92" s="183"/>
      <c r="HNG92" s="183"/>
      <c r="HNH92" s="183"/>
      <c r="HNI92" s="184"/>
      <c r="HNJ92" s="185"/>
      <c r="HNK92" s="183"/>
      <c r="HNM92" s="182"/>
      <c r="HNR92" s="183"/>
      <c r="HNS92" s="183"/>
      <c r="HNT92" s="183"/>
      <c r="HNU92" s="184"/>
      <c r="HNV92" s="185"/>
      <c r="HNW92" s="183"/>
      <c r="HNY92" s="182"/>
      <c r="HOD92" s="183"/>
      <c r="HOE92" s="183"/>
      <c r="HOF92" s="183"/>
      <c r="HOG92" s="184"/>
      <c r="HOH92" s="185"/>
      <c r="HOI92" s="183"/>
      <c r="HOK92" s="182"/>
      <c r="HOP92" s="183"/>
      <c r="HOQ92" s="183"/>
      <c r="HOR92" s="183"/>
      <c r="HOS92" s="184"/>
      <c r="HOT92" s="185"/>
      <c r="HOU92" s="183"/>
      <c r="HOW92" s="182"/>
      <c r="HPB92" s="183"/>
      <c r="HPC92" s="183"/>
      <c r="HPD92" s="183"/>
      <c r="HPE92" s="184"/>
      <c r="HPF92" s="185"/>
      <c r="HPG92" s="183"/>
      <c r="HPI92" s="182"/>
      <c r="HPN92" s="183"/>
      <c r="HPO92" s="183"/>
      <c r="HPP92" s="183"/>
      <c r="HPQ92" s="184"/>
      <c r="HPR92" s="185"/>
      <c r="HPS92" s="183"/>
      <c r="HPU92" s="182"/>
      <c r="HPZ92" s="183"/>
      <c r="HQA92" s="183"/>
      <c r="HQB92" s="183"/>
      <c r="HQC92" s="184"/>
      <c r="HQD92" s="185"/>
      <c r="HQE92" s="183"/>
      <c r="HQG92" s="182"/>
      <c r="HQL92" s="183"/>
      <c r="HQM92" s="183"/>
      <c r="HQN92" s="183"/>
      <c r="HQO92" s="184"/>
      <c r="HQP92" s="185"/>
      <c r="HQQ92" s="183"/>
      <c r="HQS92" s="182"/>
      <c r="HQX92" s="183"/>
      <c r="HQY92" s="183"/>
      <c r="HQZ92" s="183"/>
      <c r="HRA92" s="184"/>
      <c r="HRB92" s="185"/>
      <c r="HRC92" s="183"/>
      <c r="HRE92" s="182"/>
      <c r="HRJ92" s="183"/>
      <c r="HRK92" s="183"/>
      <c r="HRL92" s="183"/>
      <c r="HRM92" s="184"/>
      <c r="HRN92" s="185"/>
      <c r="HRO92" s="183"/>
      <c r="HRQ92" s="182"/>
      <c r="HRV92" s="183"/>
      <c r="HRW92" s="183"/>
      <c r="HRX92" s="183"/>
      <c r="HRY92" s="184"/>
      <c r="HRZ92" s="185"/>
      <c r="HSA92" s="183"/>
      <c r="HSC92" s="182"/>
      <c r="HSH92" s="183"/>
      <c r="HSI92" s="183"/>
      <c r="HSJ92" s="183"/>
      <c r="HSK92" s="184"/>
      <c r="HSL92" s="185"/>
      <c r="HSM92" s="183"/>
      <c r="HSO92" s="182"/>
      <c r="HST92" s="183"/>
      <c r="HSU92" s="183"/>
      <c r="HSV92" s="183"/>
      <c r="HSW92" s="184"/>
      <c r="HSX92" s="185"/>
      <c r="HSY92" s="183"/>
      <c r="HTA92" s="182"/>
      <c r="HTF92" s="183"/>
      <c r="HTG92" s="183"/>
      <c r="HTH92" s="183"/>
      <c r="HTI92" s="184"/>
      <c r="HTJ92" s="185"/>
      <c r="HTK92" s="183"/>
      <c r="HTM92" s="182"/>
      <c r="HTR92" s="183"/>
      <c r="HTS92" s="183"/>
      <c r="HTT92" s="183"/>
      <c r="HTU92" s="184"/>
      <c r="HTV92" s="185"/>
      <c r="HTW92" s="183"/>
      <c r="HTY92" s="182"/>
      <c r="HUD92" s="183"/>
      <c r="HUE92" s="183"/>
      <c r="HUF92" s="183"/>
      <c r="HUG92" s="184"/>
      <c r="HUH92" s="185"/>
      <c r="HUI92" s="183"/>
      <c r="HUK92" s="182"/>
      <c r="HUP92" s="183"/>
      <c r="HUQ92" s="183"/>
      <c r="HUR92" s="183"/>
      <c r="HUS92" s="184"/>
      <c r="HUT92" s="185"/>
      <c r="HUU92" s="183"/>
      <c r="HUW92" s="182"/>
      <c r="HVB92" s="183"/>
      <c r="HVC92" s="183"/>
      <c r="HVD92" s="183"/>
      <c r="HVE92" s="184"/>
      <c r="HVF92" s="185"/>
      <c r="HVG92" s="183"/>
      <c r="HVI92" s="182"/>
      <c r="HVN92" s="183"/>
      <c r="HVO92" s="183"/>
      <c r="HVP92" s="183"/>
      <c r="HVQ92" s="184"/>
      <c r="HVR92" s="185"/>
      <c r="HVS92" s="183"/>
      <c r="HVU92" s="182"/>
      <c r="HVZ92" s="183"/>
      <c r="HWA92" s="183"/>
      <c r="HWB92" s="183"/>
      <c r="HWC92" s="184"/>
      <c r="HWD92" s="185"/>
      <c r="HWE92" s="183"/>
      <c r="HWG92" s="182"/>
      <c r="HWL92" s="183"/>
      <c r="HWM92" s="183"/>
      <c r="HWN92" s="183"/>
      <c r="HWO92" s="184"/>
      <c r="HWP92" s="185"/>
      <c r="HWQ92" s="183"/>
      <c r="HWS92" s="182"/>
      <c r="HWX92" s="183"/>
      <c r="HWY92" s="183"/>
      <c r="HWZ92" s="183"/>
      <c r="HXA92" s="184"/>
      <c r="HXB92" s="185"/>
      <c r="HXC92" s="183"/>
      <c r="HXE92" s="182"/>
      <c r="HXJ92" s="183"/>
      <c r="HXK92" s="183"/>
      <c r="HXL92" s="183"/>
      <c r="HXM92" s="184"/>
      <c r="HXN92" s="185"/>
      <c r="HXO92" s="183"/>
      <c r="HXQ92" s="182"/>
      <c r="HXV92" s="183"/>
      <c r="HXW92" s="183"/>
      <c r="HXX92" s="183"/>
      <c r="HXY92" s="184"/>
      <c r="HXZ92" s="185"/>
      <c r="HYA92" s="183"/>
      <c r="HYC92" s="182"/>
      <c r="HYH92" s="183"/>
      <c r="HYI92" s="183"/>
      <c r="HYJ92" s="183"/>
      <c r="HYK92" s="184"/>
      <c r="HYL92" s="185"/>
      <c r="HYM92" s="183"/>
      <c r="HYO92" s="182"/>
      <c r="HYT92" s="183"/>
      <c r="HYU92" s="183"/>
      <c r="HYV92" s="183"/>
      <c r="HYW92" s="184"/>
      <c r="HYX92" s="185"/>
      <c r="HYY92" s="183"/>
      <c r="HZA92" s="182"/>
      <c r="HZF92" s="183"/>
      <c r="HZG92" s="183"/>
      <c r="HZH92" s="183"/>
      <c r="HZI92" s="184"/>
      <c r="HZJ92" s="185"/>
      <c r="HZK92" s="183"/>
      <c r="HZM92" s="182"/>
      <c r="HZR92" s="183"/>
      <c r="HZS92" s="183"/>
      <c r="HZT92" s="183"/>
      <c r="HZU92" s="184"/>
      <c r="HZV92" s="185"/>
      <c r="HZW92" s="183"/>
      <c r="HZY92" s="182"/>
      <c r="IAD92" s="183"/>
      <c r="IAE92" s="183"/>
      <c r="IAF92" s="183"/>
      <c r="IAG92" s="184"/>
      <c r="IAH92" s="185"/>
      <c r="IAI92" s="183"/>
      <c r="IAK92" s="182"/>
      <c r="IAP92" s="183"/>
      <c r="IAQ92" s="183"/>
      <c r="IAR92" s="183"/>
      <c r="IAS92" s="184"/>
      <c r="IAT92" s="185"/>
      <c r="IAU92" s="183"/>
      <c r="IAW92" s="182"/>
      <c r="IBB92" s="183"/>
      <c r="IBC92" s="183"/>
      <c r="IBD92" s="183"/>
      <c r="IBE92" s="184"/>
      <c r="IBF92" s="185"/>
      <c r="IBG92" s="183"/>
      <c r="IBI92" s="182"/>
      <c r="IBN92" s="183"/>
      <c r="IBO92" s="183"/>
      <c r="IBP92" s="183"/>
      <c r="IBQ92" s="184"/>
      <c r="IBR92" s="185"/>
      <c r="IBS92" s="183"/>
      <c r="IBU92" s="182"/>
      <c r="IBZ92" s="183"/>
      <c r="ICA92" s="183"/>
      <c r="ICB92" s="183"/>
      <c r="ICC92" s="184"/>
      <c r="ICD92" s="185"/>
      <c r="ICE92" s="183"/>
      <c r="ICG92" s="182"/>
      <c r="ICL92" s="183"/>
      <c r="ICM92" s="183"/>
      <c r="ICN92" s="183"/>
      <c r="ICO92" s="184"/>
      <c r="ICP92" s="185"/>
      <c r="ICQ92" s="183"/>
      <c r="ICS92" s="182"/>
      <c r="ICX92" s="183"/>
      <c r="ICY92" s="183"/>
      <c r="ICZ92" s="183"/>
      <c r="IDA92" s="184"/>
      <c r="IDB92" s="185"/>
      <c r="IDC92" s="183"/>
      <c r="IDE92" s="182"/>
      <c r="IDJ92" s="183"/>
      <c r="IDK92" s="183"/>
      <c r="IDL92" s="183"/>
      <c r="IDM92" s="184"/>
      <c r="IDN92" s="185"/>
      <c r="IDO92" s="183"/>
      <c r="IDQ92" s="182"/>
      <c r="IDV92" s="183"/>
      <c r="IDW92" s="183"/>
      <c r="IDX92" s="183"/>
      <c r="IDY92" s="184"/>
      <c r="IDZ92" s="185"/>
      <c r="IEA92" s="183"/>
      <c r="IEC92" s="182"/>
      <c r="IEH92" s="183"/>
      <c r="IEI92" s="183"/>
      <c r="IEJ92" s="183"/>
      <c r="IEK92" s="184"/>
      <c r="IEL92" s="185"/>
      <c r="IEM92" s="183"/>
      <c r="IEO92" s="182"/>
      <c r="IET92" s="183"/>
      <c r="IEU92" s="183"/>
      <c r="IEV92" s="183"/>
      <c r="IEW92" s="184"/>
      <c r="IEX92" s="185"/>
      <c r="IEY92" s="183"/>
      <c r="IFA92" s="182"/>
      <c r="IFF92" s="183"/>
      <c r="IFG92" s="183"/>
      <c r="IFH92" s="183"/>
      <c r="IFI92" s="184"/>
      <c r="IFJ92" s="185"/>
      <c r="IFK92" s="183"/>
      <c r="IFM92" s="182"/>
      <c r="IFR92" s="183"/>
      <c r="IFS92" s="183"/>
      <c r="IFT92" s="183"/>
      <c r="IFU92" s="184"/>
      <c r="IFV92" s="185"/>
      <c r="IFW92" s="183"/>
      <c r="IFY92" s="182"/>
      <c r="IGD92" s="183"/>
      <c r="IGE92" s="183"/>
      <c r="IGF92" s="183"/>
      <c r="IGG92" s="184"/>
      <c r="IGH92" s="185"/>
      <c r="IGI92" s="183"/>
      <c r="IGK92" s="182"/>
      <c r="IGP92" s="183"/>
      <c r="IGQ92" s="183"/>
      <c r="IGR92" s="183"/>
      <c r="IGS92" s="184"/>
      <c r="IGT92" s="185"/>
      <c r="IGU92" s="183"/>
      <c r="IGW92" s="182"/>
      <c r="IHB92" s="183"/>
      <c r="IHC92" s="183"/>
      <c r="IHD92" s="183"/>
      <c r="IHE92" s="184"/>
      <c r="IHF92" s="185"/>
      <c r="IHG92" s="183"/>
      <c r="IHI92" s="182"/>
      <c r="IHN92" s="183"/>
      <c r="IHO92" s="183"/>
      <c r="IHP92" s="183"/>
      <c r="IHQ92" s="184"/>
      <c r="IHR92" s="185"/>
      <c r="IHS92" s="183"/>
      <c r="IHU92" s="182"/>
      <c r="IHZ92" s="183"/>
      <c r="IIA92" s="183"/>
      <c r="IIB92" s="183"/>
      <c r="IIC92" s="184"/>
      <c r="IID92" s="185"/>
      <c r="IIE92" s="183"/>
      <c r="IIG92" s="182"/>
      <c r="IIL92" s="183"/>
      <c r="IIM92" s="183"/>
      <c r="IIN92" s="183"/>
      <c r="IIO92" s="184"/>
      <c r="IIP92" s="185"/>
      <c r="IIQ92" s="183"/>
      <c r="IIS92" s="182"/>
      <c r="IIX92" s="183"/>
      <c r="IIY92" s="183"/>
      <c r="IIZ92" s="183"/>
      <c r="IJA92" s="184"/>
      <c r="IJB92" s="185"/>
      <c r="IJC92" s="183"/>
      <c r="IJE92" s="182"/>
      <c r="IJJ92" s="183"/>
      <c r="IJK92" s="183"/>
      <c r="IJL92" s="183"/>
      <c r="IJM92" s="184"/>
      <c r="IJN92" s="185"/>
      <c r="IJO92" s="183"/>
      <c r="IJQ92" s="182"/>
      <c r="IJV92" s="183"/>
      <c r="IJW92" s="183"/>
      <c r="IJX92" s="183"/>
      <c r="IJY92" s="184"/>
      <c r="IJZ92" s="185"/>
      <c r="IKA92" s="183"/>
      <c r="IKC92" s="182"/>
      <c r="IKH92" s="183"/>
      <c r="IKI92" s="183"/>
      <c r="IKJ92" s="183"/>
      <c r="IKK92" s="184"/>
      <c r="IKL92" s="185"/>
      <c r="IKM92" s="183"/>
      <c r="IKO92" s="182"/>
      <c r="IKT92" s="183"/>
      <c r="IKU92" s="183"/>
      <c r="IKV92" s="183"/>
      <c r="IKW92" s="184"/>
      <c r="IKX92" s="185"/>
      <c r="IKY92" s="183"/>
      <c r="ILA92" s="182"/>
      <c r="ILF92" s="183"/>
      <c r="ILG92" s="183"/>
      <c r="ILH92" s="183"/>
      <c r="ILI92" s="184"/>
      <c r="ILJ92" s="185"/>
      <c r="ILK92" s="183"/>
      <c r="ILM92" s="182"/>
      <c r="ILR92" s="183"/>
      <c r="ILS92" s="183"/>
      <c r="ILT92" s="183"/>
      <c r="ILU92" s="184"/>
      <c r="ILV92" s="185"/>
      <c r="ILW92" s="183"/>
      <c r="ILY92" s="182"/>
      <c r="IMD92" s="183"/>
      <c r="IME92" s="183"/>
      <c r="IMF92" s="183"/>
      <c r="IMG92" s="184"/>
      <c r="IMH92" s="185"/>
      <c r="IMI92" s="183"/>
      <c r="IMK92" s="182"/>
      <c r="IMP92" s="183"/>
      <c r="IMQ92" s="183"/>
      <c r="IMR92" s="183"/>
      <c r="IMS92" s="184"/>
      <c r="IMT92" s="185"/>
      <c r="IMU92" s="183"/>
      <c r="IMW92" s="182"/>
      <c r="INB92" s="183"/>
      <c r="INC92" s="183"/>
      <c r="IND92" s="183"/>
      <c r="INE92" s="184"/>
      <c r="INF92" s="185"/>
      <c r="ING92" s="183"/>
      <c r="INI92" s="182"/>
      <c r="INN92" s="183"/>
      <c r="INO92" s="183"/>
      <c r="INP92" s="183"/>
      <c r="INQ92" s="184"/>
      <c r="INR92" s="185"/>
      <c r="INS92" s="183"/>
      <c r="INU92" s="182"/>
      <c r="INZ92" s="183"/>
      <c r="IOA92" s="183"/>
      <c r="IOB92" s="183"/>
      <c r="IOC92" s="184"/>
      <c r="IOD92" s="185"/>
      <c r="IOE92" s="183"/>
      <c r="IOG92" s="182"/>
      <c r="IOL92" s="183"/>
      <c r="IOM92" s="183"/>
      <c r="ION92" s="183"/>
      <c r="IOO92" s="184"/>
      <c r="IOP92" s="185"/>
      <c r="IOQ92" s="183"/>
      <c r="IOS92" s="182"/>
      <c r="IOX92" s="183"/>
      <c r="IOY92" s="183"/>
      <c r="IOZ92" s="183"/>
      <c r="IPA92" s="184"/>
      <c r="IPB92" s="185"/>
      <c r="IPC92" s="183"/>
      <c r="IPE92" s="182"/>
      <c r="IPJ92" s="183"/>
      <c r="IPK92" s="183"/>
      <c r="IPL92" s="183"/>
      <c r="IPM92" s="184"/>
      <c r="IPN92" s="185"/>
      <c r="IPO92" s="183"/>
      <c r="IPQ92" s="182"/>
      <c r="IPV92" s="183"/>
      <c r="IPW92" s="183"/>
      <c r="IPX92" s="183"/>
      <c r="IPY92" s="184"/>
      <c r="IPZ92" s="185"/>
      <c r="IQA92" s="183"/>
      <c r="IQC92" s="182"/>
      <c r="IQH92" s="183"/>
      <c r="IQI92" s="183"/>
      <c r="IQJ92" s="183"/>
      <c r="IQK92" s="184"/>
      <c r="IQL92" s="185"/>
      <c r="IQM92" s="183"/>
      <c r="IQO92" s="182"/>
      <c r="IQT92" s="183"/>
      <c r="IQU92" s="183"/>
      <c r="IQV92" s="183"/>
      <c r="IQW92" s="184"/>
      <c r="IQX92" s="185"/>
      <c r="IQY92" s="183"/>
      <c r="IRA92" s="182"/>
      <c r="IRF92" s="183"/>
      <c r="IRG92" s="183"/>
      <c r="IRH92" s="183"/>
      <c r="IRI92" s="184"/>
      <c r="IRJ92" s="185"/>
      <c r="IRK92" s="183"/>
      <c r="IRM92" s="182"/>
      <c r="IRR92" s="183"/>
      <c r="IRS92" s="183"/>
      <c r="IRT92" s="183"/>
      <c r="IRU92" s="184"/>
      <c r="IRV92" s="185"/>
      <c r="IRW92" s="183"/>
      <c r="IRY92" s="182"/>
      <c r="ISD92" s="183"/>
      <c r="ISE92" s="183"/>
      <c r="ISF92" s="183"/>
      <c r="ISG92" s="184"/>
      <c r="ISH92" s="185"/>
      <c r="ISI92" s="183"/>
      <c r="ISK92" s="182"/>
      <c r="ISP92" s="183"/>
      <c r="ISQ92" s="183"/>
      <c r="ISR92" s="183"/>
      <c r="ISS92" s="184"/>
      <c r="IST92" s="185"/>
      <c r="ISU92" s="183"/>
      <c r="ISW92" s="182"/>
      <c r="ITB92" s="183"/>
      <c r="ITC92" s="183"/>
      <c r="ITD92" s="183"/>
      <c r="ITE92" s="184"/>
      <c r="ITF92" s="185"/>
      <c r="ITG92" s="183"/>
      <c r="ITI92" s="182"/>
      <c r="ITN92" s="183"/>
      <c r="ITO92" s="183"/>
      <c r="ITP92" s="183"/>
      <c r="ITQ92" s="184"/>
      <c r="ITR92" s="185"/>
      <c r="ITS92" s="183"/>
      <c r="ITU92" s="182"/>
      <c r="ITZ92" s="183"/>
      <c r="IUA92" s="183"/>
      <c r="IUB92" s="183"/>
      <c r="IUC92" s="184"/>
      <c r="IUD92" s="185"/>
      <c r="IUE92" s="183"/>
      <c r="IUG92" s="182"/>
      <c r="IUL92" s="183"/>
      <c r="IUM92" s="183"/>
      <c r="IUN92" s="183"/>
      <c r="IUO92" s="184"/>
      <c r="IUP92" s="185"/>
      <c r="IUQ92" s="183"/>
      <c r="IUS92" s="182"/>
      <c r="IUX92" s="183"/>
      <c r="IUY92" s="183"/>
      <c r="IUZ92" s="183"/>
      <c r="IVA92" s="184"/>
      <c r="IVB92" s="185"/>
      <c r="IVC92" s="183"/>
      <c r="IVE92" s="182"/>
      <c r="IVJ92" s="183"/>
      <c r="IVK92" s="183"/>
      <c r="IVL92" s="183"/>
      <c r="IVM92" s="184"/>
      <c r="IVN92" s="185"/>
      <c r="IVO92" s="183"/>
      <c r="IVQ92" s="182"/>
      <c r="IVV92" s="183"/>
      <c r="IVW92" s="183"/>
      <c r="IVX92" s="183"/>
      <c r="IVY92" s="184"/>
      <c r="IVZ92" s="185"/>
      <c r="IWA92" s="183"/>
      <c r="IWC92" s="182"/>
      <c r="IWH92" s="183"/>
      <c r="IWI92" s="183"/>
      <c r="IWJ92" s="183"/>
      <c r="IWK92" s="184"/>
      <c r="IWL92" s="185"/>
      <c r="IWM92" s="183"/>
      <c r="IWO92" s="182"/>
      <c r="IWT92" s="183"/>
      <c r="IWU92" s="183"/>
      <c r="IWV92" s="183"/>
      <c r="IWW92" s="184"/>
      <c r="IWX92" s="185"/>
      <c r="IWY92" s="183"/>
      <c r="IXA92" s="182"/>
      <c r="IXF92" s="183"/>
      <c r="IXG92" s="183"/>
      <c r="IXH92" s="183"/>
      <c r="IXI92" s="184"/>
      <c r="IXJ92" s="185"/>
      <c r="IXK92" s="183"/>
      <c r="IXM92" s="182"/>
      <c r="IXR92" s="183"/>
      <c r="IXS92" s="183"/>
      <c r="IXT92" s="183"/>
      <c r="IXU92" s="184"/>
      <c r="IXV92" s="185"/>
      <c r="IXW92" s="183"/>
      <c r="IXY92" s="182"/>
      <c r="IYD92" s="183"/>
      <c r="IYE92" s="183"/>
      <c r="IYF92" s="183"/>
      <c r="IYG92" s="184"/>
      <c r="IYH92" s="185"/>
      <c r="IYI92" s="183"/>
      <c r="IYK92" s="182"/>
      <c r="IYP92" s="183"/>
      <c r="IYQ92" s="183"/>
      <c r="IYR92" s="183"/>
      <c r="IYS92" s="184"/>
      <c r="IYT92" s="185"/>
      <c r="IYU92" s="183"/>
      <c r="IYW92" s="182"/>
      <c r="IZB92" s="183"/>
      <c r="IZC92" s="183"/>
      <c r="IZD92" s="183"/>
      <c r="IZE92" s="184"/>
      <c r="IZF92" s="185"/>
      <c r="IZG92" s="183"/>
      <c r="IZI92" s="182"/>
      <c r="IZN92" s="183"/>
      <c r="IZO92" s="183"/>
      <c r="IZP92" s="183"/>
      <c r="IZQ92" s="184"/>
      <c r="IZR92" s="185"/>
      <c r="IZS92" s="183"/>
      <c r="IZU92" s="182"/>
      <c r="IZZ92" s="183"/>
      <c r="JAA92" s="183"/>
      <c r="JAB92" s="183"/>
      <c r="JAC92" s="184"/>
      <c r="JAD92" s="185"/>
      <c r="JAE92" s="183"/>
      <c r="JAG92" s="182"/>
      <c r="JAL92" s="183"/>
      <c r="JAM92" s="183"/>
      <c r="JAN92" s="183"/>
      <c r="JAO92" s="184"/>
      <c r="JAP92" s="185"/>
      <c r="JAQ92" s="183"/>
      <c r="JAS92" s="182"/>
      <c r="JAX92" s="183"/>
      <c r="JAY92" s="183"/>
      <c r="JAZ92" s="183"/>
      <c r="JBA92" s="184"/>
      <c r="JBB92" s="185"/>
      <c r="JBC92" s="183"/>
      <c r="JBE92" s="182"/>
      <c r="JBJ92" s="183"/>
      <c r="JBK92" s="183"/>
      <c r="JBL92" s="183"/>
      <c r="JBM92" s="184"/>
      <c r="JBN92" s="185"/>
      <c r="JBO92" s="183"/>
      <c r="JBQ92" s="182"/>
      <c r="JBV92" s="183"/>
      <c r="JBW92" s="183"/>
      <c r="JBX92" s="183"/>
      <c r="JBY92" s="184"/>
      <c r="JBZ92" s="185"/>
      <c r="JCA92" s="183"/>
      <c r="JCC92" s="182"/>
      <c r="JCH92" s="183"/>
      <c r="JCI92" s="183"/>
      <c r="JCJ92" s="183"/>
      <c r="JCK92" s="184"/>
      <c r="JCL92" s="185"/>
      <c r="JCM92" s="183"/>
      <c r="JCO92" s="182"/>
      <c r="JCT92" s="183"/>
      <c r="JCU92" s="183"/>
      <c r="JCV92" s="183"/>
      <c r="JCW92" s="184"/>
      <c r="JCX92" s="185"/>
      <c r="JCY92" s="183"/>
      <c r="JDA92" s="182"/>
      <c r="JDF92" s="183"/>
      <c r="JDG92" s="183"/>
      <c r="JDH92" s="183"/>
      <c r="JDI92" s="184"/>
      <c r="JDJ92" s="185"/>
      <c r="JDK92" s="183"/>
      <c r="JDM92" s="182"/>
      <c r="JDR92" s="183"/>
      <c r="JDS92" s="183"/>
      <c r="JDT92" s="183"/>
      <c r="JDU92" s="184"/>
      <c r="JDV92" s="185"/>
      <c r="JDW92" s="183"/>
      <c r="JDY92" s="182"/>
      <c r="JED92" s="183"/>
      <c r="JEE92" s="183"/>
      <c r="JEF92" s="183"/>
      <c r="JEG92" s="184"/>
      <c r="JEH92" s="185"/>
      <c r="JEI92" s="183"/>
      <c r="JEK92" s="182"/>
      <c r="JEP92" s="183"/>
      <c r="JEQ92" s="183"/>
      <c r="JER92" s="183"/>
      <c r="JES92" s="184"/>
      <c r="JET92" s="185"/>
      <c r="JEU92" s="183"/>
      <c r="JEW92" s="182"/>
      <c r="JFB92" s="183"/>
      <c r="JFC92" s="183"/>
      <c r="JFD92" s="183"/>
      <c r="JFE92" s="184"/>
      <c r="JFF92" s="185"/>
      <c r="JFG92" s="183"/>
      <c r="JFI92" s="182"/>
      <c r="JFN92" s="183"/>
      <c r="JFO92" s="183"/>
      <c r="JFP92" s="183"/>
      <c r="JFQ92" s="184"/>
      <c r="JFR92" s="185"/>
      <c r="JFS92" s="183"/>
      <c r="JFU92" s="182"/>
      <c r="JFZ92" s="183"/>
      <c r="JGA92" s="183"/>
      <c r="JGB92" s="183"/>
      <c r="JGC92" s="184"/>
      <c r="JGD92" s="185"/>
      <c r="JGE92" s="183"/>
      <c r="JGG92" s="182"/>
      <c r="JGL92" s="183"/>
      <c r="JGM92" s="183"/>
      <c r="JGN92" s="183"/>
      <c r="JGO92" s="184"/>
      <c r="JGP92" s="185"/>
      <c r="JGQ92" s="183"/>
      <c r="JGS92" s="182"/>
      <c r="JGX92" s="183"/>
      <c r="JGY92" s="183"/>
      <c r="JGZ92" s="183"/>
      <c r="JHA92" s="184"/>
      <c r="JHB92" s="185"/>
      <c r="JHC92" s="183"/>
      <c r="JHE92" s="182"/>
      <c r="JHJ92" s="183"/>
      <c r="JHK92" s="183"/>
      <c r="JHL92" s="183"/>
      <c r="JHM92" s="184"/>
      <c r="JHN92" s="185"/>
      <c r="JHO92" s="183"/>
      <c r="JHQ92" s="182"/>
      <c r="JHV92" s="183"/>
      <c r="JHW92" s="183"/>
      <c r="JHX92" s="183"/>
      <c r="JHY92" s="184"/>
      <c r="JHZ92" s="185"/>
      <c r="JIA92" s="183"/>
      <c r="JIC92" s="182"/>
      <c r="JIH92" s="183"/>
      <c r="JII92" s="183"/>
      <c r="JIJ92" s="183"/>
      <c r="JIK92" s="184"/>
      <c r="JIL92" s="185"/>
      <c r="JIM92" s="183"/>
      <c r="JIO92" s="182"/>
      <c r="JIT92" s="183"/>
      <c r="JIU92" s="183"/>
      <c r="JIV92" s="183"/>
      <c r="JIW92" s="184"/>
      <c r="JIX92" s="185"/>
      <c r="JIY92" s="183"/>
      <c r="JJA92" s="182"/>
      <c r="JJF92" s="183"/>
      <c r="JJG92" s="183"/>
      <c r="JJH92" s="183"/>
      <c r="JJI92" s="184"/>
      <c r="JJJ92" s="185"/>
      <c r="JJK92" s="183"/>
      <c r="JJM92" s="182"/>
      <c r="JJR92" s="183"/>
      <c r="JJS92" s="183"/>
      <c r="JJT92" s="183"/>
      <c r="JJU92" s="184"/>
      <c r="JJV92" s="185"/>
      <c r="JJW92" s="183"/>
      <c r="JJY92" s="182"/>
      <c r="JKD92" s="183"/>
      <c r="JKE92" s="183"/>
      <c r="JKF92" s="183"/>
      <c r="JKG92" s="184"/>
      <c r="JKH92" s="185"/>
      <c r="JKI92" s="183"/>
      <c r="JKK92" s="182"/>
      <c r="JKP92" s="183"/>
      <c r="JKQ92" s="183"/>
      <c r="JKR92" s="183"/>
      <c r="JKS92" s="184"/>
      <c r="JKT92" s="185"/>
      <c r="JKU92" s="183"/>
      <c r="JKW92" s="182"/>
      <c r="JLB92" s="183"/>
      <c r="JLC92" s="183"/>
      <c r="JLD92" s="183"/>
      <c r="JLE92" s="184"/>
      <c r="JLF92" s="185"/>
      <c r="JLG92" s="183"/>
      <c r="JLI92" s="182"/>
      <c r="JLN92" s="183"/>
      <c r="JLO92" s="183"/>
      <c r="JLP92" s="183"/>
      <c r="JLQ92" s="184"/>
      <c r="JLR92" s="185"/>
      <c r="JLS92" s="183"/>
      <c r="JLU92" s="182"/>
      <c r="JLZ92" s="183"/>
      <c r="JMA92" s="183"/>
      <c r="JMB92" s="183"/>
      <c r="JMC92" s="184"/>
      <c r="JMD92" s="185"/>
      <c r="JME92" s="183"/>
      <c r="JMG92" s="182"/>
      <c r="JML92" s="183"/>
      <c r="JMM92" s="183"/>
      <c r="JMN92" s="183"/>
      <c r="JMO92" s="184"/>
      <c r="JMP92" s="185"/>
      <c r="JMQ92" s="183"/>
      <c r="JMS92" s="182"/>
      <c r="JMX92" s="183"/>
      <c r="JMY92" s="183"/>
      <c r="JMZ92" s="183"/>
      <c r="JNA92" s="184"/>
      <c r="JNB92" s="185"/>
      <c r="JNC92" s="183"/>
      <c r="JNE92" s="182"/>
      <c r="JNJ92" s="183"/>
      <c r="JNK92" s="183"/>
      <c r="JNL92" s="183"/>
      <c r="JNM92" s="184"/>
      <c r="JNN92" s="185"/>
      <c r="JNO92" s="183"/>
      <c r="JNQ92" s="182"/>
      <c r="JNV92" s="183"/>
      <c r="JNW92" s="183"/>
      <c r="JNX92" s="183"/>
      <c r="JNY92" s="184"/>
      <c r="JNZ92" s="185"/>
      <c r="JOA92" s="183"/>
      <c r="JOC92" s="182"/>
      <c r="JOH92" s="183"/>
      <c r="JOI92" s="183"/>
      <c r="JOJ92" s="183"/>
      <c r="JOK92" s="184"/>
      <c r="JOL92" s="185"/>
      <c r="JOM92" s="183"/>
      <c r="JOO92" s="182"/>
      <c r="JOT92" s="183"/>
      <c r="JOU92" s="183"/>
      <c r="JOV92" s="183"/>
      <c r="JOW92" s="184"/>
      <c r="JOX92" s="185"/>
      <c r="JOY92" s="183"/>
      <c r="JPA92" s="182"/>
      <c r="JPF92" s="183"/>
      <c r="JPG92" s="183"/>
      <c r="JPH92" s="183"/>
      <c r="JPI92" s="184"/>
      <c r="JPJ92" s="185"/>
      <c r="JPK92" s="183"/>
      <c r="JPM92" s="182"/>
      <c r="JPR92" s="183"/>
      <c r="JPS92" s="183"/>
      <c r="JPT92" s="183"/>
      <c r="JPU92" s="184"/>
      <c r="JPV92" s="185"/>
      <c r="JPW92" s="183"/>
      <c r="JPY92" s="182"/>
      <c r="JQD92" s="183"/>
      <c r="JQE92" s="183"/>
      <c r="JQF92" s="183"/>
      <c r="JQG92" s="184"/>
      <c r="JQH92" s="185"/>
      <c r="JQI92" s="183"/>
      <c r="JQK92" s="182"/>
      <c r="JQP92" s="183"/>
      <c r="JQQ92" s="183"/>
      <c r="JQR92" s="183"/>
      <c r="JQS92" s="184"/>
      <c r="JQT92" s="185"/>
      <c r="JQU92" s="183"/>
      <c r="JQW92" s="182"/>
      <c r="JRB92" s="183"/>
      <c r="JRC92" s="183"/>
      <c r="JRD92" s="183"/>
      <c r="JRE92" s="184"/>
      <c r="JRF92" s="185"/>
      <c r="JRG92" s="183"/>
      <c r="JRI92" s="182"/>
      <c r="JRN92" s="183"/>
      <c r="JRO92" s="183"/>
      <c r="JRP92" s="183"/>
      <c r="JRQ92" s="184"/>
      <c r="JRR92" s="185"/>
      <c r="JRS92" s="183"/>
      <c r="JRU92" s="182"/>
      <c r="JRZ92" s="183"/>
      <c r="JSA92" s="183"/>
      <c r="JSB92" s="183"/>
      <c r="JSC92" s="184"/>
      <c r="JSD92" s="185"/>
      <c r="JSE92" s="183"/>
      <c r="JSG92" s="182"/>
      <c r="JSL92" s="183"/>
      <c r="JSM92" s="183"/>
      <c r="JSN92" s="183"/>
      <c r="JSO92" s="184"/>
      <c r="JSP92" s="185"/>
      <c r="JSQ92" s="183"/>
      <c r="JSS92" s="182"/>
      <c r="JSX92" s="183"/>
      <c r="JSY92" s="183"/>
      <c r="JSZ92" s="183"/>
      <c r="JTA92" s="184"/>
      <c r="JTB92" s="185"/>
      <c r="JTC92" s="183"/>
      <c r="JTE92" s="182"/>
      <c r="JTJ92" s="183"/>
      <c r="JTK92" s="183"/>
      <c r="JTL92" s="183"/>
      <c r="JTM92" s="184"/>
      <c r="JTN92" s="185"/>
      <c r="JTO92" s="183"/>
      <c r="JTQ92" s="182"/>
      <c r="JTV92" s="183"/>
      <c r="JTW92" s="183"/>
      <c r="JTX92" s="183"/>
      <c r="JTY92" s="184"/>
      <c r="JTZ92" s="185"/>
      <c r="JUA92" s="183"/>
      <c r="JUC92" s="182"/>
      <c r="JUH92" s="183"/>
      <c r="JUI92" s="183"/>
      <c r="JUJ92" s="183"/>
      <c r="JUK92" s="184"/>
      <c r="JUL92" s="185"/>
      <c r="JUM92" s="183"/>
      <c r="JUO92" s="182"/>
      <c r="JUT92" s="183"/>
      <c r="JUU92" s="183"/>
      <c r="JUV92" s="183"/>
      <c r="JUW92" s="184"/>
      <c r="JUX92" s="185"/>
      <c r="JUY92" s="183"/>
      <c r="JVA92" s="182"/>
      <c r="JVF92" s="183"/>
      <c r="JVG92" s="183"/>
      <c r="JVH92" s="183"/>
      <c r="JVI92" s="184"/>
      <c r="JVJ92" s="185"/>
      <c r="JVK92" s="183"/>
      <c r="JVM92" s="182"/>
      <c r="JVR92" s="183"/>
      <c r="JVS92" s="183"/>
      <c r="JVT92" s="183"/>
      <c r="JVU92" s="184"/>
      <c r="JVV92" s="185"/>
      <c r="JVW92" s="183"/>
      <c r="JVY92" s="182"/>
      <c r="JWD92" s="183"/>
      <c r="JWE92" s="183"/>
      <c r="JWF92" s="183"/>
      <c r="JWG92" s="184"/>
      <c r="JWH92" s="185"/>
      <c r="JWI92" s="183"/>
      <c r="JWK92" s="182"/>
      <c r="JWP92" s="183"/>
      <c r="JWQ92" s="183"/>
      <c r="JWR92" s="183"/>
      <c r="JWS92" s="184"/>
      <c r="JWT92" s="185"/>
      <c r="JWU92" s="183"/>
      <c r="JWW92" s="182"/>
      <c r="JXB92" s="183"/>
      <c r="JXC92" s="183"/>
      <c r="JXD92" s="183"/>
      <c r="JXE92" s="184"/>
      <c r="JXF92" s="185"/>
      <c r="JXG92" s="183"/>
      <c r="JXI92" s="182"/>
      <c r="JXN92" s="183"/>
      <c r="JXO92" s="183"/>
      <c r="JXP92" s="183"/>
      <c r="JXQ92" s="184"/>
      <c r="JXR92" s="185"/>
      <c r="JXS92" s="183"/>
      <c r="JXU92" s="182"/>
      <c r="JXZ92" s="183"/>
      <c r="JYA92" s="183"/>
      <c r="JYB92" s="183"/>
      <c r="JYC92" s="184"/>
      <c r="JYD92" s="185"/>
      <c r="JYE92" s="183"/>
      <c r="JYG92" s="182"/>
      <c r="JYL92" s="183"/>
      <c r="JYM92" s="183"/>
      <c r="JYN92" s="183"/>
      <c r="JYO92" s="184"/>
      <c r="JYP92" s="185"/>
      <c r="JYQ92" s="183"/>
      <c r="JYS92" s="182"/>
      <c r="JYX92" s="183"/>
      <c r="JYY92" s="183"/>
      <c r="JYZ92" s="183"/>
      <c r="JZA92" s="184"/>
      <c r="JZB92" s="185"/>
      <c r="JZC92" s="183"/>
      <c r="JZE92" s="182"/>
      <c r="JZJ92" s="183"/>
      <c r="JZK92" s="183"/>
      <c r="JZL92" s="183"/>
      <c r="JZM92" s="184"/>
      <c r="JZN92" s="185"/>
      <c r="JZO92" s="183"/>
      <c r="JZQ92" s="182"/>
      <c r="JZV92" s="183"/>
      <c r="JZW92" s="183"/>
      <c r="JZX92" s="183"/>
      <c r="JZY92" s="184"/>
      <c r="JZZ92" s="185"/>
      <c r="KAA92" s="183"/>
      <c r="KAC92" s="182"/>
      <c r="KAH92" s="183"/>
      <c r="KAI92" s="183"/>
      <c r="KAJ92" s="183"/>
      <c r="KAK92" s="184"/>
      <c r="KAL92" s="185"/>
      <c r="KAM92" s="183"/>
      <c r="KAO92" s="182"/>
      <c r="KAT92" s="183"/>
      <c r="KAU92" s="183"/>
      <c r="KAV92" s="183"/>
      <c r="KAW92" s="184"/>
      <c r="KAX92" s="185"/>
      <c r="KAY92" s="183"/>
      <c r="KBA92" s="182"/>
      <c r="KBF92" s="183"/>
      <c r="KBG92" s="183"/>
      <c r="KBH92" s="183"/>
      <c r="KBI92" s="184"/>
      <c r="KBJ92" s="185"/>
      <c r="KBK92" s="183"/>
      <c r="KBM92" s="182"/>
      <c r="KBR92" s="183"/>
      <c r="KBS92" s="183"/>
      <c r="KBT92" s="183"/>
      <c r="KBU92" s="184"/>
      <c r="KBV92" s="185"/>
      <c r="KBW92" s="183"/>
      <c r="KBY92" s="182"/>
      <c r="KCD92" s="183"/>
      <c r="KCE92" s="183"/>
      <c r="KCF92" s="183"/>
      <c r="KCG92" s="184"/>
      <c r="KCH92" s="185"/>
      <c r="KCI92" s="183"/>
      <c r="KCK92" s="182"/>
      <c r="KCP92" s="183"/>
      <c r="KCQ92" s="183"/>
      <c r="KCR92" s="183"/>
      <c r="KCS92" s="184"/>
      <c r="KCT92" s="185"/>
      <c r="KCU92" s="183"/>
      <c r="KCW92" s="182"/>
      <c r="KDB92" s="183"/>
      <c r="KDC92" s="183"/>
      <c r="KDD92" s="183"/>
      <c r="KDE92" s="184"/>
      <c r="KDF92" s="185"/>
      <c r="KDG92" s="183"/>
      <c r="KDI92" s="182"/>
      <c r="KDN92" s="183"/>
      <c r="KDO92" s="183"/>
      <c r="KDP92" s="183"/>
      <c r="KDQ92" s="184"/>
      <c r="KDR92" s="185"/>
      <c r="KDS92" s="183"/>
      <c r="KDU92" s="182"/>
      <c r="KDZ92" s="183"/>
      <c r="KEA92" s="183"/>
      <c r="KEB92" s="183"/>
      <c r="KEC92" s="184"/>
      <c r="KED92" s="185"/>
      <c r="KEE92" s="183"/>
      <c r="KEG92" s="182"/>
      <c r="KEL92" s="183"/>
      <c r="KEM92" s="183"/>
      <c r="KEN92" s="183"/>
      <c r="KEO92" s="184"/>
      <c r="KEP92" s="185"/>
      <c r="KEQ92" s="183"/>
      <c r="KES92" s="182"/>
      <c r="KEX92" s="183"/>
      <c r="KEY92" s="183"/>
      <c r="KEZ92" s="183"/>
      <c r="KFA92" s="184"/>
      <c r="KFB92" s="185"/>
      <c r="KFC92" s="183"/>
      <c r="KFE92" s="182"/>
      <c r="KFJ92" s="183"/>
      <c r="KFK92" s="183"/>
      <c r="KFL92" s="183"/>
      <c r="KFM92" s="184"/>
      <c r="KFN92" s="185"/>
      <c r="KFO92" s="183"/>
      <c r="KFQ92" s="182"/>
      <c r="KFV92" s="183"/>
      <c r="KFW92" s="183"/>
      <c r="KFX92" s="183"/>
      <c r="KFY92" s="184"/>
      <c r="KFZ92" s="185"/>
      <c r="KGA92" s="183"/>
      <c r="KGC92" s="182"/>
      <c r="KGH92" s="183"/>
      <c r="KGI92" s="183"/>
      <c r="KGJ92" s="183"/>
      <c r="KGK92" s="184"/>
      <c r="KGL92" s="185"/>
      <c r="KGM92" s="183"/>
      <c r="KGO92" s="182"/>
      <c r="KGT92" s="183"/>
      <c r="KGU92" s="183"/>
      <c r="KGV92" s="183"/>
      <c r="KGW92" s="184"/>
      <c r="KGX92" s="185"/>
      <c r="KGY92" s="183"/>
      <c r="KHA92" s="182"/>
      <c r="KHF92" s="183"/>
      <c r="KHG92" s="183"/>
      <c r="KHH92" s="183"/>
      <c r="KHI92" s="184"/>
      <c r="KHJ92" s="185"/>
      <c r="KHK92" s="183"/>
      <c r="KHM92" s="182"/>
      <c r="KHR92" s="183"/>
      <c r="KHS92" s="183"/>
      <c r="KHT92" s="183"/>
      <c r="KHU92" s="184"/>
      <c r="KHV92" s="185"/>
      <c r="KHW92" s="183"/>
      <c r="KHY92" s="182"/>
      <c r="KID92" s="183"/>
      <c r="KIE92" s="183"/>
      <c r="KIF92" s="183"/>
      <c r="KIG92" s="184"/>
      <c r="KIH92" s="185"/>
      <c r="KII92" s="183"/>
      <c r="KIK92" s="182"/>
      <c r="KIP92" s="183"/>
      <c r="KIQ92" s="183"/>
      <c r="KIR92" s="183"/>
      <c r="KIS92" s="184"/>
      <c r="KIT92" s="185"/>
      <c r="KIU92" s="183"/>
      <c r="KIW92" s="182"/>
      <c r="KJB92" s="183"/>
      <c r="KJC92" s="183"/>
      <c r="KJD92" s="183"/>
      <c r="KJE92" s="184"/>
      <c r="KJF92" s="185"/>
      <c r="KJG92" s="183"/>
      <c r="KJI92" s="182"/>
      <c r="KJN92" s="183"/>
      <c r="KJO92" s="183"/>
      <c r="KJP92" s="183"/>
      <c r="KJQ92" s="184"/>
      <c r="KJR92" s="185"/>
      <c r="KJS92" s="183"/>
      <c r="KJU92" s="182"/>
      <c r="KJZ92" s="183"/>
      <c r="KKA92" s="183"/>
      <c r="KKB92" s="183"/>
      <c r="KKC92" s="184"/>
      <c r="KKD92" s="185"/>
      <c r="KKE92" s="183"/>
      <c r="KKG92" s="182"/>
      <c r="KKL92" s="183"/>
      <c r="KKM92" s="183"/>
      <c r="KKN92" s="183"/>
      <c r="KKO92" s="184"/>
      <c r="KKP92" s="185"/>
      <c r="KKQ92" s="183"/>
      <c r="KKS92" s="182"/>
      <c r="KKX92" s="183"/>
      <c r="KKY92" s="183"/>
      <c r="KKZ92" s="183"/>
      <c r="KLA92" s="184"/>
      <c r="KLB92" s="185"/>
      <c r="KLC92" s="183"/>
      <c r="KLE92" s="182"/>
      <c r="KLJ92" s="183"/>
      <c r="KLK92" s="183"/>
      <c r="KLL92" s="183"/>
      <c r="KLM92" s="184"/>
      <c r="KLN92" s="185"/>
      <c r="KLO92" s="183"/>
      <c r="KLQ92" s="182"/>
      <c r="KLV92" s="183"/>
      <c r="KLW92" s="183"/>
      <c r="KLX92" s="183"/>
      <c r="KLY92" s="184"/>
      <c r="KLZ92" s="185"/>
      <c r="KMA92" s="183"/>
      <c r="KMC92" s="182"/>
      <c r="KMH92" s="183"/>
      <c r="KMI92" s="183"/>
      <c r="KMJ92" s="183"/>
      <c r="KMK92" s="184"/>
      <c r="KML92" s="185"/>
      <c r="KMM92" s="183"/>
      <c r="KMO92" s="182"/>
      <c r="KMT92" s="183"/>
      <c r="KMU92" s="183"/>
      <c r="KMV92" s="183"/>
      <c r="KMW92" s="184"/>
      <c r="KMX92" s="185"/>
      <c r="KMY92" s="183"/>
      <c r="KNA92" s="182"/>
      <c r="KNF92" s="183"/>
      <c r="KNG92" s="183"/>
      <c r="KNH92" s="183"/>
      <c r="KNI92" s="184"/>
      <c r="KNJ92" s="185"/>
      <c r="KNK92" s="183"/>
      <c r="KNM92" s="182"/>
      <c r="KNR92" s="183"/>
      <c r="KNS92" s="183"/>
      <c r="KNT92" s="183"/>
      <c r="KNU92" s="184"/>
      <c r="KNV92" s="185"/>
      <c r="KNW92" s="183"/>
      <c r="KNY92" s="182"/>
      <c r="KOD92" s="183"/>
      <c r="KOE92" s="183"/>
      <c r="KOF92" s="183"/>
      <c r="KOG92" s="184"/>
      <c r="KOH92" s="185"/>
      <c r="KOI92" s="183"/>
      <c r="KOK92" s="182"/>
      <c r="KOP92" s="183"/>
      <c r="KOQ92" s="183"/>
      <c r="KOR92" s="183"/>
      <c r="KOS92" s="184"/>
      <c r="KOT92" s="185"/>
      <c r="KOU92" s="183"/>
      <c r="KOW92" s="182"/>
      <c r="KPB92" s="183"/>
      <c r="KPC92" s="183"/>
      <c r="KPD92" s="183"/>
      <c r="KPE92" s="184"/>
      <c r="KPF92" s="185"/>
      <c r="KPG92" s="183"/>
      <c r="KPI92" s="182"/>
      <c r="KPN92" s="183"/>
      <c r="KPO92" s="183"/>
      <c r="KPP92" s="183"/>
      <c r="KPQ92" s="184"/>
      <c r="KPR92" s="185"/>
      <c r="KPS92" s="183"/>
      <c r="KPU92" s="182"/>
      <c r="KPZ92" s="183"/>
      <c r="KQA92" s="183"/>
      <c r="KQB92" s="183"/>
      <c r="KQC92" s="184"/>
      <c r="KQD92" s="185"/>
      <c r="KQE92" s="183"/>
      <c r="KQG92" s="182"/>
      <c r="KQL92" s="183"/>
      <c r="KQM92" s="183"/>
      <c r="KQN92" s="183"/>
      <c r="KQO92" s="184"/>
      <c r="KQP92" s="185"/>
      <c r="KQQ92" s="183"/>
      <c r="KQS92" s="182"/>
      <c r="KQX92" s="183"/>
      <c r="KQY92" s="183"/>
      <c r="KQZ92" s="183"/>
      <c r="KRA92" s="184"/>
      <c r="KRB92" s="185"/>
      <c r="KRC92" s="183"/>
      <c r="KRE92" s="182"/>
      <c r="KRJ92" s="183"/>
      <c r="KRK92" s="183"/>
      <c r="KRL92" s="183"/>
      <c r="KRM92" s="184"/>
      <c r="KRN92" s="185"/>
      <c r="KRO92" s="183"/>
      <c r="KRQ92" s="182"/>
      <c r="KRV92" s="183"/>
      <c r="KRW92" s="183"/>
      <c r="KRX92" s="183"/>
      <c r="KRY92" s="184"/>
      <c r="KRZ92" s="185"/>
      <c r="KSA92" s="183"/>
      <c r="KSC92" s="182"/>
      <c r="KSH92" s="183"/>
      <c r="KSI92" s="183"/>
      <c r="KSJ92" s="183"/>
      <c r="KSK92" s="184"/>
      <c r="KSL92" s="185"/>
      <c r="KSM92" s="183"/>
      <c r="KSO92" s="182"/>
      <c r="KST92" s="183"/>
      <c r="KSU92" s="183"/>
      <c r="KSV92" s="183"/>
      <c r="KSW92" s="184"/>
      <c r="KSX92" s="185"/>
      <c r="KSY92" s="183"/>
      <c r="KTA92" s="182"/>
      <c r="KTF92" s="183"/>
      <c r="KTG92" s="183"/>
      <c r="KTH92" s="183"/>
      <c r="KTI92" s="184"/>
      <c r="KTJ92" s="185"/>
      <c r="KTK92" s="183"/>
      <c r="KTM92" s="182"/>
      <c r="KTR92" s="183"/>
      <c r="KTS92" s="183"/>
      <c r="KTT92" s="183"/>
      <c r="KTU92" s="184"/>
      <c r="KTV92" s="185"/>
      <c r="KTW92" s="183"/>
      <c r="KTY92" s="182"/>
      <c r="KUD92" s="183"/>
      <c r="KUE92" s="183"/>
      <c r="KUF92" s="183"/>
      <c r="KUG92" s="184"/>
      <c r="KUH92" s="185"/>
      <c r="KUI92" s="183"/>
      <c r="KUK92" s="182"/>
      <c r="KUP92" s="183"/>
      <c r="KUQ92" s="183"/>
      <c r="KUR92" s="183"/>
      <c r="KUS92" s="184"/>
      <c r="KUT92" s="185"/>
      <c r="KUU92" s="183"/>
      <c r="KUW92" s="182"/>
      <c r="KVB92" s="183"/>
      <c r="KVC92" s="183"/>
      <c r="KVD92" s="183"/>
      <c r="KVE92" s="184"/>
      <c r="KVF92" s="185"/>
      <c r="KVG92" s="183"/>
      <c r="KVI92" s="182"/>
      <c r="KVN92" s="183"/>
      <c r="KVO92" s="183"/>
      <c r="KVP92" s="183"/>
      <c r="KVQ92" s="184"/>
      <c r="KVR92" s="185"/>
      <c r="KVS92" s="183"/>
      <c r="KVU92" s="182"/>
      <c r="KVZ92" s="183"/>
      <c r="KWA92" s="183"/>
      <c r="KWB92" s="183"/>
      <c r="KWC92" s="184"/>
      <c r="KWD92" s="185"/>
      <c r="KWE92" s="183"/>
      <c r="KWG92" s="182"/>
      <c r="KWL92" s="183"/>
      <c r="KWM92" s="183"/>
      <c r="KWN92" s="183"/>
      <c r="KWO92" s="184"/>
      <c r="KWP92" s="185"/>
      <c r="KWQ92" s="183"/>
      <c r="KWS92" s="182"/>
      <c r="KWX92" s="183"/>
      <c r="KWY92" s="183"/>
      <c r="KWZ92" s="183"/>
      <c r="KXA92" s="184"/>
      <c r="KXB92" s="185"/>
      <c r="KXC92" s="183"/>
      <c r="KXE92" s="182"/>
      <c r="KXJ92" s="183"/>
      <c r="KXK92" s="183"/>
      <c r="KXL92" s="183"/>
      <c r="KXM92" s="184"/>
      <c r="KXN92" s="185"/>
      <c r="KXO92" s="183"/>
      <c r="KXQ92" s="182"/>
      <c r="KXV92" s="183"/>
      <c r="KXW92" s="183"/>
      <c r="KXX92" s="183"/>
      <c r="KXY92" s="184"/>
      <c r="KXZ92" s="185"/>
      <c r="KYA92" s="183"/>
      <c r="KYC92" s="182"/>
      <c r="KYH92" s="183"/>
      <c r="KYI92" s="183"/>
      <c r="KYJ92" s="183"/>
      <c r="KYK92" s="184"/>
      <c r="KYL92" s="185"/>
      <c r="KYM92" s="183"/>
      <c r="KYO92" s="182"/>
      <c r="KYT92" s="183"/>
      <c r="KYU92" s="183"/>
      <c r="KYV92" s="183"/>
      <c r="KYW92" s="184"/>
      <c r="KYX92" s="185"/>
      <c r="KYY92" s="183"/>
      <c r="KZA92" s="182"/>
      <c r="KZF92" s="183"/>
      <c r="KZG92" s="183"/>
      <c r="KZH92" s="183"/>
      <c r="KZI92" s="184"/>
      <c r="KZJ92" s="185"/>
      <c r="KZK92" s="183"/>
      <c r="KZM92" s="182"/>
      <c r="KZR92" s="183"/>
      <c r="KZS92" s="183"/>
      <c r="KZT92" s="183"/>
      <c r="KZU92" s="184"/>
      <c r="KZV92" s="185"/>
      <c r="KZW92" s="183"/>
      <c r="KZY92" s="182"/>
      <c r="LAD92" s="183"/>
      <c r="LAE92" s="183"/>
      <c r="LAF92" s="183"/>
      <c r="LAG92" s="184"/>
      <c r="LAH92" s="185"/>
      <c r="LAI92" s="183"/>
      <c r="LAK92" s="182"/>
      <c r="LAP92" s="183"/>
      <c r="LAQ92" s="183"/>
      <c r="LAR92" s="183"/>
      <c r="LAS92" s="184"/>
      <c r="LAT92" s="185"/>
      <c r="LAU92" s="183"/>
      <c r="LAW92" s="182"/>
      <c r="LBB92" s="183"/>
      <c r="LBC92" s="183"/>
      <c r="LBD92" s="183"/>
      <c r="LBE92" s="184"/>
      <c r="LBF92" s="185"/>
      <c r="LBG92" s="183"/>
      <c r="LBI92" s="182"/>
      <c r="LBN92" s="183"/>
      <c r="LBO92" s="183"/>
      <c r="LBP92" s="183"/>
      <c r="LBQ92" s="184"/>
      <c r="LBR92" s="185"/>
      <c r="LBS92" s="183"/>
      <c r="LBU92" s="182"/>
      <c r="LBZ92" s="183"/>
      <c r="LCA92" s="183"/>
      <c r="LCB92" s="183"/>
      <c r="LCC92" s="184"/>
      <c r="LCD92" s="185"/>
      <c r="LCE92" s="183"/>
      <c r="LCG92" s="182"/>
      <c r="LCL92" s="183"/>
      <c r="LCM92" s="183"/>
      <c r="LCN92" s="183"/>
      <c r="LCO92" s="184"/>
      <c r="LCP92" s="185"/>
      <c r="LCQ92" s="183"/>
      <c r="LCS92" s="182"/>
      <c r="LCX92" s="183"/>
      <c r="LCY92" s="183"/>
      <c r="LCZ92" s="183"/>
      <c r="LDA92" s="184"/>
      <c r="LDB92" s="185"/>
      <c r="LDC92" s="183"/>
      <c r="LDE92" s="182"/>
      <c r="LDJ92" s="183"/>
      <c r="LDK92" s="183"/>
      <c r="LDL92" s="183"/>
      <c r="LDM92" s="184"/>
      <c r="LDN92" s="185"/>
      <c r="LDO92" s="183"/>
      <c r="LDQ92" s="182"/>
      <c r="LDV92" s="183"/>
      <c r="LDW92" s="183"/>
      <c r="LDX92" s="183"/>
      <c r="LDY92" s="184"/>
      <c r="LDZ92" s="185"/>
      <c r="LEA92" s="183"/>
      <c r="LEC92" s="182"/>
      <c r="LEH92" s="183"/>
      <c r="LEI92" s="183"/>
      <c r="LEJ92" s="183"/>
      <c r="LEK92" s="184"/>
      <c r="LEL92" s="185"/>
      <c r="LEM92" s="183"/>
      <c r="LEO92" s="182"/>
      <c r="LET92" s="183"/>
      <c r="LEU92" s="183"/>
      <c r="LEV92" s="183"/>
      <c r="LEW92" s="184"/>
      <c r="LEX92" s="185"/>
      <c r="LEY92" s="183"/>
      <c r="LFA92" s="182"/>
      <c r="LFF92" s="183"/>
      <c r="LFG92" s="183"/>
      <c r="LFH92" s="183"/>
      <c r="LFI92" s="184"/>
      <c r="LFJ92" s="185"/>
      <c r="LFK92" s="183"/>
      <c r="LFM92" s="182"/>
      <c r="LFR92" s="183"/>
      <c r="LFS92" s="183"/>
      <c r="LFT92" s="183"/>
      <c r="LFU92" s="184"/>
      <c r="LFV92" s="185"/>
      <c r="LFW92" s="183"/>
      <c r="LFY92" s="182"/>
      <c r="LGD92" s="183"/>
      <c r="LGE92" s="183"/>
      <c r="LGF92" s="183"/>
      <c r="LGG92" s="184"/>
      <c r="LGH92" s="185"/>
      <c r="LGI92" s="183"/>
      <c r="LGK92" s="182"/>
      <c r="LGP92" s="183"/>
      <c r="LGQ92" s="183"/>
      <c r="LGR92" s="183"/>
      <c r="LGS92" s="184"/>
      <c r="LGT92" s="185"/>
      <c r="LGU92" s="183"/>
      <c r="LGW92" s="182"/>
      <c r="LHB92" s="183"/>
      <c r="LHC92" s="183"/>
      <c r="LHD92" s="183"/>
      <c r="LHE92" s="184"/>
      <c r="LHF92" s="185"/>
      <c r="LHG92" s="183"/>
      <c r="LHI92" s="182"/>
      <c r="LHN92" s="183"/>
      <c r="LHO92" s="183"/>
      <c r="LHP92" s="183"/>
      <c r="LHQ92" s="184"/>
      <c r="LHR92" s="185"/>
      <c r="LHS92" s="183"/>
      <c r="LHU92" s="182"/>
      <c r="LHZ92" s="183"/>
      <c r="LIA92" s="183"/>
      <c r="LIB92" s="183"/>
      <c r="LIC92" s="184"/>
      <c r="LID92" s="185"/>
      <c r="LIE92" s="183"/>
      <c r="LIG92" s="182"/>
      <c r="LIL92" s="183"/>
      <c r="LIM92" s="183"/>
      <c r="LIN92" s="183"/>
      <c r="LIO92" s="184"/>
      <c r="LIP92" s="185"/>
      <c r="LIQ92" s="183"/>
      <c r="LIS92" s="182"/>
      <c r="LIX92" s="183"/>
      <c r="LIY92" s="183"/>
      <c r="LIZ92" s="183"/>
      <c r="LJA92" s="184"/>
      <c r="LJB92" s="185"/>
      <c r="LJC92" s="183"/>
      <c r="LJE92" s="182"/>
      <c r="LJJ92" s="183"/>
      <c r="LJK92" s="183"/>
      <c r="LJL92" s="183"/>
      <c r="LJM92" s="184"/>
      <c r="LJN92" s="185"/>
      <c r="LJO92" s="183"/>
      <c r="LJQ92" s="182"/>
      <c r="LJV92" s="183"/>
      <c r="LJW92" s="183"/>
      <c r="LJX92" s="183"/>
      <c r="LJY92" s="184"/>
      <c r="LJZ92" s="185"/>
      <c r="LKA92" s="183"/>
      <c r="LKC92" s="182"/>
      <c r="LKH92" s="183"/>
      <c r="LKI92" s="183"/>
      <c r="LKJ92" s="183"/>
      <c r="LKK92" s="184"/>
      <c r="LKL92" s="185"/>
      <c r="LKM92" s="183"/>
      <c r="LKO92" s="182"/>
      <c r="LKT92" s="183"/>
      <c r="LKU92" s="183"/>
      <c r="LKV92" s="183"/>
      <c r="LKW92" s="184"/>
      <c r="LKX92" s="185"/>
      <c r="LKY92" s="183"/>
      <c r="LLA92" s="182"/>
      <c r="LLF92" s="183"/>
      <c r="LLG92" s="183"/>
      <c r="LLH92" s="183"/>
      <c r="LLI92" s="184"/>
      <c r="LLJ92" s="185"/>
      <c r="LLK92" s="183"/>
      <c r="LLM92" s="182"/>
      <c r="LLR92" s="183"/>
      <c r="LLS92" s="183"/>
      <c r="LLT92" s="183"/>
      <c r="LLU92" s="184"/>
      <c r="LLV92" s="185"/>
      <c r="LLW92" s="183"/>
      <c r="LLY92" s="182"/>
      <c r="LMD92" s="183"/>
      <c r="LME92" s="183"/>
      <c r="LMF92" s="183"/>
      <c r="LMG92" s="184"/>
      <c r="LMH92" s="185"/>
      <c r="LMI92" s="183"/>
      <c r="LMK92" s="182"/>
      <c r="LMP92" s="183"/>
      <c r="LMQ92" s="183"/>
      <c r="LMR92" s="183"/>
      <c r="LMS92" s="184"/>
      <c r="LMT92" s="185"/>
      <c r="LMU92" s="183"/>
      <c r="LMW92" s="182"/>
      <c r="LNB92" s="183"/>
      <c r="LNC92" s="183"/>
      <c r="LND92" s="183"/>
      <c r="LNE92" s="184"/>
      <c r="LNF92" s="185"/>
      <c r="LNG92" s="183"/>
      <c r="LNI92" s="182"/>
      <c r="LNN92" s="183"/>
      <c r="LNO92" s="183"/>
      <c r="LNP92" s="183"/>
      <c r="LNQ92" s="184"/>
      <c r="LNR92" s="185"/>
      <c r="LNS92" s="183"/>
      <c r="LNU92" s="182"/>
      <c r="LNZ92" s="183"/>
      <c r="LOA92" s="183"/>
      <c r="LOB92" s="183"/>
      <c r="LOC92" s="184"/>
      <c r="LOD92" s="185"/>
      <c r="LOE92" s="183"/>
      <c r="LOG92" s="182"/>
      <c r="LOL92" s="183"/>
      <c r="LOM92" s="183"/>
      <c r="LON92" s="183"/>
      <c r="LOO92" s="184"/>
      <c r="LOP92" s="185"/>
      <c r="LOQ92" s="183"/>
      <c r="LOS92" s="182"/>
      <c r="LOX92" s="183"/>
      <c r="LOY92" s="183"/>
      <c r="LOZ92" s="183"/>
      <c r="LPA92" s="184"/>
      <c r="LPB92" s="185"/>
      <c r="LPC92" s="183"/>
      <c r="LPE92" s="182"/>
      <c r="LPJ92" s="183"/>
      <c r="LPK92" s="183"/>
      <c r="LPL92" s="183"/>
      <c r="LPM92" s="184"/>
      <c r="LPN92" s="185"/>
      <c r="LPO92" s="183"/>
      <c r="LPQ92" s="182"/>
      <c r="LPV92" s="183"/>
      <c r="LPW92" s="183"/>
      <c r="LPX92" s="183"/>
      <c r="LPY92" s="184"/>
      <c r="LPZ92" s="185"/>
      <c r="LQA92" s="183"/>
      <c r="LQC92" s="182"/>
      <c r="LQH92" s="183"/>
      <c r="LQI92" s="183"/>
      <c r="LQJ92" s="183"/>
      <c r="LQK92" s="184"/>
      <c r="LQL92" s="185"/>
      <c r="LQM92" s="183"/>
      <c r="LQO92" s="182"/>
      <c r="LQT92" s="183"/>
      <c r="LQU92" s="183"/>
      <c r="LQV92" s="183"/>
      <c r="LQW92" s="184"/>
      <c r="LQX92" s="185"/>
      <c r="LQY92" s="183"/>
      <c r="LRA92" s="182"/>
      <c r="LRF92" s="183"/>
      <c r="LRG92" s="183"/>
      <c r="LRH92" s="183"/>
      <c r="LRI92" s="184"/>
      <c r="LRJ92" s="185"/>
      <c r="LRK92" s="183"/>
      <c r="LRM92" s="182"/>
      <c r="LRR92" s="183"/>
      <c r="LRS92" s="183"/>
      <c r="LRT92" s="183"/>
      <c r="LRU92" s="184"/>
      <c r="LRV92" s="185"/>
      <c r="LRW92" s="183"/>
      <c r="LRY92" s="182"/>
      <c r="LSD92" s="183"/>
      <c r="LSE92" s="183"/>
      <c r="LSF92" s="183"/>
      <c r="LSG92" s="184"/>
      <c r="LSH92" s="185"/>
      <c r="LSI92" s="183"/>
      <c r="LSK92" s="182"/>
      <c r="LSP92" s="183"/>
      <c r="LSQ92" s="183"/>
      <c r="LSR92" s="183"/>
      <c r="LSS92" s="184"/>
      <c r="LST92" s="185"/>
      <c r="LSU92" s="183"/>
      <c r="LSW92" s="182"/>
      <c r="LTB92" s="183"/>
      <c r="LTC92" s="183"/>
      <c r="LTD92" s="183"/>
      <c r="LTE92" s="184"/>
      <c r="LTF92" s="185"/>
      <c r="LTG92" s="183"/>
      <c r="LTI92" s="182"/>
      <c r="LTN92" s="183"/>
      <c r="LTO92" s="183"/>
      <c r="LTP92" s="183"/>
      <c r="LTQ92" s="184"/>
      <c r="LTR92" s="185"/>
      <c r="LTS92" s="183"/>
      <c r="LTU92" s="182"/>
      <c r="LTZ92" s="183"/>
      <c r="LUA92" s="183"/>
      <c r="LUB92" s="183"/>
      <c r="LUC92" s="184"/>
      <c r="LUD92" s="185"/>
      <c r="LUE92" s="183"/>
      <c r="LUG92" s="182"/>
      <c r="LUL92" s="183"/>
      <c r="LUM92" s="183"/>
      <c r="LUN92" s="183"/>
      <c r="LUO92" s="184"/>
      <c r="LUP92" s="185"/>
      <c r="LUQ92" s="183"/>
      <c r="LUS92" s="182"/>
      <c r="LUX92" s="183"/>
      <c r="LUY92" s="183"/>
      <c r="LUZ92" s="183"/>
      <c r="LVA92" s="184"/>
      <c r="LVB92" s="185"/>
      <c r="LVC92" s="183"/>
      <c r="LVE92" s="182"/>
      <c r="LVJ92" s="183"/>
      <c r="LVK92" s="183"/>
      <c r="LVL92" s="183"/>
      <c r="LVM92" s="184"/>
      <c r="LVN92" s="185"/>
      <c r="LVO92" s="183"/>
      <c r="LVQ92" s="182"/>
      <c r="LVV92" s="183"/>
      <c r="LVW92" s="183"/>
      <c r="LVX92" s="183"/>
      <c r="LVY92" s="184"/>
      <c r="LVZ92" s="185"/>
      <c r="LWA92" s="183"/>
      <c r="LWC92" s="182"/>
      <c r="LWH92" s="183"/>
      <c r="LWI92" s="183"/>
      <c r="LWJ92" s="183"/>
      <c r="LWK92" s="184"/>
      <c r="LWL92" s="185"/>
      <c r="LWM92" s="183"/>
      <c r="LWO92" s="182"/>
      <c r="LWT92" s="183"/>
      <c r="LWU92" s="183"/>
      <c r="LWV92" s="183"/>
      <c r="LWW92" s="184"/>
      <c r="LWX92" s="185"/>
      <c r="LWY92" s="183"/>
      <c r="LXA92" s="182"/>
      <c r="LXF92" s="183"/>
      <c r="LXG92" s="183"/>
      <c r="LXH92" s="183"/>
      <c r="LXI92" s="184"/>
      <c r="LXJ92" s="185"/>
      <c r="LXK92" s="183"/>
      <c r="LXM92" s="182"/>
      <c r="LXR92" s="183"/>
      <c r="LXS92" s="183"/>
      <c r="LXT92" s="183"/>
      <c r="LXU92" s="184"/>
      <c r="LXV92" s="185"/>
      <c r="LXW92" s="183"/>
      <c r="LXY92" s="182"/>
      <c r="LYD92" s="183"/>
      <c r="LYE92" s="183"/>
      <c r="LYF92" s="183"/>
      <c r="LYG92" s="184"/>
      <c r="LYH92" s="185"/>
      <c r="LYI92" s="183"/>
      <c r="LYK92" s="182"/>
      <c r="LYP92" s="183"/>
      <c r="LYQ92" s="183"/>
      <c r="LYR92" s="183"/>
      <c r="LYS92" s="184"/>
      <c r="LYT92" s="185"/>
      <c r="LYU92" s="183"/>
      <c r="LYW92" s="182"/>
      <c r="LZB92" s="183"/>
      <c r="LZC92" s="183"/>
      <c r="LZD92" s="183"/>
      <c r="LZE92" s="184"/>
      <c r="LZF92" s="185"/>
      <c r="LZG92" s="183"/>
      <c r="LZI92" s="182"/>
      <c r="LZN92" s="183"/>
      <c r="LZO92" s="183"/>
      <c r="LZP92" s="183"/>
      <c r="LZQ92" s="184"/>
      <c r="LZR92" s="185"/>
      <c r="LZS92" s="183"/>
      <c r="LZU92" s="182"/>
      <c r="LZZ92" s="183"/>
      <c r="MAA92" s="183"/>
      <c r="MAB92" s="183"/>
      <c r="MAC92" s="184"/>
      <c r="MAD92" s="185"/>
      <c r="MAE92" s="183"/>
      <c r="MAG92" s="182"/>
      <c r="MAL92" s="183"/>
      <c r="MAM92" s="183"/>
      <c r="MAN92" s="183"/>
      <c r="MAO92" s="184"/>
      <c r="MAP92" s="185"/>
      <c r="MAQ92" s="183"/>
      <c r="MAS92" s="182"/>
      <c r="MAX92" s="183"/>
      <c r="MAY92" s="183"/>
      <c r="MAZ92" s="183"/>
      <c r="MBA92" s="184"/>
      <c r="MBB92" s="185"/>
      <c r="MBC92" s="183"/>
      <c r="MBE92" s="182"/>
      <c r="MBJ92" s="183"/>
      <c r="MBK92" s="183"/>
      <c r="MBL92" s="183"/>
      <c r="MBM92" s="184"/>
      <c r="MBN92" s="185"/>
      <c r="MBO92" s="183"/>
      <c r="MBQ92" s="182"/>
      <c r="MBV92" s="183"/>
      <c r="MBW92" s="183"/>
      <c r="MBX92" s="183"/>
      <c r="MBY92" s="184"/>
      <c r="MBZ92" s="185"/>
      <c r="MCA92" s="183"/>
      <c r="MCC92" s="182"/>
      <c r="MCH92" s="183"/>
      <c r="MCI92" s="183"/>
      <c r="MCJ92" s="183"/>
      <c r="MCK92" s="184"/>
      <c r="MCL92" s="185"/>
      <c r="MCM92" s="183"/>
      <c r="MCO92" s="182"/>
      <c r="MCT92" s="183"/>
      <c r="MCU92" s="183"/>
      <c r="MCV92" s="183"/>
      <c r="MCW92" s="184"/>
      <c r="MCX92" s="185"/>
      <c r="MCY92" s="183"/>
      <c r="MDA92" s="182"/>
      <c r="MDF92" s="183"/>
      <c r="MDG92" s="183"/>
      <c r="MDH92" s="183"/>
      <c r="MDI92" s="184"/>
      <c r="MDJ92" s="185"/>
      <c r="MDK92" s="183"/>
      <c r="MDM92" s="182"/>
      <c r="MDR92" s="183"/>
      <c r="MDS92" s="183"/>
      <c r="MDT92" s="183"/>
      <c r="MDU92" s="184"/>
      <c r="MDV92" s="185"/>
      <c r="MDW92" s="183"/>
      <c r="MDY92" s="182"/>
      <c r="MED92" s="183"/>
      <c r="MEE92" s="183"/>
      <c r="MEF92" s="183"/>
      <c r="MEG92" s="184"/>
      <c r="MEH92" s="185"/>
      <c r="MEI92" s="183"/>
      <c r="MEK92" s="182"/>
      <c r="MEP92" s="183"/>
      <c r="MEQ92" s="183"/>
      <c r="MER92" s="183"/>
      <c r="MES92" s="184"/>
      <c r="MET92" s="185"/>
      <c r="MEU92" s="183"/>
      <c r="MEW92" s="182"/>
      <c r="MFB92" s="183"/>
      <c r="MFC92" s="183"/>
      <c r="MFD92" s="183"/>
      <c r="MFE92" s="184"/>
      <c r="MFF92" s="185"/>
      <c r="MFG92" s="183"/>
      <c r="MFI92" s="182"/>
      <c r="MFN92" s="183"/>
      <c r="MFO92" s="183"/>
      <c r="MFP92" s="183"/>
      <c r="MFQ92" s="184"/>
      <c r="MFR92" s="185"/>
      <c r="MFS92" s="183"/>
      <c r="MFU92" s="182"/>
      <c r="MFZ92" s="183"/>
      <c r="MGA92" s="183"/>
      <c r="MGB92" s="183"/>
      <c r="MGC92" s="184"/>
      <c r="MGD92" s="185"/>
      <c r="MGE92" s="183"/>
      <c r="MGG92" s="182"/>
      <c r="MGL92" s="183"/>
      <c r="MGM92" s="183"/>
      <c r="MGN92" s="183"/>
      <c r="MGO92" s="184"/>
      <c r="MGP92" s="185"/>
      <c r="MGQ92" s="183"/>
      <c r="MGS92" s="182"/>
      <c r="MGX92" s="183"/>
      <c r="MGY92" s="183"/>
      <c r="MGZ92" s="183"/>
      <c r="MHA92" s="184"/>
      <c r="MHB92" s="185"/>
      <c r="MHC92" s="183"/>
      <c r="MHE92" s="182"/>
      <c r="MHJ92" s="183"/>
      <c r="MHK92" s="183"/>
      <c r="MHL92" s="183"/>
      <c r="MHM92" s="184"/>
      <c r="MHN92" s="185"/>
      <c r="MHO92" s="183"/>
      <c r="MHQ92" s="182"/>
      <c r="MHV92" s="183"/>
      <c r="MHW92" s="183"/>
      <c r="MHX92" s="183"/>
      <c r="MHY92" s="184"/>
      <c r="MHZ92" s="185"/>
      <c r="MIA92" s="183"/>
      <c r="MIC92" s="182"/>
      <c r="MIH92" s="183"/>
      <c r="MII92" s="183"/>
      <c r="MIJ92" s="183"/>
      <c r="MIK92" s="184"/>
      <c r="MIL92" s="185"/>
      <c r="MIM92" s="183"/>
      <c r="MIO92" s="182"/>
      <c r="MIT92" s="183"/>
      <c r="MIU92" s="183"/>
      <c r="MIV92" s="183"/>
      <c r="MIW92" s="184"/>
      <c r="MIX92" s="185"/>
      <c r="MIY92" s="183"/>
      <c r="MJA92" s="182"/>
      <c r="MJF92" s="183"/>
      <c r="MJG92" s="183"/>
      <c r="MJH92" s="183"/>
      <c r="MJI92" s="184"/>
      <c r="MJJ92" s="185"/>
      <c r="MJK92" s="183"/>
      <c r="MJM92" s="182"/>
      <c r="MJR92" s="183"/>
      <c r="MJS92" s="183"/>
      <c r="MJT92" s="183"/>
      <c r="MJU92" s="184"/>
      <c r="MJV92" s="185"/>
      <c r="MJW92" s="183"/>
      <c r="MJY92" s="182"/>
      <c r="MKD92" s="183"/>
      <c r="MKE92" s="183"/>
      <c r="MKF92" s="183"/>
      <c r="MKG92" s="184"/>
      <c r="MKH92" s="185"/>
      <c r="MKI92" s="183"/>
      <c r="MKK92" s="182"/>
      <c r="MKP92" s="183"/>
      <c r="MKQ92" s="183"/>
      <c r="MKR92" s="183"/>
      <c r="MKS92" s="184"/>
      <c r="MKT92" s="185"/>
      <c r="MKU92" s="183"/>
      <c r="MKW92" s="182"/>
      <c r="MLB92" s="183"/>
      <c r="MLC92" s="183"/>
      <c r="MLD92" s="183"/>
      <c r="MLE92" s="184"/>
      <c r="MLF92" s="185"/>
      <c r="MLG92" s="183"/>
      <c r="MLI92" s="182"/>
      <c r="MLN92" s="183"/>
      <c r="MLO92" s="183"/>
      <c r="MLP92" s="183"/>
      <c r="MLQ92" s="184"/>
      <c r="MLR92" s="185"/>
      <c r="MLS92" s="183"/>
      <c r="MLU92" s="182"/>
      <c r="MLZ92" s="183"/>
      <c r="MMA92" s="183"/>
      <c r="MMB92" s="183"/>
      <c r="MMC92" s="184"/>
      <c r="MMD92" s="185"/>
      <c r="MME92" s="183"/>
      <c r="MMG92" s="182"/>
      <c r="MML92" s="183"/>
      <c r="MMM92" s="183"/>
      <c r="MMN92" s="183"/>
      <c r="MMO92" s="184"/>
      <c r="MMP92" s="185"/>
      <c r="MMQ92" s="183"/>
      <c r="MMS92" s="182"/>
      <c r="MMX92" s="183"/>
      <c r="MMY92" s="183"/>
      <c r="MMZ92" s="183"/>
      <c r="MNA92" s="184"/>
      <c r="MNB92" s="185"/>
      <c r="MNC92" s="183"/>
      <c r="MNE92" s="182"/>
      <c r="MNJ92" s="183"/>
      <c r="MNK92" s="183"/>
      <c r="MNL92" s="183"/>
      <c r="MNM92" s="184"/>
      <c r="MNN92" s="185"/>
      <c r="MNO92" s="183"/>
      <c r="MNQ92" s="182"/>
      <c r="MNV92" s="183"/>
      <c r="MNW92" s="183"/>
      <c r="MNX92" s="183"/>
      <c r="MNY92" s="184"/>
      <c r="MNZ92" s="185"/>
      <c r="MOA92" s="183"/>
      <c r="MOC92" s="182"/>
      <c r="MOH92" s="183"/>
      <c r="MOI92" s="183"/>
      <c r="MOJ92" s="183"/>
      <c r="MOK92" s="184"/>
      <c r="MOL92" s="185"/>
      <c r="MOM92" s="183"/>
      <c r="MOO92" s="182"/>
      <c r="MOT92" s="183"/>
      <c r="MOU92" s="183"/>
      <c r="MOV92" s="183"/>
      <c r="MOW92" s="184"/>
      <c r="MOX92" s="185"/>
      <c r="MOY92" s="183"/>
      <c r="MPA92" s="182"/>
      <c r="MPF92" s="183"/>
      <c r="MPG92" s="183"/>
      <c r="MPH92" s="183"/>
      <c r="MPI92" s="184"/>
      <c r="MPJ92" s="185"/>
      <c r="MPK92" s="183"/>
      <c r="MPM92" s="182"/>
      <c r="MPR92" s="183"/>
      <c r="MPS92" s="183"/>
      <c r="MPT92" s="183"/>
      <c r="MPU92" s="184"/>
      <c r="MPV92" s="185"/>
      <c r="MPW92" s="183"/>
      <c r="MPY92" s="182"/>
      <c r="MQD92" s="183"/>
      <c r="MQE92" s="183"/>
      <c r="MQF92" s="183"/>
      <c r="MQG92" s="184"/>
      <c r="MQH92" s="185"/>
      <c r="MQI92" s="183"/>
      <c r="MQK92" s="182"/>
      <c r="MQP92" s="183"/>
      <c r="MQQ92" s="183"/>
      <c r="MQR92" s="183"/>
      <c r="MQS92" s="184"/>
      <c r="MQT92" s="185"/>
      <c r="MQU92" s="183"/>
      <c r="MQW92" s="182"/>
      <c r="MRB92" s="183"/>
      <c r="MRC92" s="183"/>
      <c r="MRD92" s="183"/>
      <c r="MRE92" s="184"/>
      <c r="MRF92" s="185"/>
      <c r="MRG92" s="183"/>
      <c r="MRI92" s="182"/>
      <c r="MRN92" s="183"/>
      <c r="MRO92" s="183"/>
      <c r="MRP92" s="183"/>
      <c r="MRQ92" s="184"/>
      <c r="MRR92" s="185"/>
      <c r="MRS92" s="183"/>
      <c r="MRU92" s="182"/>
      <c r="MRZ92" s="183"/>
      <c r="MSA92" s="183"/>
      <c r="MSB92" s="183"/>
      <c r="MSC92" s="184"/>
      <c r="MSD92" s="185"/>
      <c r="MSE92" s="183"/>
      <c r="MSG92" s="182"/>
      <c r="MSL92" s="183"/>
      <c r="MSM92" s="183"/>
      <c r="MSN92" s="183"/>
      <c r="MSO92" s="184"/>
      <c r="MSP92" s="185"/>
      <c r="MSQ92" s="183"/>
      <c r="MSS92" s="182"/>
      <c r="MSX92" s="183"/>
      <c r="MSY92" s="183"/>
      <c r="MSZ92" s="183"/>
      <c r="MTA92" s="184"/>
      <c r="MTB92" s="185"/>
      <c r="MTC92" s="183"/>
      <c r="MTE92" s="182"/>
      <c r="MTJ92" s="183"/>
      <c r="MTK92" s="183"/>
      <c r="MTL92" s="183"/>
      <c r="MTM92" s="184"/>
      <c r="MTN92" s="185"/>
      <c r="MTO92" s="183"/>
      <c r="MTQ92" s="182"/>
      <c r="MTV92" s="183"/>
      <c r="MTW92" s="183"/>
      <c r="MTX92" s="183"/>
      <c r="MTY92" s="184"/>
      <c r="MTZ92" s="185"/>
      <c r="MUA92" s="183"/>
      <c r="MUC92" s="182"/>
      <c r="MUH92" s="183"/>
      <c r="MUI92" s="183"/>
      <c r="MUJ92" s="183"/>
      <c r="MUK92" s="184"/>
      <c r="MUL92" s="185"/>
      <c r="MUM92" s="183"/>
      <c r="MUO92" s="182"/>
      <c r="MUT92" s="183"/>
      <c r="MUU92" s="183"/>
      <c r="MUV92" s="183"/>
      <c r="MUW92" s="184"/>
      <c r="MUX92" s="185"/>
      <c r="MUY92" s="183"/>
      <c r="MVA92" s="182"/>
      <c r="MVF92" s="183"/>
      <c r="MVG92" s="183"/>
      <c r="MVH92" s="183"/>
      <c r="MVI92" s="184"/>
      <c r="MVJ92" s="185"/>
      <c r="MVK92" s="183"/>
      <c r="MVM92" s="182"/>
      <c r="MVR92" s="183"/>
      <c r="MVS92" s="183"/>
      <c r="MVT92" s="183"/>
      <c r="MVU92" s="184"/>
      <c r="MVV92" s="185"/>
      <c r="MVW92" s="183"/>
      <c r="MVY92" s="182"/>
      <c r="MWD92" s="183"/>
      <c r="MWE92" s="183"/>
      <c r="MWF92" s="183"/>
      <c r="MWG92" s="184"/>
      <c r="MWH92" s="185"/>
      <c r="MWI92" s="183"/>
      <c r="MWK92" s="182"/>
      <c r="MWP92" s="183"/>
      <c r="MWQ92" s="183"/>
      <c r="MWR92" s="183"/>
      <c r="MWS92" s="184"/>
      <c r="MWT92" s="185"/>
      <c r="MWU92" s="183"/>
      <c r="MWW92" s="182"/>
      <c r="MXB92" s="183"/>
      <c r="MXC92" s="183"/>
      <c r="MXD92" s="183"/>
      <c r="MXE92" s="184"/>
      <c r="MXF92" s="185"/>
      <c r="MXG92" s="183"/>
      <c r="MXI92" s="182"/>
      <c r="MXN92" s="183"/>
      <c r="MXO92" s="183"/>
      <c r="MXP92" s="183"/>
      <c r="MXQ92" s="184"/>
      <c r="MXR92" s="185"/>
      <c r="MXS92" s="183"/>
      <c r="MXU92" s="182"/>
      <c r="MXZ92" s="183"/>
      <c r="MYA92" s="183"/>
      <c r="MYB92" s="183"/>
      <c r="MYC92" s="184"/>
      <c r="MYD92" s="185"/>
      <c r="MYE92" s="183"/>
      <c r="MYG92" s="182"/>
      <c r="MYL92" s="183"/>
      <c r="MYM92" s="183"/>
      <c r="MYN92" s="183"/>
      <c r="MYO92" s="184"/>
      <c r="MYP92" s="185"/>
      <c r="MYQ92" s="183"/>
      <c r="MYS92" s="182"/>
      <c r="MYX92" s="183"/>
      <c r="MYY92" s="183"/>
      <c r="MYZ92" s="183"/>
      <c r="MZA92" s="184"/>
      <c r="MZB92" s="185"/>
      <c r="MZC92" s="183"/>
      <c r="MZE92" s="182"/>
      <c r="MZJ92" s="183"/>
      <c r="MZK92" s="183"/>
      <c r="MZL92" s="183"/>
      <c r="MZM92" s="184"/>
      <c r="MZN92" s="185"/>
      <c r="MZO92" s="183"/>
      <c r="MZQ92" s="182"/>
      <c r="MZV92" s="183"/>
      <c r="MZW92" s="183"/>
      <c r="MZX92" s="183"/>
      <c r="MZY92" s="184"/>
      <c r="MZZ92" s="185"/>
      <c r="NAA92" s="183"/>
      <c r="NAC92" s="182"/>
      <c r="NAH92" s="183"/>
      <c r="NAI92" s="183"/>
      <c r="NAJ92" s="183"/>
      <c r="NAK92" s="184"/>
      <c r="NAL92" s="185"/>
      <c r="NAM92" s="183"/>
      <c r="NAO92" s="182"/>
      <c r="NAT92" s="183"/>
      <c r="NAU92" s="183"/>
      <c r="NAV92" s="183"/>
      <c r="NAW92" s="184"/>
      <c r="NAX92" s="185"/>
      <c r="NAY92" s="183"/>
      <c r="NBA92" s="182"/>
      <c r="NBF92" s="183"/>
      <c r="NBG92" s="183"/>
      <c r="NBH92" s="183"/>
      <c r="NBI92" s="184"/>
      <c r="NBJ92" s="185"/>
      <c r="NBK92" s="183"/>
      <c r="NBM92" s="182"/>
      <c r="NBR92" s="183"/>
      <c r="NBS92" s="183"/>
      <c r="NBT92" s="183"/>
      <c r="NBU92" s="184"/>
      <c r="NBV92" s="185"/>
      <c r="NBW92" s="183"/>
      <c r="NBY92" s="182"/>
      <c r="NCD92" s="183"/>
      <c r="NCE92" s="183"/>
      <c r="NCF92" s="183"/>
      <c r="NCG92" s="184"/>
      <c r="NCH92" s="185"/>
      <c r="NCI92" s="183"/>
      <c r="NCK92" s="182"/>
      <c r="NCP92" s="183"/>
      <c r="NCQ92" s="183"/>
      <c r="NCR92" s="183"/>
      <c r="NCS92" s="184"/>
      <c r="NCT92" s="185"/>
      <c r="NCU92" s="183"/>
      <c r="NCW92" s="182"/>
      <c r="NDB92" s="183"/>
      <c r="NDC92" s="183"/>
      <c r="NDD92" s="183"/>
      <c r="NDE92" s="184"/>
      <c r="NDF92" s="185"/>
      <c r="NDG92" s="183"/>
      <c r="NDI92" s="182"/>
      <c r="NDN92" s="183"/>
      <c r="NDO92" s="183"/>
      <c r="NDP92" s="183"/>
      <c r="NDQ92" s="184"/>
      <c r="NDR92" s="185"/>
      <c r="NDS92" s="183"/>
      <c r="NDU92" s="182"/>
      <c r="NDZ92" s="183"/>
      <c r="NEA92" s="183"/>
      <c r="NEB92" s="183"/>
      <c r="NEC92" s="184"/>
      <c r="NED92" s="185"/>
      <c r="NEE92" s="183"/>
      <c r="NEG92" s="182"/>
      <c r="NEL92" s="183"/>
      <c r="NEM92" s="183"/>
      <c r="NEN92" s="183"/>
      <c r="NEO92" s="184"/>
      <c r="NEP92" s="185"/>
      <c r="NEQ92" s="183"/>
      <c r="NES92" s="182"/>
      <c r="NEX92" s="183"/>
      <c r="NEY92" s="183"/>
      <c r="NEZ92" s="183"/>
      <c r="NFA92" s="184"/>
      <c r="NFB92" s="185"/>
      <c r="NFC92" s="183"/>
      <c r="NFE92" s="182"/>
      <c r="NFJ92" s="183"/>
      <c r="NFK92" s="183"/>
      <c r="NFL92" s="183"/>
      <c r="NFM92" s="184"/>
      <c r="NFN92" s="185"/>
      <c r="NFO92" s="183"/>
      <c r="NFQ92" s="182"/>
      <c r="NFV92" s="183"/>
      <c r="NFW92" s="183"/>
      <c r="NFX92" s="183"/>
      <c r="NFY92" s="184"/>
      <c r="NFZ92" s="185"/>
      <c r="NGA92" s="183"/>
      <c r="NGC92" s="182"/>
      <c r="NGH92" s="183"/>
      <c r="NGI92" s="183"/>
      <c r="NGJ92" s="183"/>
      <c r="NGK92" s="184"/>
      <c r="NGL92" s="185"/>
      <c r="NGM92" s="183"/>
      <c r="NGO92" s="182"/>
      <c r="NGT92" s="183"/>
      <c r="NGU92" s="183"/>
      <c r="NGV92" s="183"/>
      <c r="NGW92" s="184"/>
      <c r="NGX92" s="185"/>
      <c r="NGY92" s="183"/>
      <c r="NHA92" s="182"/>
      <c r="NHF92" s="183"/>
      <c r="NHG92" s="183"/>
      <c r="NHH92" s="183"/>
      <c r="NHI92" s="184"/>
      <c r="NHJ92" s="185"/>
      <c r="NHK92" s="183"/>
      <c r="NHM92" s="182"/>
      <c r="NHR92" s="183"/>
      <c r="NHS92" s="183"/>
      <c r="NHT92" s="183"/>
      <c r="NHU92" s="184"/>
      <c r="NHV92" s="185"/>
      <c r="NHW92" s="183"/>
      <c r="NHY92" s="182"/>
      <c r="NID92" s="183"/>
      <c r="NIE92" s="183"/>
      <c r="NIF92" s="183"/>
      <c r="NIG92" s="184"/>
      <c r="NIH92" s="185"/>
      <c r="NII92" s="183"/>
      <c r="NIK92" s="182"/>
      <c r="NIP92" s="183"/>
      <c r="NIQ92" s="183"/>
      <c r="NIR92" s="183"/>
      <c r="NIS92" s="184"/>
      <c r="NIT92" s="185"/>
      <c r="NIU92" s="183"/>
      <c r="NIW92" s="182"/>
      <c r="NJB92" s="183"/>
      <c r="NJC92" s="183"/>
      <c r="NJD92" s="183"/>
      <c r="NJE92" s="184"/>
      <c r="NJF92" s="185"/>
      <c r="NJG92" s="183"/>
      <c r="NJI92" s="182"/>
      <c r="NJN92" s="183"/>
      <c r="NJO92" s="183"/>
      <c r="NJP92" s="183"/>
      <c r="NJQ92" s="184"/>
      <c r="NJR92" s="185"/>
      <c r="NJS92" s="183"/>
      <c r="NJU92" s="182"/>
      <c r="NJZ92" s="183"/>
      <c r="NKA92" s="183"/>
      <c r="NKB92" s="183"/>
      <c r="NKC92" s="184"/>
      <c r="NKD92" s="185"/>
      <c r="NKE92" s="183"/>
      <c r="NKG92" s="182"/>
      <c r="NKL92" s="183"/>
      <c r="NKM92" s="183"/>
      <c r="NKN92" s="183"/>
      <c r="NKO92" s="184"/>
      <c r="NKP92" s="185"/>
      <c r="NKQ92" s="183"/>
      <c r="NKS92" s="182"/>
      <c r="NKX92" s="183"/>
      <c r="NKY92" s="183"/>
      <c r="NKZ92" s="183"/>
      <c r="NLA92" s="184"/>
      <c r="NLB92" s="185"/>
      <c r="NLC92" s="183"/>
      <c r="NLE92" s="182"/>
      <c r="NLJ92" s="183"/>
      <c r="NLK92" s="183"/>
      <c r="NLL92" s="183"/>
      <c r="NLM92" s="184"/>
      <c r="NLN92" s="185"/>
      <c r="NLO92" s="183"/>
      <c r="NLQ92" s="182"/>
      <c r="NLV92" s="183"/>
      <c r="NLW92" s="183"/>
      <c r="NLX92" s="183"/>
      <c r="NLY92" s="184"/>
      <c r="NLZ92" s="185"/>
      <c r="NMA92" s="183"/>
      <c r="NMC92" s="182"/>
      <c r="NMH92" s="183"/>
      <c r="NMI92" s="183"/>
      <c r="NMJ92" s="183"/>
      <c r="NMK92" s="184"/>
      <c r="NML92" s="185"/>
      <c r="NMM92" s="183"/>
      <c r="NMO92" s="182"/>
      <c r="NMT92" s="183"/>
      <c r="NMU92" s="183"/>
      <c r="NMV92" s="183"/>
      <c r="NMW92" s="184"/>
      <c r="NMX92" s="185"/>
      <c r="NMY92" s="183"/>
      <c r="NNA92" s="182"/>
      <c r="NNF92" s="183"/>
      <c r="NNG92" s="183"/>
      <c r="NNH92" s="183"/>
      <c r="NNI92" s="184"/>
      <c r="NNJ92" s="185"/>
      <c r="NNK92" s="183"/>
      <c r="NNM92" s="182"/>
      <c r="NNR92" s="183"/>
      <c r="NNS92" s="183"/>
      <c r="NNT92" s="183"/>
      <c r="NNU92" s="184"/>
      <c r="NNV92" s="185"/>
      <c r="NNW92" s="183"/>
      <c r="NNY92" s="182"/>
      <c r="NOD92" s="183"/>
      <c r="NOE92" s="183"/>
      <c r="NOF92" s="183"/>
      <c r="NOG92" s="184"/>
      <c r="NOH92" s="185"/>
      <c r="NOI92" s="183"/>
      <c r="NOK92" s="182"/>
      <c r="NOP92" s="183"/>
      <c r="NOQ92" s="183"/>
      <c r="NOR92" s="183"/>
      <c r="NOS92" s="184"/>
      <c r="NOT92" s="185"/>
      <c r="NOU92" s="183"/>
      <c r="NOW92" s="182"/>
      <c r="NPB92" s="183"/>
      <c r="NPC92" s="183"/>
      <c r="NPD92" s="183"/>
      <c r="NPE92" s="184"/>
      <c r="NPF92" s="185"/>
      <c r="NPG92" s="183"/>
      <c r="NPI92" s="182"/>
      <c r="NPN92" s="183"/>
      <c r="NPO92" s="183"/>
      <c r="NPP92" s="183"/>
      <c r="NPQ92" s="184"/>
      <c r="NPR92" s="185"/>
      <c r="NPS92" s="183"/>
      <c r="NPU92" s="182"/>
      <c r="NPZ92" s="183"/>
      <c r="NQA92" s="183"/>
      <c r="NQB92" s="183"/>
      <c r="NQC92" s="184"/>
      <c r="NQD92" s="185"/>
      <c r="NQE92" s="183"/>
      <c r="NQG92" s="182"/>
      <c r="NQL92" s="183"/>
      <c r="NQM92" s="183"/>
      <c r="NQN92" s="183"/>
      <c r="NQO92" s="184"/>
      <c r="NQP92" s="185"/>
      <c r="NQQ92" s="183"/>
      <c r="NQS92" s="182"/>
      <c r="NQX92" s="183"/>
      <c r="NQY92" s="183"/>
      <c r="NQZ92" s="183"/>
      <c r="NRA92" s="184"/>
      <c r="NRB92" s="185"/>
      <c r="NRC92" s="183"/>
      <c r="NRE92" s="182"/>
      <c r="NRJ92" s="183"/>
      <c r="NRK92" s="183"/>
      <c r="NRL92" s="183"/>
      <c r="NRM92" s="184"/>
      <c r="NRN92" s="185"/>
      <c r="NRO92" s="183"/>
      <c r="NRQ92" s="182"/>
      <c r="NRV92" s="183"/>
      <c r="NRW92" s="183"/>
      <c r="NRX92" s="183"/>
      <c r="NRY92" s="184"/>
      <c r="NRZ92" s="185"/>
      <c r="NSA92" s="183"/>
      <c r="NSC92" s="182"/>
      <c r="NSH92" s="183"/>
      <c r="NSI92" s="183"/>
      <c r="NSJ92" s="183"/>
      <c r="NSK92" s="184"/>
      <c r="NSL92" s="185"/>
      <c r="NSM92" s="183"/>
      <c r="NSO92" s="182"/>
      <c r="NST92" s="183"/>
      <c r="NSU92" s="183"/>
      <c r="NSV92" s="183"/>
      <c r="NSW92" s="184"/>
      <c r="NSX92" s="185"/>
      <c r="NSY92" s="183"/>
      <c r="NTA92" s="182"/>
      <c r="NTF92" s="183"/>
      <c r="NTG92" s="183"/>
      <c r="NTH92" s="183"/>
      <c r="NTI92" s="184"/>
      <c r="NTJ92" s="185"/>
      <c r="NTK92" s="183"/>
      <c r="NTM92" s="182"/>
      <c r="NTR92" s="183"/>
      <c r="NTS92" s="183"/>
      <c r="NTT92" s="183"/>
      <c r="NTU92" s="184"/>
      <c r="NTV92" s="185"/>
      <c r="NTW92" s="183"/>
      <c r="NTY92" s="182"/>
      <c r="NUD92" s="183"/>
      <c r="NUE92" s="183"/>
      <c r="NUF92" s="183"/>
      <c r="NUG92" s="184"/>
      <c r="NUH92" s="185"/>
      <c r="NUI92" s="183"/>
      <c r="NUK92" s="182"/>
      <c r="NUP92" s="183"/>
      <c r="NUQ92" s="183"/>
      <c r="NUR92" s="183"/>
      <c r="NUS92" s="184"/>
      <c r="NUT92" s="185"/>
      <c r="NUU92" s="183"/>
      <c r="NUW92" s="182"/>
      <c r="NVB92" s="183"/>
      <c r="NVC92" s="183"/>
      <c r="NVD92" s="183"/>
      <c r="NVE92" s="184"/>
      <c r="NVF92" s="185"/>
      <c r="NVG92" s="183"/>
      <c r="NVI92" s="182"/>
      <c r="NVN92" s="183"/>
      <c r="NVO92" s="183"/>
      <c r="NVP92" s="183"/>
      <c r="NVQ92" s="184"/>
      <c r="NVR92" s="185"/>
      <c r="NVS92" s="183"/>
      <c r="NVU92" s="182"/>
      <c r="NVZ92" s="183"/>
      <c r="NWA92" s="183"/>
      <c r="NWB92" s="183"/>
      <c r="NWC92" s="184"/>
      <c r="NWD92" s="185"/>
      <c r="NWE92" s="183"/>
      <c r="NWG92" s="182"/>
      <c r="NWL92" s="183"/>
      <c r="NWM92" s="183"/>
      <c r="NWN92" s="183"/>
      <c r="NWO92" s="184"/>
      <c r="NWP92" s="185"/>
      <c r="NWQ92" s="183"/>
      <c r="NWS92" s="182"/>
      <c r="NWX92" s="183"/>
      <c r="NWY92" s="183"/>
      <c r="NWZ92" s="183"/>
      <c r="NXA92" s="184"/>
      <c r="NXB92" s="185"/>
      <c r="NXC92" s="183"/>
      <c r="NXE92" s="182"/>
      <c r="NXJ92" s="183"/>
      <c r="NXK92" s="183"/>
      <c r="NXL92" s="183"/>
      <c r="NXM92" s="184"/>
      <c r="NXN92" s="185"/>
      <c r="NXO92" s="183"/>
      <c r="NXQ92" s="182"/>
      <c r="NXV92" s="183"/>
      <c r="NXW92" s="183"/>
      <c r="NXX92" s="183"/>
      <c r="NXY92" s="184"/>
      <c r="NXZ92" s="185"/>
      <c r="NYA92" s="183"/>
      <c r="NYC92" s="182"/>
      <c r="NYH92" s="183"/>
      <c r="NYI92" s="183"/>
      <c r="NYJ92" s="183"/>
      <c r="NYK92" s="184"/>
      <c r="NYL92" s="185"/>
      <c r="NYM92" s="183"/>
      <c r="NYO92" s="182"/>
      <c r="NYT92" s="183"/>
      <c r="NYU92" s="183"/>
      <c r="NYV92" s="183"/>
      <c r="NYW92" s="184"/>
      <c r="NYX92" s="185"/>
      <c r="NYY92" s="183"/>
      <c r="NZA92" s="182"/>
      <c r="NZF92" s="183"/>
      <c r="NZG92" s="183"/>
      <c r="NZH92" s="183"/>
      <c r="NZI92" s="184"/>
      <c r="NZJ92" s="185"/>
      <c r="NZK92" s="183"/>
      <c r="NZM92" s="182"/>
      <c r="NZR92" s="183"/>
      <c r="NZS92" s="183"/>
      <c r="NZT92" s="183"/>
      <c r="NZU92" s="184"/>
      <c r="NZV92" s="185"/>
      <c r="NZW92" s="183"/>
      <c r="NZY92" s="182"/>
      <c r="OAD92" s="183"/>
      <c r="OAE92" s="183"/>
      <c r="OAF92" s="183"/>
      <c r="OAG92" s="184"/>
      <c r="OAH92" s="185"/>
      <c r="OAI92" s="183"/>
      <c r="OAK92" s="182"/>
      <c r="OAP92" s="183"/>
      <c r="OAQ92" s="183"/>
      <c r="OAR92" s="183"/>
      <c r="OAS92" s="184"/>
      <c r="OAT92" s="185"/>
      <c r="OAU92" s="183"/>
      <c r="OAW92" s="182"/>
      <c r="OBB92" s="183"/>
      <c r="OBC92" s="183"/>
      <c r="OBD92" s="183"/>
      <c r="OBE92" s="184"/>
      <c r="OBF92" s="185"/>
      <c r="OBG92" s="183"/>
      <c r="OBI92" s="182"/>
      <c r="OBN92" s="183"/>
      <c r="OBO92" s="183"/>
      <c r="OBP92" s="183"/>
      <c r="OBQ92" s="184"/>
      <c r="OBR92" s="185"/>
      <c r="OBS92" s="183"/>
      <c r="OBU92" s="182"/>
      <c r="OBZ92" s="183"/>
      <c r="OCA92" s="183"/>
      <c r="OCB92" s="183"/>
      <c r="OCC92" s="184"/>
      <c r="OCD92" s="185"/>
      <c r="OCE92" s="183"/>
      <c r="OCG92" s="182"/>
      <c r="OCL92" s="183"/>
      <c r="OCM92" s="183"/>
      <c r="OCN92" s="183"/>
      <c r="OCO92" s="184"/>
      <c r="OCP92" s="185"/>
      <c r="OCQ92" s="183"/>
      <c r="OCS92" s="182"/>
      <c r="OCX92" s="183"/>
      <c r="OCY92" s="183"/>
      <c r="OCZ92" s="183"/>
      <c r="ODA92" s="184"/>
      <c r="ODB92" s="185"/>
      <c r="ODC92" s="183"/>
      <c r="ODE92" s="182"/>
      <c r="ODJ92" s="183"/>
      <c r="ODK92" s="183"/>
      <c r="ODL92" s="183"/>
      <c r="ODM92" s="184"/>
      <c r="ODN92" s="185"/>
      <c r="ODO92" s="183"/>
      <c r="ODQ92" s="182"/>
      <c r="ODV92" s="183"/>
      <c r="ODW92" s="183"/>
      <c r="ODX92" s="183"/>
      <c r="ODY92" s="184"/>
      <c r="ODZ92" s="185"/>
      <c r="OEA92" s="183"/>
      <c r="OEC92" s="182"/>
      <c r="OEH92" s="183"/>
      <c r="OEI92" s="183"/>
      <c r="OEJ92" s="183"/>
      <c r="OEK92" s="184"/>
      <c r="OEL92" s="185"/>
      <c r="OEM92" s="183"/>
      <c r="OEO92" s="182"/>
      <c r="OET92" s="183"/>
      <c r="OEU92" s="183"/>
      <c r="OEV92" s="183"/>
      <c r="OEW92" s="184"/>
      <c r="OEX92" s="185"/>
      <c r="OEY92" s="183"/>
      <c r="OFA92" s="182"/>
      <c r="OFF92" s="183"/>
      <c r="OFG92" s="183"/>
      <c r="OFH92" s="183"/>
      <c r="OFI92" s="184"/>
      <c r="OFJ92" s="185"/>
      <c r="OFK92" s="183"/>
      <c r="OFM92" s="182"/>
      <c r="OFR92" s="183"/>
      <c r="OFS92" s="183"/>
      <c r="OFT92" s="183"/>
      <c r="OFU92" s="184"/>
      <c r="OFV92" s="185"/>
      <c r="OFW92" s="183"/>
      <c r="OFY92" s="182"/>
      <c r="OGD92" s="183"/>
      <c r="OGE92" s="183"/>
      <c r="OGF92" s="183"/>
      <c r="OGG92" s="184"/>
      <c r="OGH92" s="185"/>
      <c r="OGI92" s="183"/>
      <c r="OGK92" s="182"/>
      <c r="OGP92" s="183"/>
      <c r="OGQ92" s="183"/>
      <c r="OGR92" s="183"/>
      <c r="OGS92" s="184"/>
      <c r="OGT92" s="185"/>
      <c r="OGU92" s="183"/>
      <c r="OGW92" s="182"/>
      <c r="OHB92" s="183"/>
      <c r="OHC92" s="183"/>
      <c r="OHD92" s="183"/>
      <c r="OHE92" s="184"/>
      <c r="OHF92" s="185"/>
      <c r="OHG92" s="183"/>
      <c r="OHI92" s="182"/>
      <c r="OHN92" s="183"/>
      <c r="OHO92" s="183"/>
      <c r="OHP92" s="183"/>
      <c r="OHQ92" s="184"/>
      <c r="OHR92" s="185"/>
      <c r="OHS92" s="183"/>
      <c r="OHU92" s="182"/>
      <c r="OHZ92" s="183"/>
      <c r="OIA92" s="183"/>
      <c r="OIB92" s="183"/>
      <c r="OIC92" s="184"/>
      <c r="OID92" s="185"/>
      <c r="OIE92" s="183"/>
      <c r="OIG92" s="182"/>
      <c r="OIL92" s="183"/>
      <c r="OIM92" s="183"/>
      <c r="OIN92" s="183"/>
      <c r="OIO92" s="184"/>
      <c r="OIP92" s="185"/>
      <c r="OIQ92" s="183"/>
      <c r="OIS92" s="182"/>
      <c r="OIX92" s="183"/>
      <c r="OIY92" s="183"/>
      <c r="OIZ92" s="183"/>
      <c r="OJA92" s="184"/>
      <c r="OJB92" s="185"/>
      <c r="OJC92" s="183"/>
      <c r="OJE92" s="182"/>
      <c r="OJJ92" s="183"/>
      <c r="OJK92" s="183"/>
      <c r="OJL92" s="183"/>
      <c r="OJM92" s="184"/>
      <c r="OJN92" s="185"/>
      <c r="OJO92" s="183"/>
      <c r="OJQ92" s="182"/>
      <c r="OJV92" s="183"/>
      <c r="OJW92" s="183"/>
      <c r="OJX92" s="183"/>
      <c r="OJY92" s="184"/>
      <c r="OJZ92" s="185"/>
      <c r="OKA92" s="183"/>
      <c r="OKC92" s="182"/>
      <c r="OKH92" s="183"/>
      <c r="OKI92" s="183"/>
      <c r="OKJ92" s="183"/>
      <c r="OKK92" s="184"/>
      <c r="OKL92" s="185"/>
      <c r="OKM92" s="183"/>
      <c r="OKO92" s="182"/>
      <c r="OKT92" s="183"/>
      <c r="OKU92" s="183"/>
      <c r="OKV92" s="183"/>
      <c r="OKW92" s="184"/>
      <c r="OKX92" s="185"/>
      <c r="OKY92" s="183"/>
      <c r="OLA92" s="182"/>
      <c r="OLF92" s="183"/>
      <c r="OLG92" s="183"/>
      <c r="OLH92" s="183"/>
      <c r="OLI92" s="184"/>
      <c r="OLJ92" s="185"/>
      <c r="OLK92" s="183"/>
      <c r="OLM92" s="182"/>
      <c r="OLR92" s="183"/>
      <c r="OLS92" s="183"/>
      <c r="OLT92" s="183"/>
      <c r="OLU92" s="184"/>
      <c r="OLV92" s="185"/>
      <c r="OLW92" s="183"/>
      <c r="OLY92" s="182"/>
      <c r="OMD92" s="183"/>
      <c r="OME92" s="183"/>
      <c r="OMF92" s="183"/>
      <c r="OMG92" s="184"/>
      <c r="OMH92" s="185"/>
      <c r="OMI92" s="183"/>
      <c r="OMK92" s="182"/>
      <c r="OMP92" s="183"/>
      <c r="OMQ92" s="183"/>
      <c r="OMR92" s="183"/>
      <c r="OMS92" s="184"/>
      <c r="OMT92" s="185"/>
      <c r="OMU92" s="183"/>
      <c r="OMW92" s="182"/>
      <c r="ONB92" s="183"/>
      <c r="ONC92" s="183"/>
      <c r="OND92" s="183"/>
      <c r="ONE92" s="184"/>
      <c r="ONF92" s="185"/>
      <c r="ONG92" s="183"/>
      <c r="ONI92" s="182"/>
      <c r="ONN92" s="183"/>
      <c r="ONO92" s="183"/>
      <c r="ONP92" s="183"/>
      <c r="ONQ92" s="184"/>
      <c r="ONR92" s="185"/>
      <c r="ONS92" s="183"/>
      <c r="ONU92" s="182"/>
      <c r="ONZ92" s="183"/>
      <c r="OOA92" s="183"/>
      <c r="OOB92" s="183"/>
      <c r="OOC92" s="184"/>
      <c r="OOD92" s="185"/>
      <c r="OOE92" s="183"/>
      <c r="OOG92" s="182"/>
      <c r="OOL92" s="183"/>
      <c r="OOM92" s="183"/>
      <c r="OON92" s="183"/>
      <c r="OOO92" s="184"/>
      <c r="OOP92" s="185"/>
      <c r="OOQ92" s="183"/>
      <c r="OOS92" s="182"/>
      <c r="OOX92" s="183"/>
      <c r="OOY92" s="183"/>
      <c r="OOZ92" s="183"/>
      <c r="OPA92" s="184"/>
      <c r="OPB92" s="185"/>
      <c r="OPC92" s="183"/>
      <c r="OPE92" s="182"/>
      <c r="OPJ92" s="183"/>
      <c r="OPK92" s="183"/>
      <c r="OPL92" s="183"/>
      <c r="OPM92" s="184"/>
      <c r="OPN92" s="185"/>
      <c r="OPO92" s="183"/>
      <c r="OPQ92" s="182"/>
      <c r="OPV92" s="183"/>
      <c r="OPW92" s="183"/>
      <c r="OPX92" s="183"/>
      <c r="OPY92" s="184"/>
      <c r="OPZ92" s="185"/>
      <c r="OQA92" s="183"/>
      <c r="OQC92" s="182"/>
      <c r="OQH92" s="183"/>
      <c r="OQI92" s="183"/>
      <c r="OQJ92" s="183"/>
      <c r="OQK92" s="184"/>
      <c r="OQL92" s="185"/>
      <c r="OQM92" s="183"/>
      <c r="OQO92" s="182"/>
      <c r="OQT92" s="183"/>
      <c r="OQU92" s="183"/>
      <c r="OQV92" s="183"/>
      <c r="OQW92" s="184"/>
      <c r="OQX92" s="185"/>
      <c r="OQY92" s="183"/>
      <c r="ORA92" s="182"/>
      <c r="ORF92" s="183"/>
      <c r="ORG92" s="183"/>
      <c r="ORH92" s="183"/>
      <c r="ORI92" s="184"/>
      <c r="ORJ92" s="185"/>
      <c r="ORK92" s="183"/>
      <c r="ORM92" s="182"/>
      <c r="ORR92" s="183"/>
      <c r="ORS92" s="183"/>
      <c r="ORT92" s="183"/>
      <c r="ORU92" s="184"/>
      <c r="ORV92" s="185"/>
      <c r="ORW92" s="183"/>
      <c r="ORY92" s="182"/>
      <c r="OSD92" s="183"/>
      <c r="OSE92" s="183"/>
      <c r="OSF92" s="183"/>
      <c r="OSG92" s="184"/>
      <c r="OSH92" s="185"/>
      <c r="OSI92" s="183"/>
      <c r="OSK92" s="182"/>
      <c r="OSP92" s="183"/>
      <c r="OSQ92" s="183"/>
      <c r="OSR92" s="183"/>
      <c r="OSS92" s="184"/>
      <c r="OST92" s="185"/>
      <c r="OSU92" s="183"/>
      <c r="OSW92" s="182"/>
      <c r="OTB92" s="183"/>
      <c r="OTC92" s="183"/>
      <c r="OTD92" s="183"/>
      <c r="OTE92" s="184"/>
      <c r="OTF92" s="185"/>
      <c r="OTG92" s="183"/>
      <c r="OTI92" s="182"/>
      <c r="OTN92" s="183"/>
      <c r="OTO92" s="183"/>
      <c r="OTP92" s="183"/>
      <c r="OTQ92" s="184"/>
      <c r="OTR92" s="185"/>
      <c r="OTS92" s="183"/>
      <c r="OTU92" s="182"/>
      <c r="OTZ92" s="183"/>
      <c r="OUA92" s="183"/>
      <c r="OUB92" s="183"/>
      <c r="OUC92" s="184"/>
      <c r="OUD92" s="185"/>
      <c r="OUE92" s="183"/>
      <c r="OUG92" s="182"/>
      <c r="OUL92" s="183"/>
      <c r="OUM92" s="183"/>
      <c r="OUN92" s="183"/>
      <c r="OUO92" s="184"/>
      <c r="OUP92" s="185"/>
      <c r="OUQ92" s="183"/>
      <c r="OUS92" s="182"/>
      <c r="OUX92" s="183"/>
      <c r="OUY92" s="183"/>
      <c r="OUZ92" s="183"/>
      <c r="OVA92" s="184"/>
      <c r="OVB92" s="185"/>
      <c r="OVC92" s="183"/>
      <c r="OVE92" s="182"/>
      <c r="OVJ92" s="183"/>
      <c r="OVK92" s="183"/>
      <c r="OVL92" s="183"/>
      <c r="OVM92" s="184"/>
      <c r="OVN92" s="185"/>
      <c r="OVO92" s="183"/>
      <c r="OVQ92" s="182"/>
      <c r="OVV92" s="183"/>
      <c r="OVW92" s="183"/>
      <c r="OVX92" s="183"/>
      <c r="OVY92" s="184"/>
      <c r="OVZ92" s="185"/>
      <c r="OWA92" s="183"/>
      <c r="OWC92" s="182"/>
      <c r="OWH92" s="183"/>
      <c r="OWI92" s="183"/>
      <c r="OWJ92" s="183"/>
      <c r="OWK92" s="184"/>
      <c r="OWL92" s="185"/>
      <c r="OWM92" s="183"/>
      <c r="OWO92" s="182"/>
      <c r="OWT92" s="183"/>
      <c r="OWU92" s="183"/>
      <c r="OWV92" s="183"/>
      <c r="OWW92" s="184"/>
      <c r="OWX92" s="185"/>
      <c r="OWY92" s="183"/>
      <c r="OXA92" s="182"/>
      <c r="OXF92" s="183"/>
      <c r="OXG92" s="183"/>
      <c r="OXH92" s="183"/>
      <c r="OXI92" s="184"/>
      <c r="OXJ92" s="185"/>
      <c r="OXK92" s="183"/>
      <c r="OXM92" s="182"/>
      <c r="OXR92" s="183"/>
      <c r="OXS92" s="183"/>
      <c r="OXT92" s="183"/>
      <c r="OXU92" s="184"/>
      <c r="OXV92" s="185"/>
      <c r="OXW92" s="183"/>
      <c r="OXY92" s="182"/>
      <c r="OYD92" s="183"/>
      <c r="OYE92" s="183"/>
      <c r="OYF92" s="183"/>
      <c r="OYG92" s="184"/>
      <c r="OYH92" s="185"/>
      <c r="OYI92" s="183"/>
      <c r="OYK92" s="182"/>
      <c r="OYP92" s="183"/>
      <c r="OYQ92" s="183"/>
      <c r="OYR92" s="183"/>
      <c r="OYS92" s="184"/>
      <c r="OYT92" s="185"/>
      <c r="OYU92" s="183"/>
      <c r="OYW92" s="182"/>
      <c r="OZB92" s="183"/>
      <c r="OZC92" s="183"/>
      <c r="OZD92" s="183"/>
      <c r="OZE92" s="184"/>
      <c r="OZF92" s="185"/>
      <c r="OZG92" s="183"/>
      <c r="OZI92" s="182"/>
      <c r="OZN92" s="183"/>
      <c r="OZO92" s="183"/>
      <c r="OZP92" s="183"/>
      <c r="OZQ92" s="184"/>
      <c r="OZR92" s="185"/>
      <c r="OZS92" s="183"/>
      <c r="OZU92" s="182"/>
      <c r="OZZ92" s="183"/>
      <c r="PAA92" s="183"/>
      <c r="PAB92" s="183"/>
      <c r="PAC92" s="184"/>
      <c r="PAD92" s="185"/>
      <c r="PAE92" s="183"/>
      <c r="PAG92" s="182"/>
      <c r="PAL92" s="183"/>
      <c r="PAM92" s="183"/>
      <c r="PAN92" s="183"/>
      <c r="PAO92" s="184"/>
      <c r="PAP92" s="185"/>
      <c r="PAQ92" s="183"/>
      <c r="PAS92" s="182"/>
      <c r="PAX92" s="183"/>
      <c r="PAY92" s="183"/>
      <c r="PAZ92" s="183"/>
      <c r="PBA92" s="184"/>
      <c r="PBB92" s="185"/>
      <c r="PBC92" s="183"/>
      <c r="PBE92" s="182"/>
      <c r="PBJ92" s="183"/>
      <c r="PBK92" s="183"/>
      <c r="PBL92" s="183"/>
      <c r="PBM92" s="184"/>
      <c r="PBN92" s="185"/>
      <c r="PBO92" s="183"/>
      <c r="PBQ92" s="182"/>
      <c r="PBV92" s="183"/>
      <c r="PBW92" s="183"/>
      <c r="PBX92" s="183"/>
      <c r="PBY92" s="184"/>
      <c r="PBZ92" s="185"/>
      <c r="PCA92" s="183"/>
      <c r="PCC92" s="182"/>
      <c r="PCH92" s="183"/>
      <c r="PCI92" s="183"/>
      <c r="PCJ92" s="183"/>
      <c r="PCK92" s="184"/>
      <c r="PCL92" s="185"/>
      <c r="PCM92" s="183"/>
      <c r="PCO92" s="182"/>
      <c r="PCT92" s="183"/>
      <c r="PCU92" s="183"/>
      <c r="PCV92" s="183"/>
      <c r="PCW92" s="184"/>
      <c r="PCX92" s="185"/>
      <c r="PCY92" s="183"/>
      <c r="PDA92" s="182"/>
      <c r="PDF92" s="183"/>
      <c r="PDG92" s="183"/>
      <c r="PDH92" s="183"/>
      <c r="PDI92" s="184"/>
      <c r="PDJ92" s="185"/>
      <c r="PDK92" s="183"/>
      <c r="PDM92" s="182"/>
      <c r="PDR92" s="183"/>
      <c r="PDS92" s="183"/>
      <c r="PDT92" s="183"/>
      <c r="PDU92" s="184"/>
      <c r="PDV92" s="185"/>
      <c r="PDW92" s="183"/>
      <c r="PDY92" s="182"/>
      <c r="PED92" s="183"/>
      <c r="PEE92" s="183"/>
      <c r="PEF92" s="183"/>
      <c r="PEG92" s="184"/>
      <c r="PEH92" s="185"/>
      <c r="PEI92" s="183"/>
      <c r="PEK92" s="182"/>
      <c r="PEP92" s="183"/>
      <c r="PEQ92" s="183"/>
      <c r="PER92" s="183"/>
      <c r="PES92" s="184"/>
      <c r="PET92" s="185"/>
      <c r="PEU92" s="183"/>
      <c r="PEW92" s="182"/>
      <c r="PFB92" s="183"/>
      <c r="PFC92" s="183"/>
      <c r="PFD92" s="183"/>
      <c r="PFE92" s="184"/>
      <c r="PFF92" s="185"/>
      <c r="PFG92" s="183"/>
      <c r="PFI92" s="182"/>
      <c r="PFN92" s="183"/>
      <c r="PFO92" s="183"/>
      <c r="PFP92" s="183"/>
      <c r="PFQ92" s="184"/>
      <c r="PFR92" s="185"/>
      <c r="PFS92" s="183"/>
      <c r="PFU92" s="182"/>
      <c r="PFZ92" s="183"/>
      <c r="PGA92" s="183"/>
      <c r="PGB92" s="183"/>
      <c r="PGC92" s="184"/>
      <c r="PGD92" s="185"/>
      <c r="PGE92" s="183"/>
      <c r="PGG92" s="182"/>
      <c r="PGL92" s="183"/>
      <c r="PGM92" s="183"/>
      <c r="PGN92" s="183"/>
      <c r="PGO92" s="184"/>
      <c r="PGP92" s="185"/>
      <c r="PGQ92" s="183"/>
      <c r="PGS92" s="182"/>
      <c r="PGX92" s="183"/>
      <c r="PGY92" s="183"/>
      <c r="PGZ92" s="183"/>
      <c r="PHA92" s="184"/>
      <c r="PHB92" s="185"/>
      <c r="PHC92" s="183"/>
      <c r="PHE92" s="182"/>
      <c r="PHJ92" s="183"/>
      <c r="PHK92" s="183"/>
      <c r="PHL92" s="183"/>
      <c r="PHM92" s="184"/>
      <c r="PHN92" s="185"/>
      <c r="PHO92" s="183"/>
      <c r="PHQ92" s="182"/>
      <c r="PHV92" s="183"/>
      <c r="PHW92" s="183"/>
      <c r="PHX92" s="183"/>
      <c r="PHY92" s="184"/>
      <c r="PHZ92" s="185"/>
      <c r="PIA92" s="183"/>
      <c r="PIC92" s="182"/>
      <c r="PIH92" s="183"/>
      <c r="PII92" s="183"/>
      <c r="PIJ92" s="183"/>
      <c r="PIK92" s="184"/>
      <c r="PIL92" s="185"/>
      <c r="PIM92" s="183"/>
      <c r="PIO92" s="182"/>
      <c r="PIT92" s="183"/>
      <c r="PIU92" s="183"/>
      <c r="PIV92" s="183"/>
      <c r="PIW92" s="184"/>
      <c r="PIX92" s="185"/>
      <c r="PIY92" s="183"/>
      <c r="PJA92" s="182"/>
      <c r="PJF92" s="183"/>
      <c r="PJG92" s="183"/>
      <c r="PJH92" s="183"/>
      <c r="PJI92" s="184"/>
      <c r="PJJ92" s="185"/>
      <c r="PJK92" s="183"/>
      <c r="PJM92" s="182"/>
      <c r="PJR92" s="183"/>
      <c r="PJS92" s="183"/>
      <c r="PJT92" s="183"/>
      <c r="PJU92" s="184"/>
      <c r="PJV92" s="185"/>
      <c r="PJW92" s="183"/>
      <c r="PJY92" s="182"/>
      <c r="PKD92" s="183"/>
      <c r="PKE92" s="183"/>
      <c r="PKF92" s="183"/>
      <c r="PKG92" s="184"/>
      <c r="PKH92" s="185"/>
      <c r="PKI92" s="183"/>
      <c r="PKK92" s="182"/>
      <c r="PKP92" s="183"/>
      <c r="PKQ92" s="183"/>
      <c r="PKR92" s="183"/>
      <c r="PKS92" s="184"/>
      <c r="PKT92" s="185"/>
      <c r="PKU92" s="183"/>
      <c r="PKW92" s="182"/>
      <c r="PLB92" s="183"/>
      <c r="PLC92" s="183"/>
      <c r="PLD92" s="183"/>
      <c r="PLE92" s="184"/>
      <c r="PLF92" s="185"/>
      <c r="PLG92" s="183"/>
      <c r="PLI92" s="182"/>
      <c r="PLN92" s="183"/>
      <c r="PLO92" s="183"/>
      <c r="PLP92" s="183"/>
      <c r="PLQ92" s="184"/>
      <c r="PLR92" s="185"/>
      <c r="PLS92" s="183"/>
      <c r="PLU92" s="182"/>
      <c r="PLZ92" s="183"/>
      <c r="PMA92" s="183"/>
      <c r="PMB92" s="183"/>
      <c r="PMC92" s="184"/>
      <c r="PMD92" s="185"/>
      <c r="PME92" s="183"/>
      <c r="PMG92" s="182"/>
      <c r="PML92" s="183"/>
      <c r="PMM92" s="183"/>
      <c r="PMN92" s="183"/>
      <c r="PMO92" s="184"/>
      <c r="PMP92" s="185"/>
      <c r="PMQ92" s="183"/>
      <c r="PMS92" s="182"/>
      <c r="PMX92" s="183"/>
      <c r="PMY92" s="183"/>
      <c r="PMZ92" s="183"/>
      <c r="PNA92" s="184"/>
      <c r="PNB92" s="185"/>
      <c r="PNC92" s="183"/>
      <c r="PNE92" s="182"/>
      <c r="PNJ92" s="183"/>
      <c r="PNK92" s="183"/>
      <c r="PNL92" s="183"/>
      <c r="PNM92" s="184"/>
      <c r="PNN92" s="185"/>
      <c r="PNO92" s="183"/>
      <c r="PNQ92" s="182"/>
      <c r="PNV92" s="183"/>
      <c r="PNW92" s="183"/>
      <c r="PNX92" s="183"/>
      <c r="PNY92" s="184"/>
      <c r="PNZ92" s="185"/>
      <c r="POA92" s="183"/>
      <c r="POC92" s="182"/>
      <c r="POH92" s="183"/>
      <c r="POI92" s="183"/>
      <c r="POJ92" s="183"/>
      <c r="POK92" s="184"/>
      <c r="POL92" s="185"/>
      <c r="POM92" s="183"/>
      <c r="POO92" s="182"/>
      <c r="POT92" s="183"/>
      <c r="POU92" s="183"/>
      <c r="POV92" s="183"/>
      <c r="POW92" s="184"/>
      <c r="POX92" s="185"/>
      <c r="POY92" s="183"/>
      <c r="PPA92" s="182"/>
      <c r="PPF92" s="183"/>
      <c r="PPG92" s="183"/>
      <c r="PPH92" s="183"/>
      <c r="PPI92" s="184"/>
      <c r="PPJ92" s="185"/>
      <c r="PPK92" s="183"/>
      <c r="PPM92" s="182"/>
      <c r="PPR92" s="183"/>
      <c r="PPS92" s="183"/>
      <c r="PPT92" s="183"/>
      <c r="PPU92" s="184"/>
      <c r="PPV92" s="185"/>
      <c r="PPW92" s="183"/>
      <c r="PPY92" s="182"/>
      <c r="PQD92" s="183"/>
      <c r="PQE92" s="183"/>
      <c r="PQF92" s="183"/>
      <c r="PQG92" s="184"/>
      <c r="PQH92" s="185"/>
      <c r="PQI92" s="183"/>
      <c r="PQK92" s="182"/>
      <c r="PQP92" s="183"/>
      <c r="PQQ92" s="183"/>
      <c r="PQR92" s="183"/>
      <c r="PQS92" s="184"/>
      <c r="PQT92" s="185"/>
      <c r="PQU92" s="183"/>
      <c r="PQW92" s="182"/>
      <c r="PRB92" s="183"/>
      <c r="PRC92" s="183"/>
      <c r="PRD92" s="183"/>
      <c r="PRE92" s="184"/>
      <c r="PRF92" s="185"/>
      <c r="PRG92" s="183"/>
      <c r="PRI92" s="182"/>
      <c r="PRN92" s="183"/>
      <c r="PRO92" s="183"/>
      <c r="PRP92" s="183"/>
      <c r="PRQ92" s="184"/>
      <c r="PRR92" s="185"/>
      <c r="PRS92" s="183"/>
      <c r="PRU92" s="182"/>
      <c r="PRZ92" s="183"/>
      <c r="PSA92" s="183"/>
      <c r="PSB92" s="183"/>
      <c r="PSC92" s="184"/>
      <c r="PSD92" s="185"/>
      <c r="PSE92" s="183"/>
      <c r="PSG92" s="182"/>
      <c r="PSL92" s="183"/>
      <c r="PSM92" s="183"/>
      <c r="PSN92" s="183"/>
      <c r="PSO92" s="184"/>
      <c r="PSP92" s="185"/>
      <c r="PSQ92" s="183"/>
      <c r="PSS92" s="182"/>
      <c r="PSX92" s="183"/>
      <c r="PSY92" s="183"/>
      <c r="PSZ92" s="183"/>
      <c r="PTA92" s="184"/>
      <c r="PTB92" s="185"/>
      <c r="PTC92" s="183"/>
      <c r="PTE92" s="182"/>
      <c r="PTJ92" s="183"/>
      <c r="PTK92" s="183"/>
      <c r="PTL92" s="183"/>
      <c r="PTM92" s="184"/>
      <c r="PTN92" s="185"/>
      <c r="PTO92" s="183"/>
      <c r="PTQ92" s="182"/>
      <c r="PTV92" s="183"/>
      <c r="PTW92" s="183"/>
      <c r="PTX92" s="183"/>
      <c r="PTY92" s="184"/>
      <c r="PTZ92" s="185"/>
      <c r="PUA92" s="183"/>
      <c r="PUC92" s="182"/>
      <c r="PUH92" s="183"/>
      <c r="PUI92" s="183"/>
      <c r="PUJ92" s="183"/>
      <c r="PUK92" s="184"/>
      <c r="PUL92" s="185"/>
      <c r="PUM92" s="183"/>
      <c r="PUO92" s="182"/>
      <c r="PUT92" s="183"/>
      <c r="PUU92" s="183"/>
      <c r="PUV92" s="183"/>
      <c r="PUW92" s="184"/>
      <c r="PUX92" s="185"/>
      <c r="PUY92" s="183"/>
      <c r="PVA92" s="182"/>
      <c r="PVF92" s="183"/>
      <c r="PVG92" s="183"/>
      <c r="PVH92" s="183"/>
      <c r="PVI92" s="184"/>
      <c r="PVJ92" s="185"/>
      <c r="PVK92" s="183"/>
      <c r="PVM92" s="182"/>
      <c r="PVR92" s="183"/>
      <c r="PVS92" s="183"/>
      <c r="PVT92" s="183"/>
      <c r="PVU92" s="184"/>
      <c r="PVV92" s="185"/>
      <c r="PVW92" s="183"/>
      <c r="PVY92" s="182"/>
      <c r="PWD92" s="183"/>
      <c r="PWE92" s="183"/>
      <c r="PWF92" s="183"/>
      <c r="PWG92" s="184"/>
      <c r="PWH92" s="185"/>
      <c r="PWI92" s="183"/>
      <c r="PWK92" s="182"/>
      <c r="PWP92" s="183"/>
      <c r="PWQ92" s="183"/>
      <c r="PWR92" s="183"/>
      <c r="PWS92" s="184"/>
      <c r="PWT92" s="185"/>
      <c r="PWU92" s="183"/>
      <c r="PWW92" s="182"/>
      <c r="PXB92" s="183"/>
      <c r="PXC92" s="183"/>
      <c r="PXD92" s="183"/>
      <c r="PXE92" s="184"/>
      <c r="PXF92" s="185"/>
      <c r="PXG92" s="183"/>
      <c r="PXI92" s="182"/>
      <c r="PXN92" s="183"/>
      <c r="PXO92" s="183"/>
      <c r="PXP92" s="183"/>
      <c r="PXQ92" s="184"/>
      <c r="PXR92" s="185"/>
      <c r="PXS92" s="183"/>
      <c r="PXU92" s="182"/>
      <c r="PXZ92" s="183"/>
      <c r="PYA92" s="183"/>
      <c r="PYB92" s="183"/>
      <c r="PYC92" s="184"/>
      <c r="PYD92" s="185"/>
      <c r="PYE92" s="183"/>
      <c r="PYG92" s="182"/>
      <c r="PYL92" s="183"/>
      <c r="PYM92" s="183"/>
      <c r="PYN92" s="183"/>
      <c r="PYO92" s="184"/>
      <c r="PYP92" s="185"/>
      <c r="PYQ92" s="183"/>
      <c r="PYS92" s="182"/>
      <c r="PYX92" s="183"/>
      <c r="PYY92" s="183"/>
      <c r="PYZ92" s="183"/>
      <c r="PZA92" s="184"/>
      <c r="PZB92" s="185"/>
      <c r="PZC92" s="183"/>
      <c r="PZE92" s="182"/>
      <c r="PZJ92" s="183"/>
      <c r="PZK92" s="183"/>
      <c r="PZL92" s="183"/>
      <c r="PZM92" s="184"/>
      <c r="PZN92" s="185"/>
      <c r="PZO92" s="183"/>
      <c r="PZQ92" s="182"/>
      <c r="PZV92" s="183"/>
      <c r="PZW92" s="183"/>
      <c r="PZX92" s="183"/>
      <c r="PZY92" s="184"/>
      <c r="PZZ92" s="185"/>
      <c r="QAA92" s="183"/>
      <c r="QAC92" s="182"/>
      <c r="QAH92" s="183"/>
      <c r="QAI92" s="183"/>
      <c r="QAJ92" s="183"/>
      <c r="QAK92" s="184"/>
      <c r="QAL92" s="185"/>
      <c r="QAM92" s="183"/>
      <c r="QAO92" s="182"/>
      <c r="QAT92" s="183"/>
      <c r="QAU92" s="183"/>
      <c r="QAV92" s="183"/>
      <c r="QAW92" s="184"/>
      <c r="QAX92" s="185"/>
      <c r="QAY92" s="183"/>
      <c r="QBA92" s="182"/>
      <c r="QBF92" s="183"/>
      <c r="QBG92" s="183"/>
      <c r="QBH92" s="183"/>
      <c r="QBI92" s="184"/>
      <c r="QBJ92" s="185"/>
      <c r="QBK92" s="183"/>
      <c r="QBM92" s="182"/>
      <c r="QBR92" s="183"/>
      <c r="QBS92" s="183"/>
      <c r="QBT92" s="183"/>
      <c r="QBU92" s="184"/>
      <c r="QBV92" s="185"/>
      <c r="QBW92" s="183"/>
      <c r="QBY92" s="182"/>
      <c r="QCD92" s="183"/>
      <c r="QCE92" s="183"/>
      <c r="QCF92" s="183"/>
      <c r="QCG92" s="184"/>
      <c r="QCH92" s="185"/>
      <c r="QCI92" s="183"/>
      <c r="QCK92" s="182"/>
      <c r="QCP92" s="183"/>
      <c r="QCQ92" s="183"/>
      <c r="QCR92" s="183"/>
      <c r="QCS92" s="184"/>
      <c r="QCT92" s="185"/>
      <c r="QCU92" s="183"/>
      <c r="QCW92" s="182"/>
      <c r="QDB92" s="183"/>
      <c r="QDC92" s="183"/>
      <c r="QDD92" s="183"/>
      <c r="QDE92" s="184"/>
      <c r="QDF92" s="185"/>
      <c r="QDG92" s="183"/>
      <c r="QDI92" s="182"/>
      <c r="QDN92" s="183"/>
      <c r="QDO92" s="183"/>
      <c r="QDP92" s="183"/>
      <c r="QDQ92" s="184"/>
      <c r="QDR92" s="185"/>
      <c r="QDS92" s="183"/>
      <c r="QDU92" s="182"/>
      <c r="QDZ92" s="183"/>
      <c r="QEA92" s="183"/>
      <c r="QEB92" s="183"/>
      <c r="QEC92" s="184"/>
      <c r="QED92" s="185"/>
      <c r="QEE92" s="183"/>
      <c r="QEG92" s="182"/>
      <c r="QEL92" s="183"/>
      <c r="QEM92" s="183"/>
      <c r="QEN92" s="183"/>
      <c r="QEO92" s="184"/>
      <c r="QEP92" s="185"/>
      <c r="QEQ92" s="183"/>
      <c r="QES92" s="182"/>
      <c r="QEX92" s="183"/>
      <c r="QEY92" s="183"/>
      <c r="QEZ92" s="183"/>
      <c r="QFA92" s="184"/>
      <c r="QFB92" s="185"/>
      <c r="QFC92" s="183"/>
      <c r="QFE92" s="182"/>
      <c r="QFJ92" s="183"/>
      <c r="QFK92" s="183"/>
      <c r="QFL92" s="183"/>
      <c r="QFM92" s="184"/>
      <c r="QFN92" s="185"/>
      <c r="QFO92" s="183"/>
      <c r="QFQ92" s="182"/>
      <c r="QFV92" s="183"/>
      <c r="QFW92" s="183"/>
      <c r="QFX92" s="183"/>
      <c r="QFY92" s="184"/>
      <c r="QFZ92" s="185"/>
      <c r="QGA92" s="183"/>
      <c r="QGC92" s="182"/>
      <c r="QGH92" s="183"/>
      <c r="QGI92" s="183"/>
      <c r="QGJ92" s="183"/>
      <c r="QGK92" s="184"/>
      <c r="QGL92" s="185"/>
      <c r="QGM92" s="183"/>
      <c r="QGO92" s="182"/>
      <c r="QGT92" s="183"/>
      <c r="QGU92" s="183"/>
      <c r="QGV92" s="183"/>
      <c r="QGW92" s="184"/>
      <c r="QGX92" s="185"/>
      <c r="QGY92" s="183"/>
      <c r="QHA92" s="182"/>
      <c r="QHF92" s="183"/>
      <c r="QHG92" s="183"/>
      <c r="QHH92" s="183"/>
      <c r="QHI92" s="184"/>
      <c r="QHJ92" s="185"/>
      <c r="QHK92" s="183"/>
      <c r="QHM92" s="182"/>
      <c r="QHR92" s="183"/>
      <c r="QHS92" s="183"/>
      <c r="QHT92" s="183"/>
      <c r="QHU92" s="184"/>
      <c r="QHV92" s="185"/>
      <c r="QHW92" s="183"/>
      <c r="QHY92" s="182"/>
      <c r="QID92" s="183"/>
      <c r="QIE92" s="183"/>
      <c r="QIF92" s="183"/>
      <c r="QIG92" s="184"/>
      <c r="QIH92" s="185"/>
      <c r="QII92" s="183"/>
      <c r="QIK92" s="182"/>
      <c r="QIP92" s="183"/>
      <c r="QIQ92" s="183"/>
      <c r="QIR92" s="183"/>
      <c r="QIS92" s="184"/>
      <c r="QIT92" s="185"/>
      <c r="QIU92" s="183"/>
      <c r="QIW92" s="182"/>
      <c r="QJB92" s="183"/>
      <c r="QJC92" s="183"/>
      <c r="QJD92" s="183"/>
      <c r="QJE92" s="184"/>
      <c r="QJF92" s="185"/>
      <c r="QJG92" s="183"/>
      <c r="QJI92" s="182"/>
      <c r="QJN92" s="183"/>
      <c r="QJO92" s="183"/>
      <c r="QJP92" s="183"/>
      <c r="QJQ92" s="184"/>
      <c r="QJR92" s="185"/>
      <c r="QJS92" s="183"/>
      <c r="QJU92" s="182"/>
      <c r="QJZ92" s="183"/>
      <c r="QKA92" s="183"/>
      <c r="QKB92" s="183"/>
      <c r="QKC92" s="184"/>
      <c r="QKD92" s="185"/>
      <c r="QKE92" s="183"/>
      <c r="QKG92" s="182"/>
      <c r="QKL92" s="183"/>
      <c r="QKM92" s="183"/>
      <c r="QKN92" s="183"/>
      <c r="QKO92" s="184"/>
      <c r="QKP92" s="185"/>
      <c r="QKQ92" s="183"/>
      <c r="QKS92" s="182"/>
      <c r="QKX92" s="183"/>
      <c r="QKY92" s="183"/>
      <c r="QKZ92" s="183"/>
      <c r="QLA92" s="184"/>
      <c r="QLB92" s="185"/>
      <c r="QLC92" s="183"/>
      <c r="QLE92" s="182"/>
      <c r="QLJ92" s="183"/>
      <c r="QLK92" s="183"/>
      <c r="QLL92" s="183"/>
      <c r="QLM92" s="184"/>
      <c r="QLN92" s="185"/>
      <c r="QLO92" s="183"/>
      <c r="QLQ92" s="182"/>
      <c r="QLV92" s="183"/>
      <c r="QLW92" s="183"/>
      <c r="QLX92" s="183"/>
      <c r="QLY92" s="184"/>
      <c r="QLZ92" s="185"/>
      <c r="QMA92" s="183"/>
      <c r="QMC92" s="182"/>
      <c r="QMH92" s="183"/>
      <c r="QMI92" s="183"/>
      <c r="QMJ92" s="183"/>
      <c r="QMK92" s="184"/>
      <c r="QML92" s="185"/>
      <c r="QMM92" s="183"/>
      <c r="QMO92" s="182"/>
      <c r="QMT92" s="183"/>
      <c r="QMU92" s="183"/>
      <c r="QMV92" s="183"/>
      <c r="QMW92" s="184"/>
      <c r="QMX92" s="185"/>
      <c r="QMY92" s="183"/>
      <c r="QNA92" s="182"/>
      <c r="QNF92" s="183"/>
      <c r="QNG92" s="183"/>
      <c r="QNH92" s="183"/>
      <c r="QNI92" s="184"/>
      <c r="QNJ92" s="185"/>
      <c r="QNK92" s="183"/>
      <c r="QNM92" s="182"/>
      <c r="QNR92" s="183"/>
      <c r="QNS92" s="183"/>
      <c r="QNT92" s="183"/>
      <c r="QNU92" s="184"/>
      <c r="QNV92" s="185"/>
      <c r="QNW92" s="183"/>
      <c r="QNY92" s="182"/>
      <c r="QOD92" s="183"/>
      <c r="QOE92" s="183"/>
      <c r="QOF92" s="183"/>
      <c r="QOG92" s="184"/>
      <c r="QOH92" s="185"/>
      <c r="QOI92" s="183"/>
      <c r="QOK92" s="182"/>
      <c r="QOP92" s="183"/>
      <c r="QOQ92" s="183"/>
      <c r="QOR92" s="183"/>
      <c r="QOS92" s="184"/>
      <c r="QOT92" s="185"/>
      <c r="QOU92" s="183"/>
      <c r="QOW92" s="182"/>
      <c r="QPB92" s="183"/>
      <c r="QPC92" s="183"/>
      <c r="QPD92" s="183"/>
      <c r="QPE92" s="184"/>
      <c r="QPF92" s="185"/>
      <c r="QPG92" s="183"/>
      <c r="QPI92" s="182"/>
      <c r="QPN92" s="183"/>
      <c r="QPO92" s="183"/>
      <c r="QPP92" s="183"/>
      <c r="QPQ92" s="184"/>
      <c r="QPR92" s="185"/>
      <c r="QPS92" s="183"/>
      <c r="QPU92" s="182"/>
      <c r="QPZ92" s="183"/>
      <c r="QQA92" s="183"/>
      <c r="QQB92" s="183"/>
      <c r="QQC92" s="184"/>
      <c r="QQD92" s="185"/>
      <c r="QQE92" s="183"/>
      <c r="QQG92" s="182"/>
      <c r="QQL92" s="183"/>
      <c r="QQM92" s="183"/>
      <c r="QQN92" s="183"/>
      <c r="QQO92" s="184"/>
      <c r="QQP92" s="185"/>
      <c r="QQQ92" s="183"/>
      <c r="QQS92" s="182"/>
      <c r="QQX92" s="183"/>
      <c r="QQY92" s="183"/>
      <c r="QQZ92" s="183"/>
      <c r="QRA92" s="184"/>
      <c r="QRB92" s="185"/>
      <c r="QRC92" s="183"/>
      <c r="QRE92" s="182"/>
      <c r="QRJ92" s="183"/>
      <c r="QRK92" s="183"/>
      <c r="QRL92" s="183"/>
      <c r="QRM92" s="184"/>
      <c r="QRN92" s="185"/>
      <c r="QRO92" s="183"/>
      <c r="QRQ92" s="182"/>
      <c r="QRV92" s="183"/>
      <c r="QRW92" s="183"/>
      <c r="QRX92" s="183"/>
      <c r="QRY92" s="184"/>
      <c r="QRZ92" s="185"/>
      <c r="QSA92" s="183"/>
      <c r="QSC92" s="182"/>
      <c r="QSH92" s="183"/>
      <c r="QSI92" s="183"/>
      <c r="QSJ92" s="183"/>
      <c r="QSK92" s="184"/>
      <c r="QSL92" s="185"/>
      <c r="QSM92" s="183"/>
      <c r="QSO92" s="182"/>
      <c r="QST92" s="183"/>
      <c r="QSU92" s="183"/>
      <c r="QSV92" s="183"/>
      <c r="QSW92" s="184"/>
      <c r="QSX92" s="185"/>
      <c r="QSY92" s="183"/>
      <c r="QTA92" s="182"/>
      <c r="QTF92" s="183"/>
      <c r="QTG92" s="183"/>
      <c r="QTH92" s="183"/>
      <c r="QTI92" s="184"/>
      <c r="QTJ92" s="185"/>
      <c r="QTK92" s="183"/>
      <c r="QTM92" s="182"/>
      <c r="QTR92" s="183"/>
      <c r="QTS92" s="183"/>
      <c r="QTT92" s="183"/>
      <c r="QTU92" s="184"/>
      <c r="QTV92" s="185"/>
      <c r="QTW92" s="183"/>
      <c r="QTY92" s="182"/>
      <c r="QUD92" s="183"/>
      <c r="QUE92" s="183"/>
      <c r="QUF92" s="183"/>
      <c r="QUG92" s="184"/>
      <c r="QUH92" s="185"/>
      <c r="QUI92" s="183"/>
      <c r="QUK92" s="182"/>
      <c r="QUP92" s="183"/>
      <c r="QUQ92" s="183"/>
      <c r="QUR92" s="183"/>
      <c r="QUS92" s="184"/>
      <c r="QUT92" s="185"/>
      <c r="QUU92" s="183"/>
      <c r="QUW92" s="182"/>
      <c r="QVB92" s="183"/>
      <c r="QVC92" s="183"/>
      <c r="QVD92" s="183"/>
      <c r="QVE92" s="184"/>
      <c r="QVF92" s="185"/>
      <c r="QVG92" s="183"/>
      <c r="QVI92" s="182"/>
      <c r="QVN92" s="183"/>
      <c r="QVO92" s="183"/>
      <c r="QVP92" s="183"/>
      <c r="QVQ92" s="184"/>
      <c r="QVR92" s="185"/>
      <c r="QVS92" s="183"/>
      <c r="QVU92" s="182"/>
      <c r="QVZ92" s="183"/>
      <c r="QWA92" s="183"/>
      <c r="QWB92" s="183"/>
      <c r="QWC92" s="184"/>
      <c r="QWD92" s="185"/>
      <c r="QWE92" s="183"/>
      <c r="QWG92" s="182"/>
      <c r="QWL92" s="183"/>
      <c r="QWM92" s="183"/>
      <c r="QWN92" s="183"/>
      <c r="QWO92" s="184"/>
      <c r="QWP92" s="185"/>
      <c r="QWQ92" s="183"/>
      <c r="QWS92" s="182"/>
      <c r="QWX92" s="183"/>
      <c r="QWY92" s="183"/>
      <c r="QWZ92" s="183"/>
      <c r="QXA92" s="184"/>
      <c r="QXB92" s="185"/>
      <c r="QXC92" s="183"/>
      <c r="QXE92" s="182"/>
      <c r="QXJ92" s="183"/>
      <c r="QXK92" s="183"/>
      <c r="QXL92" s="183"/>
      <c r="QXM92" s="184"/>
      <c r="QXN92" s="185"/>
      <c r="QXO92" s="183"/>
      <c r="QXQ92" s="182"/>
      <c r="QXV92" s="183"/>
      <c r="QXW92" s="183"/>
      <c r="QXX92" s="183"/>
      <c r="QXY92" s="184"/>
      <c r="QXZ92" s="185"/>
      <c r="QYA92" s="183"/>
      <c r="QYC92" s="182"/>
      <c r="QYH92" s="183"/>
      <c r="QYI92" s="183"/>
      <c r="QYJ92" s="183"/>
      <c r="QYK92" s="184"/>
      <c r="QYL92" s="185"/>
      <c r="QYM92" s="183"/>
      <c r="QYO92" s="182"/>
      <c r="QYT92" s="183"/>
      <c r="QYU92" s="183"/>
      <c r="QYV92" s="183"/>
      <c r="QYW92" s="184"/>
      <c r="QYX92" s="185"/>
      <c r="QYY92" s="183"/>
      <c r="QZA92" s="182"/>
      <c r="QZF92" s="183"/>
      <c r="QZG92" s="183"/>
      <c r="QZH92" s="183"/>
      <c r="QZI92" s="184"/>
      <c r="QZJ92" s="185"/>
      <c r="QZK92" s="183"/>
      <c r="QZM92" s="182"/>
      <c r="QZR92" s="183"/>
      <c r="QZS92" s="183"/>
      <c r="QZT92" s="183"/>
      <c r="QZU92" s="184"/>
      <c r="QZV92" s="185"/>
      <c r="QZW92" s="183"/>
      <c r="QZY92" s="182"/>
      <c r="RAD92" s="183"/>
      <c r="RAE92" s="183"/>
      <c r="RAF92" s="183"/>
      <c r="RAG92" s="184"/>
      <c r="RAH92" s="185"/>
      <c r="RAI92" s="183"/>
      <c r="RAK92" s="182"/>
      <c r="RAP92" s="183"/>
      <c r="RAQ92" s="183"/>
      <c r="RAR92" s="183"/>
      <c r="RAS92" s="184"/>
      <c r="RAT92" s="185"/>
      <c r="RAU92" s="183"/>
      <c r="RAW92" s="182"/>
      <c r="RBB92" s="183"/>
      <c r="RBC92" s="183"/>
      <c r="RBD92" s="183"/>
      <c r="RBE92" s="184"/>
      <c r="RBF92" s="185"/>
      <c r="RBG92" s="183"/>
      <c r="RBI92" s="182"/>
      <c r="RBN92" s="183"/>
      <c r="RBO92" s="183"/>
      <c r="RBP92" s="183"/>
      <c r="RBQ92" s="184"/>
      <c r="RBR92" s="185"/>
      <c r="RBS92" s="183"/>
      <c r="RBU92" s="182"/>
      <c r="RBZ92" s="183"/>
      <c r="RCA92" s="183"/>
      <c r="RCB92" s="183"/>
      <c r="RCC92" s="184"/>
      <c r="RCD92" s="185"/>
      <c r="RCE92" s="183"/>
      <c r="RCG92" s="182"/>
      <c r="RCL92" s="183"/>
      <c r="RCM92" s="183"/>
      <c r="RCN92" s="183"/>
      <c r="RCO92" s="184"/>
      <c r="RCP92" s="185"/>
      <c r="RCQ92" s="183"/>
      <c r="RCS92" s="182"/>
      <c r="RCX92" s="183"/>
      <c r="RCY92" s="183"/>
      <c r="RCZ92" s="183"/>
      <c r="RDA92" s="184"/>
      <c r="RDB92" s="185"/>
      <c r="RDC92" s="183"/>
      <c r="RDE92" s="182"/>
      <c r="RDJ92" s="183"/>
      <c r="RDK92" s="183"/>
      <c r="RDL92" s="183"/>
      <c r="RDM92" s="184"/>
      <c r="RDN92" s="185"/>
      <c r="RDO92" s="183"/>
      <c r="RDQ92" s="182"/>
      <c r="RDV92" s="183"/>
      <c r="RDW92" s="183"/>
      <c r="RDX92" s="183"/>
      <c r="RDY92" s="184"/>
      <c r="RDZ92" s="185"/>
      <c r="REA92" s="183"/>
      <c r="REC92" s="182"/>
      <c r="REH92" s="183"/>
      <c r="REI92" s="183"/>
      <c r="REJ92" s="183"/>
      <c r="REK92" s="184"/>
      <c r="REL92" s="185"/>
      <c r="REM92" s="183"/>
      <c r="REO92" s="182"/>
      <c r="RET92" s="183"/>
      <c r="REU92" s="183"/>
      <c r="REV92" s="183"/>
      <c r="REW92" s="184"/>
      <c r="REX92" s="185"/>
      <c r="REY92" s="183"/>
      <c r="RFA92" s="182"/>
      <c r="RFF92" s="183"/>
      <c r="RFG92" s="183"/>
      <c r="RFH92" s="183"/>
      <c r="RFI92" s="184"/>
      <c r="RFJ92" s="185"/>
      <c r="RFK92" s="183"/>
      <c r="RFM92" s="182"/>
      <c r="RFR92" s="183"/>
      <c r="RFS92" s="183"/>
      <c r="RFT92" s="183"/>
      <c r="RFU92" s="184"/>
      <c r="RFV92" s="185"/>
      <c r="RFW92" s="183"/>
      <c r="RFY92" s="182"/>
      <c r="RGD92" s="183"/>
      <c r="RGE92" s="183"/>
      <c r="RGF92" s="183"/>
      <c r="RGG92" s="184"/>
      <c r="RGH92" s="185"/>
      <c r="RGI92" s="183"/>
      <c r="RGK92" s="182"/>
      <c r="RGP92" s="183"/>
      <c r="RGQ92" s="183"/>
      <c r="RGR92" s="183"/>
      <c r="RGS92" s="184"/>
      <c r="RGT92" s="185"/>
      <c r="RGU92" s="183"/>
      <c r="RGW92" s="182"/>
      <c r="RHB92" s="183"/>
      <c r="RHC92" s="183"/>
      <c r="RHD92" s="183"/>
      <c r="RHE92" s="184"/>
      <c r="RHF92" s="185"/>
      <c r="RHG92" s="183"/>
      <c r="RHI92" s="182"/>
      <c r="RHN92" s="183"/>
      <c r="RHO92" s="183"/>
      <c r="RHP92" s="183"/>
      <c r="RHQ92" s="184"/>
      <c r="RHR92" s="185"/>
      <c r="RHS92" s="183"/>
      <c r="RHU92" s="182"/>
      <c r="RHZ92" s="183"/>
      <c r="RIA92" s="183"/>
      <c r="RIB92" s="183"/>
      <c r="RIC92" s="184"/>
      <c r="RID92" s="185"/>
      <c r="RIE92" s="183"/>
      <c r="RIG92" s="182"/>
      <c r="RIL92" s="183"/>
      <c r="RIM92" s="183"/>
      <c r="RIN92" s="183"/>
      <c r="RIO92" s="184"/>
      <c r="RIP92" s="185"/>
      <c r="RIQ92" s="183"/>
      <c r="RIS92" s="182"/>
      <c r="RIX92" s="183"/>
      <c r="RIY92" s="183"/>
      <c r="RIZ92" s="183"/>
      <c r="RJA92" s="184"/>
      <c r="RJB92" s="185"/>
      <c r="RJC92" s="183"/>
      <c r="RJE92" s="182"/>
      <c r="RJJ92" s="183"/>
      <c r="RJK92" s="183"/>
      <c r="RJL92" s="183"/>
      <c r="RJM92" s="184"/>
      <c r="RJN92" s="185"/>
      <c r="RJO92" s="183"/>
      <c r="RJQ92" s="182"/>
      <c r="RJV92" s="183"/>
      <c r="RJW92" s="183"/>
      <c r="RJX92" s="183"/>
      <c r="RJY92" s="184"/>
      <c r="RJZ92" s="185"/>
      <c r="RKA92" s="183"/>
      <c r="RKC92" s="182"/>
      <c r="RKH92" s="183"/>
      <c r="RKI92" s="183"/>
      <c r="RKJ92" s="183"/>
      <c r="RKK92" s="184"/>
      <c r="RKL92" s="185"/>
      <c r="RKM92" s="183"/>
      <c r="RKO92" s="182"/>
      <c r="RKT92" s="183"/>
      <c r="RKU92" s="183"/>
      <c r="RKV92" s="183"/>
      <c r="RKW92" s="184"/>
      <c r="RKX92" s="185"/>
      <c r="RKY92" s="183"/>
      <c r="RLA92" s="182"/>
      <c r="RLF92" s="183"/>
      <c r="RLG92" s="183"/>
      <c r="RLH92" s="183"/>
      <c r="RLI92" s="184"/>
      <c r="RLJ92" s="185"/>
      <c r="RLK92" s="183"/>
      <c r="RLM92" s="182"/>
      <c r="RLR92" s="183"/>
      <c r="RLS92" s="183"/>
      <c r="RLT92" s="183"/>
      <c r="RLU92" s="184"/>
      <c r="RLV92" s="185"/>
      <c r="RLW92" s="183"/>
      <c r="RLY92" s="182"/>
      <c r="RMD92" s="183"/>
      <c r="RME92" s="183"/>
      <c r="RMF92" s="183"/>
      <c r="RMG92" s="184"/>
      <c r="RMH92" s="185"/>
      <c r="RMI92" s="183"/>
      <c r="RMK92" s="182"/>
      <c r="RMP92" s="183"/>
      <c r="RMQ92" s="183"/>
      <c r="RMR92" s="183"/>
      <c r="RMS92" s="184"/>
      <c r="RMT92" s="185"/>
      <c r="RMU92" s="183"/>
      <c r="RMW92" s="182"/>
      <c r="RNB92" s="183"/>
      <c r="RNC92" s="183"/>
      <c r="RND92" s="183"/>
      <c r="RNE92" s="184"/>
      <c r="RNF92" s="185"/>
      <c r="RNG92" s="183"/>
      <c r="RNI92" s="182"/>
      <c r="RNN92" s="183"/>
      <c r="RNO92" s="183"/>
      <c r="RNP92" s="183"/>
      <c r="RNQ92" s="184"/>
      <c r="RNR92" s="185"/>
      <c r="RNS92" s="183"/>
      <c r="RNU92" s="182"/>
      <c r="RNZ92" s="183"/>
      <c r="ROA92" s="183"/>
      <c r="ROB92" s="183"/>
      <c r="ROC92" s="184"/>
      <c r="ROD92" s="185"/>
      <c r="ROE92" s="183"/>
      <c r="ROG92" s="182"/>
      <c r="ROL92" s="183"/>
      <c r="ROM92" s="183"/>
      <c r="RON92" s="183"/>
      <c r="ROO92" s="184"/>
      <c r="ROP92" s="185"/>
      <c r="ROQ92" s="183"/>
      <c r="ROS92" s="182"/>
      <c r="ROX92" s="183"/>
      <c r="ROY92" s="183"/>
      <c r="ROZ92" s="183"/>
      <c r="RPA92" s="184"/>
      <c r="RPB92" s="185"/>
      <c r="RPC92" s="183"/>
      <c r="RPE92" s="182"/>
      <c r="RPJ92" s="183"/>
      <c r="RPK92" s="183"/>
      <c r="RPL92" s="183"/>
      <c r="RPM92" s="184"/>
      <c r="RPN92" s="185"/>
      <c r="RPO92" s="183"/>
      <c r="RPQ92" s="182"/>
      <c r="RPV92" s="183"/>
      <c r="RPW92" s="183"/>
      <c r="RPX92" s="183"/>
      <c r="RPY92" s="184"/>
      <c r="RPZ92" s="185"/>
      <c r="RQA92" s="183"/>
      <c r="RQC92" s="182"/>
      <c r="RQH92" s="183"/>
      <c r="RQI92" s="183"/>
      <c r="RQJ92" s="183"/>
      <c r="RQK92" s="184"/>
      <c r="RQL92" s="185"/>
      <c r="RQM92" s="183"/>
      <c r="RQO92" s="182"/>
      <c r="RQT92" s="183"/>
      <c r="RQU92" s="183"/>
      <c r="RQV92" s="183"/>
      <c r="RQW92" s="184"/>
      <c r="RQX92" s="185"/>
      <c r="RQY92" s="183"/>
      <c r="RRA92" s="182"/>
      <c r="RRF92" s="183"/>
      <c r="RRG92" s="183"/>
      <c r="RRH92" s="183"/>
      <c r="RRI92" s="184"/>
      <c r="RRJ92" s="185"/>
      <c r="RRK92" s="183"/>
      <c r="RRM92" s="182"/>
      <c r="RRR92" s="183"/>
      <c r="RRS92" s="183"/>
      <c r="RRT92" s="183"/>
      <c r="RRU92" s="184"/>
      <c r="RRV92" s="185"/>
      <c r="RRW92" s="183"/>
      <c r="RRY92" s="182"/>
      <c r="RSD92" s="183"/>
      <c r="RSE92" s="183"/>
      <c r="RSF92" s="183"/>
      <c r="RSG92" s="184"/>
      <c r="RSH92" s="185"/>
      <c r="RSI92" s="183"/>
      <c r="RSK92" s="182"/>
      <c r="RSP92" s="183"/>
      <c r="RSQ92" s="183"/>
      <c r="RSR92" s="183"/>
      <c r="RSS92" s="184"/>
      <c r="RST92" s="185"/>
      <c r="RSU92" s="183"/>
      <c r="RSW92" s="182"/>
      <c r="RTB92" s="183"/>
      <c r="RTC92" s="183"/>
      <c r="RTD92" s="183"/>
      <c r="RTE92" s="184"/>
      <c r="RTF92" s="185"/>
      <c r="RTG92" s="183"/>
      <c r="RTI92" s="182"/>
      <c r="RTN92" s="183"/>
      <c r="RTO92" s="183"/>
      <c r="RTP92" s="183"/>
      <c r="RTQ92" s="184"/>
      <c r="RTR92" s="185"/>
      <c r="RTS92" s="183"/>
      <c r="RTU92" s="182"/>
      <c r="RTZ92" s="183"/>
      <c r="RUA92" s="183"/>
      <c r="RUB92" s="183"/>
      <c r="RUC92" s="184"/>
      <c r="RUD92" s="185"/>
      <c r="RUE92" s="183"/>
      <c r="RUG92" s="182"/>
      <c r="RUL92" s="183"/>
      <c r="RUM92" s="183"/>
      <c r="RUN92" s="183"/>
      <c r="RUO92" s="184"/>
      <c r="RUP92" s="185"/>
      <c r="RUQ92" s="183"/>
      <c r="RUS92" s="182"/>
      <c r="RUX92" s="183"/>
      <c r="RUY92" s="183"/>
      <c r="RUZ92" s="183"/>
      <c r="RVA92" s="184"/>
      <c r="RVB92" s="185"/>
      <c r="RVC92" s="183"/>
      <c r="RVE92" s="182"/>
      <c r="RVJ92" s="183"/>
      <c r="RVK92" s="183"/>
      <c r="RVL92" s="183"/>
      <c r="RVM92" s="184"/>
      <c r="RVN92" s="185"/>
      <c r="RVO92" s="183"/>
      <c r="RVQ92" s="182"/>
      <c r="RVV92" s="183"/>
      <c r="RVW92" s="183"/>
      <c r="RVX92" s="183"/>
      <c r="RVY92" s="184"/>
      <c r="RVZ92" s="185"/>
      <c r="RWA92" s="183"/>
      <c r="RWC92" s="182"/>
      <c r="RWH92" s="183"/>
      <c r="RWI92" s="183"/>
      <c r="RWJ92" s="183"/>
      <c r="RWK92" s="184"/>
      <c r="RWL92" s="185"/>
      <c r="RWM92" s="183"/>
      <c r="RWO92" s="182"/>
      <c r="RWT92" s="183"/>
      <c r="RWU92" s="183"/>
      <c r="RWV92" s="183"/>
      <c r="RWW92" s="184"/>
      <c r="RWX92" s="185"/>
      <c r="RWY92" s="183"/>
      <c r="RXA92" s="182"/>
      <c r="RXF92" s="183"/>
      <c r="RXG92" s="183"/>
      <c r="RXH92" s="183"/>
      <c r="RXI92" s="184"/>
      <c r="RXJ92" s="185"/>
      <c r="RXK92" s="183"/>
      <c r="RXM92" s="182"/>
      <c r="RXR92" s="183"/>
      <c r="RXS92" s="183"/>
      <c r="RXT92" s="183"/>
      <c r="RXU92" s="184"/>
      <c r="RXV92" s="185"/>
      <c r="RXW92" s="183"/>
      <c r="RXY92" s="182"/>
      <c r="RYD92" s="183"/>
      <c r="RYE92" s="183"/>
      <c r="RYF92" s="183"/>
      <c r="RYG92" s="184"/>
      <c r="RYH92" s="185"/>
      <c r="RYI92" s="183"/>
      <c r="RYK92" s="182"/>
      <c r="RYP92" s="183"/>
      <c r="RYQ92" s="183"/>
      <c r="RYR92" s="183"/>
      <c r="RYS92" s="184"/>
      <c r="RYT92" s="185"/>
      <c r="RYU92" s="183"/>
      <c r="RYW92" s="182"/>
      <c r="RZB92" s="183"/>
      <c r="RZC92" s="183"/>
      <c r="RZD92" s="183"/>
      <c r="RZE92" s="184"/>
      <c r="RZF92" s="185"/>
      <c r="RZG92" s="183"/>
      <c r="RZI92" s="182"/>
      <c r="RZN92" s="183"/>
      <c r="RZO92" s="183"/>
      <c r="RZP92" s="183"/>
      <c r="RZQ92" s="184"/>
      <c r="RZR92" s="185"/>
      <c r="RZS92" s="183"/>
      <c r="RZU92" s="182"/>
      <c r="RZZ92" s="183"/>
      <c r="SAA92" s="183"/>
      <c r="SAB92" s="183"/>
      <c r="SAC92" s="184"/>
      <c r="SAD92" s="185"/>
      <c r="SAE92" s="183"/>
      <c r="SAG92" s="182"/>
      <c r="SAL92" s="183"/>
      <c r="SAM92" s="183"/>
      <c r="SAN92" s="183"/>
      <c r="SAO92" s="184"/>
      <c r="SAP92" s="185"/>
      <c r="SAQ92" s="183"/>
      <c r="SAS92" s="182"/>
      <c r="SAX92" s="183"/>
      <c r="SAY92" s="183"/>
      <c r="SAZ92" s="183"/>
      <c r="SBA92" s="184"/>
      <c r="SBB92" s="185"/>
      <c r="SBC92" s="183"/>
      <c r="SBE92" s="182"/>
      <c r="SBJ92" s="183"/>
      <c r="SBK92" s="183"/>
      <c r="SBL92" s="183"/>
      <c r="SBM92" s="184"/>
      <c r="SBN92" s="185"/>
      <c r="SBO92" s="183"/>
      <c r="SBQ92" s="182"/>
      <c r="SBV92" s="183"/>
      <c r="SBW92" s="183"/>
      <c r="SBX92" s="183"/>
      <c r="SBY92" s="184"/>
      <c r="SBZ92" s="185"/>
      <c r="SCA92" s="183"/>
      <c r="SCC92" s="182"/>
      <c r="SCH92" s="183"/>
      <c r="SCI92" s="183"/>
      <c r="SCJ92" s="183"/>
      <c r="SCK92" s="184"/>
      <c r="SCL92" s="185"/>
      <c r="SCM92" s="183"/>
      <c r="SCO92" s="182"/>
      <c r="SCT92" s="183"/>
      <c r="SCU92" s="183"/>
      <c r="SCV92" s="183"/>
      <c r="SCW92" s="184"/>
      <c r="SCX92" s="185"/>
      <c r="SCY92" s="183"/>
      <c r="SDA92" s="182"/>
      <c r="SDF92" s="183"/>
      <c r="SDG92" s="183"/>
      <c r="SDH92" s="183"/>
      <c r="SDI92" s="184"/>
      <c r="SDJ92" s="185"/>
      <c r="SDK92" s="183"/>
      <c r="SDM92" s="182"/>
      <c r="SDR92" s="183"/>
      <c r="SDS92" s="183"/>
      <c r="SDT92" s="183"/>
      <c r="SDU92" s="184"/>
      <c r="SDV92" s="185"/>
      <c r="SDW92" s="183"/>
      <c r="SDY92" s="182"/>
      <c r="SED92" s="183"/>
      <c r="SEE92" s="183"/>
      <c r="SEF92" s="183"/>
      <c r="SEG92" s="184"/>
      <c r="SEH92" s="185"/>
      <c r="SEI92" s="183"/>
      <c r="SEK92" s="182"/>
      <c r="SEP92" s="183"/>
      <c r="SEQ92" s="183"/>
      <c r="SER92" s="183"/>
      <c r="SES92" s="184"/>
      <c r="SET92" s="185"/>
      <c r="SEU92" s="183"/>
      <c r="SEW92" s="182"/>
      <c r="SFB92" s="183"/>
      <c r="SFC92" s="183"/>
      <c r="SFD92" s="183"/>
      <c r="SFE92" s="184"/>
      <c r="SFF92" s="185"/>
      <c r="SFG92" s="183"/>
      <c r="SFI92" s="182"/>
      <c r="SFN92" s="183"/>
      <c r="SFO92" s="183"/>
      <c r="SFP92" s="183"/>
      <c r="SFQ92" s="184"/>
      <c r="SFR92" s="185"/>
      <c r="SFS92" s="183"/>
      <c r="SFU92" s="182"/>
      <c r="SFZ92" s="183"/>
      <c r="SGA92" s="183"/>
      <c r="SGB92" s="183"/>
      <c r="SGC92" s="184"/>
      <c r="SGD92" s="185"/>
      <c r="SGE92" s="183"/>
      <c r="SGG92" s="182"/>
      <c r="SGL92" s="183"/>
      <c r="SGM92" s="183"/>
      <c r="SGN92" s="183"/>
      <c r="SGO92" s="184"/>
      <c r="SGP92" s="185"/>
      <c r="SGQ92" s="183"/>
      <c r="SGS92" s="182"/>
      <c r="SGX92" s="183"/>
      <c r="SGY92" s="183"/>
      <c r="SGZ92" s="183"/>
      <c r="SHA92" s="184"/>
      <c r="SHB92" s="185"/>
      <c r="SHC92" s="183"/>
      <c r="SHE92" s="182"/>
      <c r="SHJ92" s="183"/>
      <c r="SHK92" s="183"/>
      <c r="SHL92" s="183"/>
      <c r="SHM92" s="184"/>
      <c r="SHN92" s="185"/>
      <c r="SHO92" s="183"/>
      <c r="SHQ92" s="182"/>
      <c r="SHV92" s="183"/>
      <c r="SHW92" s="183"/>
      <c r="SHX92" s="183"/>
      <c r="SHY92" s="184"/>
      <c r="SHZ92" s="185"/>
      <c r="SIA92" s="183"/>
      <c r="SIC92" s="182"/>
      <c r="SIH92" s="183"/>
      <c r="SII92" s="183"/>
      <c r="SIJ92" s="183"/>
      <c r="SIK92" s="184"/>
      <c r="SIL92" s="185"/>
      <c r="SIM92" s="183"/>
      <c r="SIO92" s="182"/>
      <c r="SIT92" s="183"/>
      <c r="SIU92" s="183"/>
      <c r="SIV92" s="183"/>
      <c r="SIW92" s="184"/>
      <c r="SIX92" s="185"/>
      <c r="SIY92" s="183"/>
      <c r="SJA92" s="182"/>
      <c r="SJF92" s="183"/>
      <c r="SJG92" s="183"/>
      <c r="SJH92" s="183"/>
      <c r="SJI92" s="184"/>
      <c r="SJJ92" s="185"/>
      <c r="SJK92" s="183"/>
      <c r="SJM92" s="182"/>
      <c r="SJR92" s="183"/>
      <c r="SJS92" s="183"/>
      <c r="SJT92" s="183"/>
      <c r="SJU92" s="184"/>
      <c r="SJV92" s="185"/>
      <c r="SJW92" s="183"/>
      <c r="SJY92" s="182"/>
      <c r="SKD92" s="183"/>
      <c r="SKE92" s="183"/>
      <c r="SKF92" s="183"/>
      <c r="SKG92" s="184"/>
      <c r="SKH92" s="185"/>
      <c r="SKI92" s="183"/>
      <c r="SKK92" s="182"/>
      <c r="SKP92" s="183"/>
      <c r="SKQ92" s="183"/>
      <c r="SKR92" s="183"/>
      <c r="SKS92" s="184"/>
      <c r="SKT92" s="185"/>
      <c r="SKU92" s="183"/>
      <c r="SKW92" s="182"/>
      <c r="SLB92" s="183"/>
      <c r="SLC92" s="183"/>
      <c r="SLD92" s="183"/>
      <c r="SLE92" s="184"/>
      <c r="SLF92" s="185"/>
      <c r="SLG92" s="183"/>
      <c r="SLI92" s="182"/>
      <c r="SLN92" s="183"/>
      <c r="SLO92" s="183"/>
      <c r="SLP92" s="183"/>
      <c r="SLQ92" s="184"/>
      <c r="SLR92" s="185"/>
      <c r="SLS92" s="183"/>
      <c r="SLU92" s="182"/>
      <c r="SLZ92" s="183"/>
      <c r="SMA92" s="183"/>
      <c r="SMB92" s="183"/>
      <c r="SMC92" s="184"/>
      <c r="SMD92" s="185"/>
      <c r="SME92" s="183"/>
      <c r="SMG92" s="182"/>
      <c r="SML92" s="183"/>
      <c r="SMM92" s="183"/>
      <c r="SMN92" s="183"/>
      <c r="SMO92" s="184"/>
      <c r="SMP92" s="185"/>
      <c r="SMQ92" s="183"/>
      <c r="SMS92" s="182"/>
      <c r="SMX92" s="183"/>
      <c r="SMY92" s="183"/>
      <c r="SMZ92" s="183"/>
      <c r="SNA92" s="184"/>
      <c r="SNB92" s="185"/>
      <c r="SNC92" s="183"/>
      <c r="SNE92" s="182"/>
      <c r="SNJ92" s="183"/>
      <c r="SNK92" s="183"/>
      <c r="SNL92" s="183"/>
      <c r="SNM92" s="184"/>
      <c r="SNN92" s="185"/>
      <c r="SNO92" s="183"/>
      <c r="SNQ92" s="182"/>
      <c r="SNV92" s="183"/>
      <c r="SNW92" s="183"/>
      <c r="SNX92" s="183"/>
      <c r="SNY92" s="184"/>
      <c r="SNZ92" s="185"/>
      <c r="SOA92" s="183"/>
      <c r="SOC92" s="182"/>
      <c r="SOH92" s="183"/>
      <c r="SOI92" s="183"/>
      <c r="SOJ92" s="183"/>
      <c r="SOK92" s="184"/>
      <c r="SOL92" s="185"/>
      <c r="SOM92" s="183"/>
      <c r="SOO92" s="182"/>
      <c r="SOT92" s="183"/>
      <c r="SOU92" s="183"/>
      <c r="SOV92" s="183"/>
      <c r="SOW92" s="184"/>
      <c r="SOX92" s="185"/>
      <c r="SOY92" s="183"/>
      <c r="SPA92" s="182"/>
      <c r="SPF92" s="183"/>
      <c r="SPG92" s="183"/>
      <c r="SPH92" s="183"/>
      <c r="SPI92" s="184"/>
      <c r="SPJ92" s="185"/>
      <c r="SPK92" s="183"/>
      <c r="SPM92" s="182"/>
      <c r="SPR92" s="183"/>
      <c r="SPS92" s="183"/>
      <c r="SPT92" s="183"/>
      <c r="SPU92" s="184"/>
      <c r="SPV92" s="185"/>
      <c r="SPW92" s="183"/>
      <c r="SPY92" s="182"/>
      <c r="SQD92" s="183"/>
      <c r="SQE92" s="183"/>
      <c r="SQF92" s="183"/>
      <c r="SQG92" s="184"/>
      <c r="SQH92" s="185"/>
      <c r="SQI92" s="183"/>
      <c r="SQK92" s="182"/>
      <c r="SQP92" s="183"/>
      <c r="SQQ92" s="183"/>
      <c r="SQR92" s="183"/>
      <c r="SQS92" s="184"/>
      <c r="SQT92" s="185"/>
      <c r="SQU92" s="183"/>
      <c r="SQW92" s="182"/>
      <c r="SRB92" s="183"/>
      <c r="SRC92" s="183"/>
      <c r="SRD92" s="183"/>
      <c r="SRE92" s="184"/>
      <c r="SRF92" s="185"/>
      <c r="SRG92" s="183"/>
      <c r="SRI92" s="182"/>
      <c r="SRN92" s="183"/>
      <c r="SRO92" s="183"/>
      <c r="SRP92" s="183"/>
      <c r="SRQ92" s="184"/>
      <c r="SRR92" s="185"/>
      <c r="SRS92" s="183"/>
      <c r="SRU92" s="182"/>
      <c r="SRZ92" s="183"/>
      <c r="SSA92" s="183"/>
      <c r="SSB92" s="183"/>
      <c r="SSC92" s="184"/>
      <c r="SSD92" s="185"/>
      <c r="SSE92" s="183"/>
      <c r="SSG92" s="182"/>
      <c r="SSL92" s="183"/>
      <c r="SSM92" s="183"/>
      <c r="SSN92" s="183"/>
      <c r="SSO92" s="184"/>
      <c r="SSP92" s="185"/>
      <c r="SSQ92" s="183"/>
      <c r="SSS92" s="182"/>
      <c r="SSX92" s="183"/>
      <c r="SSY92" s="183"/>
      <c r="SSZ92" s="183"/>
      <c r="STA92" s="184"/>
      <c r="STB92" s="185"/>
      <c r="STC92" s="183"/>
      <c r="STE92" s="182"/>
      <c r="STJ92" s="183"/>
      <c r="STK92" s="183"/>
      <c r="STL92" s="183"/>
      <c r="STM92" s="184"/>
      <c r="STN92" s="185"/>
      <c r="STO92" s="183"/>
      <c r="STQ92" s="182"/>
      <c r="STV92" s="183"/>
      <c r="STW92" s="183"/>
      <c r="STX92" s="183"/>
      <c r="STY92" s="184"/>
      <c r="STZ92" s="185"/>
      <c r="SUA92" s="183"/>
      <c r="SUC92" s="182"/>
      <c r="SUH92" s="183"/>
      <c r="SUI92" s="183"/>
      <c r="SUJ92" s="183"/>
      <c r="SUK92" s="184"/>
      <c r="SUL92" s="185"/>
      <c r="SUM92" s="183"/>
      <c r="SUO92" s="182"/>
      <c r="SUT92" s="183"/>
      <c r="SUU92" s="183"/>
      <c r="SUV92" s="183"/>
      <c r="SUW92" s="184"/>
      <c r="SUX92" s="185"/>
      <c r="SUY92" s="183"/>
      <c r="SVA92" s="182"/>
      <c r="SVF92" s="183"/>
      <c r="SVG92" s="183"/>
      <c r="SVH92" s="183"/>
      <c r="SVI92" s="184"/>
      <c r="SVJ92" s="185"/>
      <c r="SVK92" s="183"/>
      <c r="SVM92" s="182"/>
      <c r="SVR92" s="183"/>
      <c r="SVS92" s="183"/>
      <c r="SVT92" s="183"/>
      <c r="SVU92" s="184"/>
      <c r="SVV92" s="185"/>
      <c r="SVW92" s="183"/>
      <c r="SVY92" s="182"/>
      <c r="SWD92" s="183"/>
      <c r="SWE92" s="183"/>
      <c r="SWF92" s="183"/>
      <c r="SWG92" s="184"/>
      <c r="SWH92" s="185"/>
      <c r="SWI92" s="183"/>
      <c r="SWK92" s="182"/>
      <c r="SWP92" s="183"/>
      <c r="SWQ92" s="183"/>
      <c r="SWR92" s="183"/>
      <c r="SWS92" s="184"/>
      <c r="SWT92" s="185"/>
      <c r="SWU92" s="183"/>
      <c r="SWW92" s="182"/>
      <c r="SXB92" s="183"/>
      <c r="SXC92" s="183"/>
      <c r="SXD92" s="183"/>
      <c r="SXE92" s="184"/>
      <c r="SXF92" s="185"/>
      <c r="SXG92" s="183"/>
      <c r="SXI92" s="182"/>
      <c r="SXN92" s="183"/>
      <c r="SXO92" s="183"/>
      <c r="SXP92" s="183"/>
      <c r="SXQ92" s="184"/>
      <c r="SXR92" s="185"/>
      <c r="SXS92" s="183"/>
      <c r="SXU92" s="182"/>
      <c r="SXZ92" s="183"/>
      <c r="SYA92" s="183"/>
      <c r="SYB92" s="183"/>
      <c r="SYC92" s="184"/>
      <c r="SYD92" s="185"/>
      <c r="SYE92" s="183"/>
      <c r="SYG92" s="182"/>
      <c r="SYL92" s="183"/>
      <c r="SYM92" s="183"/>
      <c r="SYN92" s="183"/>
      <c r="SYO92" s="184"/>
      <c r="SYP92" s="185"/>
      <c r="SYQ92" s="183"/>
      <c r="SYS92" s="182"/>
      <c r="SYX92" s="183"/>
      <c r="SYY92" s="183"/>
      <c r="SYZ92" s="183"/>
      <c r="SZA92" s="184"/>
      <c r="SZB92" s="185"/>
      <c r="SZC92" s="183"/>
      <c r="SZE92" s="182"/>
      <c r="SZJ92" s="183"/>
      <c r="SZK92" s="183"/>
      <c r="SZL92" s="183"/>
      <c r="SZM92" s="184"/>
      <c r="SZN92" s="185"/>
      <c r="SZO92" s="183"/>
      <c r="SZQ92" s="182"/>
      <c r="SZV92" s="183"/>
      <c r="SZW92" s="183"/>
      <c r="SZX92" s="183"/>
      <c r="SZY92" s="184"/>
      <c r="SZZ92" s="185"/>
      <c r="TAA92" s="183"/>
      <c r="TAC92" s="182"/>
      <c r="TAH92" s="183"/>
      <c r="TAI92" s="183"/>
      <c r="TAJ92" s="183"/>
      <c r="TAK92" s="184"/>
      <c r="TAL92" s="185"/>
      <c r="TAM92" s="183"/>
      <c r="TAO92" s="182"/>
      <c r="TAT92" s="183"/>
      <c r="TAU92" s="183"/>
      <c r="TAV92" s="183"/>
      <c r="TAW92" s="184"/>
      <c r="TAX92" s="185"/>
      <c r="TAY92" s="183"/>
      <c r="TBA92" s="182"/>
      <c r="TBF92" s="183"/>
      <c r="TBG92" s="183"/>
      <c r="TBH92" s="183"/>
      <c r="TBI92" s="184"/>
      <c r="TBJ92" s="185"/>
      <c r="TBK92" s="183"/>
      <c r="TBM92" s="182"/>
      <c r="TBR92" s="183"/>
      <c r="TBS92" s="183"/>
      <c r="TBT92" s="183"/>
      <c r="TBU92" s="184"/>
      <c r="TBV92" s="185"/>
      <c r="TBW92" s="183"/>
      <c r="TBY92" s="182"/>
      <c r="TCD92" s="183"/>
      <c r="TCE92" s="183"/>
      <c r="TCF92" s="183"/>
      <c r="TCG92" s="184"/>
      <c r="TCH92" s="185"/>
      <c r="TCI92" s="183"/>
      <c r="TCK92" s="182"/>
      <c r="TCP92" s="183"/>
      <c r="TCQ92" s="183"/>
      <c r="TCR92" s="183"/>
      <c r="TCS92" s="184"/>
      <c r="TCT92" s="185"/>
      <c r="TCU92" s="183"/>
      <c r="TCW92" s="182"/>
      <c r="TDB92" s="183"/>
      <c r="TDC92" s="183"/>
      <c r="TDD92" s="183"/>
      <c r="TDE92" s="184"/>
      <c r="TDF92" s="185"/>
      <c r="TDG92" s="183"/>
      <c r="TDI92" s="182"/>
      <c r="TDN92" s="183"/>
      <c r="TDO92" s="183"/>
      <c r="TDP92" s="183"/>
      <c r="TDQ92" s="184"/>
      <c r="TDR92" s="185"/>
      <c r="TDS92" s="183"/>
      <c r="TDU92" s="182"/>
      <c r="TDZ92" s="183"/>
      <c r="TEA92" s="183"/>
      <c r="TEB92" s="183"/>
      <c r="TEC92" s="184"/>
      <c r="TED92" s="185"/>
      <c r="TEE92" s="183"/>
      <c r="TEG92" s="182"/>
      <c r="TEL92" s="183"/>
      <c r="TEM92" s="183"/>
      <c r="TEN92" s="183"/>
      <c r="TEO92" s="184"/>
      <c r="TEP92" s="185"/>
      <c r="TEQ92" s="183"/>
      <c r="TES92" s="182"/>
      <c r="TEX92" s="183"/>
      <c r="TEY92" s="183"/>
      <c r="TEZ92" s="183"/>
      <c r="TFA92" s="184"/>
      <c r="TFB92" s="185"/>
      <c r="TFC92" s="183"/>
      <c r="TFE92" s="182"/>
      <c r="TFJ92" s="183"/>
      <c r="TFK92" s="183"/>
      <c r="TFL92" s="183"/>
      <c r="TFM92" s="184"/>
      <c r="TFN92" s="185"/>
      <c r="TFO92" s="183"/>
      <c r="TFQ92" s="182"/>
      <c r="TFV92" s="183"/>
      <c r="TFW92" s="183"/>
      <c r="TFX92" s="183"/>
      <c r="TFY92" s="184"/>
      <c r="TFZ92" s="185"/>
      <c r="TGA92" s="183"/>
      <c r="TGC92" s="182"/>
      <c r="TGH92" s="183"/>
      <c r="TGI92" s="183"/>
      <c r="TGJ92" s="183"/>
      <c r="TGK92" s="184"/>
      <c r="TGL92" s="185"/>
      <c r="TGM92" s="183"/>
      <c r="TGO92" s="182"/>
      <c r="TGT92" s="183"/>
      <c r="TGU92" s="183"/>
      <c r="TGV92" s="183"/>
      <c r="TGW92" s="184"/>
      <c r="TGX92" s="185"/>
      <c r="TGY92" s="183"/>
      <c r="THA92" s="182"/>
      <c r="THF92" s="183"/>
      <c r="THG92" s="183"/>
      <c r="THH92" s="183"/>
      <c r="THI92" s="184"/>
      <c r="THJ92" s="185"/>
      <c r="THK92" s="183"/>
      <c r="THM92" s="182"/>
      <c r="THR92" s="183"/>
      <c r="THS92" s="183"/>
      <c r="THT92" s="183"/>
      <c r="THU92" s="184"/>
      <c r="THV92" s="185"/>
      <c r="THW92" s="183"/>
      <c r="THY92" s="182"/>
      <c r="TID92" s="183"/>
      <c r="TIE92" s="183"/>
      <c r="TIF92" s="183"/>
      <c r="TIG92" s="184"/>
      <c r="TIH92" s="185"/>
      <c r="TII92" s="183"/>
      <c r="TIK92" s="182"/>
      <c r="TIP92" s="183"/>
      <c r="TIQ92" s="183"/>
      <c r="TIR92" s="183"/>
      <c r="TIS92" s="184"/>
      <c r="TIT92" s="185"/>
      <c r="TIU92" s="183"/>
      <c r="TIW92" s="182"/>
      <c r="TJB92" s="183"/>
      <c r="TJC92" s="183"/>
      <c r="TJD92" s="183"/>
      <c r="TJE92" s="184"/>
      <c r="TJF92" s="185"/>
      <c r="TJG92" s="183"/>
      <c r="TJI92" s="182"/>
      <c r="TJN92" s="183"/>
      <c r="TJO92" s="183"/>
      <c r="TJP92" s="183"/>
      <c r="TJQ92" s="184"/>
      <c r="TJR92" s="185"/>
      <c r="TJS92" s="183"/>
      <c r="TJU92" s="182"/>
      <c r="TJZ92" s="183"/>
      <c r="TKA92" s="183"/>
      <c r="TKB92" s="183"/>
      <c r="TKC92" s="184"/>
      <c r="TKD92" s="185"/>
      <c r="TKE92" s="183"/>
      <c r="TKG92" s="182"/>
      <c r="TKL92" s="183"/>
      <c r="TKM92" s="183"/>
      <c r="TKN92" s="183"/>
      <c r="TKO92" s="184"/>
      <c r="TKP92" s="185"/>
      <c r="TKQ92" s="183"/>
      <c r="TKS92" s="182"/>
      <c r="TKX92" s="183"/>
      <c r="TKY92" s="183"/>
      <c r="TKZ92" s="183"/>
      <c r="TLA92" s="184"/>
      <c r="TLB92" s="185"/>
      <c r="TLC92" s="183"/>
      <c r="TLE92" s="182"/>
      <c r="TLJ92" s="183"/>
      <c r="TLK92" s="183"/>
      <c r="TLL92" s="183"/>
      <c r="TLM92" s="184"/>
      <c r="TLN92" s="185"/>
      <c r="TLO92" s="183"/>
      <c r="TLQ92" s="182"/>
      <c r="TLV92" s="183"/>
      <c r="TLW92" s="183"/>
      <c r="TLX92" s="183"/>
      <c r="TLY92" s="184"/>
      <c r="TLZ92" s="185"/>
      <c r="TMA92" s="183"/>
      <c r="TMC92" s="182"/>
      <c r="TMH92" s="183"/>
      <c r="TMI92" s="183"/>
      <c r="TMJ92" s="183"/>
      <c r="TMK92" s="184"/>
      <c r="TML92" s="185"/>
      <c r="TMM92" s="183"/>
      <c r="TMO92" s="182"/>
      <c r="TMT92" s="183"/>
      <c r="TMU92" s="183"/>
      <c r="TMV92" s="183"/>
      <c r="TMW92" s="184"/>
      <c r="TMX92" s="185"/>
      <c r="TMY92" s="183"/>
      <c r="TNA92" s="182"/>
      <c r="TNF92" s="183"/>
      <c r="TNG92" s="183"/>
      <c r="TNH92" s="183"/>
      <c r="TNI92" s="184"/>
      <c r="TNJ92" s="185"/>
      <c r="TNK92" s="183"/>
      <c r="TNM92" s="182"/>
      <c r="TNR92" s="183"/>
      <c r="TNS92" s="183"/>
      <c r="TNT92" s="183"/>
      <c r="TNU92" s="184"/>
      <c r="TNV92" s="185"/>
      <c r="TNW92" s="183"/>
      <c r="TNY92" s="182"/>
      <c r="TOD92" s="183"/>
      <c r="TOE92" s="183"/>
      <c r="TOF92" s="183"/>
      <c r="TOG92" s="184"/>
      <c r="TOH92" s="185"/>
      <c r="TOI92" s="183"/>
      <c r="TOK92" s="182"/>
      <c r="TOP92" s="183"/>
      <c r="TOQ92" s="183"/>
      <c r="TOR92" s="183"/>
      <c r="TOS92" s="184"/>
      <c r="TOT92" s="185"/>
      <c r="TOU92" s="183"/>
      <c r="TOW92" s="182"/>
      <c r="TPB92" s="183"/>
      <c r="TPC92" s="183"/>
      <c r="TPD92" s="183"/>
      <c r="TPE92" s="184"/>
      <c r="TPF92" s="185"/>
      <c r="TPG92" s="183"/>
      <c r="TPI92" s="182"/>
      <c r="TPN92" s="183"/>
      <c r="TPO92" s="183"/>
      <c r="TPP92" s="183"/>
      <c r="TPQ92" s="184"/>
      <c r="TPR92" s="185"/>
      <c r="TPS92" s="183"/>
      <c r="TPU92" s="182"/>
      <c r="TPZ92" s="183"/>
      <c r="TQA92" s="183"/>
      <c r="TQB92" s="183"/>
      <c r="TQC92" s="184"/>
      <c r="TQD92" s="185"/>
      <c r="TQE92" s="183"/>
      <c r="TQG92" s="182"/>
      <c r="TQL92" s="183"/>
      <c r="TQM92" s="183"/>
      <c r="TQN92" s="183"/>
      <c r="TQO92" s="184"/>
      <c r="TQP92" s="185"/>
      <c r="TQQ92" s="183"/>
      <c r="TQS92" s="182"/>
      <c r="TQX92" s="183"/>
      <c r="TQY92" s="183"/>
      <c r="TQZ92" s="183"/>
      <c r="TRA92" s="184"/>
      <c r="TRB92" s="185"/>
      <c r="TRC92" s="183"/>
      <c r="TRE92" s="182"/>
      <c r="TRJ92" s="183"/>
      <c r="TRK92" s="183"/>
      <c r="TRL92" s="183"/>
      <c r="TRM92" s="184"/>
      <c r="TRN92" s="185"/>
      <c r="TRO92" s="183"/>
      <c r="TRQ92" s="182"/>
      <c r="TRV92" s="183"/>
      <c r="TRW92" s="183"/>
      <c r="TRX92" s="183"/>
      <c r="TRY92" s="184"/>
      <c r="TRZ92" s="185"/>
      <c r="TSA92" s="183"/>
      <c r="TSC92" s="182"/>
      <c r="TSH92" s="183"/>
      <c r="TSI92" s="183"/>
      <c r="TSJ92" s="183"/>
      <c r="TSK92" s="184"/>
      <c r="TSL92" s="185"/>
      <c r="TSM92" s="183"/>
      <c r="TSO92" s="182"/>
      <c r="TST92" s="183"/>
      <c r="TSU92" s="183"/>
      <c r="TSV92" s="183"/>
      <c r="TSW92" s="184"/>
      <c r="TSX92" s="185"/>
      <c r="TSY92" s="183"/>
      <c r="TTA92" s="182"/>
      <c r="TTF92" s="183"/>
      <c r="TTG92" s="183"/>
      <c r="TTH92" s="183"/>
      <c r="TTI92" s="184"/>
      <c r="TTJ92" s="185"/>
      <c r="TTK92" s="183"/>
      <c r="TTM92" s="182"/>
      <c r="TTR92" s="183"/>
      <c r="TTS92" s="183"/>
      <c r="TTT92" s="183"/>
      <c r="TTU92" s="184"/>
      <c r="TTV92" s="185"/>
      <c r="TTW92" s="183"/>
      <c r="TTY92" s="182"/>
      <c r="TUD92" s="183"/>
      <c r="TUE92" s="183"/>
      <c r="TUF92" s="183"/>
      <c r="TUG92" s="184"/>
      <c r="TUH92" s="185"/>
      <c r="TUI92" s="183"/>
      <c r="TUK92" s="182"/>
      <c r="TUP92" s="183"/>
      <c r="TUQ92" s="183"/>
      <c r="TUR92" s="183"/>
      <c r="TUS92" s="184"/>
      <c r="TUT92" s="185"/>
      <c r="TUU92" s="183"/>
      <c r="TUW92" s="182"/>
      <c r="TVB92" s="183"/>
      <c r="TVC92" s="183"/>
      <c r="TVD92" s="183"/>
      <c r="TVE92" s="184"/>
      <c r="TVF92" s="185"/>
      <c r="TVG92" s="183"/>
      <c r="TVI92" s="182"/>
      <c r="TVN92" s="183"/>
      <c r="TVO92" s="183"/>
      <c r="TVP92" s="183"/>
      <c r="TVQ92" s="184"/>
      <c r="TVR92" s="185"/>
      <c r="TVS92" s="183"/>
      <c r="TVU92" s="182"/>
      <c r="TVZ92" s="183"/>
      <c r="TWA92" s="183"/>
      <c r="TWB92" s="183"/>
      <c r="TWC92" s="184"/>
      <c r="TWD92" s="185"/>
      <c r="TWE92" s="183"/>
      <c r="TWG92" s="182"/>
      <c r="TWL92" s="183"/>
      <c r="TWM92" s="183"/>
      <c r="TWN92" s="183"/>
      <c r="TWO92" s="184"/>
      <c r="TWP92" s="185"/>
      <c r="TWQ92" s="183"/>
      <c r="TWS92" s="182"/>
      <c r="TWX92" s="183"/>
      <c r="TWY92" s="183"/>
      <c r="TWZ92" s="183"/>
      <c r="TXA92" s="184"/>
      <c r="TXB92" s="185"/>
      <c r="TXC92" s="183"/>
      <c r="TXE92" s="182"/>
      <c r="TXJ92" s="183"/>
      <c r="TXK92" s="183"/>
      <c r="TXL92" s="183"/>
      <c r="TXM92" s="184"/>
      <c r="TXN92" s="185"/>
      <c r="TXO92" s="183"/>
      <c r="TXQ92" s="182"/>
      <c r="TXV92" s="183"/>
      <c r="TXW92" s="183"/>
      <c r="TXX92" s="183"/>
      <c r="TXY92" s="184"/>
      <c r="TXZ92" s="185"/>
      <c r="TYA92" s="183"/>
      <c r="TYC92" s="182"/>
      <c r="TYH92" s="183"/>
      <c r="TYI92" s="183"/>
      <c r="TYJ92" s="183"/>
      <c r="TYK92" s="184"/>
      <c r="TYL92" s="185"/>
      <c r="TYM92" s="183"/>
      <c r="TYO92" s="182"/>
      <c r="TYT92" s="183"/>
      <c r="TYU92" s="183"/>
      <c r="TYV92" s="183"/>
      <c r="TYW92" s="184"/>
      <c r="TYX92" s="185"/>
      <c r="TYY92" s="183"/>
      <c r="TZA92" s="182"/>
      <c r="TZF92" s="183"/>
      <c r="TZG92" s="183"/>
      <c r="TZH92" s="183"/>
      <c r="TZI92" s="184"/>
      <c r="TZJ92" s="185"/>
      <c r="TZK92" s="183"/>
      <c r="TZM92" s="182"/>
      <c r="TZR92" s="183"/>
      <c r="TZS92" s="183"/>
      <c r="TZT92" s="183"/>
      <c r="TZU92" s="184"/>
      <c r="TZV92" s="185"/>
      <c r="TZW92" s="183"/>
      <c r="TZY92" s="182"/>
      <c r="UAD92" s="183"/>
      <c r="UAE92" s="183"/>
      <c r="UAF92" s="183"/>
      <c r="UAG92" s="184"/>
      <c r="UAH92" s="185"/>
      <c r="UAI92" s="183"/>
      <c r="UAK92" s="182"/>
      <c r="UAP92" s="183"/>
      <c r="UAQ92" s="183"/>
      <c r="UAR92" s="183"/>
      <c r="UAS92" s="184"/>
      <c r="UAT92" s="185"/>
      <c r="UAU92" s="183"/>
      <c r="UAW92" s="182"/>
      <c r="UBB92" s="183"/>
      <c r="UBC92" s="183"/>
      <c r="UBD92" s="183"/>
      <c r="UBE92" s="184"/>
      <c r="UBF92" s="185"/>
      <c r="UBG92" s="183"/>
      <c r="UBI92" s="182"/>
      <c r="UBN92" s="183"/>
      <c r="UBO92" s="183"/>
      <c r="UBP92" s="183"/>
      <c r="UBQ92" s="184"/>
      <c r="UBR92" s="185"/>
      <c r="UBS92" s="183"/>
      <c r="UBU92" s="182"/>
      <c r="UBZ92" s="183"/>
      <c r="UCA92" s="183"/>
      <c r="UCB92" s="183"/>
      <c r="UCC92" s="184"/>
      <c r="UCD92" s="185"/>
      <c r="UCE92" s="183"/>
      <c r="UCG92" s="182"/>
      <c r="UCL92" s="183"/>
      <c r="UCM92" s="183"/>
      <c r="UCN92" s="183"/>
      <c r="UCO92" s="184"/>
      <c r="UCP92" s="185"/>
      <c r="UCQ92" s="183"/>
      <c r="UCS92" s="182"/>
      <c r="UCX92" s="183"/>
      <c r="UCY92" s="183"/>
      <c r="UCZ92" s="183"/>
      <c r="UDA92" s="184"/>
      <c r="UDB92" s="185"/>
      <c r="UDC92" s="183"/>
      <c r="UDE92" s="182"/>
      <c r="UDJ92" s="183"/>
      <c r="UDK92" s="183"/>
      <c r="UDL92" s="183"/>
      <c r="UDM92" s="184"/>
      <c r="UDN92" s="185"/>
      <c r="UDO92" s="183"/>
      <c r="UDQ92" s="182"/>
      <c r="UDV92" s="183"/>
      <c r="UDW92" s="183"/>
      <c r="UDX92" s="183"/>
      <c r="UDY92" s="184"/>
      <c r="UDZ92" s="185"/>
      <c r="UEA92" s="183"/>
      <c r="UEC92" s="182"/>
      <c r="UEH92" s="183"/>
      <c r="UEI92" s="183"/>
      <c r="UEJ92" s="183"/>
      <c r="UEK92" s="184"/>
      <c r="UEL92" s="185"/>
      <c r="UEM92" s="183"/>
      <c r="UEO92" s="182"/>
      <c r="UET92" s="183"/>
      <c r="UEU92" s="183"/>
      <c r="UEV92" s="183"/>
      <c r="UEW92" s="184"/>
      <c r="UEX92" s="185"/>
      <c r="UEY92" s="183"/>
      <c r="UFA92" s="182"/>
      <c r="UFF92" s="183"/>
      <c r="UFG92" s="183"/>
      <c r="UFH92" s="183"/>
      <c r="UFI92" s="184"/>
      <c r="UFJ92" s="185"/>
      <c r="UFK92" s="183"/>
      <c r="UFM92" s="182"/>
      <c r="UFR92" s="183"/>
      <c r="UFS92" s="183"/>
      <c r="UFT92" s="183"/>
      <c r="UFU92" s="184"/>
      <c r="UFV92" s="185"/>
      <c r="UFW92" s="183"/>
      <c r="UFY92" s="182"/>
      <c r="UGD92" s="183"/>
      <c r="UGE92" s="183"/>
      <c r="UGF92" s="183"/>
      <c r="UGG92" s="184"/>
      <c r="UGH92" s="185"/>
      <c r="UGI92" s="183"/>
      <c r="UGK92" s="182"/>
      <c r="UGP92" s="183"/>
      <c r="UGQ92" s="183"/>
      <c r="UGR92" s="183"/>
      <c r="UGS92" s="184"/>
      <c r="UGT92" s="185"/>
      <c r="UGU92" s="183"/>
      <c r="UGW92" s="182"/>
      <c r="UHB92" s="183"/>
      <c r="UHC92" s="183"/>
      <c r="UHD92" s="183"/>
      <c r="UHE92" s="184"/>
      <c r="UHF92" s="185"/>
      <c r="UHG92" s="183"/>
      <c r="UHI92" s="182"/>
      <c r="UHN92" s="183"/>
      <c r="UHO92" s="183"/>
      <c r="UHP92" s="183"/>
      <c r="UHQ92" s="184"/>
      <c r="UHR92" s="185"/>
      <c r="UHS92" s="183"/>
      <c r="UHU92" s="182"/>
      <c r="UHZ92" s="183"/>
      <c r="UIA92" s="183"/>
      <c r="UIB92" s="183"/>
      <c r="UIC92" s="184"/>
      <c r="UID92" s="185"/>
      <c r="UIE92" s="183"/>
      <c r="UIG92" s="182"/>
      <c r="UIL92" s="183"/>
      <c r="UIM92" s="183"/>
      <c r="UIN92" s="183"/>
      <c r="UIO92" s="184"/>
      <c r="UIP92" s="185"/>
      <c r="UIQ92" s="183"/>
      <c r="UIS92" s="182"/>
      <c r="UIX92" s="183"/>
      <c r="UIY92" s="183"/>
      <c r="UIZ92" s="183"/>
      <c r="UJA92" s="184"/>
      <c r="UJB92" s="185"/>
      <c r="UJC92" s="183"/>
      <c r="UJE92" s="182"/>
      <c r="UJJ92" s="183"/>
      <c r="UJK92" s="183"/>
      <c r="UJL92" s="183"/>
      <c r="UJM92" s="184"/>
      <c r="UJN92" s="185"/>
      <c r="UJO92" s="183"/>
      <c r="UJQ92" s="182"/>
      <c r="UJV92" s="183"/>
      <c r="UJW92" s="183"/>
      <c r="UJX92" s="183"/>
      <c r="UJY92" s="184"/>
      <c r="UJZ92" s="185"/>
      <c r="UKA92" s="183"/>
      <c r="UKC92" s="182"/>
      <c r="UKH92" s="183"/>
      <c r="UKI92" s="183"/>
      <c r="UKJ92" s="183"/>
      <c r="UKK92" s="184"/>
      <c r="UKL92" s="185"/>
      <c r="UKM92" s="183"/>
      <c r="UKO92" s="182"/>
      <c r="UKT92" s="183"/>
      <c r="UKU92" s="183"/>
      <c r="UKV92" s="183"/>
      <c r="UKW92" s="184"/>
      <c r="UKX92" s="185"/>
      <c r="UKY92" s="183"/>
      <c r="ULA92" s="182"/>
      <c r="ULF92" s="183"/>
      <c r="ULG92" s="183"/>
      <c r="ULH92" s="183"/>
      <c r="ULI92" s="184"/>
      <c r="ULJ92" s="185"/>
      <c r="ULK92" s="183"/>
      <c r="ULM92" s="182"/>
      <c r="ULR92" s="183"/>
      <c r="ULS92" s="183"/>
      <c r="ULT92" s="183"/>
      <c r="ULU92" s="184"/>
      <c r="ULV92" s="185"/>
      <c r="ULW92" s="183"/>
      <c r="ULY92" s="182"/>
      <c r="UMD92" s="183"/>
      <c r="UME92" s="183"/>
      <c r="UMF92" s="183"/>
      <c r="UMG92" s="184"/>
      <c r="UMH92" s="185"/>
      <c r="UMI92" s="183"/>
      <c r="UMK92" s="182"/>
      <c r="UMP92" s="183"/>
      <c r="UMQ92" s="183"/>
      <c r="UMR92" s="183"/>
      <c r="UMS92" s="184"/>
      <c r="UMT92" s="185"/>
      <c r="UMU92" s="183"/>
      <c r="UMW92" s="182"/>
      <c r="UNB92" s="183"/>
      <c r="UNC92" s="183"/>
      <c r="UND92" s="183"/>
      <c r="UNE92" s="184"/>
      <c r="UNF92" s="185"/>
      <c r="UNG92" s="183"/>
      <c r="UNI92" s="182"/>
      <c r="UNN92" s="183"/>
      <c r="UNO92" s="183"/>
      <c r="UNP92" s="183"/>
      <c r="UNQ92" s="184"/>
      <c r="UNR92" s="185"/>
      <c r="UNS92" s="183"/>
      <c r="UNU92" s="182"/>
      <c r="UNZ92" s="183"/>
      <c r="UOA92" s="183"/>
      <c r="UOB92" s="183"/>
      <c r="UOC92" s="184"/>
      <c r="UOD92" s="185"/>
      <c r="UOE92" s="183"/>
      <c r="UOG92" s="182"/>
      <c r="UOL92" s="183"/>
      <c r="UOM92" s="183"/>
      <c r="UON92" s="183"/>
      <c r="UOO92" s="184"/>
      <c r="UOP92" s="185"/>
      <c r="UOQ92" s="183"/>
      <c r="UOS92" s="182"/>
      <c r="UOX92" s="183"/>
      <c r="UOY92" s="183"/>
      <c r="UOZ92" s="183"/>
      <c r="UPA92" s="184"/>
      <c r="UPB92" s="185"/>
      <c r="UPC92" s="183"/>
      <c r="UPE92" s="182"/>
      <c r="UPJ92" s="183"/>
      <c r="UPK92" s="183"/>
      <c r="UPL92" s="183"/>
      <c r="UPM92" s="184"/>
      <c r="UPN92" s="185"/>
      <c r="UPO92" s="183"/>
      <c r="UPQ92" s="182"/>
      <c r="UPV92" s="183"/>
      <c r="UPW92" s="183"/>
      <c r="UPX92" s="183"/>
      <c r="UPY92" s="184"/>
      <c r="UPZ92" s="185"/>
      <c r="UQA92" s="183"/>
      <c r="UQC92" s="182"/>
      <c r="UQH92" s="183"/>
      <c r="UQI92" s="183"/>
      <c r="UQJ92" s="183"/>
      <c r="UQK92" s="184"/>
      <c r="UQL92" s="185"/>
      <c r="UQM92" s="183"/>
      <c r="UQO92" s="182"/>
      <c r="UQT92" s="183"/>
      <c r="UQU92" s="183"/>
      <c r="UQV92" s="183"/>
      <c r="UQW92" s="184"/>
      <c r="UQX92" s="185"/>
      <c r="UQY92" s="183"/>
      <c r="URA92" s="182"/>
      <c r="URF92" s="183"/>
      <c r="URG92" s="183"/>
      <c r="URH92" s="183"/>
      <c r="URI92" s="184"/>
      <c r="URJ92" s="185"/>
      <c r="URK92" s="183"/>
      <c r="URM92" s="182"/>
      <c r="URR92" s="183"/>
      <c r="URS92" s="183"/>
      <c r="URT92" s="183"/>
      <c r="URU92" s="184"/>
      <c r="URV92" s="185"/>
      <c r="URW92" s="183"/>
      <c r="URY92" s="182"/>
      <c r="USD92" s="183"/>
      <c r="USE92" s="183"/>
      <c r="USF92" s="183"/>
      <c r="USG92" s="184"/>
      <c r="USH92" s="185"/>
      <c r="USI92" s="183"/>
      <c r="USK92" s="182"/>
      <c r="USP92" s="183"/>
      <c r="USQ92" s="183"/>
      <c r="USR92" s="183"/>
      <c r="USS92" s="184"/>
      <c r="UST92" s="185"/>
      <c r="USU92" s="183"/>
      <c r="USW92" s="182"/>
      <c r="UTB92" s="183"/>
      <c r="UTC92" s="183"/>
      <c r="UTD92" s="183"/>
      <c r="UTE92" s="184"/>
      <c r="UTF92" s="185"/>
      <c r="UTG92" s="183"/>
      <c r="UTI92" s="182"/>
      <c r="UTN92" s="183"/>
      <c r="UTO92" s="183"/>
      <c r="UTP92" s="183"/>
      <c r="UTQ92" s="184"/>
      <c r="UTR92" s="185"/>
      <c r="UTS92" s="183"/>
      <c r="UTU92" s="182"/>
      <c r="UTZ92" s="183"/>
      <c r="UUA92" s="183"/>
      <c r="UUB92" s="183"/>
      <c r="UUC92" s="184"/>
      <c r="UUD92" s="185"/>
      <c r="UUE92" s="183"/>
      <c r="UUG92" s="182"/>
      <c r="UUL92" s="183"/>
      <c r="UUM92" s="183"/>
      <c r="UUN92" s="183"/>
      <c r="UUO92" s="184"/>
      <c r="UUP92" s="185"/>
      <c r="UUQ92" s="183"/>
      <c r="UUS92" s="182"/>
      <c r="UUX92" s="183"/>
      <c r="UUY92" s="183"/>
      <c r="UUZ92" s="183"/>
      <c r="UVA92" s="184"/>
      <c r="UVB92" s="185"/>
      <c r="UVC92" s="183"/>
      <c r="UVE92" s="182"/>
      <c r="UVJ92" s="183"/>
      <c r="UVK92" s="183"/>
      <c r="UVL92" s="183"/>
      <c r="UVM92" s="184"/>
      <c r="UVN92" s="185"/>
      <c r="UVO92" s="183"/>
      <c r="UVQ92" s="182"/>
      <c r="UVV92" s="183"/>
      <c r="UVW92" s="183"/>
      <c r="UVX92" s="183"/>
      <c r="UVY92" s="184"/>
      <c r="UVZ92" s="185"/>
      <c r="UWA92" s="183"/>
      <c r="UWC92" s="182"/>
      <c r="UWH92" s="183"/>
      <c r="UWI92" s="183"/>
      <c r="UWJ92" s="183"/>
      <c r="UWK92" s="184"/>
      <c r="UWL92" s="185"/>
      <c r="UWM92" s="183"/>
      <c r="UWO92" s="182"/>
      <c r="UWT92" s="183"/>
      <c r="UWU92" s="183"/>
      <c r="UWV92" s="183"/>
      <c r="UWW92" s="184"/>
      <c r="UWX92" s="185"/>
      <c r="UWY92" s="183"/>
      <c r="UXA92" s="182"/>
      <c r="UXF92" s="183"/>
      <c r="UXG92" s="183"/>
      <c r="UXH92" s="183"/>
      <c r="UXI92" s="184"/>
      <c r="UXJ92" s="185"/>
      <c r="UXK92" s="183"/>
      <c r="UXM92" s="182"/>
      <c r="UXR92" s="183"/>
      <c r="UXS92" s="183"/>
      <c r="UXT92" s="183"/>
      <c r="UXU92" s="184"/>
      <c r="UXV92" s="185"/>
      <c r="UXW92" s="183"/>
      <c r="UXY92" s="182"/>
      <c r="UYD92" s="183"/>
      <c r="UYE92" s="183"/>
      <c r="UYF92" s="183"/>
      <c r="UYG92" s="184"/>
      <c r="UYH92" s="185"/>
      <c r="UYI92" s="183"/>
      <c r="UYK92" s="182"/>
      <c r="UYP92" s="183"/>
      <c r="UYQ92" s="183"/>
      <c r="UYR92" s="183"/>
      <c r="UYS92" s="184"/>
      <c r="UYT92" s="185"/>
      <c r="UYU92" s="183"/>
      <c r="UYW92" s="182"/>
      <c r="UZB92" s="183"/>
      <c r="UZC92" s="183"/>
      <c r="UZD92" s="183"/>
      <c r="UZE92" s="184"/>
      <c r="UZF92" s="185"/>
      <c r="UZG92" s="183"/>
      <c r="UZI92" s="182"/>
      <c r="UZN92" s="183"/>
      <c r="UZO92" s="183"/>
      <c r="UZP92" s="183"/>
      <c r="UZQ92" s="184"/>
      <c r="UZR92" s="185"/>
      <c r="UZS92" s="183"/>
      <c r="UZU92" s="182"/>
      <c r="UZZ92" s="183"/>
      <c r="VAA92" s="183"/>
      <c r="VAB92" s="183"/>
      <c r="VAC92" s="184"/>
      <c r="VAD92" s="185"/>
      <c r="VAE92" s="183"/>
      <c r="VAG92" s="182"/>
      <c r="VAL92" s="183"/>
      <c r="VAM92" s="183"/>
      <c r="VAN92" s="183"/>
      <c r="VAO92" s="184"/>
      <c r="VAP92" s="185"/>
      <c r="VAQ92" s="183"/>
      <c r="VAS92" s="182"/>
      <c r="VAX92" s="183"/>
      <c r="VAY92" s="183"/>
      <c r="VAZ92" s="183"/>
      <c r="VBA92" s="184"/>
      <c r="VBB92" s="185"/>
      <c r="VBC92" s="183"/>
      <c r="VBE92" s="182"/>
      <c r="VBJ92" s="183"/>
      <c r="VBK92" s="183"/>
      <c r="VBL92" s="183"/>
      <c r="VBM92" s="184"/>
      <c r="VBN92" s="185"/>
      <c r="VBO92" s="183"/>
      <c r="VBQ92" s="182"/>
      <c r="VBV92" s="183"/>
      <c r="VBW92" s="183"/>
      <c r="VBX92" s="183"/>
      <c r="VBY92" s="184"/>
      <c r="VBZ92" s="185"/>
      <c r="VCA92" s="183"/>
      <c r="VCC92" s="182"/>
      <c r="VCH92" s="183"/>
      <c r="VCI92" s="183"/>
      <c r="VCJ92" s="183"/>
      <c r="VCK92" s="184"/>
      <c r="VCL92" s="185"/>
      <c r="VCM92" s="183"/>
      <c r="VCO92" s="182"/>
      <c r="VCT92" s="183"/>
      <c r="VCU92" s="183"/>
      <c r="VCV92" s="183"/>
      <c r="VCW92" s="184"/>
      <c r="VCX92" s="185"/>
      <c r="VCY92" s="183"/>
      <c r="VDA92" s="182"/>
      <c r="VDF92" s="183"/>
      <c r="VDG92" s="183"/>
      <c r="VDH92" s="183"/>
      <c r="VDI92" s="184"/>
      <c r="VDJ92" s="185"/>
      <c r="VDK92" s="183"/>
      <c r="VDM92" s="182"/>
      <c r="VDR92" s="183"/>
      <c r="VDS92" s="183"/>
      <c r="VDT92" s="183"/>
      <c r="VDU92" s="184"/>
      <c r="VDV92" s="185"/>
      <c r="VDW92" s="183"/>
      <c r="VDY92" s="182"/>
      <c r="VED92" s="183"/>
      <c r="VEE92" s="183"/>
      <c r="VEF92" s="183"/>
      <c r="VEG92" s="184"/>
      <c r="VEH92" s="185"/>
      <c r="VEI92" s="183"/>
      <c r="VEK92" s="182"/>
      <c r="VEP92" s="183"/>
      <c r="VEQ92" s="183"/>
      <c r="VER92" s="183"/>
      <c r="VES92" s="184"/>
      <c r="VET92" s="185"/>
      <c r="VEU92" s="183"/>
      <c r="VEW92" s="182"/>
      <c r="VFB92" s="183"/>
      <c r="VFC92" s="183"/>
      <c r="VFD92" s="183"/>
      <c r="VFE92" s="184"/>
      <c r="VFF92" s="185"/>
      <c r="VFG92" s="183"/>
      <c r="VFI92" s="182"/>
      <c r="VFN92" s="183"/>
      <c r="VFO92" s="183"/>
      <c r="VFP92" s="183"/>
      <c r="VFQ92" s="184"/>
      <c r="VFR92" s="185"/>
      <c r="VFS92" s="183"/>
      <c r="VFU92" s="182"/>
      <c r="VFZ92" s="183"/>
      <c r="VGA92" s="183"/>
      <c r="VGB92" s="183"/>
      <c r="VGC92" s="184"/>
      <c r="VGD92" s="185"/>
      <c r="VGE92" s="183"/>
      <c r="VGG92" s="182"/>
      <c r="VGL92" s="183"/>
      <c r="VGM92" s="183"/>
      <c r="VGN92" s="183"/>
      <c r="VGO92" s="184"/>
      <c r="VGP92" s="185"/>
      <c r="VGQ92" s="183"/>
      <c r="VGS92" s="182"/>
      <c r="VGX92" s="183"/>
      <c r="VGY92" s="183"/>
      <c r="VGZ92" s="183"/>
      <c r="VHA92" s="184"/>
      <c r="VHB92" s="185"/>
      <c r="VHC92" s="183"/>
      <c r="VHE92" s="182"/>
      <c r="VHJ92" s="183"/>
      <c r="VHK92" s="183"/>
      <c r="VHL92" s="183"/>
      <c r="VHM92" s="184"/>
      <c r="VHN92" s="185"/>
      <c r="VHO92" s="183"/>
      <c r="VHQ92" s="182"/>
      <c r="VHV92" s="183"/>
      <c r="VHW92" s="183"/>
      <c r="VHX92" s="183"/>
      <c r="VHY92" s="184"/>
      <c r="VHZ92" s="185"/>
      <c r="VIA92" s="183"/>
      <c r="VIC92" s="182"/>
      <c r="VIH92" s="183"/>
      <c r="VII92" s="183"/>
      <c r="VIJ92" s="183"/>
      <c r="VIK92" s="184"/>
      <c r="VIL92" s="185"/>
      <c r="VIM92" s="183"/>
      <c r="VIO92" s="182"/>
      <c r="VIT92" s="183"/>
      <c r="VIU92" s="183"/>
      <c r="VIV92" s="183"/>
      <c r="VIW92" s="184"/>
      <c r="VIX92" s="185"/>
      <c r="VIY92" s="183"/>
      <c r="VJA92" s="182"/>
      <c r="VJF92" s="183"/>
      <c r="VJG92" s="183"/>
      <c r="VJH92" s="183"/>
      <c r="VJI92" s="184"/>
      <c r="VJJ92" s="185"/>
      <c r="VJK92" s="183"/>
      <c r="VJM92" s="182"/>
      <c r="VJR92" s="183"/>
      <c r="VJS92" s="183"/>
      <c r="VJT92" s="183"/>
      <c r="VJU92" s="184"/>
      <c r="VJV92" s="185"/>
      <c r="VJW92" s="183"/>
      <c r="VJY92" s="182"/>
      <c r="VKD92" s="183"/>
      <c r="VKE92" s="183"/>
      <c r="VKF92" s="183"/>
      <c r="VKG92" s="184"/>
      <c r="VKH92" s="185"/>
      <c r="VKI92" s="183"/>
      <c r="VKK92" s="182"/>
      <c r="VKP92" s="183"/>
      <c r="VKQ92" s="183"/>
      <c r="VKR92" s="183"/>
      <c r="VKS92" s="184"/>
      <c r="VKT92" s="185"/>
      <c r="VKU92" s="183"/>
      <c r="VKW92" s="182"/>
      <c r="VLB92" s="183"/>
      <c r="VLC92" s="183"/>
      <c r="VLD92" s="183"/>
      <c r="VLE92" s="184"/>
      <c r="VLF92" s="185"/>
      <c r="VLG92" s="183"/>
      <c r="VLI92" s="182"/>
      <c r="VLN92" s="183"/>
      <c r="VLO92" s="183"/>
      <c r="VLP92" s="183"/>
      <c r="VLQ92" s="184"/>
      <c r="VLR92" s="185"/>
      <c r="VLS92" s="183"/>
      <c r="VLU92" s="182"/>
      <c r="VLZ92" s="183"/>
      <c r="VMA92" s="183"/>
      <c r="VMB92" s="183"/>
      <c r="VMC92" s="184"/>
      <c r="VMD92" s="185"/>
      <c r="VME92" s="183"/>
      <c r="VMG92" s="182"/>
      <c r="VML92" s="183"/>
      <c r="VMM92" s="183"/>
      <c r="VMN92" s="183"/>
      <c r="VMO92" s="184"/>
      <c r="VMP92" s="185"/>
      <c r="VMQ92" s="183"/>
      <c r="VMS92" s="182"/>
      <c r="VMX92" s="183"/>
      <c r="VMY92" s="183"/>
      <c r="VMZ92" s="183"/>
      <c r="VNA92" s="184"/>
      <c r="VNB92" s="185"/>
      <c r="VNC92" s="183"/>
      <c r="VNE92" s="182"/>
      <c r="VNJ92" s="183"/>
      <c r="VNK92" s="183"/>
      <c r="VNL92" s="183"/>
      <c r="VNM92" s="184"/>
      <c r="VNN92" s="185"/>
      <c r="VNO92" s="183"/>
      <c r="VNQ92" s="182"/>
      <c r="VNV92" s="183"/>
      <c r="VNW92" s="183"/>
      <c r="VNX92" s="183"/>
      <c r="VNY92" s="184"/>
      <c r="VNZ92" s="185"/>
      <c r="VOA92" s="183"/>
      <c r="VOC92" s="182"/>
      <c r="VOH92" s="183"/>
      <c r="VOI92" s="183"/>
      <c r="VOJ92" s="183"/>
      <c r="VOK92" s="184"/>
      <c r="VOL92" s="185"/>
      <c r="VOM92" s="183"/>
      <c r="VOO92" s="182"/>
      <c r="VOT92" s="183"/>
      <c r="VOU92" s="183"/>
      <c r="VOV92" s="183"/>
      <c r="VOW92" s="184"/>
      <c r="VOX92" s="185"/>
      <c r="VOY92" s="183"/>
      <c r="VPA92" s="182"/>
      <c r="VPF92" s="183"/>
      <c r="VPG92" s="183"/>
      <c r="VPH92" s="183"/>
      <c r="VPI92" s="184"/>
      <c r="VPJ92" s="185"/>
      <c r="VPK92" s="183"/>
      <c r="VPM92" s="182"/>
      <c r="VPR92" s="183"/>
      <c r="VPS92" s="183"/>
      <c r="VPT92" s="183"/>
      <c r="VPU92" s="184"/>
      <c r="VPV92" s="185"/>
      <c r="VPW92" s="183"/>
      <c r="VPY92" s="182"/>
      <c r="VQD92" s="183"/>
      <c r="VQE92" s="183"/>
      <c r="VQF92" s="183"/>
      <c r="VQG92" s="184"/>
      <c r="VQH92" s="185"/>
      <c r="VQI92" s="183"/>
      <c r="VQK92" s="182"/>
      <c r="VQP92" s="183"/>
      <c r="VQQ92" s="183"/>
      <c r="VQR92" s="183"/>
      <c r="VQS92" s="184"/>
      <c r="VQT92" s="185"/>
      <c r="VQU92" s="183"/>
      <c r="VQW92" s="182"/>
      <c r="VRB92" s="183"/>
      <c r="VRC92" s="183"/>
      <c r="VRD92" s="183"/>
      <c r="VRE92" s="184"/>
      <c r="VRF92" s="185"/>
      <c r="VRG92" s="183"/>
      <c r="VRI92" s="182"/>
      <c r="VRN92" s="183"/>
      <c r="VRO92" s="183"/>
      <c r="VRP92" s="183"/>
      <c r="VRQ92" s="184"/>
      <c r="VRR92" s="185"/>
      <c r="VRS92" s="183"/>
      <c r="VRU92" s="182"/>
      <c r="VRZ92" s="183"/>
      <c r="VSA92" s="183"/>
      <c r="VSB92" s="183"/>
      <c r="VSC92" s="184"/>
      <c r="VSD92" s="185"/>
      <c r="VSE92" s="183"/>
      <c r="VSG92" s="182"/>
      <c r="VSL92" s="183"/>
      <c r="VSM92" s="183"/>
      <c r="VSN92" s="183"/>
      <c r="VSO92" s="184"/>
      <c r="VSP92" s="185"/>
      <c r="VSQ92" s="183"/>
      <c r="VSS92" s="182"/>
      <c r="VSX92" s="183"/>
      <c r="VSY92" s="183"/>
      <c r="VSZ92" s="183"/>
      <c r="VTA92" s="184"/>
      <c r="VTB92" s="185"/>
      <c r="VTC92" s="183"/>
      <c r="VTE92" s="182"/>
      <c r="VTJ92" s="183"/>
      <c r="VTK92" s="183"/>
      <c r="VTL92" s="183"/>
      <c r="VTM92" s="184"/>
      <c r="VTN92" s="185"/>
      <c r="VTO92" s="183"/>
      <c r="VTQ92" s="182"/>
      <c r="VTV92" s="183"/>
      <c r="VTW92" s="183"/>
      <c r="VTX92" s="183"/>
      <c r="VTY92" s="184"/>
      <c r="VTZ92" s="185"/>
      <c r="VUA92" s="183"/>
      <c r="VUC92" s="182"/>
      <c r="VUH92" s="183"/>
      <c r="VUI92" s="183"/>
      <c r="VUJ92" s="183"/>
      <c r="VUK92" s="184"/>
      <c r="VUL92" s="185"/>
      <c r="VUM92" s="183"/>
      <c r="VUO92" s="182"/>
      <c r="VUT92" s="183"/>
      <c r="VUU92" s="183"/>
      <c r="VUV92" s="183"/>
      <c r="VUW92" s="184"/>
      <c r="VUX92" s="185"/>
      <c r="VUY92" s="183"/>
      <c r="VVA92" s="182"/>
      <c r="VVF92" s="183"/>
      <c r="VVG92" s="183"/>
      <c r="VVH92" s="183"/>
      <c r="VVI92" s="184"/>
      <c r="VVJ92" s="185"/>
      <c r="VVK92" s="183"/>
      <c r="VVM92" s="182"/>
      <c r="VVR92" s="183"/>
      <c r="VVS92" s="183"/>
      <c r="VVT92" s="183"/>
      <c r="VVU92" s="184"/>
      <c r="VVV92" s="185"/>
      <c r="VVW92" s="183"/>
      <c r="VVY92" s="182"/>
      <c r="VWD92" s="183"/>
      <c r="VWE92" s="183"/>
      <c r="VWF92" s="183"/>
      <c r="VWG92" s="184"/>
      <c r="VWH92" s="185"/>
      <c r="VWI92" s="183"/>
      <c r="VWK92" s="182"/>
      <c r="VWP92" s="183"/>
      <c r="VWQ92" s="183"/>
      <c r="VWR92" s="183"/>
      <c r="VWS92" s="184"/>
      <c r="VWT92" s="185"/>
      <c r="VWU92" s="183"/>
      <c r="VWW92" s="182"/>
      <c r="VXB92" s="183"/>
      <c r="VXC92" s="183"/>
      <c r="VXD92" s="183"/>
      <c r="VXE92" s="184"/>
      <c r="VXF92" s="185"/>
      <c r="VXG92" s="183"/>
      <c r="VXI92" s="182"/>
      <c r="VXN92" s="183"/>
      <c r="VXO92" s="183"/>
      <c r="VXP92" s="183"/>
      <c r="VXQ92" s="184"/>
      <c r="VXR92" s="185"/>
      <c r="VXS92" s="183"/>
      <c r="VXU92" s="182"/>
      <c r="VXZ92" s="183"/>
      <c r="VYA92" s="183"/>
      <c r="VYB92" s="183"/>
      <c r="VYC92" s="184"/>
      <c r="VYD92" s="185"/>
      <c r="VYE92" s="183"/>
      <c r="VYG92" s="182"/>
      <c r="VYL92" s="183"/>
      <c r="VYM92" s="183"/>
      <c r="VYN92" s="183"/>
      <c r="VYO92" s="184"/>
      <c r="VYP92" s="185"/>
      <c r="VYQ92" s="183"/>
      <c r="VYS92" s="182"/>
      <c r="VYX92" s="183"/>
      <c r="VYY92" s="183"/>
      <c r="VYZ92" s="183"/>
      <c r="VZA92" s="184"/>
      <c r="VZB92" s="185"/>
      <c r="VZC92" s="183"/>
      <c r="VZE92" s="182"/>
      <c r="VZJ92" s="183"/>
      <c r="VZK92" s="183"/>
      <c r="VZL92" s="183"/>
      <c r="VZM92" s="184"/>
      <c r="VZN92" s="185"/>
      <c r="VZO92" s="183"/>
      <c r="VZQ92" s="182"/>
      <c r="VZV92" s="183"/>
      <c r="VZW92" s="183"/>
      <c r="VZX92" s="183"/>
      <c r="VZY92" s="184"/>
      <c r="VZZ92" s="185"/>
      <c r="WAA92" s="183"/>
      <c r="WAC92" s="182"/>
      <c r="WAH92" s="183"/>
      <c r="WAI92" s="183"/>
      <c r="WAJ92" s="183"/>
      <c r="WAK92" s="184"/>
      <c r="WAL92" s="185"/>
      <c r="WAM92" s="183"/>
      <c r="WAO92" s="182"/>
      <c r="WAT92" s="183"/>
      <c r="WAU92" s="183"/>
      <c r="WAV92" s="183"/>
      <c r="WAW92" s="184"/>
      <c r="WAX92" s="185"/>
      <c r="WAY92" s="183"/>
      <c r="WBA92" s="182"/>
      <c r="WBF92" s="183"/>
      <c r="WBG92" s="183"/>
      <c r="WBH92" s="183"/>
      <c r="WBI92" s="184"/>
      <c r="WBJ92" s="185"/>
      <c r="WBK92" s="183"/>
      <c r="WBM92" s="182"/>
      <c r="WBR92" s="183"/>
      <c r="WBS92" s="183"/>
      <c r="WBT92" s="183"/>
      <c r="WBU92" s="184"/>
      <c r="WBV92" s="185"/>
      <c r="WBW92" s="183"/>
      <c r="WBY92" s="182"/>
      <c r="WCD92" s="183"/>
      <c r="WCE92" s="183"/>
      <c r="WCF92" s="183"/>
      <c r="WCG92" s="184"/>
      <c r="WCH92" s="185"/>
      <c r="WCI92" s="183"/>
      <c r="WCK92" s="182"/>
      <c r="WCP92" s="183"/>
      <c r="WCQ92" s="183"/>
      <c r="WCR92" s="183"/>
      <c r="WCS92" s="184"/>
      <c r="WCT92" s="185"/>
      <c r="WCU92" s="183"/>
      <c r="WCW92" s="182"/>
      <c r="WDB92" s="183"/>
      <c r="WDC92" s="183"/>
      <c r="WDD92" s="183"/>
      <c r="WDE92" s="184"/>
      <c r="WDF92" s="185"/>
      <c r="WDG92" s="183"/>
      <c r="WDI92" s="182"/>
      <c r="WDN92" s="183"/>
      <c r="WDO92" s="183"/>
      <c r="WDP92" s="183"/>
      <c r="WDQ92" s="184"/>
      <c r="WDR92" s="185"/>
      <c r="WDS92" s="183"/>
      <c r="WDU92" s="182"/>
      <c r="WDZ92" s="183"/>
      <c r="WEA92" s="183"/>
      <c r="WEB92" s="183"/>
      <c r="WEC92" s="184"/>
      <c r="WED92" s="185"/>
      <c r="WEE92" s="183"/>
      <c r="WEG92" s="182"/>
      <c r="WEL92" s="183"/>
      <c r="WEM92" s="183"/>
      <c r="WEN92" s="183"/>
      <c r="WEO92" s="184"/>
      <c r="WEP92" s="185"/>
      <c r="WEQ92" s="183"/>
      <c r="WES92" s="182"/>
      <c r="WEX92" s="183"/>
      <c r="WEY92" s="183"/>
      <c r="WEZ92" s="183"/>
      <c r="WFA92" s="184"/>
      <c r="WFB92" s="185"/>
      <c r="WFC92" s="183"/>
      <c r="WFE92" s="182"/>
      <c r="WFJ92" s="183"/>
      <c r="WFK92" s="183"/>
      <c r="WFL92" s="183"/>
      <c r="WFM92" s="184"/>
      <c r="WFN92" s="185"/>
      <c r="WFO92" s="183"/>
      <c r="WFQ92" s="182"/>
      <c r="WFV92" s="183"/>
      <c r="WFW92" s="183"/>
      <c r="WFX92" s="183"/>
      <c r="WFY92" s="184"/>
      <c r="WFZ92" s="185"/>
      <c r="WGA92" s="183"/>
      <c r="WGC92" s="182"/>
      <c r="WGH92" s="183"/>
      <c r="WGI92" s="183"/>
      <c r="WGJ92" s="183"/>
      <c r="WGK92" s="184"/>
      <c r="WGL92" s="185"/>
      <c r="WGM92" s="183"/>
      <c r="WGO92" s="182"/>
      <c r="WGT92" s="183"/>
      <c r="WGU92" s="183"/>
      <c r="WGV92" s="183"/>
      <c r="WGW92" s="184"/>
      <c r="WGX92" s="185"/>
      <c r="WGY92" s="183"/>
      <c r="WHA92" s="182"/>
      <c r="WHF92" s="183"/>
      <c r="WHG92" s="183"/>
      <c r="WHH92" s="183"/>
      <c r="WHI92" s="184"/>
      <c r="WHJ92" s="185"/>
      <c r="WHK92" s="183"/>
      <c r="WHM92" s="182"/>
      <c r="WHR92" s="183"/>
      <c r="WHS92" s="183"/>
      <c r="WHT92" s="183"/>
      <c r="WHU92" s="184"/>
      <c r="WHV92" s="185"/>
      <c r="WHW92" s="183"/>
      <c r="WHY92" s="182"/>
      <c r="WID92" s="183"/>
      <c r="WIE92" s="183"/>
      <c r="WIF92" s="183"/>
      <c r="WIG92" s="184"/>
      <c r="WIH92" s="185"/>
      <c r="WII92" s="183"/>
      <c r="WIK92" s="182"/>
      <c r="WIP92" s="183"/>
      <c r="WIQ92" s="183"/>
      <c r="WIR92" s="183"/>
      <c r="WIS92" s="184"/>
      <c r="WIT92" s="185"/>
      <c r="WIU92" s="183"/>
      <c r="WIW92" s="182"/>
      <c r="WJB92" s="183"/>
      <c r="WJC92" s="183"/>
      <c r="WJD92" s="183"/>
      <c r="WJE92" s="184"/>
      <c r="WJF92" s="185"/>
      <c r="WJG92" s="183"/>
      <c r="WJI92" s="182"/>
      <c r="WJN92" s="183"/>
      <c r="WJO92" s="183"/>
      <c r="WJP92" s="183"/>
      <c r="WJQ92" s="184"/>
      <c r="WJR92" s="185"/>
      <c r="WJS92" s="183"/>
      <c r="WJU92" s="182"/>
      <c r="WJZ92" s="183"/>
      <c r="WKA92" s="183"/>
      <c r="WKB92" s="183"/>
      <c r="WKC92" s="184"/>
      <c r="WKD92" s="185"/>
      <c r="WKE92" s="183"/>
      <c r="WKG92" s="182"/>
      <c r="WKL92" s="183"/>
      <c r="WKM92" s="183"/>
      <c r="WKN92" s="183"/>
      <c r="WKO92" s="184"/>
      <c r="WKP92" s="185"/>
      <c r="WKQ92" s="183"/>
      <c r="WKS92" s="182"/>
      <c r="WKX92" s="183"/>
      <c r="WKY92" s="183"/>
      <c r="WKZ92" s="183"/>
      <c r="WLA92" s="184"/>
      <c r="WLB92" s="185"/>
      <c r="WLC92" s="183"/>
      <c r="WLE92" s="182"/>
      <c r="WLJ92" s="183"/>
      <c r="WLK92" s="183"/>
      <c r="WLL92" s="183"/>
      <c r="WLM92" s="184"/>
      <c r="WLN92" s="185"/>
      <c r="WLO92" s="183"/>
      <c r="WLQ92" s="182"/>
      <c r="WLV92" s="183"/>
      <c r="WLW92" s="183"/>
      <c r="WLX92" s="183"/>
      <c r="WLY92" s="184"/>
      <c r="WLZ92" s="185"/>
      <c r="WMA92" s="183"/>
      <c r="WMC92" s="182"/>
      <c r="WMH92" s="183"/>
      <c r="WMI92" s="183"/>
      <c r="WMJ92" s="183"/>
      <c r="WMK92" s="184"/>
      <c r="WML92" s="185"/>
      <c r="WMM92" s="183"/>
      <c r="WMO92" s="182"/>
      <c r="WMT92" s="183"/>
      <c r="WMU92" s="183"/>
      <c r="WMV92" s="183"/>
      <c r="WMW92" s="184"/>
      <c r="WMX92" s="185"/>
      <c r="WMY92" s="183"/>
      <c r="WNA92" s="182"/>
      <c r="WNF92" s="183"/>
      <c r="WNG92" s="183"/>
      <c r="WNH92" s="183"/>
      <c r="WNI92" s="184"/>
      <c r="WNJ92" s="185"/>
      <c r="WNK92" s="183"/>
      <c r="WNM92" s="182"/>
      <c r="WNR92" s="183"/>
      <c r="WNS92" s="183"/>
      <c r="WNT92" s="183"/>
      <c r="WNU92" s="184"/>
      <c r="WNV92" s="185"/>
      <c r="WNW92" s="183"/>
      <c r="WNY92" s="182"/>
      <c r="WOD92" s="183"/>
      <c r="WOE92" s="183"/>
      <c r="WOF92" s="183"/>
      <c r="WOG92" s="184"/>
      <c r="WOH92" s="185"/>
      <c r="WOI92" s="183"/>
      <c r="WOK92" s="182"/>
      <c r="WOP92" s="183"/>
      <c r="WOQ92" s="183"/>
      <c r="WOR92" s="183"/>
      <c r="WOS92" s="184"/>
      <c r="WOT92" s="185"/>
      <c r="WOU92" s="183"/>
      <c r="WOW92" s="182"/>
      <c r="WPB92" s="183"/>
      <c r="WPC92" s="183"/>
      <c r="WPD92" s="183"/>
      <c r="WPE92" s="184"/>
      <c r="WPF92" s="185"/>
      <c r="WPG92" s="183"/>
      <c r="WPI92" s="182"/>
      <c r="WPN92" s="183"/>
      <c r="WPO92" s="183"/>
      <c r="WPP92" s="183"/>
      <c r="WPQ92" s="184"/>
      <c r="WPR92" s="185"/>
      <c r="WPS92" s="183"/>
      <c r="WPU92" s="182"/>
      <c r="WPZ92" s="183"/>
      <c r="WQA92" s="183"/>
      <c r="WQB92" s="183"/>
      <c r="WQC92" s="184"/>
      <c r="WQD92" s="185"/>
      <c r="WQE92" s="183"/>
      <c r="WQG92" s="182"/>
      <c r="WQL92" s="183"/>
      <c r="WQM92" s="183"/>
      <c r="WQN92" s="183"/>
      <c r="WQO92" s="184"/>
      <c r="WQP92" s="185"/>
      <c r="WQQ92" s="183"/>
      <c r="WQS92" s="182"/>
      <c r="WQX92" s="183"/>
      <c r="WQY92" s="183"/>
      <c r="WQZ92" s="183"/>
      <c r="WRA92" s="184"/>
      <c r="WRB92" s="185"/>
      <c r="WRC92" s="183"/>
      <c r="WRE92" s="182"/>
      <c r="WRJ92" s="183"/>
      <c r="WRK92" s="183"/>
      <c r="WRL92" s="183"/>
      <c r="WRM92" s="184"/>
      <c r="WRN92" s="185"/>
      <c r="WRO92" s="183"/>
      <c r="WRQ92" s="182"/>
      <c r="WRV92" s="183"/>
      <c r="WRW92" s="183"/>
      <c r="WRX92" s="183"/>
      <c r="WRY92" s="184"/>
      <c r="WRZ92" s="185"/>
      <c r="WSA92" s="183"/>
      <c r="WSC92" s="182"/>
      <c r="WSH92" s="183"/>
      <c r="WSI92" s="183"/>
      <c r="WSJ92" s="183"/>
      <c r="WSK92" s="184"/>
      <c r="WSL92" s="185"/>
      <c r="WSM92" s="183"/>
      <c r="WSO92" s="182"/>
      <c r="WST92" s="183"/>
      <c r="WSU92" s="183"/>
      <c r="WSV92" s="183"/>
      <c r="WSW92" s="184"/>
      <c r="WSX92" s="185"/>
      <c r="WSY92" s="183"/>
      <c r="WTA92" s="182"/>
      <c r="WTF92" s="183"/>
      <c r="WTG92" s="183"/>
      <c r="WTH92" s="183"/>
      <c r="WTI92" s="184"/>
      <c r="WTJ92" s="185"/>
      <c r="WTK92" s="183"/>
      <c r="WTM92" s="182"/>
      <c r="WTR92" s="183"/>
      <c r="WTS92" s="183"/>
      <c r="WTT92" s="183"/>
      <c r="WTU92" s="184"/>
      <c r="WTV92" s="185"/>
      <c r="WTW92" s="183"/>
      <c r="WTY92" s="182"/>
      <c r="WUD92" s="183"/>
      <c r="WUE92" s="183"/>
      <c r="WUF92" s="183"/>
      <c r="WUG92" s="184"/>
      <c r="WUH92" s="185"/>
      <c r="WUI92" s="183"/>
      <c r="WUK92" s="182"/>
      <c r="WUP92" s="183"/>
      <c r="WUQ92" s="183"/>
      <c r="WUR92" s="183"/>
      <c r="WUS92" s="184"/>
      <c r="WUT92" s="185"/>
      <c r="WUU92" s="183"/>
      <c r="WUW92" s="182"/>
      <c r="WVB92" s="183"/>
      <c r="WVC92" s="183"/>
      <c r="WVD92" s="183"/>
      <c r="WVE92" s="184"/>
      <c r="WVF92" s="185"/>
      <c r="WVG92" s="183"/>
      <c r="WVI92" s="182"/>
      <c r="WVN92" s="183"/>
      <c r="WVO92" s="183"/>
      <c r="WVP92" s="183"/>
      <c r="WVQ92" s="184"/>
      <c r="WVR92" s="185"/>
      <c r="WVS92" s="183"/>
      <c r="WVU92" s="182"/>
      <c r="WVZ92" s="183"/>
      <c r="WWA92" s="183"/>
      <c r="WWB92" s="183"/>
      <c r="WWC92" s="184"/>
      <c r="WWD92" s="185"/>
      <c r="WWE92" s="183"/>
      <c r="WWG92" s="182"/>
      <c r="WWL92" s="183"/>
      <c r="WWM92" s="183"/>
      <c r="WWN92" s="183"/>
      <c r="WWO92" s="184"/>
      <c r="WWP92" s="185"/>
      <c r="WWQ92" s="183"/>
      <c r="WWS92" s="182"/>
      <c r="WWX92" s="183"/>
      <c r="WWY92" s="183"/>
      <c r="WWZ92" s="183"/>
      <c r="WXA92" s="184"/>
      <c r="WXB92" s="185"/>
      <c r="WXC92" s="183"/>
      <c r="WXE92" s="182"/>
      <c r="WXJ92" s="183"/>
      <c r="WXK92" s="183"/>
      <c r="WXL92" s="183"/>
      <c r="WXM92" s="184"/>
      <c r="WXN92" s="185"/>
      <c r="WXO92" s="183"/>
      <c r="WXQ92" s="182"/>
      <c r="WXV92" s="183"/>
      <c r="WXW92" s="183"/>
      <c r="WXX92" s="183"/>
      <c r="WXY92" s="184"/>
      <c r="WXZ92" s="185"/>
      <c r="WYA92" s="183"/>
      <c r="WYC92" s="182"/>
      <c r="WYH92" s="183"/>
      <c r="WYI92" s="183"/>
      <c r="WYJ92" s="183"/>
      <c r="WYK92" s="184"/>
      <c r="WYL92" s="185"/>
      <c r="WYM92" s="183"/>
      <c r="WYO92" s="182"/>
      <c r="WYT92" s="183"/>
      <c r="WYU92" s="183"/>
      <c r="WYV92" s="183"/>
      <c r="WYW92" s="184"/>
      <c r="WYX92" s="185"/>
      <c r="WYY92" s="183"/>
      <c r="WZA92" s="182"/>
      <c r="WZF92" s="183"/>
      <c r="WZG92" s="183"/>
      <c r="WZH92" s="183"/>
      <c r="WZI92" s="184"/>
      <c r="WZJ92" s="185"/>
      <c r="WZK92" s="183"/>
      <c r="WZM92" s="182"/>
      <c r="WZR92" s="183"/>
      <c r="WZS92" s="183"/>
      <c r="WZT92" s="183"/>
      <c r="WZU92" s="184"/>
      <c r="WZV92" s="185"/>
      <c r="WZW92" s="183"/>
      <c r="WZY92" s="182"/>
      <c r="XAD92" s="183"/>
      <c r="XAE92" s="183"/>
      <c r="XAF92" s="183"/>
      <c r="XAG92" s="184"/>
      <c r="XAH92" s="185"/>
      <c r="XAI92" s="183"/>
      <c r="XAK92" s="182"/>
      <c r="XAP92" s="183"/>
      <c r="XAQ92" s="183"/>
      <c r="XAR92" s="183"/>
      <c r="XAS92" s="184"/>
      <c r="XAT92" s="185"/>
      <c r="XAU92" s="183"/>
      <c r="XAW92" s="182"/>
      <c r="XBB92" s="183"/>
      <c r="XBC92" s="183"/>
      <c r="XBD92" s="183"/>
      <c r="XBE92" s="184"/>
      <c r="XBF92" s="185"/>
      <c r="XBG92" s="183"/>
      <c r="XBI92" s="182"/>
      <c r="XBN92" s="183"/>
      <c r="XBO92" s="183"/>
      <c r="XBP92" s="183"/>
      <c r="XBQ92" s="184"/>
      <c r="XBR92" s="185"/>
      <c r="XBS92" s="183"/>
      <c r="XBU92" s="182"/>
      <c r="XBZ92" s="183"/>
      <c r="XCA92" s="183"/>
      <c r="XCB92" s="183"/>
      <c r="XCC92" s="184"/>
      <c r="XCD92" s="185"/>
      <c r="XCE92" s="183"/>
      <c r="XCG92" s="182"/>
      <c r="XCL92" s="183"/>
      <c r="XCM92" s="183"/>
      <c r="XCN92" s="183"/>
      <c r="XCO92" s="184"/>
      <c r="XCP92" s="185"/>
      <c r="XCQ92" s="183"/>
      <c r="XCS92" s="182"/>
      <c r="XCX92" s="183"/>
      <c r="XCY92" s="183"/>
      <c r="XCZ92" s="183"/>
      <c r="XDA92" s="184"/>
      <c r="XDB92" s="185"/>
      <c r="XDC92" s="183"/>
      <c r="XDE92" s="182"/>
      <c r="XDJ92" s="183"/>
      <c r="XDK92" s="183"/>
      <c r="XDL92" s="183"/>
      <c r="XDM92" s="184"/>
      <c r="XDN92" s="185"/>
      <c r="XDO92" s="183"/>
      <c r="XDQ92" s="182"/>
      <c r="XDV92" s="183"/>
      <c r="XDW92" s="183"/>
      <c r="XDX92" s="183"/>
      <c r="XDY92" s="184"/>
      <c r="XDZ92" s="185"/>
      <c r="XEA92" s="183"/>
      <c r="XEC92" s="182"/>
      <c r="XEH92" s="183"/>
      <c r="XEI92" s="183"/>
      <c r="XEJ92" s="183"/>
      <c r="XEK92" s="184"/>
      <c r="XEL92" s="185"/>
      <c r="XEM92" s="183"/>
      <c r="XEO92" s="182"/>
      <c r="XET92" s="183"/>
      <c r="XEU92" s="183"/>
      <c r="XEV92" s="183"/>
      <c r="XEW92" s="184"/>
      <c r="XEX92" s="185"/>
      <c r="XEY92" s="183"/>
      <c r="XFA92" s="182"/>
    </row>
    <row r="93" spans="1:1021 1026:3071 3073:4093 4098:6143 6145:7165 7170:9215 9217:10237 10242:12287 12289:13309 13314:15359 15361:16381">
      <c r="A93" s="165">
        <v>54</v>
      </c>
      <c r="B93" s="166" t="s">
        <v>15694</v>
      </c>
      <c r="C93" s="166" t="s">
        <v>15716</v>
      </c>
      <c r="D93" s="166" t="s">
        <v>15720</v>
      </c>
      <c r="E93" s="166" t="s">
        <v>15633</v>
      </c>
      <c r="F93" s="167">
        <v>30.72</v>
      </c>
      <c r="G93" s="167"/>
      <c r="H93" s="167">
        <v>23.34</v>
      </c>
      <c r="I93" s="168"/>
      <c r="J93" s="169"/>
      <c r="K93" s="167"/>
      <c r="L93" s="170"/>
    </row>
    <row r="94" spans="1:1021 1026:3071 3073:4093 4098:6143 6145:7165 7170:9215 9217:10237 10242:12287 12289:13309 13314:15359 15361:16381">
      <c r="A94" s="165"/>
      <c r="B94" s="166" t="s">
        <v>15694</v>
      </c>
      <c r="C94" s="166" t="s">
        <v>15716</v>
      </c>
      <c r="D94" s="166" t="s">
        <v>15720</v>
      </c>
      <c r="E94" s="166" t="s">
        <v>15635</v>
      </c>
      <c r="F94" s="167">
        <v>31.72</v>
      </c>
      <c r="G94" s="167"/>
      <c r="H94" s="167">
        <v>23.34</v>
      </c>
      <c r="I94" s="168"/>
      <c r="J94" s="169"/>
      <c r="K94" s="167"/>
      <c r="L94" s="170"/>
    </row>
    <row r="95" spans="1:1021 1026:3071 3073:4093 4098:6143 6145:7165 7170:9215 9217:10237 10242:12287 12289:13309 13314:15359 15361:16381">
      <c r="A95" s="165"/>
      <c r="B95" s="166" t="s">
        <v>15694</v>
      </c>
      <c r="C95" s="166" t="s">
        <v>15716</v>
      </c>
      <c r="D95" s="166" t="s">
        <v>15720</v>
      </c>
      <c r="E95" s="166" t="s">
        <v>15636</v>
      </c>
      <c r="F95" s="167">
        <v>31.82</v>
      </c>
      <c r="G95" s="167"/>
      <c r="H95" s="167">
        <v>23.34</v>
      </c>
      <c r="I95" s="168"/>
      <c r="J95" s="169"/>
      <c r="K95" s="167"/>
      <c r="L95" s="170"/>
    </row>
    <row r="96" spans="1:1021 1026:3071 3073:4093 4098:6143 6145:7165 7170:9215 9217:10237 10242:12287 12289:13309 13314:15359 15361:16381">
      <c r="A96" s="159">
        <v>55</v>
      </c>
      <c r="B96" s="160" t="s">
        <v>15683</v>
      </c>
      <c r="C96" s="160" t="s">
        <v>15721</v>
      </c>
      <c r="D96" s="160" t="s">
        <v>15722</v>
      </c>
      <c r="E96" s="160" t="s">
        <v>15684</v>
      </c>
      <c r="F96" s="161">
        <v>45.88</v>
      </c>
      <c r="G96" s="161"/>
      <c r="H96" s="161"/>
      <c r="I96" s="176"/>
      <c r="J96" s="177">
        <v>33.799999999999997</v>
      </c>
      <c r="K96" s="161">
        <v>0</v>
      </c>
      <c r="L96" s="164"/>
      <c r="M96" s="182"/>
      <c r="R96" s="183"/>
      <c r="S96" s="183"/>
      <c r="T96" s="183"/>
      <c r="U96" s="184"/>
      <c r="V96" s="185"/>
      <c r="W96" s="183"/>
      <c r="Y96" s="182"/>
      <c r="AD96" s="183"/>
      <c r="AE96" s="183"/>
      <c r="AF96" s="183"/>
      <c r="AG96" s="184"/>
      <c r="AH96" s="185"/>
      <c r="AI96" s="183"/>
      <c r="AK96" s="182"/>
      <c r="AP96" s="183"/>
      <c r="AQ96" s="183"/>
      <c r="AR96" s="183"/>
      <c r="AS96" s="184"/>
      <c r="AT96" s="185"/>
      <c r="AU96" s="183"/>
      <c r="AW96" s="182"/>
      <c r="BB96" s="183"/>
      <c r="BC96" s="183"/>
      <c r="BD96" s="183"/>
      <c r="BE96" s="184"/>
      <c r="BF96" s="185"/>
      <c r="BG96" s="183"/>
      <c r="BI96" s="182"/>
      <c r="BN96" s="183"/>
      <c r="BO96" s="183"/>
      <c r="BP96" s="183"/>
      <c r="BQ96" s="184"/>
      <c r="BR96" s="185"/>
      <c r="BS96" s="183"/>
      <c r="BU96" s="182"/>
      <c r="BZ96" s="183"/>
      <c r="CA96" s="183"/>
      <c r="CB96" s="183"/>
      <c r="CC96" s="184"/>
      <c r="CD96" s="185"/>
      <c r="CE96" s="183"/>
      <c r="CG96" s="182"/>
      <c r="CL96" s="183"/>
      <c r="CM96" s="183"/>
      <c r="CN96" s="183"/>
      <c r="CO96" s="184"/>
      <c r="CP96" s="185"/>
      <c r="CQ96" s="183"/>
      <c r="CS96" s="182"/>
      <c r="CX96" s="183"/>
      <c r="CY96" s="183"/>
      <c r="CZ96" s="183"/>
      <c r="DA96" s="184"/>
      <c r="DB96" s="185"/>
      <c r="DC96" s="183"/>
      <c r="DE96" s="182"/>
      <c r="DJ96" s="183"/>
      <c r="DK96" s="183"/>
      <c r="DL96" s="183"/>
      <c r="DM96" s="184"/>
      <c r="DN96" s="185"/>
      <c r="DO96" s="183"/>
      <c r="DQ96" s="182"/>
      <c r="DV96" s="183"/>
      <c r="DW96" s="183"/>
      <c r="DX96" s="183"/>
      <c r="DY96" s="184"/>
      <c r="DZ96" s="185"/>
      <c r="EA96" s="183"/>
      <c r="EC96" s="182"/>
      <c r="EH96" s="183"/>
      <c r="EI96" s="183"/>
      <c r="EJ96" s="183"/>
      <c r="EK96" s="184"/>
      <c r="EL96" s="185"/>
      <c r="EM96" s="183"/>
      <c r="EO96" s="182"/>
      <c r="ET96" s="183"/>
      <c r="EU96" s="183"/>
      <c r="EV96" s="183"/>
      <c r="EW96" s="184"/>
      <c r="EX96" s="185"/>
      <c r="EY96" s="183"/>
      <c r="FA96" s="182"/>
      <c r="FF96" s="183"/>
      <c r="FG96" s="183"/>
      <c r="FH96" s="183"/>
      <c r="FI96" s="184"/>
      <c r="FJ96" s="185"/>
      <c r="FK96" s="183"/>
      <c r="FM96" s="182"/>
      <c r="FR96" s="183"/>
      <c r="FS96" s="183"/>
      <c r="FT96" s="183"/>
      <c r="FU96" s="184"/>
      <c r="FV96" s="185"/>
      <c r="FW96" s="183"/>
      <c r="FY96" s="182"/>
      <c r="GD96" s="183"/>
      <c r="GE96" s="183"/>
      <c r="GF96" s="183"/>
      <c r="GG96" s="184"/>
      <c r="GH96" s="185"/>
      <c r="GI96" s="183"/>
      <c r="GK96" s="182"/>
      <c r="GP96" s="183"/>
      <c r="GQ96" s="183"/>
      <c r="GR96" s="183"/>
      <c r="GS96" s="184"/>
      <c r="GT96" s="185"/>
      <c r="GU96" s="183"/>
      <c r="GW96" s="182"/>
      <c r="HB96" s="183"/>
      <c r="HC96" s="183"/>
      <c r="HD96" s="183"/>
      <c r="HE96" s="184"/>
      <c r="HF96" s="185"/>
      <c r="HG96" s="183"/>
      <c r="HI96" s="182"/>
      <c r="HN96" s="183"/>
      <c r="HO96" s="183"/>
      <c r="HP96" s="183"/>
      <c r="HQ96" s="184"/>
      <c r="HR96" s="185"/>
      <c r="HS96" s="183"/>
      <c r="HU96" s="182"/>
      <c r="HZ96" s="183"/>
      <c r="IA96" s="183"/>
      <c r="IB96" s="183"/>
      <c r="IC96" s="184"/>
      <c r="ID96" s="185"/>
      <c r="IE96" s="183"/>
      <c r="IG96" s="182"/>
      <c r="IL96" s="183"/>
      <c r="IM96" s="183"/>
      <c r="IN96" s="183"/>
      <c r="IO96" s="184"/>
      <c r="IP96" s="185"/>
      <c r="IQ96" s="183"/>
      <c r="IS96" s="182"/>
      <c r="IX96" s="183"/>
      <c r="IY96" s="183"/>
      <c r="IZ96" s="183"/>
      <c r="JA96" s="184"/>
      <c r="JB96" s="185"/>
      <c r="JC96" s="183"/>
      <c r="JE96" s="182"/>
      <c r="JJ96" s="183"/>
      <c r="JK96" s="183"/>
      <c r="JL96" s="183"/>
      <c r="JM96" s="184"/>
      <c r="JN96" s="185"/>
      <c r="JO96" s="183"/>
      <c r="JQ96" s="182"/>
      <c r="JV96" s="183"/>
      <c r="JW96" s="183"/>
      <c r="JX96" s="183"/>
      <c r="JY96" s="184"/>
      <c r="JZ96" s="185"/>
      <c r="KA96" s="183"/>
      <c r="KC96" s="182"/>
      <c r="KH96" s="183"/>
      <c r="KI96" s="183"/>
      <c r="KJ96" s="183"/>
      <c r="KK96" s="184"/>
      <c r="KL96" s="185"/>
      <c r="KM96" s="183"/>
      <c r="KO96" s="182"/>
      <c r="KT96" s="183"/>
      <c r="KU96" s="183"/>
      <c r="KV96" s="183"/>
      <c r="KW96" s="184"/>
      <c r="KX96" s="185"/>
      <c r="KY96" s="183"/>
      <c r="LA96" s="182"/>
      <c r="LF96" s="183"/>
      <c r="LG96" s="183"/>
      <c r="LH96" s="183"/>
      <c r="LI96" s="184"/>
      <c r="LJ96" s="185"/>
      <c r="LK96" s="183"/>
      <c r="LM96" s="182"/>
      <c r="LR96" s="183"/>
      <c r="LS96" s="183"/>
      <c r="LT96" s="183"/>
      <c r="LU96" s="184"/>
      <c r="LV96" s="185"/>
      <c r="LW96" s="183"/>
      <c r="LY96" s="182"/>
      <c r="MD96" s="183"/>
      <c r="ME96" s="183"/>
      <c r="MF96" s="183"/>
      <c r="MG96" s="184"/>
      <c r="MH96" s="185"/>
      <c r="MI96" s="183"/>
      <c r="MK96" s="182"/>
      <c r="MP96" s="183"/>
      <c r="MQ96" s="183"/>
      <c r="MR96" s="183"/>
      <c r="MS96" s="184"/>
      <c r="MT96" s="185"/>
      <c r="MU96" s="183"/>
      <c r="MW96" s="182"/>
      <c r="NB96" s="183"/>
      <c r="NC96" s="183"/>
      <c r="ND96" s="183"/>
      <c r="NE96" s="184"/>
      <c r="NF96" s="185"/>
      <c r="NG96" s="183"/>
      <c r="NI96" s="182"/>
      <c r="NN96" s="183"/>
      <c r="NO96" s="183"/>
      <c r="NP96" s="183"/>
      <c r="NQ96" s="184"/>
      <c r="NR96" s="185"/>
      <c r="NS96" s="183"/>
      <c r="NU96" s="182"/>
      <c r="NZ96" s="183"/>
      <c r="OA96" s="183"/>
      <c r="OB96" s="183"/>
      <c r="OC96" s="184"/>
      <c r="OD96" s="185"/>
      <c r="OE96" s="183"/>
      <c r="OG96" s="182"/>
      <c r="OL96" s="183"/>
      <c r="OM96" s="183"/>
      <c r="ON96" s="183"/>
      <c r="OO96" s="184"/>
      <c r="OP96" s="185"/>
      <c r="OQ96" s="183"/>
      <c r="OS96" s="182"/>
      <c r="OX96" s="183"/>
      <c r="OY96" s="183"/>
      <c r="OZ96" s="183"/>
      <c r="PA96" s="184"/>
      <c r="PB96" s="185"/>
      <c r="PC96" s="183"/>
      <c r="PE96" s="182"/>
      <c r="PJ96" s="183"/>
      <c r="PK96" s="183"/>
      <c r="PL96" s="183"/>
      <c r="PM96" s="184"/>
      <c r="PN96" s="185"/>
      <c r="PO96" s="183"/>
      <c r="PQ96" s="182"/>
      <c r="PV96" s="183"/>
      <c r="PW96" s="183"/>
      <c r="PX96" s="183"/>
      <c r="PY96" s="184"/>
      <c r="PZ96" s="185"/>
      <c r="QA96" s="183"/>
      <c r="QC96" s="182"/>
      <c r="QH96" s="183"/>
      <c r="QI96" s="183"/>
      <c r="QJ96" s="183"/>
      <c r="QK96" s="184"/>
      <c r="QL96" s="185"/>
      <c r="QM96" s="183"/>
      <c r="QO96" s="182"/>
      <c r="QT96" s="183"/>
      <c r="QU96" s="183"/>
      <c r="QV96" s="183"/>
      <c r="QW96" s="184"/>
      <c r="QX96" s="185"/>
      <c r="QY96" s="183"/>
      <c r="RA96" s="182"/>
      <c r="RF96" s="183"/>
      <c r="RG96" s="183"/>
      <c r="RH96" s="183"/>
      <c r="RI96" s="184"/>
      <c r="RJ96" s="185"/>
      <c r="RK96" s="183"/>
      <c r="RM96" s="182"/>
      <c r="RR96" s="183"/>
      <c r="RS96" s="183"/>
      <c r="RT96" s="183"/>
      <c r="RU96" s="184"/>
      <c r="RV96" s="185"/>
      <c r="RW96" s="183"/>
      <c r="RY96" s="182"/>
      <c r="SD96" s="183"/>
      <c r="SE96" s="183"/>
      <c r="SF96" s="183"/>
      <c r="SG96" s="184"/>
      <c r="SH96" s="185"/>
      <c r="SI96" s="183"/>
      <c r="SK96" s="182"/>
      <c r="SP96" s="183"/>
      <c r="SQ96" s="183"/>
      <c r="SR96" s="183"/>
      <c r="SS96" s="184"/>
      <c r="ST96" s="185"/>
      <c r="SU96" s="183"/>
      <c r="SW96" s="182"/>
      <c r="TB96" s="183"/>
      <c r="TC96" s="183"/>
      <c r="TD96" s="183"/>
      <c r="TE96" s="184"/>
      <c r="TF96" s="185"/>
      <c r="TG96" s="183"/>
      <c r="TI96" s="182"/>
      <c r="TN96" s="183"/>
      <c r="TO96" s="183"/>
      <c r="TP96" s="183"/>
      <c r="TQ96" s="184"/>
      <c r="TR96" s="185"/>
      <c r="TS96" s="183"/>
      <c r="TU96" s="182"/>
      <c r="TZ96" s="183"/>
      <c r="UA96" s="183"/>
      <c r="UB96" s="183"/>
      <c r="UC96" s="184"/>
      <c r="UD96" s="185"/>
      <c r="UE96" s="183"/>
      <c r="UG96" s="182"/>
      <c r="UL96" s="183"/>
      <c r="UM96" s="183"/>
      <c r="UN96" s="183"/>
      <c r="UO96" s="184"/>
      <c r="UP96" s="185"/>
      <c r="UQ96" s="183"/>
      <c r="US96" s="182"/>
      <c r="UX96" s="183"/>
      <c r="UY96" s="183"/>
      <c r="UZ96" s="183"/>
      <c r="VA96" s="184"/>
      <c r="VB96" s="185"/>
      <c r="VC96" s="183"/>
      <c r="VE96" s="182"/>
      <c r="VJ96" s="183"/>
      <c r="VK96" s="183"/>
      <c r="VL96" s="183"/>
      <c r="VM96" s="184"/>
      <c r="VN96" s="185"/>
      <c r="VO96" s="183"/>
      <c r="VQ96" s="182"/>
      <c r="VV96" s="183"/>
      <c r="VW96" s="183"/>
      <c r="VX96" s="183"/>
      <c r="VY96" s="184"/>
      <c r="VZ96" s="185"/>
      <c r="WA96" s="183"/>
      <c r="WC96" s="182"/>
      <c r="WH96" s="183"/>
      <c r="WI96" s="183"/>
      <c r="WJ96" s="183"/>
      <c r="WK96" s="184"/>
      <c r="WL96" s="185"/>
      <c r="WM96" s="183"/>
      <c r="WO96" s="182"/>
      <c r="WT96" s="183"/>
      <c r="WU96" s="183"/>
      <c r="WV96" s="183"/>
      <c r="WW96" s="184"/>
      <c r="WX96" s="185"/>
      <c r="WY96" s="183"/>
      <c r="XA96" s="182"/>
      <c r="XF96" s="183"/>
      <c r="XG96" s="183"/>
      <c r="XH96" s="183"/>
      <c r="XI96" s="184"/>
      <c r="XJ96" s="185"/>
      <c r="XK96" s="183"/>
      <c r="XM96" s="182"/>
      <c r="XR96" s="183"/>
      <c r="XS96" s="183"/>
      <c r="XT96" s="183"/>
      <c r="XU96" s="184"/>
      <c r="XV96" s="185"/>
      <c r="XW96" s="183"/>
      <c r="XY96" s="182"/>
      <c r="YD96" s="183"/>
      <c r="YE96" s="183"/>
      <c r="YF96" s="183"/>
      <c r="YG96" s="184"/>
      <c r="YH96" s="185"/>
      <c r="YI96" s="183"/>
      <c r="YK96" s="182"/>
      <c r="YP96" s="183"/>
      <c r="YQ96" s="183"/>
      <c r="YR96" s="183"/>
      <c r="YS96" s="184"/>
      <c r="YT96" s="185"/>
      <c r="YU96" s="183"/>
      <c r="YW96" s="182"/>
      <c r="ZB96" s="183"/>
      <c r="ZC96" s="183"/>
      <c r="ZD96" s="183"/>
      <c r="ZE96" s="184"/>
      <c r="ZF96" s="185"/>
      <c r="ZG96" s="183"/>
      <c r="ZI96" s="182"/>
      <c r="ZN96" s="183"/>
      <c r="ZO96" s="183"/>
      <c r="ZP96" s="183"/>
      <c r="ZQ96" s="184"/>
      <c r="ZR96" s="185"/>
      <c r="ZS96" s="183"/>
      <c r="ZU96" s="182"/>
      <c r="ZZ96" s="183"/>
      <c r="AAA96" s="183"/>
      <c r="AAB96" s="183"/>
      <c r="AAC96" s="184"/>
      <c r="AAD96" s="185"/>
      <c r="AAE96" s="183"/>
      <c r="AAG96" s="182"/>
      <c r="AAL96" s="183"/>
      <c r="AAM96" s="183"/>
      <c r="AAN96" s="183"/>
      <c r="AAO96" s="184"/>
      <c r="AAP96" s="185"/>
      <c r="AAQ96" s="183"/>
      <c r="AAS96" s="182"/>
      <c r="AAX96" s="183"/>
      <c r="AAY96" s="183"/>
      <c r="AAZ96" s="183"/>
      <c r="ABA96" s="184"/>
      <c r="ABB96" s="185"/>
      <c r="ABC96" s="183"/>
      <c r="ABE96" s="182"/>
      <c r="ABJ96" s="183"/>
      <c r="ABK96" s="183"/>
      <c r="ABL96" s="183"/>
      <c r="ABM96" s="184"/>
      <c r="ABN96" s="185"/>
      <c r="ABO96" s="183"/>
      <c r="ABQ96" s="182"/>
      <c r="ABV96" s="183"/>
      <c r="ABW96" s="183"/>
      <c r="ABX96" s="183"/>
      <c r="ABY96" s="184"/>
      <c r="ABZ96" s="185"/>
      <c r="ACA96" s="183"/>
      <c r="ACC96" s="182"/>
      <c r="ACH96" s="183"/>
      <c r="ACI96" s="183"/>
      <c r="ACJ96" s="183"/>
      <c r="ACK96" s="184"/>
      <c r="ACL96" s="185"/>
      <c r="ACM96" s="183"/>
      <c r="ACO96" s="182"/>
      <c r="ACT96" s="183"/>
      <c r="ACU96" s="183"/>
      <c r="ACV96" s="183"/>
      <c r="ACW96" s="184"/>
      <c r="ACX96" s="185"/>
      <c r="ACY96" s="183"/>
      <c r="ADA96" s="182"/>
      <c r="ADF96" s="183"/>
      <c r="ADG96" s="183"/>
      <c r="ADH96" s="183"/>
      <c r="ADI96" s="184"/>
      <c r="ADJ96" s="185"/>
      <c r="ADK96" s="183"/>
      <c r="ADM96" s="182"/>
      <c r="ADR96" s="183"/>
      <c r="ADS96" s="183"/>
      <c r="ADT96" s="183"/>
      <c r="ADU96" s="184"/>
      <c r="ADV96" s="185"/>
      <c r="ADW96" s="183"/>
      <c r="ADY96" s="182"/>
      <c r="AED96" s="183"/>
      <c r="AEE96" s="183"/>
      <c r="AEF96" s="183"/>
      <c r="AEG96" s="184"/>
      <c r="AEH96" s="185"/>
      <c r="AEI96" s="183"/>
      <c r="AEK96" s="182"/>
      <c r="AEP96" s="183"/>
      <c r="AEQ96" s="183"/>
      <c r="AER96" s="183"/>
      <c r="AES96" s="184"/>
      <c r="AET96" s="185"/>
      <c r="AEU96" s="183"/>
      <c r="AEW96" s="182"/>
      <c r="AFB96" s="183"/>
      <c r="AFC96" s="183"/>
      <c r="AFD96" s="183"/>
      <c r="AFE96" s="184"/>
      <c r="AFF96" s="185"/>
      <c r="AFG96" s="183"/>
      <c r="AFI96" s="182"/>
      <c r="AFN96" s="183"/>
      <c r="AFO96" s="183"/>
      <c r="AFP96" s="183"/>
      <c r="AFQ96" s="184"/>
      <c r="AFR96" s="185"/>
      <c r="AFS96" s="183"/>
      <c r="AFU96" s="182"/>
      <c r="AFZ96" s="183"/>
      <c r="AGA96" s="183"/>
      <c r="AGB96" s="183"/>
      <c r="AGC96" s="184"/>
      <c r="AGD96" s="185"/>
      <c r="AGE96" s="183"/>
      <c r="AGG96" s="182"/>
      <c r="AGL96" s="183"/>
      <c r="AGM96" s="183"/>
      <c r="AGN96" s="183"/>
      <c r="AGO96" s="184"/>
      <c r="AGP96" s="185"/>
      <c r="AGQ96" s="183"/>
      <c r="AGS96" s="182"/>
      <c r="AGX96" s="183"/>
      <c r="AGY96" s="183"/>
      <c r="AGZ96" s="183"/>
      <c r="AHA96" s="184"/>
      <c r="AHB96" s="185"/>
      <c r="AHC96" s="183"/>
      <c r="AHE96" s="182"/>
      <c r="AHJ96" s="183"/>
      <c r="AHK96" s="183"/>
      <c r="AHL96" s="183"/>
      <c r="AHM96" s="184"/>
      <c r="AHN96" s="185"/>
      <c r="AHO96" s="183"/>
      <c r="AHQ96" s="182"/>
      <c r="AHV96" s="183"/>
      <c r="AHW96" s="183"/>
      <c r="AHX96" s="183"/>
      <c r="AHY96" s="184"/>
      <c r="AHZ96" s="185"/>
      <c r="AIA96" s="183"/>
      <c r="AIC96" s="182"/>
      <c r="AIH96" s="183"/>
      <c r="AII96" s="183"/>
      <c r="AIJ96" s="183"/>
      <c r="AIK96" s="184"/>
      <c r="AIL96" s="185"/>
      <c r="AIM96" s="183"/>
      <c r="AIO96" s="182"/>
      <c r="AIT96" s="183"/>
      <c r="AIU96" s="183"/>
      <c r="AIV96" s="183"/>
      <c r="AIW96" s="184"/>
      <c r="AIX96" s="185"/>
      <c r="AIY96" s="183"/>
      <c r="AJA96" s="182"/>
      <c r="AJF96" s="183"/>
      <c r="AJG96" s="183"/>
      <c r="AJH96" s="183"/>
      <c r="AJI96" s="184"/>
      <c r="AJJ96" s="185"/>
      <c r="AJK96" s="183"/>
      <c r="AJM96" s="182"/>
      <c r="AJR96" s="183"/>
      <c r="AJS96" s="183"/>
      <c r="AJT96" s="183"/>
      <c r="AJU96" s="184"/>
      <c r="AJV96" s="185"/>
      <c r="AJW96" s="183"/>
      <c r="AJY96" s="182"/>
      <c r="AKD96" s="183"/>
      <c r="AKE96" s="183"/>
      <c r="AKF96" s="183"/>
      <c r="AKG96" s="184"/>
      <c r="AKH96" s="185"/>
      <c r="AKI96" s="183"/>
      <c r="AKK96" s="182"/>
      <c r="AKP96" s="183"/>
      <c r="AKQ96" s="183"/>
      <c r="AKR96" s="183"/>
      <c r="AKS96" s="184"/>
      <c r="AKT96" s="185"/>
      <c r="AKU96" s="183"/>
      <c r="AKW96" s="182"/>
      <c r="ALB96" s="183"/>
      <c r="ALC96" s="183"/>
      <c r="ALD96" s="183"/>
      <c r="ALE96" s="184"/>
      <c r="ALF96" s="185"/>
      <c r="ALG96" s="183"/>
      <c r="ALI96" s="182"/>
      <c r="ALN96" s="183"/>
      <c r="ALO96" s="183"/>
      <c r="ALP96" s="183"/>
      <c r="ALQ96" s="184"/>
      <c r="ALR96" s="185"/>
      <c r="ALS96" s="183"/>
      <c r="ALU96" s="182"/>
      <c r="ALZ96" s="183"/>
      <c r="AMA96" s="183"/>
      <c r="AMB96" s="183"/>
      <c r="AMC96" s="184"/>
      <c r="AMD96" s="185"/>
      <c r="AME96" s="183"/>
      <c r="AMG96" s="182"/>
      <c r="AML96" s="183"/>
      <c r="AMM96" s="183"/>
      <c r="AMN96" s="183"/>
      <c r="AMO96" s="184"/>
      <c r="AMP96" s="185"/>
      <c r="AMQ96" s="183"/>
      <c r="AMS96" s="182"/>
      <c r="AMX96" s="183"/>
      <c r="AMY96" s="183"/>
      <c r="AMZ96" s="183"/>
      <c r="ANA96" s="184"/>
      <c r="ANB96" s="185"/>
      <c r="ANC96" s="183"/>
      <c r="ANE96" s="182"/>
      <c r="ANJ96" s="183"/>
      <c r="ANK96" s="183"/>
      <c r="ANL96" s="183"/>
      <c r="ANM96" s="184"/>
      <c r="ANN96" s="185"/>
      <c r="ANO96" s="183"/>
      <c r="ANQ96" s="182"/>
      <c r="ANV96" s="183"/>
      <c r="ANW96" s="183"/>
      <c r="ANX96" s="183"/>
      <c r="ANY96" s="184"/>
      <c r="ANZ96" s="185"/>
      <c r="AOA96" s="183"/>
      <c r="AOC96" s="182"/>
      <c r="AOH96" s="183"/>
      <c r="AOI96" s="183"/>
      <c r="AOJ96" s="183"/>
      <c r="AOK96" s="184"/>
      <c r="AOL96" s="185"/>
      <c r="AOM96" s="183"/>
      <c r="AOO96" s="182"/>
      <c r="AOT96" s="183"/>
      <c r="AOU96" s="183"/>
      <c r="AOV96" s="183"/>
      <c r="AOW96" s="184"/>
      <c r="AOX96" s="185"/>
      <c r="AOY96" s="183"/>
      <c r="APA96" s="182"/>
      <c r="APF96" s="183"/>
      <c r="APG96" s="183"/>
      <c r="APH96" s="183"/>
      <c r="API96" s="184"/>
      <c r="APJ96" s="185"/>
      <c r="APK96" s="183"/>
      <c r="APM96" s="182"/>
      <c r="APR96" s="183"/>
      <c r="APS96" s="183"/>
      <c r="APT96" s="183"/>
      <c r="APU96" s="184"/>
      <c r="APV96" s="185"/>
      <c r="APW96" s="183"/>
      <c r="APY96" s="182"/>
      <c r="AQD96" s="183"/>
      <c r="AQE96" s="183"/>
      <c r="AQF96" s="183"/>
      <c r="AQG96" s="184"/>
      <c r="AQH96" s="185"/>
      <c r="AQI96" s="183"/>
      <c r="AQK96" s="182"/>
      <c r="AQP96" s="183"/>
      <c r="AQQ96" s="183"/>
      <c r="AQR96" s="183"/>
      <c r="AQS96" s="184"/>
      <c r="AQT96" s="185"/>
      <c r="AQU96" s="183"/>
      <c r="AQW96" s="182"/>
      <c r="ARB96" s="183"/>
      <c r="ARC96" s="183"/>
      <c r="ARD96" s="183"/>
      <c r="ARE96" s="184"/>
      <c r="ARF96" s="185"/>
      <c r="ARG96" s="183"/>
      <c r="ARI96" s="182"/>
      <c r="ARN96" s="183"/>
      <c r="ARO96" s="183"/>
      <c r="ARP96" s="183"/>
      <c r="ARQ96" s="184"/>
      <c r="ARR96" s="185"/>
      <c r="ARS96" s="183"/>
      <c r="ARU96" s="182"/>
      <c r="ARZ96" s="183"/>
      <c r="ASA96" s="183"/>
      <c r="ASB96" s="183"/>
      <c r="ASC96" s="184"/>
      <c r="ASD96" s="185"/>
      <c r="ASE96" s="183"/>
      <c r="ASG96" s="182"/>
      <c r="ASL96" s="183"/>
      <c r="ASM96" s="183"/>
      <c r="ASN96" s="183"/>
      <c r="ASO96" s="184"/>
      <c r="ASP96" s="185"/>
      <c r="ASQ96" s="183"/>
      <c r="ASS96" s="182"/>
      <c r="ASX96" s="183"/>
      <c r="ASY96" s="183"/>
      <c r="ASZ96" s="183"/>
      <c r="ATA96" s="184"/>
      <c r="ATB96" s="185"/>
      <c r="ATC96" s="183"/>
      <c r="ATE96" s="182"/>
      <c r="ATJ96" s="183"/>
      <c r="ATK96" s="183"/>
      <c r="ATL96" s="183"/>
      <c r="ATM96" s="184"/>
      <c r="ATN96" s="185"/>
      <c r="ATO96" s="183"/>
      <c r="ATQ96" s="182"/>
      <c r="ATV96" s="183"/>
      <c r="ATW96" s="183"/>
      <c r="ATX96" s="183"/>
      <c r="ATY96" s="184"/>
      <c r="ATZ96" s="185"/>
      <c r="AUA96" s="183"/>
      <c r="AUC96" s="182"/>
      <c r="AUH96" s="183"/>
      <c r="AUI96" s="183"/>
      <c r="AUJ96" s="183"/>
      <c r="AUK96" s="184"/>
      <c r="AUL96" s="185"/>
      <c r="AUM96" s="183"/>
      <c r="AUO96" s="182"/>
      <c r="AUT96" s="183"/>
      <c r="AUU96" s="183"/>
      <c r="AUV96" s="183"/>
      <c r="AUW96" s="184"/>
      <c r="AUX96" s="185"/>
      <c r="AUY96" s="183"/>
      <c r="AVA96" s="182"/>
      <c r="AVF96" s="183"/>
      <c r="AVG96" s="183"/>
      <c r="AVH96" s="183"/>
      <c r="AVI96" s="184"/>
      <c r="AVJ96" s="185"/>
      <c r="AVK96" s="183"/>
      <c r="AVM96" s="182"/>
      <c r="AVR96" s="183"/>
      <c r="AVS96" s="183"/>
      <c r="AVT96" s="183"/>
      <c r="AVU96" s="184"/>
      <c r="AVV96" s="185"/>
      <c r="AVW96" s="183"/>
      <c r="AVY96" s="182"/>
      <c r="AWD96" s="183"/>
      <c r="AWE96" s="183"/>
      <c r="AWF96" s="183"/>
      <c r="AWG96" s="184"/>
      <c r="AWH96" s="185"/>
      <c r="AWI96" s="183"/>
      <c r="AWK96" s="182"/>
      <c r="AWP96" s="183"/>
      <c r="AWQ96" s="183"/>
      <c r="AWR96" s="183"/>
      <c r="AWS96" s="184"/>
      <c r="AWT96" s="185"/>
      <c r="AWU96" s="183"/>
      <c r="AWW96" s="182"/>
      <c r="AXB96" s="183"/>
      <c r="AXC96" s="183"/>
      <c r="AXD96" s="183"/>
      <c r="AXE96" s="184"/>
      <c r="AXF96" s="185"/>
      <c r="AXG96" s="183"/>
      <c r="AXI96" s="182"/>
      <c r="AXN96" s="183"/>
      <c r="AXO96" s="183"/>
      <c r="AXP96" s="183"/>
      <c r="AXQ96" s="184"/>
      <c r="AXR96" s="185"/>
      <c r="AXS96" s="183"/>
      <c r="AXU96" s="182"/>
      <c r="AXZ96" s="183"/>
      <c r="AYA96" s="183"/>
      <c r="AYB96" s="183"/>
      <c r="AYC96" s="184"/>
      <c r="AYD96" s="185"/>
      <c r="AYE96" s="183"/>
      <c r="AYG96" s="182"/>
      <c r="AYL96" s="183"/>
      <c r="AYM96" s="183"/>
      <c r="AYN96" s="183"/>
      <c r="AYO96" s="184"/>
      <c r="AYP96" s="185"/>
      <c r="AYQ96" s="183"/>
      <c r="AYS96" s="182"/>
      <c r="AYX96" s="183"/>
      <c r="AYY96" s="183"/>
      <c r="AYZ96" s="183"/>
      <c r="AZA96" s="184"/>
      <c r="AZB96" s="185"/>
      <c r="AZC96" s="183"/>
      <c r="AZE96" s="182"/>
      <c r="AZJ96" s="183"/>
      <c r="AZK96" s="183"/>
      <c r="AZL96" s="183"/>
      <c r="AZM96" s="184"/>
      <c r="AZN96" s="185"/>
      <c r="AZO96" s="183"/>
      <c r="AZQ96" s="182"/>
      <c r="AZV96" s="183"/>
      <c r="AZW96" s="183"/>
      <c r="AZX96" s="183"/>
      <c r="AZY96" s="184"/>
      <c r="AZZ96" s="185"/>
      <c r="BAA96" s="183"/>
      <c r="BAC96" s="182"/>
      <c r="BAH96" s="183"/>
      <c r="BAI96" s="183"/>
      <c r="BAJ96" s="183"/>
      <c r="BAK96" s="184"/>
      <c r="BAL96" s="185"/>
      <c r="BAM96" s="183"/>
      <c r="BAO96" s="182"/>
      <c r="BAT96" s="183"/>
      <c r="BAU96" s="183"/>
      <c r="BAV96" s="183"/>
      <c r="BAW96" s="184"/>
      <c r="BAX96" s="185"/>
      <c r="BAY96" s="183"/>
      <c r="BBA96" s="182"/>
      <c r="BBF96" s="183"/>
      <c r="BBG96" s="183"/>
      <c r="BBH96" s="183"/>
      <c r="BBI96" s="184"/>
      <c r="BBJ96" s="185"/>
      <c r="BBK96" s="183"/>
      <c r="BBM96" s="182"/>
      <c r="BBR96" s="183"/>
      <c r="BBS96" s="183"/>
      <c r="BBT96" s="183"/>
      <c r="BBU96" s="184"/>
      <c r="BBV96" s="185"/>
      <c r="BBW96" s="183"/>
      <c r="BBY96" s="182"/>
      <c r="BCD96" s="183"/>
      <c r="BCE96" s="183"/>
      <c r="BCF96" s="183"/>
      <c r="BCG96" s="184"/>
      <c r="BCH96" s="185"/>
      <c r="BCI96" s="183"/>
      <c r="BCK96" s="182"/>
      <c r="BCP96" s="183"/>
      <c r="BCQ96" s="183"/>
      <c r="BCR96" s="183"/>
      <c r="BCS96" s="184"/>
      <c r="BCT96" s="185"/>
      <c r="BCU96" s="183"/>
      <c r="BCW96" s="182"/>
      <c r="BDB96" s="183"/>
      <c r="BDC96" s="183"/>
      <c r="BDD96" s="183"/>
      <c r="BDE96" s="184"/>
      <c r="BDF96" s="185"/>
      <c r="BDG96" s="183"/>
      <c r="BDI96" s="182"/>
      <c r="BDN96" s="183"/>
      <c r="BDO96" s="183"/>
      <c r="BDP96" s="183"/>
      <c r="BDQ96" s="184"/>
      <c r="BDR96" s="185"/>
      <c r="BDS96" s="183"/>
      <c r="BDU96" s="182"/>
      <c r="BDZ96" s="183"/>
      <c r="BEA96" s="183"/>
      <c r="BEB96" s="183"/>
      <c r="BEC96" s="184"/>
      <c r="BED96" s="185"/>
      <c r="BEE96" s="183"/>
      <c r="BEG96" s="182"/>
      <c r="BEL96" s="183"/>
      <c r="BEM96" s="183"/>
      <c r="BEN96" s="183"/>
      <c r="BEO96" s="184"/>
      <c r="BEP96" s="185"/>
      <c r="BEQ96" s="183"/>
      <c r="BES96" s="182"/>
      <c r="BEX96" s="183"/>
      <c r="BEY96" s="183"/>
      <c r="BEZ96" s="183"/>
      <c r="BFA96" s="184"/>
      <c r="BFB96" s="185"/>
      <c r="BFC96" s="183"/>
      <c r="BFE96" s="182"/>
      <c r="BFJ96" s="183"/>
      <c r="BFK96" s="183"/>
      <c r="BFL96" s="183"/>
      <c r="BFM96" s="184"/>
      <c r="BFN96" s="185"/>
      <c r="BFO96" s="183"/>
      <c r="BFQ96" s="182"/>
      <c r="BFV96" s="183"/>
      <c r="BFW96" s="183"/>
      <c r="BFX96" s="183"/>
      <c r="BFY96" s="184"/>
      <c r="BFZ96" s="185"/>
      <c r="BGA96" s="183"/>
      <c r="BGC96" s="182"/>
      <c r="BGH96" s="183"/>
      <c r="BGI96" s="183"/>
      <c r="BGJ96" s="183"/>
      <c r="BGK96" s="184"/>
      <c r="BGL96" s="185"/>
      <c r="BGM96" s="183"/>
      <c r="BGO96" s="182"/>
      <c r="BGT96" s="183"/>
      <c r="BGU96" s="183"/>
      <c r="BGV96" s="183"/>
      <c r="BGW96" s="184"/>
      <c r="BGX96" s="185"/>
      <c r="BGY96" s="183"/>
      <c r="BHA96" s="182"/>
      <c r="BHF96" s="183"/>
      <c r="BHG96" s="183"/>
      <c r="BHH96" s="183"/>
      <c r="BHI96" s="184"/>
      <c r="BHJ96" s="185"/>
      <c r="BHK96" s="183"/>
      <c r="BHM96" s="182"/>
      <c r="BHR96" s="183"/>
      <c r="BHS96" s="183"/>
      <c r="BHT96" s="183"/>
      <c r="BHU96" s="184"/>
      <c r="BHV96" s="185"/>
      <c r="BHW96" s="183"/>
      <c r="BHY96" s="182"/>
      <c r="BID96" s="183"/>
      <c r="BIE96" s="183"/>
      <c r="BIF96" s="183"/>
      <c r="BIG96" s="184"/>
      <c r="BIH96" s="185"/>
      <c r="BII96" s="183"/>
      <c r="BIK96" s="182"/>
      <c r="BIP96" s="183"/>
      <c r="BIQ96" s="183"/>
      <c r="BIR96" s="183"/>
      <c r="BIS96" s="184"/>
      <c r="BIT96" s="185"/>
      <c r="BIU96" s="183"/>
      <c r="BIW96" s="182"/>
      <c r="BJB96" s="183"/>
      <c r="BJC96" s="183"/>
      <c r="BJD96" s="183"/>
      <c r="BJE96" s="184"/>
      <c r="BJF96" s="185"/>
      <c r="BJG96" s="183"/>
      <c r="BJI96" s="182"/>
      <c r="BJN96" s="183"/>
      <c r="BJO96" s="183"/>
      <c r="BJP96" s="183"/>
      <c r="BJQ96" s="184"/>
      <c r="BJR96" s="185"/>
      <c r="BJS96" s="183"/>
      <c r="BJU96" s="182"/>
      <c r="BJZ96" s="183"/>
      <c r="BKA96" s="183"/>
      <c r="BKB96" s="183"/>
      <c r="BKC96" s="184"/>
      <c r="BKD96" s="185"/>
      <c r="BKE96" s="183"/>
      <c r="BKG96" s="182"/>
      <c r="BKL96" s="183"/>
      <c r="BKM96" s="183"/>
      <c r="BKN96" s="183"/>
      <c r="BKO96" s="184"/>
      <c r="BKP96" s="185"/>
      <c r="BKQ96" s="183"/>
      <c r="BKS96" s="182"/>
      <c r="BKX96" s="183"/>
      <c r="BKY96" s="183"/>
      <c r="BKZ96" s="183"/>
      <c r="BLA96" s="184"/>
      <c r="BLB96" s="185"/>
      <c r="BLC96" s="183"/>
      <c r="BLE96" s="182"/>
      <c r="BLJ96" s="183"/>
      <c r="BLK96" s="183"/>
      <c r="BLL96" s="183"/>
      <c r="BLM96" s="184"/>
      <c r="BLN96" s="185"/>
      <c r="BLO96" s="183"/>
      <c r="BLQ96" s="182"/>
      <c r="BLV96" s="183"/>
      <c r="BLW96" s="183"/>
      <c r="BLX96" s="183"/>
      <c r="BLY96" s="184"/>
      <c r="BLZ96" s="185"/>
      <c r="BMA96" s="183"/>
      <c r="BMC96" s="182"/>
      <c r="BMH96" s="183"/>
      <c r="BMI96" s="183"/>
      <c r="BMJ96" s="183"/>
      <c r="BMK96" s="184"/>
      <c r="BML96" s="185"/>
      <c r="BMM96" s="183"/>
      <c r="BMO96" s="182"/>
      <c r="BMT96" s="183"/>
      <c r="BMU96" s="183"/>
      <c r="BMV96" s="183"/>
      <c r="BMW96" s="184"/>
      <c r="BMX96" s="185"/>
      <c r="BMY96" s="183"/>
      <c r="BNA96" s="182"/>
      <c r="BNF96" s="183"/>
      <c r="BNG96" s="183"/>
      <c r="BNH96" s="183"/>
      <c r="BNI96" s="184"/>
      <c r="BNJ96" s="185"/>
      <c r="BNK96" s="183"/>
      <c r="BNM96" s="182"/>
      <c r="BNR96" s="183"/>
      <c r="BNS96" s="183"/>
      <c r="BNT96" s="183"/>
      <c r="BNU96" s="184"/>
      <c r="BNV96" s="185"/>
      <c r="BNW96" s="183"/>
      <c r="BNY96" s="182"/>
      <c r="BOD96" s="183"/>
      <c r="BOE96" s="183"/>
      <c r="BOF96" s="183"/>
      <c r="BOG96" s="184"/>
      <c r="BOH96" s="185"/>
      <c r="BOI96" s="183"/>
      <c r="BOK96" s="182"/>
      <c r="BOP96" s="183"/>
      <c r="BOQ96" s="183"/>
      <c r="BOR96" s="183"/>
      <c r="BOS96" s="184"/>
      <c r="BOT96" s="185"/>
      <c r="BOU96" s="183"/>
      <c r="BOW96" s="182"/>
      <c r="BPB96" s="183"/>
      <c r="BPC96" s="183"/>
      <c r="BPD96" s="183"/>
      <c r="BPE96" s="184"/>
      <c r="BPF96" s="185"/>
      <c r="BPG96" s="183"/>
      <c r="BPI96" s="182"/>
      <c r="BPN96" s="183"/>
      <c r="BPO96" s="183"/>
      <c r="BPP96" s="183"/>
      <c r="BPQ96" s="184"/>
      <c r="BPR96" s="185"/>
      <c r="BPS96" s="183"/>
      <c r="BPU96" s="182"/>
      <c r="BPZ96" s="183"/>
      <c r="BQA96" s="183"/>
      <c r="BQB96" s="183"/>
      <c r="BQC96" s="184"/>
      <c r="BQD96" s="185"/>
      <c r="BQE96" s="183"/>
      <c r="BQG96" s="182"/>
      <c r="BQL96" s="183"/>
      <c r="BQM96" s="183"/>
      <c r="BQN96" s="183"/>
      <c r="BQO96" s="184"/>
      <c r="BQP96" s="185"/>
      <c r="BQQ96" s="183"/>
      <c r="BQS96" s="182"/>
      <c r="BQX96" s="183"/>
      <c r="BQY96" s="183"/>
      <c r="BQZ96" s="183"/>
      <c r="BRA96" s="184"/>
      <c r="BRB96" s="185"/>
      <c r="BRC96" s="183"/>
      <c r="BRE96" s="182"/>
      <c r="BRJ96" s="183"/>
      <c r="BRK96" s="183"/>
      <c r="BRL96" s="183"/>
      <c r="BRM96" s="184"/>
      <c r="BRN96" s="185"/>
      <c r="BRO96" s="183"/>
      <c r="BRQ96" s="182"/>
      <c r="BRV96" s="183"/>
      <c r="BRW96" s="183"/>
      <c r="BRX96" s="183"/>
      <c r="BRY96" s="184"/>
      <c r="BRZ96" s="185"/>
      <c r="BSA96" s="183"/>
      <c r="BSC96" s="182"/>
      <c r="BSH96" s="183"/>
      <c r="BSI96" s="183"/>
      <c r="BSJ96" s="183"/>
      <c r="BSK96" s="184"/>
      <c r="BSL96" s="185"/>
      <c r="BSM96" s="183"/>
      <c r="BSO96" s="182"/>
      <c r="BST96" s="183"/>
      <c r="BSU96" s="183"/>
      <c r="BSV96" s="183"/>
      <c r="BSW96" s="184"/>
      <c r="BSX96" s="185"/>
      <c r="BSY96" s="183"/>
      <c r="BTA96" s="182"/>
      <c r="BTF96" s="183"/>
      <c r="BTG96" s="183"/>
      <c r="BTH96" s="183"/>
      <c r="BTI96" s="184"/>
      <c r="BTJ96" s="185"/>
      <c r="BTK96" s="183"/>
      <c r="BTM96" s="182"/>
      <c r="BTR96" s="183"/>
      <c r="BTS96" s="183"/>
      <c r="BTT96" s="183"/>
      <c r="BTU96" s="184"/>
      <c r="BTV96" s="185"/>
      <c r="BTW96" s="183"/>
      <c r="BTY96" s="182"/>
      <c r="BUD96" s="183"/>
      <c r="BUE96" s="183"/>
      <c r="BUF96" s="183"/>
      <c r="BUG96" s="184"/>
      <c r="BUH96" s="185"/>
      <c r="BUI96" s="183"/>
      <c r="BUK96" s="182"/>
      <c r="BUP96" s="183"/>
      <c r="BUQ96" s="183"/>
      <c r="BUR96" s="183"/>
      <c r="BUS96" s="184"/>
      <c r="BUT96" s="185"/>
      <c r="BUU96" s="183"/>
      <c r="BUW96" s="182"/>
      <c r="BVB96" s="183"/>
      <c r="BVC96" s="183"/>
      <c r="BVD96" s="183"/>
      <c r="BVE96" s="184"/>
      <c r="BVF96" s="185"/>
      <c r="BVG96" s="183"/>
      <c r="BVI96" s="182"/>
      <c r="BVN96" s="183"/>
      <c r="BVO96" s="183"/>
      <c r="BVP96" s="183"/>
      <c r="BVQ96" s="184"/>
      <c r="BVR96" s="185"/>
      <c r="BVS96" s="183"/>
      <c r="BVU96" s="182"/>
      <c r="BVZ96" s="183"/>
      <c r="BWA96" s="183"/>
      <c r="BWB96" s="183"/>
      <c r="BWC96" s="184"/>
      <c r="BWD96" s="185"/>
      <c r="BWE96" s="183"/>
      <c r="BWG96" s="182"/>
      <c r="BWL96" s="183"/>
      <c r="BWM96" s="183"/>
      <c r="BWN96" s="183"/>
      <c r="BWO96" s="184"/>
      <c r="BWP96" s="185"/>
      <c r="BWQ96" s="183"/>
      <c r="BWS96" s="182"/>
      <c r="BWX96" s="183"/>
      <c r="BWY96" s="183"/>
      <c r="BWZ96" s="183"/>
      <c r="BXA96" s="184"/>
      <c r="BXB96" s="185"/>
      <c r="BXC96" s="183"/>
      <c r="BXE96" s="182"/>
      <c r="BXJ96" s="183"/>
      <c r="BXK96" s="183"/>
      <c r="BXL96" s="183"/>
      <c r="BXM96" s="184"/>
      <c r="BXN96" s="185"/>
      <c r="BXO96" s="183"/>
      <c r="BXQ96" s="182"/>
      <c r="BXV96" s="183"/>
      <c r="BXW96" s="183"/>
      <c r="BXX96" s="183"/>
      <c r="BXY96" s="184"/>
      <c r="BXZ96" s="185"/>
      <c r="BYA96" s="183"/>
      <c r="BYC96" s="182"/>
      <c r="BYH96" s="183"/>
      <c r="BYI96" s="183"/>
      <c r="BYJ96" s="183"/>
      <c r="BYK96" s="184"/>
      <c r="BYL96" s="185"/>
      <c r="BYM96" s="183"/>
      <c r="BYO96" s="182"/>
      <c r="BYT96" s="183"/>
      <c r="BYU96" s="183"/>
      <c r="BYV96" s="183"/>
      <c r="BYW96" s="184"/>
      <c r="BYX96" s="185"/>
      <c r="BYY96" s="183"/>
      <c r="BZA96" s="182"/>
      <c r="BZF96" s="183"/>
      <c r="BZG96" s="183"/>
      <c r="BZH96" s="183"/>
      <c r="BZI96" s="184"/>
      <c r="BZJ96" s="185"/>
      <c r="BZK96" s="183"/>
      <c r="BZM96" s="182"/>
      <c r="BZR96" s="183"/>
      <c r="BZS96" s="183"/>
      <c r="BZT96" s="183"/>
      <c r="BZU96" s="184"/>
      <c r="BZV96" s="185"/>
      <c r="BZW96" s="183"/>
      <c r="BZY96" s="182"/>
      <c r="CAD96" s="183"/>
      <c r="CAE96" s="183"/>
      <c r="CAF96" s="183"/>
      <c r="CAG96" s="184"/>
      <c r="CAH96" s="185"/>
      <c r="CAI96" s="183"/>
      <c r="CAK96" s="182"/>
      <c r="CAP96" s="183"/>
      <c r="CAQ96" s="183"/>
      <c r="CAR96" s="183"/>
      <c r="CAS96" s="184"/>
      <c r="CAT96" s="185"/>
      <c r="CAU96" s="183"/>
      <c r="CAW96" s="182"/>
      <c r="CBB96" s="183"/>
      <c r="CBC96" s="183"/>
      <c r="CBD96" s="183"/>
      <c r="CBE96" s="184"/>
      <c r="CBF96" s="185"/>
      <c r="CBG96" s="183"/>
      <c r="CBI96" s="182"/>
      <c r="CBN96" s="183"/>
      <c r="CBO96" s="183"/>
      <c r="CBP96" s="183"/>
      <c r="CBQ96" s="184"/>
      <c r="CBR96" s="185"/>
      <c r="CBS96" s="183"/>
      <c r="CBU96" s="182"/>
      <c r="CBZ96" s="183"/>
      <c r="CCA96" s="183"/>
      <c r="CCB96" s="183"/>
      <c r="CCC96" s="184"/>
      <c r="CCD96" s="185"/>
      <c r="CCE96" s="183"/>
      <c r="CCG96" s="182"/>
      <c r="CCL96" s="183"/>
      <c r="CCM96" s="183"/>
      <c r="CCN96" s="183"/>
      <c r="CCO96" s="184"/>
      <c r="CCP96" s="185"/>
      <c r="CCQ96" s="183"/>
      <c r="CCS96" s="182"/>
      <c r="CCX96" s="183"/>
      <c r="CCY96" s="183"/>
      <c r="CCZ96" s="183"/>
      <c r="CDA96" s="184"/>
      <c r="CDB96" s="185"/>
      <c r="CDC96" s="183"/>
      <c r="CDE96" s="182"/>
      <c r="CDJ96" s="183"/>
      <c r="CDK96" s="183"/>
      <c r="CDL96" s="183"/>
      <c r="CDM96" s="184"/>
      <c r="CDN96" s="185"/>
      <c r="CDO96" s="183"/>
      <c r="CDQ96" s="182"/>
      <c r="CDV96" s="183"/>
      <c r="CDW96" s="183"/>
      <c r="CDX96" s="183"/>
      <c r="CDY96" s="184"/>
      <c r="CDZ96" s="185"/>
      <c r="CEA96" s="183"/>
      <c r="CEC96" s="182"/>
      <c r="CEH96" s="183"/>
      <c r="CEI96" s="183"/>
      <c r="CEJ96" s="183"/>
      <c r="CEK96" s="184"/>
      <c r="CEL96" s="185"/>
      <c r="CEM96" s="183"/>
      <c r="CEO96" s="182"/>
      <c r="CET96" s="183"/>
      <c r="CEU96" s="183"/>
      <c r="CEV96" s="183"/>
      <c r="CEW96" s="184"/>
      <c r="CEX96" s="185"/>
      <c r="CEY96" s="183"/>
      <c r="CFA96" s="182"/>
      <c r="CFF96" s="183"/>
      <c r="CFG96" s="183"/>
      <c r="CFH96" s="183"/>
      <c r="CFI96" s="184"/>
      <c r="CFJ96" s="185"/>
      <c r="CFK96" s="183"/>
      <c r="CFM96" s="182"/>
      <c r="CFR96" s="183"/>
      <c r="CFS96" s="183"/>
      <c r="CFT96" s="183"/>
      <c r="CFU96" s="184"/>
      <c r="CFV96" s="185"/>
      <c r="CFW96" s="183"/>
      <c r="CFY96" s="182"/>
      <c r="CGD96" s="183"/>
      <c r="CGE96" s="183"/>
      <c r="CGF96" s="183"/>
      <c r="CGG96" s="184"/>
      <c r="CGH96" s="185"/>
      <c r="CGI96" s="183"/>
      <c r="CGK96" s="182"/>
      <c r="CGP96" s="183"/>
      <c r="CGQ96" s="183"/>
      <c r="CGR96" s="183"/>
      <c r="CGS96" s="184"/>
      <c r="CGT96" s="185"/>
      <c r="CGU96" s="183"/>
      <c r="CGW96" s="182"/>
      <c r="CHB96" s="183"/>
      <c r="CHC96" s="183"/>
      <c r="CHD96" s="183"/>
      <c r="CHE96" s="184"/>
      <c r="CHF96" s="185"/>
      <c r="CHG96" s="183"/>
      <c r="CHI96" s="182"/>
      <c r="CHN96" s="183"/>
      <c r="CHO96" s="183"/>
      <c r="CHP96" s="183"/>
      <c r="CHQ96" s="184"/>
      <c r="CHR96" s="185"/>
      <c r="CHS96" s="183"/>
      <c r="CHU96" s="182"/>
      <c r="CHZ96" s="183"/>
      <c r="CIA96" s="183"/>
      <c r="CIB96" s="183"/>
      <c r="CIC96" s="184"/>
      <c r="CID96" s="185"/>
      <c r="CIE96" s="183"/>
      <c r="CIG96" s="182"/>
      <c r="CIL96" s="183"/>
      <c r="CIM96" s="183"/>
      <c r="CIN96" s="183"/>
      <c r="CIO96" s="184"/>
      <c r="CIP96" s="185"/>
      <c r="CIQ96" s="183"/>
      <c r="CIS96" s="182"/>
      <c r="CIX96" s="183"/>
      <c r="CIY96" s="183"/>
      <c r="CIZ96" s="183"/>
      <c r="CJA96" s="184"/>
      <c r="CJB96" s="185"/>
      <c r="CJC96" s="183"/>
      <c r="CJE96" s="182"/>
      <c r="CJJ96" s="183"/>
      <c r="CJK96" s="183"/>
      <c r="CJL96" s="183"/>
      <c r="CJM96" s="184"/>
      <c r="CJN96" s="185"/>
      <c r="CJO96" s="183"/>
      <c r="CJQ96" s="182"/>
      <c r="CJV96" s="183"/>
      <c r="CJW96" s="183"/>
      <c r="CJX96" s="183"/>
      <c r="CJY96" s="184"/>
      <c r="CJZ96" s="185"/>
      <c r="CKA96" s="183"/>
      <c r="CKC96" s="182"/>
      <c r="CKH96" s="183"/>
      <c r="CKI96" s="183"/>
      <c r="CKJ96" s="183"/>
      <c r="CKK96" s="184"/>
      <c r="CKL96" s="185"/>
      <c r="CKM96" s="183"/>
      <c r="CKO96" s="182"/>
      <c r="CKT96" s="183"/>
      <c r="CKU96" s="183"/>
      <c r="CKV96" s="183"/>
      <c r="CKW96" s="184"/>
      <c r="CKX96" s="185"/>
      <c r="CKY96" s="183"/>
      <c r="CLA96" s="182"/>
      <c r="CLF96" s="183"/>
      <c r="CLG96" s="183"/>
      <c r="CLH96" s="183"/>
      <c r="CLI96" s="184"/>
      <c r="CLJ96" s="185"/>
      <c r="CLK96" s="183"/>
      <c r="CLM96" s="182"/>
      <c r="CLR96" s="183"/>
      <c r="CLS96" s="183"/>
      <c r="CLT96" s="183"/>
      <c r="CLU96" s="184"/>
      <c r="CLV96" s="185"/>
      <c r="CLW96" s="183"/>
      <c r="CLY96" s="182"/>
      <c r="CMD96" s="183"/>
      <c r="CME96" s="183"/>
      <c r="CMF96" s="183"/>
      <c r="CMG96" s="184"/>
      <c r="CMH96" s="185"/>
      <c r="CMI96" s="183"/>
      <c r="CMK96" s="182"/>
      <c r="CMP96" s="183"/>
      <c r="CMQ96" s="183"/>
      <c r="CMR96" s="183"/>
      <c r="CMS96" s="184"/>
      <c r="CMT96" s="185"/>
      <c r="CMU96" s="183"/>
      <c r="CMW96" s="182"/>
      <c r="CNB96" s="183"/>
      <c r="CNC96" s="183"/>
      <c r="CND96" s="183"/>
      <c r="CNE96" s="184"/>
      <c r="CNF96" s="185"/>
      <c r="CNG96" s="183"/>
      <c r="CNI96" s="182"/>
      <c r="CNN96" s="183"/>
      <c r="CNO96" s="183"/>
      <c r="CNP96" s="183"/>
      <c r="CNQ96" s="184"/>
      <c r="CNR96" s="185"/>
      <c r="CNS96" s="183"/>
      <c r="CNU96" s="182"/>
      <c r="CNZ96" s="183"/>
      <c r="COA96" s="183"/>
      <c r="COB96" s="183"/>
      <c r="COC96" s="184"/>
      <c r="COD96" s="185"/>
      <c r="COE96" s="183"/>
      <c r="COG96" s="182"/>
      <c r="COL96" s="183"/>
      <c r="COM96" s="183"/>
      <c r="CON96" s="183"/>
      <c r="COO96" s="184"/>
      <c r="COP96" s="185"/>
      <c r="COQ96" s="183"/>
      <c r="COS96" s="182"/>
      <c r="COX96" s="183"/>
      <c r="COY96" s="183"/>
      <c r="COZ96" s="183"/>
      <c r="CPA96" s="184"/>
      <c r="CPB96" s="185"/>
      <c r="CPC96" s="183"/>
      <c r="CPE96" s="182"/>
      <c r="CPJ96" s="183"/>
      <c r="CPK96" s="183"/>
      <c r="CPL96" s="183"/>
      <c r="CPM96" s="184"/>
      <c r="CPN96" s="185"/>
      <c r="CPO96" s="183"/>
      <c r="CPQ96" s="182"/>
      <c r="CPV96" s="183"/>
      <c r="CPW96" s="183"/>
      <c r="CPX96" s="183"/>
      <c r="CPY96" s="184"/>
      <c r="CPZ96" s="185"/>
      <c r="CQA96" s="183"/>
      <c r="CQC96" s="182"/>
      <c r="CQH96" s="183"/>
      <c r="CQI96" s="183"/>
      <c r="CQJ96" s="183"/>
      <c r="CQK96" s="184"/>
      <c r="CQL96" s="185"/>
      <c r="CQM96" s="183"/>
      <c r="CQO96" s="182"/>
      <c r="CQT96" s="183"/>
      <c r="CQU96" s="183"/>
      <c r="CQV96" s="183"/>
      <c r="CQW96" s="184"/>
      <c r="CQX96" s="185"/>
      <c r="CQY96" s="183"/>
      <c r="CRA96" s="182"/>
      <c r="CRF96" s="183"/>
      <c r="CRG96" s="183"/>
      <c r="CRH96" s="183"/>
      <c r="CRI96" s="184"/>
      <c r="CRJ96" s="185"/>
      <c r="CRK96" s="183"/>
      <c r="CRM96" s="182"/>
      <c r="CRR96" s="183"/>
      <c r="CRS96" s="183"/>
      <c r="CRT96" s="183"/>
      <c r="CRU96" s="184"/>
      <c r="CRV96" s="185"/>
      <c r="CRW96" s="183"/>
      <c r="CRY96" s="182"/>
      <c r="CSD96" s="183"/>
      <c r="CSE96" s="183"/>
      <c r="CSF96" s="183"/>
      <c r="CSG96" s="184"/>
      <c r="CSH96" s="185"/>
      <c r="CSI96" s="183"/>
      <c r="CSK96" s="182"/>
      <c r="CSP96" s="183"/>
      <c r="CSQ96" s="183"/>
      <c r="CSR96" s="183"/>
      <c r="CSS96" s="184"/>
      <c r="CST96" s="185"/>
      <c r="CSU96" s="183"/>
      <c r="CSW96" s="182"/>
      <c r="CTB96" s="183"/>
      <c r="CTC96" s="183"/>
      <c r="CTD96" s="183"/>
      <c r="CTE96" s="184"/>
      <c r="CTF96" s="185"/>
      <c r="CTG96" s="183"/>
      <c r="CTI96" s="182"/>
      <c r="CTN96" s="183"/>
      <c r="CTO96" s="183"/>
      <c r="CTP96" s="183"/>
      <c r="CTQ96" s="184"/>
      <c r="CTR96" s="185"/>
      <c r="CTS96" s="183"/>
      <c r="CTU96" s="182"/>
      <c r="CTZ96" s="183"/>
      <c r="CUA96" s="183"/>
      <c r="CUB96" s="183"/>
      <c r="CUC96" s="184"/>
      <c r="CUD96" s="185"/>
      <c r="CUE96" s="183"/>
      <c r="CUG96" s="182"/>
      <c r="CUL96" s="183"/>
      <c r="CUM96" s="183"/>
      <c r="CUN96" s="183"/>
      <c r="CUO96" s="184"/>
      <c r="CUP96" s="185"/>
      <c r="CUQ96" s="183"/>
      <c r="CUS96" s="182"/>
      <c r="CUX96" s="183"/>
      <c r="CUY96" s="183"/>
      <c r="CUZ96" s="183"/>
      <c r="CVA96" s="184"/>
      <c r="CVB96" s="185"/>
      <c r="CVC96" s="183"/>
      <c r="CVE96" s="182"/>
      <c r="CVJ96" s="183"/>
      <c r="CVK96" s="183"/>
      <c r="CVL96" s="183"/>
      <c r="CVM96" s="184"/>
      <c r="CVN96" s="185"/>
      <c r="CVO96" s="183"/>
      <c r="CVQ96" s="182"/>
      <c r="CVV96" s="183"/>
      <c r="CVW96" s="183"/>
      <c r="CVX96" s="183"/>
      <c r="CVY96" s="184"/>
      <c r="CVZ96" s="185"/>
      <c r="CWA96" s="183"/>
      <c r="CWC96" s="182"/>
      <c r="CWH96" s="183"/>
      <c r="CWI96" s="183"/>
      <c r="CWJ96" s="183"/>
      <c r="CWK96" s="184"/>
      <c r="CWL96" s="185"/>
      <c r="CWM96" s="183"/>
      <c r="CWO96" s="182"/>
      <c r="CWT96" s="183"/>
      <c r="CWU96" s="183"/>
      <c r="CWV96" s="183"/>
      <c r="CWW96" s="184"/>
      <c r="CWX96" s="185"/>
      <c r="CWY96" s="183"/>
      <c r="CXA96" s="182"/>
      <c r="CXF96" s="183"/>
      <c r="CXG96" s="183"/>
      <c r="CXH96" s="183"/>
      <c r="CXI96" s="184"/>
      <c r="CXJ96" s="185"/>
      <c r="CXK96" s="183"/>
      <c r="CXM96" s="182"/>
      <c r="CXR96" s="183"/>
      <c r="CXS96" s="183"/>
      <c r="CXT96" s="183"/>
      <c r="CXU96" s="184"/>
      <c r="CXV96" s="185"/>
      <c r="CXW96" s="183"/>
      <c r="CXY96" s="182"/>
      <c r="CYD96" s="183"/>
      <c r="CYE96" s="183"/>
      <c r="CYF96" s="183"/>
      <c r="CYG96" s="184"/>
      <c r="CYH96" s="185"/>
      <c r="CYI96" s="183"/>
      <c r="CYK96" s="182"/>
      <c r="CYP96" s="183"/>
      <c r="CYQ96" s="183"/>
      <c r="CYR96" s="183"/>
      <c r="CYS96" s="184"/>
      <c r="CYT96" s="185"/>
      <c r="CYU96" s="183"/>
      <c r="CYW96" s="182"/>
      <c r="CZB96" s="183"/>
      <c r="CZC96" s="183"/>
      <c r="CZD96" s="183"/>
      <c r="CZE96" s="184"/>
      <c r="CZF96" s="185"/>
      <c r="CZG96" s="183"/>
      <c r="CZI96" s="182"/>
      <c r="CZN96" s="183"/>
      <c r="CZO96" s="183"/>
      <c r="CZP96" s="183"/>
      <c r="CZQ96" s="184"/>
      <c r="CZR96" s="185"/>
      <c r="CZS96" s="183"/>
      <c r="CZU96" s="182"/>
      <c r="CZZ96" s="183"/>
      <c r="DAA96" s="183"/>
      <c r="DAB96" s="183"/>
      <c r="DAC96" s="184"/>
      <c r="DAD96" s="185"/>
      <c r="DAE96" s="183"/>
      <c r="DAG96" s="182"/>
      <c r="DAL96" s="183"/>
      <c r="DAM96" s="183"/>
      <c r="DAN96" s="183"/>
      <c r="DAO96" s="184"/>
      <c r="DAP96" s="185"/>
      <c r="DAQ96" s="183"/>
      <c r="DAS96" s="182"/>
      <c r="DAX96" s="183"/>
      <c r="DAY96" s="183"/>
      <c r="DAZ96" s="183"/>
      <c r="DBA96" s="184"/>
      <c r="DBB96" s="185"/>
      <c r="DBC96" s="183"/>
      <c r="DBE96" s="182"/>
      <c r="DBJ96" s="183"/>
      <c r="DBK96" s="183"/>
      <c r="DBL96" s="183"/>
      <c r="DBM96" s="184"/>
      <c r="DBN96" s="185"/>
      <c r="DBO96" s="183"/>
      <c r="DBQ96" s="182"/>
      <c r="DBV96" s="183"/>
      <c r="DBW96" s="183"/>
      <c r="DBX96" s="183"/>
      <c r="DBY96" s="184"/>
      <c r="DBZ96" s="185"/>
      <c r="DCA96" s="183"/>
      <c r="DCC96" s="182"/>
      <c r="DCH96" s="183"/>
      <c r="DCI96" s="183"/>
      <c r="DCJ96" s="183"/>
      <c r="DCK96" s="184"/>
      <c r="DCL96" s="185"/>
      <c r="DCM96" s="183"/>
      <c r="DCO96" s="182"/>
      <c r="DCT96" s="183"/>
      <c r="DCU96" s="183"/>
      <c r="DCV96" s="183"/>
      <c r="DCW96" s="184"/>
      <c r="DCX96" s="185"/>
      <c r="DCY96" s="183"/>
      <c r="DDA96" s="182"/>
      <c r="DDF96" s="183"/>
      <c r="DDG96" s="183"/>
      <c r="DDH96" s="183"/>
      <c r="DDI96" s="184"/>
      <c r="DDJ96" s="185"/>
      <c r="DDK96" s="183"/>
      <c r="DDM96" s="182"/>
      <c r="DDR96" s="183"/>
      <c r="DDS96" s="183"/>
      <c r="DDT96" s="183"/>
      <c r="DDU96" s="184"/>
      <c r="DDV96" s="185"/>
      <c r="DDW96" s="183"/>
      <c r="DDY96" s="182"/>
      <c r="DED96" s="183"/>
      <c r="DEE96" s="183"/>
      <c r="DEF96" s="183"/>
      <c r="DEG96" s="184"/>
      <c r="DEH96" s="185"/>
      <c r="DEI96" s="183"/>
      <c r="DEK96" s="182"/>
      <c r="DEP96" s="183"/>
      <c r="DEQ96" s="183"/>
      <c r="DER96" s="183"/>
      <c r="DES96" s="184"/>
      <c r="DET96" s="185"/>
      <c r="DEU96" s="183"/>
      <c r="DEW96" s="182"/>
      <c r="DFB96" s="183"/>
      <c r="DFC96" s="183"/>
      <c r="DFD96" s="183"/>
      <c r="DFE96" s="184"/>
      <c r="DFF96" s="185"/>
      <c r="DFG96" s="183"/>
      <c r="DFI96" s="182"/>
      <c r="DFN96" s="183"/>
      <c r="DFO96" s="183"/>
      <c r="DFP96" s="183"/>
      <c r="DFQ96" s="184"/>
      <c r="DFR96" s="185"/>
      <c r="DFS96" s="183"/>
      <c r="DFU96" s="182"/>
      <c r="DFZ96" s="183"/>
      <c r="DGA96" s="183"/>
      <c r="DGB96" s="183"/>
      <c r="DGC96" s="184"/>
      <c r="DGD96" s="185"/>
      <c r="DGE96" s="183"/>
      <c r="DGG96" s="182"/>
      <c r="DGL96" s="183"/>
      <c r="DGM96" s="183"/>
      <c r="DGN96" s="183"/>
      <c r="DGO96" s="184"/>
      <c r="DGP96" s="185"/>
      <c r="DGQ96" s="183"/>
      <c r="DGS96" s="182"/>
      <c r="DGX96" s="183"/>
      <c r="DGY96" s="183"/>
      <c r="DGZ96" s="183"/>
      <c r="DHA96" s="184"/>
      <c r="DHB96" s="185"/>
      <c r="DHC96" s="183"/>
      <c r="DHE96" s="182"/>
      <c r="DHJ96" s="183"/>
      <c r="DHK96" s="183"/>
      <c r="DHL96" s="183"/>
      <c r="DHM96" s="184"/>
      <c r="DHN96" s="185"/>
      <c r="DHO96" s="183"/>
      <c r="DHQ96" s="182"/>
      <c r="DHV96" s="183"/>
      <c r="DHW96" s="183"/>
      <c r="DHX96" s="183"/>
      <c r="DHY96" s="184"/>
      <c r="DHZ96" s="185"/>
      <c r="DIA96" s="183"/>
      <c r="DIC96" s="182"/>
      <c r="DIH96" s="183"/>
      <c r="DII96" s="183"/>
      <c r="DIJ96" s="183"/>
      <c r="DIK96" s="184"/>
      <c r="DIL96" s="185"/>
      <c r="DIM96" s="183"/>
      <c r="DIO96" s="182"/>
      <c r="DIT96" s="183"/>
      <c r="DIU96" s="183"/>
      <c r="DIV96" s="183"/>
      <c r="DIW96" s="184"/>
      <c r="DIX96" s="185"/>
      <c r="DIY96" s="183"/>
      <c r="DJA96" s="182"/>
      <c r="DJF96" s="183"/>
      <c r="DJG96" s="183"/>
      <c r="DJH96" s="183"/>
      <c r="DJI96" s="184"/>
      <c r="DJJ96" s="185"/>
      <c r="DJK96" s="183"/>
      <c r="DJM96" s="182"/>
      <c r="DJR96" s="183"/>
      <c r="DJS96" s="183"/>
      <c r="DJT96" s="183"/>
      <c r="DJU96" s="184"/>
      <c r="DJV96" s="185"/>
      <c r="DJW96" s="183"/>
      <c r="DJY96" s="182"/>
      <c r="DKD96" s="183"/>
      <c r="DKE96" s="183"/>
      <c r="DKF96" s="183"/>
      <c r="DKG96" s="184"/>
      <c r="DKH96" s="185"/>
      <c r="DKI96" s="183"/>
      <c r="DKK96" s="182"/>
      <c r="DKP96" s="183"/>
      <c r="DKQ96" s="183"/>
      <c r="DKR96" s="183"/>
      <c r="DKS96" s="184"/>
      <c r="DKT96" s="185"/>
      <c r="DKU96" s="183"/>
      <c r="DKW96" s="182"/>
      <c r="DLB96" s="183"/>
      <c r="DLC96" s="183"/>
      <c r="DLD96" s="183"/>
      <c r="DLE96" s="184"/>
      <c r="DLF96" s="185"/>
      <c r="DLG96" s="183"/>
      <c r="DLI96" s="182"/>
      <c r="DLN96" s="183"/>
      <c r="DLO96" s="183"/>
      <c r="DLP96" s="183"/>
      <c r="DLQ96" s="184"/>
      <c r="DLR96" s="185"/>
      <c r="DLS96" s="183"/>
      <c r="DLU96" s="182"/>
      <c r="DLZ96" s="183"/>
      <c r="DMA96" s="183"/>
      <c r="DMB96" s="183"/>
      <c r="DMC96" s="184"/>
      <c r="DMD96" s="185"/>
      <c r="DME96" s="183"/>
      <c r="DMG96" s="182"/>
      <c r="DML96" s="183"/>
      <c r="DMM96" s="183"/>
      <c r="DMN96" s="183"/>
      <c r="DMO96" s="184"/>
      <c r="DMP96" s="185"/>
      <c r="DMQ96" s="183"/>
      <c r="DMS96" s="182"/>
      <c r="DMX96" s="183"/>
      <c r="DMY96" s="183"/>
      <c r="DMZ96" s="183"/>
      <c r="DNA96" s="184"/>
      <c r="DNB96" s="185"/>
      <c r="DNC96" s="183"/>
      <c r="DNE96" s="182"/>
      <c r="DNJ96" s="183"/>
      <c r="DNK96" s="183"/>
      <c r="DNL96" s="183"/>
      <c r="DNM96" s="184"/>
      <c r="DNN96" s="185"/>
      <c r="DNO96" s="183"/>
      <c r="DNQ96" s="182"/>
      <c r="DNV96" s="183"/>
      <c r="DNW96" s="183"/>
      <c r="DNX96" s="183"/>
      <c r="DNY96" s="184"/>
      <c r="DNZ96" s="185"/>
      <c r="DOA96" s="183"/>
      <c r="DOC96" s="182"/>
      <c r="DOH96" s="183"/>
      <c r="DOI96" s="183"/>
      <c r="DOJ96" s="183"/>
      <c r="DOK96" s="184"/>
      <c r="DOL96" s="185"/>
      <c r="DOM96" s="183"/>
      <c r="DOO96" s="182"/>
      <c r="DOT96" s="183"/>
      <c r="DOU96" s="183"/>
      <c r="DOV96" s="183"/>
      <c r="DOW96" s="184"/>
      <c r="DOX96" s="185"/>
      <c r="DOY96" s="183"/>
      <c r="DPA96" s="182"/>
      <c r="DPF96" s="183"/>
      <c r="DPG96" s="183"/>
      <c r="DPH96" s="183"/>
      <c r="DPI96" s="184"/>
      <c r="DPJ96" s="185"/>
      <c r="DPK96" s="183"/>
      <c r="DPM96" s="182"/>
      <c r="DPR96" s="183"/>
      <c r="DPS96" s="183"/>
      <c r="DPT96" s="183"/>
      <c r="DPU96" s="184"/>
      <c r="DPV96" s="185"/>
      <c r="DPW96" s="183"/>
      <c r="DPY96" s="182"/>
      <c r="DQD96" s="183"/>
      <c r="DQE96" s="183"/>
      <c r="DQF96" s="183"/>
      <c r="DQG96" s="184"/>
      <c r="DQH96" s="185"/>
      <c r="DQI96" s="183"/>
      <c r="DQK96" s="182"/>
      <c r="DQP96" s="183"/>
      <c r="DQQ96" s="183"/>
      <c r="DQR96" s="183"/>
      <c r="DQS96" s="184"/>
      <c r="DQT96" s="185"/>
      <c r="DQU96" s="183"/>
      <c r="DQW96" s="182"/>
      <c r="DRB96" s="183"/>
      <c r="DRC96" s="183"/>
      <c r="DRD96" s="183"/>
      <c r="DRE96" s="184"/>
      <c r="DRF96" s="185"/>
      <c r="DRG96" s="183"/>
      <c r="DRI96" s="182"/>
      <c r="DRN96" s="183"/>
      <c r="DRO96" s="183"/>
      <c r="DRP96" s="183"/>
      <c r="DRQ96" s="184"/>
      <c r="DRR96" s="185"/>
      <c r="DRS96" s="183"/>
      <c r="DRU96" s="182"/>
      <c r="DRZ96" s="183"/>
      <c r="DSA96" s="183"/>
      <c r="DSB96" s="183"/>
      <c r="DSC96" s="184"/>
      <c r="DSD96" s="185"/>
      <c r="DSE96" s="183"/>
      <c r="DSG96" s="182"/>
      <c r="DSL96" s="183"/>
      <c r="DSM96" s="183"/>
      <c r="DSN96" s="183"/>
      <c r="DSO96" s="184"/>
      <c r="DSP96" s="185"/>
      <c r="DSQ96" s="183"/>
      <c r="DSS96" s="182"/>
      <c r="DSX96" s="183"/>
      <c r="DSY96" s="183"/>
      <c r="DSZ96" s="183"/>
      <c r="DTA96" s="184"/>
      <c r="DTB96" s="185"/>
      <c r="DTC96" s="183"/>
      <c r="DTE96" s="182"/>
      <c r="DTJ96" s="183"/>
      <c r="DTK96" s="183"/>
      <c r="DTL96" s="183"/>
      <c r="DTM96" s="184"/>
      <c r="DTN96" s="185"/>
      <c r="DTO96" s="183"/>
      <c r="DTQ96" s="182"/>
      <c r="DTV96" s="183"/>
      <c r="DTW96" s="183"/>
      <c r="DTX96" s="183"/>
      <c r="DTY96" s="184"/>
      <c r="DTZ96" s="185"/>
      <c r="DUA96" s="183"/>
      <c r="DUC96" s="182"/>
      <c r="DUH96" s="183"/>
      <c r="DUI96" s="183"/>
      <c r="DUJ96" s="183"/>
      <c r="DUK96" s="184"/>
      <c r="DUL96" s="185"/>
      <c r="DUM96" s="183"/>
      <c r="DUO96" s="182"/>
      <c r="DUT96" s="183"/>
      <c r="DUU96" s="183"/>
      <c r="DUV96" s="183"/>
      <c r="DUW96" s="184"/>
      <c r="DUX96" s="185"/>
      <c r="DUY96" s="183"/>
      <c r="DVA96" s="182"/>
      <c r="DVF96" s="183"/>
      <c r="DVG96" s="183"/>
      <c r="DVH96" s="183"/>
      <c r="DVI96" s="184"/>
      <c r="DVJ96" s="185"/>
      <c r="DVK96" s="183"/>
      <c r="DVM96" s="182"/>
      <c r="DVR96" s="183"/>
      <c r="DVS96" s="183"/>
      <c r="DVT96" s="183"/>
      <c r="DVU96" s="184"/>
      <c r="DVV96" s="185"/>
      <c r="DVW96" s="183"/>
      <c r="DVY96" s="182"/>
      <c r="DWD96" s="183"/>
      <c r="DWE96" s="183"/>
      <c r="DWF96" s="183"/>
      <c r="DWG96" s="184"/>
      <c r="DWH96" s="185"/>
      <c r="DWI96" s="183"/>
      <c r="DWK96" s="182"/>
      <c r="DWP96" s="183"/>
      <c r="DWQ96" s="183"/>
      <c r="DWR96" s="183"/>
      <c r="DWS96" s="184"/>
      <c r="DWT96" s="185"/>
      <c r="DWU96" s="183"/>
      <c r="DWW96" s="182"/>
      <c r="DXB96" s="183"/>
      <c r="DXC96" s="183"/>
      <c r="DXD96" s="183"/>
      <c r="DXE96" s="184"/>
      <c r="DXF96" s="185"/>
      <c r="DXG96" s="183"/>
      <c r="DXI96" s="182"/>
      <c r="DXN96" s="183"/>
      <c r="DXO96" s="183"/>
      <c r="DXP96" s="183"/>
      <c r="DXQ96" s="184"/>
      <c r="DXR96" s="185"/>
      <c r="DXS96" s="183"/>
      <c r="DXU96" s="182"/>
      <c r="DXZ96" s="183"/>
      <c r="DYA96" s="183"/>
      <c r="DYB96" s="183"/>
      <c r="DYC96" s="184"/>
      <c r="DYD96" s="185"/>
      <c r="DYE96" s="183"/>
      <c r="DYG96" s="182"/>
      <c r="DYL96" s="183"/>
      <c r="DYM96" s="183"/>
      <c r="DYN96" s="183"/>
      <c r="DYO96" s="184"/>
      <c r="DYP96" s="185"/>
      <c r="DYQ96" s="183"/>
      <c r="DYS96" s="182"/>
      <c r="DYX96" s="183"/>
      <c r="DYY96" s="183"/>
      <c r="DYZ96" s="183"/>
      <c r="DZA96" s="184"/>
      <c r="DZB96" s="185"/>
      <c r="DZC96" s="183"/>
      <c r="DZE96" s="182"/>
      <c r="DZJ96" s="183"/>
      <c r="DZK96" s="183"/>
      <c r="DZL96" s="183"/>
      <c r="DZM96" s="184"/>
      <c r="DZN96" s="185"/>
      <c r="DZO96" s="183"/>
      <c r="DZQ96" s="182"/>
      <c r="DZV96" s="183"/>
      <c r="DZW96" s="183"/>
      <c r="DZX96" s="183"/>
      <c r="DZY96" s="184"/>
      <c r="DZZ96" s="185"/>
      <c r="EAA96" s="183"/>
      <c r="EAC96" s="182"/>
      <c r="EAH96" s="183"/>
      <c r="EAI96" s="183"/>
      <c r="EAJ96" s="183"/>
      <c r="EAK96" s="184"/>
      <c r="EAL96" s="185"/>
      <c r="EAM96" s="183"/>
      <c r="EAO96" s="182"/>
      <c r="EAT96" s="183"/>
      <c r="EAU96" s="183"/>
      <c r="EAV96" s="183"/>
      <c r="EAW96" s="184"/>
      <c r="EAX96" s="185"/>
      <c r="EAY96" s="183"/>
      <c r="EBA96" s="182"/>
      <c r="EBF96" s="183"/>
      <c r="EBG96" s="183"/>
      <c r="EBH96" s="183"/>
      <c r="EBI96" s="184"/>
      <c r="EBJ96" s="185"/>
      <c r="EBK96" s="183"/>
      <c r="EBM96" s="182"/>
      <c r="EBR96" s="183"/>
      <c r="EBS96" s="183"/>
      <c r="EBT96" s="183"/>
      <c r="EBU96" s="184"/>
      <c r="EBV96" s="185"/>
      <c r="EBW96" s="183"/>
      <c r="EBY96" s="182"/>
      <c r="ECD96" s="183"/>
      <c r="ECE96" s="183"/>
      <c r="ECF96" s="183"/>
      <c r="ECG96" s="184"/>
      <c r="ECH96" s="185"/>
      <c r="ECI96" s="183"/>
      <c r="ECK96" s="182"/>
      <c r="ECP96" s="183"/>
      <c r="ECQ96" s="183"/>
      <c r="ECR96" s="183"/>
      <c r="ECS96" s="184"/>
      <c r="ECT96" s="185"/>
      <c r="ECU96" s="183"/>
      <c r="ECW96" s="182"/>
      <c r="EDB96" s="183"/>
      <c r="EDC96" s="183"/>
      <c r="EDD96" s="183"/>
      <c r="EDE96" s="184"/>
      <c r="EDF96" s="185"/>
      <c r="EDG96" s="183"/>
      <c r="EDI96" s="182"/>
      <c r="EDN96" s="183"/>
      <c r="EDO96" s="183"/>
      <c r="EDP96" s="183"/>
      <c r="EDQ96" s="184"/>
      <c r="EDR96" s="185"/>
      <c r="EDS96" s="183"/>
      <c r="EDU96" s="182"/>
      <c r="EDZ96" s="183"/>
      <c r="EEA96" s="183"/>
      <c r="EEB96" s="183"/>
      <c r="EEC96" s="184"/>
      <c r="EED96" s="185"/>
      <c r="EEE96" s="183"/>
      <c r="EEG96" s="182"/>
      <c r="EEL96" s="183"/>
      <c r="EEM96" s="183"/>
      <c r="EEN96" s="183"/>
      <c r="EEO96" s="184"/>
      <c r="EEP96" s="185"/>
      <c r="EEQ96" s="183"/>
      <c r="EES96" s="182"/>
      <c r="EEX96" s="183"/>
      <c r="EEY96" s="183"/>
      <c r="EEZ96" s="183"/>
      <c r="EFA96" s="184"/>
      <c r="EFB96" s="185"/>
      <c r="EFC96" s="183"/>
      <c r="EFE96" s="182"/>
      <c r="EFJ96" s="183"/>
      <c r="EFK96" s="183"/>
      <c r="EFL96" s="183"/>
      <c r="EFM96" s="184"/>
      <c r="EFN96" s="185"/>
      <c r="EFO96" s="183"/>
      <c r="EFQ96" s="182"/>
      <c r="EFV96" s="183"/>
      <c r="EFW96" s="183"/>
      <c r="EFX96" s="183"/>
      <c r="EFY96" s="184"/>
      <c r="EFZ96" s="185"/>
      <c r="EGA96" s="183"/>
      <c r="EGC96" s="182"/>
      <c r="EGH96" s="183"/>
      <c r="EGI96" s="183"/>
      <c r="EGJ96" s="183"/>
      <c r="EGK96" s="184"/>
      <c r="EGL96" s="185"/>
      <c r="EGM96" s="183"/>
      <c r="EGO96" s="182"/>
      <c r="EGT96" s="183"/>
      <c r="EGU96" s="183"/>
      <c r="EGV96" s="183"/>
      <c r="EGW96" s="184"/>
      <c r="EGX96" s="185"/>
      <c r="EGY96" s="183"/>
      <c r="EHA96" s="182"/>
      <c r="EHF96" s="183"/>
      <c r="EHG96" s="183"/>
      <c r="EHH96" s="183"/>
      <c r="EHI96" s="184"/>
      <c r="EHJ96" s="185"/>
      <c r="EHK96" s="183"/>
      <c r="EHM96" s="182"/>
      <c r="EHR96" s="183"/>
      <c r="EHS96" s="183"/>
      <c r="EHT96" s="183"/>
      <c r="EHU96" s="184"/>
      <c r="EHV96" s="185"/>
      <c r="EHW96" s="183"/>
      <c r="EHY96" s="182"/>
      <c r="EID96" s="183"/>
      <c r="EIE96" s="183"/>
      <c r="EIF96" s="183"/>
      <c r="EIG96" s="184"/>
      <c r="EIH96" s="185"/>
      <c r="EII96" s="183"/>
      <c r="EIK96" s="182"/>
      <c r="EIP96" s="183"/>
      <c r="EIQ96" s="183"/>
      <c r="EIR96" s="183"/>
      <c r="EIS96" s="184"/>
      <c r="EIT96" s="185"/>
      <c r="EIU96" s="183"/>
      <c r="EIW96" s="182"/>
      <c r="EJB96" s="183"/>
      <c r="EJC96" s="183"/>
      <c r="EJD96" s="183"/>
      <c r="EJE96" s="184"/>
      <c r="EJF96" s="185"/>
      <c r="EJG96" s="183"/>
      <c r="EJI96" s="182"/>
      <c r="EJN96" s="183"/>
      <c r="EJO96" s="183"/>
      <c r="EJP96" s="183"/>
      <c r="EJQ96" s="184"/>
      <c r="EJR96" s="185"/>
      <c r="EJS96" s="183"/>
      <c r="EJU96" s="182"/>
      <c r="EJZ96" s="183"/>
      <c r="EKA96" s="183"/>
      <c r="EKB96" s="183"/>
      <c r="EKC96" s="184"/>
      <c r="EKD96" s="185"/>
      <c r="EKE96" s="183"/>
      <c r="EKG96" s="182"/>
      <c r="EKL96" s="183"/>
      <c r="EKM96" s="183"/>
      <c r="EKN96" s="183"/>
      <c r="EKO96" s="184"/>
      <c r="EKP96" s="185"/>
      <c r="EKQ96" s="183"/>
      <c r="EKS96" s="182"/>
      <c r="EKX96" s="183"/>
      <c r="EKY96" s="183"/>
      <c r="EKZ96" s="183"/>
      <c r="ELA96" s="184"/>
      <c r="ELB96" s="185"/>
      <c r="ELC96" s="183"/>
      <c r="ELE96" s="182"/>
      <c r="ELJ96" s="183"/>
      <c r="ELK96" s="183"/>
      <c r="ELL96" s="183"/>
      <c r="ELM96" s="184"/>
      <c r="ELN96" s="185"/>
      <c r="ELO96" s="183"/>
      <c r="ELQ96" s="182"/>
      <c r="ELV96" s="183"/>
      <c r="ELW96" s="183"/>
      <c r="ELX96" s="183"/>
      <c r="ELY96" s="184"/>
      <c r="ELZ96" s="185"/>
      <c r="EMA96" s="183"/>
      <c r="EMC96" s="182"/>
      <c r="EMH96" s="183"/>
      <c r="EMI96" s="183"/>
      <c r="EMJ96" s="183"/>
      <c r="EMK96" s="184"/>
      <c r="EML96" s="185"/>
      <c r="EMM96" s="183"/>
      <c r="EMO96" s="182"/>
      <c r="EMT96" s="183"/>
      <c r="EMU96" s="183"/>
      <c r="EMV96" s="183"/>
      <c r="EMW96" s="184"/>
      <c r="EMX96" s="185"/>
      <c r="EMY96" s="183"/>
      <c r="ENA96" s="182"/>
      <c r="ENF96" s="183"/>
      <c r="ENG96" s="183"/>
      <c r="ENH96" s="183"/>
      <c r="ENI96" s="184"/>
      <c r="ENJ96" s="185"/>
      <c r="ENK96" s="183"/>
      <c r="ENM96" s="182"/>
      <c r="ENR96" s="183"/>
      <c r="ENS96" s="183"/>
      <c r="ENT96" s="183"/>
      <c r="ENU96" s="184"/>
      <c r="ENV96" s="185"/>
      <c r="ENW96" s="183"/>
      <c r="ENY96" s="182"/>
      <c r="EOD96" s="183"/>
      <c r="EOE96" s="183"/>
      <c r="EOF96" s="183"/>
      <c r="EOG96" s="184"/>
      <c r="EOH96" s="185"/>
      <c r="EOI96" s="183"/>
      <c r="EOK96" s="182"/>
      <c r="EOP96" s="183"/>
      <c r="EOQ96" s="183"/>
      <c r="EOR96" s="183"/>
      <c r="EOS96" s="184"/>
      <c r="EOT96" s="185"/>
      <c r="EOU96" s="183"/>
      <c r="EOW96" s="182"/>
      <c r="EPB96" s="183"/>
      <c r="EPC96" s="183"/>
      <c r="EPD96" s="183"/>
      <c r="EPE96" s="184"/>
      <c r="EPF96" s="185"/>
      <c r="EPG96" s="183"/>
      <c r="EPI96" s="182"/>
      <c r="EPN96" s="183"/>
      <c r="EPO96" s="183"/>
      <c r="EPP96" s="183"/>
      <c r="EPQ96" s="184"/>
      <c r="EPR96" s="185"/>
      <c r="EPS96" s="183"/>
      <c r="EPU96" s="182"/>
      <c r="EPZ96" s="183"/>
      <c r="EQA96" s="183"/>
      <c r="EQB96" s="183"/>
      <c r="EQC96" s="184"/>
      <c r="EQD96" s="185"/>
      <c r="EQE96" s="183"/>
      <c r="EQG96" s="182"/>
      <c r="EQL96" s="183"/>
      <c r="EQM96" s="183"/>
      <c r="EQN96" s="183"/>
      <c r="EQO96" s="184"/>
      <c r="EQP96" s="185"/>
      <c r="EQQ96" s="183"/>
      <c r="EQS96" s="182"/>
      <c r="EQX96" s="183"/>
      <c r="EQY96" s="183"/>
      <c r="EQZ96" s="183"/>
      <c r="ERA96" s="184"/>
      <c r="ERB96" s="185"/>
      <c r="ERC96" s="183"/>
      <c r="ERE96" s="182"/>
      <c r="ERJ96" s="183"/>
      <c r="ERK96" s="183"/>
      <c r="ERL96" s="183"/>
      <c r="ERM96" s="184"/>
      <c r="ERN96" s="185"/>
      <c r="ERO96" s="183"/>
      <c r="ERQ96" s="182"/>
      <c r="ERV96" s="183"/>
      <c r="ERW96" s="183"/>
      <c r="ERX96" s="183"/>
      <c r="ERY96" s="184"/>
      <c r="ERZ96" s="185"/>
      <c r="ESA96" s="183"/>
      <c r="ESC96" s="182"/>
      <c r="ESH96" s="183"/>
      <c r="ESI96" s="183"/>
      <c r="ESJ96" s="183"/>
      <c r="ESK96" s="184"/>
      <c r="ESL96" s="185"/>
      <c r="ESM96" s="183"/>
      <c r="ESO96" s="182"/>
      <c r="EST96" s="183"/>
      <c r="ESU96" s="183"/>
      <c r="ESV96" s="183"/>
      <c r="ESW96" s="184"/>
      <c r="ESX96" s="185"/>
      <c r="ESY96" s="183"/>
      <c r="ETA96" s="182"/>
      <c r="ETF96" s="183"/>
      <c r="ETG96" s="183"/>
      <c r="ETH96" s="183"/>
      <c r="ETI96" s="184"/>
      <c r="ETJ96" s="185"/>
      <c r="ETK96" s="183"/>
      <c r="ETM96" s="182"/>
      <c r="ETR96" s="183"/>
      <c r="ETS96" s="183"/>
      <c r="ETT96" s="183"/>
      <c r="ETU96" s="184"/>
      <c r="ETV96" s="185"/>
      <c r="ETW96" s="183"/>
      <c r="ETY96" s="182"/>
      <c r="EUD96" s="183"/>
      <c r="EUE96" s="183"/>
      <c r="EUF96" s="183"/>
      <c r="EUG96" s="184"/>
      <c r="EUH96" s="185"/>
      <c r="EUI96" s="183"/>
      <c r="EUK96" s="182"/>
      <c r="EUP96" s="183"/>
      <c r="EUQ96" s="183"/>
      <c r="EUR96" s="183"/>
      <c r="EUS96" s="184"/>
      <c r="EUT96" s="185"/>
      <c r="EUU96" s="183"/>
      <c r="EUW96" s="182"/>
      <c r="EVB96" s="183"/>
      <c r="EVC96" s="183"/>
      <c r="EVD96" s="183"/>
      <c r="EVE96" s="184"/>
      <c r="EVF96" s="185"/>
      <c r="EVG96" s="183"/>
      <c r="EVI96" s="182"/>
      <c r="EVN96" s="183"/>
      <c r="EVO96" s="183"/>
      <c r="EVP96" s="183"/>
      <c r="EVQ96" s="184"/>
      <c r="EVR96" s="185"/>
      <c r="EVS96" s="183"/>
      <c r="EVU96" s="182"/>
      <c r="EVZ96" s="183"/>
      <c r="EWA96" s="183"/>
      <c r="EWB96" s="183"/>
      <c r="EWC96" s="184"/>
      <c r="EWD96" s="185"/>
      <c r="EWE96" s="183"/>
      <c r="EWG96" s="182"/>
      <c r="EWL96" s="183"/>
      <c r="EWM96" s="183"/>
      <c r="EWN96" s="183"/>
      <c r="EWO96" s="184"/>
      <c r="EWP96" s="185"/>
      <c r="EWQ96" s="183"/>
      <c r="EWS96" s="182"/>
      <c r="EWX96" s="183"/>
      <c r="EWY96" s="183"/>
      <c r="EWZ96" s="183"/>
      <c r="EXA96" s="184"/>
      <c r="EXB96" s="185"/>
      <c r="EXC96" s="183"/>
      <c r="EXE96" s="182"/>
      <c r="EXJ96" s="183"/>
      <c r="EXK96" s="183"/>
      <c r="EXL96" s="183"/>
      <c r="EXM96" s="184"/>
      <c r="EXN96" s="185"/>
      <c r="EXO96" s="183"/>
      <c r="EXQ96" s="182"/>
      <c r="EXV96" s="183"/>
      <c r="EXW96" s="183"/>
      <c r="EXX96" s="183"/>
      <c r="EXY96" s="184"/>
      <c r="EXZ96" s="185"/>
      <c r="EYA96" s="183"/>
      <c r="EYC96" s="182"/>
      <c r="EYH96" s="183"/>
      <c r="EYI96" s="183"/>
      <c r="EYJ96" s="183"/>
      <c r="EYK96" s="184"/>
      <c r="EYL96" s="185"/>
      <c r="EYM96" s="183"/>
      <c r="EYO96" s="182"/>
      <c r="EYT96" s="183"/>
      <c r="EYU96" s="183"/>
      <c r="EYV96" s="183"/>
      <c r="EYW96" s="184"/>
      <c r="EYX96" s="185"/>
      <c r="EYY96" s="183"/>
      <c r="EZA96" s="182"/>
      <c r="EZF96" s="183"/>
      <c r="EZG96" s="183"/>
      <c r="EZH96" s="183"/>
      <c r="EZI96" s="184"/>
      <c r="EZJ96" s="185"/>
      <c r="EZK96" s="183"/>
      <c r="EZM96" s="182"/>
      <c r="EZR96" s="183"/>
      <c r="EZS96" s="183"/>
      <c r="EZT96" s="183"/>
      <c r="EZU96" s="184"/>
      <c r="EZV96" s="185"/>
      <c r="EZW96" s="183"/>
      <c r="EZY96" s="182"/>
      <c r="FAD96" s="183"/>
      <c r="FAE96" s="183"/>
      <c r="FAF96" s="183"/>
      <c r="FAG96" s="184"/>
      <c r="FAH96" s="185"/>
      <c r="FAI96" s="183"/>
      <c r="FAK96" s="182"/>
      <c r="FAP96" s="183"/>
      <c r="FAQ96" s="183"/>
      <c r="FAR96" s="183"/>
      <c r="FAS96" s="184"/>
      <c r="FAT96" s="185"/>
      <c r="FAU96" s="183"/>
      <c r="FAW96" s="182"/>
      <c r="FBB96" s="183"/>
      <c r="FBC96" s="183"/>
      <c r="FBD96" s="183"/>
      <c r="FBE96" s="184"/>
      <c r="FBF96" s="185"/>
      <c r="FBG96" s="183"/>
      <c r="FBI96" s="182"/>
      <c r="FBN96" s="183"/>
      <c r="FBO96" s="183"/>
      <c r="FBP96" s="183"/>
      <c r="FBQ96" s="184"/>
      <c r="FBR96" s="185"/>
      <c r="FBS96" s="183"/>
      <c r="FBU96" s="182"/>
      <c r="FBZ96" s="183"/>
      <c r="FCA96" s="183"/>
      <c r="FCB96" s="183"/>
      <c r="FCC96" s="184"/>
      <c r="FCD96" s="185"/>
      <c r="FCE96" s="183"/>
      <c r="FCG96" s="182"/>
      <c r="FCL96" s="183"/>
      <c r="FCM96" s="183"/>
      <c r="FCN96" s="183"/>
      <c r="FCO96" s="184"/>
      <c r="FCP96" s="185"/>
      <c r="FCQ96" s="183"/>
      <c r="FCS96" s="182"/>
      <c r="FCX96" s="183"/>
      <c r="FCY96" s="183"/>
      <c r="FCZ96" s="183"/>
      <c r="FDA96" s="184"/>
      <c r="FDB96" s="185"/>
      <c r="FDC96" s="183"/>
      <c r="FDE96" s="182"/>
      <c r="FDJ96" s="183"/>
      <c r="FDK96" s="183"/>
      <c r="FDL96" s="183"/>
      <c r="FDM96" s="184"/>
      <c r="FDN96" s="185"/>
      <c r="FDO96" s="183"/>
      <c r="FDQ96" s="182"/>
      <c r="FDV96" s="183"/>
      <c r="FDW96" s="183"/>
      <c r="FDX96" s="183"/>
      <c r="FDY96" s="184"/>
      <c r="FDZ96" s="185"/>
      <c r="FEA96" s="183"/>
      <c r="FEC96" s="182"/>
      <c r="FEH96" s="183"/>
      <c r="FEI96" s="183"/>
      <c r="FEJ96" s="183"/>
      <c r="FEK96" s="184"/>
      <c r="FEL96" s="185"/>
      <c r="FEM96" s="183"/>
      <c r="FEO96" s="182"/>
      <c r="FET96" s="183"/>
      <c r="FEU96" s="183"/>
      <c r="FEV96" s="183"/>
      <c r="FEW96" s="184"/>
      <c r="FEX96" s="185"/>
      <c r="FEY96" s="183"/>
      <c r="FFA96" s="182"/>
      <c r="FFF96" s="183"/>
      <c r="FFG96" s="183"/>
      <c r="FFH96" s="183"/>
      <c r="FFI96" s="184"/>
      <c r="FFJ96" s="185"/>
      <c r="FFK96" s="183"/>
      <c r="FFM96" s="182"/>
      <c r="FFR96" s="183"/>
      <c r="FFS96" s="183"/>
      <c r="FFT96" s="183"/>
      <c r="FFU96" s="184"/>
      <c r="FFV96" s="185"/>
      <c r="FFW96" s="183"/>
      <c r="FFY96" s="182"/>
      <c r="FGD96" s="183"/>
      <c r="FGE96" s="183"/>
      <c r="FGF96" s="183"/>
      <c r="FGG96" s="184"/>
      <c r="FGH96" s="185"/>
      <c r="FGI96" s="183"/>
      <c r="FGK96" s="182"/>
      <c r="FGP96" s="183"/>
      <c r="FGQ96" s="183"/>
      <c r="FGR96" s="183"/>
      <c r="FGS96" s="184"/>
      <c r="FGT96" s="185"/>
      <c r="FGU96" s="183"/>
      <c r="FGW96" s="182"/>
      <c r="FHB96" s="183"/>
      <c r="FHC96" s="183"/>
      <c r="FHD96" s="183"/>
      <c r="FHE96" s="184"/>
      <c r="FHF96" s="185"/>
      <c r="FHG96" s="183"/>
      <c r="FHI96" s="182"/>
      <c r="FHN96" s="183"/>
      <c r="FHO96" s="183"/>
      <c r="FHP96" s="183"/>
      <c r="FHQ96" s="184"/>
      <c r="FHR96" s="185"/>
      <c r="FHS96" s="183"/>
      <c r="FHU96" s="182"/>
      <c r="FHZ96" s="183"/>
      <c r="FIA96" s="183"/>
      <c r="FIB96" s="183"/>
      <c r="FIC96" s="184"/>
      <c r="FID96" s="185"/>
      <c r="FIE96" s="183"/>
      <c r="FIG96" s="182"/>
      <c r="FIL96" s="183"/>
      <c r="FIM96" s="183"/>
      <c r="FIN96" s="183"/>
      <c r="FIO96" s="184"/>
      <c r="FIP96" s="185"/>
      <c r="FIQ96" s="183"/>
      <c r="FIS96" s="182"/>
      <c r="FIX96" s="183"/>
      <c r="FIY96" s="183"/>
      <c r="FIZ96" s="183"/>
      <c r="FJA96" s="184"/>
      <c r="FJB96" s="185"/>
      <c r="FJC96" s="183"/>
      <c r="FJE96" s="182"/>
      <c r="FJJ96" s="183"/>
      <c r="FJK96" s="183"/>
      <c r="FJL96" s="183"/>
      <c r="FJM96" s="184"/>
      <c r="FJN96" s="185"/>
      <c r="FJO96" s="183"/>
      <c r="FJQ96" s="182"/>
      <c r="FJV96" s="183"/>
      <c r="FJW96" s="183"/>
      <c r="FJX96" s="183"/>
      <c r="FJY96" s="184"/>
      <c r="FJZ96" s="185"/>
      <c r="FKA96" s="183"/>
      <c r="FKC96" s="182"/>
      <c r="FKH96" s="183"/>
      <c r="FKI96" s="183"/>
      <c r="FKJ96" s="183"/>
      <c r="FKK96" s="184"/>
      <c r="FKL96" s="185"/>
      <c r="FKM96" s="183"/>
      <c r="FKO96" s="182"/>
      <c r="FKT96" s="183"/>
      <c r="FKU96" s="183"/>
      <c r="FKV96" s="183"/>
      <c r="FKW96" s="184"/>
      <c r="FKX96" s="185"/>
      <c r="FKY96" s="183"/>
      <c r="FLA96" s="182"/>
      <c r="FLF96" s="183"/>
      <c r="FLG96" s="183"/>
      <c r="FLH96" s="183"/>
      <c r="FLI96" s="184"/>
      <c r="FLJ96" s="185"/>
      <c r="FLK96" s="183"/>
      <c r="FLM96" s="182"/>
      <c r="FLR96" s="183"/>
      <c r="FLS96" s="183"/>
      <c r="FLT96" s="183"/>
      <c r="FLU96" s="184"/>
      <c r="FLV96" s="185"/>
      <c r="FLW96" s="183"/>
      <c r="FLY96" s="182"/>
      <c r="FMD96" s="183"/>
      <c r="FME96" s="183"/>
      <c r="FMF96" s="183"/>
      <c r="FMG96" s="184"/>
      <c r="FMH96" s="185"/>
      <c r="FMI96" s="183"/>
      <c r="FMK96" s="182"/>
      <c r="FMP96" s="183"/>
      <c r="FMQ96" s="183"/>
      <c r="FMR96" s="183"/>
      <c r="FMS96" s="184"/>
      <c r="FMT96" s="185"/>
      <c r="FMU96" s="183"/>
      <c r="FMW96" s="182"/>
      <c r="FNB96" s="183"/>
      <c r="FNC96" s="183"/>
      <c r="FND96" s="183"/>
      <c r="FNE96" s="184"/>
      <c r="FNF96" s="185"/>
      <c r="FNG96" s="183"/>
      <c r="FNI96" s="182"/>
      <c r="FNN96" s="183"/>
      <c r="FNO96" s="183"/>
      <c r="FNP96" s="183"/>
      <c r="FNQ96" s="184"/>
      <c r="FNR96" s="185"/>
      <c r="FNS96" s="183"/>
      <c r="FNU96" s="182"/>
      <c r="FNZ96" s="183"/>
      <c r="FOA96" s="183"/>
      <c r="FOB96" s="183"/>
      <c r="FOC96" s="184"/>
      <c r="FOD96" s="185"/>
      <c r="FOE96" s="183"/>
      <c r="FOG96" s="182"/>
      <c r="FOL96" s="183"/>
      <c r="FOM96" s="183"/>
      <c r="FON96" s="183"/>
      <c r="FOO96" s="184"/>
      <c r="FOP96" s="185"/>
      <c r="FOQ96" s="183"/>
      <c r="FOS96" s="182"/>
      <c r="FOX96" s="183"/>
      <c r="FOY96" s="183"/>
      <c r="FOZ96" s="183"/>
      <c r="FPA96" s="184"/>
      <c r="FPB96" s="185"/>
      <c r="FPC96" s="183"/>
      <c r="FPE96" s="182"/>
      <c r="FPJ96" s="183"/>
      <c r="FPK96" s="183"/>
      <c r="FPL96" s="183"/>
      <c r="FPM96" s="184"/>
      <c r="FPN96" s="185"/>
      <c r="FPO96" s="183"/>
      <c r="FPQ96" s="182"/>
      <c r="FPV96" s="183"/>
      <c r="FPW96" s="183"/>
      <c r="FPX96" s="183"/>
      <c r="FPY96" s="184"/>
      <c r="FPZ96" s="185"/>
      <c r="FQA96" s="183"/>
      <c r="FQC96" s="182"/>
      <c r="FQH96" s="183"/>
      <c r="FQI96" s="183"/>
      <c r="FQJ96" s="183"/>
      <c r="FQK96" s="184"/>
      <c r="FQL96" s="185"/>
      <c r="FQM96" s="183"/>
      <c r="FQO96" s="182"/>
      <c r="FQT96" s="183"/>
      <c r="FQU96" s="183"/>
      <c r="FQV96" s="183"/>
      <c r="FQW96" s="184"/>
      <c r="FQX96" s="185"/>
      <c r="FQY96" s="183"/>
      <c r="FRA96" s="182"/>
      <c r="FRF96" s="183"/>
      <c r="FRG96" s="183"/>
      <c r="FRH96" s="183"/>
      <c r="FRI96" s="184"/>
      <c r="FRJ96" s="185"/>
      <c r="FRK96" s="183"/>
      <c r="FRM96" s="182"/>
      <c r="FRR96" s="183"/>
      <c r="FRS96" s="183"/>
      <c r="FRT96" s="183"/>
      <c r="FRU96" s="184"/>
      <c r="FRV96" s="185"/>
      <c r="FRW96" s="183"/>
      <c r="FRY96" s="182"/>
      <c r="FSD96" s="183"/>
      <c r="FSE96" s="183"/>
      <c r="FSF96" s="183"/>
      <c r="FSG96" s="184"/>
      <c r="FSH96" s="185"/>
      <c r="FSI96" s="183"/>
      <c r="FSK96" s="182"/>
      <c r="FSP96" s="183"/>
      <c r="FSQ96" s="183"/>
      <c r="FSR96" s="183"/>
      <c r="FSS96" s="184"/>
      <c r="FST96" s="185"/>
      <c r="FSU96" s="183"/>
      <c r="FSW96" s="182"/>
      <c r="FTB96" s="183"/>
      <c r="FTC96" s="183"/>
      <c r="FTD96" s="183"/>
      <c r="FTE96" s="184"/>
      <c r="FTF96" s="185"/>
      <c r="FTG96" s="183"/>
      <c r="FTI96" s="182"/>
      <c r="FTN96" s="183"/>
      <c r="FTO96" s="183"/>
      <c r="FTP96" s="183"/>
      <c r="FTQ96" s="184"/>
      <c r="FTR96" s="185"/>
      <c r="FTS96" s="183"/>
      <c r="FTU96" s="182"/>
      <c r="FTZ96" s="183"/>
      <c r="FUA96" s="183"/>
      <c r="FUB96" s="183"/>
      <c r="FUC96" s="184"/>
      <c r="FUD96" s="185"/>
      <c r="FUE96" s="183"/>
      <c r="FUG96" s="182"/>
      <c r="FUL96" s="183"/>
      <c r="FUM96" s="183"/>
      <c r="FUN96" s="183"/>
      <c r="FUO96" s="184"/>
      <c r="FUP96" s="185"/>
      <c r="FUQ96" s="183"/>
      <c r="FUS96" s="182"/>
      <c r="FUX96" s="183"/>
      <c r="FUY96" s="183"/>
      <c r="FUZ96" s="183"/>
      <c r="FVA96" s="184"/>
      <c r="FVB96" s="185"/>
      <c r="FVC96" s="183"/>
      <c r="FVE96" s="182"/>
      <c r="FVJ96" s="183"/>
      <c r="FVK96" s="183"/>
      <c r="FVL96" s="183"/>
      <c r="FVM96" s="184"/>
      <c r="FVN96" s="185"/>
      <c r="FVO96" s="183"/>
      <c r="FVQ96" s="182"/>
      <c r="FVV96" s="183"/>
      <c r="FVW96" s="183"/>
      <c r="FVX96" s="183"/>
      <c r="FVY96" s="184"/>
      <c r="FVZ96" s="185"/>
      <c r="FWA96" s="183"/>
      <c r="FWC96" s="182"/>
      <c r="FWH96" s="183"/>
      <c r="FWI96" s="183"/>
      <c r="FWJ96" s="183"/>
      <c r="FWK96" s="184"/>
      <c r="FWL96" s="185"/>
      <c r="FWM96" s="183"/>
      <c r="FWO96" s="182"/>
      <c r="FWT96" s="183"/>
      <c r="FWU96" s="183"/>
      <c r="FWV96" s="183"/>
      <c r="FWW96" s="184"/>
      <c r="FWX96" s="185"/>
      <c r="FWY96" s="183"/>
      <c r="FXA96" s="182"/>
      <c r="FXF96" s="183"/>
      <c r="FXG96" s="183"/>
      <c r="FXH96" s="183"/>
      <c r="FXI96" s="184"/>
      <c r="FXJ96" s="185"/>
      <c r="FXK96" s="183"/>
      <c r="FXM96" s="182"/>
      <c r="FXR96" s="183"/>
      <c r="FXS96" s="183"/>
      <c r="FXT96" s="183"/>
      <c r="FXU96" s="184"/>
      <c r="FXV96" s="185"/>
      <c r="FXW96" s="183"/>
      <c r="FXY96" s="182"/>
      <c r="FYD96" s="183"/>
      <c r="FYE96" s="183"/>
      <c r="FYF96" s="183"/>
      <c r="FYG96" s="184"/>
      <c r="FYH96" s="185"/>
      <c r="FYI96" s="183"/>
      <c r="FYK96" s="182"/>
      <c r="FYP96" s="183"/>
      <c r="FYQ96" s="183"/>
      <c r="FYR96" s="183"/>
      <c r="FYS96" s="184"/>
      <c r="FYT96" s="185"/>
      <c r="FYU96" s="183"/>
      <c r="FYW96" s="182"/>
      <c r="FZB96" s="183"/>
      <c r="FZC96" s="183"/>
      <c r="FZD96" s="183"/>
      <c r="FZE96" s="184"/>
      <c r="FZF96" s="185"/>
      <c r="FZG96" s="183"/>
      <c r="FZI96" s="182"/>
      <c r="FZN96" s="183"/>
      <c r="FZO96" s="183"/>
      <c r="FZP96" s="183"/>
      <c r="FZQ96" s="184"/>
      <c r="FZR96" s="185"/>
      <c r="FZS96" s="183"/>
      <c r="FZU96" s="182"/>
      <c r="FZZ96" s="183"/>
      <c r="GAA96" s="183"/>
      <c r="GAB96" s="183"/>
      <c r="GAC96" s="184"/>
      <c r="GAD96" s="185"/>
      <c r="GAE96" s="183"/>
      <c r="GAG96" s="182"/>
      <c r="GAL96" s="183"/>
      <c r="GAM96" s="183"/>
      <c r="GAN96" s="183"/>
      <c r="GAO96" s="184"/>
      <c r="GAP96" s="185"/>
      <c r="GAQ96" s="183"/>
      <c r="GAS96" s="182"/>
      <c r="GAX96" s="183"/>
      <c r="GAY96" s="183"/>
      <c r="GAZ96" s="183"/>
      <c r="GBA96" s="184"/>
      <c r="GBB96" s="185"/>
      <c r="GBC96" s="183"/>
      <c r="GBE96" s="182"/>
      <c r="GBJ96" s="183"/>
      <c r="GBK96" s="183"/>
      <c r="GBL96" s="183"/>
      <c r="GBM96" s="184"/>
      <c r="GBN96" s="185"/>
      <c r="GBO96" s="183"/>
      <c r="GBQ96" s="182"/>
      <c r="GBV96" s="183"/>
      <c r="GBW96" s="183"/>
      <c r="GBX96" s="183"/>
      <c r="GBY96" s="184"/>
      <c r="GBZ96" s="185"/>
      <c r="GCA96" s="183"/>
      <c r="GCC96" s="182"/>
      <c r="GCH96" s="183"/>
      <c r="GCI96" s="183"/>
      <c r="GCJ96" s="183"/>
      <c r="GCK96" s="184"/>
      <c r="GCL96" s="185"/>
      <c r="GCM96" s="183"/>
      <c r="GCO96" s="182"/>
      <c r="GCT96" s="183"/>
      <c r="GCU96" s="183"/>
      <c r="GCV96" s="183"/>
      <c r="GCW96" s="184"/>
      <c r="GCX96" s="185"/>
      <c r="GCY96" s="183"/>
      <c r="GDA96" s="182"/>
      <c r="GDF96" s="183"/>
      <c r="GDG96" s="183"/>
      <c r="GDH96" s="183"/>
      <c r="GDI96" s="184"/>
      <c r="GDJ96" s="185"/>
      <c r="GDK96" s="183"/>
      <c r="GDM96" s="182"/>
      <c r="GDR96" s="183"/>
      <c r="GDS96" s="183"/>
      <c r="GDT96" s="183"/>
      <c r="GDU96" s="184"/>
      <c r="GDV96" s="185"/>
      <c r="GDW96" s="183"/>
      <c r="GDY96" s="182"/>
      <c r="GED96" s="183"/>
      <c r="GEE96" s="183"/>
      <c r="GEF96" s="183"/>
      <c r="GEG96" s="184"/>
      <c r="GEH96" s="185"/>
      <c r="GEI96" s="183"/>
      <c r="GEK96" s="182"/>
      <c r="GEP96" s="183"/>
      <c r="GEQ96" s="183"/>
      <c r="GER96" s="183"/>
      <c r="GES96" s="184"/>
      <c r="GET96" s="185"/>
      <c r="GEU96" s="183"/>
      <c r="GEW96" s="182"/>
      <c r="GFB96" s="183"/>
      <c r="GFC96" s="183"/>
      <c r="GFD96" s="183"/>
      <c r="GFE96" s="184"/>
      <c r="GFF96" s="185"/>
      <c r="GFG96" s="183"/>
      <c r="GFI96" s="182"/>
      <c r="GFN96" s="183"/>
      <c r="GFO96" s="183"/>
      <c r="GFP96" s="183"/>
      <c r="GFQ96" s="184"/>
      <c r="GFR96" s="185"/>
      <c r="GFS96" s="183"/>
      <c r="GFU96" s="182"/>
      <c r="GFZ96" s="183"/>
      <c r="GGA96" s="183"/>
      <c r="GGB96" s="183"/>
      <c r="GGC96" s="184"/>
      <c r="GGD96" s="185"/>
      <c r="GGE96" s="183"/>
      <c r="GGG96" s="182"/>
      <c r="GGL96" s="183"/>
      <c r="GGM96" s="183"/>
      <c r="GGN96" s="183"/>
      <c r="GGO96" s="184"/>
      <c r="GGP96" s="185"/>
      <c r="GGQ96" s="183"/>
      <c r="GGS96" s="182"/>
      <c r="GGX96" s="183"/>
      <c r="GGY96" s="183"/>
      <c r="GGZ96" s="183"/>
      <c r="GHA96" s="184"/>
      <c r="GHB96" s="185"/>
      <c r="GHC96" s="183"/>
      <c r="GHE96" s="182"/>
      <c r="GHJ96" s="183"/>
      <c r="GHK96" s="183"/>
      <c r="GHL96" s="183"/>
      <c r="GHM96" s="184"/>
      <c r="GHN96" s="185"/>
      <c r="GHO96" s="183"/>
      <c r="GHQ96" s="182"/>
      <c r="GHV96" s="183"/>
      <c r="GHW96" s="183"/>
      <c r="GHX96" s="183"/>
      <c r="GHY96" s="184"/>
      <c r="GHZ96" s="185"/>
      <c r="GIA96" s="183"/>
      <c r="GIC96" s="182"/>
      <c r="GIH96" s="183"/>
      <c r="GII96" s="183"/>
      <c r="GIJ96" s="183"/>
      <c r="GIK96" s="184"/>
      <c r="GIL96" s="185"/>
      <c r="GIM96" s="183"/>
      <c r="GIO96" s="182"/>
      <c r="GIT96" s="183"/>
      <c r="GIU96" s="183"/>
      <c r="GIV96" s="183"/>
      <c r="GIW96" s="184"/>
      <c r="GIX96" s="185"/>
      <c r="GIY96" s="183"/>
      <c r="GJA96" s="182"/>
      <c r="GJF96" s="183"/>
      <c r="GJG96" s="183"/>
      <c r="GJH96" s="183"/>
      <c r="GJI96" s="184"/>
      <c r="GJJ96" s="185"/>
      <c r="GJK96" s="183"/>
      <c r="GJM96" s="182"/>
      <c r="GJR96" s="183"/>
      <c r="GJS96" s="183"/>
      <c r="GJT96" s="183"/>
      <c r="GJU96" s="184"/>
      <c r="GJV96" s="185"/>
      <c r="GJW96" s="183"/>
      <c r="GJY96" s="182"/>
      <c r="GKD96" s="183"/>
      <c r="GKE96" s="183"/>
      <c r="GKF96" s="183"/>
      <c r="GKG96" s="184"/>
      <c r="GKH96" s="185"/>
      <c r="GKI96" s="183"/>
      <c r="GKK96" s="182"/>
      <c r="GKP96" s="183"/>
      <c r="GKQ96" s="183"/>
      <c r="GKR96" s="183"/>
      <c r="GKS96" s="184"/>
      <c r="GKT96" s="185"/>
      <c r="GKU96" s="183"/>
      <c r="GKW96" s="182"/>
      <c r="GLB96" s="183"/>
      <c r="GLC96" s="183"/>
      <c r="GLD96" s="183"/>
      <c r="GLE96" s="184"/>
      <c r="GLF96" s="185"/>
      <c r="GLG96" s="183"/>
      <c r="GLI96" s="182"/>
      <c r="GLN96" s="183"/>
      <c r="GLO96" s="183"/>
      <c r="GLP96" s="183"/>
      <c r="GLQ96" s="184"/>
      <c r="GLR96" s="185"/>
      <c r="GLS96" s="183"/>
      <c r="GLU96" s="182"/>
      <c r="GLZ96" s="183"/>
      <c r="GMA96" s="183"/>
      <c r="GMB96" s="183"/>
      <c r="GMC96" s="184"/>
      <c r="GMD96" s="185"/>
      <c r="GME96" s="183"/>
      <c r="GMG96" s="182"/>
      <c r="GML96" s="183"/>
      <c r="GMM96" s="183"/>
      <c r="GMN96" s="183"/>
      <c r="GMO96" s="184"/>
      <c r="GMP96" s="185"/>
      <c r="GMQ96" s="183"/>
      <c r="GMS96" s="182"/>
      <c r="GMX96" s="183"/>
      <c r="GMY96" s="183"/>
      <c r="GMZ96" s="183"/>
      <c r="GNA96" s="184"/>
      <c r="GNB96" s="185"/>
      <c r="GNC96" s="183"/>
      <c r="GNE96" s="182"/>
      <c r="GNJ96" s="183"/>
      <c r="GNK96" s="183"/>
      <c r="GNL96" s="183"/>
      <c r="GNM96" s="184"/>
      <c r="GNN96" s="185"/>
      <c r="GNO96" s="183"/>
      <c r="GNQ96" s="182"/>
      <c r="GNV96" s="183"/>
      <c r="GNW96" s="183"/>
      <c r="GNX96" s="183"/>
      <c r="GNY96" s="184"/>
      <c r="GNZ96" s="185"/>
      <c r="GOA96" s="183"/>
      <c r="GOC96" s="182"/>
      <c r="GOH96" s="183"/>
      <c r="GOI96" s="183"/>
      <c r="GOJ96" s="183"/>
      <c r="GOK96" s="184"/>
      <c r="GOL96" s="185"/>
      <c r="GOM96" s="183"/>
      <c r="GOO96" s="182"/>
      <c r="GOT96" s="183"/>
      <c r="GOU96" s="183"/>
      <c r="GOV96" s="183"/>
      <c r="GOW96" s="184"/>
      <c r="GOX96" s="185"/>
      <c r="GOY96" s="183"/>
      <c r="GPA96" s="182"/>
      <c r="GPF96" s="183"/>
      <c r="GPG96" s="183"/>
      <c r="GPH96" s="183"/>
      <c r="GPI96" s="184"/>
      <c r="GPJ96" s="185"/>
      <c r="GPK96" s="183"/>
      <c r="GPM96" s="182"/>
      <c r="GPR96" s="183"/>
      <c r="GPS96" s="183"/>
      <c r="GPT96" s="183"/>
      <c r="GPU96" s="184"/>
      <c r="GPV96" s="185"/>
      <c r="GPW96" s="183"/>
      <c r="GPY96" s="182"/>
      <c r="GQD96" s="183"/>
      <c r="GQE96" s="183"/>
      <c r="GQF96" s="183"/>
      <c r="GQG96" s="184"/>
      <c r="GQH96" s="185"/>
      <c r="GQI96" s="183"/>
      <c r="GQK96" s="182"/>
      <c r="GQP96" s="183"/>
      <c r="GQQ96" s="183"/>
      <c r="GQR96" s="183"/>
      <c r="GQS96" s="184"/>
      <c r="GQT96" s="185"/>
      <c r="GQU96" s="183"/>
      <c r="GQW96" s="182"/>
      <c r="GRB96" s="183"/>
      <c r="GRC96" s="183"/>
      <c r="GRD96" s="183"/>
      <c r="GRE96" s="184"/>
      <c r="GRF96" s="185"/>
      <c r="GRG96" s="183"/>
      <c r="GRI96" s="182"/>
      <c r="GRN96" s="183"/>
      <c r="GRO96" s="183"/>
      <c r="GRP96" s="183"/>
      <c r="GRQ96" s="184"/>
      <c r="GRR96" s="185"/>
      <c r="GRS96" s="183"/>
      <c r="GRU96" s="182"/>
      <c r="GRZ96" s="183"/>
      <c r="GSA96" s="183"/>
      <c r="GSB96" s="183"/>
      <c r="GSC96" s="184"/>
      <c r="GSD96" s="185"/>
      <c r="GSE96" s="183"/>
      <c r="GSG96" s="182"/>
      <c r="GSL96" s="183"/>
      <c r="GSM96" s="183"/>
      <c r="GSN96" s="183"/>
      <c r="GSO96" s="184"/>
      <c r="GSP96" s="185"/>
      <c r="GSQ96" s="183"/>
      <c r="GSS96" s="182"/>
      <c r="GSX96" s="183"/>
      <c r="GSY96" s="183"/>
      <c r="GSZ96" s="183"/>
      <c r="GTA96" s="184"/>
      <c r="GTB96" s="185"/>
      <c r="GTC96" s="183"/>
      <c r="GTE96" s="182"/>
      <c r="GTJ96" s="183"/>
      <c r="GTK96" s="183"/>
      <c r="GTL96" s="183"/>
      <c r="GTM96" s="184"/>
      <c r="GTN96" s="185"/>
      <c r="GTO96" s="183"/>
      <c r="GTQ96" s="182"/>
      <c r="GTV96" s="183"/>
      <c r="GTW96" s="183"/>
      <c r="GTX96" s="183"/>
      <c r="GTY96" s="184"/>
      <c r="GTZ96" s="185"/>
      <c r="GUA96" s="183"/>
      <c r="GUC96" s="182"/>
      <c r="GUH96" s="183"/>
      <c r="GUI96" s="183"/>
      <c r="GUJ96" s="183"/>
      <c r="GUK96" s="184"/>
      <c r="GUL96" s="185"/>
      <c r="GUM96" s="183"/>
      <c r="GUO96" s="182"/>
      <c r="GUT96" s="183"/>
      <c r="GUU96" s="183"/>
      <c r="GUV96" s="183"/>
      <c r="GUW96" s="184"/>
      <c r="GUX96" s="185"/>
      <c r="GUY96" s="183"/>
      <c r="GVA96" s="182"/>
      <c r="GVF96" s="183"/>
      <c r="GVG96" s="183"/>
      <c r="GVH96" s="183"/>
      <c r="GVI96" s="184"/>
      <c r="GVJ96" s="185"/>
      <c r="GVK96" s="183"/>
      <c r="GVM96" s="182"/>
      <c r="GVR96" s="183"/>
      <c r="GVS96" s="183"/>
      <c r="GVT96" s="183"/>
      <c r="GVU96" s="184"/>
      <c r="GVV96" s="185"/>
      <c r="GVW96" s="183"/>
      <c r="GVY96" s="182"/>
      <c r="GWD96" s="183"/>
      <c r="GWE96" s="183"/>
      <c r="GWF96" s="183"/>
      <c r="GWG96" s="184"/>
      <c r="GWH96" s="185"/>
      <c r="GWI96" s="183"/>
      <c r="GWK96" s="182"/>
      <c r="GWP96" s="183"/>
      <c r="GWQ96" s="183"/>
      <c r="GWR96" s="183"/>
      <c r="GWS96" s="184"/>
      <c r="GWT96" s="185"/>
      <c r="GWU96" s="183"/>
      <c r="GWW96" s="182"/>
      <c r="GXB96" s="183"/>
      <c r="GXC96" s="183"/>
      <c r="GXD96" s="183"/>
      <c r="GXE96" s="184"/>
      <c r="GXF96" s="185"/>
      <c r="GXG96" s="183"/>
      <c r="GXI96" s="182"/>
      <c r="GXN96" s="183"/>
      <c r="GXO96" s="183"/>
      <c r="GXP96" s="183"/>
      <c r="GXQ96" s="184"/>
      <c r="GXR96" s="185"/>
      <c r="GXS96" s="183"/>
      <c r="GXU96" s="182"/>
      <c r="GXZ96" s="183"/>
      <c r="GYA96" s="183"/>
      <c r="GYB96" s="183"/>
      <c r="GYC96" s="184"/>
      <c r="GYD96" s="185"/>
      <c r="GYE96" s="183"/>
      <c r="GYG96" s="182"/>
      <c r="GYL96" s="183"/>
      <c r="GYM96" s="183"/>
      <c r="GYN96" s="183"/>
      <c r="GYO96" s="184"/>
      <c r="GYP96" s="185"/>
      <c r="GYQ96" s="183"/>
      <c r="GYS96" s="182"/>
      <c r="GYX96" s="183"/>
      <c r="GYY96" s="183"/>
      <c r="GYZ96" s="183"/>
      <c r="GZA96" s="184"/>
      <c r="GZB96" s="185"/>
      <c r="GZC96" s="183"/>
      <c r="GZE96" s="182"/>
      <c r="GZJ96" s="183"/>
      <c r="GZK96" s="183"/>
      <c r="GZL96" s="183"/>
      <c r="GZM96" s="184"/>
      <c r="GZN96" s="185"/>
      <c r="GZO96" s="183"/>
      <c r="GZQ96" s="182"/>
      <c r="GZV96" s="183"/>
      <c r="GZW96" s="183"/>
      <c r="GZX96" s="183"/>
      <c r="GZY96" s="184"/>
      <c r="GZZ96" s="185"/>
      <c r="HAA96" s="183"/>
      <c r="HAC96" s="182"/>
      <c r="HAH96" s="183"/>
      <c r="HAI96" s="183"/>
      <c r="HAJ96" s="183"/>
      <c r="HAK96" s="184"/>
      <c r="HAL96" s="185"/>
      <c r="HAM96" s="183"/>
      <c r="HAO96" s="182"/>
      <c r="HAT96" s="183"/>
      <c r="HAU96" s="183"/>
      <c r="HAV96" s="183"/>
      <c r="HAW96" s="184"/>
      <c r="HAX96" s="185"/>
      <c r="HAY96" s="183"/>
      <c r="HBA96" s="182"/>
      <c r="HBF96" s="183"/>
      <c r="HBG96" s="183"/>
      <c r="HBH96" s="183"/>
      <c r="HBI96" s="184"/>
      <c r="HBJ96" s="185"/>
      <c r="HBK96" s="183"/>
      <c r="HBM96" s="182"/>
      <c r="HBR96" s="183"/>
      <c r="HBS96" s="183"/>
      <c r="HBT96" s="183"/>
      <c r="HBU96" s="184"/>
      <c r="HBV96" s="185"/>
      <c r="HBW96" s="183"/>
      <c r="HBY96" s="182"/>
      <c r="HCD96" s="183"/>
      <c r="HCE96" s="183"/>
      <c r="HCF96" s="183"/>
      <c r="HCG96" s="184"/>
      <c r="HCH96" s="185"/>
      <c r="HCI96" s="183"/>
      <c r="HCK96" s="182"/>
      <c r="HCP96" s="183"/>
      <c r="HCQ96" s="183"/>
      <c r="HCR96" s="183"/>
      <c r="HCS96" s="184"/>
      <c r="HCT96" s="185"/>
      <c r="HCU96" s="183"/>
      <c r="HCW96" s="182"/>
      <c r="HDB96" s="183"/>
      <c r="HDC96" s="183"/>
      <c r="HDD96" s="183"/>
      <c r="HDE96" s="184"/>
      <c r="HDF96" s="185"/>
      <c r="HDG96" s="183"/>
      <c r="HDI96" s="182"/>
      <c r="HDN96" s="183"/>
      <c r="HDO96" s="183"/>
      <c r="HDP96" s="183"/>
      <c r="HDQ96" s="184"/>
      <c r="HDR96" s="185"/>
      <c r="HDS96" s="183"/>
      <c r="HDU96" s="182"/>
      <c r="HDZ96" s="183"/>
      <c r="HEA96" s="183"/>
      <c r="HEB96" s="183"/>
      <c r="HEC96" s="184"/>
      <c r="HED96" s="185"/>
      <c r="HEE96" s="183"/>
      <c r="HEG96" s="182"/>
      <c r="HEL96" s="183"/>
      <c r="HEM96" s="183"/>
      <c r="HEN96" s="183"/>
      <c r="HEO96" s="184"/>
      <c r="HEP96" s="185"/>
      <c r="HEQ96" s="183"/>
      <c r="HES96" s="182"/>
      <c r="HEX96" s="183"/>
      <c r="HEY96" s="183"/>
      <c r="HEZ96" s="183"/>
      <c r="HFA96" s="184"/>
      <c r="HFB96" s="185"/>
      <c r="HFC96" s="183"/>
      <c r="HFE96" s="182"/>
      <c r="HFJ96" s="183"/>
      <c r="HFK96" s="183"/>
      <c r="HFL96" s="183"/>
      <c r="HFM96" s="184"/>
      <c r="HFN96" s="185"/>
      <c r="HFO96" s="183"/>
      <c r="HFQ96" s="182"/>
      <c r="HFV96" s="183"/>
      <c r="HFW96" s="183"/>
      <c r="HFX96" s="183"/>
      <c r="HFY96" s="184"/>
      <c r="HFZ96" s="185"/>
      <c r="HGA96" s="183"/>
      <c r="HGC96" s="182"/>
      <c r="HGH96" s="183"/>
      <c r="HGI96" s="183"/>
      <c r="HGJ96" s="183"/>
      <c r="HGK96" s="184"/>
      <c r="HGL96" s="185"/>
      <c r="HGM96" s="183"/>
      <c r="HGO96" s="182"/>
      <c r="HGT96" s="183"/>
      <c r="HGU96" s="183"/>
      <c r="HGV96" s="183"/>
      <c r="HGW96" s="184"/>
      <c r="HGX96" s="185"/>
      <c r="HGY96" s="183"/>
      <c r="HHA96" s="182"/>
      <c r="HHF96" s="183"/>
      <c r="HHG96" s="183"/>
      <c r="HHH96" s="183"/>
      <c r="HHI96" s="184"/>
      <c r="HHJ96" s="185"/>
      <c r="HHK96" s="183"/>
      <c r="HHM96" s="182"/>
      <c r="HHR96" s="183"/>
      <c r="HHS96" s="183"/>
      <c r="HHT96" s="183"/>
      <c r="HHU96" s="184"/>
      <c r="HHV96" s="185"/>
      <c r="HHW96" s="183"/>
      <c r="HHY96" s="182"/>
      <c r="HID96" s="183"/>
      <c r="HIE96" s="183"/>
      <c r="HIF96" s="183"/>
      <c r="HIG96" s="184"/>
      <c r="HIH96" s="185"/>
      <c r="HII96" s="183"/>
      <c r="HIK96" s="182"/>
      <c r="HIP96" s="183"/>
      <c r="HIQ96" s="183"/>
      <c r="HIR96" s="183"/>
      <c r="HIS96" s="184"/>
      <c r="HIT96" s="185"/>
      <c r="HIU96" s="183"/>
      <c r="HIW96" s="182"/>
      <c r="HJB96" s="183"/>
      <c r="HJC96" s="183"/>
      <c r="HJD96" s="183"/>
      <c r="HJE96" s="184"/>
      <c r="HJF96" s="185"/>
      <c r="HJG96" s="183"/>
      <c r="HJI96" s="182"/>
      <c r="HJN96" s="183"/>
      <c r="HJO96" s="183"/>
      <c r="HJP96" s="183"/>
      <c r="HJQ96" s="184"/>
      <c r="HJR96" s="185"/>
      <c r="HJS96" s="183"/>
      <c r="HJU96" s="182"/>
      <c r="HJZ96" s="183"/>
      <c r="HKA96" s="183"/>
      <c r="HKB96" s="183"/>
      <c r="HKC96" s="184"/>
      <c r="HKD96" s="185"/>
      <c r="HKE96" s="183"/>
      <c r="HKG96" s="182"/>
      <c r="HKL96" s="183"/>
      <c r="HKM96" s="183"/>
      <c r="HKN96" s="183"/>
      <c r="HKO96" s="184"/>
      <c r="HKP96" s="185"/>
      <c r="HKQ96" s="183"/>
      <c r="HKS96" s="182"/>
      <c r="HKX96" s="183"/>
      <c r="HKY96" s="183"/>
      <c r="HKZ96" s="183"/>
      <c r="HLA96" s="184"/>
      <c r="HLB96" s="185"/>
      <c r="HLC96" s="183"/>
      <c r="HLE96" s="182"/>
      <c r="HLJ96" s="183"/>
      <c r="HLK96" s="183"/>
      <c r="HLL96" s="183"/>
      <c r="HLM96" s="184"/>
      <c r="HLN96" s="185"/>
      <c r="HLO96" s="183"/>
      <c r="HLQ96" s="182"/>
      <c r="HLV96" s="183"/>
      <c r="HLW96" s="183"/>
      <c r="HLX96" s="183"/>
      <c r="HLY96" s="184"/>
      <c r="HLZ96" s="185"/>
      <c r="HMA96" s="183"/>
      <c r="HMC96" s="182"/>
      <c r="HMH96" s="183"/>
      <c r="HMI96" s="183"/>
      <c r="HMJ96" s="183"/>
      <c r="HMK96" s="184"/>
      <c r="HML96" s="185"/>
      <c r="HMM96" s="183"/>
      <c r="HMO96" s="182"/>
      <c r="HMT96" s="183"/>
      <c r="HMU96" s="183"/>
      <c r="HMV96" s="183"/>
      <c r="HMW96" s="184"/>
      <c r="HMX96" s="185"/>
      <c r="HMY96" s="183"/>
      <c r="HNA96" s="182"/>
      <c r="HNF96" s="183"/>
      <c r="HNG96" s="183"/>
      <c r="HNH96" s="183"/>
      <c r="HNI96" s="184"/>
      <c r="HNJ96" s="185"/>
      <c r="HNK96" s="183"/>
      <c r="HNM96" s="182"/>
      <c r="HNR96" s="183"/>
      <c r="HNS96" s="183"/>
      <c r="HNT96" s="183"/>
      <c r="HNU96" s="184"/>
      <c r="HNV96" s="185"/>
      <c r="HNW96" s="183"/>
      <c r="HNY96" s="182"/>
      <c r="HOD96" s="183"/>
      <c r="HOE96" s="183"/>
      <c r="HOF96" s="183"/>
      <c r="HOG96" s="184"/>
      <c r="HOH96" s="185"/>
      <c r="HOI96" s="183"/>
      <c r="HOK96" s="182"/>
      <c r="HOP96" s="183"/>
      <c r="HOQ96" s="183"/>
      <c r="HOR96" s="183"/>
      <c r="HOS96" s="184"/>
      <c r="HOT96" s="185"/>
      <c r="HOU96" s="183"/>
      <c r="HOW96" s="182"/>
      <c r="HPB96" s="183"/>
      <c r="HPC96" s="183"/>
      <c r="HPD96" s="183"/>
      <c r="HPE96" s="184"/>
      <c r="HPF96" s="185"/>
      <c r="HPG96" s="183"/>
      <c r="HPI96" s="182"/>
      <c r="HPN96" s="183"/>
      <c r="HPO96" s="183"/>
      <c r="HPP96" s="183"/>
      <c r="HPQ96" s="184"/>
      <c r="HPR96" s="185"/>
      <c r="HPS96" s="183"/>
      <c r="HPU96" s="182"/>
      <c r="HPZ96" s="183"/>
      <c r="HQA96" s="183"/>
      <c r="HQB96" s="183"/>
      <c r="HQC96" s="184"/>
      <c r="HQD96" s="185"/>
      <c r="HQE96" s="183"/>
      <c r="HQG96" s="182"/>
      <c r="HQL96" s="183"/>
      <c r="HQM96" s="183"/>
      <c r="HQN96" s="183"/>
      <c r="HQO96" s="184"/>
      <c r="HQP96" s="185"/>
      <c r="HQQ96" s="183"/>
      <c r="HQS96" s="182"/>
      <c r="HQX96" s="183"/>
      <c r="HQY96" s="183"/>
      <c r="HQZ96" s="183"/>
      <c r="HRA96" s="184"/>
      <c r="HRB96" s="185"/>
      <c r="HRC96" s="183"/>
      <c r="HRE96" s="182"/>
      <c r="HRJ96" s="183"/>
      <c r="HRK96" s="183"/>
      <c r="HRL96" s="183"/>
      <c r="HRM96" s="184"/>
      <c r="HRN96" s="185"/>
      <c r="HRO96" s="183"/>
      <c r="HRQ96" s="182"/>
      <c r="HRV96" s="183"/>
      <c r="HRW96" s="183"/>
      <c r="HRX96" s="183"/>
      <c r="HRY96" s="184"/>
      <c r="HRZ96" s="185"/>
      <c r="HSA96" s="183"/>
      <c r="HSC96" s="182"/>
      <c r="HSH96" s="183"/>
      <c r="HSI96" s="183"/>
      <c r="HSJ96" s="183"/>
      <c r="HSK96" s="184"/>
      <c r="HSL96" s="185"/>
      <c r="HSM96" s="183"/>
      <c r="HSO96" s="182"/>
      <c r="HST96" s="183"/>
      <c r="HSU96" s="183"/>
      <c r="HSV96" s="183"/>
      <c r="HSW96" s="184"/>
      <c r="HSX96" s="185"/>
      <c r="HSY96" s="183"/>
      <c r="HTA96" s="182"/>
      <c r="HTF96" s="183"/>
      <c r="HTG96" s="183"/>
      <c r="HTH96" s="183"/>
      <c r="HTI96" s="184"/>
      <c r="HTJ96" s="185"/>
      <c r="HTK96" s="183"/>
      <c r="HTM96" s="182"/>
      <c r="HTR96" s="183"/>
      <c r="HTS96" s="183"/>
      <c r="HTT96" s="183"/>
      <c r="HTU96" s="184"/>
      <c r="HTV96" s="185"/>
      <c r="HTW96" s="183"/>
      <c r="HTY96" s="182"/>
      <c r="HUD96" s="183"/>
      <c r="HUE96" s="183"/>
      <c r="HUF96" s="183"/>
      <c r="HUG96" s="184"/>
      <c r="HUH96" s="185"/>
      <c r="HUI96" s="183"/>
      <c r="HUK96" s="182"/>
      <c r="HUP96" s="183"/>
      <c r="HUQ96" s="183"/>
      <c r="HUR96" s="183"/>
      <c r="HUS96" s="184"/>
      <c r="HUT96" s="185"/>
      <c r="HUU96" s="183"/>
      <c r="HUW96" s="182"/>
      <c r="HVB96" s="183"/>
      <c r="HVC96" s="183"/>
      <c r="HVD96" s="183"/>
      <c r="HVE96" s="184"/>
      <c r="HVF96" s="185"/>
      <c r="HVG96" s="183"/>
      <c r="HVI96" s="182"/>
      <c r="HVN96" s="183"/>
      <c r="HVO96" s="183"/>
      <c r="HVP96" s="183"/>
      <c r="HVQ96" s="184"/>
      <c r="HVR96" s="185"/>
      <c r="HVS96" s="183"/>
      <c r="HVU96" s="182"/>
      <c r="HVZ96" s="183"/>
      <c r="HWA96" s="183"/>
      <c r="HWB96" s="183"/>
      <c r="HWC96" s="184"/>
      <c r="HWD96" s="185"/>
      <c r="HWE96" s="183"/>
      <c r="HWG96" s="182"/>
      <c r="HWL96" s="183"/>
      <c r="HWM96" s="183"/>
      <c r="HWN96" s="183"/>
      <c r="HWO96" s="184"/>
      <c r="HWP96" s="185"/>
      <c r="HWQ96" s="183"/>
      <c r="HWS96" s="182"/>
      <c r="HWX96" s="183"/>
      <c r="HWY96" s="183"/>
      <c r="HWZ96" s="183"/>
      <c r="HXA96" s="184"/>
      <c r="HXB96" s="185"/>
      <c r="HXC96" s="183"/>
      <c r="HXE96" s="182"/>
      <c r="HXJ96" s="183"/>
      <c r="HXK96" s="183"/>
      <c r="HXL96" s="183"/>
      <c r="HXM96" s="184"/>
      <c r="HXN96" s="185"/>
      <c r="HXO96" s="183"/>
      <c r="HXQ96" s="182"/>
      <c r="HXV96" s="183"/>
      <c r="HXW96" s="183"/>
      <c r="HXX96" s="183"/>
      <c r="HXY96" s="184"/>
      <c r="HXZ96" s="185"/>
      <c r="HYA96" s="183"/>
      <c r="HYC96" s="182"/>
      <c r="HYH96" s="183"/>
      <c r="HYI96" s="183"/>
      <c r="HYJ96" s="183"/>
      <c r="HYK96" s="184"/>
      <c r="HYL96" s="185"/>
      <c r="HYM96" s="183"/>
      <c r="HYO96" s="182"/>
      <c r="HYT96" s="183"/>
      <c r="HYU96" s="183"/>
      <c r="HYV96" s="183"/>
      <c r="HYW96" s="184"/>
      <c r="HYX96" s="185"/>
      <c r="HYY96" s="183"/>
      <c r="HZA96" s="182"/>
      <c r="HZF96" s="183"/>
      <c r="HZG96" s="183"/>
      <c r="HZH96" s="183"/>
      <c r="HZI96" s="184"/>
      <c r="HZJ96" s="185"/>
      <c r="HZK96" s="183"/>
      <c r="HZM96" s="182"/>
      <c r="HZR96" s="183"/>
      <c r="HZS96" s="183"/>
      <c r="HZT96" s="183"/>
      <c r="HZU96" s="184"/>
      <c r="HZV96" s="185"/>
      <c r="HZW96" s="183"/>
      <c r="HZY96" s="182"/>
      <c r="IAD96" s="183"/>
      <c r="IAE96" s="183"/>
      <c r="IAF96" s="183"/>
      <c r="IAG96" s="184"/>
      <c r="IAH96" s="185"/>
      <c r="IAI96" s="183"/>
      <c r="IAK96" s="182"/>
      <c r="IAP96" s="183"/>
      <c r="IAQ96" s="183"/>
      <c r="IAR96" s="183"/>
      <c r="IAS96" s="184"/>
      <c r="IAT96" s="185"/>
      <c r="IAU96" s="183"/>
      <c r="IAW96" s="182"/>
      <c r="IBB96" s="183"/>
      <c r="IBC96" s="183"/>
      <c r="IBD96" s="183"/>
      <c r="IBE96" s="184"/>
      <c r="IBF96" s="185"/>
      <c r="IBG96" s="183"/>
      <c r="IBI96" s="182"/>
      <c r="IBN96" s="183"/>
      <c r="IBO96" s="183"/>
      <c r="IBP96" s="183"/>
      <c r="IBQ96" s="184"/>
      <c r="IBR96" s="185"/>
      <c r="IBS96" s="183"/>
      <c r="IBU96" s="182"/>
      <c r="IBZ96" s="183"/>
      <c r="ICA96" s="183"/>
      <c r="ICB96" s="183"/>
      <c r="ICC96" s="184"/>
      <c r="ICD96" s="185"/>
      <c r="ICE96" s="183"/>
      <c r="ICG96" s="182"/>
      <c r="ICL96" s="183"/>
      <c r="ICM96" s="183"/>
      <c r="ICN96" s="183"/>
      <c r="ICO96" s="184"/>
      <c r="ICP96" s="185"/>
      <c r="ICQ96" s="183"/>
      <c r="ICS96" s="182"/>
      <c r="ICX96" s="183"/>
      <c r="ICY96" s="183"/>
      <c r="ICZ96" s="183"/>
      <c r="IDA96" s="184"/>
      <c r="IDB96" s="185"/>
      <c r="IDC96" s="183"/>
      <c r="IDE96" s="182"/>
      <c r="IDJ96" s="183"/>
      <c r="IDK96" s="183"/>
      <c r="IDL96" s="183"/>
      <c r="IDM96" s="184"/>
      <c r="IDN96" s="185"/>
      <c r="IDO96" s="183"/>
      <c r="IDQ96" s="182"/>
      <c r="IDV96" s="183"/>
      <c r="IDW96" s="183"/>
      <c r="IDX96" s="183"/>
      <c r="IDY96" s="184"/>
      <c r="IDZ96" s="185"/>
      <c r="IEA96" s="183"/>
      <c r="IEC96" s="182"/>
      <c r="IEH96" s="183"/>
      <c r="IEI96" s="183"/>
      <c r="IEJ96" s="183"/>
      <c r="IEK96" s="184"/>
      <c r="IEL96" s="185"/>
      <c r="IEM96" s="183"/>
      <c r="IEO96" s="182"/>
      <c r="IET96" s="183"/>
      <c r="IEU96" s="183"/>
      <c r="IEV96" s="183"/>
      <c r="IEW96" s="184"/>
      <c r="IEX96" s="185"/>
      <c r="IEY96" s="183"/>
      <c r="IFA96" s="182"/>
      <c r="IFF96" s="183"/>
      <c r="IFG96" s="183"/>
      <c r="IFH96" s="183"/>
      <c r="IFI96" s="184"/>
      <c r="IFJ96" s="185"/>
      <c r="IFK96" s="183"/>
      <c r="IFM96" s="182"/>
      <c r="IFR96" s="183"/>
      <c r="IFS96" s="183"/>
      <c r="IFT96" s="183"/>
      <c r="IFU96" s="184"/>
      <c r="IFV96" s="185"/>
      <c r="IFW96" s="183"/>
      <c r="IFY96" s="182"/>
      <c r="IGD96" s="183"/>
      <c r="IGE96" s="183"/>
      <c r="IGF96" s="183"/>
      <c r="IGG96" s="184"/>
      <c r="IGH96" s="185"/>
      <c r="IGI96" s="183"/>
      <c r="IGK96" s="182"/>
      <c r="IGP96" s="183"/>
      <c r="IGQ96" s="183"/>
      <c r="IGR96" s="183"/>
      <c r="IGS96" s="184"/>
      <c r="IGT96" s="185"/>
      <c r="IGU96" s="183"/>
      <c r="IGW96" s="182"/>
      <c r="IHB96" s="183"/>
      <c r="IHC96" s="183"/>
      <c r="IHD96" s="183"/>
      <c r="IHE96" s="184"/>
      <c r="IHF96" s="185"/>
      <c r="IHG96" s="183"/>
      <c r="IHI96" s="182"/>
      <c r="IHN96" s="183"/>
      <c r="IHO96" s="183"/>
      <c r="IHP96" s="183"/>
      <c r="IHQ96" s="184"/>
      <c r="IHR96" s="185"/>
      <c r="IHS96" s="183"/>
      <c r="IHU96" s="182"/>
      <c r="IHZ96" s="183"/>
      <c r="IIA96" s="183"/>
      <c r="IIB96" s="183"/>
      <c r="IIC96" s="184"/>
      <c r="IID96" s="185"/>
      <c r="IIE96" s="183"/>
      <c r="IIG96" s="182"/>
      <c r="IIL96" s="183"/>
      <c r="IIM96" s="183"/>
      <c r="IIN96" s="183"/>
      <c r="IIO96" s="184"/>
      <c r="IIP96" s="185"/>
      <c r="IIQ96" s="183"/>
      <c r="IIS96" s="182"/>
      <c r="IIX96" s="183"/>
      <c r="IIY96" s="183"/>
      <c r="IIZ96" s="183"/>
      <c r="IJA96" s="184"/>
      <c r="IJB96" s="185"/>
      <c r="IJC96" s="183"/>
      <c r="IJE96" s="182"/>
      <c r="IJJ96" s="183"/>
      <c r="IJK96" s="183"/>
      <c r="IJL96" s="183"/>
      <c r="IJM96" s="184"/>
      <c r="IJN96" s="185"/>
      <c r="IJO96" s="183"/>
      <c r="IJQ96" s="182"/>
      <c r="IJV96" s="183"/>
      <c r="IJW96" s="183"/>
      <c r="IJX96" s="183"/>
      <c r="IJY96" s="184"/>
      <c r="IJZ96" s="185"/>
      <c r="IKA96" s="183"/>
      <c r="IKC96" s="182"/>
      <c r="IKH96" s="183"/>
      <c r="IKI96" s="183"/>
      <c r="IKJ96" s="183"/>
      <c r="IKK96" s="184"/>
      <c r="IKL96" s="185"/>
      <c r="IKM96" s="183"/>
      <c r="IKO96" s="182"/>
      <c r="IKT96" s="183"/>
      <c r="IKU96" s="183"/>
      <c r="IKV96" s="183"/>
      <c r="IKW96" s="184"/>
      <c r="IKX96" s="185"/>
      <c r="IKY96" s="183"/>
      <c r="ILA96" s="182"/>
      <c r="ILF96" s="183"/>
      <c r="ILG96" s="183"/>
      <c r="ILH96" s="183"/>
      <c r="ILI96" s="184"/>
      <c r="ILJ96" s="185"/>
      <c r="ILK96" s="183"/>
      <c r="ILM96" s="182"/>
      <c r="ILR96" s="183"/>
      <c r="ILS96" s="183"/>
      <c r="ILT96" s="183"/>
      <c r="ILU96" s="184"/>
      <c r="ILV96" s="185"/>
      <c r="ILW96" s="183"/>
      <c r="ILY96" s="182"/>
      <c r="IMD96" s="183"/>
      <c r="IME96" s="183"/>
      <c r="IMF96" s="183"/>
      <c r="IMG96" s="184"/>
      <c r="IMH96" s="185"/>
      <c r="IMI96" s="183"/>
      <c r="IMK96" s="182"/>
      <c r="IMP96" s="183"/>
      <c r="IMQ96" s="183"/>
      <c r="IMR96" s="183"/>
      <c r="IMS96" s="184"/>
      <c r="IMT96" s="185"/>
      <c r="IMU96" s="183"/>
      <c r="IMW96" s="182"/>
      <c r="INB96" s="183"/>
      <c r="INC96" s="183"/>
      <c r="IND96" s="183"/>
      <c r="INE96" s="184"/>
      <c r="INF96" s="185"/>
      <c r="ING96" s="183"/>
      <c r="INI96" s="182"/>
      <c r="INN96" s="183"/>
      <c r="INO96" s="183"/>
      <c r="INP96" s="183"/>
      <c r="INQ96" s="184"/>
      <c r="INR96" s="185"/>
      <c r="INS96" s="183"/>
      <c r="INU96" s="182"/>
      <c r="INZ96" s="183"/>
      <c r="IOA96" s="183"/>
      <c r="IOB96" s="183"/>
      <c r="IOC96" s="184"/>
      <c r="IOD96" s="185"/>
      <c r="IOE96" s="183"/>
      <c r="IOG96" s="182"/>
      <c r="IOL96" s="183"/>
      <c r="IOM96" s="183"/>
      <c r="ION96" s="183"/>
      <c r="IOO96" s="184"/>
      <c r="IOP96" s="185"/>
      <c r="IOQ96" s="183"/>
      <c r="IOS96" s="182"/>
      <c r="IOX96" s="183"/>
      <c r="IOY96" s="183"/>
      <c r="IOZ96" s="183"/>
      <c r="IPA96" s="184"/>
      <c r="IPB96" s="185"/>
      <c r="IPC96" s="183"/>
      <c r="IPE96" s="182"/>
      <c r="IPJ96" s="183"/>
      <c r="IPK96" s="183"/>
      <c r="IPL96" s="183"/>
      <c r="IPM96" s="184"/>
      <c r="IPN96" s="185"/>
      <c r="IPO96" s="183"/>
      <c r="IPQ96" s="182"/>
      <c r="IPV96" s="183"/>
      <c r="IPW96" s="183"/>
      <c r="IPX96" s="183"/>
      <c r="IPY96" s="184"/>
      <c r="IPZ96" s="185"/>
      <c r="IQA96" s="183"/>
      <c r="IQC96" s="182"/>
      <c r="IQH96" s="183"/>
      <c r="IQI96" s="183"/>
      <c r="IQJ96" s="183"/>
      <c r="IQK96" s="184"/>
      <c r="IQL96" s="185"/>
      <c r="IQM96" s="183"/>
      <c r="IQO96" s="182"/>
      <c r="IQT96" s="183"/>
      <c r="IQU96" s="183"/>
      <c r="IQV96" s="183"/>
      <c r="IQW96" s="184"/>
      <c r="IQX96" s="185"/>
      <c r="IQY96" s="183"/>
      <c r="IRA96" s="182"/>
      <c r="IRF96" s="183"/>
      <c r="IRG96" s="183"/>
      <c r="IRH96" s="183"/>
      <c r="IRI96" s="184"/>
      <c r="IRJ96" s="185"/>
      <c r="IRK96" s="183"/>
      <c r="IRM96" s="182"/>
      <c r="IRR96" s="183"/>
      <c r="IRS96" s="183"/>
      <c r="IRT96" s="183"/>
      <c r="IRU96" s="184"/>
      <c r="IRV96" s="185"/>
      <c r="IRW96" s="183"/>
      <c r="IRY96" s="182"/>
      <c r="ISD96" s="183"/>
      <c r="ISE96" s="183"/>
      <c r="ISF96" s="183"/>
      <c r="ISG96" s="184"/>
      <c r="ISH96" s="185"/>
      <c r="ISI96" s="183"/>
      <c r="ISK96" s="182"/>
      <c r="ISP96" s="183"/>
      <c r="ISQ96" s="183"/>
      <c r="ISR96" s="183"/>
      <c r="ISS96" s="184"/>
      <c r="IST96" s="185"/>
      <c r="ISU96" s="183"/>
      <c r="ISW96" s="182"/>
      <c r="ITB96" s="183"/>
      <c r="ITC96" s="183"/>
      <c r="ITD96" s="183"/>
      <c r="ITE96" s="184"/>
      <c r="ITF96" s="185"/>
      <c r="ITG96" s="183"/>
      <c r="ITI96" s="182"/>
      <c r="ITN96" s="183"/>
      <c r="ITO96" s="183"/>
      <c r="ITP96" s="183"/>
      <c r="ITQ96" s="184"/>
      <c r="ITR96" s="185"/>
      <c r="ITS96" s="183"/>
      <c r="ITU96" s="182"/>
      <c r="ITZ96" s="183"/>
      <c r="IUA96" s="183"/>
      <c r="IUB96" s="183"/>
      <c r="IUC96" s="184"/>
      <c r="IUD96" s="185"/>
      <c r="IUE96" s="183"/>
      <c r="IUG96" s="182"/>
      <c r="IUL96" s="183"/>
      <c r="IUM96" s="183"/>
      <c r="IUN96" s="183"/>
      <c r="IUO96" s="184"/>
      <c r="IUP96" s="185"/>
      <c r="IUQ96" s="183"/>
      <c r="IUS96" s="182"/>
      <c r="IUX96" s="183"/>
      <c r="IUY96" s="183"/>
      <c r="IUZ96" s="183"/>
      <c r="IVA96" s="184"/>
      <c r="IVB96" s="185"/>
      <c r="IVC96" s="183"/>
      <c r="IVE96" s="182"/>
      <c r="IVJ96" s="183"/>
      <c r="IVK96" s="183"/>
      <c r="IVL96" s="183"/>
      <c r="IVM96" s="184"/>
      <c r="IVN96" s="185"/>
      <c r="IVO96" s="183"/>
      <c r="IVQ96" s="182"/>
      <c r="IVV96" s="183"/>
      <c r="IVW96" s="183"/>
      <c r="IVX96" s="183"/>
      <c r="IVY96" s="184"/>
      <c r="IVZ96" s="185"/>
      <c r="IWA96" s="183"/>
      <c r="IWC96" s="182"/>
      <c r="IWH96" s="183"/>
      <c r="IWI96" s="183"/>
      <c r="IWJ96" s="183"/>
      <c r="IWK96" s="184"/>
      <c r="IWL96" s="185"/>
      <c r="IWM96" s="183"/>
      <c r="IWO96" s="182"/>
      <c r="IWT96" s="183"/>
      <c r="IWU96" s="183"/>
      <c r="IWV96" s="183"/>
      <c r="IWW96" s="184"/>
      <c r="IWX96" s="185"/>
      <c r="IWY96" s="183"/>
      <c r="IXA96" s="182"/>
      <c r="IXF96" s="183"/>
      <c r="IXG96" s="183"/>
      <c r="IXH96" s="183"/>
      <c r="IXI96" s="184"/>
      <c r="IXJ96" s="185"/>
      <c r="IXK96" s="183"/>
      <c r="IXM96" s="182"/>
      <c r="IXR96" s="183"/>
      <c r="IXS96" s="183"/>
      <c r="IXT96" s="183"/>
      <c r="IXU96" s="184"/>
      <c r="IXV96" s="185"/>
      <c r="IXW96" s="183"/>
      <c r="IXY96" s="182"/>
      <c r="IYD96" s="183"/>
      <c r="IYE96" s="183"/>
      <c r="IYF96" s="183"/>
      <c r="IYG96" s="184"/>
      <c r="IYH96" s="185"/>
      <c r="IYI96" s="183"/>
      <c r="IYK96" s="182"/>
      <c r="IYP96" s="183"/>
      <c r="IYQ96" s="183"/>
      <c r="IYR96" s="183"/>
      <c r="IYS96" s="184"/>
      <c r="IYT96" s="185"/>
      <c r="IYU96" s="183"/>
      <c r="IYW96" s="182"/>
      <c r="IZB96" s="183"/>
      <c r="IZC96" s="183"/>
      <c r="IZD96" s="183"/>
      <c r="IZE96" s="184"/>
      <c r="IZF96" s="185"/>
      <c r="IZG96" s="183"/>
      <c r="IZI96" s="182"/>
      <c r="IZN96" s="183"/>
      <c r="IZO96" s="183"/>
      <c r="IZP96" s="183"/>
      <c r="IZQ96" s="184"/>
      <c r="IZR96" s="185"/>
      <c r="IZS96" s="183"/>
      <c r="IZU96" s="182"/>
      <c r="IZZ96" s="183"/>
      <c r="JAA96" s="183"/>
      <c r="JAB96" s="183"/>
      <c r="JAC96" s="184"/>
      <c r="JAD96" s="185"/>
      <c r="JAE96" s="183"/>
      <c r="JAG96" s="182"/>
      <c r="JAL96" s="183"/>
      <c r="JAM96" s="183"/>
      <c r="JAN96" s="183"/>
      <c r="JAO96" s="184"/>
      <c r="JAP96" s="185"/>
      <c r="JAQ96" s="183"/>
      <c r="JAS96" s="182"/>
      <c r="JAX96" s="183"/>
      <c r="JAY96" s="183"/>
      <c r="JAZ96" s="183"/>
      <c r="JBA96" s="184"/>
      <c r="JBB96" s="185"/>
      <c r="JBC96" s="183"/>
      <c r="JBE96" s="182"/>
      <c r="JBJ96" s="183"/>
      <c r="JBK96" s="183"/>
      <c r="JBL96" s="183"/>
      <c r="JBM96" s="184"/>
      <c r="JBN96" s="185"/>
      <c r="JBO96" s="183"/>
      <c r="JBQ96" s="182"/>
      <c r="JBV96" s="183"/>
      <c r="JBW96" s="183"/>
      <c r="JBX96" s="183"/>
      <c r="JBY96" s="184"/>
      <c r="JBZ96" s="185"/>
      <c r="JCA96" s="183"/>
      <c r="JCC96" s="182"/>
      <c r="JCH96" s="183"/>
      <c r="JCI96" s="183"/>
      <c r="JCJ96" s="183"/>
      <c r="JCK96" s="184"/>
      <c r="JCL96" s="185"/>
      <c r="JCM96" s="183"/>
      <c r="JCO96" s="182"/>
      <c r="JCT96" s="183"/>
      <c r="JCU96" s="183"/>
      <c r="JCV96" s="183"/>
      <c r="JCW96" s="184"/>
      <c r="JCX96" s="185"/>
      <c r="JCY96" s="183"/>
      <c r="JDA96" s="182"/>
      <c r="JDF96" s="183"/>
      <c r="JDG96" s="183"/>
      <c r="JDH96" s="183"/>
      <c r="JDI96" s="184"/>
      <c r="JDJ96" s="185"/>
      <c r="JDK96" s="183"/>
      <c r="JDM96" s="182"/>
      <c r="JDR96" s="183"/>
      <c r="JDS96" s="183"/>
      <c r="JDT96" s="183"/>
      <c r="JDU96" s="184"/>
      <c r="JDV96" s="185"/>
      <c r="JDW96" s="183"/>
      <c r="JDY96" s="182"/>
      <c r="JED96" s="183"/>
      <c r="JEE96" s="183"/>
      <c r="JEF96" s="183"/>
      <c r="JEG96" s="184"/>
      <c r="JEH96" s="185"/>
      <c r="JEI96" s="183"/>
      <c r="JEK96" s="182"/>
      <c r="JEP96" s="183"/>
      <c r="JEQ96" s="183"/>
      <c r="JER96" s="183"/>
      <c r="JES96" s="184"/>
      <c r="JET96" s="185"/>
      <c r="JEU96" s="183"/>
      <c r="JEW96" s="182"/>
      <c r="JFB96" s="183"/>
      <c r="JFC96" s="183"/>
      <c r="JFD96" s="183"/>
      <c r="JFE96" s="184"/>
      <c r="JFF96" s="185"/>
      <c r="JFG96" s="183"/>
      <c r="JFI96" s="182"/>
      <c r="JFN96" s="183"/>
      <c r="JFO96" s="183"/>
      <c r="JFP96" s="183"/>
      <c r="JFQ96" s="184"/>
      <c r="JFR96" s="185"/>
      <c r="JFS96" s="183"/>
      <c r="JFU96" s="182"/>
      <c r="JFZ96" s="183"/>
      <c r="JGA96" s="183"/>
      <c r="JGB96" s="183"/>
      <c r="JGC96" s="184"/>
      <c r="JGD96" s="185"/>
      <c r="JGE96" s="183"/>
      <c r="JGG96" s="182"/>
      <c r="JGL96" s="183"/>
      <c r="JGM96" s="183"/>
      <c r="JGN96" s="183"/>
      <c r="JGO96" s="184"/>
      <c r="JGP96" s="185"/>
      <c r="JGQ96" s="183"/>
      <c r="JGS96" s="182"/>
      <c r="JGX96" s="183"/>
      <c r="JGY96" s="183"/>
      <c r="JGZ96" s="183"/>
      <c r="JHA96" s="184"/>
      <c r="JHB96" s="185"/>
      <c r="JHC96" s="183"/>
      <c r="JHE96" s="182"/>
      <c r="JHJ96" s="183"/>
      <c r="JHK96" s="183"/>
      <c r="JHL96" s="183"/>
      <c r="JHM96" s="184"/>
      <c r="JHN96" s="185"/>
      <c r="JHO96" s="183"/>
      <c r="JHQ96" s="182"/>
      <c r="JHV96" s="183"/>
      <c r="JHW96" s="183"/>
      <c r="JHX96" s="183"/>
      <c r="JHY96" s="184"/>
      <c r="JHZ96" s="185"/>
      <c r="JIA96" s="183"/>
      <c r="JIC96" s="182"/>
      <c r="JIH96" s="183"/>
      <c r="JII96" s="183"/>
      <c r="JIJ96" s="183"/>
      <c r="JIK96" s="184"/>
      <c r="JIL96" s="185"/>
      <c r="JIM96" s="183"/>
      <c r="JIO96" s="182"/>
      <c r="JIT96" s="183"/>
      <c r="JIU96" s="183"/>
      <c r="JIV96" s="183"/>
      <c r="JIW96" s="184"/>
      <c r="JIX96" s="185"/>
      <c r="JIY96" s="183"/>
      <c r="JJA96" s="182"/>
      <c r="JJF96" s="183"/>
      <c r="JJG96" s="183"/>
      <c r="JJH96" s="183"/>
      <c r="JJI96" s="184"/>
      <c r="JJJ96" s="185"/>
      <c r="JJK96" s="183"/>
      <c r="JJM96" s="182"/>
      <c r="JJR96" s="183"/>
      <c r="JJS96" s="183"/>
      <c r="JJT96" s="183"/>
      <c r="JJU96" s="184"/>
      <c r="JJV96" s="185"/>
      <c r="JJW96" s="183"/>
      <c r="JJY96" s="182"/>
      <c r="JKD96" s="183"/>
      <c r="JKE96" s="183"/>
      <c r="JKF96" s="183"/>
      <c r="JKG96" s="184"/>
      <c r="JKH96" s="185"/>
      <c r="JKI96" s="183"/>
      <c r="JKK96" s="182"/>
      <c r="JKP96" s="183"/>
      <c r="JKQ96" s="183"/>
      <c r="JKR96" s="183"/>
      <c r="JKS96" s="184"/>
      <c r="JKT96" s="185"/>
      <c r="JKU96" s="183"/>
      <c r="JKW96" s="182"/>
      <c r="JLB96" s="183"/>
      <c r="JLC96" s="183"/>
      <c r="JLD96" s="183"/>
      <c r="JLE96" s="184"/>
      <c r="JLF96" s="185"/>
      <c r="JLG96" s="183"/>
      <c r="JLI96" s="182"/>
      <c r="JLN96" s="183"/>
      <c r="JLO96" s="183"/>
      <c r="JLP96" s="183"/>
      <c r="JLQ96" s="184"/>
      <c r="JLR96" s="185"/>
      <c r="JLS96" s="183"/>
      <c r="JLU96" s="182"/>
      <c r="JLZ96" s="183"/>
      <c r="JMA96" s="183"/>
      <c r="JMB96" s="183"/>
      <c r="JMC96" s="184"/>
      <c r="JMD96" s="185"/>
      <c r="JME96" s="183"/>
      <c r="JMG96" s="182"/>
      <c r="JML96" s="183"/>
      <c r="JMM96" s="183"/>
      <c r="JMN96" s="183"/>
      <c r="JMO96" s="184"/>
      <c r="JMP96" s="185"/>
      <c r="JMQ96" s="183"/>
      <c r="JMS96" s="182"/>
      <c r="JMX96" s="183"/>
      <c r="JMY96" s="183"/>
      <c r="JMZ96" s="183"/>
      <c r="JNA96" s="184"/>
      <c r="JNB96" s="185"/>
      <c r="JNC96" s="183"/>
      <c r="JNE96" s="182"/>
      <c r="JNJ96" s="183"/>
      <c r="JNK96" s="183"/>
      <c r="JNL96" s="183"/>
      <c r="JNM96" s="184"/>
      <c r="JNN96" s="185"/>
      <c r="JNO96" s="183"/>
      <c r="JNQ96" s="182"/>
      <c r="JNV96" s="183"/>
      <c r="JNW96" s="183"/>
      <c r="JNX96" s="183"/>
      <c r="JNY96" s="184"/>
      <c r="JNZ96" s="185"/>
      <c r="JOA96" s="183"/>
      <c r="JOC96" s="182"/>
      <c r="JOH96" s="183"/>
      <c r="JOI96" s="183"/>
      <c r="JOJ96" s="183"/>
      <c r="JOK96" s="184"/>
      <c r="JOL96" s="185"/>
      <c r="JOM96" s="183"/>
      <c r="JOO96" s="182"/>
      <c r="JOT96" s="183"/>
      <c r="JOU96" s="183"/>
      <c r="JOV96" s="183"/>
      <c r="JOW96" s="184"/>
      <c r="JOX96" s="185"/>
      <c r="JOY96" s="183"/>
      <c r="JPA96" s="182"/>
      <c r="JPF96" s="183"/>
      <c r="JPG96" s="183"/>
      <c r="JPH96" s="183"/>
      <c r="JPI96" s="184"/>
      <c r="JPJ96" s="185"/>
      <c r="JPK96" s="183"/>
      <c r="JPM96" s="182"/>
      <c r="JPR96" s="183"/>
      <c r="JPS96" s="183"/>
      <c r="JPT96" s="183"/>
      <c r="JPU96" s="184"/>
      <c r="JPV96" s="185"/>
      <c r="JPW96" s="183"/>
      <c r="JPY96" s="182"/>
      <c r="JQD96" s="183"/>
      <c r="JQE96" s="183"/>
      <c r="JQF96" s="183"/>
      <c r="JQG96" s="184"/>
      <c r="JQH96" s="185"/>
      <c r="JQI96" s="183"/>
      <c r="JQK96" s="182"/>
      <c r="JQP96" s="183"/>
      <c r="JQQ96" s="183"/>
      <c r="JQR96" s="183"/>
      <c r="JQS96" s="184"/>
      <c r="JQT96" s="185"/>
      <c r="JQU96" s="183"/>
      <c r="JQW96" s="182"/>
      <c r="JRB96" s="183"/>
      <c r="JRC96" s="183"/>
      <c r="JRD96" s="183"/>
      <c r="JRE96" s="184"/>
      <c r="JRF96" s="185"/>
      <c r="JRG96" s="183"/>
      <c r="JRI96" s="182"/>
      <c r="JRN96" s="183"/>
      <c r="JRO96" s="183"/>
      <c r="JRP96" s="183"/>
      <c r="JRQ96" s="184"/>
      <c r="JRR96" s="185"/>
      <c r="JRS96" s="183"/>
      <c r="JRU96" s="182"/>
      <c r="JRZ96" s="183"/>
      <c r="JSA96" s="183"/>
      <c r="JSB96" s="183"/>
      <c r="JSC96" s="184"/>
      <c r="JSD96" s="185"/>
      <c r="JSE96" s="183"/>
      <c r="JSG96" s="182"/>
      <c r="JSL96" s="183"/>
      <c r="JSM96" s="183"/>
      <c r="JSN96" s="183"/>
      <c r="JSO96" s="184"/>
      <c r="JSP96" s="185"/>
      <c r="JSQ96" s="183"/>
      <c r="JSS96" s="182"/>
      <c r="JSX96" s="183"/>
      <c r="JSY96" s="183"/>
      <c r="JSZ96" s="183"/>
      <c r="JTA96" s="184"/>
      <c r="JTB96" s="185"/>
      <c r="JTC96" s="183"/>
      <c r="JTE96" s="182"/>
      <c r="JTJ96" s="183"/>
      <c r="JTK96" s="183"/>
      <c r="JTL96" s="183"/>
      <c r="JTM96" s="184"/>
      <c r="JTN96" s="185"/>
      <c r="JTO96" s="183"/>
      <c r="JTQ96" s="182"/>
      <c r="JTV96" s="183"/>
      <c r="JTW96" s="183"/>
      <c r="JTX96" s="183"/>
      <c r="JTY96" s="184"/>
      <c r="JTZ96" s="185"/>
      <c r="JUA96" s="183"/>
      <c r="JUC96" s="182"/>
      <c r="JUH96" s="183"/>
      <c r="JUI96" s="183"/>
      <c r="JUJ96" s="183"/>
      <c r="JUK96" s="184"/>
      <c r="JUL96" s="185"/>
      <c r="JUM96" s="183"/>
      <c r="JUO96" s="182"/>
      <c r="JUT96" s="183"/>
      <c r="JUU96" s="183"/>
      <c r="JUV96" s="183"/>
      <c r="JUW96" s="184"/>
      <c r="JUX96" s="185"/>
      <c r="JUY96" s="183"/>
      <c r="JVA96" s="182"/>
      <c r="JVF96" s="183"/>
      <c r="JVG96" s="183"/>
      <c r="JVH96" s="183"/>
      <c r="JVI96" s="184"/>
      <c r="JVJ96" s="185"/>
      <c r="JVK96" s="183"/>
      <c r="JVM96" s="182"/>
      <c r="JVR96" s="183"/>
      <c r="JVS96" s="183"/>
      <c r="JVT96" s="183"/>
      <c r="JVU96" s="184"/>
      <c r="JVV96" s="185"/>
      <c r="JVW96" s="183"/>
      <c r="JVY96" s="182"/>
      <c r="JWD96" s="183"/>
      <c r="JWE96" s="183"/>
      <c r="JWF96" s="183"/>
      <c r="JWG96" s="184"/>
      <c r="JWH96" s="185"/>
      <c r="JWI96" s="183"/>
      <c r="JWK96" s="182"/>
      <c r="JWP96" s="183"/>
      <c r="JWQ96" s="183"/>
      <c r="JWR96" s="183"/>
      <c r="JWS96" s="184"/>
      <c r="JWT96" s="185"/>
      <c r="JWU96" s="183"/>
      <c r="JWW96" s="182"/>
      <c r="JXB96" s="183"/>
      <c r="JXC96" s="183"/>
      <c r="JXD96" s="183"/>
      <c r="JXE96" s="184"/>
      <c r="JXF96" s="185"/>
      <c r="JXG96" s="183"/>
      <c r="JXI96" s="182"/>
      <c r="JXN96" s="183"/>
      <c r="JXO96" s="183"/>
      <c r="JXP96" s="183"/>
      <c r="JXQ96" s="184"/>
      <c r="JXR96" s="185"/>
      <c r="JXS96" s="183"/>
      <c r="JXU96" s="182"/>
      <c r="JXZ96" s="183"/>
      <c r="JYA96" s="183"/>
      <c r="JYB96" s="183"/>
      <c r="JYC96" s="184"/>
      <c r="JYD96" s="185"/>
      <c r="JYE96" s="183"/>
      <c r="JYG96" s="182"/>
      <c r="JYL96" s="183"/>
      <c r="JYM96" s="183"/>
      <c r="JYN96" s="183"/>
      <c r="JYO96" s="184"/>
      <c r="JYP96" s="185"/>
      <c r="JYQ96" s="183"/>
      <c r="JYS96" s="182"/>
      <c r="JYX96" s="183"/>
      <c r="JYY96" s="183"/>
      <c r="JYZ96" s="183"/>
      <c r="JZA96" s="184"/>
      <c r="JZB96" s="185"/>
      <c r="JZC96" s="183"/>
      <c r="JZE96" s="182"/>
      <c r="JZJ96" s="183"/>
      <c r="JZK96" s="183"/>
      <c r="JZL96" s="183"/>
      <c r="JZM96" s="184"/>
      <c r="JZN96" s="185"/>
      <c r="JZO96" s="183"/>
      <c r="JZQ96" s="182"/>
      <c r="JZV96" s="183"/>
      <c r="JZW96" s="183"/>
      <c r="JZX96" s="183"/>
      <c r="JZY96" s="184"/>
      <c r="JZZ96" s="185"/>
      <c r="KAA96" s="183"/>
      <c r="KAC96" s="182"/>
      <c r="KAH96" s="183"/>
      <c r="KAI96" s="183"/>
      <c r="KAJ96" s="183"/>
      <c r="KAK96" s="184"/>
      <c r="KAL96" s="185"/>
      <c r="KAM96" s="183"/>
      <c r="KAO96" s="182"/>
      <c r="KAT96" s="183"/>
      <c r="KAU96" s="183"/>
      <c r="KAV96" s="183"/>
      <c r="KAW96" s="184"/>
      <c r="KAX96" s="185"/>
      <c r="KAY96" s="183"/>
      <c r="KBA96" s="182"/>
      <c r="KBF96" s="183"/>
      <c r="KBG96" s="183"/>
      <c r="KBH96" s="183"/>
      <c r="KBI96" s="184"/>
      <c r="KBJ96" s="185"/>
      <c r="KBK96" s="183"/>
      <c r="KBM96" s="182"/>
      <c r="KBR96" s="183"/>
      <c r="KBS96" s="183"/>
      <c r="KBT96" s="183"/>
      <c r="KBU96" s="184"/>
      <c r="KBV96" s="185"/>
      <c r="KBW96" s="183"/>
      <c r="KBY96" s="182"/>
      <c r="KCD96" s="183"/>
      <c r="KCE96" s="183"/>
      <c r="KCF96" s="183"/>
      <c r="KCG96" s="184"/>
      <c r="KCH96" s="185"/>
      <c r="KCI96" s="183"/>
      <c r="KCK96" s="182"/>
      <c r="KCP96" s="183"/>
      <c r="KCQ96" s="183"/>
      <c r="KCR96" s="183"/>
      <c r="KCS96" s="184"/>
      <c r="KCT96" s="185"/>
      <c r="KCU96" s="183"/>
      <c r="KCW96" s="182"/>
      <c r="KDB96" s="183"/>
      <c r="KDC96" s="183"/>
      <c r="KDD96" s="183"/>
      <c r="KDE96" s="184"/>
      <c r="KDF96" s="185"/>
      <c r="KDG96" s="183"/>
      <c r="KDI96" s="182"/>
      <c r="KDN96" s="183"/>
      <c r="KDO96" s="183"/>
      <c r="KDP96" s="183"/>
      <c r="KDQ96" s="184"/>
      <c r="KDR96" s="185"/>
      <c r="KDS96" s="183"/>
      <c r="KDU96" s="182"/>
      <c r="KDZ96" s="183"/>
      <c r="KEA96" s="183"/>
      <c r="KEB96" s="183"/>
      <c r="KEC96" s="184"/>
      <c r="KED96" s="185"/>
      <c r="KEE96" s="183"/>
      <c r="KEG96" s="182"/>
      <c r="KEL96" s="183"/>
      <c r="KEM96" s="183"/>
      <c r="KEN96" s="183"/>
      <c r="KEO96" s="184"/>
      <c r="KEP96" s="185"/>
      <c r="KEQ96" s="183"/>
      <c r="KES96" s="182"/>
      <c r="KEX96" s="183"/>
      <c r="KEY96" s="183"/>
      <c r="KEZ96" s="183"/>
      <c r="KFA96" s="184"/>
      <c r="KFB96" s="185"/>
      <c r="KFC96" s="183"/>
      <c r="KFE96" s="182"/>
      <c r="KFJ96" s="183"/>
      <c r="KFK96" s="183"/>
      <c r="KFL96" s="183"/>
      <c r="KFM96" s="184"/>
      <c r="KFN96" s="185"/>
      <c r="KFO96" s="183"/>
      <c r="KFQ96" s="182"/>
      <c r="KFV96" s="183"/>
      <c r="KFW96" s="183"/>
      <c r="KFX96" s="183"/>
      <c r="KFY96" s="184"/>
      <c r="KFZ96" s="185"/>
      <c r="KGA96" s="183"/>
      <c r="KGC96" s="182"/>
      <c r="KGH96" s="183"/>
      <c r="KGI96" s="183"/>
      <c r="KGJ96" s="183"/>
      <c r="KGK96" s="184"/>
      <c r="KGL96" s="185"/>
      <c r="KGM96" s="183"/>
      <c r="KGO96" s="182"/>
      <c r="KGT96" s="183"/>
      <c r="KGU96" s="183"/>
      <c r="KGV96" s="183"/>
      <c r="KGW96" s="184"/>
      <c r="KGX96" s="185"/>
      <c r="KGY96" s="183"/>
      <c r="KHA96" s="182"/>
      <c r="KHF96" s="183"/>
      <c r="KHG96" s="183"/>
      <c r="KHH96" s="183"/>
      <c r="KHI96" s="184"/>
      <c r="KHJ96" s="185"/>
      <c r="KHK96" s="183"/>
      <c r="KHM96" s="182"/>
      <c r="KHR96" s="183"/>
      <c r="KHS96" s="183"/>
      <c r="KHT96" s="183"/>
      <c r="KHU96" s="184"/>
      <c r="KHV96" s="185"/>
      <c r="KHW96" s="183"/>
      <c r="KHY96" s="182"/>
      <c r="KID96" s="183"/>
      <c r="KIE96" s="183"/>
      <c r="KIF96" s="183"/>
      <c r="KIG96" s="184"/>
      <c r="KIH96" s="185"/>
      <c r="KII96" s="183"/>
      <c r="KIK96" s="182"/>
      <c r="KIP96" s="183"/>
      <c r="KIQ96" s="183"/>
      <c r="KIR96" s="183"/>
      <c r="KIS96" s="184"/>
      <c r="KIT96" s="185"/>
      <c r="KIU96" s="183"/>
      <c r="KIW96" s="182"/>
      <c r="KJB96" s="183"/>
      <c r="KJC96" s="183"/>
      <c r="KJD96" s="183"/>
      <c r="KJE96" s="184"/>
      <c r="KJF96" s="185"/>
      <c r="KJG96" s="183"/>
      <c r="KJI96" s="182"/>
      <c r="KJN96" s="183"/>
      <c r="KJO96" s="183"/>
      <c r="KJP96" s="183"/>
      <c r="KJQ96" s="184"/>
      <c r="KJR96" s="185"/>
      <c r="KJS96" s="183"/>
      <c r="KJU96" s="182"/>
      <c r="KJZ96" s="183"/>
      <c r="KKA96" s="183"/>
      <c r="KKB96" s="183"/>
      <c r="KKC96" s="184"/>
      <c r="KKD96" s="185"/>
      <c r="KKE96" s="183"/>
      <c r="KKG96" s="182"/>
      <c r="KKL96" s="183"/>
      <c r="KKM96" s="183"/>
      <c r="KKN96" s="183"/>
      <c r="KKO96" s="184"/>
      <c r="KKP96" s="185"/>
      <c r="KKQ96" s="183"/>
      <c r="KKS96" s="182"/>
      <c r="KKX96" s="183"/>
      <c r="KKY96" s="183"/>
      <c r="KKZ96" s="183"/>
      <c r="KLA96" s="184"/>
      <c r="KLB96" s="185"/>
      <c r="KLC96" s="183"/>
      <c r="KLE96" s="182"/>
      <c r="KLJ96" s="183"/>
      <c r="KLK96" s="183"/>
      <c r="KLL96" s="183"/>
      <c r="KLM96" s="184"/>
      <c r="KLN96" s="185"/>
      <c r="KLO96" s="183"/>
      <c r="KLQ96" s="182"/>
      <c r="KLV96" s="183"/>
      <c r="KLW96" s="183"/>
      <c r="KLX96" s="183"/>
      <c r="KLY96" s="184"/>
      <c r="KLZ96" s="185"/>
      <c r="KMA96" s="183"/>
      <c r="KMC96" s="182"/>
      <c r="KMH96" s="183"/>
      <c r="KMI96" s="183"/>
      <c r="KMJ96" s="183"/>
      <c r="KMK96" s="184"/>
      <c r="KML96" s="185"/>
      <c r="KMM96" s="183"/>
      <c r="KMO96" s="182"/>
      <c r="KMT96" s="183"/>
      <c r="KMU96" s="183"/>
      <c r="KMV96" s="183"/>
      <c r="KMW96" s="184"/>
      <c r="KMX96" s="185"/>
      <c r="KMY96" s="183"/>
      <c r="KNA96" s="182"/>
      <c r="KNF96" s="183"/>
      <c r="KNG96" s="183"/>
      <c r="KNH96" s="183"/>
      <c r="KNI96" s="184"/>
      <c r="KNJ96" s="185"/>
      <c r="KNK96" s="183"/>
      <c r="KNM96" s="182"/>
      <c r="KNR96" s="183"/>
      <c r="KNS96" s="183"/>
      <c r="KNT96" s="183"/>
      <c r="KNU96" s="184"/>
      <c r="KNV96" s="185"/>
      <c r="KNW96" s="183"/>
      <c r="KNY96" s="182"/>
      <c r="KOD96" s="183"/>
      <c r="KOE96" s="183"/>
      <c r="KOF96" s="183"/>
      <c r="KOG96" s="184"/>
      <c r="KOH96" s="185"/>
      <c r="KOI96" s="183"/>
      <c r="KOK96" s="182"/>
      <c r="KOP96" s="183"/>
      <c r="KOQ96" s="183"/>
      <c r="KOR96" s="183"/>
      <c r="KOS96" s="184"/>
      <c r="KOT96" s="185"/>
      <c r="KOU96" s="183"/>
      <c r="KOW96" s="182"/>
      <c r="KPB96" s="183"/>
      <c r="KPC96" s="183"/>
      <c r="KPD96" s="183"/>
      <c r="KPE96" s="184"/>
      <c r="KPF96" s="185"/>
      <c r="KPG96" s="183"/>
      <c r="KPI96" s="182"/>
      <c r="KPN96" s="183"/>
      <c r="KPO96" s="183"/>
      <c r="KPP96" s="183"/>
      <c r="KPQ96" s="184"/>
      <c r="KPR96" s="185"/>
      <c r="KPS96" s="183"/>
      <c r="KPU96" s="182"/>
      <c r="KPZ96" s="183"/>
      <c r="KQA96" s="183"/>
      <c r="KQB96" s="183"/>
      <c r="KQC96" s="184"/>
      <c r="KQD96" s="185"/>
      <c r="KQE96" s="183"/>
      <c r="KQG96" s="182"/>
      <c r="KQL96" s="183"/>
      <c r="KQM96" s="183"/>
      <c r="KQN96" s="183"/>
      <c r="KQO96" s="184"/>
      <c r="KQP96" s="185"/>
      <c r="KQQ96" s="183"/>
      <c r="KQS96" s="182"/>
      <c r="KQX96" s="183"/>
      <c r="KQY96" s="183"/>
      <c r="KQZ96" s="183"/>
      <c r="KRA96" s="184"/>
      <c r="KRB96" s="185"/>
      <c r="KRC96" s="183"/>
      <c r="KRE96" s="182"/>
      <c r="KRJ96" s="183"/>
      <c r="KRK96" s="183"/>
      <c r="KRL96" s="183"/>
      <c r="KRM96" s="184"/>
      <c r="KRN96" s="185"/>
      <c r="KRO96" s="183"/>
      <c r="KRQ96" s="182"/>
      <c r="KRV96" s="183"/>
      <c r="KRW96" s="183"/>
      <c r="KRX96" s="183"/>
      <c r="KRY96" s="184"/>
      <c r="KRZ96" s="185"/>
      <c r="KSA96" s="183"/>
      <c r="KSC96" s="182"/>
      <c r="KSH96" s="183"/>
      <c r="KSI96" s="183"/>
      <c r="KSJ96" s="183"/>
      <c r="KSK96" s="184"/>
      <c r="KSL96" s="185"/>
      <c r="KSM96" s="183"/>
      <c r="KSO96" s="182"/>
      <c r="KST96" s="183"/>
      <c r="KSU96" s="183"/>
      <c r="KSV96" s="183"/>
      <c r="KSW96" s="184"/>
      <c r="KSX96" s="185"/>
      <c r="KSY96" s="183"/>
      <c r="KTA96" s="182"/>
      <c r="KTF96" s="183"/>
      <c r="KTG96" s="183"/>
      <c r="KTH96" s="183"/>
      <c r="KTI96" s="184"/>
      <c r="KTJ96" s="185"/>
      <c r="KTK96" s="183"/>
      <c r="KTM96" s="182"/>
      <c r="KTR96" s="183"/>
      <c r="KTS96" s="183"/>
      <c r="KTT96" s="183"/>
      <c r="KTU96" s="184"/>
      <c r="KTV96" s="185"/>
      <c r="KTW96" s="183"/>
      <c r="KTY96" s="182"/>
      <c r="KUD96" s="183"/>
      <c r="KUE96" s="183"/>
      <c r="KUF96" s="183"/>
      <c r="KUG96" s="184"/>
      <c r="KUH96" s="185"/>
      <c r="KUI96" s="183"/>
      <c r="KUK96" s="182"/>
      <c r="KUP96" s="183"/>
      <c r="KUQ96" s="183"/>
      <c r="KUR96" s="183"/>
      <c r="KUS96" s="184"/>
      <c r="KUT96" s="185"/>
      <c r="KUU96" s="183"/>
      <c r="KUW96" s="182"/>
      <c r="KVB96" s="183"/>
      <c r="KVC96" s="183"/>
      <c r="KVD96" s="183"/>
      <c r="KVE96" s="184"/>
      <c r="KVF96" s="185"/>
      <c r="KVG96" s="183"/>
      <c r="KVI96" s="182"/>
      <c r="KVN96" s="183"/>
      <c r="KVO96" s="183"/>
      <c r="KVP96" s="183"/>
      <c r="KVQ96" s="184"/>
      <c r="KVR96" s="185"/>
      <c r="KVS96" s="183"/>
      <c r="KVU96" s="182"/>
      <c r="KVZ96" s="183"/>
      <c r="KWA96" s="183"/>
      <c r="KWB96" s="183"/>
      <c r="KWC96" s="184"/>
      <c r="KWD96" s="185"/>
      <c r="KWE96" s="183"/>
      <c r="KWG96" s="182"/>
      <c r="KWL96" s="183"/>
      <c r="KWM96" s="183"/>
      <c r="KWN96" s="183"/>
      <c r="KWO96" s="184"/>
      <c r="KWP96" s="185"/>
      <c r="KWQ96" s="183"/>
      <c r="KWS96" s="182"/>
      <c r="KWX96" s="183"/>
      <c r="KWY96" s="183"/>
      <c r="KWZ96" s="183"/>
      <c r="KXA96" s="184"/>
      <c r="KXB96" s="185"/>
      <c r="KXC96" s="183"/>
      <c r="KXE96" s="182"/>
      <c r="KXJ96" s="183"/>
      <c r="KXK96" s="183"/>
      <c r="KXL96" s="183"/>
      <c r="KXM96" s="184"/>
      <c r="KXN96" s="185"/>
      <c r="KXO96" s="183"/>
      <c r="KXQ96" s="182"/>
      <c r="KXV96" s="183"/>
      <c r="KXW96" s="183"/>
      <c r="KXX96" s="183"/>
      <c r="KXY96" s="184"/>
      <c r="KXZ96" s="185"/>
      <c r="KYA96" s="183"/>
      <c r="KYC96" s="182"/>
      <c r="KYH96" s="183"/>
      <c r="KYI96" s="183"/>
      <c r="KYJ96" s="183"/>
      <c r="KYK96" s="184"/>
      <c r="KYL96" s="185"/>
      <c r="KYM96" s="183"/>
      <c r="KYO96" s="182"/>
      <c r="KYT96" s="183"/>
      <c r="KYU96" s="183"/>
      <c r="KYV96" s="183"/>
      <c r="KYW96" s="184"/>
      <c r="KYX96" s="185"/>
      <c r="KYY96" s="183"/>
      <c r="KZA96" s="182"/>
      <c r="KZF96" s="183"/>
      <c r="KZG96" s="183"/>
      <c r="KZH96" s="183"/>
      <c r="KZI96" s="184"/>
      <c r="KZJ96" s="185"/>
      <c r="KZK96" s="183"/>
      <c r="KZM96" s="182"/>
      <c r="KZR96" s="183"/>
      <c r="KZS96" s="183"/>
      <c r="KZT96" s="183"/>
      <c r="KZU96" s="184"/>
      <c r="KZV96" s="185"/>
      <c r="KZW96" s="183"/>
      <c r="KZY96" s="182"/>
      <c r="LAD96" s="183"/>
      <c r="LAE96" s="183"/>
      <c r="LAF96" s="183"/>
      <c r="LAG96" s="184"/>
      <c r="LAH96" s="185"/>
      <c r="LAI96" s="183"/>
      <c r="LAK96" s="182"/>
      <c r="LAP96" s="183"/>
      <c r="LAQ96" s="183"/>
      <c r="LAR96" s="183"/>
      <c r="LAS96" s="184"/>
      <c r="LAT96" s="185"/>
      <c r="LAU96" s="183"/>
      <c r="LAW96" s="182"/>
      <c r="LBB96" s="183"/>
      <c r="LBC96" s="183"/>
      <c r="LBD96" s="183"/>
      <c r="LBE96" s="184"/>
      <c r="LBF96" s="185"/>
      <c r="LBG96" s="183"/>
      <c r="LBI96" s="182"/>
      <c r="LBN96" s="183"/>
      <c r="LBO96" s="183"/>
      <c r="LBP96" s="183"/>
      <c r="LBQ96" s="184"/>
      <c r="LBR96" s="185"/>
      <c r="LBS96" s="183"/>
      <c r="LBU96" s="182"/>
      <c r="LBZ96" s="183"/>
      <c r="LCA96" s="183"/>
      <c r="LCB96" s="183"/>
      <c r="LCC96" s="184"/>
      <c r="LCD96" s="185"/>
      <c r="LCE96" s="183"/>
      <c r="LCG96" s="182"/>
      <c r="LCL96" s="183"/>
      <c r="LCM96" s="183"/>
      <c r="LCN96" s="183"/>
      <c r="LCO96" s="184"/>
      <c r="LCP96" s="185"/>
      <c r="LCQ96" s="183"/>
      <c r="LCS96" s="182"/>
      <c r="LCX96" s="183"/>
      <c r="LCY96" s="183"/>
      <c r="LCZ96" s="183"/>
      <c r="LDA96" s="184"/>
      <c r="LDB96" s="185"/>
      <c r="LDC96" s="183"/>
      <c r="LDE96" s="182"/>
      <c r="LDJ96" s="183"/>
      <c r="LDK96" s="183"/>
      <c r="LDL96" s="183"/>
      <c r="LDM96" s="184"/>
      <c r="LDN96" s="185"/>
      <c r="LDO96" s="183"/>
      <c r="LDQ96" s="182"/>
      <c r="LDV96" s="183"/>
      <c r="LDW96" s="183"/>
      <c r="LDX96" s="183"/>
      <c r="LDY96" s="184"/>
      <c r="LDZ96" s="185"/>
      <c r="LEA96" s="183"/>
      <c r="LEC96" s="182"/>
      <c r="LEH96" s="183"/>
      <c r="LEI96" s="183"/>
      <c r="LEJ96" s="183"/>
      <c r="LEK96" s="184"/>
      <c r="LEL96" s="185"/>
      <c r="LEM96" s="183"/>
      <c r="LEO96" s="182"/>
      <c r="LET96" s="183"/>
      <c r="LEU96" s="183"/>
      <c r="LEV96" s="183"/>
      <c r="LEW96" s="184"/>
      <c r="LEX96" s="185"/>
      <c r="LEY96" s="183"/>
      <c r="LFA96" s="182"/>
      <c r="LFF96" s="183"/>
      <c r="LFG96" s="183"/>
      <c r="LFH96" s="183"/>
      <c r="LFI96" s="184"/>
      <c r="LFJ96" s="185"/>
      <c r="LFK96" s="183"/>
      <c r="LFM96" s="182"/>
      <c r="LFR96" s="183"/>
      <c r="LFS96" s="183"/>
      <c r="LFT96" s="183"/>
      <c r="LFU96" s="184"/>
      <c r="LFV96" s="185"/>
      <c r="LFW96" s="183"/>
      <c r="LFY96" s="182"/>
      <c r="LGD96" s="183"/>
      <c r="LGE96" s="183"/>
      <c r="LGF96" s="183"/>
      <c r="LGG96" s="184"/>
      <c r="LGH96" s="185"/>
      <c r="LGI96" s="183"/>
      <c r="LGK96" s="182"/>
      <c r="LGP96" s="183"/>
      <c r="LGQ96" s="183"/>
      <c r="LGR96" s="183"/>
      <c r="LGS96" s="184"/>
      <c r="LGT96" s="185"/>
      <c r="LGU96" s="183"/>
      <c r="LGW96" s="182"/>
      <c r="LHB96" s="183"/>
      <c r="LHC96" s="183"/>
      <c r="LHD96" s="183"/>
      <c r="LHE96" s="184"/>
      <c r="LHF96" s="185"/>
      <c r="LHG96" s="183"/>
      <c r="LHI96" s="182"/>
      <c r="LHN96" s="183"/>
      <c r="LHO96" s="183"/>
      <c r="LHP96" s="183"/>
      <c r="LHQ96" s="184"/>
      <c r="LHR96" s="185"/>
      <c r="LHS96" s="183"/>
      <c r="LHU96" s="182"/>
      <c r="LHZ96" s="183"/>
      <c r="LIA96" s="183"/>
      <c r="LIB96" s="183"/>
      <c r="LIC96" s="184"/>
      <c r="LID96" s="185"/>
      <c r="LIE96" s="183"/>
      <c r="LIG96" s="182"/>
      <c r="LIL96" s="183"/>
      <c r="LIM96" s="183"/>
      <c r="LIN96" s="183"/>
      <c r="LIO96" s="184"/>
      <c r="LIP96" s="185"/>
      <c r="LIQ96" s="183"/>
      <c r="LIS96" s="182"/>
      <c r="LIX96" s="183"/>
      <c r="LIY96" s="183"/>
      <c r="LIZ96" s="183"/>
      <c r="LJA96" s="184"/>
      <c r="LJB96" s="185"/>
      <c r="LJC96" s="183"/>
      <c r="LJE96" s="182"/>
      <c r="LJJ96" s="183"/>
      <c r="LJK96" s="183"/>
      <c r="LJL96" s="183"/>
      <c r="LJM96" s="184"/>
      <c r="LJN96" s="185"/>
      <c r="LJO96" s="183"/>
      <c r="LJQ96" s="182"/>
      <c r="LJV96" s="183"/>
      <c r="LJW96" s="183"/>
      <c r="LJX96" s="183"/>
      <c r="LJY96" s="184"/>
      <c r="LJZ96" s="185"/>
      <c r="LKA96" s="183"/>
      <c r="LKC96" s="182"/>
      <c r="LKH96" s="183"/>
      <c r="LKI96" s="183"/>
      <c r="LKJ96" s="183"/>
      <c r="LKK96" s="184"/>
      <c r="LKL96" s="185"/>
      <c r="LKM96" s="183"/>
      <c r="LKO96" s="182"/>
      <c r="LKT96" s="183"/>
      <c r="LKU96" s="183"/>
      <c r="LKV96" s="183"/>
      <c r="LKW96" s="184"/>
      <c r="LKX96" s="185"/>
      <c r="LKY96" s="183"/>
      <c r="LLA96" s="182"/>
      <c r="LLF96" s="183"/>
      <c r="LLG96" s="183"/>
      <c r="LLH96" s="183"/>
      <c r="LLI96" s="184"/>
      <c r="LLJ96" s="185"/>
      <c r="LLK96" s="183"/>
      <c r="LLM96" s="182"/>
      <c r="LLR96" s="183"/>
      <c r="LLS96" s="183"/>
      <c r="LLT96" s="183"/>
      <c r="LLU96" s="184"/>
      <c r="LLV96" s="185"/>
      <c r="LLW96" s="183"/>
      <c r="LLY96" s="182"/>
      <c r="LMD96" s="183"/>
      <c r="LME96" s="183"/>
      <c r="LMF96" s="183"/>
      <c r="LMG96" s="184"/>
      <c r="LMH96" s="185"/>
      <c r="LMI96" s="183"/>
      <c r="LMK96" s="182"/>
      <c r="LMP96" s="183"/>
      <c r="LMQ96" s="183"/>
      <c r="LMR96" s="183"/>
      <c r="LMS96" s="184"/>
      <c r="LMT96" s="185"/>
      <c r="LMU96" s="183"/>
      <c r="LMW96" s="182"/>
      <c r="LNB96" s="183"/>
      <c r="LNC96" s="183"/>
      <c r="LND96" s="183"/>
      <c r="LNE96" s="184"/>
      <c r="LNF96" s="185"/>
      <c r="LNG96" s="183"/>
      <c r="LNI96" s="182"/>
      <c r="LNN96" s="183"/>
      <c r="LNO96" s="183"/>
      <c r="LNP96" s="183"/>
      <c r="LNQ96" s="184"/>
      <c r="LNR96" s="185"/>
      <c r="LNS96" s="183"/>
      <c r="LNU96" s="182"/>
      <c r="LNZ96" s="183"/>
      <c r="LOA96" s="183"/>
      <c r="LOB96" s="183"/>
      <c r="LOC96" s="184"/>
      <c r="LOD96" s="185"/>
      <c r="LOE96" s="183"/>
      <c r="LOG96" s="182"/>
      <c r="LOL96" s="183"/>
      <c r="LOM96" s="183"/>
      <c r="LON96" s="183"/>
      <c r="LOO96" s="184"/>
      <c r="LOP96" s="185"/>
      <c r="LOQ96" s="183"/>
      <c r="LOS96" s="182"/>
      <c r="LOX96" s="183"/>
      <c r="LOY96" s="183"/>
      <c r="LOZ96" s="183"/>
      <c r="LPA96" s="184"/>
      <c r="LPB96" s="185"/>
      <c r="LPC96" s="183"/>
      <c r="LPE96" s="182"/>
      <c r="LPJ96" s="183"/>
      <c r="LPK96" s="183"/>
      <c r="LPL96" s="183"/>
      <c r="LPM96" s="184"/>
      <c r="LPN96" s="185"/>
      <c r="LPO96" s="183"/>
      <c r="LPQ96" s="182"/>
      <c r="LPV96" s="183"/>
      <c r="LPW96" s="183"/>
      <c r="LPX96" s="183"/>
      <c r="LPY96" s="184"/>
      <c r="LPZ96" s="185"/>
      <c r="LQA96" s="183"/>
      <c r="LQC96" s="182"/>
      <c r="LQH96" s="183"/>
      <c r="LQI96" s="183"/>
      <c r="LQJ96" s="183"/>
      <c r="LQK96" s="184"/>
      <c r="LQL96" s="185"/>
      <c r="LQM96" s="183"/>
      <c r="LQO96" s="182"/>
      <c r="LQT96" s="183"/>
      <c r="LQU96" s="183"/>
      <c r="LQV96" s="183"/>
      <c r="LQW96" s="184"/>
      <c r="LQX96" s="185"/>
      <c r="LQY96" s="183"/>
      <c r="LRA96" s="182"/>
      <c r="LRF96" s="183"/>
      <c r="LRG96" s="183"/>
      <c r="LRH96" s="183"/>
      <c r="LRI96" s="184"/>
      <c r="LRJ96" s="185"/>
      <c r="LRK96" s="183"/>
      <c r="LRM96" s="182"/>
      <c r="LRR96" s="183"/>
      <c r="LRS96" s="183"/>
      <c r="LRT96" s="183"/>
      <c r="LRU96" s="184"/>
      <c r="LRV96" s="185"/>
      <c r="LRW96" s="183"/>
      <c r="LRY96" s="182"/>
      <c r="LSD96" s="183"/>
      <c r="LSE96" s="183"/>
      <c r="LSF96" s="183"/>
      <c r="LSG96" s="184"/>
      <c r="LSH96" s="185"/>
      <c r="LSI96" s="183"/>
      <c r="LSK96" s="182"/>
      <c r="LSP96" s="183"/>
      <c r="LSQ96" s="183"/>
      <c r="LSR96" s="183"/>
      <c r="LSS96" s="184"/>
      <c r="LST96" s="185"/>
      <c r="LSU96" s="183"/>
      <c r="LSW96" s="182"/>
      <c r="LTB96" s="183"/>
      <c r="LTC96" s="183"/>
      <c r="LTD96" s="183"/>
      <c r="LTE96" s="184"/>
      <c r="LTF96" s="185"/>
      <c r="LTG96" s="183"/>
      <c r="LTI96" s="182"/>
      <c r="LTN96" s="183"/>
      <c r="LTO96" s="183"/>
      <c r="LTP96" s="183"/>
      <c r="LTQ96" s="184"/>
      <c r="LTR96" s="185"/>
      <c r="LTS96" s="183"/>
      <c r="LTU96" s="182"/>
      <c r="LTZ96" s="183"/>
      <c r="LUA96" s="183"/>
      <c r="LUB96" s="183"/>
      <c r="LUC96" s="184"/>
      <c r="LUD96" s="185"/>
      <c r="LUE96" s="183"/>
      <c r="LUG96" s="182"/>
      <c r="LUL96" s="183"/>
      <c r="LUM96" s="183"/>
      <c r="LUN96" s="183"/>
      <c r="LUO96" s="184"/>
      <c r="LUP96" s="185"/>
      <c r="LUQ96" s="183"/>
      <c r="LUS96" s="182"/>
      <c r="LUX96" s="183"/>
      <c r="LUY96" s="183"/>
      <c r="LUZ96" s="183"/>
      <c r="LVA96" s="184"/>
      <c r="LVB96" s="185"/>
      <c r="LVC96" s="183"/>
      <c r="LVE96" s="182"/>
      <c r="LVJ96" s="183"/>
      <c r="LVK96" s="183"/>
      <c r="LVL96" s="183"/>
      <c r="LVM96" s="184"/>
      <c r="LVN96" s="185"/>
      <c r="LVO96" s="183"/>
      <c r="LVQ96" s="182"/>
      <c r="LVV96" s="183"/>
      <c r="LVW96" s="183"/>
      <c r="LVX96" s="183"/>
      <c r="LVY96" s="184"/>
      <c r="LVZ96" s="185"/>
      <c r="LWA96" s="183"/>
      <c r="LWC96" s="182"/>
      <c r="LWH96" s="183"/>
      <c r="LWI96" s="183"/>
      <c r="LWJ96" s="183"/>
      <c r="LWK96" s="184"/>
      <c r="LWL96" s="185"/>
      <c r="LWM96" s="183"/>
      <c r="LWO96" s="182"/>
      <c r="LWT96" s="183"/>
      <c r="LWU96" s="183"/>
      <c r="LWV96" s="183"/>
      <c r="LWW96" s="184"/>
      <c r="LWX96" s="185"/>
      <c r="LWY96" s="183"/>
      <c r="LXA96" s="182"/>
      <c r="LXF96" s="183"/>
      <c r="LXG96" s="183"/>
      <c r="LXH96" s="183"/>
      <c r="LXI96" s="184"/>
      <c r="LXJ96" s="185"/>
      <c r="LXK96" s="183"/>
      <c r="LXM96" s="182"/>
      <c r="LXR96" s="183"/>
      <c r="LXS96" s="183"/>
      <c r="LXT96" s="183"/>
      <c r="LXU96" s="184"/>
      <c r="LXV96" s="185"/>
      <c r="LXW96" s="183"/>
      <c r="LXY96" s="182"/>
      <c r="LYD96" s="183"/>
      <c r="LYE96" s="183"/>
      <c r="LYF96" s="183"/>
      <c r="LYG96" s="184"/>
      <c r="LYH96" s="185"/>
      <c r="LYI96" s="183"/>
      <c r="LYK96" s="182"/>
      <c r="LYP96" s="183"/>
      <c r="LYQ96" s="183"/>
      <c r="LYR96" s="183"/>
      <c r="LYS96" s="184"/>
      <c r="LYT96" s="185"/>
      <c r="LYU96" s="183"/>
      <c r="LYW96" s="182"/>
      <c r="LZB96" s="183"/>
      <c r="LZC96" s="183"/>
      <c r="LZD96" s="183"/>
      <c r="LZE96" s="184"/>
      <c r="LZF96" s="185"/>
      <c r="LZG96" s="183"/>
      <c r="LZI96" s="182"/>
      <c r="LZN96" s="183"/>
      <c r="LZO96" s="183"/>
      <c r="LZP96" s="183"/>
      <c r="LZQ96" s="184"/>
      <c r="LZR96" s="185"/>
      <c r="LZS96" s="183"/>
      <c r="LZU96" s="182"/>
      <c r="LZZ96" s="183"/>
      <c r="MAA96" s="183"/>
      <c r="MAB96" s="183"/>
      <c r="MAC96" s="184"/>
      <c r="MAD96" s="185"/>
      <c r="MAE96" s="183"/>
      <c r="MAG96" s="182"/>
      <c r="MAL96" s="183"/>
      <c r="MAM96" s="183"/>
      <c r="MAN96" s="183"/>
      <c r="MAO96" s="184"/>
      <c r="MAP96" s="185"/>
      <c r="MAQ96" s="183"/>
      <c r="MAS96" s="182"/>
      <c r="MAX96" s="183"/>
      <c r="MAY96" s="183"/>
      <c r="MAZ96" s="183"/>
      <c r="MBA96" s="184"/>
      <c r="MBB96" s="185"/>
      <c r="MBC96" s="183"/>
      <c r="MBE96" s="182"/>
      <c r="MBJ96" s="183"/>
      <c r="MBK96" s="183"/>
      <c r="MBL96" s="183"/>
      <c r="MBM96" s="184"/>
      <c r="MBN96" s="185"/>
      <c r="MBO96" s="183"/>
      <c r="MBQ96" s="182"/>
      <c r="MBV96" s="183"/>
      <c r="MBW96" s="183"/>
      <c r="MBX96" s="183"/>
      <c r="MBY96" s="184"/>
      <c r="MBZ96" s="185"/>
      <c r="MCA96" s="183"/>
      <c r="MCC96" s="182"/>
      <c r="MCH96" s="183"/>
      <c r="MCI96" s="183"/>
      <c r="MCJ96" s="183"/>
      <c r="MCK96" s="184"/>
      <c r="MCL96" s="185"/>
      <c r="MCM96" s="183"/>
      <c r="MCO96" s="182"/>
      <c r="MCT96" s="183"/>
      <c r="MCU96" s="183"/>
      <c r="MCV96" s="183"/>
      <c r="MCW96" s="184"/>
      <c r="MCX96" s="185"/>
      <c r="MCY96" s="183"/>
      <c r="MDA96" s="182"/>
      <c r="MDF96" s="183"/>
      <c r="MDG96" s="183"/>
      <c r="MDH96" s="183"/>
      <c r="MDI96" s="184"/>
      <c r="MDJ96" s="185"/>
      <c r="MDK96" s="183"/>
      <c r="MDM96" s="182"/>
      <c r="MDR96" s="183"/>
      <c r="MDS96" s="183"/>
      <c r="MDT96" s="183"/>
      <c r="MDU96" s="184"/>
      <c r="MDV96" s="185"/>
      <c r="MDW96" s="183"/>
      <c r="MDY96" s="182"/>
      <c r="MED96" s="183"/>
      <c r="MEE96" s="183"/>
      <c r="MEF96" s="183"/>
      <c r="MEG96" s="184"/>
      <c r="MEH96" s="185"/>
      <c r="MEI96" s="183"/>
      <c r="MEK96" s="182"/>
      <c r="MEP96" s="183"/>
      <c r="MEQ96" s="183"/>
      <c r="MER96" s="183"/>
      <c r="MES96" s="184"/>
      <c r="MET96" s="185"/>
      <c r="MEU96" s="183"/>
      <c r="MEW96" s="182"/>
      <c r="MFB96" s="183"/>
      <c r="MFC96" s="183"/>
      <c r="MFD96" s="183"/>
      <c r="MFE96" s="184"/>
      <c r="MFF96" s="185"/>
      <c r="MFG96" s="183"/>
      <c r="MFI96" s="182"/>
      <c r="MFN96" s="183"/>
      <c r="MFO96" s="183"/>
      <c r="MFP96" s="183"/>
      <c r="MFQ96" s="184"/>
      <c r="MFR96" s="185"/>
      <c r="MFS96" s="183"/>
      <c r="MFU96" s="182"/>
      <c r="MFZ96" s="183"/>
      <c r="MGA96" s="183"/>
      <c r="MGB96" s="183"/>
      <c r="MGC96" s="184"/>
      <c r="MGD96" s="185"/>
      <c r="MGE96" s="183"/>
      <c r="MGG96" s="182"/>
      <c r="MGL96" s="183"/>
      <c r="MGM96" s="183"/>
      <c r="MGN96" s="183"/>
      <c r="MGO96" s="184"/>
      <c r="MGP96" s="185"/>
      <c r="MGQ96" s="183"/>
      <c r="MGS96" s="182"/>
      <c r="MGX96" s="183"/>
      <c r="MGY96" s="183"/>
      <c r="MGZ96" s="183"/>
      <c r="MHA96" s="184"/>
      <c r="MHB96" s="185"/>
      <c r="MHC96" s="183"/>
      <c r="MHE96" s="182"/>
      <c r="MHJ96" s="183"/>
      <c r="MHK96" s="183"/>
      <c r="MHL96" s="183"/>
      <c r="MHM96" s="184"/>
      <c r="MHN96" s="185"/>
      <c r="MHO96" s="183"/>
      <c r="MHQ96" s="182"/>
      <c r="MHV96" s="183"/>
      <c r="MHW96" s="183"/>
      <c r="MHX96" s="183"/>
      <c r="MHY96" s="184"/>
      <c r="MHZ96" s="185"/>
      <c r="MIA96" s="183"/>
      <c r="MIC96" s="182"/>
      <c r="MIH96" s="183"/>
      <c r="MII96" s="183"/>
      <c r="MIJ96" s="183"/>
      <c r="MIK96" s="184"/>
      <c r="MIL96" s="185"/>
      <c r="MIM96" s="183"/>
      <c r="MIO96" s="182"/>
      <c r="MIT96" s="183"/>
      <c r="MIU96" s="183"/>
      <c r="MIV96" s="183"/>
      <c r="MIW96" s="184"/>
      <c r="MIX96" s="185"/>
      <c r="MIY96" s="183"/>
      <c r="MJA96" s="182"/>
      <c r="MJF96" s="183"/>
      <c r="MJG96" s="183"/>
      <c r="MJH96" s="183"/>
      <c r="MJI96" s="184"/>
      <c r="MJJ96" s="185"/>
      <c r="MJK96" s="183"/>
      <c r="MJM96" s="182"/>
      <c r="MJR96" s="183"/>
      <c r="MJS96" s="183"/>
      <c r="MJT96" s="183"/>
      <c r="MJU96" s="184"/>
      <c r="MJV96" s="185"/>
      <c r="MJW96" s="183"/>
      <c r="MJY96" s="182"/>
      <c r="MKD96" s="183"/>
      <c r="MKE96" s="183"/>
      <c r="MKF96" s="183"/>
      <c r="MKG96" s="184"/>
      <c r="MKH96" s="185"/>
      <c r="MKI96" s="183"/>
      <c r="MKK96" s="182"/>
      <c r="MKP96" s="183"/>
      <c r="MKQ96" s="183"/>
      <c r="MKR96" s="183"/>
      <c r="MKS96" s="184"/>
      <c r="MKT96" s="185"/>
      <c r="MKU96" s="183"/>
      <c r="MKW96" s="182"/>
      <c r="MLB96" s="183"/>
      <c r="MLC96" s="183"/>
      <c r="MLD96" s="183"/>
      <c r="MLE96" s="184"/>
      <c r="MLF96" s="185"/>
      <c r="MLG96" s="183"/>
      <c r="MLI96" s="182"/>
      <c r="MLN96" s="183"/>
      <c r="MLO96" s="183"/>
      <c r="MLP96" s="183"/>
      <c r="MLQ96" s="184"/>
      <c r="MLR96" s="185"/>
      <c r="MLS96" s="183"/>
      <c r="MLU96" s="182"/>
      <c r="MLZ96" s="183"/>
      <c r="MMA96" s="183"/>
      <c r="MMB96" s="183"/>
      <c r="MMC96" s="184"/>
      <c r="MMD96" s="185"/>
      <c r="MME96" s="183"/>
      <c r="MMG96" s="182"/>
      <c r="MML96" s="183"/>
      <c r="MMM96" s="183"/>
      <c r="MMN96" s="183"/>
      <c r="MMO96" s="184"/>
      <c r="MMP96" s="185"/>
      <c r="MMQ96" s="183"/>
      <c r="MMS96" s="182"/>
      <c r="MMX96" s="183"/>
      <c r="MMY96" s="183"/>
      <c r="MMZ96" s="183"/>
      <c r="MNA96" s="184"/>
      <c r="MNB96" s="185"/>
      <c r="MNC96" s="183"/>
      <c r="MNE96" s="182"/>
      <c r="MNJ96" s="183"/>
      <c r="MNK96" s="183"/>
      <c r="MNL96" s="183"/>
      <c r="MNM96" s="184"/>
      <c r="MNN96" s="185"/>
      <c r="MNO96" s="183"/>
      <c r="MNQ96" s="182"/>
      <c r="MNV96" s="183"/>
      <c r="MNW96" s="183"/>
      <c r="MNX96" s="183"/>
      <c r="MNY96" s="184"/>
      <c r="MNZ96" s="185"/>
      <c r="MOA96" s="183"/>
      <c r="MOC96" s="182"/>
      <c r="MOH96" s="183"/>
      <c r="MOI96" s="183"/>
      <c r="MOJ96" s="183"/>
      <c r="MOK96" s="184"/>
      <c r="MOL96" s="185"/>
      <c r="MOM96" s="183"/>
      <c r="MOO96" s="182"/>
      <c r="MOT96" s="183"/>
      <c r="MOU96" s="183"/>
      <c r="MOV96" s="183"/>
      <c r="MOW96" s="184"/>
      <c r="MOX96" s="185"/>
      <c r="MOY96" s="183"/>
      <c r="MPA96" s="182"/>
      <c r="MPF96" s="183"/>
      <c r="MPG96" s="183"/>
      <c r="MPH96" s="183"/>
      <c r="MPI96" s="184"/>
      <c r="MPJ96" s="185"/>
      <c r="MPK96" s="183"/>
      <c r="MPM96" s="182"/>
      <c r="MPR96" s="183"/>
      <c r="MPS96" s="183"/>
      <c r="MPT96" s="183"/>
      <c r="MPU96" s="184"/>
      <c r="MPV96" s="185"/>
      <c r="MPW96" s="183"/>
      <c r="MPY96" s="182"/>
      <c r="MQD96" s="183"/>
      <c r="MQE96" s="183"/>
      <c r="MQF96" s="183"/>
      <c r="MQG96" s="184"/>
      <c r="MQH96" s="185"/>
      <c r="MQI96" s="183"/>
      <c r="MQK96" s="182"/>
      <c r="MQP96" s="183"/>
      <c r="MQQ96" s="183"/>
      <c r="MQR96" s="183"/>
      <c r="MQS96" s="184"/>
      <c r="MQT96" s="185"/>
      <c r="MQU96" s="183"/>
      <c r="MQW96" s="182"/>
      <c r="MRB96" s="183"/>
      <c r="MRC96" s="183"/>
      <c r="MRD96" s="183"/>
      <c r="MRE96" s="184"/>
      <c r="MRF96" s="185"/>
      <c r="MRG96" s="183"/>
      <c r="MRI96" s="182"/>
      <c r="MRN96" s="183"/>
      <c r="MRO96" s="183"/>
      <c r="MRP96" s="183"/>
      <c r="MRQ96" s="184"/>
      <c r="MRR96" s="185"/>
      <c r="MRS96" s="183"/>
      <c r="MRU96" s="182"/>
      <c r="MRZ96" s="183"/>
      <c r="MSA96" s="183"/>
      <c r="MSB96" s="183"/>
      <c r="MSC96" s="184"/>
      <c r="MSD96" s="185"/>
      <c r="MSE96" s="183"/>
      <c r="MSG96" s="182"/>
      <c r="MSL96" s="183"/>
      <c r="MSM96" s="183"/>
      <c r="MSN96" s="183"/>
      <c r="MSO96" s="184"/>
      <c r="MSP96" s="185"/>
      <c r="MSQ96" s="183"/>
      <c r="MSS96" s="182"/>
      <c r="MSX96" s="183"/>
      <c r="MSY96" s="183"/>
      <c r="MSZ96" s="183"/>
      <c r="MTA96" s="184"/>
      <c r="MTB96" s="185"/>
      <c r="MTC96" s="183"/>
      <c r="MTE96" s="182"/>
      <c r="MTJ96" s="183"/>
      <c r="MTK96" s="183"/>
      <c r="MTL96" s="183"/>
      <c r="MTM96" s="184"/>
      <c r="MTN96" s="185"/>
      <c r="MTO96" s="183"/>
      <c r="MTQ96" s="182"/>
      <c r="MTV96" s="183"/>
      <c r="MTW96" s="183"/>
      <c r="MTX96" s="183"/>
      <c r="MTY96" s="184"/>
      <c r="MTZ96" s="185"/>
      <c r="MUA96" s="183"/>
      <c r="MUC96" s="182"/>
      <c r="MUH96" s="183"/>
      <c r="MUI96" s="183"/>
      <c r="MUJ96" s="183"/>
      <c r="MUK96" s="184"/>
      <c r="MUL96" s="185"/>
      <c r="MUM96" s="183"/>
      <c r="MUO96" s="182"/>
      <c r="MUT96" s="183"/>
      <c r="MUU96" s="183"/>
      <c r="MUV96" s="183"/>
      <c r="MUW96" s="184"/>
      <c r="MUX96" s="185"/>
      <c r="MUY96" s="183"/>
      <c r="MVA96" s="182"/>
      <c r="MVF96" s="183"/>
      <c r="MVG96" s="183"/>
      <c r="MVH96" s="183"/>
      <c r="MVI96" s="184"/>
      <c r="MVJ96" s="185"/>
      <c r="MVK96" s="183"/>
      <c r="MVM96" s="182"/>
      <c r="MVR96" s="183"/>
      <c r="MVS96" s="183"/>
      <c r="MVT96" s="183"/>
      <c r="MVU96" s="184"/>
      <c r="MVV96" s="185"/>
      <c r="MVW96" s="183"/>
      <c r="MVY96" s="182"/>
      <c r="MWD96" s="183"/>
      <c r="MWE96" s="183"/>
      <c r="MWF96" s="183"/>
      <c r="MWG96" s="184"/>
      <c r="MWH96" s="185"/>
      <c r="MWI96" s="183"/>
      <c r="MWK96" s="182"/>
      <c r="MWP96" s="183"/>
      <c r="MWQ96" s="183"/>
      <c r="MWR96" s="183"/>
      <c r="MWS96" s="184"/>
      <c r="MWT96" s="185"/>
      <c r="MWU96" s="183"/>
      <c r="MWW96" s="182"/>
      <c r="MXB96" s="183"/>
      <c r="MXC96" s="183"/>
      <c r="MXD96" s="183"/>
      <c r="MXE96" s="184"/>
      <c r="MXF96" s="185"/>
      <c r="MXG96" s="183"/>
      <c r="MXI96" s="182"/>
      <c r="MXN96" s="183"/>
      <c r="MXO96" s="183"/>
      <c r="MXP96" s="183"/>
      <c r="MXQ96" s="184"/>
      <c r="MXR96" s="185"/>
      <c r="MXS96" s="183"/>
      <c r="MXU96" s="182"/>
      <c r="MXZ96" s="183"/>
      <c r="MYA96" s="183"/>
      <c r="MYB96" s="183"/>
      <c r="MYC96" s="184"/>
      <c r="MYD96" s="185"/>
      <c r="MYE96" s="183"/>
      <c r="MYG96" s="182"/>
      <c r="MYL96" s="183"/>
      <c r="MYM96" s="183"/>
      <c r="MYN96" s="183"/>
      <c r="MYO96" s="184"/>
      <c r="MYP96" s="185"/>
      <c r="MYQ96" s="183"/>
      <c r="MYS96" s="182"/>
      <c r="MYX96" s="183"/>
      <c r="MYY96" s="183"/>
      <c r="MYZ96" s="183"/>
      <c r="MZA96" s="184"/>
      <c r="MZB96" s="185"/>
      <c r="MZC96" s="183"/>
      <c r="MZE96" s="182"/>
      <c r="MZJ96" s="183"/>
      <c r="MZK96" s="183"/>
      <c r="MZL96" s="183"/>
      <c r="MZM96" s="184"/>
      <c r="MZN96" s="185"/>
      <c r="MZO96" s="183"/>
      <c r="MZQ96" s="182"/>
      <c r="MZV96" s="183"/>
      <c r="MZW96" s="183"/>
      <c r="MZX96" s="183"/>
      <c r="MZY96" s="184"/>
      <c r="MZZ96" s="185"/>
      <c r="NAA96" s="183"/>
      <c r="NAC96" s="182"/>
      <c r="NAH96" s="183"/>
      <c r="NAI96" s="183"/>
      <c r="NAJ96" s="183"/>
      <c r="NAK96" s="184"/>
      <c r="NAL96" s="185"/>
      <c r="NAM96" s="183"/>
      <c r="NAO96" s="182"/>
      <c r="NAT96" s="183"/>
      <c r="NAU96" s="183"/>
      <c r="NAV96" s="183"/>
      <c r="NAW96" s="184"/>
      <c r="NAX96" s="185"/>
      <c r="NAY96" s="183"/>
      <c r="NBA96" s="182"/>
      <c r="NBF96" s="183"/>
      <c r="NBG96" s="183"/>
      <c r="NBH96" s="183"/>
      <c r="NBI96" s="184"/>
      <c r="NBJ96" s="185"/>
      <c r="NBK96" s="183"/>
      <c r="NBM96" s="182"/>
      <c r="NBR96" s="183"/>
      <c r="NBS96" s="183"/>
      <c r="NBT96" s="183"/>
      <c r="NBU96" s="184"/>
      <c r="NBV96" s="185"/>
      <c r="NBW96" s="183"/>
      <c r="NBY96" s="182"/>
      <c r="NCD96" s="183"/>
      <c r="NCE96" s="183"/>
      <c r="NCF96" s="183"/>
      <c r="NCG96" s="184"/>
      <c r="NCH96" s="185"/>
      <c r="NCI96" s="183"/>
      <c r="NCK96" s="182"/>
      <c r="NCP96" s="183"/>
      <c r="NCQ96" s="183"/>
      <c r="NCR96" s="183"/>
      <c r="NCS96" s="184"/>
      <c r="NCT96" s="185"/>
      <c r="NCU96" s="183"/>
      <c r="NCW96" s="182"/>
      <c r="NDB96" s="183"/>
      <c r="NDC96" s="183"/>
      <c r="NDD96" s="183"/>
      <c r="NDE96" s="184"/>
      <c r="NDF96" s="185"/>
      <c r="NDG96" s="183"/>
      <c r="NDI96" s="182"/>
      <c r="NDN96" s="183"/>
      <c r="NDO96" s="183"/>
      <c r="NDP96" s="183"/>
      <c r="NDQ96" s="184"/>
      <c r="NDR96" s="185"/>
      <c r="NDS96" s="183"/>
      <c r="NDU96" s="182"/>
      <c r="NDZ96" s="183"/>
      <c r="NEA96" s="183"/>
      <c r="NEB96" s="183"/>
      <c r="NEC96" s="184"/>
      <c r="NED96" s="185"/>
      <c r="NEE96" s="183"/>
      <c r="NEG96" s="182"/>
      <c r="NEL96" s="183"/>
      <c r="NEM96" s="183"/>
      <c r="NEN96" s="183"/>
      <c r="NEO96" s="184"/>
      <c r="NEP96" s="185"/>
      <c r="NEQ96" s="183"/>
      <c r="NES96" s="182"/>
      <c r="NEX96" s="183"/>
      <c r="NEY96" s="183"/>
      <c r="NEZ96" s="183"/>
      <c r="NFA96" s="184"/>
      <c r="NFB96" s="185"/>
      <c r="NFC96" s="183"/>
      <c r="NFE96" s="182"/>
      <c r="NFJ96" s="183"/>
      <c r="NFK96" s="183"/>
      <c r="NFL96" s="183"/>
      <c r="NFM96" s="184"/>
      <c r="NFN96" s="185"/>
      <c r="NFO96" s="183"/>
      <c r="NFQ96" s="182"/>
      <c r="NFV96" s="183"/>
      <c r="NFW96" s="183"/>
      <c r="NFX96" s="183"/>
      <c r="NFY96" s="184"/>
      <c r="NFZ96" s="185"/>
      <c r="NGA96" s="183"/>
      <c r="NGC96" s="182"/>
      <c r="NGH96" s="183"/>
      <c r="NGI96" s="183"/>
      <c r="NGJ96" s="183"/>
      <c r="NGK96" s="184"/>
      <c r="NGL96" s="185"/>
      <c r="NGM96" s="183"/>
      <c r="NGO96" s="182"/>
      <c r="NGT96" s="183"/>
      <c r="NGU96" s="183"/>
      <c r="NGV96" s="183"/>
      <c r="NGW96" s="184"/>
      <c r="NGX96" s="185"/>
      <c r="NGY96" s="183"/>
      <c r="NHA96" s="182"/>
      <c r="NHF96" s="183"/>
      <c r="NHG96" s="183"/>
      <c r="NHH96" s="183"/>
      <c r="NHI96" s="184"/>
      <c r="NHJ96" s="185"/>
      <c r="NHK96" s="183"/>
      <c r="NHM96" s="182"/>
      <c r="NHR96" s="183"/>
      <c r="NHS96" s="183"/>
      <c r="NHT96" s="183"/>
      <c r="NHU96" s="184"/>
      <c r="NHV96" s="185"/>
      <c r="NHW96" s="183"/>
      <c r="NHY96" s="182"/>
      <c r="NID96" s="183"/>
      <c r="NIE96" s="183"/>
      <c r="NIF96" s="183"/>
      <c r="NIG96" s="184"/>
      <c r="NIH96" s="185"/>
      <c r="NII96" s="183"/>
      <c r="NIK96" s="182"/>
      <c r="NIP96" s="183"/>
      <c r="NIQ96" s="183"/>
      <c r="NIR96" s="183"/>
      <c r="NIS96" s="184"/>
      <c r="NIT96" s="185"/>
      <c r="NIU96" s="183"/>
      <c r="NIW96" s="182"/>
      <c r="NJB96" s="183"/>
      <c r="NJC96" s="183"/>
      <c r="NJD96" s="183"/>
      <c r="NJE96" s="184"/>
      <c r="NJF96" s="185"/>
      <c r="NJG96" s="183"/>
      <c r="NJI96" s="182"/>
      <c r="NJN96" s="183"/>
      <c r="NJO96" s="183"/>
      <c r="NJP96" s="183"/>
      <c r="NJQ96" s="184"/>
      <c r="NJR96" s="185"/>
      <c r="NJS96" s="183"/>
      <c r="NJU96" s="182"/>
      <c r="NJZ96" s="183"/>
      <c r="NKA96" s="183"/>
      <c r="NKB96" s="183"/>
      <c r="NKC96" s="184"/>
      <c r="NKD96" s="185"/>
      <c r="NKE96" s="183"/>
      <c r="NKG96" s="182"/>
      <c r="NKL96" s="183"/>
      <c r="NKM96" s="183"/>
      <c r="NKN96" s="183"/>
      <c r="NKO96" s="184"/>
      <c r="NKP96" s="185"/>
      <c r="NKQ96" s="183"/>
      <c r="NKS96" s="182"/>
      <c r="NKX96" s="183"/>
      <c r="NKY96" s="183"/>
      <c r="NKZ96" s="183"/>
      <c r="NLA96" s="184"/>
      <c r="NLB96" s="185"/>
      <c r="NLC96" s="183"/>
      <c r="NLE96" s="182"/>
      <c r="NLJ96" s="183"/>
      <c r="NLK96" s="183"/>
      <c r="NLL96" s="183"/>
      <c r="NLM96" s="184"/>
      <c r="NLN96" s="185"/>
      <c r="NLO96" s="183"/>
      <c r="NLQ96" s="182"/>
      <c r="NLV96" s="183"/>
      <c r="NLW96" s="183"/>
      <c r="NLX96" s="183"/>
      <c r="NLY96" s="184"/>
      <c r="NLZ96" s="185"/>
      <c r="NMA96" s="183"/>
      <c r="NMC96" s="182"/>
      <c r="NMH96" s="183"/>
      <c r="NMI96" s="183"/>
      <c r="NMJ96" s="183"/>
      <c r="NMK96" s="184"/>
      <c r="NML96" s="185"/>
      <c r="NMM96" s="183"/>
      <c r="NMO96" s="182"/>
      <c r="NMT96" s="183"/>
      <c r="NMU96" s="183"/>
      <c r="NMV96" s="183"/>
      <c r="NMW96" s="184"/>
      <c r="NMX96" s="185"/>
      <c r="NMY96" s="183"/>
      <c r="NNA96" s="182"/>
      <c r="NNF96" s="183"/>
      <c r="NNG96" s="183"/>
      <c r="NNH96" s="183"/>
      <c r="NNI96" s="184"/>
      <c r="NNJ96" s="185"/>
      <c r="NNK96" s="183"/>
      <c r="NNM96" s="182"/>
      <c r="NNR96" s="183"/>
      <c r="NNS96" s="183"/>
      <c r="NNT96" s="183"/>
      <c r="NNU96" s="184"/>
      <c r="NNV96" s="185"/>
      <c r="NNW96" s="183"/>
      <c r="NNY96" s="182"/>
      <c r="NOD96" s="183"/>
      <c r="NOE96" s="183"/>
      <c r="NOF96" s="183"/>
      <c r="NOG96" s="184"/>
      <c r="NOH96" s="185"/>
      <c r="NOI96" s="183"/>
      <c r="NOK96" s="182"/>
      <c r="NOP96" s="183"/>
      <c r="NOQ96" s="183"/>
      <c r="NOR96" s="183"/>
      <c r="NOS96" s="184"/>
      <c r="NOT96" s="185"/>
      <c r="NOU96" s="183"/>
      <c r="NOW96" s="182"/>
      <c r="NPB96" s="183"/>
      <c r="NPC96" s="183"/>
      <c r="NPD96" s="183"/>
      <c r="NPE96" s="184"/>
      <c r="NPF96" s="185"/>
      <c r="NPG96" s="183"/>
      <c r="NPI96" s="182"/>
      <c r="NPN96" s="183"/>
      <c r="NPO96" s="183"/>
      <c r="NPP96" s="183"/>
      <c r="NPQ96" s="184"/>
      <c r="NPR96" s="185"/>
      <c r="NPS96" s="183"/>
      <c r="NPU96" s="182"/>
      <c r="NPZ96" s="183"/>
      <c r="NQA96" s="183"/>
      <c r="NQB96" s="183"/>
      <c r="NQC96" s="184"/>
      <c r="NQD96" s="185"/>
      <c r="NQE96" s="183"/>
      <c r="NQG96" s="182"/>
      <c r="NQL96" s="183"/>
      <c r="NQM96" s="183"/>
      <c r="NQN96" s="183"/>
      <c r="NQO96" s="184"/>
      <c r="NQP96" s="185"/>
      <c r="NQQ96" s="183"/>
      <c r="NQS96" s="182"/>
      <c r="NQX96" s="183"/>
      <c r="NQY96" s="183"/>
      <c r="NQZ96" s="183"/>
      <c r="NRA96" s="184"/>
      <c r="NRB96" s="185"/>
      <c r="NRC96" s="183"/>
      <c r="NRE96" s="182"/>
      <c r="NRJ96" s="183"/>
      <c r="NRK96" s="183"/>
      <c r="NRL96" s="183"/>
      <c r="NRM96" s="184"/>
      <c r="NRN96" s="185"/>
      <c r="NRO96" s="183"/>
      <c r="NRQ96" s="182"/>
      <c r="NRV96" s="183"/>
      <c r="NRW96" s="183"/>
      <c r="NRX96" s="183"/>
      <c r="NRY96" s="184"/>
      <c r="NRZ96" s="185"/>
      <c r="NSA96" s="183"/>
      <c r="NSC96" s="182"/>
      <c r="NSH96" s="183"/>
      <c r="NSI96" s="183"/>
      <c r="NSJ96" s="183"/>
      <c r="NSK96" s="184"/>
      <c r="NSL96" s="185"/>
      <c r="NSM96" s="183"/>
      <c r="NSO96" s="182"/>
      <c r="NST96" s="183"/>
      <c r="NSU96" s="183"/>
      <c r="NSV96" s="183"/>
      <c r="NSW96" s="184"/>
      <c r="NSX96" s="185"/>
      <c r="NSY96" s="183"/>
      <c r="NTA96" s="182"/>
      <c r="NTF96" s="183"/>
      <c r="NTG96" s="183"/>
      <c r="NTH96" s="183"/>
      <c r="NTI96" s="184"/>
      <c r="NTJ96" s="185"/>
      <c r="NTK96" s="183"/>
      <c r="NTM96" s="182"/>
      <c r="NTR96" s="183"/>
      <c r="NTS96" s="183"/>
      <c r="NTT96" s="183"/>
      <c r="NTU96" s="184"/>
      <c r="NTV96" s="185"/>
      <c r="NTW96" s="183"/>
      <c r="NTY96" s="182"/>
      <c r="NUD96" s="183"/>
      <c r="NUE96" s="183"/>
      <c r="NUF96" s="183"/>
      <c r="NUG96" s="184"/>
      <c r="NUH96" s="185"/>
      <c r="NUI96" s="183"/>
      <c r="NUK96" s="182"/>
      <c r="NUP96" s="183"/>
      <c r="NUQ96" s="183"/>
      <c r="NUR96" s="183"/>
      <c r="NUS96" s="184"/>
      <c r="NUT96" s="185"/>
      <c r="NUU96" s="183"/>
      <c r="NUW96" s="182"/>
      <c r="NVB96" s="183"/>
      <c r="NVC96" s="183"/>
      <c r="NVD96" s="183"/>
      <c r="NVE96" s="184"/>
      <c r="NVF96" s="185"/>
      <c r="NVG96" s="183"/>
      <c r="NVI96" s="182"/>
      <c r="NVN96" s="183"/>
      <c r="NVO96" s="183"/>
      <c r="NVP96" s="183"/>
      <c r="NVQ96" s="184"/>
      <c r="NVR96" s="185"/>
      <c r="NVS96" s="183"/>
      <c r="NVU96" s="182"/>
      <c r="NVZ96" s="183"/>
      <c r="NWA96" s="183"/>
      <c r="NWB96" s="183"/>
      <c r="NWC96" s="184"/>
      <c r="NWD96" s="185"/>
      <c r="NWE96" s="183"/>
      <c r="NWG96" s="182"/>
      <c r="NWL96" s="183"/>
      <c r="NWM96" s="183"/>
      <c r="NWN96" s="183"/>
      <c r="NWO96" s="184"/>
      <c r="NWP96" s="185"/>
      <c r="NWQ96" s="183"/>
      <c r="NWS96" s="182"/>
      <c r="NWX96" s="183"/>
      <c r="NWY96" s="183"/>
      <c r="NWZ96" s="183"/>
      <c r="NXA96" s="184"/>
      <c r="NXB96" s="185"/>
      <c r="NXC96" s="183"/>
      <c r="NXE96" s="182"/>
      <c r="NXJ96" s="183"/>
      <c r="NXK96" s="183"/>
      <c r="NXL96" s="183"/>
      <c r="NXM96" s="184"/>
      <c r="NXN96" s="185"/>
      <c r="NXO96" s="183"/>
      <c r="NXQ96" s="182"/>
      <c r="NXV96" s="183"/>
      <c r="NXW96" s="183"/>
      <c r="NXX96" s="183"/>
      <c r="NXY96" s="184"/>
      <c r="NXZ96" s="185"/>
      <c r="NYA96" s="183"/>
      <c r="NYC96" s="182"/>
      <c r="NYH96" s="183"/>
      <c r="NYI96" s="183"/>
      <c r="NYJ96" s="183"/>
      <c r="NYK96" s="184"/>
      <c r="NYL96" s="185"/>
      <c r="NYM96" s="183"/>
      <c r="NYO96" s="182"/>
      <c r="NYT96" s="183"/>
      <c r="NYU96" s="183"/>
      <c r="NYV96" s="183"/>
      <c r="NYW96" s="184"/>
      <c r="NYX96" s="185"/>
      <c r="NYY96" s="183"/>
      <c r="NZA96" s="182"/>
      <c r="NZF96" s="183"/>
      <c r="NZG96" s="183"/>
      <c r="NZH96" s="183"/>
      <c r="NZI96" s="184"/>
      <c r="NZJ96" s="185"/>
      <c r="NZK96" s="183"/>
      <c r="NZM96" s="182"/>
      <c r="NZR96" s="183"/>
      <c r="NZS96" s="183"/>
      <c r="NZT96" s="183"/>
      <c r="NZU96" s="184"/>
      <c r="NZV96" s="185"/>
      <c r="NZW96" s="183"/>
      <c r="NZY96" s="182"/>
      <c r="OAD96" s="183"/>
      <c r="OAE96" s="183"/>
      <c r="OAF96" s="183"/>
      <c r="OAG96" s="184"/>
      <c r="OAH96" s="185"/>
      <c r="OAI96" s="183"/>
      <c r="OAK96" s="182"/>
      <c r="OAP96" s="183"/>
      <c r="OAQ96" s="183"/>
      <c r="OAR96" s="183"/>
      <c r="OAS96" s="184"/>
      <c r="OAT96" s="185"/>
      <c r="OAU96" s="183"/>
      <c r="OAW96" s="182"/>
      <c r="OBB96" s="183"/>
      <c r="OBC96" s="183"/>
      <c r="OBD96" s="183"/>
      <c r="OBE96" s="184"/>
      <c r="OBF96" s="185"/>
      <c r="OBG96" s="183"/>
      <c r="OBI96" s="182"/>
      <c r="OBN96" s="183"/>
      <c r="OBO96" s="183"/>
      <c r="OBP96" s="183"/>
      <c r="OBQ96" s="184"/>
      <c r="OBR96" s="185"/>
      <c r="OBS96" s="183"/>
      <c r="OBU96" s="182"/>
      <c r="OBZ96" s="183"/>
      <c r="OCA96" s="183"/>
      <c r="OCB96" s="183"/>
      <c r="OCC96" s="184"/>
      <c r="OCD96" s="185"/>
      <c r="OCE96" s="183"/>
      <c r="OCG96" s="182"/>
      <c r="OCL96" s="183"/>
      <c r="OCM96" s="183"/>
      <c r="OCN96" s="183"/>
      <c r="OCO96" s="184"/>
      <c r="OCP96" s="185"/>
      <c r="OCQ96" s="183"/>
      <c r="OCS96" s="182"/>
      <c r="OCX96" s="183"/>
      <c r="OCY96" s="183"/>
      <c r="OCZ96" s="183"/>
      <c r="ODA96" s="184"/>
      <c r="ODB96" s="185"/>
      <c r="ODC96" s="183"/>
      <c r="ODE96" s="182"/>
      <c r="ODJ96" s="183"/>
      <c r="ODK96" s="183"/>
      <c r="ODL96" s="183"/>
      <c r="ODM96" s="184"/>
      <c r="ODN96" s="185"/>
      <c r="ODO96" s="183"/>
      <c r="ODQ96" s="182"/>
      <c r="ODV96" s="183"/>
      <c r="ODW96" s="183"/>
      <c r="ODX96" s="183"/>
      <c r="ODY96" s="184"/>
      <c r="ODZ96" s="185"/>
      <c r="OEA96" s="183"/>
      <c r="OEC96" s="182"/>
      <c r="OEH96" s="183"/>
      <c r="OEI96" s="183"/>
      <c r="OEJ96" s="183"/>
      <c r="OEK96" s="184"/>
      <c r="OEL96" s="185"/>
      <c r="OEM96" s="183"/>
      <c r="OEO96" s="182"/>
      <c r="OET96" s="183"/>
      <c r="OEU96" s="183"/>
      <c r="OEV96" s="183"/>
      <c r="OEW96" s="184"/>
      <c r="OEX96" s="185"/>
      <c r="OEY96" s="183"/>
      <c r="OFA96" s="182"/>
      <c r="OFF96" s="183"/>
      <c r="OFG96" s="183"/>
      <c r="OFH96" s="183"/>
      <c r="OFI96" s="184"/>
      <c r="OFJ96" s="185"/>
      <c r="OFK96" s="183"/>
      <c r="OFM96" s="182"/>
      <c r="OFR96" s="183"/>
      <c r="OFS96" s="183"/>
      <c r="OFT96" s="183"/>
      <c r="OFU96" s="184"/>
      <c r="OFV96" s="185"/>
      <c r="OFW96" s="183"/>
      <c r="OFY96" s="182"/>
      <c r="OGD96" s="183"/>
      <c r="OGE96" s="183"/>
      <c r="OGF96" s="183"/>
      <c r="OGG96" s="184"/>
      <c r="OGH96" s="185"/>
      <c r="OGI96" s="183"/>
      <c r="OGK96" s="182"/>
      <c r="OGP96" s="183"/>
      <c r="OGQ96" s="183"/>
      <c r="OGR96" s="183"/>
      <c r="OGS96" s="184"/>
      <c r="OGT96" s="185"/>
      <c r="OGU96" s="183"/>
      <c r="OGW96" s="182"/>
      <c r="OHB96" s="183"/>
      <c r="OHC96" s="183"/>
      <c r="OHD96" s="183"/>
      <c r="OHE96" s="184"/>
      <c r="OHF96" s="185"/>
      <c r="OHG96" s="183"/>
      <c r="OHI96" s="182"/>
      <c r="OHN96" s="183"/>
      <c r="OHO96" s="183"/>
      <c r="OHP96" s="183"/>
      <c r="OHQ96" s="184"/>
      <c r="OHR96" s="185"/>
      <c r="OHS96" s="183"/>
      <c r="OHU96" s="182"/>
      <c r="OHZ96" s="183"/>
      <c r="OIA96" s="183"/>
      <c r="OIB96" s="183"/>
      <c r="OIC96" s="184"/>
      <c r="OID96" s="185"/>
      <c r="OIE96" s="183"/>
      <c r="OIG96" s="182"/>
      <c r="OIL96" s="183"/>
      <c r="OIM96" s="183"/>
      <c r="OIN96" s="183"/>
      <c r="OIO96" s="184"/>
      <c r="OIP96" s="185"/>
      <c r="OIQ96" s="183"/>
      <c r="OIS96" s="182"/>
      <c r="OIX96" s="183"/>
      <c r="OIY96" s="183"/>
      <c r="OIZ96" s="183"/>
      <c r="OJA96" s="184"/>
      <c r="OJB96" s="185"/>
      <c r="OJC96" s="183"/>
      <c r="OJE96" s="182"/>
      <c r="OJJ96" s="183"/>
      <c r="OJK96" s="183"/>
      <c r="OJL96" s="183"/>
      <c r="OJM96" s="184"/>
      <c r="OJN96" s="185"/>
      <c r="OJO96" s="183"/>
      <c r="OJQ96" s="182"/>
      <c r="OJV96" s="183"/>
      <c r="OJW96" s="183"/>
      <c r="OJX96" s="183"/>
      <c r="OJY96" s="184"/>
      <c r="OJZ96" s="185"/>
      <c r="OKA96" s="183"/>
      <c r="OKC96" s="182"/>
      <c r="OKH96" s="183"/>
      <c r="OKI96" s="183"/>
      <c r="OKJ96" s="183"/>
      <c r="OKK96" s="184"/>
      <c r="OKL96" s="185"/>
      <c r="OKM96" s="183"/>
      <c r="OKO96" s="182"/>
      <c r="OKT96" s="183"/>
      <c r="OKU96" s="183"/>
      <c r="OKV96" s="183"/>
      <c r="OKW96" s="184"/>
      <c r="OKX96" s="185"/>
      <c r="OKY96" s="183"/>
      <c r="OLA96" s="182"/>
      <c r="OLF96" s="183"/>
      <c r="OLG96" s="183"/>
      <c r="OLH96" s="183"/>
      <c r="OLI96" s="184"/>
      <c r="OLJ96" s="185"/>
      <c r="OLK96" s="183"/>
      <c r="OLM96" s="182"/>
      <c r="OLR96" s="183"/>
      <c r="OLS96" s="183"/>
      <c r="OLT96" s="183"/>
      <c r="OLU96" s="184"/>
      <c r="OLV96" s="185"/>
      <c r="OLW96" s="183"/>
      <c r="OLY96" s="182"/>
      <c r="OMD96" s="183"/>
      <c r="OME96" s="183"/>
      <c r="OMF96" s="183"/>
      <c r="OMG96" s="184"/>
      <c r="OMH96" s="185"/>
      <c r="OMI96" s="183"/>
      <c r="OMK96" s="182"/>
      <c r="OMP96" s="183"/>
      <c r="OMQ96" s="183"/>
      <c r="OMR96" s="183"/>
      <c r="OMS96" s="184"/>
      <c r="OMT96" s="185"/>
      <c r="OMU96" s="183"/>
      <c r="OMW96" s="182"/>
      <c r="ONB96" s="183"/>
      <c r="ONC96" s="183"/>
      <c r="OND96" s="183"/>
      <c r="ONE96" s="184"/>
      <c r="ONF96" s="185"/>
      <c r="ONG96" s="183"/>
      <c r="ONI96" s="182"/>
      <c r="ONN96" s="183"/>
      <c r="ONO96" s="183"/>
      <c r="ONP96" s="183"/>
      <c r="ONQ96" s="184"/>
      <c r="ONR96" s="185"/>
      <c r="ONS96" s="183"/>
      <c r="ONU96" s="182"/>
      <c r="ONZ96" s="183"/>
      <c r="OOA96" s="183"/>
      <c r="OOB96" s="183"/>
      <c r="OOC96" s="184"/>
      <c r="OOD96" s="185"/>
      <c r="OOE96" s="183"/>
      <c r="OOG96" s="182"/>
      <c r="OOL96" s="183"/>
      <c r="OOM96" s="183"/>
      <c r="OON96" s="183"/>
      <c r="OOO96" s="184"/>
      <c r="OOP96" s="185"/>
      <c r="OOQ96" s="183"/>
      <c r="OOS96" s="182"/>
      <c r="OOX96" s="183"/>
      <c r="OOY96" s="183"/>
      <c r="OOZ96" s="183"/>
      <c r="OPA96" s="184"/>
      <c r="OPB96" s="185"/>
      <c r="OPC96" s="183"/>
      <c r="OPE96" s="182"/>
      <c r="OPJ96" s="183"/>
      <c r="OPK96" s="183"/>
      <c r="OPL96" s="183"/>
      <c r="OPM96" s="184"/>
      <c r="OPN96" s="185"/>
      <c r="OPO96" s="183"/>
      <c r="OPQ96" s="182"/>
      <c r="OPV96" s="183"/>
      <c r="OPW96" s="183"/>
      <c r="OPX96" s="183"/>
      <c r="OPY96" s="184"/>
      <c r="OPZ96" s="185"/>
      <c r="OQA96" s="183"/>
      <c r="OQC96" s="182"/>
      <c r="OQH96" s="183"/>
      <c r="OQI96" s="183"/>
      <c r="OQJ96" s="183"/>
      <c r="OQK96" s="184"/>
      <c r="OQL96" s="185"/>
      <c r="OQM96" s="183"/>
      <c r="OQO96" s="182"/>
      <c r="OQT96" s="183"/>
      <c r="OQU96" s="183"/>
      <c r="OQV96" s="183"/>
      <c r="OQW96" s="184"/>
      <c r="OQX96" s="185"/>
      <c r="OQY96" s="183"/>
      <c r="ORA96" s="182"/>
      <c r="ORF96" s="183"/>
      <c r="ORG96" s="183"/>
      <c r="ORH96" s="183"/>
      <c r="ORI96" s="184"/>
      <c r="ORJ96" s="185"/>
      <c r="ORK96" s="183"/>
      <c r="ORM96" s="182"/>
      <c r="ORR96" s="183"/>
      <c r="ORS96" s="183"/>
      <c r="ORT96" s="183"/>
      <c r="ORU96" s="184"/>
      <c r="ORV96" s="185"/>
      <c r="ORW96" s="183"/>
      <c r="ORY96" s="182"/>
      <c r="OSD96" s="183"/>
      <c r="OSE96" s="183"/>
      <c r="OSF96" s="183"/>
      <c r="OSG96" s="184"/>
      <c r="OSH96" s="185"/>
      <c r="OSI96" s="183"/>
      <c r="OSK96" s="182"/>
      <c r="OSP96" s="183"/>
      <c r="OSQ96" s="183"/>
      <c r="OSR96" s="183"/>
      <c r="OSS96" s="184"/>
      <c r="OST96" s="185"/>
      <c r="OSU96" s="183"/>
      <c r="OSW96" s="182"/>
      <c r="OTB96" s="183"/>
      <c r="OTC96" s="183"/>
      <c r="OTD96" s="183"/>
      <c r="OTE96" s="184"/>
      <c r="OTF96" s="185"/>
      <c r="OTG96" s="183"/>
      <c r="OTI96" s="182"/>
      <c r="OTN96" s="183"/>
      <c r="OTO96" s="183"/>
      <c r="OTP96" s="183"/>
      <c r="OTQ96" s="184"/>
      <c r="OTR96" s="185"/>
      <c r="OTS96" s="183"/>
      <c r="OTU96" s="182"/>
      <c r="OTZ96" s="183"/>
      <c r="OUA96" s="183"/>
      <c r="OUB96" s="183"/>
      <c r="OUC96" s="184"/>
      <c r="OUD96" s="185"/>
      <c r="OUE96" s="183"/>
      <c r="OUG96" s="182"/>
      <c r="OUL96" s="183"/>
      <c r="OUM96" s="183"/>
      <c r="OUN96" s="183"/>
      <c r="OUO96" s="184"/>
      <c r="OUP96" s="185"/>
      <c r="OUQ96" s="183"/>
      <c r="OUS96" s="182"/>
      <c r="OUX96" s="183"/>
      <c r="OUY96" s="183"/>
      <c r="OUZ96" s="183"/>
      <c r="OVA96" s="184"/>
      <c r="OVB96" s="185"/>
      <c r="OVC96" s="183"/>
      <c r="OVE96" s="182"/>
      <c r="OVJ96" s="183"/>
      <c r="OVK96" s="183"/>
      <c r="OVL96" s="183"/>
      <c r="OVM96" s="184"/>
      <c r="OVN96" s="185"/>
      <c r="OVO96" s="183"/>
      <c r="OVQ96" s="182"/>
      <c r="OVV96" s="183"/>
      <c r="OVW96" s="183"/>
      <c r="OVX96" s="183"/>
      <c r="OVY96" s="184"/>
      <c r="OVZ96" s="185"/>
      <c r="OWA96" s="183"/>
      <c r="OWC96" s="182"/>
      <c r="OWH96" s="183"/>
      <c r="OWI96" s="183"/>
      <c r="OWJ96" s="183"/>
      <c r="OWK96" s="184"/>
      <c r="OWL96" s="185"/>
      <c r="OWM96" s="183"/>
      <c r="OWO96" s="182"/>
      <c r="OWT96" s="183"/>
      <c r="OWU96" s="183"/>
      <c r="OWV96" s="183"/>
      <c r="OWW96" s="184"/>
      <c r="OWX96" s="185"/>
      <c r="OWY96" s="183"/>
      <c r="OXA96" s="182"/>
      <c r="OXF96" s="183"/>
      <c r="OXG96" s="183"/>
      <c r="OXH96" s="183"/>
      <c r="OXI96" s="184"/>
      <c r="OXJ96" s="185"/>
      <c r="OXK96" s="183"/>
      <c r="OXM96" s="182"/>
      <c r="OXR96" s="183"/>
      <c r="OXS96" s="183"/>
      <c r="OXT96" s="183"/>
      <c r="OXU96" s="184"/>
      <c r="OXV96" s="185"/>
      <c r="OXW96" s="183"/>
      <c r="OXY96" s="182"/>
      <c r="OYD96" s="183"/>
      <c r="OYE96" s="183"/>
      <c r="OYF96" s="183"/>
      <c r="OYG96" s="184"/>
      <c r="OYH96" s="185"/>
      <c r="OYI96" s="183"/>
      <c r="OYK96" s="182"/>
      <c r="OYP96" s="183"/>
      <c r="OYQ96" s="183"/>
      <c r="OYR96" s="183"/>
      <c r="OYS96" s="184"/>
      <c r="OYT96" s="185"/>
      <c r="OYU96" s="183"/>
      <c r="OYW96" s="182"/>
      <c r="OZB96" s="183"/>
      <c r="OZC96" s="183"/>
      <c r="OZD96" s="183"/>
      <c r="OZE96" s="184"/>
      <c r="OZF96" s="185"/>
      <c r="OZG96" s="183"/>
      <c r="OZI96" s="182"/>
      <c r="OZN96" s="183"/>
      <c r="OZO96" s="183"/>
      <c r="OZP96" s="183"/>
      <c r="OZQ96" s="184"/>
      <c r="OZR96" s="185"/>
      <c r="OZS96" s="183"/>
      <c r="OZU96" s="182"/>
      <c r="OZZ96" s="183"/>
      <c r="PAA96" s="183"/>
      <c r="PAB96" s="183"/>
      <c r="PAC96" s="184"/>
      <c r="PAD96" s="185"/>
      <c r="PAE96" s="183"/>
      <c r="PAG96" s="182"/>
      <c r="PAL96" s="183"/>
      <c r="PAM96" s="183"/>
      <c r="PAN96" s="183"/>
      <c r="PAO96" s="184"/>
      <c r="PAP96" s="185"/>
      <c r="PAQ96" s="183"/>
      <c r="PAS96" s="182"/>
      <c r="PAX96" s="183"/>
      <c r="PAY96" s="183"/>
      <c r="PAZ96" s="183"/>
      <c r="PBA96" s="184"/>
      <c r="PBB96" s="185"/>
      <c r="PBC96" s="183"/>
      <c r="PBE96" s="182"/>
      <c r="PBJ96" s="183"/>
      <c r="PBK96" s="183"/>
      <c r="PBL96" s="183"/>
      <c r="PBM96" s="184"/>
      <c r="PBN96" s="185"/>
      <c r="PBO96" s="183"/>
      <c r="PBQ96" s="182"/>
      <c r="PBV96" s="183"/>
      <c r="PBW96" s="183"/>
      <c r="PBX96" s="183"/>
      <c r="PBY96" s="184"/>
      <c r="PBZ96" s="185"/>
      <c r="PCA96" s="183"/>
      <c r="PCC96" s="182"/>
      <c r="PCH96" s="183"/>
      <c r="PCI96" s="183"/>
      <c r="PCJ96" s="183"/>
      <c r="PCK96" s="184"/>
      <c r="PCL96" s="185"/>
      <c r="PCM96" s="183"/>
      <c r="PCO96" s="182"/>
      <c r="PCT96" s="183"/>
      <c r="PCU96" s="183"/>
      <c r="PCV96" s="183"/>
      <c r="PCW96" s="184"/>
      <c r="PCX96" s="185"/>
      <c r="PCY96" s="183"/>
      <c r="PDA96" s="182"/>
      <c r="PDF96" s="183"/>
      <c r="PDG96" s="183"/>
      <c r="PDH96" s="183"/>
      <c r="PDI96" s="184"/>
      <c r="PDJ96" s="185"/>
      <c r="PDK96" s="183"/>
      <c r="PDM96" s="182"/>
      <c r="PDR96" s="183"/>
      <c r="PDS96" s="183"/>
      <c r="PDT96" s="183"/>
      <c r="PDU96" s="184"/>
      <c r="PDV96" s="185"/>
      <c r="PDW96" s="183"/>
      <c r="PDY96" s="182"/>
      <c r="PED96" s="183"/>
      <c r="PEE96" s="183"/>
      <c r="PEF96" s="183"/>
      <c r="PEG96" s="184"/>
      <c r="PEH96" s="185"/>
      <c r="PEI96" s="183"/>
      <c r="PEK96" s="182"/>
      <c r="PEP96" s="183"/>
      <c r="PEQ96" s="183"/>
      <c r="PER96" s="183"/>
      <c r="PES96" s="184"/>
      <c r="PET96" s="185"/>
      <c r="PEU96" s="183"/>
      <c r="PEW96" s="182"/>
      <c r="PFB96" s="183"/>
      <c r="PFC96" s="183"/>
      <c r="PFD96" s="183"/>
      <c r="PFE96" s="184"/>
      <c r="PFF96" s="185"/>
      <c r="PFG96" s="183"/>
      <c r="PFI96" s="182"/>
      <c r="PFN96" s="183"/>
      <c r="PFO96" s="183"/>
      <c r="PFP96" s="183"/>
      <c r="PFQ96" s="184"/>
      <c r="PFR96" s="185"/>
      <c r="PFS96" s="183"/>
      <c r="PFU96" s="182"/>
      <c r="PFZ96" s="183"/>
      <c r="PGA96" s="183"/>
      <c r="PGB96" s="183"/>
      <c r="PGC96" s="184"/>
      <c r="PGD96" s="185"/>
      <c r="PGE96" s="183"/>
      <c r="PGG96" s="182"/>
      <c r="PGL96" s="183"/>
      <c r="PGM96" s="183"/>
      <c r="PGN96" s="183"/>
      <c r="PGO96" s="184"/>
      <c r="PGP96" s="185"/>
      <c r="PGQ96" s="183"/>
      <c r="PGS96" s="182"/>
      <c r="PGX96" s="183"/>
      <c r="PGY96" s="183"/>
      <c r="PGZ96" s="183"/>
      <c r="PHA96" s="184"/>
      <c r="PHB96" s="185"/>
      <c r="PHC96" s="183"/>
      <c r="PHE96" s="182"/>
      <c r="PHJ96" s="183"/>
      <c r="PHK96" s="183"/>
      <c r="PHL96" s="183"/>
      <c r="PHM96" s="184"/>
      <c r="PHN96" s="185"/>
      <c r="PHO96" s="183"/>
      <c r="PHQ96" s="182"/>
      <c r="PHV96" s="183"/>
      <c r="PHW96" s="183"/>
      <c r="PHX96" s="183"/>
      <c r="PHY96" s="184"/>
      <c r="PHZ96" s="185"/>
      <c r="PIA96" s="183"/>
      <c r="PIC96" s="182"/>
      <c r="PIH96" s="183"/>
      <c r="PII96" s="183"/>
      <c r="PIJ96" s="183"/>
      <c r="PIK96" s="184"/>
      <c r="PIL96" s="185"/>
      <c r="PIM96" s="183"/>
      <c r="PIO96" s="182"/>
      <c r="PIT96" s="183"/>
      <c r="PIU96" s="183"/>
      <c r="PIV96" s="183"/>
      <c r="PIW96" s="184"/>
      <c r="PIX96" s="185"/>
      <c r="PIY96" s="183"/>
      <c r="PJA96" s="182"/>
      <c r="PJF96" s="183"/>
      <c r="PJG96" s="183"/>
      <c r="PJH96" s="183"/>
      <c r="PJI96" s="184"/>
      <c r="PJJ96" s="185"/>
      <c r="PJK96" s="183"/>
      <c r="PJM96" s="182"/>
      <c r="PJR96" s="183"/>
      <c r="PJS96" s="183"/>
      <c r="PJT96" s="183"/>
      <c r="PJU96" s="184"/>
      <c r="PJV96" s="185"/>
      <c r="PJW96" s="183"/>
      <c r="PJY96" s="182"/>
      <c r="PKD96" s="183"/>
      <c r="PKE96" s="183"/>
      <c r="PKF96" s="183"/>
      <c r="PKG96" s="184"/>
      <c r="PKH96" s="185"/>
      <c r="PKI96" s="183"/>
      <c r="PKK96" s="182"/>
      <c r="PKP96" s="183"/>
      <c r="PKQ96" s="183"/>
      <c r="PKR96" s="183"/>
      <c r="PKS96" s="184"/>
      <c r="PKT96" s="185"/>
      <c r="PKU96" s="183"/>
      <c r="PKW96" s="182"/>
      <c r="PLB96" s="183"/>
      <c r="PLC96" s="183"/>
      <c r="PLD96" s="183"/>
      <c r="PLE96" s="184"/>
      <c r="PLF96" s="185"/>
      <c r="PLG96" s="183"/>
      <c r="PLI96" s="182"/>
      <c r="PLN96" s="183"/>
      <c r="PLO96" s="183"/>
      <c r="PLP96" s="183"/>
      <c r="PLQ96" s="184"/>
      <c r="PLR96" s="185"/>
      <c r="PLS96" s="183"/>
      <c r="PLU96" s="182"/>
      <c r="PLZ96" s="183"/>
      <c r="PMA96" s="183"/>
      <c r="PMB96" s="183"/>
      <c r="PMC96" s="184"/>
      <c r="PMD96" s="185"/>
      <c r="PME96" s="183"/>
      <c r="PMG96" s="182"/>
      <c r="PML96" s="183"/>
      <c r="PMM96" s="183"/>
      <c r="PMN96" s="183"/>
      <c r="PMO96" s="184"/>
      <c r="PMP96" s="185"/>
      <c r="PMQ96" s="183"/>
      <c r="PMS96" s="182"/>
      <c r="PMX96" s="183"/>
      <c r="PMY96" s="183"/>
      <c r="PMZ96" s="183"/>
      <c r="PNA96" s="184"/>
      <c r="PNB96" s="185"/>
      <c r="PNC96" s="183"/>
      <c r="PNE96" s="182"/>
      <c r="PNJ96" s="183"/>
      <c r="PNK96" s="183"/>
      <c r="PNL96" s="183"/>
      <c r="PNM96" s="184"/>
      <c r="PNN96" s="185"/>
      <c r="PNO96" s="183"/>
      <c r="PNQ96" s="182"/>
      <c r="PNV96" s="183"/>
      <c r="PNW96" s="183"/>
      <c r="PNX96" s="183"/>
      <c r="PNY96" s="184"/>
      <c r="PNZ96" s="185"/>
      <c r="POA96" s="183"/>
      <c r="POC96" s="182"/>
      <c r="POH96" s="183"/>
      <c r="POI96" s="183"/>
      <c r="POJ96" s="183"/>
      <c r="POK96" s="184"/>
      <c r="POL96" s="185"/>
      <c r="POM96" s="183"/>
      <c r="POO96" s="182"/>
      <c r="POT96" s="183"/>
      <c r="POU96" s="183"/>
      <c r="POV96" s="183"/>
      <c r="POW96" s="184"/>
      <c r="POX96" s="185"/>
      <c r="POY96" s="183"/>
      <c r="PPA96" s="182"/>
      <c r="PPF96" s="183"/>
      <c r="PPG96" s="183"/>
      <c r="PPH96" s="183"/>
      <c r="PPI96" s="184"/>
      <c r="PPJ96" s="185"/>
      <c r="PPK96" s="183"/>
      <c r="PPM96" s="182"/>
      <c r="PPR96" s="183"/>
      <c r="PPS96" s="183"/>
      <c r="PPT96" s="183"/>
      <c r="PPU96" s="184"/>
      <c r="PPV96" s="185"/>
      <c r="PPW96" s="183"/>
      <c r="PPY96" s="182"/>
      <c r="PQD96" s="183"/>
      <c r="PQE96" s="183"/>
      <c r="PQF96" s="183"/>
      <c r="PQG96" s="184"/>
      <c r="PQH96" s="185"/>
      <c r="PQI96" s="183"/>
      <c r="PQK96" s="182"/>
      <c r="PQP96" s="183"/>
      <c r="PQQ96" s="183"/>
      <c r="PQR96" s="183"/>
      <c r="PQS96" s="184"/>
      <c r="PQT96" s="185"/>
      <c r="PQU96" s="183"/>
      <c r="PQW96" s="182"/>
      <c r="PRB96" s="183"/>
      <c r="PRC96" s="183"/>
      <c r="PRD96" s="183"/>
      <c r="PRE96" s="184"/>
      <c r="PRF96" s="185"/>
      <c r="PRG96" s="183"/>
      <c r="PRI96" s="182"/>
      <c r="PRN96" s="183"/>
      <c r="PRO96" s="183"/>
      <c r="PRP96" s="183"/>
      <c r="PRQ96" s="184"/>
      <c r="PRR96" s="185"/>
      <c r="PRS96" s="183"/>
      <c r="PRU96" s="182"/>
      <c r="PRZ96" s="183"/>
      <c r="PSA96" s="183"/>
      <c r="PSB96" s="183"/>
      <c r="PSC96" s="184"/>
      <c r="PSD96" s="185"/>
      <c r="PSE96" s="183"/>
      <c r="PSG96" s="182"/>
      <c r="PSL96" s="183"/>
      <c r="PSM96" s="183"/>
      <c r="PSN96" s="183"/>
      <c r="PSO96" s="184"/>
      <c r="PSP96" s="185"/>
      <c r="PSQ96" s="183"/>
      <c r="PSS96" s="182"/>
      <c r="PSX96" s="183"/>
      <c r="PSY96" s="183"/>
      <c r="PSZ96" s="183"/>
      <c r="PTA96" s="184"/>
      <c r="PTB96" s="185"/>
      <c r="PTC96" s="183"/>
      <c r="PTE96" s="182"/>
      <c r="PTJ96" s="183"/>
      <c r="PTK96" s="183"/>
      <c r="PTL96" s="183"/>
      <c r="PTM96" s="184"/>
      <c r="PTN96" s="185"/>
      <c r="PTO96" s="183"/>
      <c r="PTQ96" s="182"/>
      <c r="PTV96" s="183"/>
      <c r="PTW96" s="183"/>
      <c r="PTX96" s="183"/>
      <c r="PTY96" s="184"/>
      <c r="PTZ96" s="185"/>
      <c r="PUA96" s="183"/>
      <c r="PUC96" s="182"/>
      <c r="PUH96" s="183"/>
      <c r="PUI96" s="183"/>
      <c r="PUJ96" s="183"/>
      <c r="PUK96" s="184"/>
      <c r="PUL96" s="185"/>
      <c r="PUM96" s="183"/>
      <c r="PUO96" s="182"/>
      <c r="PUT96" s="183"/>
      <c r="PUU96" s="183"/>
      <c r="PUV96" s="183"/>
      <c r="PUW96" s="184"/>
      <c r="PUX96" s="185"/>
      <c r="PUY96" s="183"/>
      <c r="PVA96" s="182"/>
      <c r="PVF96" s="183"/>
      <c r="PVG96" s="183"/>
      <c r="PVH96" s="183"/>
      <c r="PVI96" s="184"/>
      <c r="PVJ96" s="185"/>
      <c r="PVK96" s="183"/>
      <c r="PVM96" s="182"/>
      <c r="PVR96" s="183"/>
      <c r="PVS96" s="183"/>
      <c r="PVT96" s="183"/>
      <c r="PVU96" s="184"/>
      <c r="PVV96" s="185"/>
      <c r="PVW96" s="183"/>
      <c r="PVY96" s="182"/>
      <c r="PWD96" s="183"/>
      <c r="PWE96" s="183"/>
      <c r="PWF96" s="183"/>
      <c r="PWG96" s="184"/>
      <c r="PWH96" s="185"/>
      <c r="PWI96" s="183"/>
      <c r="PWK96" s="182"/>
      <c r="PWP96" s="183"/>
      <c r="PWQ96" s="183"/>
      <c r="PWR96" s="183"/>
      <c r="PWS96" s="184"/>
      <c r="PWT96" s="185"/>
      <c r="PWU96" s="183"/>
      <c r="PWW96" s="182"/>
      <c r="PXB96" s="183"/>
      <c r="PXC96" s="183"/>
      <c r="PXD96" s="183"/>
      <c r="PXE96" s="184"/>
      <c r="PXF96" s="185"/>
      <c r="PXG96" s="183"/>
      <c r="PXI96" s="182"/>
      <c r="PXN96" s="183"/>
      <c r="PXO96" s="183"/>
      <c r="PXP96" s="183"/>
      <c r="PXQ96" s="184"/>
      <c r="PXR96" s="185"/>
      <c r="PXS96" s="183"/>
      <c r="PXU96" s="182"/>
      <c r="PXZ96" s="183"/>
      <c r="PYA96" s="183"/>
      <c r="PYB96" s="183"/>
      <c r="PYC96" s="184"/>
      <c r="PYD96" s="185"/>
      <c r="PYE96" s="183"/>
      <c r="PYG96" s="182"/>
      <c r="PYL96" s="183"/>
      <c r="PYM96" s="183"/>
      <c r="PYN96" s="183"/>
      <c r="PYO96" s="184"/>
      <c r="PYP96" s="185"/>
      <c r="PYQ96" s="183"/>
      <c r="PYS96" s="182"/>
      <c r="PYX96" s="183"/>
      <c r="PYY96" s="183"/>
      <c r="PYZ96" s="183"/>
      <c r="PZA96" s="184"/>
      <c r="PZB96" s="185"/>
      <c r="PZC96" s="183"/>
      <c r="PZE96" s="182"/>
      <c r="PZJ96" s="183"/>
      <c r="PZK96" s="183"/>
      <c r="PZL96" s="183"/>
      <c r="PZM96" s="184"/>
      <c r="PZN96" s="185"/>
      <c r="PZO96" s="183"/>
      <c r="PZQ96" s="182"/>
      <c r="PZV96" s="183"/>
      <c r="PZW96" s="183"/>
      <c r="PZX96" s="183"/>
      <c r="PZY96" s="184"/>
      <c r="PZZ96" s="185"/>
      <c r="QAA96" s="183"/>
      <c r="QAC96" s="182"/>
      <c r="QAH96" s="183"/>
      <c r="QAI96" s="183"/>
      <c r="QAJ96" s="183"/>
      <c r="QAK96" s="184"/>
      <c r="QAL96" s="185"/>
      <c r="QAM96" s="183"/>
      <c r="QAO96" s="182"/>
      <c r="QAT96" s="183"/>
      <c r="QAU96" s="183"/>
      <c r="QAV96" s="183"/>
      <c r="QAW96" s="184"/>
      <c r="QAX96" s="185"/>
      <c r="QAY96" s="183"/>
      <c r="QBA96" s="182"/>
      <c r="QBF96" s="183"/>
      <c r="QBG96" s="183"/>
      <c r="QBH96" s="183"/>
      <c r="QBI96" s="184"/>
      <c r="QBJ96" s="185"/>
      <c r="QBK96" s="183"/>
      <c r="QBM96" s="182"/>
      <c r="QBR96" s="183"/>
      <c r="QBS96" s="183"/>
      <c r="QBT96" s="183"/>
      <c r="QBU96" s="184"/>
      <c r="QBV96" s="185"/>
      <c r="QBW96" s="183"/>
      <c r="QBY96" s="182"/>
      <c r="QCD96" s="183"/>
      <c r="QCE96" s="183"/>
      <c r="QCF96" s="183"/>
      <c r="QCG96" s="184"/>
      <c r="QCH96" s="185"/>
      <c r="QCI96" s="183"/>
      <c r="QCK96" s="182"/>
      <c r="QCP96" s="183"/>
      <c r="QCQ96" s="183"/>
      <c r="QCR96" s="183"/>
      <c r="QCS96" s="184"/>
      <c r="QCT96" s="185"/>
      <c r="QCU96" s="183"/>
      <c r="QCW96" s="182"/>
      <c r="QDB96" s="183"/>
      <c r="QDC96" s="183"/>
      <c r="QDD96" s="183"/>
      <c r="QDE96" s="184"/>
      <c r="QDF96" s="185"/>
      <c r="QDG96" s="183"/>
      <c r="QDI96" s="182"/>
      <c r="QDN96" s="183"/>
      <c r="QDO96" s="183"/>
      <c r="QDP96" s="183"/>
      <c r="QDQ96" s="184"/>
      <c r="QDR96" s="185"/>
      <c r="QDS96" s="183"/>
      <c r="QDU96" s="182"/>
      <c r="QDZ96" s="183"/>
      <c r="QEA96" s="183"/>
      <c r="QEB96" s="183"/>
      <c r="QEC96" s="184"/>
      <c r="QED96" s="185"/>
      <c r="QEE96" s="183"/>
      <c r="QEG96" s="182"/>
      <c r="QEL96" s="183"/>
      <c r="QEM96" s="183"/>
      <c r="QEN96" s="183"/>
      <c r="QEO96" s="184"/>
      <c r="QEP96" s="185"/>
      <c r="QEQ96" s="183"/>
      <c r="QES96" s="182"/>
      <c r="QEX96" s="183"/>
      <c r="QEY96" s="183"/>
      <c r="QEZ96" s="183"/>
      <c r="QFA96" s="184"/>
      <c r="QFB96" s="185"/>
      <c r="QFC96" s="183"/>
      <c r="QFE96" s="182"/>
      <c r="QFJ96" s="183"/>
      <c r="QFK96" s="183"/>
      <c r="QFL96" s="183"/>
      <c r="QFM96" s="184"/>
      <c r="QFN96" s="185"/>
      <c r="QFO96" s="183"/>
      <c r="QFQ96" s="182"/>
      <c r="QFV96" s="183"/>
      <c r="QFW96" s="183"/>
      <c r="QFX96" s="183"/>
      <c r="QFY96" s="184"/>
      <c r="QFZ96" s="185"/>
      <c r="QGA96" s="183"/>
      <c r="QGC96" s="182"/>
      <c r="QGH96" s="183"/>
      <c r="QGI96" s="183"/>
      <c r="QGJ96" s="183"/>
      <c r="QGK96" s="184"/>
      <c r="QGL96" s="185"/>
      <c r="QGM96" s="183"/>
      <c r="QGO96" s="182"/>
      <c r="QGT96" s="183"/>
      <c r="QGU96" s="183"/>
      <c r="QGV96" s="183"/>
      <c r="QGW96" s="184"/>
      <c r="QGX96" s="185"/>
      <c r="QGY96" s="183"/>
      <c r="QHA96" s="182"/>
      <c r="QHF96" s="183"/>
      <c r="QHG96" s="183"/>
      <c r="QHH96" s="183"/>
      <c r="QHI96" s="184"/>
      <c r="QHJ96" s="185"/>
      <c r="QHK96" s="183"/>
      <c r="QHM96" s="182"/>
      <c r="QHR96" s="183"/>
      <c r="QHS96" s="183"/>
      <c r="QHT96" s="183"/>
      <c r="QHU96" s="184"/>
      <c r="QHV96" s="185"/>
      <c r="QHW96" s="183"/>
      <c r="QHY96" s="182"/>
      <c r="QID96" s="183"/>
      <c r="QIE96" s="183"/>
      <c r="QIF96" s="183"/>
      <c r="QIG96" s="184"/>
      <c r="QIH96" s="185"/>
      <c r="QII96" s="183"/>
      <c r="QIK96" s="182"/>
      <c r="QIP96" s="183"/>
      <c r="QIQ96" s="183"/>
      <c r="QIR96" s="183"/>
      <c r="QIS96" s="184"/>
      <c r="QIT96" s="185"/>
      <c r="QIU96" s="183"/>
      <c r="QIW96" s="182"/>
      <c r="QJB96" s="183"/>
      <c r="QJC96" s="183"/>
      <c r="QJD96" s="183"/>
      <c r="QJE96" s="184"/>
      <c r="QJF96" s="185"/>
      <c r="QJG96" s="183"/>
      <c r="QJI96" s="182"/>
      <c r="QJN96" s="183"/>
      <c r="QJO96" s="183"/>
      <c r="QJP96" s="183"/>
      <c r="QJQ96" s="184"/>
      <c r="QJR96" s="185"/>
      <c r="QJS96" s="183"/>
      <c r="QJU96" s="182"/>
      <c r="QJZ96" s="183"/>
      <c r="QKA96" s="183"/>
      <c r="QKB96" s="183"/>
      <c r="QKC96" s="184"/>
      <c r="QKD96" s="185"/>
      <c r="QKE96" s="183"/>
      <c r="QKG96" s="182"/>
      <c r="QKL96" s="183"/>
      <c r="QKM96" s="183"/>
      <c r="QKN96" s="183"/>
      <c r="QKO96" s="184"/>
      <c r="QKP96" s="185"/>
      <c r="QKQ96" s="183"/>
      <c r="QKS96" s="182"/>
      <c r="QKX96" s="183"/>
      <c r="QKY96" s="183"/>
      <c r="QKZ96" s="183"/>
      <c r="QLA96" s="184"/>
      <c r="QLB96" s="185"/>
      <c r="QLC96" s="183"/>
      <c r="QLE96" s="182"/>
      <c r="QLJ96" s="183"/>
      <c r="QLK96" s="183"/>
      <c r="QLL96" s="183"/>
      <c r="QLM96" s="184"/>
      <c r="QLN96" s="185"/>
      <c r="QLO96" s="183"/>
      <c r="QLQ96" s="182"/>
      <c r="QLV96" s="183"/>
      <c r="QLW96" s="183"/>
      <c r="QLX96" s="183"/>
      <c r="QLY96" s="184"/>
      <c r="QLZ96" s="185"/>
      <c r="QMA96" s="183"/>
      <c r="QMC96" s="182"/>
      <c r="QMH96" s="183"/>
      <c r="QMI96" s="183"/>
      <c r="QMJ96" s="183"/>
      <c r="QMK96" s="184"/>
      <c r="QML96" s="185"/>
      <c r="QMM96" s="183"/>
      <c r="QMO96" s="182"/>
      <c r="QMT96" s="183"/>
      <c r="QMU96" s="183"/>
      <c r="QMV96" s="183"/>
      <c r="QMW96" s="184"/>
      <c r="QMX96" s="185"/>
      <c r="QMY96" s="183"/>
      <c r="QNA96" s="182"/>
      <c r="QNF96" s="183"/>
      <c r="QNG96" s="183"/>
      <c r="QNH96" s="183"/>
      <c r="QNI96" s="184"/>
      <c r="QNJ96" s="185"/>
      <c r="QNK96" s="183"/>
      <c r="QNM96" s="182"/>
      <c r="QNR96" s="183"/>
      <c r="QNS96" s="183"/>
      <c r="QNT96" s="183"/>
      <c r="QNU96" s="184"/>
      <c r="QNV96" s="185"/>
      <c r="QNW96" s="183"/>
      <c r="QNY96" s="182"/>
      <c r="QOD96" s="183"/>
      <c r="QOE96" s="183"/>
      <c r="QOF96" s="183"/>
      <c r="QOG96" s="184"/>
      <c r="QOH96" s="185"/>
      <c r="QOI96" s="183"/>
      <c r="QOK96" s="182"/>
      <c r="QOP96" s="183"/>
      <c r="QOQ96" s="183"/>
      <c r="QOR96" s="183"/>
      <c r="QOS96" s="184"/>
      <c r="QOT96" s="185"/>
      <c r="QOU96" s="183"/>
      <c r="QOW96" s="182"/>
      <c r="QPB96" s="183"/>
      <c r="QPC96" s="183"/>
      <c r="QPD96" s="183"/>
      <c r="QPE96" s="184"/>
      <c r="QPF96" s="185"/>
      <c r="QPG96" s="183"/>
      <c r="QPI96" s="182"/>
      <c r="QPN96" s="183"/>
      <c r="QPO96" s="183"/>
      <c r="QPP96" s="183"/>
      <c r="QPQ96" s="184"/>
      <c r="QPR96" s="185"/>
      <c r="QPS96" s="183"/>
      <c r="QPU96" s="182"/>
      <c r="QPZ96" s="183"/>
      <c r="QQA96" s="183"/>
      <c r="QQB96" s="183"/>
      <c r="QQC96" s="184"/>
      <c r="QQD96" s="185"/>
      <c r="QQE96" s="183"/>
      <c r="QQG96" s="182"/>
      <c r="QQL96" s="183"/>
      <c r="QQM96" s="183"/>
      <c r="QQN96" s="183"/>
      <c r="QQO96" s="184"/>
      <c r="QQP96" s="185"/>
      <c r="QQQ96" s="183"/>
      <c r="QQS96" s="182"/>
      <c r="QQX96" s="183"/>
      <c r="QQY96" s="183"/>
      <c r="QQZ96" s="183"/>
      <c r="QRA96" s="184"/>
      <c r="QRB96" s="185"/>
      <c r="QRC96" s="183"/>
      <c r="QRE96" s="182"/>
      <c r="QRJ96" s="183"/>
      <c r="QRK96" s="183"/>
      <c r="QRL96" s="183"/>
      <c r="QRM96" s="184"/>
      <c r="QRN96" s="185"/>
      <c r="QRO96" s="183"/>
      <c r="QRQ96" s="182"/>
      <c r="QRV96" s="183"/>
      <c r="QRW96" s="183"/>
      <c r="QRX96" s="183"/>
      <c r="QRY96" s="184"/>
      <c r="QRZ96" s="185"/>
      <c r="QSA96" s="183"/>
      <c r="QSC96" s="182"/>
      <c r="QSH96" s="183"/>
      <c r="QSI96" s="183"/>
      <c r="QSJ96" s="183"/>
      <c r="QSK96" s="184"/>
      <c r="QSL96" s="185"/>
      <c r="QSM96" s="183"/>
      <c r="QSO96" s="182"/>
      <c r="QST96" s="183"/>
      <c r="QSU96" s="183"/>
      <c r="QSV96" s="183"/>
      <c r="QSW96" s="184"/>
      <c r="QSX96" s="185"/>
      <c r="QSY96" s="183"/>
      <c r="QTA96" s="182"/>
      <c r="QTF96" s="183"/>
      <c r="QTG96" s="183"/>
      <c r="QTH96" s="183"/>
      <c r="QTI96" s="184"/>
      <c r="QTJ96" s="185"/>
      <c r="QTK96" s="183"/>
      <c r="QTM96" s="182"/>
      <c r="QTR96" s="183"/>
      <c r="QTS96" s="183"/>
      <c r="QTT96" s="183"/>
      <c r="QTU96" s="184"/>
      <c r="QTV96" s="185"/>
      <c r="QTW96" s="183"/>
      <c r="QTY96" s="182"/>
      <c r="QUD96" s="183"/>
      <c r="QUE96" s="183"/>
      <c r="QUF96" s="183"/>
      <c r="QUG96" s="184"/>
      <c r="QUH96" s="185"/>
      <c r="QUI96" s="183"/>
      <c r="QUK96" s="182"/>
      <c r="QUP96" s="183"/>
      <c r="QUQ96" s="183"/>
      <c r="QUR96" s="183"/>
      <c r="QUS96" s="184"/>
      <c r="QUT96" s="185"/>
      <c r="QUU96" s="183"/>
      <c r="QUW96" s="182"/>
      <c r="QVB96" s="183"/>
      <c r="QVC96" s="183"/>
      <c r="QVD96" s="183"/>
      <c r="QVE96" s="184"/>
      <c r="QVF96" s="185"/>
      <c r="QVG96" s="183"/>
      <c r="QVI96" s="182"/>
      <c r="QVN96" s="183"/>
      <c r="QVO96" s="183"/>
      <c r="QVP96" s="183"/>
      <c r="QVQ96" s="184"/>
      <c r="QVR96" s="185"/>
      <c r="QVS96" s="183"/>
      <c r="QVU96" s="182"/>
      <c r="QVZ96" s="183"/>
      <c r="QWA96" s="183"/>
      <c r="QWB96" s="183"/>
      <c r="QWC96" s="184"/>
      <c r="QWD96" s="185"/>
      <c r="QWE96" s="183"/>
      <c r="QWG96" s="182"/>
      <c r="QWL96" s="183"/>
      <c r="QWM96" s="183"/>
      <c r="QWN96" s="183"/>
      <c r="QWO96" s="184"/>
      <c r="QWP96" s="185"/>
      <c r="QWQ96" s="183"/>
      <c r="QWS96" s="182"/>
      <c r="QWX96" s="183"/>
      <c r="QWY96" s="183"/>
      <c r="QWZ96" s="183"/>
      <c r="QXA96" s="184"/>
      <c r="QXB96" s="185"/>
      <c r="QXC96" s="183"/>
      <c r="QXE96" s="182"/>
      <c r="QXJ96" s="183"/>
      <c r="QXK96" s="183"/>
      <c r="QXL96" s="183"/>
      <c r="QXM96" s="184"/>
      <c r="QXN96" s="185"/>
      <c r="QXO96" s="183"/>
      <c r="QXQ96" s="182"/>
      <c r="QXV96" s="183"/>
      <c r="QXW96" s="183"/>
      <c r="QXX96" s="183"/>
      <c r="QXY96" s="184"/>
      <c r="QXZ96" s="185"/>
      <c r="QYA96" s="183"/>
      <c r="QYC96" s="182"/>
      <c r="QYH96" s="183"/>
      <c r="QYI96" s="183"/>
      <c r="QYJ96" s="183"/>
      <c r="QYK96" s="184"/>
      <c r="QYL96" s="185"/>
      <c r="QYM96" s="183"/>
      <c r="QYO96" s="182"/>
      <c r="QYT96" s="183"/>
      <c r="QYU96" s="183"/>
      <c r="QYV96" s="183"/>
      <c r="QYW96" s="184"/>
      <c r="QYX96" s="185"/>
      <c r="QYY96" s="183"/>
      <c r="QZA96" s="182"/>
      <c r="QZF96" s="183"/>
      <c r="QZG96" s="183"/>
      <c r="QZH96" s="183"/>
      <c r="QZI96" s="184"/>
      <c r="QZJ96" s="185"/>
      <c r="QZK96" s="183"/>
      <c r="QZM96" s="182"/>
      <c r="QZR96" s="183"/>
      <c r="QZS96" s="183"/>
      <c r="QZT96" s="183"/>
      <c r="QZU96" s="184"/>
      <c r="QZV96" s="185"/>
      <c r="QZW96" s="183"/>
      <c r="QZY96" s="182"/>
      <c r="RAD96" s="183"/>
      <c r="RAE96" s="183"/>
      <c r="RAF96" s="183"/>
      <c r="RAG96" s="184"/>
      <c r="RAH96" s="185"/>
      <c r="RAI96" s="183"/>
      <c r="RAK96" s="182"/>
      <c r="RAP96" s="183"/>
      <c r="RAQ96" s="183"/>
      <c r="RAR96" s="183"/>
      <c r="RAS96" s="184"/>
      <c r="RAT96" s="185"/>
      <c r="RAU96" s="183"/>
      <c r="RAW96" s="182"/>
      <c r="RBB96" s="183"/>
      <c r="RBC96" s="183"/>
      <c r="RBD96" s="183"/>
      <c r="RBE96" s="184"/>
      <c r="RBF96" s="185"/>
      <c r="RBG96" s="183"/>
      <c r="RBI96" s="182"/>
      <c r="RBN96" s="183"/>
      <c r="RBO96" s="183"/>
      <c r="RBP96" s="183"/>
      <c r="RBQ96" s="184"/>
      <c r="RBR96" s="185"/>
      <c r="RBS96" s="183"/>
      <c r="RBU96" s="182"/>
      <c r="RBZ96" s="183"/>
      <c r="RCA96" s="183"/>
      <c r="RCB96" s="183"/>
      <c r="RCC96" s="184"/>
      <c r="RCD96" s="185"/>
      <c r="RCE96" s="183"/>
      <c r="RCG96" s="182"/>
      <c r="RCL96" s="183"/>
      <c r="RCM96" s="183"/>
      <c r="RCN96" s="183"/>
      <c r="RCO96" s="184"/>
      <c r="RCP96" s="185"/>
      <c r="RCQ96" s="183"/>
      <c r="RCS96" s="182"/>
      <c r="RCX96" s="183"/>
      <c r="RCY96" s="183"/>
      <c r="RCZ96" s="183"/>
      <c r="RDA96" s="184"/>
      <c r="RDB96" s="185"/>
      <c r="RDC96" s="183"/>
      <c r="RDE96" s="182"/>
      <c r="RDJ96" s="183"/>
      <c r="RDK96" s="183"/>
      <c r="RDL96" s="183"/>
      <c r="RDM96" s="184"/>
      <c r="RDN96" s="185"/>
      <c r="RDO96" s="183"/>
      <c r="RDQ96" s="182"/>
      <c r="RDV96" s="183"/>
      <c r="RDW96" s="183"/>
      <c r="RDX96" s="183"/>
      <c r="RDY96" s="184"/>
      <c r="RDZ96" s="185"/>
      <c r="REA96" s="183"/>
      <c r="REC96" s="182"/>
      <c r="REH96" s="183"/>
      <c r="REI96" s="183"/>
      <c r="REJ96" s="183"/>
      <c r="REK96" s="184"/>
      <c r="REL96" s="185"/>
      <c r="REM96" s="183"/>
      <c r="REO96" s="182"/>
      <c r="RET96" s="183"/>
      <c r="REU96" s="183"/>
      <c r="REV96" s="183"/>
      <c r="REW96" s="184"/>
      <c r="REX96" s="185"/>
      <c r="REY96" s="183"/>
      <c r="RFA96" s="182"/>
      <c r="RFF96" s="183"/>
      <c r="RFG96" s="183"/>
      <c r="RFH96" s="183"/>
      <c r="RFI96" s="184"/>
      <c r="RFJ96" s="185"/>
      <c r="RFK96" s="183"/>
      <c r="RFM96" s="182"/>
      <c r="RFR96" s="183"/>
      <c r="RFS96" s="183"/>
      <c r="RFT96" s="183"/>
      <c r="RFU96" s="184"/>
      <c r="RFV96" s="185"/>
      <c r="RFW96" s="183"/>
      <c r="RFY96" s="182"/>
      <c r="RGD96" s="183"/>
      <c r="RGE96" s="183"/>
      <c r="RGF96" s="183"/>
      <c r="RGG96" s="184"/>
      <c r="RGH96" s="185"/>
      <c r="RGI96" s="183"/>
      <c r="RGK96" s="182"/>
      <c r="RGP96" s="183"/>
      <c r="RGQ96" s="183"/>
      <c r="RGR96" s="183"/>
      <c r="RGS96" s="184"/>
      <c r="RGT96" s="185"/>
      <c r="RGU96" s="183"/>
      <c r="RGW96" s="182"/>
      <c r="RHB96" s="183"/>
      <c r="RHC96" s="183"/>
      <c r="RHD96" s="183"/>
      <c r="RHE96" s="184"/>
      <c r="RHF96" s="185"/>
      <c r="RHG96" s="183"/>
      <c r="RHI96" s="182"/>
      <c r="RHN96" s="183"/>
      <c r="RHO96" s="183"/>
      <c r="RHP96" s="183"/>
      <c r="RHQ96" s="184"/>
      <c r="RHR96" s="185"/>
      <c r="RHS96" s="183"/>
      <c r="RHU96" s="182"/>
      <c r="RHZ96" s="183"/>
      <c r="RIA96" s="183"/>
      <c r="RIB96" s="183"/>
      <c r="RIC96" s="184"/>
      <c r="RID96" s="185"/>
      <c r="RIE96" s="183"/>
      <c r="RIG96" s="182"/>
      <c r="RIL96" s="183"/>
      <c r="RIM96" s="183"/>
      <c r="RIN96" s="183"/>
      <c r="RIO96" s="184"/>
      <c r="RIP96" s="185"/>
      <c r="RIQ96" s="183"/>
      <c r="RIS96" s="182"/>
      <c r="RIX96" s="183"/>
      <c r="RIY96" s="183"/>
      <c r="RIZ96" s="183"/>
      <c r="RJA96" s="184"/>
      <c r="RJB96" s="185"/>
      <c r="RJC96" s="183"/>
      <c r="RJE96" s="182"/>
      <c r="RJJ96" s="183"/>
      <c r="RJK96" s="183"/>
      <c r="RJL96" s="183"/>
      <c r="RJM96" s="184"/>
      <c r="RJN96" s="185"/>
      <c r="RJO96" s="183"/>
      <c r="RJQ96" s="182"/>
      <c r="RJV96" s="183"/>
      <c r="RJW96" s="183"/>
      <c r="RJX96" s="183"/>
      <c r="RJY96" s="184"/>
      <c r="RJZ96" s="185"/>
      <c r="RKA96" s="183"/>
      <c r="RKC96" s="182"/>
      <c r="RKH96" s="183"/>
      <c r="RKI96" s="183"/>
      <c r="RKJ96" s="183"/>
      <c r="RKK96" s="184"/>
      <c r="RKL96" s="185"/>
      <c r="RKM96" s="183"/>
      <c r="RKO96" s="182"/>
      <c r="RKT96" s="183"/>
      <c r="RKU96" s="183"/>
      <c r="RKV96" s="183"/>
      <c r="RKW96" s="184"/>
      <c r="RKX96" s="185"/>
      <c r="RKY96" s="183"/>
      <c r="RLA96" s="182"/>
      <c r="RLF96" s="183"/>
      <c r="RLG96" s="183"/>
      <c r="RLH96" s="183"/>
      <c r="RLI96" s="184"/>
      <c r="RLJ96" s="185"/>
      <c r="RLK96" s="183"/>
      <c r="RLM96" s="182"/>
      <c r="RLR96" s="183"/>
      <c r="RLS96" s="183"/>
      <c r="RLT96" s="183"/>
      <c r="RLU96" s="184"/>
      <c r="RLV96" s="185"/>
      <c r="RLW96" s="183"/>
      <c r="RLY96" s="182"/>
      <c r="RMD96" s="183"/>
      <c r="RME96" s="183"/>
      <c r="RMF96" s="183"/>
      <c r="RMG96" s="184"/>
      <c r="RMH96" s="185"/>
      <c r="RMI96" s="183"/>
      <c r="RMK96" s="182"/>
      <c r="RMP96" s="183"/>
      <c r="RMQ96" s="183"/>
      <c r="RMR96" s="183"/>
      <c r="RMS96" s="184"/>
      <c r="RMT96" s="185"/>
      <c r="RMU96" s="183"/>
      <c r="RMW96" s="182"/>
      <c r="RNB96" s="183"/>
      <c r="RNC96" s="183"/>
      <c r="RND96" s="183"/>
      <c r="RNE96" s="184"/>
      <c r="RNF96" s="185"/>
      <c r="RNG96" s="183"/>
      <c r="RNI96" s="182"/>
      <c r="RNN96" s="183"/>
      <c r="RNO96" s="183"/>
      <c r="RNP96" s="183"/>
      <c r="RNQ96" s="184"/>
      <c r="RNR96" s="185"/>
      <c r="RNS96" s="183"/>
      <c r="RNU96" s="182"/>
      <c r="RNZ96" s="183"/>
      <c r="ROA96" s="183"/>
      <c r="ROB96" s="183"/>
      <c r="ROC96" s="184"/>
      <c r="ROD96" s="185"/>
      <c r="ROE96" s="183"/>
      <c r="ROG96" s="182"/>
      <c r="ROL96" s="183"/>
      <c r="ROM96" s="183"/>
      <c r="RON96" s="183"/>
      <c r="ROO96" s="184"/>
      <c r="ROP96" s="185"/>
      <c r="ROQ96" s="183"/>
      <c r="ROS96" s="182"/>
      <c r="ROX96" s="183"/>
      <c r="ROY96" s="183"/>
      <c r="ROZ96" s="183"/>
      <c r="RPA96" s="184"/>
      <c r="RPB96" s="185"/>
      <c r="RPC96" s="183"/>
      <c r="RPE96" s="182"/>
      <c r="RPJ96" s="183"/>
      <c r="RPK96" s="183"/>
      <c r="RPL96" s="183"/>
      <c r="RPM96" s="184"/>
      <c r="RPN96" s="185"/>
      <c r="RPO96" s="183"/>
      <c r="RPQ96" s="182"/>
      <c r="RPV96" s="183"/>
      <c r="RPW96" s="183"/>
      <c r="RPX96" s="183"/>
      <c r="RPY96" s="184"/>
      <c r="RPZ96" s="185"/>
      <c r="RQA96" s="183"/>
      <c r="RQC96" s="182"/>
      <c r="RQH96" s="183"/>
      <c r="RQI96" s="183"/>
      <c r="RQJ96" s="183"/>
      <c r="RQK96" s="184"/>
      <c r="RQL96" s="185"/>
      <c r="RQM96" s="183"/>
      <c r="RQO96" s="182"/>
      <c r="RQT96" s="183"/>
      <c r="RQU96" s="183"/>
      <c r="RQV96" s="183"/>
      <c r="RQW96" s="184"/>
      <c r="RQX96" s="185"/>
      <c r="RQY96" s="183"/>
      <c r="RRA96" s="182"/>
      <c r="RRF96" s="183"/>
      <c r="RRG96" s="183"/>
      <c r="RRH96" s="183"/>
      <c r="RRI96" s="184"/>
      <c r="RRJ96" s="185"/>
      <c r="RRK96" s="183"/>
      <c r="RRM96" s="182"/>
      <c r="RRR96" s="183"/>
      <c r="RRS96" s="183"/>
      <c r="RRT96" s="183"/>
      <c r="RRU96" s="184"/>
      <c r="RRV96" s="185"/>
      <c r="RRW96" s="183"/>
      <c r="RRY96" s="182"/>
      <c r="RSD96" s="183"/>
      <c r="RSE96" s="183"/>
      <c r="RSF96" s="183"/>
      <c r="RSG96" s="184"/>
      <c r="RSH96" s="185"/>
      <c r="RSI96" s="183"/>
      <c r="RSK96" s="182"/>
      <c r="RSP96" s="183"/>
      <c r="RSQ96" s="183"/>
      <c r="RSR96" s="183"/>
      <c r="RSS96" s="184"/>
      <c r="RST96" s="185"/>
      <c r="RSU96" s="183"/>
      <c r="RSW96" s="182"/>
      <c r="RTB96" s="183"/>
      <c r="RTC96" s="183"/>
      <c r="RTD96" s="183"/>
      <c r="RTE96" s="184"/>
      <c r="RTF96" s="185"/>
      <c r="RTG96" s="183"/>
      <c r="RTI96" s="182"/>
      <c r="RTN96" s="183"/>
      <c r="RTO96" s="183"/>
      <c r="RTP96" s="183"/>
      <c r="RTQ96" s="184"/>
      <c r="RTR96" s="185"/>
      <c r="RTS96" s="183"/>
      <c r="RTU96" s="182"/>
      <c r="RTZ96" s="183"/>
      <c r="RUA96" s="183"/>
      <c r="RUB96" s="183"/>
      <c r="RUC96" s="184"/>
      <c r="RUD96" s="185"/>
      <c r="RUE96" s="183"/>
      <c r="RUG96" s="182"/>
      <c r="RUL96" s="183"/>
      <c r="RUM96" s="183"/>
      <c r="RUN96" s="183"/>
      <c r="RUO96" s="184"/>
      <c r="RUP96" s="185"/>
      <c r="RUQ96" s="183"/>
      <c r="RUS96" s="182"/>
      <c r="RUX96" s="183"/>
      <c r="RUY96" s="183"/>
      <c r="RUZ96" s="183"/>
      <c r="RVA96" s="184"/>
      <c r="RVB96" s="185"/>
      <c r="RVC96" s="183"/>
      <c r="RVE96" s="182"/>
      <c r="RVJ96" s="183"/>
      <c r="RVK96" s="183"/>
      <c r="RVL96" s="183"/>
      <c r="RVM96" s="184"/>
      <c r="RVN96" s="185"/>
      <c r="RVO96" s="183"/>
      <c r="RVQ96" s="182"/>
      <c r="RVV96" s="183"/>
      <c r="RVW96" s="183"/>
      <c r="RVX96" s="183"/>
      <c r="RVY96" s="184"/>
      <c r="RVZ96" s="185"/>
      <c r="RWA96" s="183"/>
      <c r="RWC96" s="182"/>
      <c r="RWH96" s="183"/>
      <c r="RWI96" s="183"/>
      <c r="RWJ96" s="183"/>
      <c r="RWK96" s="184"/>
      <c r="RWL96" s="185"/>
      <c r="RWM96" s="183"/>
      <c r="RWO96" s="182"/>
      <c r="RWT96" s="183"/>
      <c r="RWU96" s="183"/>
      <c r="RWV96" s="183"/>
      <c r="RWW96" s="184"/>
      <c r="RWX96" s="185"/>
      <c r="RWY96" s="183"/>
      <c r="RXA96" s="182"/>
      <c r="RXF96" s="183"/>
      <c r="RXG96" s="183"/>
      <c r="RXH96" s="183"/>
      <c r="RXI96" s="184"/>
      <c r="RXJ96" s="185"/>
      <c r="RXK96" s="183"/>
      <c r="RXM96" s="182"/>
      <c r="RXR96" s="183"/>
      <c r="RXS96" s="183"/>
      <c r="RXT96" s="183"/>
      <c r="RXU96" s="184"/>
      <c r="RXV96" s="185"/>
      <c r="RXW96" s="183"/>
      <c r="RXY96" s="182"/>
      <c r="RYD96" s="183"/>
      <c r="RYE96" s="183"/>
      <c r="RYF96" s="183"/>
      <c r="RYG96" s="184"/>
      <c r="RYH96" s="185"/>
      <c r="RYI96" s="183"/>
      <c r="RYK96" s="182"/>
      <c r="RYP96" s="183"/>
      <c r="RYQ96" s="183"/>
      <c r="RYR96" s="183"/>
      <c r="RYS96" s="184"/>
      <c r="RYT96" s="185"/>
      <c r="RYU96" s="183"/>
      <c r="RYW96" s="182"/>
      <c r="RZB96" s="183"/>
      <c r="RZC96" s="183"/>
      <c r="RZD96" s="183"/>
      <c r="RZE96" s="184"/>
      <c r="RZF96" s="185"/>
      <c r="RZG96" s="183"/>
      <c r="RZI96" s="182"/>
      <c r="RZN96" s="183"/>
      <c r="RZO96" s="183"/>
      <c r="RZP96" s="183"/>
      <c r="RZQ96" s="184"/>
      <c r="RZR96" s="185"/>
      <c r="RZS96" s="183"/>
      <c r="RZU96" s="182"/>
      <c r="RZZ96" s="183"/>
      <c r="SAA96" s="183"/>
      <c r="SAB96" s="183"/>
      <c r="SAC96" s="184"/>
      <c r="SAD96" s="185"/>
      <c r="SAE96" s="183"/>
      <c r="SAG96" s="182"/>
      <c r="SAL96" s="183"/>
      <c r="SAM96" s="183"/>
      <c r="SAN96" s="183"/>
      <c r="SAO96" s="184"/>
      <c r="SAP96" s="185"/>
      <c r="SAQ96" s="183"/>
      <c r="SAS96" s="182"/>
      <c r="SAX96" s="183"/>
      <c r="SAY96" s="183"/>
      <c r="SAZ96" s="183"/>
      <c r="SBA96" s="184"/>
      <c r="SBB96" s="185"/>
      <c r="SBC96" s="183"/>
      <c r="SBE96" s="182"/>
      <c r="SBJ96" s="183"/>
      <c r="SBK96" s="183"/>
      <c r="SBL96" s="183"/>
      <c r="SBM96" s="184"/>
      <c r="SBN96" s="185"/>
      <c r="SBO96" s="183"/>
      <c r="SBQ96" s="182"/>
      <c r="SBV96" s="183"/>
      <c r="SBW96" s="183"/>
      <c r="SBX96" s="183"/>
      <c r="SBY96" s="184"/>
      <c r="SBZ96" s="185"/>
      <c r="SCA96" s="183"/>
      <c r="SCC96" s="182"/>
      <c r="SCH96" s="183"/>
      <c r="SCI96" s="183"/>
      <c r="SCJ96" s="183"/>
      <c r="SCK96" s="184"/>
      <c r="SCL96" s="185"/>
      <c r="SCM96" s="183"/>
      <c r="SCO96" s="182"/>
      <c r="SCT96" s="183"/>
      <c r="SCU96" s="183"/>
      <c r="SCV96" s="183"/>
      <c r="SCW96" s="184"/>
      <c r="SCX96" s="185"/>
      <c r="SCY96" s="183"/>
      <c r="SDA96" s="182"/>
      <c r="SDF96" s="183"/>
      <c r="SDG96" s="183"/>
      <c r="SDH96" s="183"/>
      <c r="SDI96" s="184"/>
      <c r="SDJ96" s="185"/>
      <c r="SDK96" s="183"/>
      <c r="SDM96" s="182"/>
      <c r="SDR96" s="183"/>
      <c r="SDS96" s="183"/>
      <c r="SDT96" s="183"/>
      <c r="SDU96" s="184"/>
      <c r="SDV96" s="185"/>
      <c r="SDW96" s="183"/>
      <c r="SDY96" s="182"/>
      <c r="SED96" s="183"/>
      <c r="SEE96" s="183"/>
      <c r="SEF96" s="183"/>
      <c r="SEG96" s="184"/>
      <c r="SEH96" s="185"/>
      <c r="SEI96" s="183"/>
      <c r="SEK96" s="182"/>
      <c r="SEP96" s="183"/>
      <c r="SEQ96" s="183"/>
      <c r="SER96" s="183"/>
      <c r="SES96" s="184"/>
      <c r="SET96" s="185"/>
      <c r="SEU96" s="183"/>
      <c r="SEW96" s="182"/>
      <c r="SFB96" s="183"/>
      <c r="SFC96" s="183"/>
      <c r="SFD96" s="183"/>
      <c r="SFE96" s="184"/>
      <c r="SFF96" s="185"/>
      <c r="SFG96" s="183"/>
      <c r="SFI96" s="182"/>
      <c r="SFN96" s="183"/>
      <c r="SFO96" s="183"/>
      <c r="SFP96" s="183"/>
      <c r="SFQ96" s="184"/>
      <c r="SFR96" s="185"/>
      <c r="SFS96" s="183"/>
      <c r="SFU96" s="182"/>
      <c r="SFZ96" s="183"/>
      <c r="SGA96" s="183"/>
      <c r="SGB96" s="183"/>
      <c r="SGC96" s="184"/>
      <c r="SGD96" s="185"/>
      <c r="SGE96" s="183"/>
      <c r="SGG96" s="182"/>
      <c r="SGL96" s="183"/>
      <c r="SGM96" s="183"/>
      <c r="SGN96" s="183"/>
      <c r="SGO96" s="184"/>
      <c r="SGP96" s="185"/>
      <c r="SGQ96" s="183"/>
      <c r="SGS96" s="182"/>
      <c r="SGX96" s="183"/>
      <c r="SGY96" s="183"/>
      <c r="SGZ96" s="183"/>
      <c r="SHA96" s="184"/>
      <c r="SHB96" s="185"/>
      <c r="SHC96" s="183"/>
      <c r="SHE96" s="182"/>
      <c r="SHJ96" s="183"/>
      <c r="SHK96" s="183"/>
      <c r="SHL96" s="183"/>
      <c r="SHM96" s="184"/>
      <c r="SHN96" s="185"/>
      <c r="SHO96" s="183"/>
      <c r="SHQ96" s="182"/>
      <c r="SHV96" s="183"/>
      <c r="SHW96" s="183"/>
      <c r="SHX96" s="183"/>
      <c r="SHY96" s="184"/>
      <c r="SHZ96" s="185"/>
      <c r="SIA96" s="183"/>
      <c r="SIC96" s="182"/>
      <c r="SIH96" s="183"/>
      <c r="SII96" s="183"/>
      <c r="SIJ96" s="183"/>
      <c r="SIK96" s="184"/>
      <c r="SIL96" s="185"/>
      <c r="SIM96" s="183"/>
      <c r="SIO96" s="182"/>
      <c r="SIT96" s="183"/>
      <c r="SIU96" s="183"/>
      <c r="SIV96" s="183"/>
      <c r="SIW96" s="184"/>
      <c r="SIX96" s="185"/>
      <c r="SIY96" s="183"/>
      <c r="SJA96" s="182"/>
      <c r="SJF96" s="183"/>
      <c r="SJG96" s="183"/>
      <c r="SJH96" s="183"/>
      <c r="SJI96" s="184"/>
      <c r="SJJ96" s="185"/>
      <c r="SJK96" s="183"/>
      <c r="SJM96" s="182"/>
      <c r="SJR96" s="183"/>
      <c r="SJS96" s="183"/>
      <c r="SJT96" s="183"/>
      <c r="SJU96" s="184"/>
      <c r="SJV96" s="185"/>
      <c r="SJW96" s="183"/>
      <c r="SJY96" s="182"/>
      <c r="SKD96" s="183"/>
      <c r="SKE96" s="183"/>
      <c r="SKF96" s="183"/>
      <c r="SKG96" s="184"/>
      <c r="SKH96" s="185"/>
      <c r="SKI96" s="183"/>
      <c r="SKK96" s="182"/>
      <c r="SKP96" s="183"/>
      <c r="SKQ96" s="183"/>
      <c r="SKR96" s="183"/>
      <c r="SKS96" s="184"/>
      <c r="SKT96" s="185"/>
      <c r="SKU96" s="183"/>
      <c r="SKW96" s="182"/>
      <c r="SLB96" s="183"/>
      <c r="SLC96" s="183"/>
      <c r="SLD96" s="183"/>
      <c r="SLE96" s="184"/>
      <c r="SLF96" s="185"/>
      <c r="SLG96" s="183"/>
      <c r="SLI96" s="182"/>
      <c r="SLN96" s="183"/>
      <c r="SLO96" s="183"/>
      <c r="SLP96" s="183"/>
      <c r="SLQ96" s="184"/>
      <c r="SLR96" s="185"/>
      <c r="SLS96" s="183"/>
      <c r="SLU96" s="182"/>
      <c r="SLZ96" s="183"/>
      <c r="SMA96" s="183"/>
      <c r="SMB96" s="183"/>
      <c r="SMC96" s="184"/>
      <c r="SMD96" s="185"/>
      <c r="SME96" s="183"/>
      <c r="SMG96" s="182"/>
      <c r="SML96" s="183"/>
      <c r="SMM96" s="183"/>
      <c r="SMN96" s="183"/>
      <c r="SMO96" s="184"/>
      <c r="SMP96" s="185"/>
      <c r="SMQ96" s="183"/>
      <c r="SMS96" s="182"/>
      <c r="SMX96" s="183"/>
      <c r="SMY96" s="183"/>
      <c r="SMZ96" s="183"/>
      <c r="SNA96" s="184"/>
      <c r="SNB96" s="185"/>
      <c r="SNC96" s="183"/>
      <c r="SNE96" s="182"/>
      <c r="SNJ96" s="183"/>
      <c r="SNK96" s="183"/>
      <c r="SNL96" s="183"/>
      <c r="SNM96" s="184"/>
      <c r="SNN96" s="185"/>
      <c r="SNO96" s="183"/>
      <c r="SNQ96" s="182"/>
      <c r="SNV96" s="183"/>
      <c r="SNW96" s="183"/>
      <c r="SNX96" s="183"/>
      <c r="SNY96" s="184"/>
      <c r="SNZ96" s="185"/>
      <c r="SOA96" s="183"/>
      <c r="SOC96" s="182"/>
      <c r="SOH96" s="183"/>
      <c r="SOI96" s="183"/>
      <c r="SOJ96" s="183"/>
      <c r="SOK96" s="184"/>
      <c r="SOL96" s="185"/>
      <c r="SOM96" s="183"/>
      <c r="SOO96" s="182"/>
      <c r="SOT96" s="183"/>
      <c r="SOU96" s="183"/>
      <c r="SOV96" s="183"/>
      <c r="SOW96" s="184"/>
      <c r="SOX96" s="185"/>
      <c r="SOY96" s="183"/>
      <c r="SPA96" s="182"/>
      <c r="SPF96" s="183"/>
      <c r="SPG96" s="183"/>
      <c r="SPH96" s="183"/>
      <c r="SPI96" s="184"/>
      <c r="SPJ96" s="185"/>
      <c r="SPK96" s="183"/>
      <c r="SPM96" s="182"/>
      <c r="SPR96" s="183"/>
      <c r="SPS96" s="183"/>
      <c r="SPT96" s="183"/>
      <c r="SPU96" s="184"/>
      <c r="SPV96" s="185"/>
      <c r="SPW96" s="183"/>
      <c r="SPY96" s="182"/>
      <c r="SQD96" s="183"/>
      <c r="SQE96" s="183"/>
      <c r="SQF96" s="183"/>
      <c r="SQG96" s="184"/>
      <c r="SQH96" s="185"/>
      <c r="SQI96" s="183"/>
      <c r="SQK96" s="182"/>
      <c r="SQP96" s="183"/>
      <c r="SQQ96" s="183"/>
      <c r="SQR96" s="183"/>
      <c r="SQS96" s="184"/>
      <c r="SQT96" s="185"/>
      <c r="SQU96" s="183"/>
      <c r="SQW96" s="182"/>
      <c r="SRB96" s="183"/>
      <c r="SRC96" s="183"/>
      <c r="SRD96" s="183"/>
      <c r="SRE96" s="184"/>
      <c r="SRF96" s="185"/>
      <c r="SRG96" s="183"/>
      <c r="SRI96" s="182"/>
      <c r="SRN96" s="183"/>
      <c r="SRO96" s="183"/>
      <c r="SRP96" s="183"/>
      <c r="SRQ96" s="184"/>
      <c r="SRR96" s="185"/>
      <c r="SRS96" s="183"/>
      <c r="SRU96" s="182"/>
      <c r="SRZ96" s="183"/>
      <c r="SSA96" s="183"/>
      <c r="SSB96" s="183"/>
      <c r="SSC96" s="184"/>
      <c r="SSD96" s="185"/>
      <c r="SSE96" s="183"/>
      <c r="SSG96" s="182"/>
      <c r="SSL96" s="183"/>
      <c r="SSM96" s="183"/>
      <c r="SSN96" s="183"/>
      <c r="SSO96" s="184"/>
      <c r="SSP96" s="185"/>
      <c r="SSQ96" s="183"/>
      <c r="SSS96" s="182"/>
      <c r="SSX96" s="183"/>
      <c r="SSY96" s="183"/>
      <c r="SSZ96" s="183"/>
      <c r="STA96" s="184"/>
      <c r="STB96" s="185"/>
      <c r="STC96" s="183"/>
      <c r="STE96" s="182"/>
      <c r="STJ96" s="183"/>
      <c r="STK96" s="183"/>
      <c r="STL96" s="183"/>
      <c r="STM96" s="184"/>
      <c r="STN96" s="185"/>
      <c r="STO96" s="183"/>
      <c r="STQ96" s="182"/>
      <c r="STV96" s="183"/>
      <c r="STW96" s="183"/>
      <c r="STX96" s="183"/>
      <c r="STY96" s="184"/>
      <c r="STZ96" s="185"/>
      <c r="SUA96" s="183"/>
      <c r="SUC96" s="182"/>
      <c r="SUH96" s="183"/>
      <c r="SUI96" s="183"/>
      <c r="SUJ96" s="183"/>
      <c r="SUK96" s="184"/>
      <c r="SUL96" s="185"/>
      <c r="SUM96" s="183"/>
      <c r="SUO96" s="182"/>
      <c r="SUT96" s="183"/>
      <c r="SUU96" s="183"/>
      <c r="SUV96" s="183"/>
      <c r="SUW96" s="184"/>
      <c r="SUX96" s="185"/>
      <c r="SUY96" s="183"/>
      <c r="SVA96" s="182"/>
      <c r="SVF96" s="183"/>
      <c r="SVG96" s="183"/>
      <c r="SVH96" s="183"/>
      <c r="SVI96" s="184"/>
      <c r="SVJ96" s="185"/>
      <c r="SVK96" s="183"/>
      <c r="SVM96" s="182"/>
      <c r="SVR96" s="183"/>
      <c r="SVS96" s="183"/>
      <c r="SVT96" s="183"/>
      <c r="SVU96" s="184"/>
      <c r="SVV96" s="185"/>
      <c r="SVW96" s="183"/>
      <c r="SVY96" s="182"/>
      <c r="SWD96" s="183"/>
      <c r="SWE96" s="183"/>
      <c r="SWF96" s="183"/>
      <c r="SWG96" s="184"/>
      <c r="SWH96" s="185"/>
      <c r="SWI96" s="183"/>
      <c r="SWK96" s="182"/>
      <c r="SWP96" s="183"/>
      <c r="SWQ96" s="183"/>
      <c r="SWR96" s="183"/>
      <c r="SWS96" s="184"/>
      <c r="SWT96" s="185"/>
      <c r="SWU96" s="183"/>
      <c r="SWW96" s="182"/>
      <c r="SXB96" s="183"/>
      <c r="SXC96" s="183"/>
      <c r="SXD96" s="183"/>
      <c r="SXE96" s="184"/>
      <c r="SXF96" s="185"/>
      <c r="SXG96" s="183"/>
      <c r="SXI96" s="182"/>
      <c r="SXN96" s="183"/>
      <c r="SXO96" s="183"/>
      <c r="SXP96" s="183"/>
      <c r="SXQ96" s="184"/>
      <c r="SXR96" s="185"/>
      <c r="SXS96" s="183"/>
      <c r="SXU96" s="182"/>
      <c r="SXZ96" s="183"/>
      <c r="SYA96" s="183"/>
      <c r="SYB96" s="183"/>
      <c r="SYC96" s="184"/>
      <c r="SYD96" s="185"/>
      <c r="SYE96" s="183"/>
      <c r="SYG96" s="182"/>
      <c r="SYL96" s="183"/>
      <c r="SYM96" s="183"/>
      <c r="SYN96" s="183"/>
      <c r="SYO96" s="184"/>
      <c r="SYP96" s="185"/>
      <c r="SYQ96" s="183"/>
      <c r="SYS96" s="182"/>
      <c r="SYX96" s="183"/>
      <c r="SYY96" s="183"/>
      <c r="SYZ96" s="183"/>
      <c r="SZA96" s="184"/>
      <c r="SZB96" s="185"/>
      <c r="SZC96" s="183"/>
      <c r="SZE96" s="182"/>
      <c r="SZJ96" s="183"/>
      <c r="SZK96" s="183"/>
      <c r="SZL96" s="183"/>
      <c r="SZM96" s="184"/>
      <c r="SZN96" s="185"/>
      <c r="SZO96" s="183"/>
      <c r="SZQ96" s="182"/>
      <c r="SZV96" s="183"/>
      <c r="SZW96" s="183"/>
      <c r="SZX96" s="183"/>
      <c r="SZY96" s="184"/>
      <c r="SZZ96" s="185"/>
      <c r="TAA96" s="183"/>
      <c r="TAC96" s="182"/>
      <c r="TAH96" s="183"/>
      <c r="TAI96" s="183"/>
      <c r="TAJ96" s="183"/>
      <c r="TAK96" s="184"/>
      <c r="TAL96" s="185"/>
      <c r="TAM96" s="183"/>
      <c r="TAO96" s="182"/>
      <c r="TAT96" s="183"/>
      <c r="TAU96" s="183"/>
      <c r="TAV96" s="183"/>
      <c r="TAW96" s="184"/>
      <c r="TAX96" s="185"/>
      <c r="TAY96" s="183"/>
      <c r="TBA96" s="182"/>
      <c r="TBF96" s="183"/>
      <c r="TBG96" s="183"/>
      <c r="TBH96" s="183"/>
      <c r="TBI96" s="184"/>
      <c r="TBJ96" s="185"/>
      <c r="TBK96" s="183"/>
      <c r="TBM96" s="182"/>
      <c r="TBR96" s="183"/>
      <c r="TBS96" s="183"/>
      <c r="TBT96" s="183"/>
      <c r="TBU96" s="184"/>
      <c r="TBV96" s="185"/>
      <c r="TBW96" s="183"/>
      <c r="TBY96" s="182"/>
      <c r="TCD96" s="183"/>
      <c r="TCE96" s="183"/>
      <c r="TCF96" s="183"/>
      <c r="TCG96" s="184"/>
      <c r="TCH96" s="185"/>
      <c r="TCI96" s="183"/>
      <c r="TCK96" s="182"/>
      <c r="TCP96" s="183"/>
      <c r="TCQ96" s="183"/>
      <c r="TCR96" s="183"/>
      <c r="TCS96" s="184"/>
      <c r="TCT96" s="185"/>
      <c r="TCU96" s="183"/>
      <c r="TCW96" s="182"/>
      <c r="TDB96" s="183"/>
      <c r="TDC96" s="183"/>
      <c r="TDD96" s="183"/>
      <c r="TDE96" s="184"/>
      <c r="TDF96" s="185"/>
      <c r="TDG96" s="183"/>
      <c r="TDI96" s="182"/>
      <c r="TDN96" s="183"/>
      <c r="TDO96" s="183"/>
      <c r="TDP96" s="183"/>
      <c r="TDQ96" s="184"/>
      <c r="TDR96" s="185"/>
      <c r="TDS96" s="183"/>
      <c r="TDU96" s="182"/>
      <c r="TDZ96" s="183"/>
      <c r="TEA96" s="183"/>
      <c r="TEB96" s="183"/>
      <c r="TEC96" s="184"/>
      <c r="TED96" s="185"/>
      <c r="TEE96" s="183"/>
      <c r="TEG96" s="182"/>
      <c r="TEL96" s="183"/>
      <c r="TEM96" s="183"/>
      <c r="TEN96" s="183"/>
      <c r="TEO96" s="184"/>
      <c r="TEP96" s="185"/>
      <c r="TEQ96" s="183"/>
      <c r="TES96" s="182"/>
      <c r="TEX96" s="183"/>
      <c r="TEY96" s="183"/>
      <c r="TEZ96" s="183"/>
      <c r="TFA96" s="184"/>
      <c r="TFB96" s="185"/>
      <c r="TFC96" s="183"/>
      <c r="TFE96" s="182"/>
      <c r="TFJ96" s="183"/>
      <c r="TFK96" s="183"/>
      <c r="TFL96" s="183"/>
      <c r="TFM96" s="184"/>
      <c r="TFN96" s="185"/>
      <c r="TFO96" s="183"/>
      <c r="TFQ96" s="182"/>
      <c r="TFV96" s="183"/>
      <c r="TFW96" s="183"/>
      <c r="TFX96" s="183"/>
      <c r="TFY96" s="184"/>
      <c r="TFZ96" s="185"/>
      <c r="TGA96" s="183"/>
      <c r="TGC96" s="182"/>
      <c r="TGH96" s="183"/>
      <c r="TGI96" s="183"/>
      <c r="TGJ96" s="183"/>
      <c r="TGK96" s="184"/>
      <c r="TGL96" s="185"/>
      <c r="TGM96" s="183"/>
      <c r="TGO96" s="182"/>
      <c r="TGT96" s="183"/>
      <c r="TGU96" s="183"/>
      <c r="TGV96" s="183"/>
      <c r="TGW96" s="184"/>
      <c r="TGX96" s="185"/>
      <c r="TGY96" s="183"/>
      <c r="THA96" s="182"/>
      <c r="THF96" s="183"/>
      <c r="THG96" s="183"/>
      <c r="THH96" s="183"/>
      <c r="THI96" s="184"/>
      <c r="THJ96" s="185"/>
      <c r="THK96" s="183"/>
      <c r="THM96" s="182"/>
      <c r="THR96" s="183"/>
      <c r="THS96" s="183"/>
      <c r="THT96" s="183"/>
      <c r="THU96" s="184"/>
      <c r="THV96" s="185"/>
      <c r="THW96" s="183"/>
      <c r="THY96" s="182"/>
      <c r="TID96" s="183"/>
      <c r="TIE96" s="183"/>
      <c r="TIF96" s="183"/>
      <c r="TIG96" s="184"/>
      <c r="TIH96" s="185"/>
      <c r="TII96" s="183"/>
      <c r="TIK96" s="182"/>
      <c r="TIP96" s="183"/>
      <c r="TIQ96" s="183"/>
      <c r="TIR96" s="183"/>
      <c r="TIS96" s="184"/>
      <c r="TIT96" s="185"/>
      <c r="TIU96" s="183"/>
      <c r="TIW96" s="182"/>
      <c r="TJB96" s="183"/>
      <c r="TJC96" s="183"/>
      <c r="TJD96" s="183"/>
      <c r="TJE96" s="184"/>
      <c r="TJF96" s="185"/>
      <c r="TJG96" s="183"/>
      <c r="TJI96" s="182"/>
      <c r="TJN96" s="183"/>
      <c r="TJO96" s="183"/>
      <c r="TJP96" s="183"/>
      <c r="TJQ96" s="184"/>
      <c r="TJR96" s="185"/>
      <c r="TJS96" s="183"/>
      <c r="TJU96" s="182"/>
      <c r="TJZ96" s="183"/>
      <c r="TKA96" s="183"/>
      <c r="TKB96" s="183"/>
      <c r="TKC96" s="184"/>
      <c r="TKD96" s="185"/>
      <c r="TKE96" s="183"/>
      <c r="TKG96" s="182"/>
      <c r="TKL96" s="183"/>
      <c r="TKM96" s="183"/>
      <c r="TKN96" s="183"/>
      <c r="TKO96" s="184"/>
      <c r="TKP96" s="185"/>
      <c r="TKQ96" s="183"/>
      <c r="TKS96" s="182"/>
      <c r="TKX96" s="183"/>
      <c r="TKY96" s="183"/>
      <c r="TKZ96" s="183"/>
      <c r="TLA96" s="184"/>
      <c r="TLB96" s="185"/>
      <c r="TLC96" s="183"/>
      <c r="TLE96" s="182"/>
      <c r="TLJ96" s="183"/>
      <c r="TLK96" s="183"/>
      <c r="TLL96" s="183"/>
      <c r="TLM96" s="184"/>
      <c r="TLN96" s="185"/>
      <c r="TLO96" s="183"/>
      <c r="TLQ96" s="182"/>
      <c r="TLV96" s="183"/>
      <c r="TLW96" s="183"/>
      <c r="TLX96" s="183"/>
      <c r="TLY96" s="184"/>
      <c r="TLZ96" s="185"/>
      <c r="TMA96" s="183"/>
      <c r="TMC96" s="182"/>
      <c r="TMH96" s="183"/>
      <c r="TMI96" s="183"/>
      <c r="TMJ96" s="183"/>
      <c r="TMK96" s="184"/>
      <c r="TML96" s="185"/>
      <c r="TMM96" s="183"/>
      <c r="TMO96" s="182"/>
      <c r="TMT96" s="183"/>
      <c r="TMU96" s="183"/>
      <c r="TMV96" s="183"/>
      <c r="TMW96" s="184"/>
      <c r="TMX96" s="185"/>
      <c r="TMY96" s="183"/>
      <c r="TNA96" s="182"/>
      <c r="TNF96" s="183"/>
      <c r="TNG96" s="183"/>
      <c r="TNH96" s="183"/>
      <c r="TNI96" s="184"/>
      <c r="TNJ96" s="185"/>
      <c r="TNK96" s="183"/>
      <c r="TNM96" s="182"/>
      <c r="TNR96" s="183"/>
      <c r="TNS96" s="183"/>
      <c r="TNT96" s="183"/>
      <c r="TNU96" s="184"/>
      <c r="TNV96" s="185"/>
      <c r="TNW96" s="183"/>
      <c r="TNY96" s="182"/>
      <c r="TOD96" s="183"/>
      <c r="TOE96" s="183"/>
      <c r="TOF96" s="183"/>
      <c r="TOG96" s="184"/>
      <c r="TOH96" s="185"/>
      <c r="TOI96" s="183"/>
      <c r="TOK96" s="182"/>
      <c r="TOP96" s="183"/>
      <c r="TOQ96" s="183"/>
      <c r="TOR96" s="183"/>
      <c r="TOS96" s="184"/>
      <c r="TOT96" s="185"/>
      <c r="TOU96" s="183"/>
      <c r="TOW96" s="182"/>
      <c r="TPB96" s="183"/>
      <c r="TPC96" s="183"/>
      <c r="TPD96" s="183"/>
      <c r="TPE96" s="184"/>
      <c r="TPF96" s="185"/>
      <c r="TPG96" s="183"/>
      <c r="TPI96" s="182"/>
      <c r="TPN96" s="183"/>
      <c r="TPO96" s="183"/>
      <c r="TPP96" s="183"/>
      <c r="TPQ96" s="184"/>
      <c r="TPR96" s="185"/>
      <c r="TPS96" s="183"/>
      <c r="TPU96" s="182"/>
      <c r="TPZ96" s="183"/>
      <c r="TQA96" s="183"/>
      <c r="TQB96" s="183"/>
      <c r="TQC96" s="184"/>
      <c r="TQD96" s="185"/>
      <c r="TQE96" s="183"/>
      <c r="TQG96" s="182"/>
      <c r="TQL96" s="183"/>
      <c r="TQM96" s="183"/>
      <c r="TQN96" s="183"/>
      <c r="TQO96" s="184"/>
      <c r="TQP96" s="185"/>
      <c r="TQQ96" s="183"/>
      <c r="TQS96" s="182"/>
      <c r="TQX96" s="183"/>
      <c r="TQY96" s="183"/>
      <c r="TQZ96" s="183"/>
      <c r="TRA96" s="184"/>
      <c r="TRB96" s="185"/>
      <c r="TRC96" s="183"/>
      <c r="TRE96" s="182"/>
      <c r="TRJ96" s="183"/>
      <c r="TRK96" s="183"/>
      <c r="TRL96" s="183"/>
      <c r="TRM96" s="184"/>
      <c r="TRN96" s="185"/>
      <c r="TRO96" s="183"/>
      <c r="TRQ96" s="182"/>
      <c r="TRV96" s="183"/>
      <c r="TRW96" s="183"/>
      <c r="TRX96" s="183"/>
      <c r="TRY96" s="184"/>
      <c r="TRZ96" s="185"/>
      <c r="TSA96" s="183"/>
      <c r="TSC96" s="182"/>
      <c r="TSH96" s="183"/>
      <c r="TSI96" s="183"/>
      <c r="TSJ96" s="183"/>
      <c r="TSK96" s="184"/>
      <c r="TSL96" s="185"/>
      <c r="TSM96" s="183"/>
      <c r="TSO96" s="182"/>
      <c r="TST96" s="183"/>
      <c r="TSU96" s="183"/>
      <c r="TSV96" s="183"/>
      <c r="TSW96" s="184"/>
      <c r="TSX96" s="185"/>
      <c r="TSY96" s="183"/>
      <c r="TTA96" s="182"/>
      <c r="TTF96" s="183"/>
      <c r="TTG96" s="183"/>
      <c r="TTH96" s="183"/>
      <c r="TTI96" s="184"/>
      <c r="TTJ96" s="185"/>
      <c r="TTK96" s="183"/>
      <c r="TTM96" s="182"/>
      <c r="TTR96" s="183"/>
      <c r="TTS96" s="183"/>
      <c r="TTT96" s="183"/>
      <c r="TTU96" s="184"/>
      <c r="TTV96" s="185"/>
      <c r="TTW96" s="183"/>
      <c r="TTY96" s="182"/>
      <c r="TUD96" s="183"/>
      <c r="TUE96" s="183"/>
      <c r="TUF96" s="183"/>
      <c r="TUG96" s="184"/>
      <c r="TUH96" s="185"/>
      <c r="TUI96" s="183"/>
      <c r="TUK96" s="182"/>
      <c r="TUP96" s="183"/>
      <c r="TUQ96" s="183"/>
      <c r="TUR96" s="183"/>
      <c r="TUS96" s="184"/>
      <c r="TUT96" s="185"/>
      <c r="TUU96" s="183"/>
      <c r="TUW96" s="182"/>
      <c r="TVB96" s="183"/>
      <c r="TVC96" s="183"/>
      <c r="TVD96" s="183"/>
      <c r="TVE96" s="184"/>
      <c r="TVF96" s="185"/>
      <c r="TVG96" s="183"/>
      <c r="TVI96" s="182"/>
      <c r="TVN96" s="183"/>
      <c r="TVO96" s="183"/>
      <c r="TVP96" s="183"/>
      <c r="TVQ96" s="184"/>
      <c r="TVR96" s="185"/>
      <c r="TVS96" s="183"/>
      <c r="TVU96" s="182"/>
      <c r="TVZ96" s="183"/>
      <c r="TWA96" s="183"/>
      <c r="TWB96" s="183"/>
      <c r="TWC96" s="184"/>
      <c r="TWD96" s="185"/>
      <c r="TWE96" s="183"/>
      <c r="TWG96" s="182"/>
      <c r="TWL96" s="183"/>
      <c r="TWM96" s="183"/>
      <c r="TWN96" s="183"/>
      <c r="TWO96" s="184"/>
      <c r="TWP96" s="185"/>
      <c r="TWQ96" s="183"/>
      <c r="TWS96" s="182"/>
      <c r="TWX96" s="183"/>
      <c r="TWY96" s="183"/>
      <c r="TWZ96" s="183"/>
      <c r="TXA96" s="184"/>
      <c r="TXB96" s="185"/>
      <c r="TXC96" s="183"/>
      <c r="TXE96" s="182"/>
      <c r="TXJ96" s="183"/>
      <c r="TXK96" s="183"/>
      <c r="TXL96" s="183"/>
      <c r="TXM96" s="184"/>
      <c r="TXN96" s="185"/>
      <c r="TXO96" s="183"/>
      <c r="TXQ96" s="182"/>
      <c r="TXV96" s="183"/>
      <c r="TXW96" s="183"/>
      <c r="TXX96" s="183"/>
      <c r="TXY96" s="184"/>
      <c r="TXZ96" s="185"/>
      <c r="TYA96" s="183"/>
      <c r="TYC96" s="182"/>
      <c r="TYH96" s="183"/>
      <c r="TYI96" s="183"/>
      <c r="TYJ96" s="183"/>
      <c r="TYK96" s="184"/>
      <c r="TYL96" s="185"/>
      <c r="TYM96" s="183"/>
      <c r="TYO96" s="182"/>
      <c r="TYT96" s="183"/>
      <c r="TYU96" s="183"/>
      <c r="TYV96" s="183"/>
      <c r="TYW96" s="184"/>
      <c r="TYX96" s="185"/>
      <c r="TYY96" s="183"/>
      <c r="TZA96" s="182"/>
      <c r="TZF96" s="183"/>
      <c r="TZG96" s="183"/>
      <c r="TZH96" s="183"/>
      <c r="TZI96" s="184"/>
      <c r="TZJ96" s="185"/>
      <c r="TZK96" s="183"/>
      <c r="TZM96" s="182"/>
      <c r="TZR96" s="183"/>
      <c r="TZS96" s="183"/>
      <c r="TZT96" s="183"/>
      <c r="TZU96" s="184"/>
      <c r="TZV96" s="185"/>
      <c r="TZW96" s="183"/>
      <c r="TZY96" s="182"/>
      <c r="UAD96" s="183"/>
      <c r="UAE96" s="183"/>
      <c r="UAF96" s="183"/>
      <c r="UAG96" s="184"/>
      <c r="UAH96" s="185"/>
      <c r="UAI96" s="183"/>
      <c r="UAK96" s="182"/>
      <c r="UAP96" s="183"/>
      <c r="UAQ96" s="183"/>
      <c r="UAR96" s="183"/>
      <c r="UAS96" s="184"/>
      <c r="UAT96" s="185"/>
      <c r="UAU96" s="183"/>
      <c r="UAW96" s="182"/>
      <c r="UBB96" s="183"/>
      <c r="UBC96" s="183"/>
      <c r="UBD96" s="183"/>
      <c r="UBE96" s="184"/>
      <c r="UBF96" s="185"/>
      <c r="UBG96" s="183"/>
      <c r="UBI96" s="182"/>
      <c r="UBN96" s="183"/>
      <c r="UBO96" s="183"/>
      <c r="UBP96" s="183"/>
      <c r="UBQ96" s="184"/>
      <c r="UBR96" s="185"/>
      <c r="UBS96" s="183"/>
      <c r="UBU96" s="182"/>
      <c r="UBZ96" s="183"/>
      <c r="UCA96" s="183"/>
      <c r="UCB96" s="183"/>
      <c r="UCC96" s="184"/>
      <c r="UCD96" s="185"/>
      <c r="UCE96" s="183"/>
      <c r="UCG96" s="182"/>
      <c r="UCL96" s="183"/>
      <c r="UCM96" s="183"/>
      <c r="UCN96" s="183"/>
      <c r="UCO96" s="184"/>
      <c r="UCP96" s="185"/>
      <c r="UCQ96" s="183"/>
      <c r="UCS96" s="182"/>
      <c r="UCX96" s="183"/>
      <c r="UCY96" s="183"/>
      <c r="UCZ96" s="183"/>
      <c r="UDA96" s="184"/>
      <c r="UDB96" s="185"/>
      <c r="UDC96" s="183"/>
      <c r="UDE96" s="182"/>
      <c r="UDJ96" s="183"/>
      <c r="UDK96" s="183"/>
      <c r="UDL96" s="183"/>
      <c r="UDM96" s="184"/>
      <c r="UDN96" s="185"/>
      <c r="UDO96" s="183"/>
      <c r="UDQ96" s="182"/>
      <c r="UDV96" s="183"/>
      <c r="UDW96" s="183"/>
      <c r="UDX96" s="183"/>
      <c r="UDY96" s="184"/>
      <c r="UDZ96" s="185"/>
      <c r="UEA96" s="183"/>
      <c r="UEC96" s="182"/>
      <c r="UEH96" s="183"/>
      <c r="UEI96" s="183"/>
      <c r="UEJ96" s="183"/>
      <c r="UEK96" s="184"/>
      <c r="UEL96" s="185"/>
      <c r="UEM96" s="183"/>
      <c r="UEO96" s="182"/>
      <c r="UET96" s="183"/>
      <c r="UEU96" s="183"/>
      <c r="UEV96" s="183"/>
      <c r="UEW96" s="184"/>
      <c r="UEX96" s="185"/>
      <c r="UEY96" s="183"/>
      <c r="UFA96" s="182"/>
      <c r="UFF96" s="183"/>
      <c r="UFG96" s="183"/>
      <c r="UFH96" s="183"/>
      <c r="UFI96" s="184"/>
      <c r="UFJ96" s="185"/>
      <c r="UFK96" s="183"/>
      <c r="UFM96" s="182"/>
      <c r="UFR96" s="183"/>
      <c r="UFS96" s="183"/>
      <c r="UFT96" s="183"/>
      <c r="UFU96" s="184"/>
      <c r="UFV96" s="185"/>
      <c r="UFW96" s="183"/>
      <c r="UFY96" s="182"/>
      <c r="UGD96" s="183"/>
      <c r="UGE96" s="183"/>
      <c r="UGF96" s="183"/>
      <c r="UGG96" s="184"/>
      <c r="UGH96" s="185"/>
      <c r="UGI96" s="183"/>
      <c r="UGK96" s="182"/>
      <c r="UGP96" s="183"/>
      <c r="UGQ96" s="183"/>
      <c r="UGR96" s="183"/>
      <c r="UGS96" s="184"/>
      <c r="UGT96" s="185"/>
      <c r="UGU96" s="183"/>
      <c r="UGW96" s="182"/>
      <c r="UHB96" s="183"/>
      <c r="UHC96" s="183"/>
      <c r="UHD96" s="183"/>
      <c r="UHE96" s="184"/>
      <c r="UHF96" s="185"/>
      <c r="UHG96" s="183"/>
      <c r="UHI96" s="182"/>
      <c r="UHN96" s="183"/>
      <c r="UHO96" s="183"/>
      <c r="UHP96" s="183"/>
      <c r="UHQ96" s="184"/>
      <c r="UHR96" s="185"/>
      <c r="UHS96" s="183"/>
      <c r="UHU96" s="182"/>
      <c r="UHZ96" s="183"/>
      <c r="UIA96" s="183"/>
      <c r="UIB96" s="183"/>
      <c r="UIC96" s="184"/>
      <c r="UID96" s="185"/>
      <c r="UIE96" s="183"/>
      <c r="UIG96" s="182"/>
      <c r="UIL96" s="183"/>
      <c r="UIM96" s="183"/>
      <c r="UIN96" s="183"/>
      <c r="UIO96" s="184"/>
      <c r="UIP96" s="185"/>
      <c r="UIQ96" s="183"/>
      <c r="UIS96" s="182"/>
      <c r="UIX96" s="183"/>
      <c r="UIY96" s="183"/>
      <c r="UIZ96" s="183"/>
      <c r="UJA96" s="184"/>
      <c r="UJB96" s="185"/>
      <c r="UJC96" s="183"/>
      <c r="UJE96" s="182"/>
      <c r="UJJ96" s="183"/>
      <c r="UJK96" s="183"/>
      <c r="UJL96" s="183"/>
      <c r="UJM96" s="184"/>
      <c r="UJN96" s="185"/>
      <c r="UJO96" s="183"/>
      <c r="UJQ96" s="182"/>
      <c r="UJV96" s="183"/>
      <c r="UJW96" s="183"/>
      <c r="UJX96" s="183"/>
      <c r="UJY96" s="184"/>
      <c r="UJZ96" s="185"/>
      <c r="UKA96" s="183"/>
      <c r="UKC96" s="182"/>
      <c r="UKH96" s="183"/>
      <c r="UKI96" s="183"/>
      <c r="UKJ96" s="183"/>
      <c r="UKK96" s="184"/>
      <c r="UKL96" s="185"/>
      <c r="UKM96" s="183"/>
      <c r="UKO96" s="182"/>
      <c r="UKT96" s="183"/>
      <c r="UKU96" s="183"/>
      <c r="UKV96" s="183"/>
      <c r="UKW96" s="184"/>
      <c r="UKX96" s="185"/>
      <c r="UKY96" s="183"/>
      <c r="ULA96" s="182"/>
      <c r="ULF96" s="183"/>
      <c r="ULG96" s="183"/>
      <c r="ULH96" s="183"/>
      <c r="ULI96" s="184"/>
      <c r="ULJ96" s="185"/>
      <c r="ULK96" s="183"/>
      <c r="ULM96" s="182"/>
      <c r="ULR96" s="183"/>
      <c r="ULS96" s="183"/>
      <c r="ULT96" s="183"/>
      <c r="ULU96" s="184"/>
      <c r="ULV96" s="185"/>
      <c r="ULW96" s="183"/>
      <c r="ULY96" s="182"/>
      <c r="UMD96" s="183"/>
      <c r="UME96" s="183"/>
      <c r="UMF96" s="183"/>
      <c r="UMG96" s="184"/>
      <c r="UMH96" s="185"/>
      <c r="UMI96" s="183"/>
      <c r="UMK96" s="182"/>
      <c r="UMP96" s="183"/>
      <c r="UMQ96" s="183"/>
      <c r="UMR96" s="183"/>
      <c r="UMS96" s="184"/>
      <c r="UMT96" s="185"/>
      <c r="UMU96" s="183"/>
      <c r="UMW96" s="182"/>
      <c r="UNB96" s="183"/>
      <c r="UNC96" s="183"/>
      <c r="UND96" s="183"/>
      <c r="UNE96" s="184"/>
      <c r="UNF96" s="185"/>
      <c r="UNG96" s="183"/>
      <c r="UNI96" s="182"/>
      <c r="UNN96" s="183"/>
      <c r="UNO96" s="183"/>
      <c r="UNP96" s="183"/>
      <c r="UNQ96" s="184"/>
      <c r="UNR96" s="185"/>
      <c r="UNS96" s="183"/>
      <c r="UNU96" s="182"/>
      <c r="UNZ96" s="183"/>
      <c r="UOA96" s="183"/>
      <c r="UOB96" s="183"/>
      <c r="UOC96" s="184"/>
      <c r="UOD96" s="185"/>
      <c r="UOE96" s="183"/>
      <c r="UOG96" s="182"/>
      <c r="UOL96" s="183"/>
      <c r="UOM96" s="183"/>
      <c r="UON96" s="183"/>
      <c r="UOO96" s="184"/>
      <c r="UOP96" s="185"/>
      <c r="UOQ96" s="183"/>
      <c r="UOS96" s="182"/>
      <c r="UOX96" s="183"/>
      <c r="UOY96" s="183"/>
      <c r="UOZ96" s="183"/>
      <c r="UPA96" s="184"/>
      <c r="UPB96" s="185"/>
      <c r="UPC96" s="183"/>
      <c r="UPE96" s="182"/>
      <c r="UPJ96" s="183"/>
      <c r="UPK96" s="183"/>
      <c r="UPL96" s="183"/>
      <c r="UPM96" s="184"/>
      <c r="UPN96" s="185"/>
      <c r="UPO96" s="183"/>
      <c r="UPQ96" s="182"/>
      <c r="UPV96" s="183"/>
      <c r="UPW96" s="183"/>
      <c r="UPX96" s="183"/>
      <c r="UPY96" s="184"/>
      <c r="UPZ96" s="185"/>
      <c r="UQA96" s="183"/>
      <c r="UQC96" s="182"/>
      <c r="UQH96" s="183"/>
      <c r="UQI96" s="183"/>
      <c r="UQJ96" s="183"/>
      <c r="UQK96" s="184"/>
      <c r="UQL96" s="185"/>
      <c r="UQM96" s="183"/>
      <c r="UQO96" s="182"/>
      <c r="UQT96" s="183"/>
      <c r="UQU96" s="183"/>
      <c r="UQV96" s="183"/>
      <c r="UQW96" s="184"/>
      <c r="UQX96" s="185"/>
      <c r="UQY96" s="183"/>
      <c r="URA96" s="182"/>
      <c r="URF96" s="183"/>
      <c r="URG96" s="183"/>
      <c r="URH96" s="183"/>
      <c r="URI96" s="184"/>
      <c r="URJ96" s="185"/>
      <c r="URK96" s="183"/>
      <c r="URM96" s="182"/>
      <c r="URR96" s="183"/>
      <c r="URS96" s="183"/>
      <c r="URT96" s="183"/>
      <c r="URU96" s="184"/>
      <c r="URV96" s="185"/>
      <c r="URW96" s="183"/>
      <c r="URY96" s="182"/>
      <c r="USD96" s="183"/>
      <c r="USE96" s="183"/>
      <c r="USF96" s="183"/>
      <c r="USG96" s="184"/>
      <c r="USH96" s="185"/>
      <c r="USI96" s="183"/>
      <c r="USK96" s="182"/>
      <c r="USP96" s="183"/>
      <c r="USQ96" s="183"/>
      <c r="USR96" s="183"/>
      <c r="USS96" s="184"/>
      <c r="UST96" s="185"/>
      <c r="USU96" s="183"/>
      <c r="USW96" s="182"/>
      <c r="UTB96" s="183"/>
      <c r="UTC96" s="183"/>
      <c r="UTD96" s="183"/>
      <c r="UTE96" s="184"/>
      <c r="UTF96" s="185"/>
      <c r="UTG96" s="183"/>
      <c r="UTI96" s="182"/>
      <c r="UTN96" s="183"/>
      <c r="UTO96" s="183"/>
      <c r="UTP96" s="183"/>
      <c r="UTQ96" s="184"/>
      <c r="UTR96" s="185"/>
      <c r="UTS96" s="183"/>
      <c r="UTU96" s="182"/>
      <c r="UTZ96" s="183"/>
      <c r="UUA96" s="183"/>
      <c r="UUB96" s="183"/>
      <c r="UUC96" s="184"/>
      <c r="UUD96" s="185"/>
      <c r="UUE96" s="183"/>
      <c r="UUG96" s="182"/>
      <c r="UUL96" s="183"/>
      <c r="UUM96" s="183"/>
      <c r="UUN96" s="183"/>
      <c r="UUO96" s="184"/>
      <c r="UUP96" s="185"/>
      <c r="UUQ96" s="183"/>
      <c r="UUS96" s="182"/>
      <c r="UUX96" s="183"/>
      <c r="UUY96" s="183"/>
      <c r="UUZ96" s="183"/>
      <c r="UVA96" s="184"/>
      <c r="UVB96" s="185"/>
      <c r="UVC96" s="183"/>
      <c r="UVE96" s="182"/>
      <c r="UVJ96" s="183"/>
      <c r="UVK96" s="183"/>
      <c r="UVL96" s="183"/>
      <c r="UVM96" s="184"/>
      <c r="UVN96" s="185"/>
      <c r="UVO96" s="183"/>
      <c r="UVQ96" s="182"/>
      <c r="UVV96" s="183"/>
      <c r="UVW96" s="183"/>
      <c r="UVX96" s="183"/>
      <c r="UVY96" s="184"/>
      <c r="UVZ96" s="185"/>
      <c r="UWA96" s="183"/>
      <c r="UWC96" s="182"/>
      <c r="UWH96" s="183"/>
      <c r="UWI96" s="183"/>
      <c r="UWJ96" s="183"/>
      <c r="UWK96" s="184"/>
      <c r="UWL96" s="185"/>
      <c r="UWM96" s="183"/>
      <c r="UWO96" s="182"/>
      <c r="UWT96" s="183"/>
      <c r="UWU96" s="183"/>
      <c r="UWV96" s="183"/>
      <c r="UWW96" s="184"/>
      <c r="UWX96" s="185"/>
      <c r="UWY96" s="183"/>
      <c r="UXA96" s="182"/>
      <c r="UXF96" s="183"/>
      <c r="UXG96" s="183"/>
      <c r="UXH96" s="183"/>
      <c r="UXI96" s="184"/>
      <c r="UXJ96" s="185"/>
      <c r="UXK96" s="183"/>
      <c r="UXM96" s="182"/>
      <c r="UXR96" s="183"/>
      <c r="UXS96" s="183"/>
      <c r="UXT96" s="183"/>
      <c r="UXU96" s="184"/>
      <c r="UXV96" s="185"/>
      <c r="UXW96" s="183"/>
      <c r="UXY96" s="182"/>
      <c r="UYD96" s="183"/>
      <c r="UYE96" s="183"/>
      <c r="UYF96" s="183"/>
      <c r="UYG96" s="184"/>
      <c r="UYH96" s="185"/>
      <c r="UYI96" s="183"/>
      <c r="UYK96" s="182"/>
      <c r="UYP96" s="183"/>
      <c r="UYQ96" s="183"/>
      <c r="UYR96" s="183"/>
      <c r="UYS96" s="184"/>
      <c r="UYT96" s="185"/>
      <c r="UYU96" s="183"/>
      <c r="UYW96" s="182"/>
      <c r="UZB96" s="183"/>
      <c r="UZC96" s="183"/>
      <c r="UZD96" s="183"/>
      <c r="UZE96" s="184"/>
      <c r="UZF96" s="185"/>
      <c r="UZG96" s="183"/>
      <c r="UZI96" s="182"/>
      <c r="UZN96" s="183"/>
      <c r="UZO96" s="183"/>
      <c r="UZP96" s="183"/>
      <c r="UZQ96" s="184"/>
      <c r="UZR96" s="185"/>
      <c r="UZS96" s="183"/>
      <c r="UZU96" s="182"/>
      <c r="UZZ96" s="183"/>
      <c r="VAA96" s="183"/>
      <c r="VAB96" s="183"/>
      <c r="VAC96" s="184"/>
      <c r="VAD96" s="185"/>
      <c r="VAE96" s="183"/>
      <c r="VAG96" s="182"/>
      <c r="VAL96" s="183"/>
      <c r="VAM96" s="183"/>
      <c r="VAN96" s="183"/>
      <c r="VAO96" s="184"/>
      <c r="VAP96" s="185"/>
      <c r="VAQ96" s="183"/>
      <c r="VAS96" s="182"/>
      <c r="VAX96" s="183"/>
      <c r="VAY96" s="183"/>
      <c r="VAZ96" s="183"/>
      <c r="VBA96" s="184"/>
      <c r="VBB96" s="185"/>
      <c r="VBC96" s="183"/>
      <c r="VBE96" s="182"/>
      <c r="VBJ96" s="183"/>
      <c r="VBK96" s="183"/>
      <c r="VBL96" s="183"/>
      <c r="VBM96" s="184"/>
      <c r="VBN96" s="185"/>
      <c r="VBO96" s="183"/>
      <c r="VBQ96" s="182"/>
      <c r="VBV96" s="183"/>
      <c r="VBW96" s="183"/>
      <c r="VBX96" s="183"/>
      <c r="VBY96" s="184"/>
      <c r="VBZ96" s="185"/>
      <c r="VCA96" s="183"/>
      <c r="VCC96" s="182"/>
      <c r="VCH96" s="183"/>
      <c r="VCI96" s="183"/>
      <c r="VCJ96" s="183"/>
      <c r="VCK96" s="184"/>
      <c r="VCL96" s="185"/>
      <c r="VCM96" s="183"/>
      <c r="VCO96" s="182"/>
      <c r="VCT96" s="183"/>
      <c r="VCU96" s="183"/>
      <c r="VCV96" s="183"/>
      <c r="VCW96" s="184"/>
      <c r="VCX96" s="185"/>
      <c r="VCY96" s="183"/>
      <c r="VDA96" s="182"/>
      <c r="VDF96" s="183"/>
      <c r="VDG96" s="183"/>
      <c r="VDH96" s="183"/>
      <c r="VDI96" s="184"/>
      <c r="VDJ96" s="185"/>
      <c r="VDK96" s="183"/>
      <c r="VDM96" s="182"/>
      <c r="VDR96" s="183"/>
      <c r="VDS96" s="183"/>
      <c r="VDT96" s="183"/>
      <c r="VDU96" s="184"/>
      <c r="VDV96" s="185"/>
      <c r="VDW96" s="183"/>
      <c r="VDY96" s="182"/>
      <c r="VED96" s="183"/>
      <c r="VEE96" s="183"/>
      <c r="VEF96" s="183"/>
      <c r="VEG96" s="184"/>
      <c r="VEH96" s="185"/>
      <c r="VEI96" s="183"/>
      <c r="VEK96" s="182"/>
      <c r="VEP96" s="183"/>
      <c r="VEQ96" s="183"/>
      <c r="VER96" s="183"/>
      <c r="VES96" s="184"/>
      <c r="VET96" s="185"/>
      <c r="VEU96" s="183"/>
      <c r="VEW96" s="182"/>
      <c r="VFB96" s="183"/>
      <c r="VFC96" s="183"/>
      <c r="VFD96" s="183"/>
      <c r="VFE96" s="184"/>
      <c r="VFF96" s="185"/>
      <c r="VFG96" s="183"/>
      <c r="VFI96" s="182"/>
      <c r="VFN96" s="183"/>
      <c r="VFO96" s="183"/>
      <c r="VFP96" s="183"/>
      <c r="VFQ96" s="184"/>
      <c r="VFR96" s="185"/>
      <c r="VFS96" s="183"/>
      <c r="VFU96" s="182"/>
      <c r="VFZ96" s="183"/>
      <c r="VGA96" s="183"/>
      <c r="VGB96" s="183"/>
      <c r="VGC96" s="184"/>
      <c r="VGD96" s="185"/>
      <c r="VGE96" s="183"/>
      <c r="VGG96" s="182"/>
      <c r="VGL96" s="183"/>
      <c r="VGM96" s="183"/>
      <c r="VGN96" s="183"/>
      <c r="VGO96" s="184"/>
      <c r="VGP96" s="185"/>
      <c r="VGQ96" s="183"/>
      <c r="VGS96" s="182"/>
      <c r="VGX96" s="183"/>
      <c r="VGY96" s="183"/>
      <c r="VGZ96" s="183"/>
      <c r="VHA96" s="184"/>
      <c r="VHB96" s="185"/>
      <c r="VHC96" s="183"/>
      <c r="VHE96" s="182"/>
      <c r="VHJ96" s="183"/>
      <c r="VHK96" s="183"/>
      <c r="VHL96" s="183"/>
      <c r="VHM96" s="184"/>
      <c r="VHN96" s="185"/>
      <c r="VHO96" s="183"/>
      <c r="VHQ96" s="182"/>
      <c r="VHV96" s="183"/>
      <c r="VHW96" s="183"/>
      <c r="VHX96" s="183"/>
      <c r="VHY96" s="184"/>
      <c r="VHZ96" s="185"/>
      <c r="VIA96" s="183"/>
      <c r="VIC96" s="182"/>
      <c r="VIH96" s="183"/>
      <c r="VII96" s="183"/>
      <c r="VIJ96" s="183"/>
      <c r="VIK96" s="184"/>
      <c r="VIL96" s="185"/>
      <c r="VIM96" s="183"/>
      <c r="VIO96" s="182"/>
      <c r="VIT96" s="183"/>
      <c r="VIU96" s="183"/>
      <c r="VIV96" s="183"/>
      <c r="VIW96" s="184"/>
      <c r="VIX96" s="185"/>
      <c r="VIY96" s="183"/>
      <c r="VJA96" s="182"/>
      <c r="VJF96" s="183"/>
      <c r="VJG96" s="183"/>
      <c r="VJH96" s="183"/>
      <c r="VJI96" s="184"/>
      <c r="VJJ96" s="185"/>
      <c r="VJK96" s="183"/>
      <c r="VJM96" s="182"/>
      <c r="VJR96" s="183"/>
      <c r="VJS96" s="183"/>
      <c r="VJT96" s="183"/>
      <c r="VJU96" s="184"/>
      <c r="VJV96" s="185"/>
      <c r="VJW96" s="183"/>
      <c r="VJY96" s="182"/>
      <c r="VKD96" s="183"/>
      <c r="VKE96" s="183"/>
      <c r="VKF96" s="183"/>
      <c r="VKG96" s="184"/>
      <c r="VKH96" s="185"/>
      <c r="VKI96" s="183"/>
      <c r="VKK96" s="182"/>
      <c r="VKP96" s="183"/>
      <c r="VKQ96" s="183"/>
      <c r="VKR96" s="183"/>
      <c r="VKS96" s="184"/>
      <c r="VKT96" s="185"/>
      <c r="VKU96" s="183"/>
      <c r="VKW96" s="182"/>
      <c r="VLB96" s="183"/>
      <c r="VLC96" s="183"/>
      <c r="VLD96" s="183"/>
      <c r="VLE96" s="184"/>
      <c r="VLF96" s="185"/>
      <c r="VLG96" s="183"/>
      <c r="VLI96" s="182"/>
      <c r="VLN96" s="183"/>
      <c r="VLO96" s="183"/>
      <c r="VLP96" s="183"/>
      <c r="VLQ96" s="184"/>
      <c r="VLR96" s="185"/>
      <c r="VLS96" s="183"/>
      <c r="VLU96" s="182"/>
      <c r="VLZ96" s="183"/>
      <c r="VMA96" s="183"/>
      <c r="VMB96" s="183"/>
      <c r="VMC96" s="184"/>
      <c r="VMD96" s="185"/>
      <c r="VME96" s="183"/>
      <c r="VMG96" s="182"/>
      <c r="VML96" s="183"/>
      <c r="VMM96" s="183"/>
      <c r="VMN96" s="183"/>
      <c r="VMO96" s="184"/>
      <c r="VMP96" s="185"/>
      <c r="VMQ96" s="183"/>
      <c r="VMS96" s="182"/>
      <c r="VMX96" s="183"/>
      <c r="VMY96" s="183"/>
      <c r="VMZ96" s="183"/>
      <c r="VNA96" s="184"/>
      <c r="VNB96" s="185"/>
      <c r="VNC96" s="183"/>
      <c r="VNE96" s="182"/>
      <c r="VNJ96" s="183"/>
      <c r="VNK96" s="183"/>
      <c r="VNL96" s="183"/>
      <c r="VNM96" s="184"/>
      <c r="VNN96" s="185"/>
      <c r="VNO96" s="183"/>
      <c r="VNQ96" s="182"/>
      <c r="VNV96" s="183"/>
      <c r="VNW96" s="183"/>
      <c r="VNX96" s="183"/>
      <c r="VNY96" s="184"/>
      <c r="VNZ96" s="185"/>
      <c r="VOA96" s="183"/>
      <c r="VOC96" s="182"/>
      <c r="VOH96" s="183"/>
      <c r="VOI96" s="183"/>
      <c r="VOJ96" s="183"/>
      <c r="VOK96" s="184"/>
      <c r="VOL96" s="185"/>
      <c r="VOM96" s="183"/>
      <c r="VOO96" s="182"/>
      <c r="VOT96" s="183"/>
      <c r="VOU96" s="183"/>
      <c r="VOV96" s="183"/>
      <c r="VOW96" s="184"/>
      <c r="VOX96" s="185"/>
      <c r="VOY96" s="183"/>
      <c r="VPA96" s="182"/>
      <c r="VPF96" s="183"/>
      <c r="VPG96" s="183"/>
      <c r="VPH96" s="183"/>
      <c r="VPI96" s="184"/>
      <c r="VPJ96" s="185"/>
      <c r="VPK96" s="183"/>
      <c r="VPM96" s="182"/>
      <c r="VPR96" s="183"/>
      <c r="VPS96" s="183"/>
      <c r="VPT96" s="183"/>
      <c r="VPU96" s="184"/>
      <c r="VPV96" s="185"/>
      <c r="VPW96" s="183"/>
      <c r="VPY96" s="182"/>
      <c r="VQD96" s="183"/>
      <c r="VQE96" s="183"/>
      <c r="VQF96" s="183"/>
      <c r="VQG96" s="184"/>
      <c r="VQH96" s="185"/>
      <c r="VQI96" s="183"/>
      <c r="VQK96" s="182"/>
      <c r="VQP96" s="183"/>
      <c r="VQQ96" s="183"/>
      <c r="VQR96" s="183"/>
      <c r="VQS96" s="184"/>
      <c r="VQT96" s="185"/>
      <c r="VQU96" s="183"/>
      <c r="VQW96" s="182"/>
      <c r="VRB96" s="183"/>
      <c r="VRC96" s="183"/>
      <c r="VRD96" s="183"/>
      <c r="VRE96" s="184"/>
      <c r="VRF96" s="185"/>
      <c r="VRG96" s="183"/>
      <c r="VRI96" s="182"/>
      <c r="VRN96" s="183"/>
      <c r="VRO96" s="183"/>
      <c r="VRP96" s="183"/>
      <c r="VRQ96" s="184"/>
      <c r="VRR96" s="185"/>
      <c r="VRS96" s="183"/>
      <c r="VRU96" s="182"/>
      <c r="VRZ96" s="183"/>
      <c r="VSA96" s="183"/>
      <c r="VSB96" s="183"/>
      <c r="VSC96" s="184"/>
      <c r="VSD96" s="185"/>
      <c r="VSE96" s="183"/>
      <c r="VSG96" s="182"/>
      <c r="VSL96" s="183"/>
      <c r="VSM96" s="183"/>
      <c r="VSN96" s="183"/>
      <c r="VSO96" s="184"/>
      <c r="VSP96" s="185"/>
      <c r="VSQ96" s="183"/>
      <c r="VSS96" s="182"/>
      <c r="VSX96" s="183"/>
      <c r="VSY96" s="183"/>
      <c r="VSZ96" s="183"/>
      <c r="VTA96" s="184"/>
      <c r="VTB96" s="185"/>
      <c r="VTC96" s="183"/>
      <c r="VTE96" s="182"/>
      <c r="VTJ96" s="183"/>
      <c r="VTK96" s="183"/>
      <c r="VTL96" s="183"/>
      <c r="VTM96" s="184"/>
      <c r="VTN96" s="185"/>
      <c r="VTO96" s="183"/>
      <c r="VTQ96" s="182"/>
      <c r="VTV96" s="183"/>
      <c r="VTW96" s="183"/>
      <c r="VTX96" s="183"/>
      <c r="VTY96" s="184"/>
      <c r="VTZ96" s="185"/>
      <c r="VUA96" s="183"/>
      <c r="VUC96" s="182"/>
      <c r="VUH96" s="183"/>
      <c r="VUI96" s="183"/>
      <c r="VUJ96" s="183"/>
      <c r="VUK96" s="184"/>
      <c r="VUL96" s="185"/>
      <c r="VUM96" s="183"/>
      <c r="VUO96" s="182"/>
      <c r="VUT96" s="183"/>
      <c r="VUU96" s="183"/>
      <c r="VUV96" s="183"/>
      <c r="VUW96" s="184"/>
      <c r="VUX96" s="185"/>
      <c r="VUY96" s="183"/>
      <c r="VVA96" s="182"/>
      <c r="VVF96" s="183"/>
      <c r="VVG96" s="183"/>
      <c r="VVH96" s="183"/>
      <c r="VVI96" s="184"/>
      <c r="VVJ96" s="185"/>
      <c r="VVK96" s="183"/>
      <c r="VVM96" s="182"/>
      <c r="VVR96" s="183"/>
      <c r="VVS96" s="183"/>
      <c r="VVT96" s="183"/>
      <c r="VVU96" s="184"/>
      <c r="VVV96" s="185"/>
      <c r="VVW96" s="183"/>
      <c r="VVY96" s="182"/>
      <c r="VWD96" s="183"/>
      <c r="VWE96" s="183"/>
      <c r="VWF96" s="183"/>
      <c r="VWG96" s="184"/>
      <c r="VWH96" s="185"/>
      <c r="VWI96" s="183"/>
      <c r="VWK96" s="182"/>
      <c r="VWP96" s="183"/>
      <c r="VWQ96" s="183"/>
      <c r="VWR96" s="183"/>
      <c r="VWS96" s="184"/>
      <c r="VWT96" s="185"/>
      <c r="VWU96" s="183"/>
      <c r="VWW96" s="182"/>
      <c r="VXB96" s="183"/>
      <c r="VXC96" s="183"/>
      <c r="VXD96" s="183"/>
      <c r="VXE96" s="184"/>
      <c r="VXF96" s="185"/>
      <c r="VXG96" s="183"/>
      <c r="VXI96" s="182"/>
      <c r="VXN96" s="183"/>
      <c r="VXO96" s="183"/>
      <c r="VXP96" s="183"/>
      <c r="VXQ96" s="184"/>
      <c r="VXR96" s="185"/>
      <c r="VXS96" s="183"/>
      <c r="VXU96" s="182"/>
      <c r="VXZ96" s="183"/>
      <c r="VYA96" s="183"/>
      <c r="VYB96" s="183"/>
      <c r="VYC96" s="184"/>
      <c r="VYD96" s="185"/>
      <c r="VYE96" s="183"/>
      <c r="VYG96" s="182"/>
      <c r="VYL96" s="183"/>
      <c r="VYM96" s="183"/>
      <c r="VYN96" s="183"/>
      <c r="VYO96" s="184"/>
      <c r="VYP96" s="185"/>
      <c r="VYQ96" s="183"/>
      <c r="VYS96" s="182"/>
      <c r="VYX96" s="183"/>
      <c r="VYY96" s="183"/>
      <c r="VYZ96" s="183"/>
      <c r="VZA96" s="184"/>
      <c r="VZB96" s="185"/>
      <c r="VZC96" s="183"/>
      <c r="VZE96" s="182"/>
      <c r="VZJ96" s="183"/>
      <c r="VZK96" s="183"/>
      <c r="VZL96" s="183"/>
      <c r="VZM96" s="184"/>
      <c r="VZN96" s="185"/>
      <c r="VZO96" s="183"/>
      <c r="VZQ96" s="182"/>
      <c r="VZV96" s="183"/>
      <c r="VZW96" s="183"/>
      <c r="VZX96" s="183"/>
      <c r="VZY96" s="184"/>
      <c r="VZZ96" s="185"/>
      <c r="WAA96" s="183"/>
      <c r="WAC96" s="182"/>
      <c r="WAH96" s="183"/>
      <c r="WAI96" s="183"/>
      <c r="WAJ96" s="183"/>
      <c r="WAK96" s="184"/>
      <c r="WAL96" s="185"/>
      <c r="WAM96" s="183"/>
      <c r="WAO96" s="182"/>
      <c r="WAT96" s="183"/>
      <c r="WAU96" s="183"/>
      <c r="WAV96" s="183"/>
      <c r="WAW96" s="184"/>
      <c r="WAX96" s="185"/>
      <c r="WAY96" s="183"/>
      <c r="WBA96" s="182"/>
      <c r="WBF96" s="183"/>
      <c r="WBG96" s="183"/>
      <c r="WBH96" s="183"/>
      <c r="WBI96" s="184"/>
      <c r="WBJ96" s="185"/>
      <c r="WBK96" s="183"/>
      <c r="WBM96" s="182"/>
      <c r="WBR96" s="183"/>
      <c r="WBS96" s="183"/>
      <c r="WBT96" s="183"/>
      <c r="WBU96" s="184"/>
      <c r="WBV96" s="185"/>
      <c r="WBW96" s="183"/>
      <c r="WBY96" s="182"/>
      <c r="WCD96" s="183"/>
      <c r="WCE96" s="183"/>
      <c r="WCF96" s="183"/>
      <c r="WCG96" s="184"/>
      <c r="WCH96" s="185"/>
      <c r="WCI96" s="183"/>
      <c r="WCK96" s="182"/>
      <c r="WCP96" s="183"/>
      <c r="WCQ96" s="183"/>
      <c r="WCR96" s="183"/>
      <c r="WCS96" s="184"/>
      <c r="WCT96" s="185"/>
      <c r="WCU96" s="183"/>
      <c r="WCW96" s="182"/>
      <c r="WDB96" s="183"/>
      <c r="WDC96" s="183"/>
      <c r="WDD96" s="183"/>
      <c r="WDE96" s="184"/>
      <c r="WDF96" s="185"/>
      <c r="WDG96" s="183"/>
      <c r="WDI96" s="182"/>
      <c r="WDN96" s="183"/>
      <c r="WDO96" s="183"/>
      <c r="WDP96" s="183"/>
      <c r="WDQ96" s="184"/>
      <c r="WDR96" s="185"/>
      <c r="WDS96" s="183"/>
      <c r="WDU96" s="182"/>
      <c r="WDZ96" s="183"/>
      <c r="WEA96" s="183"/>
      <c r="WEB96" s="183"/>
      <c r="WEC96" s="184"/>
      <c r="WED96" s="185"/>
      <c r="WEE96" s="183"/>
      <c r="WEG96" s="182"/>
      <c r="WEL96" s="183"/>
      <c r="WEM96" s="183"/>
      <c r="WEN96" s="183"/>
      <c r="WEO96" s="184"/>
      <c r="WEP96" s="185"/>
      <c r="WEQ96" s="183"/>
      <c r="WES96" s="182"/>
      <c r="WEX96" s="183"/>
      <c r="WEY96" s="183"/>
      <c r="WEZ96" s="183"/>
      <c r="WFA96" s="184"/>
      <c r="WFB96" s="185"/>
      <c r="WFC96" s="183"/>
      <c r="WFE96" s="182"/>
      <c r="WFJ96" s="183"/>
      <c r="WFK96" s="183"/>
      <c r="WFL96" s="183"/>
      <c r="WFM96" s="184"/>
      <c r="WFN96" s="185"/>
      <c r="WFO96" s="183"/>
      <c r="WFQ96" s="182"/>
      <c r="WFV96" s="183"/>
      <c r="WFW96" s="183"/>
      <c r="WFX96" s="183"/>
      <c r="WFY96" s="184"/>
      <c r="WFZ96" s="185"/>
      <c r="WGA96" s="183"/>
      <c r="WGC96" s="182"/>
      <c r="WGH96" s="183"/>
      <c r="WGI96" s="183"/>
      <c r="WGJ96" s="183"/>
      <c r="WGK96" s="184"/>
      <c r="WGL96" s="185"/>
      <c r="WGM96" s="183"/>
      <c r="WGO96" s="182"/>
      <c r="WGT96" s="183"/>
      <c r="WGU96" s="183"/>
      <c r="WGV96" s="183"/>
      <c r="WGW96" s="184"/>
      <c r="WGX96" s="185"/>
      <c r="WGY96" s="183"/>
      <c r="WHA96" s="182"/>
      <c r="WHF96" s="183"/>
      <c r="WHG96" s="183"/>
      <c r="WHH96" s="183"/>
      <c r="WHI96" s="184"/>
      <c r="WHJ96" s="185"/>
      <c r="WHK96" s="183"/>
      <c r="WHM96" s="182"/>
      <c r="WHR96" s="183"/>
      <c r="WHS96" s="183"/>
      <c r="WHT96" s="183"/>
      <c r="WHU96" s="184"/>
      <c r="WHV96" s="185"/>
      <c r="WHW96" s="183"/>
      <c r="WHY96" s="182"/>
      <c r="WID96" s="183"/>
      <c r="WIE96" s="183"/>
      <c r="WIF96" s="183"/>
      <c r="WIG96" s="184"/>
      <c r="WIH96" s="185"/>
      <c r="WII96" s="183"/>
      <c r="WIK96" s="182"/>
      <c r="WIP96" s="183"/>
      <c r="WIQ96" s="183"/>
      <c r="WIR96" s="183"/>
      <c r="WIS96" s="184"/>
      <c r="WIT96" s="185"/>
      <c r="WIU96" s="183"/>
      <c r="WIW96" s="182"/>
      <c r="WJB96" s="183"/>
      <c r="WJC96" s="183"/>
      <c r="WJD96" s="183"/>
      <c r="WJE96" s="184"/>
      <c r="WJF96" s="185"/>
      <c r="WJG96" s="183"/>
      <c r="WJI96" s="182"/>
      <c r="WJN96" s="183"/>
      <c r="WJO96" s="183"/>
      <c r="WJP96" s="183"/>
      <c r="WJQ96" s="184"/>
      <c r="WJR96" s="185"/>
      <c r="WJS96" s="183"/>
      <c r="WJU96" s="182"/>
      <c r="WJZ96" s="183"/>
      <c r="WKA96" s="183"/>
      <c r="WKB96" s="183"/>
      <c r="WKC96" s="184"/>
      <c r="WKD96" s="185"/>
      <c r="WKE96" s="183"/>
      <c r="WKG96" s="182"/>
      <c r="WKL96" s="183"/>
      <c r="WKM96" s="183"/>
      <c r="WKN96" s="183"/>
      <c r="WKO96" s="184"/>
      <c r="WKP96" s="185"/>
      <c r="WKQ96" s="183"/>
      <c r="WKS96" s="182"/>
      <c r="WKX96" s="183"/>
      <c r="WKY96" s="183"/>
      <c r="WKZ96" s="183"/>
      <c r="WLA96" s="184"/>
      <c r="WLB96" s="185"/>
      <c r="WLC96" s="183"/>
      <c r="WLE96" s="182"/>
      <c r="WLJ96" s="183"/>
      <c r="WLK96" s="183"/>
      <c r="WLL96" s="183"/>
      <c r="WLM96" s="184"/>
      <c r="WLN96" s="185"/>
      <c r="WLO96" s="183"/>
      <c r="WLQ96" s="182"/>
      <c r="WLV96" s="183"/>
      <c r="WLW96" s="183"/>
      <c r="WLX96" s="183"/>
      <c r="WLY96" s="184"/>
      <c r="WLZ96" s="185"/>
      <c r="WMA96" s="183"/>
      <c r="WMC96" s="182"/>
      <c r="WMH96" s="183"/>
      <c r="WMI96" s="183"/>
      <c r="WMJ96" s="183"/>
      <c r="WMK96" s="184"/>
      <c r="WML96" s="185"/>
      <c r="WMM96" s="183"/>
      <c r="WMO96" s="182"/>
      <c r="WMT96" s="183"/>
      <c r="WMU96" s="183"/>
      <c r="WMV96" s="183"/>
      <c r="WMW96" s="184"/>
      <c r="WMX96" s="185"/>
      <c r="WMY96" s="183"/>
      <c r="WNA96" s="182"/>
      <c r="WNF96" s="183"/>
      <c r="WNG96" s="183"/>
      <c r="WNH96" s="183"/>
      <c r="WNI96" s="184"/>
      <c r="WNJ96" s="185"/>
      <c r="WNK96" s="183"/>
      <c r="WNM96" s="182"/>
      <c r="WNR96" s="183"/>
      <c r="WNS96" s="183"/>
      <c r="WNT96" s="183"/>
      <c r="WNU96" s="184"/>
      <c r="WNV96" s="185"/>
      <c r="WNW96" s="183"/>
      <c r="WNY96" s="182"/>
      <c r="WOD96" s="183"/>
      <c r="WOE96" s="183"/>
      <c r="WOF96" s="183"/>
      <c r="WOG96" s="184"/>
      <c r="WOH96" s="185"/>
      <c r="WOI96" s="183"/>
      <c r="WOK96" s="182"/>
      <c r="WOP96" s="183"/>
      <c r="WOQ96" s="183"/>
      <c r="WOR96" s="183"/>
      <c r="WOS96" s="184"/>
      <c r="WOT96" s="185"/>
      <c r="WOU96" s="183"/>
      <c r="WOW96" s="182"/>
      <c r="WPB96" s="183"/>
      <c r="WPC96" s="183"/>
      <c r="WPD96" s="183"/>
      <c r="WPE96" s="184"/>
      <c r="WPF96" s="185"/>
      <c r="WPG96" s="183"/>
      <c r="WPI96" s="182"/>
      <c r="WPN96" s="183"/>
      <c r="WPO96" s="183"/>
      <c r="WPP96" s="183"/>
      <c r="WPQ96" s="184"/>
      <c r="WPR96" s="185"/>
      <c r="WPS96" s="183"/>
      <c r="WPU96" s="182"/>
      <c r="WPZ96" s="183"/>
      <c r="WQA96" s="183"/>
      <c r="WQB96" s="183"/>
      <c r="WQC96" s="184"/>
      <c r="WQD96" s="185"/>
      <c r="WQE96" s="183"/>
      <c r="WQG96" s="182"/>
      <c r="WQL96" s="183"/>
      <c r="WQM96" s="183"/>
      <c r="WQN96" s="183"/>
      <c r="WQO96" s="184"/>
      <c r="WQP96" s="185"/>
      <c r="WQQ96" s="183"/>
      <c r="WQS96" s="182"/>
      <c r="WQX96" s="183"/>
      <c r="WQY96" s="183"/>
      <c r="WQZ96" s="183"/>
      <c r="WRA96" s="184"/>
      <c r="WRB96" s="185"/>
      <c r="WRC96" s="183"/>
      <c r="WRE96" s="182"/>
      <c r="WRJ96" s="183"/>
      <c r="WRK96" s="183"/>
      <c r="WRL96" s="183"/>
      <c r="WRM96" s="184"/>
      <c r="WRN96" s="185"/>
      <c r="WRO96" s="183"/>
      <c r="WRQ96" s="182"/>
      <c r="WRV96" s="183"/>
      <c r="WRW96" s="183"/>
      <c r="WRX96" s="183"/>
      <c r="WRY96" s="184"/>
      <c r="WRZ96" s="185"/>
      <c r="WSA96" s="183"/>
      <c r="WSC96" s="182"/>
      <c r="WSH96" s="183"/>
      <c r="WSI96" s="183"/>
      <c r="WSJ96" s="183"/>
      <c r="WSK96" s="184"/>
      <c r="WSL96" s="185"/>
      <c r="WSM96" s="183"/>
      <c r="WSO96" s="182"/>
      <c r="WST96" s="183"/>
      <c r="WSU96" s="183"/>
      <c r="WSV96" s="183"/>
      <c r="WSW96" s="184"/>
      <c r="WSX96" s="185"/>
      <c r="WSY96" s="183"/>
      <c r="WTA96" s="182"/>
      <c r="WTF96" s="183"/>
      <c r="WTG96" s="183"/>
      <c r="WTH96" s="183"/>
      <c r="WTI96" s="184"/>
      <c r="WTJ96" s="185"/>
      <c r="WTK96" s="183"/>
      <c r="WTM96" s="182"/>
      <c r="WTR96" s="183"/>
      <c r="WTS96" s="183"/>
      <c r="WTT96" s="183"/>
      <c r="WTU96" s="184"/>
      <c r="WTV96" s="185"/>
      <c r="WTW96" s="183"/>
      <c r="WTY96" s="182"/>
      <c r="WUD96" s="183"/>
      <c r="WUE96" s="183"/>
      <c r="WUF96" s="183"/>
      <c r="WUG96" s="184"/>
      <c r="WUH96" s="185"/>
      <c r="WUI96" s="183"/>
      <c r="WUK96" s="182"/>
      <c r="WUP96" s="183"/>
      <c r="WUQ96" s="183"/>
      <c r="WUR96" s="183"/>
      <c r="WUS96" s="184"/>
      <c r="WUT96" s="185"/>
      <c r="WUU96" s="183"/>
      <c r="WUW96" s="182"/>
      <c r="WVB96" s="183"/>
      <c r="WVC96" s="183"/>
      <c r="WVD96" s="183"/>
      <c r="WVE96" s="184"/>
      <c r="WVF96" s="185"/>
      <c r="WVG96" s="183"/>
      <c r="WVI96" s="182"/>
      <c r="WVN96" s="183"/>
      <c r="WVO96" s="183"/>
      <c r="WVP96" s="183"/>
      <c r="WVQ96" s="184"/>
      <c r="WVR96" s="185"/>
      <c r="WVS96" s="183"/>
      <c r="WVU96" s="182"/>
      <c r="WVZ96" s="183"/>
      <c r="WWA96" s="183"/>
      <c r="WWB96" s="183"/>
      <c r="WWC96" s="184"/>
      <c r="WWD96" s="185"/>
      <c r="WWE96" s="183"/>
      <c r="WWG96" s="182"/>
      <c r="WWL96" s="183"/>
      <c r="WWM96" s="183"/>
      <c r="WWN96" s="183"/>
      <c r="WWO96" s="184"/>
      <c r="WWP96" s="185"/>
      <c r="WWQ96" s="183"/>
      <c r="WWS96" s="182"/>
      <c r="WWX96" s="183"/>
      <c r="WWY96" s="183"/>
      <c r="WWZ96" s="183"/>
      <c r="WXA96" s="184"/>
      <c r="WXB96" s="185"/>
      <c r="WXC96" s="183"/>
      <c r="WXE96" s="182"/>
      <c r="WXJ96" s="183"/>
      <c r="WXK96" s="183"/>
      <c r="WXL96" s="183"/>
      <c r="WXM96" s="184"/>
      <c r="WXN96" s="185"/>
      <c r="WXO96" s="183"/>
      <c r="WXQ96" s="182"/>
      <c r="WXV96" s="183"/>
      <c r="WXW96" s="183"/>
      <c r="WXX96" s="183"/>
      <c r="WXY96" s="184"/>
      <c r="WXZ96" s="185"/>
      <c r="WYA96" s="183"/>
      <c r="WYC96" s="182"/>
      <c r="WYH96" s="183"/>
      <c r="WYI96" s="183"/>
      <c r="WYJ96" s="183"/>
      <c r="WYK96" s="184"/>
      <c r="WYL96" s="185"/>
      <c r="WYM96" s="183"/>
      <c r="WYO96" s="182"/>
      <c r="WYT96" s="183"/>
      <c r="WYU96" s="183"/>
      <c r="WYV96" s="183"/>
      <c r="WYW96" s="184"/>
      <c r="WYX96" s="185"/>
      <c r="WYY96" s="183"/>
      <c r="WZA96" s="182"/>
      <c r="WZF96" s="183"/>
      <c r="WZG96" s="183"/>
      <c r="WZH96" s="183"/>
      <c r="WZI96" s="184"/>
      <c r="WZJ96" s="185"/>
      <c r="WZK96" s="183"/>
      <c r="WZM96" s="182"/>
      <c r="WZR96" s="183"/>
      <c r="WZS96" s="183"/>
      <c r="WZT96" s="183"/>
      <c r="WZU96" s="184"/>
      <c r="WZV96" s="185"/>
      <c r="WZW96" s="183"/>
      <c r="WZY96" s="182"/>
      <c r="XAD96" s="183"/>
      <c r="XAE96" s="183"/>
      <c r="XAF96" s="183"/>
      <c r="XAG96" s="184"/>
      <c r="XAH96" s="185"/>
      <c r="XAI96" s="183"/>
      <c r="XAK96" s="182"/>
      <c r="XAP96" s="183"/>
      <c r="XAQ96" s="183"/>
      <c r="XAR96" s="183"/>
      <c r="XAS96" s="184"/>
      <c r="XAT96" s="185"/>
      <c r="XAU96" s="183"/>
      <c r="XAW96" s="182"/>
      <c r="XBB96" s="183"/>
      <c r="XBC96" s="183"/>
      <c r="XBD96" s="183"/>
      <c r="XBE96" s="184"/>
      <c r="XBF96" s="185"/>
      <c r="XBG96" s="183"/>
      <c r="XBI96" s="182"/>
      <c r="XBN96" s="183"/>
      <c r="XBO96" s="183"/>
      <c r="XBP96" s="183"/>
      <c r="XBQ96" s="184"/>
      <c r="XBR96" s="185"/>
      <c r="XBS96" s="183"/>
      <c r="XBU96" s="182"/>
      <c r="XBZ96" s="183"/>
      <c r="XCA96" s="183"/>
      <c r="XCB96" s="183"/>
      <c r="XCC96" s="184"/>
      <c r="XCD96" s="185"/>
      <c r="XCE96" s="183"/>
      <c r="XCG96" s="182"/>
      <c r="XCL96" s="183"/>
      <c r="XCM96" s="183"/>
      <c r="XCN96" s="183"/>
      <c r="XCO96" s="184"/>
      <c r="XCP96" s="185"/>
      <c r="XCQ96" s="183"/>
      <c r="XCS96" s="182"/>
      <c r="XCX96" s="183"/>
      <c r="XCY96" s="183"/>
      <c r="XCZ96" s="183"/>
      <c r="XDA96" s="184"/>
      <c r="XDB96" s="185"/>
      <c r="XDC96" s="183"/>
      <c r="XDE96" s="182"/>
      <c r="XDJ96" s="183"/>
      <c r="XDK96" s="183"/>
      <c r="XDL96" s="183"/>
      <c r="XDM96" s="184"/>
      <c r="XDN96" s="185"/>
      <c r="XDO96" s="183"/>
      <c r="XDQ96" s="182"/>
      <c r="XDV96" s="183"/>
      <c r="XDW96" s="183"/>
      <c r="XDX96" s="183"/>
      <c r="XDY96" s="184"/>
      <c r="XDZ96" s="185"/>
      <c r="XEA96" s="183"/>
      <c r="XEC96" s="182"/>
      <c r="XEH96" s="183"/>
      <c r="XEI96" s="183"/>
      <c r="XEJ96" s="183"/>
      <c r="XEK96" s="184"/>
      <c r="XEL96" s="185"/>
      <c r="XEM96" s="183"/>
      <c r="XEO96" s="182"/>
      <c r="XET96" s="183"/>
      <c r="XEU96" s="183"/>
      <c r="XEV96" s="183"/>
      <c r="XEW96" s="184"/>
      <c r="XEX96" s="185"/>
      <c r="XEY96" s="183"/>
      <c r="XFA96" s="182"/>
    </row>
    <row r="97" spans="1:1021 1026:3071 3073:4093 4098:6143 6145:7165 7170:9215 9217:10237 10242:12287 12289:13309 13314:15359 15361:16381">
      <c r="A97" s="165">
        <v>56</v>
      </c>
      <c r="B97" s="166" t="s">
        <v>15683</v>
      </c>
      <c r="C97" s="166" t="s">
        <v>15723</v>
      </c>
      <c r="D97" s="166" t="s">
        <v>15724</v>
      </c>
      <c r="E97" s="166" t="s">
        <v>15684</v>
      </c>
      <c r="F97" s="167">
        <v>42.82</v>
      </c>
      <c r="G97" s="167"/>
      <c r="H97" s="167">
        <v>30.34</v>
      </c>
      <c r="I97" s="168"/>
      <c r="J97" s="169">
        <v>11.78</v>
      </c>
      <c r="K97" s="167">
        <v>18.559999999999999</v>
      </c>
      <c r="L97" s="170" t="s">
        <v>15787</v>
      </c>
    </row>
    <row r="98" spans="1:1021 1026:3071 3073:4093 4098:6143 6145:7165 7170:9215 9217:10237 10242:12287 12289:13309 13314:15359 15361:16381">
      <c r="A98" s="159">
        <v>57</v>
      </c>
      <c r="B98" s="160" t="s">
        <v>15604</v>
      </c>
      <c r="C98" s="160" t="s">
        <v>15725</v>
      </c>
      <c r="D98" s="160" t="s">
        <v>15726</v>
      </c>
      <c r="E98" s="160" t="s">
        <v>15604</v>
      </c>
      <c r="F98" s="161">
        <v>37.159999999999997</v>
      </c>
      <c r="G98" s="161"/>
      <c r="H98" s="161">
        <v>31.88</v>
      </c>
      <c r="I98" s="176"/>
      <c r="J98" s="177"/>
      <c r="K98" s="161"/>
      <c r="L98" s="164"/>
      <c r="M98" s="182"/>
      <c r="R98" s="183"/>
      <c r="S98" s="183"/>
      <c r="T98" s="183"/>
      <c r="U98" s="184"/>
      <c r="V98" s="185"/>
      <c r="W98" s="183"/>
      <c r="Y98" s="182"/>
      <c r="AD98" s="183"/>
      <c r="AE98" s="183"/>
      <c r="AF98" s="183"/>
      <c r="AG98" s="184"/>
      <c r="AH98" s="185"/>
      <c r="AI98" s="183"/>
      <c r="AK98" s="182"/>
      <c r="AP98" s="183"/>
      <c r="AQ98" s="183"/>
      <c r="AR98" s="183"/>
      <c r="AS98" s="184"/>
      <c r="AT98" s="185"/>
      <c r="AU98" s="183"/>
      <c r="AW98" s="182"/>
      <c r="BB98" s="183"/>
      <c r="BC98" s="183"/>
      <c r="BD98" s="183"/>
      <c r="BE98" s="184"/>
      <c r="BF98" s="185"/>
      <c r="BG98" s="183"/>
      <c r="BI98" s="182"/>
      <c r="BN98" s="183"/>
      <c r="BO98" s="183"/>
      <c r="BP98" s="183"/>
      <c r="BQ98" s="184"/>
      <c r="BR98" s="185"/>
      <c r="BS98" s="183"/>
      <c r="BU98" s="182"/>
      <c r="BZ98" s="183"/>
      <c r="CA98" s="183"/>
      <c r="CB98" s="183"/>
      <c r="CC98" s="184"/>
      <c r="CD98" s="185"/>
      <c r="CE98" s="183"/>
      <c r="CG98" s="182"/>
      <c r="CL98" s="183"/>
      <c r="CM98" s="183"/>
      <c r="CN98" s="183"/>
      <c r="CO98" s="184"/>
      <c r="CP98" s="185"/>
      <c r="CQ98" s="183"/>
      <c r="CS98" s="182"/>
      <c r="CX98" s="183"/>
      <c r="CY98" s="183"/>
      <c r="CZ98" s="183"/>
      <c r="DA98" s="184"/>
      <c r="DB98" s="185"/>
      <c r="DC98" s="183"/>
      <c r="DE98" s="182"/>
      <c r="DJ98" s="183"/>
      <c r="DK98" s="183"/>
      <c r="DL98" s="183"/>
      <c r="DM98" s="184"/>
      <c r="DN98" s="185"/>
      <c r="DO98" s="183"/>
      <c r="DQ98" s="182"/>
      <c r="DV98" s="183"/>
      <c r="DW98" s="183"/>
      <c r="DX98" s="183"/>
      <c r="DY98" s="184"/>
      <c r="DZ98" s="185"/>
      <c r="EA98" s="183"/>
      <c r="EC98" s="182"/>
      <c r="EH98" s="183"/>
      <c r="EI98" s="183"/>
      <c r="EJ98" s="183"/>
      <c r="EK98" s="184"/>
      <c r="EL98" s="185"/>
      <c r="EM98" s="183"/>
      <c r="EO98" s="182"/>
      <c r="ET98" s="183"/>
      <c r="EU98" s="183"/>
      <c r="EV98" s="183"/>
      <c r="EW98" s="184"/>
      <c r="EX98" s="185"/>
      <c r="EY98" s="183"/>
      <c r="FA98" s="182"/>
      <c r="FF98" s="183"/>
      <c r="FG98" s="183"/>
      <c r="FH98" s="183"/>
      <c r="FI98" s="184"/>
      <c r="FJ98" s="185"/>
      <c r="FK98" s="183"/>
      <c r="FM98" s="182"/>
      <c r="FR98" s="183"/>
      <c r="FS98" s="183"/>
      <c r="FT98" s="183"/>
      <c r="FU98" s="184"/>
      <c r="FV98" s="185"/>
      <c r="FW98" s="183"/>
      <c r="FY98" s="182"/>
      <c r="GD98" s="183"/>
      <c r="GE98" s="183"/>
      <c r="GF98" s="183"/>
      <c r="GG98" s="184"/>
      <c r="GH98" s="185"/>
      <c r="GI98" s="183"/>
      <c r="GK98" s="182"/>
      <c r="GP98" s="183"/>
      <c r="GQ98" s="183"/>
      <c r="GR98" s="183"/>
      <c r="GS98" s="184"/>
      <c r="GT98" s="185"/>
      <c r="GU98" s="183"/>
      <c r="GW98" s="182"/>
      <c r="HB98" s="183"/>
      <c r="HC98" s="183"/>
      <c r="HD98" s="183"/>
      <c r="HE98" s="184"/>
      <c r="HF98" s="185"/>
      <c r="HG98" s="183"/>
      <c r="HI98" s="182"/>
      <c r="HN98" s="183"/>
      <c r="HO98" s="183"/>
      <c r="HP98" s="183"/>
      <c r="HQ98" s="184"/>
      <c r="HR98" s="185"/>
      <c r="HS98" s="183"/>
      <c r="HU98" s="182"/>
      <c r="HZ98" s="183"/>
      <c r="IA98" s="183"/>
      <c r="IB98" s="183"/>
      <c r="IC98" s="184"/>
      <c r="ID98" s="185"/>
      <c r="IE98" s="183"/>
      <c r="IG98" s="182"/>
      <c r="IL98" s="183"/>
      <c r="IM98" s="183"/>
      <c r="IN98" s="183"/>
      <c r="IO98" s="184"/>
      <c r="IP98" s="185"/>
      <c r="IQ98" s="183"/>
      <c r="IS98" s="182"/>
      <c r="IX98" s="183"/>
      <c r="IY98" s="183"/>
      <c r="IZ98" s="183"/>
      <c r="JA98" s="184"/>
      <c r="JB98" s="185"/>
      <c r="JC98" s="183"/>
      <c r="JE98" s="182"/>
      <c r="JJ98" s="183"/>
      <c r="JK98" s="183"/>
      <c r="JL98" s="183"/>
      <c r="JM98" s="184"/>
      <c r="JN98" s="185"/>
      <c r="JO98" s="183"/>
      <c r="JQ98" s="182"/>
      <c r="JV98" s="183"/>
      <c r="JW98" s="183"/>
      <c r="JX98" s="183"/>
      <c r="JY98" s="184"/>
      <c r="JZ98" s="185"/>
      <c r="KA98" s="183"/>
      <c r="KC98" s="182"/>
      <c r="KH98" s="183"/>
      <c r="KI98" s="183"/>
      <c r="KJ98" s="183"/>
      <c r="KK98" s="184"/>
      <c r="KL98" s="185"/>
      <c r="KM98" s="183"/>
      <c r="KO98" s="182"/>
      <c r="KT98" s="183"/>
      <c r="KU98" s="183"/>
      <c r="KV98" s="183"/>
      <c r="KW98" s="184"/>
      <c r="KX98" s="185"/>
      <c r="KY98" s="183"/>
      <c r="LA98" s="182"/>
      <c r="LF98" s="183"/>
      <c r="LG98" s="183"/>
      <c r="LH98" s="183"/>
      <c r="LI98" s="184"/>
      <c r="LJ98" s="185"/>
      <c r="LK98" s="183"/>
      <c r="LM98" s="182"/>
      <c r="LR98" s="183"/>
      <c r="LS98" s="183"/>
      <c r="LT98" s="183"/>
      <c r="LU98" s="184"/>
      <c r="LV98" s="185"/>
      <c r="LW98" s="183"/>
      <c r="LY98" s="182"/>
      <c r="MD98" s="183"/>
      <c r="ME98" s="183"/>
      <c r="MF98" s="183"/>
      <c r="MG98" s="184"/>
      <c r="MH98" s="185"/>
      <c r="MI98" s="183"/>
      <c r="MK98" s="182"/>
      <c r="MP98" s="183"/>
      <c r="MQ98" s="183"/>
      <c r="MR98" s="183"/>
      <c r="MS98" s="184"/>
      <c r="MT98" s="185"/>
      <c r="MU98" s="183"/>
      <c r="MW98" s="182"/>
      <c r="NB98" s="183"/>
      <c r="NC98" s="183"/>
      <c r="ND98" s="183"/>
      <c r="NE98" s="184"/>
      <c r="NF98" s="185"/>
      <c r="NG98" s="183"/>
      <c r="NI98" s="182"/>
      <c r="NN98" s="183"/>
      <c r="NO98" s="183"/>
      <c r="NP98" s="183"/>
      <c r="NQ98" s="184"/>
      <c r="NR98" s="185"/>
      <c r="NS98" s="183"/>
      <c r="NU98" s="182"/>
      <c r="NZ98" s="183"/>
      <c r="OA98" s="183"/>
      <c r="OB98" s="183"/>
      <c r="OC98" s="184"/>
      <c r="OD98" s="185"/>
      <c r="OE98" s="183"/>
      <c r="OG98" s="182"/>
      <c r="OL98" s="183"/>
      <c r="OM98" s="183"/>
      <c r="ON98" s="183"/>
      <c r="OO98" s="184"/>
      <c r="OP98" s="185"/>
      <c r="OQ98" s="183"/>
      <c r="OS98" s="182"/>
      <c r="OX98" s="183"/>
      <c r="OY98" s="183"/>
      <c r="OZ98" s="183"/>
      <c r="PA98" s="184"/>
      <c r="PB98" s="185"/>
      <c r="PC98" s="183"/>
      <c r="PE98" s="182"/>
      <c r="PJ98" s="183"/>
      <c r="PK98" s="183"/>
      <c r="PL98" s="183"/>
      <c r="PM98" s="184"/>
      <c r="PN98" s="185"/>
      <c r="PO98" s="183"/>
      <c r="PQ98" s="182"/>
      <c r="PV98" s="183"/>
      <c r="PW98" s="183"/>
      <c r="PX98" s="183"/>
      <c r="PY98" s="184"/>
      <c r="PZ98" s="185"/>
      <c r="QA98" s="183"/>
      <c r="QC98" s="182"/>
      <c r="QH98" s="183"/>
      <c r="QI98" s="183"/>
      <c r="QJ98" s="183"/>
      <c r="QK98" s="184"/>
      <c r="QL98" s="185"/>
      <c r="QM98" s="183"/>
      <c r="QO98" s="182"/>
      <c r="QT98" s="183"/>
      <c r="QU98" s="183"/>
      <c r="QV98" s="183"/>
      <c r="QW98" s="184"/>
      <c r="QX98" s="185"/>
      <c r="QY98" s="183"/>
      <c r="RA98" s="182"/>
      <c r="RF98" s="183"/>
      <c r="RG98" s="183"/>
      <c r="RH98" s="183"/>
      <c r="RI98" s="184"/>
      <c r="RJ98" s="185"/>
      <c r="RK98" s="183"/>
      <c r="RM98" s="182"/>
      <c r="RR98" s="183"/>
      <c r="RS98" s="183"/>
      <c r="RT98" s="183"/>
      <c r="RU98" s="184"/>
      <c r="RV98" s="185"/>
      <c r="RW98" s="183"/>
      <c r="RY98" s="182"/>
      <c r="SD98" s="183"/>
      <c r="SE98" s="183"/>
      <c r="SF98" s="183"/>
      <c r="SG98" s="184"/>
      <c r="SH98" s="185"/>
      <c r="SI98" s="183"/>
      <c r="SK98" s="182"/>
      <c r="SP98" s="183"/>
      <c r="SQ98" s="183"/>
      <c r="SR98" s="183"/>
      <c r="SS98" s="184"/>
      <c r="ST98" s="185"/>
      <c r="SU98" s="183"/>
      <c r="SW98" s="182"/>
      <c r="TB98" s="183"/>
      <c r="TC98" s="183"/>
      <c r="TD98" s="183"/>
      <c r="TE98" s="184"/>
      <c r="TF98" s="185"/>
      <c r="TG98" s="183"/>
      <c r="TI98" s="182"/>
      <c r="TN98" s="183"/>
      <c r="TO98" s="183"/>
      <c r="TP98" s="183"/>
      <c r="TQ98" s="184"/>
      <c r="TR98" s="185"/>
      <c r="TS98" s="183"/>
      <c r="TU98" s="182"/>
      <c r="TZ98" s="183"/>
      <c r="UA98" s="183"/>
      <c r="UB98" s="183"/>
      <c r="UC98" s="184"/>
      <c r="UD98" s="185"/>
      <c r="UE98" s="183"/>
      <c r="UG98" s="182"/>
      <c r="UL98" s="183"/>
      <c r="UM98" s="183"/>
      <c r="UN98" s="183"/>
      <c r="UO98" s="184"/>
      <c r="UP98" s="185"/>
      <c r="UQ98" s="183"/>
      <c r="US98" s="182"/>
      <c r="UX98" s="183"/>
      <c r="UY98" s="183"/>
      <c r="UZ98" s="183"/>
      <c r="VA98" s="184"/>
      <c r="VB98" s="185"/>
      <c r="VC98" s="183"/>
      <c r="VE98" s="182"/>
      <c r="VJ98" s="183"/>
      <c r="VK98" s="183"/>
      <c r="VL98" s="183"/>
      <c r="VM98" s="184"/>
      <c r="VN98" s="185"/>
      <c r="VO98" s="183"/>
      <c r="VQ98" s="182"/>
      <c r="VV98" s="183"/>
      <c r="VW98" s="183"/>
      <c r="VX98" s="183"/>
      <c r="VY98" s="184"/>
      <c r="VZ98" s="185"/>
      <c r="WA98" s="183"/>
      <c r="WC98" s="182"/>
      <c r="WH98" s="183"/>
      <c r="WI98" s="183"/>
      <c r="WJ98" s="183"/>
      <c r="WK98" s="184"/>
      <c r="WL98" s="185"/>
      <c r="WM98" s="183"/>
      <c r="WO98" s="182"/>
      <c r="WT98" s="183"/>
      <c r="WU98" s="183"/>
      <c r="WV98" s="183"/>
      <c r="WW98" s="184"/>
      <c r="WX98" s="185"/>
      <c r="WY98" s="183"/>
      <c r="XA98" s="182"/>
      <c r="XF98" s="183"/>
      <c r="XG98" s="183"/>
      <c r="XH98" s="183"/>
      <c r="XI98" s="184"/>
      <c r="XJ98" s="185"/>
      <c r="XK98" s="183"/>
      <c r="XM98" s="182"/>
      <c r="XR98" s="183"/>
      <c r="XS98" s="183"/>
      <c r="XT98" s="183"/>
      <c r="XU98" s="184"/>
      <c r="XV98" s="185"/>
      <c r="XW98" s="183"/>
      <c r="XY98" s="182"/>
      <c r="YD98" s="183"/>
      <c r="YE98" s="183"/>
      <c r="YF98" s="183"/>
      <c r="YG98" s="184"/>
      <c r="YH98" s="185"/>
      <c r="YI98" s="183"/>
      <c r="YK98" s="182"/>
      <c r="YP98" s="183"/>
      <c r="YQ98" s="183"/>
      <c r="YR98" s="183"/>
      <c r="YS98" s="184"/>
      <c r="YT98" s="185"/>
      <c r="YU98" s="183"/>
      <c r="YW98" s="182"/>
      <c r="ZB98" s="183"/>
      <c r="ZC98" s="183"/>
      <c r="ZD98" s="183"/>
      <c r="ZE98" s="184"/>
      <c r="ZF98" s="185"/>
      <c r="ZG98" s="183"/>
      <c r="ZI98" s="182"/>
      <c r="ZN98" s="183"/>
      <c r="ZO98" s="183"/>
      <c r="ZP98" s="183"/>
      <c r="ZQ98" s="184"/>
      <c r="ZR98" s="185"/>
      <c r="ZS98" s="183"/>
      <c r="ZU98" s="182"/>
      <c r="ZZ98" s="183"/>
      <c r="AAA98" s="183"/>
      <c r="AAB98" s="183"/>
      <c r="AAC98" s="184"/>
      <c r="AAD98" s="185"/>
      <c r="AAE98" s="183"/>
      <c r="AAG98" s="182"/>
      <c r="AAL98" s="183"/>
      <c r="AAM98" s="183"/>
      <c r="AAN98" s="183"/>
      <c r="AAO98" s="184"/>
      <c r="AAP98" s="185"/>
      <c r="AAQ98" s="183"/>
      <c r="AAS98" s="182"/>
      <c r="AAX98" s="183"/>
      <c r="AAY98" s="183"/>
      <c r="AAZ98" s="183"/>
      <c r="ABA98" s="184"/>
      <c r="ABB98" s="185"/>
      <c r="ABC98" s="183"/>
      <c r="ABE98" s="182"/>
      <c r="ABJ98" s="183"/>
      <c r="ABK98" s="183"/>
      <c r="ABL98" s="183"/>
      <c r="ABM98" s="184"/>
      <c r="ABN98" s="185"/>
      <c r="ABO98" s="183"/>
      <c r="ABQ98" s="182"/>
      <c r="ABV98" s="183"/>
      <c r="ABW98" s="183"/>
      <c r="ABX98" s="183"/>
      <c r="ABY98" s="184"/>
      <c r="ABZ98" s="185"/>
      <c r="ACA98" s="183"/>
      <c r="ACC98" s="182"/>
      <c r="ACH98" s="183"/>
      <c r="ACI98" s="183"/>
      <c r="ACJ98" s="183"/>
      <c r="ACK98" s="184"/>
      <c r="ACL98" s="185"/>
      <c r="ACM98" s="183"/>
      <c r="ACO98" s="182"/>
      <c r="ACT98" s="183"/>
      <c r="ACU98" s="183"/>
      <c r="ACV98" s="183"/>
      <c r="ACW98" s="184"/>
      <c r="ACX98" s="185"/>
      <c r="ACY98" s="183"/>
      <c r="ADA98" s="182"/>
      <c r="ADF98" s="183"/>
      <c r="ADG98" s="183"/>
      <c r="ADH98" s="183"/>
      <c r="ADI98" s="184"/>
      <c r="ADJ98" s="185"/>
      <c r="ADK98" s="183"/>
      <c r="ADM98" s="182"/>
      <c r="ADR98" s="183"/>
      <c r="ADS98" s="183"/>
      <c r="ADT98" s="183"/>
      <c r="ADU98" s="184"/>
      <c r="ADV98" s="185"/>
      <c r="ADW98" s="183"/>
      <c r="ADY98" s="182"/>
      <c r="AED98" s="183"/>
      <c r="AEE98" s="183"/>
      <c r="AEF98" s="183"/>
      <c r="AEG98" s="184"/>
      <c r="AEH98" s="185"/>
      <c r="AEI98" s="183"/>
      <c r="AEK98" s="182"/>
      <c r="AEP98" s="183"/>
      <c r="AEQ98" s="183"/>
      <c r="AER98" s="183"/>
      <c r="AES98" s="184"/>
      <c r="AET98" s="185"/>
      <c r="AEU98" s="183"/>
      <c r="AEW98" s="182"/>
      <c r="AFB98" s="183"/>
      <c r="AFC98" s="183"/>
      <c r="AFD98" s="183"/>
      <c r="AFE98" s="184"/>
      <c r="AFF98" s="185"/>
      <c r="AFG98" s="183"/>
      <c r="AFI98" s="182"/>
      <c r="AFN98" s="183"/>
      <c r="AFO98" s="183"/>
      <c r="AFP98" s="183"/>
      <c r="AFQ98" s="184"/>
      <c r="AFR98" s="185"/>
      <c r="AFS98" s="183"/>
      <c r="AFU98" s="182"/>
      <c r="AFZ98" s="183"/>
      <c r="AGA98" s="183"/>
      <c r="AGB98" s="183"/>
      <c r="AGC98" s="184"/>
      <c r="AGD98" s="185"/>
      <c r="AGE98" s="183"/>
      <c r="AGG98" s="182"/>
      <c r="AGL98" s="183"/>
      <c r="AGM98" s="183"/>
      <c r="AGN98" s="183"/>
      <c r="AGO98" s="184"/>
      <c r="AGP98" s="185"/>
      <c r="AGQ98" s="183"/>
      <c r="AGS98" s="182"/>
      <c r="AGX98" s="183"/>
      <c r="AGY98" s="183"/>
      <c r="AGZ98" s="183"/>
      <c r="AHA98" s="184"/>
      <c r="AHB98" s="185"/>
      <c r="AHC98" s="183"/>
      <c r="AHE98" s="182"/>
      <c r="AHJ98" s="183"/>
      <c r="AHK98" s="183"/>
      <c r="AHL98" s="183"/>
      <c r="AHM98" s="184"/>
      <c r="AHN98" s="185"/>
      <c r="AHO98" s="183"/>
      <c r="AHQ98" s="182"/>
      <c r="AHV98" s="183"/>
      <c r="AHW98" s="183"/>
      <c r="AHX98" s="183"/>
      <c r="AHY98" s="184"/>
      <c r="AHZ98" s="185"/>
      <c r="AIA98" s="183"/>
      <c r="AIC98" s="182"/>
      <c r="AIH98" s="183"/>
      <c r="AII98" s="183"/>
      <c r="AIJ98" s="183"/>
      <c r="AIK98" s="184"/>
      <c r="AIL98" s="185"/>
      <c r="AIM98" s="183"/>
      <c r="AIO98" s="182"/>
      <c r="AIT98" s="183"/>
      <c r="AIU98" s="183"/>
      <c r="AIV98" s="183"/>
      <c r="AIW98" s="184"/>
      <c r="AIX98" s="185"/>
      <c r="AIY98" s="183"/>
      <c r="AJA98" s="182"/>
      <c r="AJF98" s="183"/>
      <c r="AJG98" s="183"/>
      <c r="AJH98" s="183"/>
      <c r="AJI98" s="184"/>
      <c r="AJJ98" s="185"/>
      <c r="AJK98" s="183"/>
      <c r="AJM98" s="182"/>
      <c r="AJR98" s="183"/>
      <c r="AJS98" s="183"/>
      <c r="AJT98" s="183"/>
      <c r="AJU98" s="184"/>
      <c r="AJV98" s="185"/>
      <c r="AJW98" s="183"/>
      <c r="AJY98" s="182"/>
      <c r="AKD98" s="183"/>
      <c r="AKE98" s="183"/>
      <c r="AKF98" s="183"/>
      <c r="AKG98" s="184"/>
      <c r="AKH98" s="185"/>
      <c r="AKI98" s="183"/>
      <c r="AKK98" s="182"/>
      <c r="AKP98" s="183"/>
      <c r="AKQ98" s="183"/>
      <c r="AKR98" s="183"/>
      <c r="AKS98" s="184"/>
      <c r="AKT98" s="185"/>
      <c r="AKU98" s="183"/>
      <c r="AKW98" s="182"/>
      <c r="ALB98" s="183"/>
      <c r="ALC98" s="183"/>
      <c r="ALD98" s="183"/>
      <c r="ALE98" s="184"/>
      <c r="ALF98" s="185"/>
      <c r="ALG98" s="183"/>
      <c r="ALI98" s="182"/>
      <c r="ALN98" s="183"/>
      <c r="ALO98" s="183"/>
      <c r="ALP98" s="183"/>
      <c r="ALQ98" s="184"/>
      <c r="ALR98" s="185"/>
      <c r="ALS98" s="183"/>
      <c r="ALU98" s="182"/>
      <c r="ALZ98" s="183"/>
      <c r="AMA98" s="183"/>
      <c r="AMB98" s="183"/>
      <c r="AMC98" s="184"/>
      <c r="AMD98" s="185"/>
      <c r="AME98" s="183"/>
      <c r="AMG98" s="182"/>
      <c r="AML98" s="183"/>
      <c r="AMM98" s="183"/>
      <c r="AMN98" s="183"/>
      <c r="AMO98" s="184"/>
      <c r="AMP98" s="185"/>
      <c r="AMQ98" s="183"/>
      <c r="AMS98" s="182"/>
      <c r="AMX98" s="183"/>
      <c r="AMY98" s="183"/>
      <c r="AMZ98" s="183"/>
      <c r="ANA98" s="184"/>
      <c r="ANB98" s="185"/>
      <c r="ANC98" s="183"/>
      <c r="ANE98" s="182"/>
      <c r="ANJ98" s="183"/>
      <c r="ANK98" s="183"/>
      <c r="ANL98" s="183"/>
      <c r="ANM98" s="184"/>
      <c r="ANN98" s="185"/>
      <c r="ANO98" s="183"/>
      <c r="ANQ98" s="182"/>
      <c r="ANV98" s="183"/>
      <c r="ANW98" s="183"/>
      <c r="ANX98" s="183"/>
      <c r="ANY98" s="184"/>
      <c r="ANZ98" s="185"/>
      <c r="AOA98" s="183"/>
      <c r="AOC98" s="182"/>
      <c r="AOH98" s="183"/>
      <c r="AOI98" s="183"/>
      <c r="AOJ98" s="183"/>
      <c r="AOK98" s="184"/>
      <c r="AOL98" s="185"/>
      <c r="AOM98" s="183"/>
      <c r="AOO98" s="182"/>
      <c r="AOT98" s="183"/>
      <c r="AOU98" s="183"/>
      <c r="AOV98" s="183"/>
      <c r="AOW98" s="184"/>
      <c r="AOX98" s="185"/>
      <c r="AOY98" s="183"/>
      <c r="APA98" s="182"/>
      <c r="APF98" s="183"/>
      <c r="APG98" s="183"/>
      <c r="APH98" s="183"/>
      <c r="API98" s="184"/>
      <c r="APJ98" s="185"/>
      <c r="APK98" s="183"/>
      <c r="APM98" s="182"/>
      <c r="APR98" s="183"/>
      <c r="APS98" s="183"/>
      <c r="APT98" s="183"/>
      <c r="APU98" s="184"/>
      <c r="APV98" s="185"/>
      <c r="APW98" s="183"/>
      <c r="APY98" s="182"/>
      <c r="AQD98" s="183"/>
      <c r="AQE98" s="183"/>
      <c r="AQF98" s="183"/>
      <c r="AQG98" s="184"/>
      <c r="AQH98" s="185"/>
      <c r="AQI98" s="183"/>
      <c r="AQK98" s="182"/>
      <c r="AQP98" s="183"/>
      <c r="AQQ98" s="183"/>
      <c r="AQR98" s="183"/>
      <c r="AQS98" s="184"/>
      <c r="AQT98" s="185"/>
      <c r="AQU98" s="183"/>
      <c r="AQW98" s="182"/>
      <c r="ARB98" s="183"/>
      <c r="ARC98" s="183"/>
      <c r="ARD98" s="183"/>
      <c r="ARE98" s="184"/>
      <c r="ARF98" s="185"/>
      <c r="ARG98" s="183"/>
      <c r="ARI98" s="182"/>
      <c r="ARN98" s="183"/>
      <c r="ARO98" s="183"/>
      <c r="ARP98" s="183"/>
      <c r="ARQ98" s="184"/>
      <c r="ARR98" s="185"/>
      <c r="ARS98" s="183"/>
      <c r="ARU98" s="182"/>
      <c r="ARZ98" s="183"/>
      <c r="ASA98" s="183"/>
      <c r="ASB98" s="183"/>
      <c r="ASC98" s="184"/>
      <c r="ASD98" s="185"/>
      <c r="ASE98" s="183"/>
      <c r="ASG98" s="182"/>
      <c r="ASL98" s="183"/>
      <c r="ASM98" s="183"/>
      <c r="ASN98" s="183"/>
      <c r="ASO98" s="184"/>
      <c r="ASP98" s="185"/>
      <c r="ASQ98" s="183"/>
      <c r="ASS98" s="182"/>
      <c r="ASX98" s="183"/>
      <c r="ASY98" s="183"/>
      <c r="ASZ98" s="183"/>
      <c r="ATA98" s="184"/>
      <c r="ATB98" s="185"/>
      <c r="ATC98" s="183"/>
      <c r="ATE98" s="182"/>
      <c r="ATJ98" s="183"/>
      <c r="ATK98" s="183"/>
      <c r="ATL98" s="183"/>
      <c r="ATM98" s="184"/>
      <c r="ATN98" s="185"/>
      <c r="ATO98" s="183"/>
      <c r="ATQ98" s="182"/>
      <c r="ATV98" s="183"/>
      <c r="ATW98" s="183"/>
      <c r="ATX98" s="183"/>
      <c r="ATY98" s="184"/>
      <c r="ATZ98" s="185"/>
      <c r="AUA98" s="183"/>
      <c r="AUC98" s="182"/>
      <c r="AUH98" s="183"/>
      <c r="AUI98" s="183"/>
      <c r="AUJ98" s="183"/>
      <c r="AUK98" s="184"/>
      <c r="AUL98" s="185"/>
      <c r="AUM98" s="183"/>
      <c r="AUO98" s="182"/>
      <c r="AUT98" s="183"/>
      <c r="AUU98" s="183"/>
      <c r="AUV98" s="183"/>
      <c r="AUW98" s="184"/>
      <c r="AUX98" s="185"/>
      <c r="AUY98" s="183"/>
      <c r="AVA98" s="182"/>
      <c r="AVF98" s="183"/>
      <c r="AVG98" s="183"/>
      <c r="AVH98" s="183"/>
      <c r="AVI98" s="184"/>
      <c r="AVJ98" s="185"/>
      <c r="AVK98" s="183"/>
      <c r="AVM98" s="182"/>
      <c r="AVR98" s="183"/>
      <c r="AVS98" s="183"/>
      <c r="AVT98" s="183"/>
      <c r="AVU98" s="184"/>
      <c r="AVV98" s="185"/>
      <c r="AVW98" s="183"/>
      <c r="AVY98" s="182"/>
      <c r="AWD98" s="183"/>
      <c r="AWE98" s="183"/>
      <c r="AWF98" s="183"/>
      <c r="AWG98" s="184"/>
      <c r="AWH98" s="185"/>
      <c r="AWI98" s="183"/>
      <c r="AWK98" s="182"/>
      <c r="AWP98" s="183"/>
      <c r="AWQ98" s="183"/>
      <c r="AWR98" s="183"/>
      <c r="AWS98" s="184"/>
      <c r="AWT98" s="185"/>
      <c r="AWU98" s="183"/>
      <c r="AWW98" s="182"/>
      <c r="AXB98" s="183"/>
      <c r="AXC98" s="183"/>
      <c r="AXD98" s="183"/>
      <c r="AXE98" s="184"/>
      <c r="AXF98" s="185"/>
      <c r="AXG98" s="183"/>
      <c r="AXI98" s="182"/>
      <c r="AXN98" s="183"/>
      <c r="AXO98" s="183"/>
      <c r="AXP98" s="183"/>
      <c r="AXQ98" s="184"/>
      <c r="AXR98" s="185"/>
      <c r="AXS98" s="183"/>
      <c r="AXU98" s="182"/>
      <c r="AXZ98" s="183"/>
      <c r="AYA98" s="183"/>
      <c r="AYB98" s="183"/>
      <c r="AYC98" s="184"/>
      <c r="AYD98" s="185"/>
      <c r="AYE98" s="183"/>
      <c r="AYG98" s="182"/>
      <c r="AYL98" s="183"/>
      <c r="AYM98" s="183"/>
      <c r="AYN98" s="183"/>
      <c r="AYO98" s="184"/>
      <c r="AYP98" s="185"/>
      <c r="AYQ98" s="183"/>
      <c r="AYS98" s="182"/>
      <c r="AYX98" s="183"/>
      <c r="AYY98" s="183"/>
      <c r="AYZ98" s="183"/>
      <c r="AZA98" s="184"/>
      <c r="AZB98" s="185"/>
      <c r="AZC98" s="183"/>
      <c r="AZE98" s="182"/>
      <c r="AZJ98" s="183"/>
      <c r="AZK98" s="183"/>
      <c r="AZL98" s="183"/>
      <c r="AZM98" s="184"/>
      <c r="AZN98" s="185"/>
      <c r="AZO98" s="183"/>
      <c r="AZQ98" s="182"/>
      <c r="AZV98" s="183"/>
      <c r="AZW98" s="183"/>
      <c r="AZX98" s="183"/>
      <c r="AZY98" s="184"/>
      <c r="AZZ98" s="185"/>
      <c r="BAA98" s="183"/>
      <c r="BAC98" s="182"/>
      <c r="BAH98" s="183"/>
      <c r="BAI98" s="183"/>
      <c r="BAJ98" s="183"/>
      <c r="BAK98" s="184"/>
      <c r="BAL98" s="185"/>
      <c r="BAM98" s="183"/>
      <c r="BAO98" s="182"/>
      <c r="BAT98" s="183"/>
      <c r="BAU98" s="183"/>
      <c r="BAV98" s="183"/>
      <c r="BAW98" s="184"/>
      <c r="BAX98" s="185"/>
      <c r="BAY98" s="183"/>
      <c r="BBA98" s="182"/>
      <c r="BBF98" s="183"/>
      <c r="BBG98" s="183"/>
      <c r="BBH98" s="183"/>
      <c r="BBI98" s="184"/>
      <c r="BBJ98" s="185"/>
      <c r="BBK98" s="183"/>
      <c r="BBM98" s="182"/>
      <c r="BBR98" s="183"/>
      <c r="BBS98" s="183"/>
      <c r="BBT98" s="183"/>
      <c r="BBU98" s="184"/>
      <c r="BBV98" s="185"/>
      <c r="BBW98" s="183"/>
      <c r="BBY98" s="182"/>
      <c r="BCD98" s="183"/>
      <c r="BCE98" s="183"/>
      <c r="BCF98" s="183"/>
      <c r="BCG98" s="184"/>
      <c r="BCH98" s="185"/>
      <c r="BCI98" s="183"/>
      <c r="BCK98" s="182"/>
      <c r="BCP98" s="183"/>
      <c r="BCQ98" s="183"/>
      <c r="BCR98" s="183"/>
      <c r="BCS98" s="184"/>
      <c r="BCT98" s="185"/>
      <c r="BCU98" s="183"/>
      <c r="BCW98" s="182"/>
      <c r="BDB98" s="183"/>
      <c r="BDC98" s="183"/>
      <c r="BDD98" s="183"/>
      <c r="BDE98" s="184"/>
      <c r="BDF98" s="185"/>
      <c r="BDG98" s="183"/>
      <c r="BDI98" s="182"/>
      <c r="BDN98" s="183"/>
      <c r="BDO98" s="183"/>
      <c r="BDP98" s="183"/>
      <c r="BDQ98" s="184"/>
      <c r="BDR98" s="185"/>
      <c r="BDS98" s="183"/>
      <c r="BDU98" s="182"/>
      <c r="BDZ98" s="183"/>
      <c r="BEA98" s="183"/>
      <c r="BEB98" s="183"/>
      <c r="BEC98" s="184"/>
      <c r="BED98" s="185"/>
      <c r="BEE98" s="183"/>
      <c r="BEG98" s="182"/>
      <c r="BEL98" s="183"/>
      <c r="BEM98" s="183"/>
      <c r="BEN98" s="183"/>
      <c r="BEO98" s="184"/>
      <c r="BEP98" s="185"/>
      <c r="BEQ98" s="183"/>
      <c r="BES98" s="182"/>
      <c r="BEX98" s="183"/>
      <c r="BEY98" s="183"/>
      <c r="BEZ98" s="183"/>
      <c r="BFA98" s="184"/>
      <c r="BFB98" s="185"/>
      <c r="BFC98" s="183"/>
      <c r="BFE98" s="182"/>
      <c r="BFJ98" s="183"/>
      <c r="BFK98" s="183"/>
      <c r="BFL98" s="183"/>
      <c r="BFM98" s="184"/>
      <c r="BFN98" s="185"/>
      <c r="BFO98" s="183"/>
      <c r="BFQ98" s="182"/>
      <c r="BFV98" s="183"/>
      <c r="BFW98" s="183"/>
      <c r="BFX98" s="183"/>
      <c r="BFY98" s="184"/>
      <c r="BFZ98" s="185"/>
      <c r="BGA98" s="183"/>
      <c r="BGC98" s="182"/>
      <c r="BGH98" s="183"/>
      <c r="BGI98" s="183"/>
      <c r="BGJ98" s="183"/>
      <c r="BGK98" s="184"/>
      <c r="BGL98" s="185"/>
      <c r="BGM98" s="183"/>
      <c r="BGO98" s="182"/>
      <c r="BGT98" s="183"/>
      <c r="BGU98" s="183"/>
      <c r="BGV98" s="183"/>
      <c r="BGW98" s="184"/>
      <c r="BGX98" s="185"/>
      <c r="BGY98" s="183"/>
      <c r="BHA98" s="182"/>
      <c r="BHF98" s="183"/>
      <c r="BHG98" s="183"/>
      <c r="BHH98" s="183"/>
      <c r="BHI98" s="184"/>
      <c r="BHJ98" s="185"/>
      <c r="BHK98" s="183"/>
      <c r="BHM98" s="182"/>
      <c r="BHR98" s="183"/>
      <c r="BHS98" s="183"/>
      <c r="BHT98" s="183"/>
      <c r="BHU98" s="184"/>
      <c r="BHV98" s="185"/>
      <c r="BHW98" s="183"/>
      <c r="BHY98" s="182"/>
      <c r="BID98" s="183"/>
      <c r="BIE98" s="183"/>
      <c r="BIF98" s="183"/>
      <c r="BIG98" s="184"/>
      <c r="BIH98" s="185"/>
      <c r="BII98" s="183"/>
      <c r="BIK98" s="182"/>
      <c r="BIP98" s="183"/>
      <c r="BIQ98" s="183"/>
      <c r="BIR98" s="183"/>
      <c r="BIS98" s="184"/>
      <c r="BIT98" s="185"/>
      <c r="BIU98" s="183"/>
      <c r="BIW98" s="182"/>
      <c r="BJB98" s="183"/>
      <c r="BJC98" s="183"/>
      <c r="BJD98" s="183"/>
      <c r="BJE98" s="184"/>
      <c r="BJF98" s="185"/>
      <c r="BJG98" s="183"/>
      <c r="BJI98" s="182"/>
      <c r="BJN98" s="183"/>
      <c r="BJO98" s="183"/>
      <c r="BJP98" s="183"/>
      <c r="BJQ98" s="184"/>
      <c r="BJR98" s="185"/>
      <c r="BJS98" s="183"/>
      <c r="BJU98" s="182"/>
      <c r="BJZ98" s="183"/>
      <c r="BKA98" s="183"/>
      <c r="BKB98" s="183"/>
      <c r="BKC98" s="184"/>
      <c r="BKD98" s="185"/>
      <c r="BKE98" s="183"/>
      <c r="BKG98" s="182"/>
      <c r="BKL98" s="183"/>
      <c r="BKM98" s="183"/>
      <c r="BKN98" s="183"/>
      <c r="BKO98" s="184"/>
      <c r="BKP98" s="185"/>
      <c r="BKQ98" s="183"/>
      <c r="BKS98" s="182"/>
      <c r="BKX98" s="183"/>
      <c r="BKY98" s="183"/>
      <c r="BKZ98" s="183"/>
      <c r="BLA98" s="184"/>
      <c r="BLB98" s="185"/>
      <c r="BLC98" s="183"/>
      <c r="BLE98" s="182"/>
      <c r="BLJ98" s="183"/>
      <c r="BLK98" s="183"/>
      <c r="BLL98" s="183"/>
      <c r="BLM98" s="184"/>
      <c r="BLN98" s="185"/>
      <c r="BLO98" s="183"/>
      <c r="BLQ98" s="182"/>
      <c r="BLV98" s="183"/>
      <c r="BLW98" s="183"/>
      <c r="BLX98" s="183"/>
      <c r="BLY98" s="184"/>
      <c r="BLZ98" s="185"/>
      <c r="BMA98" s="183"/>
      <c r="BMC98" s="182"/>
      <c r="BMH98" s="183"/>
      <c r="BMI98" s="183"/>
      <c r="BMJ98" s="183"/>
      <c r="BMK98" s="184"/>
      <c r="BML98" s="185"/>
      <c r="BMM98" s="183"/>
      <c r="BMO98" s="182"/>
      <c r="BMT98" s="183"/>
      <c r="BMU98" s="183"/>
      <c r="BMV98" s="183"/>
      <c r="BMW98" s="184"/>
      <c r="BMX98" s="185"/>
      <c r="BMY98" s="183"/>
      <c r="BNA98" s="182"/>
      <c r="BNF98" s="183"/>
      <c r="BNG98" s="183"/>
      <c r="BNH98" s="183"/>
      <c r="BNI98" s="184"/>
      <c r="BNJ98" s="185"/>
      <c r="BNK98" s="183"/>
      <c r="BNM98" s="182"/>
      <c r="BNR98" s="183"/>
      <c r="BNS98" s="183"/>
      <c r="BNT98" s="183"/>
      <c r="BNU98" s="184"/>
      <c r="BNV98" s="185"/>
      <c r="BNW98" s="183"/>
      <c r="BNY98" s="182"/>
      <c r="BOD98" s="183"/>
      <c r="BOE98" s="183"/>
      <c r="BOF98" s="183"/>
      <c r="BOG98" s="184"/>
      <c r="BOH98" s="185"/>
      <c r="BOI98" s="183"/>
      <c r="BOK98" s="182"/>
      <c r="BOP98" s="183"/>
      <c r="BOQ98" s="183"/>
      <c r="BOR98" s="183"/>
      <c r="BOS98" s="184"/>
      <c r="BOT98" s="185"/>
      <c r="BOU98" s="183"/>
      <c r="BOW98" s="182"/>
      <c r="BPB98" s="183"/>
      <c r="BPC98" s="183"/>
      <c r="BPD98" s="183"/>
      <c r="BPE98" s="184"/>
      <c r="BPF98" s="185"/>
      <c r="BPG98" s="183"/>
      <c r="BPI98" s="182"/>
      <c r="BPN98" s="183"/>
      <c r="BPO98" s="183"/>
      <c r="BPP98" s="183"/>
      <c r="BPQ98" s="184"/>
      <c r="BPR98" s="185"/>
      <c r="BPS98" s="183"/>
      <c r="BPU98" s="182"/>
      <c r="BPZ98" s="183"/>
      <c r="BQA98" s="183"/>
      <c r="BQB98" s="183"/>
      <c r="BQC98" s="184"/>
      <c r="BQD98" s="185"/>
      <c r="BQE98" s="183"/>
      <c r="BQG98" s="182"/>
      <c r="BQL98" s="183"/>
      <c r="BQM98" s="183"/>
      <c r="BQN98" s="183"/>
      <c r="BQO98" s="184"/>
      <c r="BQP98" s="185"/>
      <c r="BQQ98" s="183"/>
      <c r="BQS98" s="182"/>
      <c r="BQX98" s="183"/>
      <c r="BQY98" s="183"/>
      <c r="BQZ98" s="183"/>
      <c r="BRA98" s="184"/>
      <c r="BRB98" s="185"/>
      <c r="BRC98" s="183"/>
      <c r="BRE98" s="182"/>
      <c r="BRJ98" s="183"/>
      <c r="BRK98" s="183"/>
      <c r="BRL98" s="183"/>
      <c r="BRM98" s="184"/>
      <c r="BRN98" s="185"/>
      <c r="BRO98" s="183"/>
      <c r="BRQ98" s="182"/>
      <c r="BRV98" s="183"/>
      <c r="BRW98" s="183"/>
      <c r="BRX98" s="183"/>
      <c r="BRY98" s="184"/>
      <c r="BRZ98" s="185"/>
      <c r="BSA98" s="183"/>
      <c r="BSC98" s="182"/>
      <c r="BSH98" s="183"/>
      <c r="BSI98" s="183"/>
      <c r="BSJ98" s="183"/>
      <c r="BSK98" s="184"/>
      <c r="BSL98" s="185"/>
      <c r="BSM98" s="183"/>
      <c r="BSO98" s="182"/>
      <c r="BST98" s="183"/>
      <c r="BSU98" s="183"/>
      <c r="BSV98" s="183"/>
      <c r="BSW98" s="184"/>
      <c r="BSX98" s="185"/>
      <c r="BSY98" s="183"/>
      <c r="BTA98" s="182"/>
      <c r="BTF98" s="183"/>
      <c r="BTG98" s="183"/>
      <c r="BTH98" s="183"/>
      <c r="BTI98" s="184"/>
      <c r="BTJ98" s="185"/>
      <c r="BTK98" s="183"/>
      <c r="BTM98" s="182"/>
      <c r="BTR98" s="183"/>
      <c r="BTS98" s="183"/>
      <c r="BTT98" s="183"/>
      <c r="BTU98" s="184"/>
      <c r="BTV98" s="185"/>
      <c r="BTW98" s="183"/>
      <c r="BTY98" s="182"/>
      <c r="BUD98" s="183"/>
      <c r="BUE98" s="183"/>
      <c r="BUF98" s="183"/>
      <c r="BUG98" s="184"/>
      <c r="BUH98" s="185"/>
      <c r="BUI98" s="183"/>
      <c r="BUK98" s="182"/>
      <c r="BUP98" s="183"/>
      <c r="BUQ98" s="183"/>
      <c r="BUR98" s="183"/>
      <c r="BUS98" s="184"/>
      <c r="BUT98" s="185"/>
      <c r="BUU98" s="183"/>
      <c r="BUW98" s="182"/>
      <c r="BVB98" s="183"/>
      <c r="BVC98" s="183"/>
      <c r="BVD98" s="183"/>
      <c r="BVE98" s="184"/>
      <c r="BVF98" s="185"/>
      <c r="BVG98" s="183"/>
      <c r="BVI98" s="182"/>
      <c r="BVN98" s="183"/>
      <c r="BVO98" s="183"/>
      <c r="BVP98" s="183"/>
      <c r="BVQ98" s="184"/>
      <c r="BVR98" s="185"/>
      <c r="BVS98" s="183"/>
      <c r="BVU98" s="182"/>
      <c r="BVZ98" s="183"/>
      <c r="BWA98" s="183"/>
      <c r="BWB98" s="183"/>
      <c r="BWC98" s="184"/>
      <c r="BWD98" s="185"/>
      <c r="BWE98" s="183"/>
      <c r="BWG98" s="182"/>
      <c r="BWL98" s="183"/>
      <c r="BWM98" s="183"/>
      <c r="BWN98" s="183"/>
      <c r="BWO98" s="184"/>
      <c r="BWP98" s="185"/>
      <c r="BWQ98" s="183"/>
      <c r="BWS98" s="182"/>
      <c r="BWX98" s="183"/>
      <c r="BWY98" s="183"/>
      <c r="BWZ98" s="183"/>
      <c r="BXA98" s="184"/>
      <c r="BXB98" s="185"/>
      <c r="BXC98" s="183"/>
      <c r="BXE98" s="182"/>
      <c r="BXJ98" s="183"/>
      <c r="BXK98" s="183"/>
      <c r="BXL98" s="183"/>
      <c r="BXM98" s="184"/>
      <c r="BXN98" s="185"/>
      <c r="BXO98" s="183"/>
      <c r="BXQ98" s="182"/>
      <c r="BXV98" s="183"/>
      <c r="BXW98" s="183"/>
      <c r="BXX98" s="183"/>
      <c r="BXY98" s="184"/>
      <c r="BXZ98" s="185"/>
      <c r="BYA98" s="183"/>
      <c r="BYC98" s="182"/>
      <c r="BYH98" s="183"/>
      <c r="BYI98" s="183"/>
      <c r="BYJ98" s="183"/>
      <c r="BYK98" s="184"/>
      <c r="BYL98" s="185"/>
      <c r="BYM98" s="183"/>
      <c r="BYO98" s="182"/>
      <c r="BYT98" s="183"/>
      <c r="BYU98" s="183"/>
      <c r="BYV98" s="183"/>
      <c r="BYW98" s="184"/>
      <c r="BYX98" s="185"/>
      <c r="BYY98" s="183"/>
      <c r="BZA98" s="182"/>
      <c r="BZF98" s="183"/>
      <c r="BZG98" s="183"/>
      <c r="BZH98" s="183"/>
      <c r="BZI98" s="184"/>
      <c r="BZJ98" s="185"/>
      <c r="BZK98" s="183"/>
      <c r="BZM98" s="182"/>
      <c r="BZR98" s="183"/>
      <c r="BZS98" s="183"/>
      <c r="BZT98" s="183"/>
      <c r="BZU98" s="184"/>
      <c r="BZV98" s="185"/>
      <c r="BZW98" s="183"/>
      <c r="BZY98" s="182"/>
      <c r="CAD98" s="183"/>
      <c r="CAE98" s="183"/>
      <c r="CAF98" s="183"/>
      <c r="CAG98" s="184"/>
      <c r="CAH98" s="185"/>
      <c r="CAI98" s="183"/>
      <c r="CAK98" s="182"/>
      <c r="CAP98" s="183"/>
      <c r="CAQ98" s="183"/>
      <c r="CAR98" s="183"/>
      <c r="CAS98" s="184"/>
      <c r="CAT98" s="185"/>
      <c r="CAU98" s="183"/>
      <c r="CAW98" s="182"/>
      <c r="CBB98" s="183"/>
      <c r="CBC98" s="183"/>
      <c r="CBD98" s="183"/>
      <c r="CBE98" s="184"/>
      <c r="CBF98" s="185"/>
      <c r="CBG98" s="183"/>
      <c r="CBI98" s="182"/>
      <c r="CBN98" s="183"/>
      <c r="CBO98" s="183"/>
      <c r="CBP98" s="183"/>
      <c r="CBQ98" s="184"/>
      <c r="CBR98" s="185"/>
      <c r="CBS98" s="183"/>
      <c r="CBU98" s="182"/>
      <c r="CBZ98" s="183"/>
      <c r="CCA98" s="183"/>
      <c r="CCB98" s="183"/>
      <c r="CCC98" s="184"/>
      <c r="CCD98" s="185"/>
      <c r="CCE98" s="183"/>
      <c r="CCG98" s="182"/>
      <c r="CCL98" s="183"/>
      <c r="CCM98" s="183"/>
      <c r="CCN98" s="183"/>
      <c r="CCO98" s="184"/>
      <c r="CCP98" s="185"/>
      <c r="CCQ98" s="183"/>
      <c r="CCS98" s="182"/>
      <c r="CCX98" s="183"/>
      <c r="CCY98" s="183"/>
      <c r="CCZ98" s="183"/>
      <c r="CDA98" s="184"/>
      <c r="CDB98" s="185"/>
      <c r="CDC98" s="183"/>
      <c r="CDE98" s="182"/>
      <c r="CDJ98" s="183"/>
      <c r="CDK98" s="183"/>
      <c r="CDL98" s="183"/>
      <c r="CDM98" s="184"/>
      <c r="CDN98" s="185"/>
      <c r="CDO98" s="183"/>
      <c r="CDQ98" s="182"/>
      <c r="CDV98" s="183"/>
      <c r="CDW98" s="183"/>
      <c r="CDX98" s="183"/>
      <c r="CDY98" s="184"/>
      <c r="CDZ98" s="185"/>
      <c r="CEA98" s="183"/>
      <c r="CEC98" s="182"/>
      <c r="CEH98" s="183"/>
      <c r="CEI98" s="183"/>
      <c r="CEJ98" s="183"/>
      <c r="CEK98" s="184"/>
      <c r="CEL98" s="185"/>
      <c r="CEM98" s="183"/>
      <c r="CEO98" s="182"/>
      <c r="CET98" s="183"/>
      <c r="CEU98" s="183"/>
      <c r="CEV98" s="183"/>
      <c r="CEW98" s="184"/>
      <c r="CEX98" s="185"/>
      <c r="CEY98" s="183"/>
      <c r="CFA98" s="182"/>
      <c r="CFF98" s="183"/>
      <c r="CFG98" s="183"/>
      <c r="CFH98" s="183"/>
      <c r="CFI98" s="184"/>
      <c r="CFJ98" s="185"/>
      <c r="CFK98" s="183"/>
      <c r="CFM98" s="182"/>
      <c r="CFR98" s="183"/>
      <c r="CFS98" s="183"/>
      <c r="CFT98" s="183"/>
      <c r="CFU98" s="184"/>
      <c r="CFV98" s="185"/>
      <c r="CFW98" s="183"/>
      <c r="CFY98" s="182"/>
      <c r="CGD98" s="183"/>
      <c r="CGE98" s="183"/>
      <c r="CGF98" s="183"/>
      <c r="CGG98" s="184"/>
      <c r="CGH98" s="185"/>
      <c r="CGI98" s="183"/>
      <c r="CGK98" s="182"/>
      <c r="CGP98" s="183"/>
      <c r="CGQ98" s="183"/>
      <c r="CGR98" s="183"/>
      <c r="CGS98" s="184"/>
      <c r="CGT98" s="185"/>
      <c r="CGU98" s="183"/>
      <c r="CGW98" s="182"/>
      <c r="CHB98" s="183"/>
      <c r="CHC98" s="183"/>
      <c r="CHD98" s="183"/>
      <c r="CHE98" s="184"/>
      <c r="CHF98" s="185"/>
      <c r="CHG98" s="183"/>
      <c r="CHI98" s="182"/>
      <c r="CHN98" s="183"/>
      <c r="CHO98" s="183"/>
      <c r="CHP98" s="183"/>
      <c r="CHQ98" s="184"/>
      <c r="CHR98" s="185"/>
      <c r="CHS98" s="183"/>
      <c r="CHU98" s="182"/>
      <c r="CHZ98" s="183"/>
      <c r="CIA98" s="183"/>
      <c r="CIB98" s="183"/>
      <c r="CIC98" s="184"/>
      <c r="CID98" s="185"/>
      <c r="CIE98" s="183"/>
      <c r="CIG98" s="182"/>
      <c r="CIL98" s="183"/>
      <c r="CIM98" s="183"/>
      <c r="CIN98" s="183"/>
      <c r="CIO98" s="184"/>
      <c r="CIP98" s="185"/>
      <c r="CIQ98" s="183"/>
      <c r="CIS98" s="182"/>
      <c r="CIX98" s="183"/>
      <c r="CIY98" s="183"/>
      <c r="CIZ98" s="183"/>
      <c r="CJA98" s="184"/>
      <c r="CJB98" s="185"/>
      <c r="CJC98" s="183"/>
      <c r="CJE98" s="182"/>
      <c r="CJJ98" s="183"/>
      <c r="CJK98" s="183"/>
      <c r="CJL98" s="183"/>
      <c r="CJM98" s="184"/>
      <c r="CJN98" s="185"/>
      <c r="CJO98" s="183"/>
      <c r="CJQ98" s="182"/>
      <c r="CJV98" s="183"/>
      <c r="CJW98" s="183"/>
      <c r="CJX98" s="183"/>
      <c r="CJY98" s="184"/>
      <c r="CJZ98" s="185"/>
      <c r="CKA98" s="183"/>
      <c r="CKC98" s="182"/>
      <c r="CKH98" s="183"/>
      <c r="CKI98" s="183"/>
      <c r="CKJ98" s="183"/>
      <c r="CKK98" s="184"/>
      <c r="CKL98" s="185"/>
      <c r="CKM98" s="183"/>
      <c r="CKO98" s="182"/>
      <c r="CKT98" s="183"/>
      <c r="CKU98" s="183"/>
      <c r="CKV98" s="183"/>
      <c r="CKW98" s="184"/>
      <c r="CKX98" s="185"/>
      <c r="CKY98" s="183"/>
      <c r="CLA98" s="182"/>
      <c r="CLF98" s="183"/>
      <c r="CLG98" s="183"/>
      <c r="CLH98" s="183"/>
      <c r="CLI98" s="184"/>
      <c r="CLJ98" s="185"/>
      <c r="CLK98" s="183"/>
      <c r="CLM98" s="182"/>
      <c r="CLR98" s="183"/>
      <c r="CLS98" s="183"/>
      <c r="CLT98" s="183"/>
      <c r="CLU98" s="184"/>
      <c r="CLV98" s="185"/>
      <c r="CLW98" s="183"/>
      <c r="CLY98" s="182"/>
      <c r="CMD98" s="183"/>
      <c r="CME98" s="183"/>
      <c r="CMF98" s="183"/>
      <c r="CMG98" s="184"/>
      <c r="CMH98" s="185"/>
      <c r="CMI98" s="183"/>
      <c r="CMK98" s="182"/>
      <c r="CMP98" s="183"/>
      <c r="CMQ98" s="183"/>
      <c r="CMR98" s="183"/>
      <c r="CMS98" s="184"/>
      <c r="CMT98" s="185"/>
      <c r="CMU98" s="183"/>
      <c r="CMW98" s="182"/>
      <c r="CNB98" s="183"/>
      <c r="CNC98" s="183"/>
      <c r="CND98" s="183"/>
      <c r="CNE98" s="184"/>
      <c r="CNF98" s="185"/>
      <c r="CNG98" s="183"/>
      <c r="CNI98" s="182"/>
      <c r="CNN98" s="183"/>
      <c r="CNO98" s="183"/>
      <c r="CNP98" s="183"/>
      <c r="CNQ98" s="184"/>
      <c r="CNR98" s="185"/>
      <c r="CNS98" s="183"/>
      <c r="CNU98" s="182"/>
      <c r="CNZ98" s="183"/>
      <c r="COA98" s="183"/>
      <c r="COB98" s="183"/>
      <c r="COC98" s="184"/>
      <c r="COD98" s="185"/>
      <c r="COE98" s="183"/>
      <c r="COG98" s="182"/>
      <c r="COL98" s="183"/>
      <c r="COM98" s="183"/>
      <c r="CON98" s="183"/>
      <c r="COO98" s="184"/>
      <c r="COP98" s="185"/>
      <c r="COQ98" s="183"/>
      <c r="COS98" s="182"/>
      <c r="COX98" s="183"/>
      <c r="COY98" s="183"/>
      <c r="COZ98" s="183"/>
      <c r="CPA98" s="184"/>
      <c r="CPB98" s="185"/>
      <c r="CPC98" s="183"/>
      <c r="CPE98" s="182"/>
      <c r="CPJ98" s="183"/>
      <c r="CPK98" s="183"/>
      <c r="CPL98" s="183"/>
      <c r="CPM98" s="184"/>
      <c r="CPN98" s="185"/>
      <c r="CPO98" s="183"/>
      <c r="CPQ98" s="182"/>
      <c r="CPV98" s="183"/>
      <c r="CPW98" s="183"/>
      <c r="CPX98" s="183"/>
      <c r="CPY98" s="184"/>
      <c r="CPZ98" s="185"/>
      <c r="CQA98" s="183"/>
      <c r="CQC98" s="182"/>
      <c r="CQH98" s="183"/>
      <c r="CQI98" s="183"/>
      <c r="CQJ98" s="183"/>
      <c r="CQK98" s="184"/>
      <c r="CQL98" s="185"/>
      <c r="CQM98" s="183"/>
      <c r="CQO98" s="182"/>
      <c r="CQT98" s="183"/>
      <c r="CQU98" s="183"/>
      <c r="CQV98" s="183"/>
      <c r="CQW98" s="184"/>
      <c r="CQX98" s="185"/>
      <c r="CQY98" s="183"/>
      <c r="CRA98" s="182"/>
      <c r="CRF98" s="183"/>
      <c r="CRG98" s="183"/>
      <c r="CRH98" s="183"/>
      <c r="CRI98" s="184"/>
      <c r="CRJ98" s="185"/>
      <c r="CRK98" s="183"/>
      <c r="CRM98" s="182"/>
      <c r="CRR98" s="183"/>
      <c r="CRS98" s="183"/>
      <c r="CRT98" s="183"/>
      <c r="CRU98" s="184"/>
      <c r="CRV98" s="185"/>
      <c r="CRW98" s="183"/>
      <c r="CRY98" s="182"/>
      <c r="CSD98" s="183"/>
      <c r="CSE98" s="183"/>
      <c r="CSF98" s="183"/>
      <c r="CSG98" s="184"/>
      <c r="CSH98" s="185"/>
      <c r="CSI98" s="183"/>
      <c r="CSK98" s="182"/>
      <c r="CSP98" s="183"/>
      <c r="CSQ98" s="183"/>
      <c r="CSR98" s="183"/>
      <c r="CSS98" s="184"/>
      <c r="CST98" s="185"/>
      <c r="CSU98" s="183"/>
      <c r="CSW98" s="182"/>
      <c r="CTB98" s="183"/>
      <c r="CTC98" s="183"/>
      <c r="CTD98" s="183"/>
      <c r="CTE98" s="184"/>
      <c r="CTF98" s="185"/>
      <c r="CTG98" s="183"/>
      <c r="CTI98" s="182"/>
      <c r="CTN98" s="183"/>
      <c r="CTO98" s="183"/>
      <c r="CTP98" s="183"/>
      <c r="CTQ98" s="184"/>
      <c r="CTR98" s="185"/>
      <c r="CTS98" s="183"/>
      <c r="CTU98" s="182"/>
      <c r="CTZ98" s="183"/>
      <c r="CUA98" s="183"/>
      <c r="CUB98" s="183"/>
      <c r="CUC98" s="184"/>
      <c r="CUD98" s="185"/>
      <c r="CUE98" s="183"/>
      <c r="CUG98" s="182"/>
      <c r="CUL98" s="183"/>
      <c r="CUM98" s="183"/>
      <c r="CUN98" s="183"/>
      <c r="CUO98" s="184"/>
      <c r="CUP98" s="185"/>
      <c r="CUQ98" s="183"/>
      <c r="CUS98" s="182"/>
      <c r="CUX98" s="183"/>
      <c r="CUY98" s="183"/>
      <c r="CUZ98" s="183"/>
      <c r="CVA98" s="184"/>
      <c r="CVB98" s="185"/>
      <c r="CVC98" s="183"/>
      <c r="CVE98" s="182"/>
      <c r="CVJ98" s="183"/>
      <c r="CVK98" s="183"/>
      <c r="CVL98" s="183"/>
      <c r="CVM98" s="184"/>
      <c r="CVN98" s="185"/>
      <c r="CVO98" s="183"/>
      <c r="CVQ98" s="182"/>
      <c r="CVV98" s="183"/>
      <c r="CVW98" s="183"/>
      <c r="CVX98" s="183"/>
      <c r="CVY98" s="184"/>
      <c r="CVZ98" s="185"/>
      <c r="CWA98" s="183"/>
      <c r="CWC98" s="182"/>
      <c r="CWH98" s="183"/>
      <c r="CWI98" s="183"/>
      <c r="CWJ98" s="183"/>
      <c r="CWK98" s="184"/>
      <c r="CWL98" s="185"/>
      <c r="CWM98" s="183"/>
      <c r="CWO98" s="182"/>
      <c r="CWT98" s="183"/>
      <c r="CWU98" s="183"/>
      <c r="CWV98" s="183"/>
      <c r="CWW98" s="184"/>
      <c r="CWX98" s="185"/>
      <c r="CWY98" s="183"/>
      <c r="CXA98" s="182"/>
      <c r="CXF98" s="183"/>
      <c r="CXG98" s="183"/>
      <c r="CXH98" s="183"/>
      <c r="CXI98" s="184"/>
      <c r="CXJ98" s="185"/>
      <c r="CXK98" s="183"/>
      <c r="CXM98" s="182"/>
      <c r="CXR98" s="183"/>
      <c r="CXS98" s="183"/>
      <c r="CXT98" s="183"/>
      <c r="CXU98" s="184"/>
      <c r="CXV98" s="185"/>
      <c r="CXW98" s="183"/>
      <c r="CXY98" s="182"/>
      <c r="CYD98" s="183"/>
      <c r="CYE98" s="183"/>
      <c r="CYF98" s="183"/>
      <c r="CYG98" s="184"/>
      <c r="CYH98" s="185"/>
      <c r="CYI98" s="183"/>
      <c r="CYK98" s="182"/>
      <c r="CYP98" s="183"/>
      <c r="CYQ98" s="183"/>
      <c r="CYR98" s="183"/>
      <c r="CYS98" s="184"/>
      <c r="CYT98" s="185"/>
      <c r="CYU98" s="183"/>
      <c r="CYW98" s="182"/>
      <c r="CZB98" s="183"/>
      <c r="CZC98" s="183"/>
      <c r="CZD98" s="183"/>
      <c r="CZE98" s="184"/>
      <c r="CZF98" s="185"/>
      <c r="CZG98" s="183"/>
      <c r="CZI98" s="182"/>
      <c r="CZN98" s="183"/>
      <c r="CZO98" s="183"/>
      <c r="CZP98" s="183"/>
      <c r="CZQ98" s="184"/>
      <c r="CZR98" s="185"/>
      <c r="CZS98" s="183"/>
      <c r="CZU98" s="182"/>
      <c r="CZZ98" s="183"/>
      <c r="DAA98" s="183"/>
      <c r="DAB98" s="183"/>
      <c r="DAC98" s="184"/>
      <c r="DAD98" s="185"/>
      <c r="DAE98" s="183"/>
      <c r="DAG98" s="182"/>
      <c r="DAL98" s="183"/>
      <c r="DAM98" s="183"/>
      <c r="DAN98" s="183"/>
      <c r="DAO98" s="184"/>
      <c r="DAP98" s="185"/>
      <c r="DAQ98" s="183"/>
      <c r="DAS98" s="182"/>
      <c r="DAX98" s="183"/>
      <c r="DAY98" s="183"/>
      <c r="DAZ98" s="183"/>
      <c r="DBA98" s="184"/>
      <c r="DBB98" s="185"/>
      <c r="DBC98" s="183"/>
      <c r="DBE98" s="182"/>
      <c r="DBJ98" s="183"/>
      <c r="DBK98" s="183"/>
      <c r="DBL98" s="183"/>
      <c r="DBM98" s="184"/>
      <c r="DBN98" s="185"/>
      <c r="DBO98" s="183"/>
      <c r="DBQ98" s="182"/>
      <c r="DBV98" s="183"/>
      <c r="DBW98" s="183"/>
      <c r="DBX98" s="183"/>
      <c r="DBY98" s="184"/>
      <c r="DBZ98" s="185"/>
      <c r="DCA98" s="183"/>
      <c r="DCC98" s="182"/>
      <c r="DCH98" s="183"/>
      <c r="DCI98" s="183"/>
      <c r="DCJ98" s="183"/>
      <c r="DCK98" s="184"/>
      <c r="DCL98" s="185"/>
      <c r="DCM98" s="183"/>
      <c r="DCO98" s="182"/>
      <c r="DCT98" s="183"/>
      <c r="DCU98" s="183"/>
      <c r="DCV98" s="183"/>
      <c r="DCW98" s="184"/>
      <c r="DCX98" s="185"/>
      <c r="DCY98" s="183"/>
      <c r="DDA98" s="182"/>
      <c r="DDF98" s="183"/>
      <c r="DDG98" s="183"/>
      <c r="DDH98" s="183"/>
      <c r="DDI98" s="184"/>
      <c r="DDJ98" s="185"/>
      <c r="DDK98" s="183"/>
      <c r="DDM98" s="182"/>
      <c r="DDR98" s="183"/>
      <c r="DDS98" s="183"/>
      <c r="DDT98" s="183"/>
      <c r="DDU98" s="184"/>
      <c r="DDV98" s="185"/>
      <c r="DDW98" s="183"/>
      <c r="DDY98" s="182"/>
      <c r="DED98" s="183"/>
      <c r="DEE98" s="183"/>
      <c r="DEF98" s="183"/>
      <c r="DEG98" s="184"/>
      <c r="DEH98" s="185"/>
      <c r="DEI98" s="183"/>
      <c r="DEK98" s="182"/>
      <c r="DEP98" s="183"/>
      <c r="DEQ98" s="183"/>
      <c r="DER98" s="183"/>
      <c r="DES98" s="184"/>
      <c r="DET98" s="185"/>
      <c r="DEU98" s="183"/>
      <c r="DEW98" s="182"/>
      <c r="DFB98" s="183"/>
      <c r="DFC98" s="183"/>
      <c r="DFD98" s="183"/>
      <c r="DFE98" s="184"/>
      <c r="DFF98" s="185"/>
      <c r="DFG98" s="183"/>
      <c r="DFI98" s="182"/>
      <c r="DFN98" s="183"/>
      <c r="DFO98" s="183"/>
      <c r="DFP98" s="183"/>
      <c r="DFQ98" s="184"/>
      <c r="DFR98" s="185"/>
      <c r="DFS98" s="183"/>
      <c r="DFU98" s="182"/>
      <c r="DFZ98" s="183"/>
      <c r="DGA98" s="183"/>
      <c r="DGB98" s="183"/>
      <c r="DGC98" s="184"/>
      <c r="DGD98" s="185"/>
      <c r="DGE98" s="183"/>
      <c r="DGG98" s="182"/>
      <c r="DGL98" s="183"/>
      <c r="DGM98" s="183"/>
      <c r="DGN98" s="183"/>
      <c r="DGO98" s="184"/>
      <c r="DGP98" s="185"/>
      <c r="DGQ98" s="183"/>
      <c r="DGS98" s="182"/>
      <c r="DGX98" s="183"/>
      <c r="DGY98" s="183"/>
      <c r="DGZ98" s="183"/>
      <c r="DHA98" s="184"/>
      <c r="DHB98" s="185"/>
      <c r="DHC98" s="183"/>
      <c r="DHE98" s="182"/>
      <c r="DHJ98" s="183"/>
      <c r="DHK98" s="183"/>
      <c r="DHL98" s="183"/>
      <c r="DHM98" s="184"/>
      <c r="DHN98" s="185"/>
      <c r="DHO98" s="183"/>
      <c r="DHQ98" s="182"/>
      <c r="DHV98" s="183"/>
      <c r="DHW98" s="183"/>
      <c r="DHX98" s="183"/>
      <c r="DHY98" s="184"/>
      <c r="DHZ98" s="185"/>
      <c r="DIA98" s="183"/>
      <c r="DIC98" s="182"/>
      <c r="DIH98" s="183"/>
      <c r="DII98" s="183"/>
      <c r="DIJ98" s="183"/>
      <c r="DIK98" s="184"/>
      <c r="DIL98" s="185"/>
      <c r="DIM98" s="183"/>
      <c r="DIO98" s="182"/>
      <c r="DIT98" s="183"/>
      <c r="DIU98" s="183"/>
      <c r="DIV98" s="183"/>
      <c r="DIW98" s="184"/>
      <c r="DIX98" s="185"/>
      <c r="DIY98" s="183"/>
      <c r="DJA98" s="182"/>
      <c r="DJF98" s="183"/>
      <c r="DJG98" s="183"/>
      <c r="DJH98" s="183"/>
      <c r="DJI98" s="184"/>
      <c r="DJJ98" s="185"/>
      <c r="DJK98" s="183"/>
      <c r="DJM98" s="182"/>
      <c r="DJR98" s="183"/>
      <c r="DJS98" s="183"/>
      <c r="DJT98" s="183"/>
      <c r="DJU98" s="184"/>
      <c r="DJV98" s="185"/>
      <c r="DJW98" s="183"/>
      <c r="DJY98" s="182"/>
      <c r="DKD98" s="183"/>
      <c r="DKE98" s="183"/>
      <c r="DKF98" s="183"/>
      <c r="DKG98" s="184"/>
      <c r="DKH98" s="185"/>
      <c r="DKI98" s="183"/>
      <c r="DKK98" s="182"/>
      <c r="DKP98" s="183"/>
      <c r="DKQ98" s="183"/>
      <c r="DKR98" s="183"/>
      <c r="DKS98" s="184"/>
      <c r="DKT98" s="185"/>
      <c r="DKU98" s="183"/>
      <c r="DKW98" s="182"/>
      <c r="DLB98" s="183"/>
      <c r="DLC98" s="183"/>
      <c r="DLD98" s="183"/>
      <c r="DLE98" s="184"/>
      <c r="DLF98" s="185"/>
      <c r="DLG98" s="183"/>
      <c r="DLI98" s="182"/>
      <c r="DLN98" s="183"/>
      <c r="DLO98" s="183"/>
      <c r="DLP98" s="183"/>
      <c r="DLQ98" s="184"/>
      <c r="DLR98" s="185"/>
      <c r="DLS98" s="183"/>
      <c r="DLU98" s="182"/>
      <c r="DLZ98" s="183"/>
      <c r="DMA98" s="183"/>
      <c r="DMB98" s="183"/>
      <c r="DMC98" s="184"/>
      <c r="DMD98" s="185"/>
      <c r="DME98" s="183"/>
      <c r="DMG98" s="182"/>
      <c r="DML98" s="183"/>
      <c r="DMM98" s="183"/>
      <c r="DMN98" s="183"/>
      <c r="DMO98" s="184"/>
      <c r="DMP98" s="185"/>
      <c r="DMQ98" s="183"/>
      <c r="DMS98" s="182"/>
      <c r="DMX98" s="183"/>
      <c r="DMY98" s="183"/>
      <c r="DMZ98" s="183"/>
      <c r="DNA98" s="184"/>
      <c r="DNB98" s="185"/>
      <c r="DNC98" s="183"/>
      <c r="DNE98" s="182"/>
      <c r="DNJ98" s="183"/>
      <c r="DNK98" s="183"/>
      <c r="DNL98" s="183"/>
      <c r="DNM98" s="184"/>
      <c r="DNN98" s="185"/>
      <c r="DNO98" s="183"/>
      <c r="DNQ98" s="182"/>
      <c r="DNV98" s="183"/>
      <c r="DNW98" s="183"/>
      <c r="DNX98" s="183"/>
      <c r="DNY98" s="184"/>
      <c r="DNZ98" s="185"/>
      <c r="DOA98" s="183"/>
      <c r="DOC98" s="182"/>
      <c r="DOH98" s="183"/>
      <c r="DOI98" s="183"/>
      <c r="DOJ98" s="183"/>
      <c r="DOK98" s="184"/>
      <c r="DOL98" s="185"/>
      <c r="DOM98" s="183"/>
      <c r="DOO98" s="182"/>
      <c r="DOT98" s="183"/>
      <c r="DOU98" s="183"/>
      <c r="DOV98" s="183"/>
      <c r="DOW98" s="184"/>
      <c r="DOX98" s="185"/>
      <c r="DOY98" s="183"/>
      <c r="DPA98" s="182"/>
      <c r="DPF98" s="183"/>
      <c r="DPG98" s="183"/>
      <c r="DPH98" s="183"/>
      <c r="DPI98" s="184"/>
      <c r="DPJ98" s="185"/>
      <c r="DPK98" s="183"/>
      <c r="DPM98" s="182"/>
      <c r="DPR98" s="183"/>
      <c r="DPS98" s="183"/>
      <c r="DPT98" s="183"/>
      <c r="DPU98" s="184"/>
      <c r="DPV98" s="185"/>
      <c r="DPW98" s="183"/>
      <c r="DPY98" s="182"/>
      <c r="DQD98" s="183"/>
      <c r="DQE98" s="183"/>
      <c r="DQF98" s="183"/>
      <c r="DQG98" s="184"/>
      <c r="DQH98" s="185"/>
      <c r="DQI98" s="183"/>
      <c r="DQK98" s="182"/>
      <c r="DQP98" s="183"/>
      <c r="DQQ98" s="183"/>
      <c r="DQR98" s="183"/>
      <c r="DQS98" s="184"/>
      <c r="DQT98" s="185"/>
      <c r="DQU98" s="183"/>
      <c r="DQW98" s="182"/>
      <c r="DRB98" s="183"/>
      <c r="DRC98" s="183"/>
      <c r="DRD98" s="183"/>
      <c r="DRE98" s="184"/>
      <c r="DRF98" s="185"/>
      <c r="DRG98" s="183"/>
      <c r="DRI98" s="182"/>
      <c r="DRN98" s="183"/>
      <c r="DRO98" s="183"/>
      <c r="DRP98" s="183"/>
      <c r="DRQ98" s="184"/>
      <c r="DRR98" s="185"/>
      <c r="DRS98" s="183"/>
      <c r="DRU98" s="182"/>
      <c r="DRZ98" s="183"/>
      <c r="DSA98" s="183"/>
      <c r="DSB98" s="183"/>
      <c r="DSC98" s="184"/>
      <c r="DSD98" s="185"/>
      <c r="DSE98" s="183"/>
      <c r="DSG98" s="182"/>
      <c r="DSL98" s="183"/>
      <c r="DSM98" s="183"/>
      <c r="DSN98" s="183"/>
      <c r="DSO98" s="184"/>
      <c r="DSP98" s="185"/>
      <c r="DSQ98" s="183"/>
      <c r="DSS98" s="182"/>
      <c r="DSX98" s="183"/>
      <c r="DSY98" s="183"/>
      <c r="DSZ98" s="183"/>
      <c r="DTA98" s="184"/>
      <c r="DTB98" s="185"/>
      <c r="DTC98" s="183"/>
      <c r="DTE98" s="182"/>
      <c r="DTJ98" s="183"/>
      <c r="DTK98" s="183"/>
      <c r="DTL98" s="183"/>
      <c r="DTM98" s="184"/>
      <c r="DTN98" s="185"/>
      <c r="DTO98" s="183"/>
      <c r="DTQ98" s="182"/>
      <c r="DTV98" s="183"/>
      <c r="DTW98" s="183"/>
      <c r="DTX98" s="183"/>
      <c r="DTY98" s="184"/>
      <c r="DTZ98" s="185"/>
      <c r="DUA98" s="183"/>
      <c r="DUC98" s="182"/>
      <c r="DUH98" s="183"/>
      <c r="DUI98" s="183"/>
      <c r="DUJ98" s="183"/>
      <c r="DUK98" s="184"/>
      <c r="DUL98" s="185"/>
      <c r="DUM98" s="183"/>
      <c r="DUO98" s="182"/>
      <c r="DUT98" s="183"/>
      <c r="DUU98" s="183"/>
      <c r="DUV98" s="183"/>
      <c r="DUW98" s="184"/>
      <c r="DUX98" s="185"/>
      <c r="DUY98" s="183"/>
      <c r="DVA98" s="182"/>
      <c r="DVF98" s="183"/>
      <c r="DVG98" s="183"/>
      <c r="DVH98" s="183"/>
      <c r="DVI98" s="184"/>
      <c r="DVJ98" s="185"/>
      <c r="DVK98" s="183"/>
      <c r="DVM98" s="182"/>
      <c r="DVR98" s="183"/>
      <c r="DVS98" s="183"/>
      <c r="DVT98" s="183"/>
      <c r="DVU98" s="184"/>
      <c r="DVV98" s="185"/>
      <c r="DVW98" s="183"/>
      <c r="DVY98" s="182"/>
      <c r="DWD98" s="183"/>
      <c r="DWE98" s="183"/>
      <c r="DWF98" s="183"/>
      <c r="DWG98" s="184"/>
      <c r="DWH98" s="185"/>
      <c r="DWI98" s="183"/>
      <c r="DWK98" s="182"/>
      <c r="DWP98" s="183"/>
      <c r="DWQ98" s="183"/>
      <c r="DWR98" s="183"/>
      <c r="DWS98" s="184"/>
      <c r="DWT98" s="185"/>
      <c r="DWU98" s="183"/>
      <c r="DWW98" s="182"/>
      <c r="DXB98" s="183"/>
      <c r="DXC98" s="183"/>
      <c r="DXD98" s="183"/>
      <c r="DXE98" s="184"/>
      <c r="DXF98" s="185"/>
      <c r="DXG98" s="183"/>
      <c r="DXI98" s="182"/>
      <c r="DXN98" s="183"/>
      <c r="DXO98" s="183"/>
      <c r="DXP98" s="183"/>
      <c r="DXQ98" s="184"/>
      <c r="DXR98" s="185"/>
      <c r="DXS98" s="183"/>
      <c r="DXU98" s="182"/>
      <c r="DXZ98" s="183"/>
      <c r="DYA98" s="183"/>
      <c r="DYB98" s="183"/>
      <c r="DYC98" s="184"/>
      <c r="DYD98" s="185"/>
      <c r="DYE98" s="183"/>
      <c r="DYG98" s="182"/>
      <c r="DYL98" s="183"/>
      <c r="DYM98" s="183"/>
      <c r="DYN98" s="183"/>
      <c r="DYO98" s="184"/>
      <c r="DYP98" s="185"/>
      <c r="DYQ98" s="183"/>
      <c r="DYS98" s="182"/>
      <c r="DYX98" s="183"/>
      <c r="DYY98" s="183"/>
      <c r="DYZ98" s="183"/>
      <c r="DZA98" s="184"/>
      <c r="DZB98" s="185"/>
      <c r="DZC98" s="183"/>
      <c r="DZE98" s="182"/>
      <c r="DZJ98" s="183"/>
      <c r="DZK98" s="183"/>
      <c r="DZL98" s="183"/>
      <c r="DZM98" s="184"/>
      <c r="DZN98" s="185"/>
      <c r="DZO98" s="183"/>
      <c r="DZQ98" s="182"/>
      <c r="DZV98" s="183"/>
      <c r="DZW98" s="183"/>
      <c r="DZX98" s="183"/>
      <c r="DZY98" s="184"/>
      <c r="DZZ98" s="185"/>
      <c r="EAA98" s="183"/>
      <c r="EAC98" s="182"/>
      <c r="EAH98" s="183"/>
      <c r="EAI98" s="183"/>
      <c r="EAJ98" s="183"/>
      <c r="EAK98" s="184"/>
      <c r="EAL98" s="185"/>
      <c r="EAM98" s="183"/>
      <c r="EAO98" s="182"/>
      <c r="EAT98" s="183"/>
      <c r="EAU98" s="183"/>
      <c r="EAV98" s="183"/>
      <c r="EAW98" s="184"/>
      <c r="EAX98" s="185"/>
      <c r="EAY98" s="183"/>
      <c r="EBA98" s="182"/>
      <c r="EBF98" s="183"/>
      <c r="EBG98" s="183"/>
      <c r="EBH98" s="183"/>
      <c r="EBI98" s="184"/>
      <c r="EBJ98" s="185"/>
      <c r="EBK98" s="183"/>
      <c r="EBM98" s="182"/>
      <c r="EBR98" s="183"/>
      <c r="EBS98" s="183"/>
      <c r="EBT98" s="183"/>
      <c r="EBU98" s="184"/>
      <c r="EBV98" s="185"/>
      <c r="EBW98" s="183"/>
      <c r="EBY98" s="182"/>
      <c r="ECD98" s="183"/>
      <c r="ECE98" s="183"/>
      <c r="ECF98" s="183"/>
      <c r="ECG98" s="184"/>
      <c r="ECH98" s="185"/>
      <c r="ECI98" s="183"/>
      <c r="ECK98" s="182"/>
      <c r="ECP98" s="183"/>
      <c r="ECQ98" s="183"/>
      <c r="ECR98" s="183"/>
      <c r="ECS98" s="184"/>
      <c r="ECT98" s="185"/>
      <c r="ECU98" s="183"/>
      <c r="ECW98" s="182"/>
      <c r="EDB98" s="183"/>
      <c r="EDC98" s="183"/>
      <c r="EDD98" s="183"/>
      <c r="EDE98" s="184"/>
      <c r="EDF98" s="185"/>
      <c r="EDG98" s="183"/>
      <c r="EDI98" s="182"/>
      <c r="EDN98" s="183"/>
      <c r="EDO98" s="183"/>
      <c r="EDP98" s="183"/>
      <c r="EDQ98" s="184"/>
      <c r="EDR98" s="185"/>
      <c r="EDS98" s="183"/>
      <c r="EDU98" s="182"/>
      <c r="EDZ98" s="183"/>
      <c r="EEA98" s="183"/>
      <c r="EEB98" s="183"/>
      <c r="EEC98" s="184"/>
      <c r="EED98" s="185"/>
      <c r="EEE98" s="183"/>
      <c r="EEG98" s="182"/>
      <c r="EEL98" s="183"/>
      <c r="EEM98" s="183"/>
      <c r="EEN98" s="183"/>
      <c r="EEO98" s="184"/>
      <c r="EEP98" s="185"/>
      <c r="EEQ98" s="183"/>
      <c r="EES98" s="182"/>
      <c r="EEX98" s="183"/>
      <c r="EEY98" s="183"/>
      <c r="EEZ98" s="183"/>
      <c r="EFA98" s="184"/>
      <c r="EFB98" s="185"/>
      <c r="EFC98" s="183"/>
      <c r="EFE98" s="182"/>
      <c r="EFJ98" s="183"/>
      <c r="EFK98" s="183"/>
      <c r="EFL98" s="183"/>
      <c r="EFM98" s="184"/>
      <c r="EFN98" s="185"/>
      <c r="EFO98" s="183"/>
      <c r="EFQ98" s="182"/>
      <c r="EFV98" s="183"/>
      <c r="EFW98" s="183"/>
      <c r="EFX98" s="183"/>
      <c r="EFY98" s="184"/>
      <c r="EFZ98" s="185"/>
      <c r="EGA98" s="183"/>
      <c r="EGC98" s="182"/>
      <c r="EGH98" s="183"/>
      <c r="EGI98" s="183"/>
      <c r="EGJ98" s="183"/>
      <c r="EGK98" s="184"/>
      <c r="EGL98" s="185"/>
      <c r="EGM98" s="183"/>
      <c r="EGO98" s="182"/>
      <c r="EGT98" s="183"/>
      <c r="EGU98" s="183"/>
      <c r="EGV98" s="183"/>
      <c r="EGW98" s="184"/>
      <c r="EGX98" s="185"/>
      <c r="EGY98" s="183"/>
      <c r="EHA98" s="182"/>
      <c r="EHF98" s="183"/>
      <c r="EHG98" s="183"/>
      <c r="EHH98" s="183"/>
      <c r="EHI98" s="184"/>
      <c r="EHJ98" s="185"/>
      <c r="EHK98" s="183"/>
      <c r="EHM98" s="182"/>
      <c r="EHR98" s="183"/>
      <c r="EHS98" s="183"/>
      <c r="EHT98" s="183"/>
      <c r="EHU98" s="184"/>
      <c r="EHV98" s="185"/>
      <c r="EHW98" s="183"/>
      <c r="EHY98" s="182"/>
      <c r="EID98" s="183"/>
      <c r="EIE98" s="183"/>
      <c r="EIF98" s="183"/>
      <c r="EIG98" s="184"/>
      <c r="EIH98" s="185"/>
      <c r="EII98" s="183"/>
      <c r="EIK98" s="182"/>
      <c r="EIP98" s="183"/>
      <c r="EIQ98" s="183"/>
      <c r="EIR98" s="183"/>
      <c r="EIS98" s="184"/>
      <c r="EIT98" s="185"/>
      <c r="EIU98" s="183"/>
      <c r="EIW98" s="182"/>
      <c r="EJB98" s="183"/>
      <c r="EJC98" s="183"/>
      <c r="EJD98" s="183"/>
      <c r="EJE98" s="184"/>
      <c r="EJF98" s="185"/>
      <c r="EJG98" s="183"/>
      <c r="EJI98" s="182"/>
      <c r="EJN98" s="183"/>
      <c r="EJO98" s="183"/>
      <c r="EJP98" s="183"/>
      <c r="EJQ98" s="184"/>
      <c r="EJR98" s="185"/>
      <c r="EJS98" s="183"/>
      <c r="EJU98" s="182"/>
      <c r="EJZ98" s="183"/>
      <c r="EKA98" s="183"/>
      <c r="EKB98" s="183"/>
      <c r="EKC98" s="184"/>
      <c r="EKD98" s="185"/>
      <c r="EKE98" s="183"/>
      <c r="EKG98" s="182"/>
      <c r="EKL98" s="183"/>
      <c r="EKM98" s="183"/>
      <c r="EKN98" s="183"/>
      <c r="EKO98" s="184"/>
      <c r="EKP98" s="185"/>
      <c r="EKQ98" s="183"/>
      <c r="EKS98" s="182"/>
      <c r="EKX98" s="183"/>
      <c r="EKY98" s="183"/>
      <c r="EKZ98" s="183"/>
      <c r="ELA98" s="184"/>
      <c r="ELB98" s="185"/>
      <c r="ELC98" s="183"/>
      <c r="ELE98" s="182"/>
      <c r="ELJ98" s="183"/>
      <c r="ELK98" s="183"/>
      <c r="ELL98" s="183"/>
      <c r="ELM98" s="184"/>
      <c r="ELN98" s="185"/>
      <c r="ELO98" s="183"/>
      <c r="ELQ98" s="182"/>
      <c r="ELV98" s="183"/>
      <c r="ELW98" s="183"/>
      <c r="ELX98" s="183"/>
      <c r="ELY98" s="184"/>
      <c r="ELZ98" s="185"/>
      <c r="EMA98" s="183"/>
      <c r="EMC98" s="182"/>
      <c r="EMH98" s="183"/>
      <c r="EMI98" s="183"/>
      <c r="EMJ98" s="183"/>
      <c r="EMK98" s="184"/>
      <c r="EML98" s="185"/>
      <c r="EMM98" s="183"/>
      <c r="EMO98" s="182"/>
      <c r="EMT98" s="183"/>
      <c r="EMU98" s="183"/>
      <c r="EMV98" s="183"/>
      <c r="EMW98" s="184"/>
      <c r="EMX98" s="185"/>
      <c r="EMY98" s="183"/>
      <c r="ENA98" s="182"/>
      <c r="ENF98" s="183"/>
      <c r="ENG98" s="183"/>
      <c r="ENH98" s="183"/>
      <c r="ENI98" s="184"/>
      <c r="ENJ98" s="185"/>
      <c r="ENK98" s="183"/>
      <c r="ENM98" s="182"/>
      <c r="ENR98" s="183"/>
      <c r="ENS98" s="183"/>
      <c r="ENT98" s="183"/>
      <c r="ENU98" s="184"/>
      <c r="ENV98" s="185"/>
      <c r="ENW98" s="183"/>
      <c r="ENY98" s="182"/>
      <c r="EOD98" s="183"/>
      <c r="EOE98" s="183"/>
      <c r="EOF98" s="183"/>
      <c r="EOG98" s="184"/>
      <c r="EOH98" s="185"/>
      <c r="EOI98" s="183"/>
      <c r="EOK98" s="182"/>
      <c r="EOP98" s="183"/>
      <c r="EOQ98" s="183"/>
      <c r="EOR98" s="183"/>
      <c r="EOS98" s="184"/>
      <c r="EOT98" s="185"/>
      <c r="EOU98" s="183"/>
      <c r="EOW98" s="182"/>
      <c r="EPB98" s="183"/>
      <c r="EPC98" s="183"/>
      <c r="EPD98" s="183"/>
      <c r="EPE98" s="184"/>
      <c r="EPF98" s="185"/>
      <c r="EPG98" s="183"/>
      <c r="EPI98" s="182"/>
      <c r="EPN98" s="183"/>
      <c r="EPO98" s="183"/>
      <c r="EPP98" s="183"/>
      <c r="EPQ98" s="184"/>
      <c r="EPR98" s="185"/>
      <c r="EPS98" s="183"/>
      <c r="EPU98" s="182"/>
      <c r="EPZ98" s="183"/>
      <c r="EQA98" s="183"/>
      <c r="EQB98" s="183"/>
      <c r="EQC98" s="184"/>
      <c r="EQD98" s="185"/>
      <c r="EQE98" s="183"/>
      <c r="EQG98" s="182"/>
      <c r="EQL98" s="183"/>
      <c r="EQM98" s="183"/>
      <c r="EQN98" s="183"/>
      <c r="EQO98" s="184"/>
      <c r="EQP98" s="185"/>
      <c r="EQQ98" s="183"/>
      <c r="EQS98" s="182"/>
      <c r="EQX98" s="183"/>
      <c r="EQY98" s="183"/>
      <c r="EQZ98" s="183"/>
      <c r="ERA98" s="184"/>
      <c r="ERB98" s="185"/>
      <c r="ERC98" s="183"/>
      <c r="ERE98" s="182"/>
      <c r="ERJ98" s="183"/>
      <c r="ERK98" s="183"/>
      <c r="ERL98" s="183"/>
      <c r="ERM98" s="184"/>
      <c r="ERN98" s="185"/>
      <c r="ERO98" s="183"/>
      <c r="ERQ98" s="182"/>
      <c r="ERV98" s="183"/>
      <c r="ERW98" s="183"/>
      <c r="ERX98" s="183"/>
      <c r="ERY98" s="184"/>
      <c r="ERZ98" s="185"/>
      <c r="ESA98" s="183"/>
      <c r="ESC98" s="182"/>
      <c r="ESH98" s="183"/>
      <c r="ESI98" s="183"/>
      <c r="ESJ98" s="183"/>
      <c r="ESK98" s="184"/>
      <c r="ESL98" s="185"/>
      <c r="ESM98" s="183"/>
      <c r="ESO98" s="182"/>
      <c r="EST98" s="183"/>
      <c r="ESU98" s="183"/>
      <c r="ESV98" s="183"/>
      <c r="ESW98" s="184"/>
      <c r="ESX98" s="185"/>
      <c r="ESY98" s="183"/>
      <c r="ETA98" s="182"/>
      <c r="ETF98" s="183"/>
      <c r="ETG98" s="183"/>
      <c r="ETH98" s="183"/>
      <c r="ETI98" s="184"/>
      <c r="ETJ98" s="185"/>
      <c r="ETK98" s="183"/>
      <c r="ETM98" s="182"/>
      <c r="ETR98" s="183"/>
      <c r="ETS98" s="183"/>
      <c r="ETT98" s="183"/>
      <c r="ETU98" s="184"/>
      <c r="ETV98" s="185"/>
      <c r="ETW98" s="183"/>
      <c r="ETY98" s="182"/>
      <c r="EUD98" s="183"/>
      <c r="EUE98" s="183"/>
      <c r="EUF98" s="183"/>
      <c r="EUG98" s="184"/>
      <c r="EUH98" s="185"/>
      <c r="EUI98" s="183"/>
      <c r="EUK98" s="182"/>
      <c r="EUP98" s="183"/>
      <c r="EUQ98" s="183"/>
      <c r="EUR98" s="183"/>
      <c r="EUS98" s="184"/>
      <c r="EUT98" s="185"/>
      <c r="EUU98" s="183"/>
      <c r="EUW98" s="182"/>
      <c r="EVB98" s="183"/>
      <c r="EVC98" s="183"/>
      <c r="EVD98" s="183"/>
      <c r="EVE98" s="184"/>
      <c r="EVF98" s="185"/>
      <c r="EVG98" s="183"/>
      <c r="EVI98" s="182"/>
      <c r="EVN98" s="183"/>
      <c r="EVO98" s="183"/>
      <c r="EVP98" s="183"/>
      <c r="EVQ98" s="184"/>
      <c r="EVR98" s="185"/>
      <c r="EVS98" s="183"/>
      <c r="EVU98" s="182"/>
      <c r="EVZ98" s="183"/>
      <c r="EWA98" s="183"/>
      <c r="EWB98" s="183"/>
      <c r="EWC98" s="184"/>
      <c r="EWD98" s="185"/>
      <c r="EWE98" s="183"/>
      <c r="EWG98" s="182"/>
      <c r="EWL98" s="183"/>
      <c r="EWM98" s="183"/>
      <c r="EWN98" s="183"/>
      <c r="EWO98" s="184"/>
      <c r="EWP98" s="185"/>
      <c r="EWQ98" s="183"/>
      <c r="EWS98" s="182"/>
      <c r="EWX98" s="183"/>
      <c r="EWY98" s="183"/>
      <c r="EWZ98" s="183"/>
      <c r="EXA98" s="184"/>
      <c r="EXB98" s="185"/>
      <c r="EXC98" s="183"/>
      <c r="EXE98" s="182"/>
      <c r="EXJ98" s="183"/>
      <c r="EXK98" s="183"/>
      <c r="EXL98" s="183"/>
      <c r="EXM98" s="184"/>
      <c r="EXN98" s="185"/>
      <c r="EXO98" s="183"/>
      <c r="EXQ98" s="182"/>
      <c r="EXV98" s="183"/>
      <c r="EXW98" s="183"/>
      <c r="EXX98" s="183"/>
      <c r="EXY98" s="184"/>
      <c r="EXZ98" s="185"/>
      <c r="EYA98" s="183"/>
      <c r="EYC98" s="182"/>
      <c r="EYH98" s="183"/>
      <c r="EYI98" s="183"/>
      <c r="EYJ98" s="183"/>
      <c r="EYK98" s="184"/>
      <c r="EYL98" s="185"/>
      <c r="EYM98" s="183"/>
      <c r="EYO98" s="182"/>
      <c r="EYT98" s="183"/>
      <c r="EYU98" s="183"/>
      <c r="EYV98" s="183"/>
      <c r="EYW98" s="184"/>
      <c r="EYX98" s="185"/>
      <c r="EYY98" s="183"/>
      <c r="EZA98" s="182"/>
      <c r="EZF98" s="183"/>
      <c r="EZG98" s="183"/>
      <c r="EZH98" s="183"/>
      <c r="EZI98" s="184"/>
      <c r="EZJ98" s="185"/>
      <c r="EZK98" s="183"/>
      <c r="EZM98" s="182"/>
      <c r="EZR98" s="183"/>
      <c r="EZS98" s="183"/>
      <c r="EZT98" s="183"/>
      <c r="EZU98" s="184"/>
      <c r="EZV98" s="185"/>
      <c r="EZW98" s="183"/>
      <c r="EZY98" s="182"/>
      <c r="FAD98" s="183"/>
      <c r="FAE98" s="183"/>
      <c r="FAF98" s="183"/>
      <c r="FAG98" s="184"/>
      <c r="FAH98" s="185"/>
      <c r="FAI98" s="183"/>
      <c r="FAK98" s="182"/>
      <c r="FAP98" s="183"/>
      <c r="FAQ98" s="183"/>
      <c r="FAR98" s="183"/>
      <c r="FAS98" s="184"/>
      <c r="FAT98" s="185"/>
      <c r="FAU98" s="183"/>
      <c r="FAW98" s="182"/>
      <c r="FBB98" s="183"/>
      <c r="FBC98" s="183"/>
      <c r="FBD98" s="183"/>
      <c r="FBE98" s="184"/>
      <c r="FBF98" s="185"/>
      <c r="FBG98" s="183"/>
      <c r="FBI98" s="182"/>
      <c r="FBN98" s="183"/>
      <c r="FBO98" s="183"/>
      <c r="FBP98" s="183"/>
      <c r="FBQ98" s="184"/>
      <c r="FBR98" s="185"/>
      <c r="FBS98" s="183"/>
      <c r="FBU98" s="182"/>
      <c r="FBZ98" s="183"/>
      <c r="FCA98" s="183"/>
      <c r="FCB98" s="183"/>
      <c r="FCC98" s="184"/>
      <c r="FCD98" s="185"/>
      <c r="FCE98" s="183"/>
      <c r="FCG98" s="182"/>
      <c r="FCL98" s="183"/>
      <c r="FCM98" s="183"/>
      <c r="FCN98" s="183"/>
      <c r="FCO98" s="184"/>
      <c r="FCP98" s="185"/>
      <c r="FCQ98" s="183"/>
      <c r="FCS98" s="182"/>
      <c r="FCX98" s="183"/>
      <c r="FCY98" s="183"/>
      <c r="FCZ98" s="183"/>
      <c r="FDA98" s="184"/>
      <c r="FDB98" s="185"/>
      <c r="FDC98" s="183"/>
      <c r="FDE98" s="182"/>
      <c r="FDJ98" s="183"/>
      <c r="FDK98" s="183"/>
      <c r="FDL98" s="183"/>
      <c r="FDM98" s="184"/>
      <c r="FDN98" s="185"/>
      <c r="FDO98" s="183"/>
      <c r="FDQ98" s="182"/>
      <c r="FDV98" s="183"/>
      <c r="FDW98" s="183"/>
      <c r="FDX98" s="183"/>
      <c r="FDY98" s="184"/>
      <c r="FDZ98" s="185"/>
      <c r="FEA98" s="183"/>
      <c r="FEC98" s="182"/>
      <c r="FEH98" s="183"/>
      <c r="FEI98" s="183"/>
      <c r="FEJ98" s="183"/>
      <c r="FEK98" s="184"/>
      <c r="FEL98" s="185"/>
      <c r="FEM98" s="183"/>
      <c r="FEO98" s="182"/>
      <c r="FET98" s="183"/>
      <c r="FEU98" s="183"/>
      <c r="FEV98" s="183"/>
      <c r="FEW98" s="184"/>
      <c r="FEX98" s="185"/>
      <c r="FEY98" s="183"/>
      <c r="FFA98" s="182"/>
      <c r="FFF98" s="183"/>
      <c r="FFG98" s="183"/>
      <c r="FFH98" s="183"/>
      <c r="FFI98" s="184"/>
      <c r="FFJ98" s="185"/>
      <c r="FFK98" s="183"/>
      <c r="FFM98" s="182"/>
      <c r="FFR98" s="183"/>
      <c r="FFS98" s="183"/>
      <c r="FFT98" s="183"/>
      <c r="FFU98" s="184"/>
      <c r="FFV98" s="185"/>
      <c r="FFW98" s="183"/>
      <c r="FFY98" s="182"/>
      <c r="FGD98" s="183"/>
      <c r="FGE98" s="183"/>
      <c r="FGF98" s="183"/>
      <c r="FGG98" s="184"/>
      <c r="FGH98" s="185"/>
      <c r="FGI98" s="183"/>
      <c r="FGK98" s="182"/>
      <c r="FGP98" s="183"/>
      <c r="FGQ98" s="183"/>
      <c r="FGR98" s="183"/>
      <c r="FGS98" s="184"/>
      <c r="FGT98" s="185"/>
      <c r="FGU98" s="183"/>
      <c r="FGW98" s="182"/>
      <c r="FHB98" s="183"/>
      <c r="FHC98" s="183"/>
      <c r="FHD98" s="183"/>
      <c r="FHE98" s="184"/>
      <c r="FHF98" s="185"/>
      <c r="FHG98" s="183"/>
      <c r="FHI98" s="182"/>
      <c r="FHN98" s="183"/>
      <c r="FHO98" s="183"/>
      <c r="FHP98" s="183"/>
      <c r="FHQ98" s="184"/>
      <c r="FHR98" s="185"/>
      <c r="FHS98" s="183"/>
      <c r="FHU98" s="182"/>
      <c r="FHZ98" s="183"/>
      <c r="FIA98" s="183"/>
      <c r="FIB98" s="183"/>
      <c r="FIC98" s="184"/>
      <c r="FID98" s="185"/>
      <c r="FIE98" s="183"/>
      <c r="FIG98" s="182"/>
      <c r="FIL98" s="183"/>
      <c r="FIM98" s="183"/>
      <c r="FIN98" s="183"/>
      <c r="FIO98" s="184"/>
      <c r="FIP98" s="185"/>
      <c r="FIQ98" s="183"/>
      <c r="FIS98" s="182"/>
      <c r="FIX98" s="183"/>
      <c r="FIY98" s="183"/>
      <c r="FIZ98" s="183"/>
      <c r="FJA98" s="184"/>
      <c r="FJB98" s="185"/>
      <c r="FJC98" s="183"/>
      <c r="FJE98" s="182"/>
      <c r="FJJ98" s="183"/>
      <c r="FJK98" s="183"/>
      <c r="FJL98" s="183"/>
      <c r="FJM98" s="184"/>
      <c r="FJN98" s="185"/>
      <c r="FJO98" s="183"/>
      <c r="FJQ98" s="182"/>
      <c r="FJV98" s="183"/>
      <c r="FJW98" s="183"/>
      <c r="FJX98" s="183"/>
      <c r="FJY98" s="184"/>
      <c r="FJZ98" s="185"/>
      <c r="FKA98" s="183"/>
      <c r="FKC98" s="182"/>
      <c r="FKH98" s="183"/>
      <c r="FKI98" s="183"/>
      <c r="FKJ98" s="183"/>
      <c r="FKK98" s="184"/>
      <c r="FKL98" s="185"/>
      <c r="FKM98" s="183"/>
      <c r="FKO98" s="182"/>
      <c r="FKT98" s="183"/>
      <c r="FKU98" s="183"/>
      <c r="FKV98" s="183"/>
      <c r="FKW98" s="184"/>
      <c r="FKX98" s="185"/>
      <c r="FKY98" s="183"/>
      <c r="FLA98" s="182"/>
      <c r="FLF98" s="183"/>
      <c r="FLG98" s="183"/>
      <c r="FLH98" s="183"/>
      <c r="FLI98" s="184"/>
      <c r="FLJ98" s="185"/>
      <c r="FLK98" s="183"/>
      <c r="FLM98" s="182"/>
      <c r="FLR98" s="183"/>
      <c r="FLS98" s="183"/>
      <c r="FLT98" s="183"/>
      <c r="FLU98" s="184"/>
      <c r="FLV98" s="185"/>
      <c r="FLW98" s="183"/>
      <c r="FLY98" s="182"/>
      <c r="FMD98" s="183"/>
      <c r="FME98" s="183"/>
      <c r="FMF98" s="183"/>
      <c r="FMG98" s="184"/>
      <c r="FMH98" s="185"/>
      <c r="FMI98" s="183"/>
      <c r="FMK98" s="182"/>
      <c r="FMP98" s="183"/>
      <c r="FMQ98" s="183"/>
      <c r="FMR98" s="183"/>
      <c r="FMS98" s="184"/>
      <c r="FMT98" s="185"/>
      <c r="FMU98" s="183"/>
      <c r="FMW98" s="182"/>
      <c r="FNB98" s="183"/>
      <c r="FNC98" s="183"/>
      <c r="FND98" s="183"/>
      <c r="FNE98" s="184"/>
      <c r="FNF98" s="185"/>
      <c r="FNG98" s="183"/>
      <c r="FNI98" s="182"/>
      <c r="FNN98" s="183"/>
      <c r="FNO98" s="183"/>
      <c r="FNP98" s="183"/>
      <c r="FNQ98" s="184"/>
      <c r="FNR98" s="185"/>
      <c r="FNS98" s="183"/>
      <c r="FNU98" s="182"/>
      <c r="FNZ98" s="183"/>
      <c r="FOA98" s="183"/>
      <c r="FOB98" s="183"/>
      <c r="FOC98" s="184"/>
      <c r="FOD98" s="185"/>
      <c r="FOE98" s="183"/>
      <c r="FOG98" s="182"/>
      <c r="FOL98" s="183"/>
      <c r="FOM98" s="183"/>
      <c r="FON98" s="183"/>
      <c r="FOO98" s="184"/>
      <c r="FOP98" s="185"/>
      <c r="FOQ98" s="183"/>
      <c r="FOS98" s="182"/>
      <c r="FOX98" s="183"/>
      <c r="FOY98" s="183"/>
      <c r="FOZ98" s="183"/>
      <c r="FPA98" s="184"/>
      <c r="FPB98" s="185"/>
      <c r="FPC98" s="183"/>
      <c r="FPE98" s="182"/>
      <c r="FPJ98" s="183"/>
      <c r="FPK98" s="183"/>
      <c r="FPL98" s="183"/>
      <c r="FPM98" s="184"/>
      <c r="FPN98" s="185"/>
      <c r="FPO98" s="183"/>
      <c r="FPQ98" s="182"/>
      <c r="FPV98" s="183"/>
      <c r="FPW98" s="183"/>
      <c r="FPX98" s="183"/>
      <c r="FPY98" s="184"/>
      <c r="FPZ98" s="185"/>
      <c r="FQA98" s="183"/>
      <c r="FQC98" s="182"/>
      <c r="FQH98" s="183"/>
      <c r="FQI98" s="183"/>
      <c r="FQJ98" s="183"/>
      <c r="FQK98" s="184"/>
      <c r="FQL98" s="185"/>
      <c r="FQM98" s="183"/>
      <c r="FQO98" s="182"/>
      <c r="FQT98" s="183"/>
      <c r="FQU98" s="183"/>
      <c r="FQV98" s="183"/>
      <c r="FQW98" s="184"/>
      <c r="FQX98" s="185"/>
      <c r="FQY98" s="183"/>
      <c r="FRA98" s="182"/>
      <c r="FRF98" s="183"/>
      <c r="FRG98" s="183"/>
      <c r="FRH98" s="183"/>
      <c r="FRI98" s="184"/>
      <c r="FRJ98" s="185"/>
      <c r="FRK98" s="183"/>
      <c r="FRM98" s="182"/>
      <c r="FRR98" s="183"/>
      <c r="FRS98" s="183"/>
      <c r="FRT98" s="183"/>
      <c r="FRU98" s="184"/>
      <c r="FRV98" s="185"/>
      <c r="FRW98" s="183"/>
      <c r="FRY98" s="182"/>
      <c r="FSD98" s="183"/>
      <c r="FSE98" s="183"/>
      <c r="FSF98" s="183"/>
      <c r="FSG98" s="184"/>
      <c r="FSH98" s="185"/>
      <c r="FSI98" s="183"/>
      <c r="FSK98" s="182"/>
      <c r="FSP98" s="183"/>
      <c r="FSQ98" s="183"/>
      <c r="FSR98" s="183"/>
      <c r="FSS98" s="184"/>
      <c r="FST98" s="185"/>
      <c r="FSU98" s="183"/>
      <c r="FSW98" s="182"/>
      <c r="FTB98" s="183"/>
      <c r="FTC98" s="183"/>
      <c r="FTD98" s="183"/>
      <c r="FTE98" s="184"/>
      <c r="FTF98" s="185"/>
      <c r="FTG98" s="183"/>
      <c r="FTI98" s="182"/>
      <c r="FTN98" s="183"/>
      <c r="FTO98" s="183"/>
      <c r="FTP98" s="183"/>
      <c r="FTQ98" s="184"/>
      <c r="FTR98" s="185"/>
      <c r="FTS98" s="183"/>
      <c r="FTU98" s="182"/>
      <c r="FTZ98" s="183"/>
      <c r="FUA98" s="183"/>
      <c r="FUB98" s="183"/>
      <c r="FUC98" s="184"/>
      <c r="FUD98" s="185"/>
      <c r="FUE98" s="183"/>
      <c r="FUG98" s="182"/>
      <c r="FUL98" s="183"/>
      <c r="FUM98" s="183"/>
      <c r="FUN98" s="183"/>
      <c r="FUO98" s="184"/>
      <c r="FUP98" s="185"/>
      <c r="FUQ98" s="183"/>
      <c r="FUS98" s="182"/>
      <c r="FUX98" s="183"/>
      <c r="FUY98" s="183"/>
      <c r="FUZ98" s="183"/>
      <c r="FVA98" s="184"/>
      <c r="FVB98" s="185"/>
      <c r="FVC98" s="183"/>
      <c r="FVE98" s="182"/>
      <c r="FVJ98" s="183"/>
      <c r="FVK98" s="183"/>
      <c r="FVL98" s="183"/>
      <c r="FVM98" s="184"/>
      <c r="FVN98" s="185"/>
      <c r="FVO98" s="183"/>
      <c r="FVQ98" s="182"/>
      <c r="FVV98" s="183"/>
      <c r="FVW98" s="183"/>
      <c r="FVX98" s="183"/>
      <c r="FVY98" s="184"/>
      <c r="FVZ98" s="185"/>
      <c r="FWA98" s="183"/>
      <c r="FWC98" s="182"/>
      <c r="FWH98" s="183"/>
      <c r="FWI98" s="183"/>
      <c r="FWJ98" s="183"/>
      <c r="FWK98" s="184"/>
      <c r="FWL98" s="185"/>
      <c r="FWM98" s="183"/>
      <c r="FWO98" s="182"/>
      <c r="FWT98" s="183"/>
      <c r="FWU98" s="183"/>
      <c r="FWV98" s="183"/>
      <c r="FWW98" s="184"/>
      <c r="FWX98" s="185"/>
      <c r="FWY98" s="183"/>
      <c r="FXA98" s="182"/>
      <c r="FXF98" s="183"/>
      <c r="FXG98" s="183"/>
      <c r="FXH98" s="183"/>
      <c r="FXI98" s="184"/>
      <c r="FXJ98" s="185"/>
      <c r="FXK98" s="183"/>
      <c r="FXM98" s="182"/>
      <c r="FXR98" s="183"/>
      <c r="FXS98" s="183"/>
      <c r="FXT98" s="183"/>
      <c r="FXU98" s="184"/>
      <c r="FXV98" s="185"/>
      <c r="FXW98" s="183"/>
      <c r="FXY98" s="182"/>
      <c r="FYD98" s="183"/>
      <c r="FYE98" s="183"/>
      <c r="FYF98" s="183"/>
      <c r="FYG98" s="184"/>
      <c r="FYH98" s="185"/>
      <c r="FYI98" s="183"/>
      <c r="FYK98" s="182"/>
      <c r="FYP98" s="183"/>
      <c r="FYQ98" s="183"/>
      <c r="FYR98" s="183"/>
      <c r="FYS98" s="184"/>
      <c r="FYT98" s="185"/>
      <c r="FYU98" s="183"/>
      <c r="FYW98" s="182"/>
      <c r="FZB98" s="183"/>
      <c r="FZC98" s="183"/>
      <c r="FZD98" s="183"/>
      <c r="FZE98" s="184"/>
      <c r="FZF98" s="185"/>
      <c r="FZG98" s="183"/>
      <c r="FZI98" s="182"/>
      <c r="FZN98" s="183"/>
      <c r="FZO98" s="183"/>
      <c r="FZP98" s="183"/>
      <c r="FZQ98" s="184"/>
      <c r="FZR98" s="185"/>
      <c r="FZS98" s="183"/>
      <c r="FZU98" s="182"/>
      <c r="FZZ98" s="183"/>
      <c r="GAA98" s="183"/>
      <c r="GAB98" s="183"/>
      <c r="GAC98" s="184"/>
      <c r="GAD98" s="185"/>
      <c r="GAE98" s="183"/>
      <c r="GAG98" s="182"/>
      <c r="GAL98" s="183"/>
      <c r="GAM98" s="183"/>
      <c r="GAN98" s="183"/>
      <c r="GAO98" s="184"/>
      <c r="GAP98" s="185"/>
      <c r="GAQ98" s="183"/>
      <c r="GAS98" s="182"/>
      <c r="GAX98" s="183"/>
      <c r="GAY98" s="183"/>
      <c r="GAZ98" s="183"/>
      <c r="GBA98" s="184"/>
      <c r="GBB98" s="185"/>
      <c r="GBC98" s="183"/>
      <c r="GBE98" s="182"/>
      <c r="GBJ98" s="183"/>
      <c r="GBK98" s="183"/>
      <c r="GBL98" s="183"/>
      <c r="GBM98" s="184"/>
      <c r="GBN98" s="185"/>
      <c r="GBO98" s="183"/>
      <c r="GBQ98" s="182"/>
      <c r="GBV98" s="183"/>
      <c r="GBW98" s="183"/>
      <c r="GBX98" s="183"/>
      <c r="GBY98" s="184"/>
      <c r="GBZ98" s="185"/>
      <c r="GCA98" s="183"/>
      <c r="GCC98" s="182"/>
      <c r="GCH98" s="183"/>
      <c r="GCI98" s="183"/>
      <c r="GCJ98" s="183"/>
      <c r="GCK98" s="184"/>
      <c r="GCL98" s="185"/>
      <c r="GCM98" s="183"/>
      <c r="GCO98" s="182"/>
      <c r="GCT98" s="183"/>
      <c r="GCU98" s="183"/>
      <c r="GCV98" s="183"/>
      <c r="GCW98" s="184"/>
      <c r="GCX98" s="185"/>
      <c r="GCY98" s="183"/>
      <c r="GDA98" s="182"/>
      <c r="GDF98" s="183"/>
      <c r="GDG98" s="183"/>
      <c r="GDH98" s="183"/>
      <c r="GDI98" s="184"/>
      <c r="GDJ98" s="185"/>
      <c r="GDK98" s="183"/>
      <c r="GDM98" s="182"/>
      <c r="GDR98" s="183"/>
      <c r="GDS98" s="183"/>
      <c r="GDT98" s="183"/>
      <c r="GDU98" s="184"/>
      <c r="GDV98" s="185"/>
      <c r="GDW98" s="183"/>
      <c r="GDY98" s="182"/>
      <c r="GED98" s="183"/>
      <c r="GEE98" s="183"/>
      <c r="GEF98" s="183"/>
      <c r="GEG98" s="184"/>
      <c r="GEH98" s="185"/>
      <c r="GEI98" s="183"/>
      <c r="GEK98" s="182"/>
      <c r="GEP98" s="183"/>
      <c r="GEQ98" s="183"/>
      <c r="GER98" s="183"/>
      <c r="GES98" s="184"/>
      <c r="GET98" s="185"/>
      <c r="GEU98" s="183"/>
      <c r="GEW98" s="182"/>
      <c r="GFB98" s="183"/>
      <c r="GFC98" s="183"/>
      <c r="GFD98" s="183"/>
      <c r="GFE98" s="184"/>
      <c r="GFF98" s="185"/>
      <c r="GFG98" s="183"/>
      <c r="GFI98" s="182"/>
      <c r="GFN98" s="183"/>
      <c r="GFO98" s="183"/>
      <c r="GFP98" s="183"/>
      <c r="GFQ98" s="184"/>
      <c r="GFR98" s="185"/>
      <c r="GFS98" s="183"/>
      <c r="GFU98" s="182"/>
      <c r="GFZ98" s="183"/>
      <c r="GGA98" s="183"/>
      <c r="GGB98" s="183"/>
      <c r="GGC98" s="184"/>
      <c r="GGD98" s="185"/>
      <c r="GGE98" s="183"/>
      <c r="GGG98" s="182"/>
      <c r="GGL98" s="183"/>
      <c r="GGM98" s="183"/>
      <c r="GGN98" s="183"/>
      <c r="GGO98" s="184"/>
      <c r="GGP98" s="185"/>
      <c r="GGQ98" s="183"/>
      <c r="GGS98" s="182"/>
      <c r="GGX98" s="183"/>
      <c r="GGY98" s="183"/>
      <c r="GGZ98" s="183"/>
      <c r="GHA98" s="184"/>
      <c r="GHB98" s="185"/>
      <c r="GHC98" s="183"/>
      <c r="GHE98" s="182"/>
      <c r="GHJ98" s="183"/>
      <c r="GHK98" s="183"/>
      <c r="GHL98" s="183"/>
      <c r="GHM98" s="184"/>
      <c r="GHN98" s="185"/>
      <c r="GHO98" s="183"/>
      <c r="GHQ98" s="182"/>
      <c r="GHV98" s="183"/>
      <c r="GHW98" s="183"/>
      <c r="GHX98" s="183"/>
      <c r="GHY98" s="184"/>
      <c r="GHZ98" s="185"/>
      <c r="GIA98" s="183"/>
      <c r="GIC98" s="182"/>
      <c r="GIH98" s="183"/>
      <c r="GII98" s="183"/>
      <c r="GIJ98" s="183"/>
      <c r="GIK98" s="184"/>
      <c r="GIL98" s="185"/>
      <c r="GIM98" s="183"/>
      <c r="GIO98" s="182"/>
      <c r="GIT98" s="183"/>
      <c r="GIU98" s="183"/>
      <c r="GIV98" s="183"/>
      <c r="GIW98" s="184"/>
      <c r="GIX98" s="185"/>
      <c r="GIY98" s="183"/>
      <c r="GJA98" s="182"/>
      <c r="GJF98" s="183"/>
      <c r="GJG98" s="183"/>
      <c r="GJH98" s="183"/>
      <c r="GJI98" s="184"/>
      <c r="GJJ98" s="185"/>
      <c r="GJK98" s="183"/>
      <c r="GJM98" s="182"/>
      <c r="GJR98" s="183"/>
      <c r="GJS98" s="183"/>
      <c r="GJT98" s="183"/>
      <c r="GJU98" s="184"/>
      <c r="GJV98" s="185"/>
      <c r="GJW98" s="183"/>
      <c r="GJY98" s="182"/>
      <c r="GKD98" s="183"/>
      <c r="GKE98" s="183"/>
      <c r="GKF98" s="183"/>
      <c r="GKG98" s="184"/>
      <c r="GKH98" s="185"/>
      <c r="GKI98" s="183"/>
      <c r="GKK98" s="182"/>
      <c r="GKP98" s="183"/>
      <c r="GKQ98" s="183"/>
      <c r="GKR98" s="183"/>
      <c r="GKS98" s="184"/>
      <c r="GKT98" s="185"/>
      <c r="GKU98" s="183"/>
      <c r="GKW98" s="182"/>
      <c r="GLB98" s="183"/>
      <c r="GLC98" s="183"/>
      <c r="GLD98" s="183"/>
      <c r="GLE98" s="184"/>
      <c r="GLF98" s="185"/>
      <c r="GLG98" s="183"/>
      <c r="GLI98" s="182"/>
      <c r="GLN98" s="183"/>
      <c r="GLO98" s="183"/>
      <c r="GLP98" s="183"/>
      <c r="GLQ98" s="184"/>
      <c r="GLR98" s="185"/>
      <c r="GLS98" s="183"/>
      <c r="GLU98" s="182"/>
      <c r="GLZ98" s="183"/>
      <c r="GMA98" s="183"/>
      <c r="GMB98" s="183"/>
      <c r="GMC98" s="184"/>
      <c r="GMD98" s="185"/>
      <c r="GME98" s="183"/>
      <c r="GMG98" s="182"/>
      <c r="GML98" s="183"/>
      <c r="GMM98" s="183"/>
      <c r="GMN98" s="183"/>
      <c r="GMO98" s="184"/>
      <c r="GMP98" s="185"/>
      <c r="GMQ98" s="183"/>
      <c r="GMS98" s="182"/>
      <c r="GMX98" s="183"/>
      <c r="GMY98" s="183"/>
      <c r="GMZ98" s="183"/>
      <c r="GNA98" s="184"/>
      <c r="GNB98" s="185"/>
      <c r="GNC98" s="183"/>
      <c r="GNE98" s="182"/>
      <c r="GNJ98" s="183"/>
      <c r="GNK98" s="183"/>
      <c r="GNL98" s="183"/>
      <c r="GNM98" s="184"/>
      <c r="GNN98" s="185"/>
      <c r="GNO98" s="183"/>
      <c r="GNQ98" s="182"/>
      <c r="GNV98" s="183"/>
      <c r="GNW98" s="183"/>
      <c r="GNX98" s="183"/>
      <c r="GNY98" s="184"/>
      <c r="GNZ98" s="185"/>
      <c r="GOA98" s="183"/>
      <c r="GOC98" s="182"/>
      <c r="GOH98" s="183"/>
      <c r="GOI98" s="183"/>
      <c r="GOJ98" s="183"/>
      <c r="GOK98" s="184"/>
      <c r="GOL98" s="185"/>
      <c r="GOM98" s="183"/>
      <c r="GOO98" s="182"/>
      <c r="GOT98" s="183"/>
      <c r="GOU98" s="183"/>
      <c r="GOV98" s="183"/>
      <c r="GOW98" s="184"/>
      <c r="GOX98" s="185"/>
      <c r="GOY98" s="183"/>
      <c r="GPA98" s="182"/>
      <c r="GPF98" s="183"/>
      <c r="GPG98" s="183"/>
      <c r="GPH98" s="183"/>
      <c r="GPI98" s="184"/>
      <c r="GPJ98" s="185"/>
      <c r="GPK98" s="183"/>
      <c r="GPM98" s="182"/>
      <c r="GPR98" s="183"/>
      <c r="GPS98" s="183"/>
      <c r="GPT98" s="183"/>
      <c r="GPU98" s="184"/>
      <c r="GPV98" s="185"/>
      <c r="GPW98" s="183"/>
      <c r="GPY98" s="182"/>
      <c r="GQD98" s="183"/>
      <c r="GQE98" s="183"/>
      <c r="GQF98" s="183"/>
      <c r="GQG98" s="184"/>
      <c r="GQH98" s="185"/>
      <c r="GQI98" s="183"/>
      <c r="GQK98" s="182"/>
      <c r="GQP98" s="183"/>
      <c r="GQQ98" s="183"/>
      <c r="GQR98" s="183"/>
      <c r="GQS98" s="184"/>
      <c r="GQT98" s="185"/>
      <c r="GQU98" s="183"/>
      <c r="GQW98" s="182"/>
      <c r="GRB98" s="183"/>
      <c r="GRC98" s="183"/>
      <c r="GRD98" s="183"/>
      <c r="GRE98" s="184"/>
      <c r="GRF98" s="185"/>
      <c r="GRG98" s="183"/>
      <c r="GRI98" s="182"/>
      <c r="GRN98" s="183"/>
      <c r="GRO98" s="183"/>
      <c r="GRP98" s="183"/>
      <c r="GRQ98" s="184"/>
      <c r="GRR98" s="185"/>
      <c r="GRS98" s="183"/>
      <c r="GRU98" s="182"/>
      <c r="GRZ98" s="183"/>
      <c r="GSA98" s="183"/>
      <c r="GSB98" s="183"/>
      <c r="GSC98" s="184"/>
      <c r="GSD98" s="185"/>
      <c r="GSE98" s="183"/>
      <c r="GSG98" s="182"/>
      <c r="GSL98" s="183"/>
      <c r="GSM98" s="183"/>
      <c r="GSN98" s="183"/>
      <c r="GSO98" s="184"/>
      <c r="GSP98" s="185"/>
      <c r="GSQ98" s="183"/>
      <c r="GSS98" s="182"/>
      <c r="GSX98" s="183"/>
      <c r="GSY98" s="183"/>
      <c r="GSZ98" s="183"/>
      <c r="GTA98" s="184"/>
      <c r="GTB98" s="185"/>
      <c r="GTC98" s="183"/>
      <c r="GTE98" s="182"/>
      <c r="GTJ98" s="183"/>
      <c r="GTK98" s="183"/>
      <c r="GTL98" s="183"/>
      <c r="GTM98" s="184"/>
      <c r="GTN98" s="185"/>
      <c r="GTO98" s="183"/>
      <c r="GTQ98" s="182"/>
      <c r="GTV98" s="183"/>
      <c r="GTW98" s="183"/>
      <c r="GTX98" s="183"/>
      <c r="GTY98" s="184"/>
      <c r="GTZ98" s="185"/>
      <c r="GUA98" s="183"/>
      <c r="GUC98" s="182"/>
      <c r="GUH98" s="183"/>
      <c r="GUI98" s="183"/>
      <c r="GUJ98" s="183"/>
      <c r="GUK98" s="184"/>
      <c r="GUL98" s="185"/>
      <c r="GUM98" s="183"/>
      <c r="GUO98" s="182"/>
      <c r="GUT98" s="183"/>
      <c r="GUU98" s="183"/>
      <c r="GUV98" s="183"/>
      <c r="GUW98" s="184"/>
      <c r="GUX98" s="185"/>
      <c r="GUY98" s="183"/>
      <c r="GVA98" s="182"/>
      <c r="GVF98" s="183"/>
      <c r="GVG98" s="183"/>
      <c r="GVH98" s="183"/>
      <c r="GVI98" s="184"/>
      <c r="GVJ98" s="185"/>
      <c r="GVK98" s="183"/>
      <c r="GVM98" s="182"/>
      <c r="GVR98" s="183"/>
      <c r="GVS98" s="183"/>
      <c r="GVT98" s="183"/>
      <c r="GVU98" s="184"/>
      <c r="GVV98" s="185"/>
      <c r="GVW98" s="183"/>
      <c r="GVY98" s="182"/>
      <c r="GWD98" s="183"/>
      <c r="GWE98" s="183"/>
      <c r="GWF98" s="183"/>
      <c r="GWG98" s="184"/>
      <c r="GWH98" s="185"/>
      <c r="GWI98" s="183"/>
      <c r="GWK98" s="182"/>
      <c r="GWP98" s="183"/>
      <c r="GWQ98" s="183"/>
      <c r="GWR98" s="183"/>
      <c r="GWS98" s="184"/>
      <c r="GWT98" s="185"/>
      <c r="GWU98" s="183"/>
      <c r="GWW98" s="182"/>
      <c r="GXB98" s="183"/>
      <c r="GXC98" s="183"/>
      <c r="GXD98" s="183"/>
      <c r="GXE98" s="184"/>
      <c r="GXF98" s="185"/>
      <c r="GXG98" s="183"/>
      <c r="GXI98" s="182"/>
      <c r="GXN98" s="183"/>
      <c r="GXO98" s="183"/>
      <c r="GXP98" s="183"/>
      <c r="GXQ98" s="184"/>
      <c r="GXR98" s="185"/>
      <c r="GXS98" s="183"/>
      <c r="GXU98" s="182"/>
      <c r="GXZ98" s="183"/>
      <c r="GYA98" s="183"/>
      <c r="GYB98" s="183"/>
      <c r="GYC98" s="184"/>
      <c r="GYD98" s="185"/>
      <c r="GYE98" s="183"/>
      <c r="GYG98" s="182"/>
      <c r="GYL98" s="183"/>
      <c r="GYM98" s="183"/>
      <c r="GYN98" s="183"/>
      <c r="GYO98" s="184"/>
      <c r="GYP98" s="185"/>
      <c r="GYQ98" s="183"/>
      <c r="GYS98" s="182"/>
      <c r="GYX98" s="183"/>
      <c r="GYY98" s="183"/>
      <c r="GYZ98" s="183"/>
      <c r="GZA98" s="184"/>
      <c r="GZB98" s="185"/>
      <c r="GZC98" s="183"/>
      <c r="GZE98" s="182"/>
      <c r="GZJ98" s="183"/>
      <c r="GZK98" s="183"/>
      <c r="GZL98" s="183"/>
      <c r="GZM98" s="184"/>
      <c r="GZN98" s="185"/>
      <c r="GZO98" s="183"/>
      <c r="GZQ98" s="182"/>
      <c r="GZV98" s="183"/>
      <c r="GZW98" s="183"/>
      <c r="GZX98" s="183"/>
      <c r="GZY98" s="184"/>
      <c r="GZZ98" s="185"/>
      <c r="HAA98" s="183"/>
      <c r="HAC98" s="182"/>
      <c r="HAH98" s="183"/>
      <c r="HAI98" s="183"/>
      <c r="HAJ98" s="183"/>
      <c r="HAK98" s="184"/>
      <c r="HAL98" s="185"/>
      <c r="HAM98" s="183"/>
      <c r="HAO98" s="182"/>
      <c r="HAT98" s="183"/>
      <c r="HAU98" s="183"/>
      <c r="HAV98" s="183"/>
      <c r="HAW98" s="184"/>
      <c r="HAX98" s="185"/>
      <c r="HAY98" s="183"/>
      <c r="HBA98" s="182"/>
      <c r="HBF98" s="183"/>
      <c r="HBG98" s="183"/>
      <c r="HBH98" s="183"/>
      <c r="HBI98" s="184"/>
      <c r="HBJ98" s="185"/>
      <c r="HBK98" s="183"/>
      <c r="HBM98" s="182"/>
      <c r="HBR98" s="183"/>
      <c r="HBS98" s="183"/>
      <c r="HBT98" s="183"/>
      <c r="HBU98" s="184"/>
      <c r="HBV98" s="185"/>
      <c r="HBW98" s="183"/>
      <c r="HBY98" s="182"/>
      <c r="HCD98" s="183"/>
      <c r="HCE98" s="183"/>
      <c r="HCF98" s="183"/>
      <c r="HCG98" s="184"/>
      <c r="HCH98" s="185"/>
      <c r="HCI98" s="183"/>
      <c r="HCK98" s="182"/>
      <c r="HCP98" s="183"/>
      <c r="HCQ98" s="183"/>
      <c r="HCR98" s="183"/>
      <c r="HCS98" s="184"/>
      <c r="HCT98" s="185"/>
      <c r="HCU98" s="183"/>
      <c r="HCW98" s="182"/>
      <c r="HDB98" s="183"/>
      <c r="HDC98" s="183"/>
      <c r="HDD98" s="183"/>
      <c r="HDE98" s="184"/>
      <c r="HDF98" s="185"/>
      <c r="HDG98" s="183"/>
      <c r="HDI98" s="182"/>
      <c r="HDN98" s="183"/>
      <c r="HDO98" s="183"/>
      <c r="HDP98" s="183"/>
      <c r="HDQ98" s="184"/>
      <c r="HDR98" s="185"/>
      <c r="HDS98" s="183"/>
      <c r="HDU98" s="182"/>
      <c r="HDZ98" s="183"/>
      <c r="HEA98" s="183"/>
      <c r="HEB98" s="183"/>
      <c r="HEC98" s="184"/>
      <c r="HED98" s="185"/>
      <c r="HEE98" s="183"/>
      <c r="HEG98" s="182"/>
      <c r="HEL98" s="183"/>
      <c r="HEM98" s="183"/>
      <c r="HEN98" s="183"/>
      <c r="HEO98" s="184"/>
      <c r="HEP98" s="185"/>
      <c r="HEQ98" s="183"/>
      <c r="HES98" s="182"/>
      <c r="HEX98" s="183"/>
      <c r="HEY98" s="183"/>
      <c r="HEZ98" s="183"/>
      <c r="HFA98" s="184"/>
      <c r="HFB98" s="185"/>
      <c r="HFC98" s="183"/>
      <c r="HFE98" s="182"/>
      <c r="HFJ98" s="183"/>
      <c r="HFK98" s="183"/>
      <c r="HFL98" s="183"/>
      <c r="HFM98" s="184"/>
      <c r="HFN98" s="185"/>
      <c r="HFO98" s="183"/>
      <c r="HFQ98" s="182"/>
      <c r="HFV98" s="183"/>
      <c r="HFW98" s="183"/>
      <c r="HFX98" s="183"/>
      <c r="HFY98" s="184"/>
      <c r="HFZ98" s="185"/>
      <c r="HGA98" s="183"/>
      <c r="HGC98" s="182"/>
      <c r="HGH98" s="183"/>
      <c r="HGI98" s="183"/>
      <c r="HGJ98" s="183"/>
      <c r="HGK98" s="184"/>
      <c r="HGL98" s="185"/>
      <c r="HGM98" s="183"/>
      <c r="HGO98" s="182"/>
      <c r="HGT98" s="183"/>
      <c r="HGU98" s="183"/>
      <c r="HGV98" s="183"/>
      <c r="HGW98" s="184"/>
      <c r="HGX98" s="185"/>
      <c r="HGY98" s="183"/>
      <c r="HHA98" s="182"/>
      <c r="HHF98" s="183"/>
      <c r="HHG98" s="183"/>
      <c r="HHH98" s="183"/>
      <c r="HHI98" s="184"/>
      <c r="HHJ98" s="185"/>
      <c r="HHK98" s="183"/>
      <c r="HHM98" s="182"/>
      <c r="HHR98" s="183"/>
      <c r="HHS98" s="183"/>
      <c r="HHT98" s="183"/>
      <c r="HHU98" s="184"/>
      <c r="HHV98" s="185"/>
      <c r="HHW98" s="183"/>
      <c r="HHY98" s="182"/>
      <c r="HID98" s="183"/>
      <c r="HIE98" s="183"/>
      <c r="HIF98" s="183"/>
      <c r="HIG98" s="184"/>
      <c r="HIH98" s="185"/>
      <c r="HII98" s="183"/>
      <c r="HIK98" s="182"/>
      <c r="HIP98" s="183"/>
      <c r="HIQ98" s="183"/>
      <c r="HIR98" s="183"/>
      <c r="HIS98" s="184"/>
      <c r="HIT98" s="185"/>
      <c r="HIU98" s="183"/>
      <c r="HIW98" s="182"/>
      <c r="HJB98" s="183"/>
      <c r="HJC98" s="183"/>
      <c r="HJD98" s="183"/>
      <c r="HJE98" s="184"/>
      <c r="HJF98" s="185"/>
      <c r="HJG98" s="183"/>
      <c r="HJI98" s="182"/>
      <c r="HJN98" s="183"/>
      <c r="HJO98" s="183"/>
      <c r="HJP98" s="183"/>
      <c r="HJQ98" s="184"/>
      <c r="HJR98" s="185"/>
      <c r="HJS98" s="183"/>
      <c r="HJU98" s="182"/>
      <c r="HJZ98" s="183"/>
      <c r="HKA98" s="183"/>
      <c r="HKB98" s="183"/>
      <c r="HKC98" s="184"/>
      <c r="HKD98" s="185"/>
      <c r="HKE98" s="183"/>
      <c r="HKG98" s="182"/>
      <c r="HKL98" s="183"/>
      <c r="HKM98" s="183"/>
      <c r="HKN98" s="183"/>
      <c r="HKO98" s="184"/>
      <c r="HKP98" s="185"/>
      <c r="HKQ98" s="183"/>
      <c r="HKS98" s="182"/>
      <c r="HKX98" s="183"/>
      <c r="HKY98" s="183"/>
      <c r="HKZ98" s="183"/>
      <c r="HLA98" s="184"/>
      <c r="HLB98" s="185"/>
      <c r="HLC98" s="183"/>
      <c r="HLE98" s="182"/>
      <c r="HLJ98" s="183"/>
      <c r="HLK98" s="183"/>
      <c r="HLL98" s="183"/>
      <c r="HLM98" s="184"/>
      <c r="HLN98" s="185"/>
      <c r="HLO98" s="183"/>
      <c r="HLQ98" s="182"/>
      <c r="HLV98" s="183"/>
      <c r="HLW98" s="183"/>
      <c r="HLX98" s="183"/>
      <c r="HLY98" s="184"/>
      <c r="HLZ98" s="185"/>
      <c r="HMA98" s="183"/>
      <c r="HMC98" s="182"/>
      <c r="HMH98" s="183"/>
      <c r="HMI98" s="183"/>
      <c r="HMJ98" s="183"/>
      <c r="HMK98" s="184"/>
      <c r="HML98" s="185"/>
      <c r="HMM98" s="183"/>
      <c r="HMO98" s="182"/>
      <c r="HMT98" s="183"/>
      <c r="HMU98" s="183"/>
      <c r="HMV98" s="183"/>
      <c r="HMW98" s="184"/>
      <c r="HMX98" s="185"/>
      <c r="HMY98" s="183"/>
      <c r="HNA98" s="182"/>
      <c r="HNF98" s="183"/>
      <c r="HNG98" s="183"/>
      <c r="HNH98" s="183"/>
      <c r="HNI98" s="184"/>
      <c r="HNJ98" s="185"/>
      <c r="HNK98" s="183"/>
      <c r="HNM98" s="182"/>
      <c r="HNR98" s="183"/>
      <c r="HNS98" s="183"/>
      <c r="HNT98" s="183"/>
      <c r="HNU98" s="184"/>
      <c r="HNV98" s="185"/>
      <c r="HNW98" s="183"/>
      <c r="HNY98" s="182"/>
      <c r="HOD98" s="183"/>
      <c r="HOE98" s="183"/>
      <c r="HOF98" s="183"/>
      <c r="HOG98" s="184"/>
      <c r="HOH98" s="185"/>
      <c r="HOI98" s="183"/>
      <c r="HOK98" s="182"/>
      <c r="HOP98" s="183"/>
      <c r="HOQ98" s="183"/>
      <c r="HOR98" s="183"/>
      <c r="HOS98" s="184"/>
      <c r="HOT98" s="185"/>
      <c r="HOU98" s="183"/>
      <c r="HOW98" s="182"/>
      <c r="HPB98" s="183"/>
      <c r="HPC98" s="183"/>
      <c r="HPD98" s="183"/>
      <c r="HPE98" s="184"/>
      <c r="HPF98" s="185"/>
      <c r="HPG98" s="183"/>
      <c r="HPI98" s="182"/>
      <c r="HPN98" s="183"/>
      <c r="HPO98" s="183"/>
      <c r="HPP98" s="183"/>
      <c r="HPQ98" s="184"/>
      <c r="HPR98" s="185"/>
      <c r="HPS98" s="183"/>
      <c r="HPU98" s="182"/>
      <c r="HPZ98" s="183"/>
      <c r="HQA98" s="183"/>
      <c r="HQB98" s="183"/>
      <c r="HQC98" s="184"/>
      <c r="HQD98" s="185"/>
      <c r="HQE98" s="183"/>
      <c r="HQG98" s="182"/>
      <c r="HQL98" s="183"/>
      <c r="HQM98" s="183"/>
      <c r="HQN98" s="183"/>
      <c r="HQO98" s="184"/>
      <c r="HQP98" s="185"/>
      <c r="HQQ98" s="183"/>
      <c r="HQS98" s="182"/>
      <c r="HQX98" s="183"/>
      <c r="HQY98" s="183"/>
      <c r="HQZ98" s="183"/>
      <c r="HRA98" s="184"/>
      <c r="HRB98" s="185"/>
      <c r="HRC98" s="183"/>
      <c r="HRE98" s="182"/>
      <c r="HRJ98" s="183"/>
      <c r="HRK98" s="183"/>
      <c r="HRL98" s="183"/>
      <c r="HRM98" s="184"/>
      <c r="HRN98" s="185"/>
      <c r="HRO98" s="183"/>
      <c r="HRQ98" s="182"/>
      <c r="HRV98" s="183"/>
      <c r="HRW98" s="183"/>
      <c r="HRX98" s="183"/>
      <c r="HRY98" s="184"/>
      <c r="HRZ98" s="185"/>
      <c r="HSA98" s="183"/>
      <c r="HSC98" s="182"/>
      <c r="HSH98" s="183"/>
      <c r="HSI98" s="183"/>
      <c r="HSJ98" s="183"/>
      <c r="HSK98" s="184"/>
      <c r="HSL98" s="185"/>
      <c r="HSM98" s="183"/>
      <c r="HSO98" s="182"/>
      <c r="HST98" s="183"/>
      <c r="HSU98" s="183"/>
      <c r="HSV98" s="183"/>
      <c r="HSW98" s="184"/>
      <c r="HSX98" s="185"/>
      <c r="HSY98" s="183"/>
      <c r="HTA98" s="182"/>
      <c r="HTF98" s="183"/>
      <c r="HTG98" s="183"/>
      <c r="HTH98" s="183"/>
      <c r="HTI98" s="184"/>
      <c r="HTJ98" s="185"/>
      <c r="HTK98" s="183"/>
      <c r="HTM98" s="182"/>
      <c r="HTR98" s="183"/>
      <c r="HTS98" s="183"/>
      <c r="HTT98" s="183"/>
      <c r="HTU98" s="184"/>
      <c r="HTV98" s="185"/>
      <c r="HTW98" s="183"/>
      <c r="HTY98" s="182"/>
      <c r="HUD98" s="183"/>
      <c r="HUE98" s="183"/>
      <c r="HUF98" s="183"/>
      <c r="HUG98" s="184"/>
      <c r="HUH98" s="185"/>
      <c r="HUI98" s="183"/>
      <c r="HUK98" s="182"/>
      <c r="HUP98" s="183"/>
      <c r="HUQ98" s="183"/>
      <c r="HUR98" s="183"/>
      <c r="HUS98" s="184"/>
      <c r="HUT98" s="185"/>
      <c r="HUU98" s="183"/>
      <c r="HUW98" s="182"/>
      <c r="HVB98" s="183"/>
      <c r="HVC98" s="183"/>
      <c r="HVD98" s="183"/>
      <c r="HVE98" s="184"/>
      <c r="HVF98" s="185"/>
      <c r="HVG98" s="183"/>
      <c r="HVI98" s="182"/>
      <c r="HVN98" s="183"/>
      <c r="HVO98" s="183"/>
      <c r="HVP98" s="183"/>
      <c r="HVQ98" s="184"/>
      <c r="HVR98" s="185"/>
      <c r="HVS98" s="183"/>
      <c r="HVU98" s="182"/>
      <c r="HVZ98" s="183"/>
      <c r="HWA98" s="183"/>
      <c r="HWB98" s="183"/>
      <c r="HWC98" s="184"/>
      <c r="HWD98" s="185"/>
      <c r="HWE98" s="183"/>
      <c r="HWG98" s="182"/>
      <c r="HWL98" s="183"/>
      <c r="HWM98" s="183"/>
      <c r="HWN98" s="183"/>
      <c r="HWO98" s="184"/>
      <c r="HWP98" s="185"/>
      <c r="HWQ98" s="183"/>
      <c r="HWS98" s="182"/>
      <c r="HWX98" s="183"/>
      <c r="HWY98" s="183"/>
      <c r="HWZ98" s="183"/>
      <c r="HXA98" s="184"/>
      <c r="HXB98" s="185"/>
      <c r="HXC98" s="183"/>
      <c r="HXE98" s="182"/>
      <c r="HXJ98" s="183"/>
      <c r="HXK98" s="183"/>
      <c r="HXL98" s="183"/>
      <c r="HXM98" s="184"/>
      <c r="HXN98" s="185"/>
      <c r="HXO98" s="183"/>
      <c r="HXQ98" s="182"/>
      <c r="HXV98" s="183"/>
      <c r="HXW98" s="183"/>
      <c r="HXX98" s="183"/>
      <c r="HXY98" s="184"/>
      <c r="HXZ98" s="185"/>
      <c r="HYA98" s="183"/>
      <c r="HYC98" s="182"/>
      <c r="HYH98" s="183"/>
      <c r="HYI98" s="183"/>
      <c r="HYJ98" s="183"/>
      <c r="HYK98" s="184"/>
      <c r="HYL98" s="185"/>
      <c r="HYM98" s="183"/>
      <c r="HYO98" s="182"/>
      <c r="HYT98" s="183"/>
      <c r="HYU98" s="183"/>
      <c r="HYV98" s="183"/>
      <c r="HYW98" s="184"/>
      <c r="HYX98" s="185"/>
      <c r="HYY98" s="183"/>
      <c r="HZA98" s="182"/>
      <c r="HZF98" s="183"/>
      <c r="HZG98" s="183"/>
      <c r="HZH98" s="183"/>
      <c r="HZI98" s="184"/>
      <c r="HZJ98" s="185"/>
      <c r="HZK98" s="183"/>
      <c r="HZM98" s="182"/>
      <c r="HZR98" s="183"/>
      <c r="HZS98" s="183"/>
      <c r="HZT98" s="183"/>
      <c r="HZU98" s="184"/>
      <c r="HZV98" s="185"/>
      <c r="HZW98" s="183"/>
      <c r="HZY98" s="182"/>
      <c r="IAD98" s="183"/>
      <c r="IAE98" s="183"/>
      <c r="IAF98" s="183"/>
      <c r="IAG98" s="184"/>
      <c r="IAH98" s="185"/>
      <c r="IAI98" s="183"/>
      <c r="IAK98" s="182"/>
      <c r="IAP98" s="183"/>
      <c r="IAQ98" s="183"/>
      <c r="IAR98" s="183"/>
      <c r="IAS98" s="184"/>
      <c r="IAT98" s="185"/>
      <c r="IAU98" s="183"/>
      <c r="IAW98" s="182"/>
      <c r="IBB98" s="183"/>
      <c r="IBC98" s="183"/>
      <c r="IBD98" s="183"/>
      <c r="IBE98" s="184"/>
      <c r="IBF98" s="185"/>
      <c r="IBG98" s="183"/>
      <c r="IBI98" s="182"/>
      <c r="IBN98" s="183"/>
      <c r="IBO98" s="183"/>
      <c r="IBP98" s="183"/>
      <c r="IBQ98" s="184"/>
      <c r="IBR98" s="185"/>
      <c r="IBS98" s="183"/>
      <c r="IBU98" s="182"/>
      <c r="IBZ98" s="183"/>
      <c r="ICA98" s="183"/>
      <c r="ICB98" s="183"/>
      <c r="ICC98" s="184"/>
      <c r="ICD98" s="185"/>
      <c r="ICE98" s="183"/>
      <c r="ICG98" s="182"/>
      <c r="ICL98" s="183"/>
      <c r="ICM98" s="183"/>
      <c r="ICN98" s="183"/>
      <c r="ICO98" s="184"/>
      <c r="ICP98" s="185"/>
      <c r="ICQ98" s="183"/>
      <c r="ICS98" s="182"/>
      <c r="ICX98" s="183"/>
      <c r="ICY98" s="183"/>
      <c r="ICZ98" s="183"/>
      <c r="IDA98" s="184"/>
      <c r="IDB98" s="185"/>
      <c r="IDC98" s="183"/>
      <c r="IDE98" s="182"/>
      <c r="IDJ98" s="183"/>
      <c r="IDK98" s="183"/>
      <c r="IDL98" s="183"/>
      <c r="IDM98" s="184"/>
      <c r="IDN98" s="185"/>
      <c r="IDO98" s="183"/>
      <c r="IDQ98" s="182"/>
      <c r="IDV98" s="183"/>
      <c r="IDW98" s="183"/>
      <c r="IDX98" s="183"/>
      <c r="IDY98" s="184"/>
      <c r="IDZ98" s="185"/>
      <c r="IEA98" s="183"/>
      <c r="IEC98" s="182"/>
      <c r="IEH98" s="183"/>
      <c r="IEI98" s="183"/>
      <c r="IEJ98" s="183"/>
      <c r="IEK98" s="184"/>
      <c r="IEL98" s="185"/>
      <c r="IEM98" s="183"/>
      <c r="IEO98" s="182"/>
      <c r="IET98" s="183"/>
      <c r="IEU98" s="183"/>
      <c r="IEV98" s="183"/>
      <c r="IEW98" s="184"/>
      <c r="IEX98" s="185"/>
      <c r="IEY98" s="183"/>
      <c r="IFA98" s="182"/>
      <c r="IFF98" s="183"/>
      <c r="IFG98" s="183"/>
      <c r="IFH98" s="183"/>
      <c r="IFI98" s="184"/>
      <c r="IFJ98" s="185"/>
      <c r="IFK98" s="183"/>
      <c r="IFM98" s="182"/>
      <c r="IFR98" s="183"/>
      <c r="IFS98" s="183"/>
      <c r="IFT98" s="183"/>
      <c r="IFU98" s="184"/>
      <c r="IFV98" s="185"/>
      <c r="IFW98" s="183"/>
      <c r="IFY98" s="182"/>
      <c r="IGD98" s="183"/>
      <c r="IGE98" s="183"/>
      <c r="IGF98" s="183"/>
      <c r="IGG98" s="184"/>
      <c r="IGH98" s="185"/>
      <c r="IGI98" s="183"/>
      <c r="IGK98" s="182"/>
      <c r="IGP98" s="183"/>
      <c r="IGQ98" s="183"/>
      <c r="IGR98" s="183"/>
      <c r="IGS98" s="184"/>
      <c r="IGT98" s="185"/>
      <c r="IGU98" s="183"/>
      <c r="IGW98" s="182"/>
      <c r="IHB98" s="183"/>
      <c r="IHC98" s="183"/>
      <c r="IHD98" s="183"/>
      <c r="IHE98" s="184"/>
      <c r="IHF98" s="185"/>
      <c r="IHG98" s="183"/>
      <c r="IHI98" s="182"/>
      <c r="IHN98" s="183"/>
      <c r="IHO98" s="183"/>
      <c r="IHP98" s="183"/>
      <c r="IHQ98" s="184"/>
      <c r="IHR98" s="185"/>
      <c r="IHS98" s="183"/>
      <c r="IHU98" s="182"/>
      <c r="IHZ98" s="183"/>
      <c r="IIA98" s="183"/>
      <c r="IIB98" s="183"/>
      <c r="IIC98" s="184"/>
      <c r="IID98" s="185"/>
      <c r="IIE98" s="183"/>
      <c r="IIG98" s="182"/>
      <c r="IIL98" s="183"/>
      <c r="IIM98" s="183"/>
      <c r="IIN98" s="183"/>
      <c r="IIO98" s="184"/>
      <c r="IIP98" s="185"/>
      <c r="IIQ98" s="183"/>
      <c r="IIS98" s="182"/>
      <c r="IIX98" s="183"/>
      <c r="IIY98" s="183"/>
      <c r="IIZ98" s="183"/>
      <c r="IJA98" s="184"/>
      <c r="IJB98" s="185"/>
      <c r="IJC98" s="183"/>
      <c r="IJE98" s="182"/>
      <c r="IJJ98" s="183"/>
      <c r="IJK98" s="183"/>
      <c r="IJL98" s="183"/>
      <c r="IJM98" s="184"/>
      <c r="IJN98" s="185"/>
      <c r="IJO98" s="183"/>
      <c r="IJQ98" s="182"/>
      <c r="IJV98" s="183"/>
      <c r="IJW98" s="183"/>
      <c r="IJX98" s="183"/>
      <c r="IJY98" s="184"/>
      <c r="IJZ98" s="185"/>
      <c r="IKA98" s="183"/>
      <c r="IKC98" s="182"/>
      <c r="IKH98" s="183"/>
      <c r="IKI98" s="183"/>
      <c r="IKJ98" s="183"/>
      <c r="IKK98" s="184"/>
      <c r="IKL98" s="185"/>
      <c r="IKM98" s="183"/>
      <c r="IKO98" s="182"/>
      <c r="IKT98" s="183"/>
      <c r="IKU98" s="183"/>
      <c r="IKV98" s="183"/>
      <c r="IKW98" s="184"/>
      <c r="IKX98" s="185"/>
      <c r="IKY98" s="183"/>
      <c r="ILA98" s="182"/>
      <c r="ILF98" s="183"/>
      <c r="ILG98" s="183"/>
      <c r="ILH98" s="183"/>
      <c r="ILI98" s="184"/>
      <c r="ILJ98" s="185"/>
      <c r="ILK98" s="183"/>
      <c r="ILM98" s="182"/>
      <c r="ILR98" s="183"/>
      <c r="ILS98" s="183"/>
      <c r="ILT98" s="183"/>
      <c r="ILU98" s="184"/>
      <c r="ILV98" s="185"/>
      <c r="ILW98" s="183"/>
      <c r="ILY98" s="182"/>
      <c r="IMD98" s="183"/>
      <c r="IME98" s="183"/>
      <c r="IMF98" s="183"/>
      <c r="IMG98" s="184"/>
      <c r="IMH98" s="185"/>
      <c r="IMI98" s="183"/>
      <c r="IMK98" s="182"/>
      <c r="IMP98" s="183"/>
      <c r="IMQ98" s="183"/>
      <c r="IMR98" s="183"/>
      <c r="IMS98" s="184"/>
      <c r="IMT98" s="185"/>
      <c r="IMU98" s="183"/>
      <c r="IMW98" s="182"/>
      <c r="INB98" s="183"/>
      <c r="INC98" s="183"/>
      <c r="IND98" s="183"/>
      <c r="INE98" s="184"/>
      <c r="INF98" s="185"/>
      <c r="ING98" s="183"/>
      <c r="INI98" s="182"/>
      <c r="INN98" s="183"/>
      <c r="INO98" s="183"/>
      <c r="INP98" s="183"/>
      <c r="INQ98" s="184"/>
      <c r="INR98" s="185"/>
      <c r="INS98" s="183"/>
      <c r="INU98" s="182"/>
      <c r="INZ98" s="183"/>
      <c r="IOA98" s="183"/>
      <c r="IOB98" s="183"/>
      <c r="IOC98" s="184"/>
      <c r="IOD98" s="185"/>
      <c r="IOE98" s="183"/>
      <c r="IOG98" s="182"/>
      <c r="IOL98" s="183"/>
      <c r="IOM98" s="183"/>
      <c r="ION98" s="183"/>
      <c r="IOO98" s="184"/>
      <c r="IOP98" s="185"/>
      <c r="IOQ98" s="183"/>
      <c r="IOS98" s="182"/>
      <c r="IOX98" s="183"/>
      <c r="IOY98" s="183"/>
      <c r="IOZ98" s="183"/>
      <c r="IPA98" s="184"/>
      <c r="IPB98" s="185"/>
      <c r="IPC98" s="183"/>
      <c r="IPE98" s="182"/>
      <c r="IPJ98" s="183"/>
      <c r="IPK98" s="183"/>
      <c r="IPL98" s="183"/>
      <c r="IPM98" s="184"/>
      <c r="IPN98" s="185"/>
      <c r="IPO98" s="183"/>
      <c r="IPQ98" s="182"/>
      <c r="IPV98" s="183"/>
      <c r="IPW98" s="183"/>
      <c r="IPX98" s="183"/>
      <c r="IPY98" s="184"/>
      <c r="IPZ98" s="185"/>
      <c r="IQA98" s="183"/>
      <c r="IQC98" s="182"/>
      <c r="IQH98" s="183"/>
      <c r="IQI98" s="183"/>
      <c r="IQJ98" s="183"/>
      <c r="IQK98" s="184"/>
      <c r="IQL98" s="185"/>
      <c r="IQM98" s="183"/>
      <c r="IQO98" s="182"/>
      <c r="IQT98" s="183"/>
      <c r="IQU98" s="183"/>
      <c r="IQV98" s="183"/>
      <c r="IQW98" s="184"/>
      <c r="IQX98" s="185"/>
      <c r="IQY98" s="183"/>
      <c r="IRA98" s="182"/>
      <c r="IRF98" s="183"/>
      <c r="IRG98" s="183"/>
      <c r="IRH98" s="183"/>
      <c r="IRI98" s="184"/>
      <c r="IRJ98" s="185"/>
      <c r="IRK98" s="183"/>
      <c r="IRM98" s="182"/>
      <c r="IRR98" s="183"/>
      <c r="IRS98" s="183"/>
      <c r="IRT98" s="183"/>
      <c r="IRU98" s="184"/>
      <c r="IRV98" s="185"/>
      <c r="IRW98" s="183"/>
      <c r="IRY98" s="182"/>
      <c r="ISD98" s="183"/>
      <c r="ISE98" s="183"/>
      <c r="ISF98" s="183"/>
      <c r="ISG98" s="184"/>
      <c r="ISH98" s="185"/>
      <c r="ISI98" s="183"/>
      <c r="ISK98" s="182"/>
      <c r="ISP98" s="183"/>
      <c r="ISQ98" s="183"/>
      <c r="ISR98" s="183"/>
      <c r="ISS98" s="184"/>
      <c r="IST98" s="185"/>
      <c r="ISU98" s="183"/>
      <c r="ISW98" s="182"/>
      <c r="ITB98" s="183"/>
      <c r="ITC98" s="183"/>
      <c r="ITD98" s="183"/>
      <c r="ITE98" s="184"/>
      <c r="ITF98" s="185"/>
      <c r="ITG98" s="183"/>
      <c r="ITI98" s="182"/>
      <c r="ITN98" s="183"/>
      <c r="ITO98" s="183"/>
      <c r="ITP98" s="183"/>
      <c r="ITQ98" s="184"/>
      <c r="ITR98" s="185"/>
      <c r="ITS98" s="183"/>
      <c r="ITU98" s="182"/>
      <c r="ITZ98" s="183"/>
      <c r="IUA98" s="183"/>
      <c r="IUB98" s="183"/>
      <c r="IUC98" s="184"/>
      <c r="IUD98" s="185"/>
      <c r="IUE98" s="183"/>
      <c r="IUG98" s="182"/>
      <c r="IUL98" s="183"/>
      <c r="IUM98" s="183"/>
      <c r="IUN98" s="183"/>
      <c r="IUO98" s="184"/>
      <c r="IUP98" s="185"/>
      <c r="IUQ98" s="183"/>
      <c r="IUS98" s="182"/>
      <c r="IUX98" s="183"/>
      <c r="IUY98" s="183"/>
      <c r="IUZ98" s="183"/>
      <c r="IVA98" s="184"/>
      <c r="IVB98" s="185"/>
      <c r="IVC98" s="183"/>
      <c r="IVE98" s="182"/>
      <c r="IVJ98" s="183"/>
      <c r="IVK98" s="183"/>
      <c r="IVL98" s="183"/>
      <c r="IVM98" s="184"/>
      <c r="IVN98" s="185"/>
      <c r="IVO98" s="183"/>
      <c r="IVQ98" s="182"/>
      <c r="IVV98" s="183"/>
      <c r="IVW98" s="183"/>
      <c r="IVX98" s="183"/>
      <c r="IVY98" s="184"/>
      <c r="IVZ98" s="185"/>
      <c r="IWA98" s="183"/>
      <c r="IWC98" s="182"/>
      <c r="IWH98" s="183"/>
      <c r="IWI98" s="183"/>
      <c r="IWJ98" s="183"/>
      <c r="IWK98" s="184"/>
      <c r="IWL98" s="185"/>
      <c r="IWM98" s="183"/>
      <c r="IWO98" s="182"/>
      <c r="IWT98" s="183"/>
      <c r="IWU98" s="183"/>
      <c r="IWV98" s="183"/>
      <c r="IWW98" s="184"/>
      <c r="IWX98" s="185"/>
      <c r="IWY98" s="183"/>
      <c r="IXA98" s="182"/>
      <c r="IXF98" s="183"/>
      <c r="IXG98" s="183"/>
      <c r="IXH98" s="183"/>
      <c r="IXI98" s="184"/>
      <c r="IXJ98" s="185"/>
      <c r="IXK98" s="183"/>
      <c r="IXM98" s="182"/>
      <c r="IXR98" s="183"/>
      <c r="IXS98" s="183"/>
      <c r="IXT98" s="183"/>
      <c r="IXU98" s="184"/>
      <c r="IXV98" s="185"/>
      <c r="IXW98" s="183"/>
      <c r="IXY98" s="182"/>
      <c r="IYD98" s="183"/>
      <c r="IYE98" s="183"/>
      <c r="IYF98" s="183"/>
      <c r="IYG98" s="184"/>
      <c r="IYH98" s="185"/>
      <c r="IYI98" s="183"/>
      <c r="IYK98" s="182"/>
      <c r="IYP98" s="183"/>
      <c r="IYQ98" s="183"/>
      <c r="IYR98" s="183"/>
      <c r="IYS98" s="184"/>
      <c r="IYT98" s="185"/>
      <c r="IYU98" s="183"/>
      <c r="IYW98" s="182"/>
      <c r="IZB98" s="183"/>
      <c r="IZC98" s="183"/>
      <c r="IZD98" s="183"/>
      <c r="IZE98" s="184"/>
      <c r="IZF98" s="185"/>
      <c r="IZG98" s="183"/>
      <c r="IZI98" s="182"/>
      <c r="IZN98" s="183"/>
      <c r="IZO98" s="183"/>
      <c r="IZP98" s="183"/>
      <c r="IZQ98" s="184"/>
      <c r="IZR98" s="185"/>
      <c r="IZS98" s="183"/>
      <c r="IZU98" s="182"/>
      <c r="IZZ98" s="183"/>
      <c r="JAA98" s="183"/>
      <c r="JAB98" s="183"/>
      <c r="JAC98" s="184"/>
      <c r="JAD98" s="185"/>
      <c r="JAE98" s="183"/>
      <c r="JAG98" s="182"/>
      <c r="JAL98" s="183"/>
      <c r="JAM98" s="183"/>
      <c r="JAN98" s="183"/>
      <c r="JAO98" s="184"/>
      <c r="JAP98" s="185"/>
      <c r="JAQ98" s="183"/>
      <c r="JAS98" s="182"/>
      <c r="JAX98" s="183"/>
      <c r="JAY98" s="183"/>
      <c r="JAZ98" s="183"/>
      <c r="JBA98" s="184"/>
      <c r="JBB98" s="185"/>
      <c r="JBC98" s="183"/>
      <c r="JBE98" s="182"/>
      <c r="JBJ98" s="183"/>
      <c r="JBK98" s="183"/>
      <c r="JBL98" s="183"/>
      <c r="JBM98" s="184"/>
      <c r="JBN98" s="185"/>
      <c r="JBO98" s="183"/>
      <c r="JBQ98" s="182"/>
      <c r="JBV98" s="183"/>
      <c r="JBW98" s="183"/>
      <c r="JBX98" s="183"/>
      <c r="JBY98" s="184"/>
      <c r="JBZ98" s="185"/>
      <c r="JCA98" s="183"/>
      <c r="JCC98" s="182"/>
      <c r="JCH98" s="183"/>
      <c r="JCI98" s="183"/>
      <c r="JCJ98" s="183"/>
      <c r="JCK98" s="184"/>
      <c r="JCL98" s="185"/>
      <c r="JCM98" s="183"/>
      <c r="JCO98" s="182"/>
      <c r="JCT98" s="183"/>
      <c r="JCU98" s="183"/>
      <c r="JCV98" s="183"/>
      <c r="JCW98" s="184"/>
      <c r="JCX98" s="185"/>
      <c r="JCY98" s="183"/>
      <c r="JDA98" s="182"/>
      <c r="JDF98" s="183"/>
      <c r="JDG98" s="183"/>
      <c r="JDH98" s="183"/>
      <c r="JDI98" s="184"/>
      <c r="JDJ98" s="185"/>
      <c r="JDK98" s="183"/>
      <c r="JDM98" s="182"/>
      <c r="JDR98" s="183"/>
      <c r="JDS98" s="183"/>
      <c r="JDT98" s="183"/>
      <c r="JDU98" s="184"/>
      <c r="JDV98" s="185"/>
      <c r="JDW98" s="183"/>
      <c r="JDY98" s="182"/>
      <c r="JED98" s="183"/>
      <c r="JEE98" s="183"/>
      <c r="JEF98" s="183"/>
      <c r="JEG98" s="184"/>
      <c r="JEH98" s="185"/>
      <c r="JEI98" s="183"/>
      <c r="JEK98" s="182"/>
      <c r="JEP98" s="183"/>
      <c r="JEQ98" s="183"/>
      <c r="JER98" s="183"/>
      <c r="JES98" s="184"/>
      <c r="JET98" s="185"/>
      <c r="JEU98" s="183"/>
      <c r="JEW98" s="182"/>
      <c r="JFB98" s="183"/>
      <c r="JFC98" s="183"/>
      <c r="JFD98" s="183"/>
      <c r="JFE98" s="184"/>
      <c r="JFF98" s="185"/>
      <c r="JFG98" s="183"/>
      <c r="JFI98" s="182"/>
      <c r="JFN98" s="183"/>
      <c r="JFO98" s="183"/>
      <c r="JFP98" s="183"/>
      <c r="JFQ98" s="184"/>
      <c r="JFR98" s="185"/>
      <c r="JFS98" s="183"/>
      <c r="JFU98" s="182"/>
      <c r="JFZ98" s="183"/>
      <c r="JGA98" s="183"/>
      <c r="JGB98" s="183"/>
      <c r="JGC98" s="184"/>
      <c r="JGD98" s="185"/>
      <c r="JGE98" s="183"/>
      <c r="JGG98" s="182"/>
      <c r="JGL98" s="183"/>
      <c r="JGM98" s="183"/>
      <c r="JGN98" s="183"/>
      <c r="JGO98" s="184"/>
      <c r="JGP98" s="185"/>
      <c r="JGQ98" s="183"/>
      <c r="JGS98" s="182"/>
      <c r="JGX98" s="183"/>
      <c r="JGY98" s="183"/>
      <c r="JGZ98" s="183"/>
      <c r="JHA98" s="184"/>
      <c r="JHB98" s="185"/>
      <c r="JHC98" s="183"/>
      <c r="JHE98" s="182"/>
      <c r="JHJ98" s="183"/>
      <c r="JHK98" s="183"/>
      <c r="JHL98" s="183"/>
      <c r="JHM98" s="184"/>
      <c r="JHN98" s="185"/>
      <c r="JHO98" s="183"/>
      <c r="JHQ98" s="182"/>
      <c r="JHV98" s="183"/>
      <c r="JHW98" s="183"/>
      <c r="JHX98" s="183"/>
      <c r="JHY98" s="184"/>
      <c r="JHZ98" s="185"/>
      <c r="JIA98" s="183"/>
      <c r="JIC98" s="182"/>
      <c r="JIH98" s="183"/>
      <c r="JII98" s="183"/>
      <c r="JIJ98" s="183"/>
      <c r="JIK98" s="184"/>
      <c r="JIL98" s="185"/>
      <c r="JIM98" s="183"/>
      <c r="JIO98" s="182"/>
      <c r="JIT98" s="183"/>
      <c r="JIU98" s="183"/>
      <c r="JIV98" s="183"/>
      <c r="JIW98" s="184"/>
      <c r="JIX98" s="185"/>
      <c r="JIY98" s="183"/>
      <c r="JJA98" s="182"/>
      <c r="JJF98" s="183"/>
      <c r="JJG98" s="183"/>
      <c r="JJH98" s="183"/>
      <c r="JJI98" s="184"/>
      <c r="JJJ98" s="185"/>
      <c r="JJK98" s="183"/>
      <c r="JJM98" s="182"/>
      <c r="JJR98" s="183"/>
      <c r="JJS98" s="183"/>
      <c r="JJT98" s="183"/>
      <c r="JJU98" s="184"/>
      <c r="JJV98" s="185"/>
      <c r="JJW98" s="183"/>
      <c r="JJY98" s="182"/>
      <c r="JKD98" s="183"/>
      <c r="JKE98" s="183"/>
      <c r="JKF98" s="183"/>
      <c r="JKG98" s="184"/>
      <c r="JKH98" s="185"/>
      <c r="JKI98" s="183"/>
      <c r="JKK98" s="182"/>
      <c r="JKP98" s="183"/>
      <c r="JKQ98" s="183"/>
      <c r="JKR98" s="183"/>
      <c r="JKS98" s="184"/>
      <c r="JKT98" s="185"/>
      <c r="JKU98" s="183"/>
      <c r="JKW98" s="182"/>
      <c r="JLB98" s="183"/>
      <c r="JLC98" s="183"/>
      <c r="JLD98" s="183"/>
      <c r="JLE98" s="184"/>
      <c r="JLF98" s="185"/>
      <c r="JLG98" s="183"/>
      <c r="JLI98" s="182"/>
      <c r="JLN98" s="183"/>
      <c r="JLO98" s="183"/>
      <c r="JLP98" s="183"/>
      <c r="JLQ98" s="184"/>
      <c r="JLR98" s="185"/>
      <c r="JLS98" s="183"/>
      <c r="JLU98" s="182"/>
      <c r="JLZ98" s="183"/>
      <c r="JMA98" s="183"/>
      <c r="JMB98" s="183"/>
      <c r="JMC98" s="184"/>
      <c r="JMD98" s="185"/>
      <c r="JME98" s="183"/>
      <c r="JMG98" s="182"/>
      <c r="JML98" s="183"/>
      <c r="JMM98" s="183"/>
      <c r="JMN98" s="183"/>
      <c r="JMO98" s="184"/>
      <c r="JMP98" s="185"/>
      <c r="JMQ98" s="183"/>
      <c r="JMS98" s="182"/>
      <c r="JMX98" s="183"/>
      <c r="JMY98" s="183"/>
      <c r="JMZ98" s="183"/>
      <c r="JNA98" s="184"/>
      <c r="JNB98" s="185"/>
      <c r="JNC98" s="183"/>
      <c r="JNE98" s="182"/>
      <c r="JNJ98" s="183"/>
      <c r="JNK98" s="183"/>
      <c r="JNL98" s="183"/>
      <c r="JNM98" s="184"/>
      <c r="JNN98" s="185"/>
      <c r="JNO98" s="183"/>
      <c r="JNQ98" s="182"/>
      <c r="JNV98" s="183"/>
      <c r="JNW98" s="183"/>
      <c r="JNX98" s="183"/>
      <c r="JNY98" s="184"/>
      <c r="JNZ98" s="185"/>
      <c r="JOA98" s="183"/>
      <c r="JOC98" s="182"/>
      <c r="JOH98" s="183"/>
      <c r="JOI98" s="183"/>
      <c r="JOJ98" s="183"/>
      <c r="JOK98" s="184"/>
      <c r="JOL98" s="185"/>
      <c r="JOM98" s="183"/>
      <c r="JOO98" s="182"/>
      <c r="JOT98" s="183"/>
      <c r="JOU98" s="183"/>
      <c r="JOV98" s="183"/>
      <c r="JOW98" s="184"/>
      <c r="JOX98" s="185"/>
      <c r="JOY98" s="183"/>
      <c r="JPA98" s="182"/>
      <c r="JPF98" s="183"/>
      <c r="JPG98" s="183"/>
      <c r="JPH98" s="183"/>
      <c r="JPI98" s="184"/>
      <c r="JPJ98" s="185"/>
      <c r="JPK98" s="183"/>
      <c r="JPM98" s="182"/>
      <c r="JPR98" s="183"/>
      <c r="JPS98" s="183"/>
      <c r="JPT98" s="183"/>
      <c r="JPU98" s="184"/>
      <c r="JPV98" s="185"/>
      <c r="JPW98" s="183"/>
      <c r="JPY98" s="182"/>
      <c r="JQD98" s="183"/>
      <c r="JQE98" s="183"/>
      <c r="JQF98" s="183"/>
      <c r="JQG98" s="184"/>
      <c r="JQH98" s="185"/>
      <c r="JQI98" s="183"/>
      <c r="JQK98" s="182"/>
      <c r="JQP98" s="183"/>
      <c r="JQQ98" s="183"/>
      <c r="JQR98" s="183"/>
      <c r="JQS98" s="184"/>
      <c r="JQT98" s="185"/>
      <c r="JQU98" s="183"/>
      <c r="JQW98" s="182"/>
      <c r="JRB98" s="183"/>
      <c r="JRC98" s="183"/>
      <c r="JRD98" s="183"/>
      <c r="JRE98" s="184"/>
      <c r="JRF98" s="185"/>
      <c r="JRG98" s="183"/>
      <c r="JRI98" s="182"/>
      <c r="JRN98" s="183"/>
      <c r="JRO98" s="183"/>
      <c r="JRP98" s="183"/>
      <c r="JRQ98" s="184"/>
      <c r="JRR98" s="185"/>
      <c r="JRS98" s="183"/>
      <c r="JRU98" s="182"/>
      <c r="JRZ98" s="183"/>
      <c r="JSA98" s="183"/>
      <c r="JSB98" s="183"/>
      <c r="JSC98" s="184"/>
      <c r="JSD98" s="185"/>
      <c r="JSE98" s="183"/>
      <c r="JSG98" s="182"/>
      <c r="JSL98" s="183"/>
      <c r="JSM98" s="183"/>
      <c r="JSN98" s="183"/>
      <c r="JSO98" s="184"/>
      <c r="JSP98" s="185"/>
      <c r="JSQ98" s="183"/>
      <c r="JSS98" s="182"/>
      <c r="JSX98" s="183"/>
      <c r="JSY98" s="183"/>
      <c r="JSZ98" s="183"/>
      <c r="JTA98" s="184"/>
      <c r="JTB98" s="185"/>
      <c r="JTC98" s="183"/>
      <c r="JTE98" s="182"/>
      <c r="JTJ98" s="183"/>
      <c r="JTK98" s="183"/>
      <c r="JTL98" s="183"/>
      <c r="JTM98" s="184"/>
      <c r="JTN98" s="185"/>
      <c r="JTO98" s="183"/>
      <c r="JTQ98" s="182"/>
      <c r="JTV98" s="183"/>
      <c r="JTW98" s="183"/>
      <c r="JTX98" s="183"/>
      <c r="JTY98" s="184"/>
      <c r="JTZ98" s="185"/>
      <c r="JUA98" s="183"/>
      <c r="JUC98" s="182"/>
      <c r="JUH98" s="183"/>
      <c r="JUI98" s="183"/>
      <c r="JUJ98" s="183"/>
      <c r="JUK98" s="184"/>
      <c r="JUL98" s="185"/>
      <c r="JUM98" s="183"/>
      <c r="JUO98" s="182"/>
      <c r="JUT98" s="183"/>
      <c r="JUU98" s="183"/>
      <c r="JUV98" s="183"/>
      <c r="JUW98" s="184"/>
      <c r="JUX98" s="185"/>
      <c r="JUY98" s="183"/>
      <c r="JVA98" s="182"/>
      <c r="JVF98" s="183"/>
      <c r="JVG98" s="183"/>
      <c r="JVH98" s="183"/>
      <c r="JVI98" s="184"/>
      <c r="JVJ98" s="185"/>
      <c r="JVK98" s="183"/>
      <c r="JVM98" s="182"/>
      <c r="JVR98" s="183"/>
      <c r="JVS98" s="183"/>
      <c r="JVT98" s="183"/>
      <c r="JVU98" s="184"/>
      <c r="JVV98" s="185"/>
      <c r="JVW98" s="183"/>
      <c r="JVY98" s="182"/>
      <c r="JWD98" s="183"/>
      <c r="JWE98" s="183"/>
      <c r="JWF98" s="183"/>
      <c r="JWG98" s="184"/>
      <c r="JWH98" s="185"/>
      <c r="JWI98" s="183"/>
      <c r="JWK98" s="182"/>
      <c r="JWP98" s="183"/>
      <c r="JWQ98" s="183"/>
      <c r="JWR98" s="183"/>
      <c r="JWS98" s="184"/>
      <c r="JWT98" s="185"/>
      <c r="JWU98" s="183"/>
      <c r="JWW98" s="182"/>
      <c r="JXB98" s="183"/>
      <c r="JXC98" s="183"/>
      <c r="JXD98" s="183"/>
      <c r="JXE98" s="184"/>
      <c r="JXF98" s="185"/>
      <c r="JXG98" s="183"/>
      <c r="JXI98" s="182"/>
      <c r="JXN98" s="183"/>
      <c r="JXO98" s="183"/>
      <c r="JXP98" s="183"/>
      <c r="JXQ98" s="184"/>
      <c r="JXR98" s="185"/>
      <c r="JXS98" s="183"/>
      <c r="JXU98" s="182"/>
      <c r="JXZ98" s="183"/>
      <c r="JYA98" s="183"/>
      <c r="JYB98" s="183"/>
      <c r="JYC98" s="184"/>
      <c r="JYD98" s="185"/>
      <c r="JYE98" s="183"/>
      <c r="JYG98" s="182"/>
      <c r="JYL98" s="183"/>
      <c r="JYM98" s="183"/>
      <c r="JYN98" s="183"/>
      <c r="JYO98" s="184"/>
      <c r="JYP98" s="185"/>
      <c r="JYQ98" s="183"/>
      <c r="JYS98" s="182"/>
      <c r="JYX98" s="183"/>
      <c r="JYY98" s="183"/>
      <c r="JYZ98" s="183"/>
      <c r="JZA98" s="184"/>
      <c r="JZB98" s="185"/>
      <c r="JZC98" s="183"/>
      <c r="JZE98" s="182"/>
      <c r="JZJ98" s="183"/>
      <c r="JZK98" s="183"/>
      <c r="JZL98" s="183"/>
      <c r="JZM98" s="184"/>
      <c r="JZN98" s="185"/>
      <c r="JZO98" s="183"/>
      <c r="JZQ98" s="182"/>
      <c r="JZV98" s="183"/>
      <c r="JZW98" s="183"/>
      <c r="JZX98" s="183"/>
      <c r="JZY98" s="184"/>
      <c r="JZZ98" s="185"/>
      <c r="KAA98" s="183"/>
      <c r="KAC98" s="182"/>
      <c r="KAH98" s="183"/>
      <c r="KAI98" s="183"/>
      <c r="KAJ98" s="183"/>
      <c r="KAK98" s="184"/>
      <c r="KAL98" s="185"/>
      <c r="KAM98" s="183"/>
      <c r="KAO98" s="182"/>
      <c r="KAT98" s="183"/>
      <c r="KAU98" s="183"/>
      <c r="KAV98" s="183"/>
      <c r="KAW98" s="184"/>
      <c r="KAX98" s="185"/>
      <c r="KAY98" s="183"/>
      <c r="KBA98" s="182"/>
      <c r="KBF98" s="183"/>
      <c r="KBG98" s="183"/>
      <c r="KBH98" s="183"/>
      <c r="KBI98" s="184"/>
      <c r="KBJ98" s="185"/>
      <c r="KBK98" s="183"/>
      <c r="KBM98" s="182"/>
      <c r="KBR98" s="183"/>
      <c r="KBS98" s="183"/>
      <c r="KBT98" s="183"/>
      <c r="KBU98" s="184"/>
      <c r="KBV98" s="185"/>
      <c r="KBW98" s="183"/>
      <c r="KBY98" s="182"/>
      <c r="KCD98" s="183"/>
      <c r="KCE98" s="183"/>
      <c r="KCF98" s="183"/>
      <c r="KCG98" s="184"/>
      <c r="KCH98" s="185"/>
      <c r="KCI98" s="183"/>
      <c r="KCK98" s="182"/>
      <c r="KCP98" s="183"/>
      <c r="KCQ98" s="183"/>
      <c r="KCR98" s="183"/>
      <c r="KCS98" s="184"/>
      <c r="KCT98" s="185"/>
      <c r="KCU98" s="183"/>
      <c r="KCW98" s="182"/>
      <c r="KDB98" s="183"/>
      <c r="KDC98" s="183"/>
      <c r="KDD98" s="183"/>
      <c r="KDE98" s="184"/>
      <c r="KDF98" s="185"/>
      <c r="KDG98" s="183"/>
      <c r="KDI98" s="182"/>
      <c r="KDN98" s="183"/>
      <c r="KDO98" s="183"/>
      <c r="KDP98" s="183"/>
      <c r="KDQ98" s="184"/>
      <c r="KDR98" s="185"/>
      <c r="KDS98" s="183"/>
      <c r="KDU98" s="182"/>
      <c r="KDZ98" s="183"/>
      <c r="KEA98" s="183"/>
      <c r="KEB98" s="183"/>
      <c r="KEC98" s="184"/>
      <c r="KED98" s="185"/>
      <c r="KEE98" s="183"/>
      <c r="KEG98" s="182"/>
      <c r="KEL98" s="183"/>
      <c r="KEM98" s="183"/>
      <c r="KEN98" s="183"/>
      <c r="KEO98" s="184"/>
      <c r="KEP98" s="185"/>
      <c r="KEQ98" s="183"/>
      <c r="KES98" s="182"/>
      <c r="KEX98" s="183"/>
      <c r="KEY98" s="183"/>
      <c r="KEZ98" s="183"/>
      <c r="KFA98" s="184"/>
      <c r="KFB98" s="185"/>
      <c r="KFC98" s="183"/>
      <c r="KFE98" s="182"/>
      <c r="KFJ98" s="183"/>
      <c r="KFK98" s="183"/>
      <c r="KFL98" s="183"/>
      <c r="KFM98" s="184"/>
      <c r="KFN98" s="185"/>
      <c r="KFO98" s="183"/>
      <c r="KFQ98" s="182"/>
      <c r="KFV98" s="183"/>
      <c r="KFW98" s="183"/>
      <c r="KFX98" s="183"/>
      <c r="KFY98" s="184"/>
      <c r="KFZ98" s="185"/>
      <c r="KGA98" s="183"/>
      <c r="KGC98" s="182"/>
      <c r="KGH98" s="183"/>
      <c r="KGI98" s="183"/>
      <c r="KGJ98" s="183"/>
      <c r="KGK98" s="184"/>
      <c r="KGL98" s="185"/>
      <c r="KGM98" s="183"/>
      <c r="KGO98" s="182"/>
      <c r="KGT98" s="183"/>
      <c r="KGU98" s="183"/>
      <c r="KGV98" s="183"/>
      <c r="KGW98" s="184"/>
      <c r="KGX98" s="185"/>
      <c r="KGY98" s="183"/>
      <c r="KHA98" s="182"/>
      <c r="KHF98" s="183"/>
      <c r="KHG98" s="183"/>
      <c r="KHH98" s="183"/>
      <c r="KHI98" s="184"/>
      <c r="KHJ98" s="185"/>
      <c r="KHK98" s="183"/>
      <c r="KHM98" s="182"/>
      <c r="KHR98" s="183"/>
      <c r="KHS98" s="183"/>
      <c r="KHT98" s="183"/>
      <c r="KHU98" s="184"/>
      <c r="KHV98" s="185"/>
      <c r="KHW98" s="183"/>
      <c r="KHY98" s="182"/>
      <c r="KID98" s="183"/>
      <c r="KIE98" s="183"/>
      <c r="KIF98" s="183"/>
      <c r="KIG98" s="184"/>
      <c r="KIH98" s="185"/>
      <c r="KII98" s="183"/>
      <c r="KIK98" s="182"/>
      <c r="KIP98" s="183"/>
      <c r="KIQ98" s="183"/>
      <c r="KIR98" s="183"/>
      <c r="KIS98" s="184"/>
      <c r="KIT98" s="185"/>
      <c r="KIU98" s="183"/>
      <c r="KIW98" s="182"/>
      <c r="KJB98" s="183"/>
      <c r="KJC98" s="183"/>
      <c r="KJD98" s="183"/>
      <c r="KJE98" s="184"/>
      <c r="KJF98" s="185"/>
      <c r="KJG98" s="183"/>
      <c r="KJI98" s="182"/>
      <c r="KJN98" s="183"/>
      <c r="KJO98" s="183"/>
      <c r="KJP98" s="183"/>
      <c r="KJQ98" s="184"/>
      <c r="KJR98" s="185"/>
      <c r="KJS98" s="183"/>
      <c r="KJU98" s="182"/>
      <c r="KJZ98" s="183"/>
      <c r="KKA98" s="183"/>
      <c r="KKB98" s="183"/>
      <c r="KKC98" s="184"/>
      <c r="KKD98" s="185"/>
      <c r="KKE98" s="183"/>
      <c r="KKG98" s="182"/>
      <c r="KKL98" s="183"/>
      <c r="KKM98" s="183"/>
      <c r="KKN98" s="183"/>
      <c r="KKO98" s="184"/>
      <c r="KKP98" s="185"/>
      <c r="KKQ98" s="183"/>
      <c r="KKS98" s="182"/>
      <c r="KKX98" s="183"/>
      <c r="KKY98" s="183"/>
      <c r="KKZ98" s="183"/>
      <c r="KLA98" s="184"/>
      <c r="KLB98" s="185"/>
      <c r="KLC98" s="183"/>
      <c r="KLE98" s="182"/>
      <c r="KLJ98" s="183"/>
      <c r="KLK98" s="183"/>
      <c r="KLL98" s="183"/>
      <c r="KLM98" s="184"/>
      <c r="KLN98" s="185"/>
      <c r="KLO98" s="183"/>
      <c r="KLQ98" s="182"/>
      <c r="KLV98" s="183"/>
      <c r="KLW98" s="183"/>
      <c r="KLX98" s="183"/>
      <c r="KLY98" s="184"/>
      <c r="KLZ98" s="185"/>
      <c r="KMA98" s="183"/>
      <c r="KMC98" s="182"/>
      <c r="KMH98" s="183"/>
      <c r="KMI98" s="183"/>
      <c r="KMJ98" s="183"/>
      <c r="KMK98" s="184"/>
      <c r="KML98" s="185"/>
      <c r="KMM98" s="183"/>
      <c r="KMO98" s="182"/>
      <c r="KMT98" s="183"/>
      <c r="KMU98" s="183"/>
      <c r="KMV98" s="183"/>
      <c r="KMW98" s="184"/>
      <c r="KMX98" s="185"/>
      <c r="KMY98" s="183"/>
      <c r="KNA98" s="182"/>
      <c r="KNF98" s="183"/>
      <c r="KNG98" s="183"/>
      <c r="KNH98" s="183"/>
      <c r="KNI98" s="184"/>
      <c r="KNJ98" s="185"/>
      <c r="KNK98" s="183"/>
      <c r="KNM98" s="182"/>
      <c r="KNR98" s="183"/>
      <c r="KNS98" s="183"/>
      <c r="KNT98" s="183"/>
      <c r="KNU98" s="184"/>
      <c r="KNV98" s="185"/>
      <c r="KNW98" s="183"/>
      <c r="KNY98" s="182"/>
      <c r="KOD98" s="183"/>
      <c r="KOE98" s="183"/>
      <c r="KOF98" s="183"/>
      <c r="KOG98" s="184"/>
      <c r="KOH98" s="185"/>
      <c r="KOI98" s="183"/>
      <c r="KOK98" s="182"/>
      <c r="KOP98" s="183"/>
      <c r="KOQ98" s="183"/>
      <c r="KOR98" s="183"/>
      <c r="KOS98" s="184"/>
      <c r="KOT98" s="185"/>
      <c r="KOU98" s="183"/>
      <c r="KOW98" s="182"/>
      <c r="KPB98" s="183"/>
      <c r="KPC98" s="183"/>
      <c r="KPD98" s="183"/>
      <c r="KPE98" s="184"/>
      <c r="KPF98" s="185"/>
      <c r="KPG98" s="183"/>
      <c r="KPI98" s="182"/>
      <c r="KPN98" s="183"/>
      <c r="KPO98" s="183"/>
      <c r="KPP98" s="183"/>
      <c r="KPQ98" s="184"/>
      <c r="KPR98" s="185"/>
      <c r="KPS98" s="183"/>
      <c r="KPU98" s="182"/>
      <c r="KPZ98" s="183"/>
      <c r="KQA98" s="183"/>
      <c r="KQB98" s="183"/>
      <c r="KQC98" s="184"/>
      <c r="KQD98" s="185"/>
      <c r="KQE98" s="183"/>
      <c r="KQG98" s="182"/>
      <c r="KQL98" s="183"/>
      <c r="KQM98" s="183"/>
      <c r="KQN98" s="183"/>
      <c r="KQO98" s="184"/>
      <c r="KQP98" s="185"/>
      <c r="KQQ98" s="183"/>
      <c r="KQS98" s="182"/>
      <c r="KQX98" s="183"/>
      <c r="KQY98" s="183"/>
      <c r="KQZ98" s="183"/>
      <c r="KRA98" s="184"/>
      <c r="KRB98" s="185"/>
      <c r="KRC98" s="183"/>
      <c r="KRE98" s="182"/>
      <c r="KRJ98" s="183"/>
      <c r="KRK98" s="183"/>
      <c r="KRL98" s="183"/>
      <c r="KRM98" s="184"/>
      <c r="KRN98" s="185"/>
      <c r="KRO98" s="183"/>
      <c r="KRQ98" s="182"/>
      <c r="KRV98" s="183"/>
      <c r="KRW98" s="183"/>
      <c r="KRX98" s="183"/>
      <c r="KRY98" s="184"/>
      <c r="KRZ98" s="185"/>
      <c r="KSA98" s="183"/>
      <c r="KSC98" s="182"/>
      <c r="KSH98" s="183"/>
      <c r="KSI98" s="183"/>
      <c r="KSJ98" s="183"/>
      <c r="KSK98" s="184"/>
      <c r="KSL98" s="185"/>
      <c r="KSM98" s="183"/>
      <c r="KSO98" s="182"/>
      <c r="KST98" s="183"/>
      <c r="KSU98" s="183"/>
      <c r="KSV98" s="183"/>
      <c r="KSW98" s="184"/>
      <c r="KSX98" s="185"/>
      <c r="KSY98" s="183"/>
      <c r="KTA98" s="182"/>
      <c r="KTF98" s="183"/>
      <c r="KTG98" s="183"/>
      <c r="KTH98" s="183"/>
      <c r="KTI98" s="184"/>
      <c r="KTJ98" s="185"/>
      <c r="KTK98" s="183"/>
      <c r="KTM98" s="182"/>
      <c r="KTR98" s="183"/>
      <c r="KTS98" s="183"/>
      <c r="KTT98" s="183"/>
      <c r="KTU98" s="184"/>
      <c r="KTV98" s="185"/>
      <c r="KTW98" s="183"/>
      <c r="KTY98" s="182"/>
      <c r="KUD98" s="183"/>
      <c r="KUE98" s="183"/>
      <c r="KUF98" s="183"/>
      <c r="KUG98" s="184"/>
      <c r="KUH98" s="185"/>
      <c r="KUI98" s="183"/>
      <c r="KUK98" s="182"/>
      <c r="KUP98" s="183"/>
      <c r="KUQ98" s="183"/>
      <c r="KUR98" s="183"/>
      <c r="KUS98" s="184"/>
      <c r="KUT98" s="185"/>
      <c r="KUU98" s="183"/>
      <c r="KUW98" s="182"/>
      <c r="KVB98" s="183"/>
      <c r="KVC98" s="183"/>
      <c r="KVD98" s="183"/>
      <c r="KVE98" s="184"/>
      <c r="KVF98" s="185"/>
      <c r="KVG98" s="183"/>
      <c r="KVI98" s="182"/>
      <c r="KVN98" s="183"/>
      <c r="KVO98" s="183"/>
      <c r="KVP98" s="183"/>
      <c r="KVQ98" s="184"/>
      <c r="KVR98" s="185"/>
      <c r="KVS98" s="183"/>
      <c r="KVU98" s="182"/>
      <c r="KVZ98" s="183"/>
      <c r="KWA98" s="183"/>
      <c r="KWB98" s="183"/>
      <c r="KWC98" s="184"/>
      <c r="KWD98" s="185"/>
      <c r="KWE98" s="183"/>
      <c r="KWG98" s="182"/>
      <c r="KWL98" s="183"/>
      <c r="KWM98" s="183"/>
      <c r="KWN98" s="183"/>
      <c r="KWO98" s="184"/>
      <c r="KWP98" s="185"/>
      <c r="KWQ98" s="183"/>
      <c r="KWS98" s="182"/>
      <c r="KWX98" s="183"/>
      <c r="KWY98" s="183"/>
      <c r="KWZ98" s="183"/>
      <c r="KXA98" s="184"/>
      <c r="KXB98" s="185"/>
      <c r="KXC98" s="183"/>
      <c r="KXE98" s="182"/>
      <c r="KXJ98" s="183"/>
      <c r="KXK98" s="183"/>
      <c r="KXL98" s="183"/>
      <c r="KXM98" s="184"/>
      <c r="KXN98" s="185"/>
      <c r="KXO98" s="183"/>
      <c r="KXQ98" s="182"/>
      <c r="KXV98" s="183"/>
      <c r="KXW98" s="183"/>
      <c r="KXX98" s="183"/>
      <c r="KXY98" s="184"/>
      <c r="KXZ98" s="185"/>
      <c r="KYA98" s="183"/>
      <c r="KYC98" s="182"/>
      <c r="KYH98" s="183"/>
      <c r="KYI98" s="183"/>
      <c r="KYJ98" s="183"/>
      <c r="KYK98" s="184"/>
      <c r="KYL98" s="185"/>
      <c r="KYM98" s="183"/>
      <c r="KYO98" s="182"/>
      <c r="KYT98" s="183"/>
      <c r="KYU98" s="183"/>
      <c r="KYV98" s="183"/>
      <c r="KYW98" s="184"/>
      <c r="KYX98" s="185"/>
      <c r="KYY98" s="183"/>
      <c r="KZA98" s="182"/>
      <c r="KZF98" s="183"/>
      <c r="KZG98" s="183"/>
      <c r="KZH98" s="183"/>
      <c r="KZI98" s="184"/>
      <c r="KZJ98" s="185"/>
      <c r="KZK98" s="183"/>
      <c r="KZM98" s="182"/>
      <c r="KZR98" s="183"/>
      <c r="KZS98" s="183"/>
      <c r="KZT98" s="183"/>
      <c r="KZU98" s="184"/>
      <c r="KZV98" s="185"/>
      <c r="KZW98" s="183"/>
      <c r="KZY98" s="182"/>
      <c r="LAD98" s="183"/>
      <c r="LAE98" s="183"/>
      <c r="LAF98" s="183"/>
      <c r="LAG98" s="184"/>
      <c r="LAH98" s="185"/>
      <c r="LAI98" s="183"/>
      <c r="LAK98" s="182"/>
      <c r="LAP98" s="183"/>
      <c r="LAQ98" s="183"/>
      <c r="LAR98" s="183"/>
      <c r="LAS98" s="184"/>
      <c r="LAT98" s="185"/>
      <c r="LAU98" s="183"/>
      <c r="LAW98" s="182"/>
      <c r="LBB98" s="183"/>
      <c r="LBC98" s="183"/>
      <c r="LBD98" s="183"/>
      <c r="LBE98" s="184"/>
      <c r="LBF98" s="185"/>
      <c r="LBG98" s="183"/>
      <c r="LBI98" s="182"/>
      <c r="LBN98" s="183"/>
      <c r="LBO98" s="183"/>
      <c r="LBP98" s="183"/>
      <c r="LBQ98" s="184"/>
      <c r="LBR98" s="185"/>
      <c r="LBS98" s="183"/>
      <c r="LBU98" s="182"/>
      <c r="LBZ98" s="183"/>
      <c r="LCA98" s="183"/>
      <c r="LCB98" s="183"/>
      <c r="LCC98" s="184"/>
      <c r="LCD98" s="185"/>
      <c r="LCE98" s="183"/>
      <c r="LCG98" s="182"/>
      <c r="LCL98" s="183"/>
      <c r="LCM98" s="183"/>
      <c r="LCN98" s="183"/>
      <c r="LCO98" s="184"/>
      <c r="LCP98" s="185"/>
      <c r="LCQ98" s="183"/>
      <c r="LCS98" s="182"/>
      <c r="LCX98" s="183"/>
      <c r="LCY98" s="183"/>
      <c r="LCZ98" s="183"/>
      <c r="LDA98" s="184"/>
      <c r="LDB98" s="185"/>
      <c r="LDC98" s="183"/>
      <c r="LDE98" s="182"/>
      <c r="LDJ98" s="183"/>
      <c r="LDK98" s="183"/>
      <c r="LDL98" s="183"/>
      <c r="LDM98" s="184"/>
      <c r="LDN98" s="185"/>
      <c r="LDO98" s="183"/>
      <c r="LDQ98" s="182"/>
      <c r="LDV98" s="183"/>
      <c r="LDW98" s="183"/>
      <c r="LDX98" s="183"/>
      <c r="LDY98" s="184"/>
      <c r="LDZ98" s="185"/>
      <c r="LEA98" s="183"/>
      <c r="LEC98" s="182"/>
      <c r="LEH98" s="183"/>
      <c r="LEI98" s="183"/>
      <c r="LEJ98" s="183"/>
      <c r="LEK98" s="184"/>
      <c r="LEL98" s="185"/>
      <c r="LEM98" s="183"/>
      <c r="LEO98" s="182"/>
      <c r="LET98" s="183"/>
      <c r="LEU98" s="183"/>
      <c r="LEV98" s="183"/>
      <c r="LEW98" s="184"/>
      <c r="LEX98" s="185"/>
      <c r="LEY98" s="183"/>
      <c r="LFA98" s="182"/>
      <c r="LFF98" s="183"/>
      <c r="LFG98" s="183"/>
      <c r="LFH98" s="183"/>
      <c r="LFI98" s="184"/>
      <c r="LFJ98" s="185"/>
      <c r="LFK98" s="183"/>
      <c r="LFM98" s="182"/>
      <c r="LFR98" s="183"/>
      <c r="LFS98" s="183"/>
      <c r="LFT98" s="183"/>
      <c r="LFU98" s="184"/>
      <c r="LFV98" s="185"/>
      <c r="LFW98" s="183"/>
      <c r="LFY98" s="182"/>
      <c r="LGD98" s="183"/>
      <c r="LGE98" s="183"/>
      <c r="LGF98" s="183"/>
      <c r="LGG98" s="184"/>
      <c r="LGH98" s="185"/>
      <c r="LGI98" s="183"/>
      <c r="LGK98" s="182"/>
      <c r="LGP98" s="183"/>
      <c r="LGQ98" s="183"/>
      <c r="LGR98" s="183"/>
      <c r="LGS98" s="184"/>
      <c r="LGT98" s="185"/>
      <c r="LGU98" s="183"/>
      <c r="LGW98" s="182"/>
      <c r="LHB98" s="183"/>
      <c r="LHC98" s="183"/>
      <c r="LHD98" s="183"/>
      <c r="LHE98" s="184"/>
      <c r="LHF98" s="185"/>
      <c r="LHG98" s="183"/>
      <c r="LHI98" s="182"/>
      <c r="LHN98" s="183"/>
      <c r="LHO98" s="183"/>
      <c r="LHP98" s="183"/>
      <c r="LHQ98" s="184"/>
      <c r="LHR98" s="185"/>
      <c r="LHS98" s="183"/>
      <c r="LHU98" s="182"/>
      <c r="LHZ98" s="183"/>
      <c r="LIA98" s="183"/>
      <c r="LIB98" s="183"/>
      <c r="LIC98" s="184"/>
      <c r="LID98" s="185"/>
      <c r="LIE98" s="183"/>
      <c r="LIG98" s="182"/>
      <c r="LIL98" s="183"/>
      <c r="LIM98" s="183"/>
      <c r="LIN98" s="183"/>
      <c r="LIO98" s="184"/>
      <c r="LIP98" s="185"/>
      <c r="LIQ98" s="183"/>
      <c r="LIS98" s="182"/>
      <c r="LIX98" s="183"/>
      <c r="LIY98" s="183"/>
      <c r="LIZ98" s="183"/>
      <c r="LJA98" s="184"/>
      <c r="LJB98" s="185"/>
      <c r="LJC98" s="183"/>
      <c r="LJE98" s="182"/>
      <c r="LJJ98" s="183"/>
      <c r="LJK98" s="183"/>
      <c r="LJL98" s="183"/>
      <c r="LJM98" s="184"/>
      <c r="LJN98" s="185"/>
      <c r="LJO98" s="183"/>
      <c r="LJQ98" s="182"/>
      <c r="LJV98" s="183"/>
      <c r="LJW98" s="183"/>
      <c r="LJX98" s="183"/>
      <c r="LJY98" s="184"/>
      <c r="LJZ98" s="185"/>
      <c r="LKA98" s="183"/>
      <c r="LKC98" s="182"/>
      <c r="LKH98" s="183"/>
      <c r="LKI98" s="183"/>
      <c r="LKJ98" s="183"/>
      <c r="LKK98" s="184"/>
      <c r="LKL98" s="185"/>
      <c r="LKM98" s="183"/>
      <c r="LKO98" s="182"/>
      <c r="LKT98" s="183"/>
      <c r="LKU98" s="183"/>
      <c r="LKV98" s="183"/>
      <c r="LKW98" s="184"/>
      <c r="LKX98" s="185"/>
      <c r="LKY98" s="183"/>
      <c r="LLA98" s="182"/>
      <c r="LLF98" s="183"/>
      <c r="LLG98" s="183"/>
      <c r="LLH98" s="183"/>
      <c r="LLI98" s="184"/>
      <c r="LLJ98" s="185"/>
      <c r="LLK98" s="183"/>
      <c r="LLM98" s="182"/>
      <c r="LLR98" s="183"/>
      <c r="LLS98" s="183"/>
      <c r="LLT98" s="183"/>
      <c r="LLU98" s="184"/>
      <c r="LLV98" s="185"/>
      <c r="LLW98" s="183"/>
      <c r="LLY98" s="182"/>
      <c r="LMD98" s="183"/>
      <c r="LME98" s="183"/>
      <c r="LMF98" s="183"/>
      <c r="LMG98" s="184"/>
      <c r="LMH98" s="185"/>
      <c r="LMI98" s="183"/>
      <c r="LMK98" s="182"/>
      <c r="LMP98" s="183"/>
      <c r="LMQ98" s="183"/>
      <c r="LMR98" s="183"/>
      <c r="LMS98" s="184"/>
      <c r="LMT98" s="185"/>
      <c r="LMU98" s="183"/>
      <c r="LMW98" s="182"/>
      <c r="LNB98" s="183"/>
      <c r="LNC98" s="183"/>
      <c r="LND98" s="183"/>
      <c r="LNE98" s="184"/>
      <c r="LNF98" s="185"/>
      <c r="LNG98" s="183"/>
      <c r="LNI98" s="182"/>
      <c r="LNN98" s="183"/>
      <c r="LNO98" s="183"/>
      <c r="LNP98" s="183"/>
      <c r="LNQ98" s="184"/>
      <c r="LNR98" s="185"/>
      <c r="LNS98" s="183"/>
      <c r="LNU98" s="182"/>
      <c r="LNZ98" s="183"/>
      <c r="LOA98" s="183"/>
      <c r="LOB98" s="183"/>
      <c r="LOC98" s="184"/>
      <c r="LOD98" s="185"/>
      <c r="LOE98" s="183"/>
      <c r="LOG98" s="182"/>
      <c r="LOL98" s="183"/>
      <c r="LOM98" s="183"/>
      <c r="LON98" s="183"/>
      <c r="LOO98" s="184"/>
      <c r="LOP98" s="185"/>
      <c r="LOQ98" s="183"/>
      <c r="LOS98" s="182"/>
      <c r="LOX98" s="183"/>
      <c r="LOY98" s="183"/>
      <c r="LOZ98" s="183"/>
      <c r="LPA98" s="184"/>
      <c r="LPB98" s="185"/>
      <c r="LPC98" s="183"/>
      <c r="LPE98" s="182"/>
      <c r="LPJ98" s="183"/>
      <c r="LPK98" s="183"/>
      <c r="LPL98" s="183"/>
      <c r="LPM98" s="184"/>
      <c r="LPN98" s="185"/>
      <c r="LPO98" s="183"/>
      <c r="LPQ98" s="182"/>
      <c r="LPV98" s="183"/>
      <c r="LPW98" s="183"/>
      <c r="LPX98" s="183"/>
      <c r="LPY98" s="184"/>
      <c r="LPZ98" s="185"/>
      <c r="LQA98" s="183"/>
      <c r="LQC98" s="182"/>
      <c r="LQH98" s="183"/>
      <c r="LQI98" s="183"/>
      <c r="LQJ98" s="183"/>
      <c r="LQK98" s="184"/>
      <c r="LQL98" s="185"/>
      <c r="LQM98" s="183"/>
      <c r="LQO98" s="182"/>
      <c r="LQT98" s="183"/>
      <c r="LQU98" s="183"/>
      <c r="LQV98" s="183"/>
      <c r="LQW98" s="184"/>
      <c r="LQX98" s="185"/>
      <c r="LQY98" s="183"/>
      <c r="LRA98" s="182"/>
      <c r="LRF98" s="183"/>
      <c r="LRG98" s="183"/>
      <c r="LRH98" s="183"/>
      <c r="LRI98" s="184"/>
      <c r="LRJ98" s="185"/>
      <c r="LRK98" s="183"/>
      <c r="LRM98" s="182"/>
      <c r="LRR98" s="183"/>
      <c r="LRS98" s="183"/>
      <c r="LRT98" s="183"/>
      <c r="LRU98" s="184"/>
      <c r="LRV98" s="185"/>
      <c r="LRW98" s="183"/>
      <c r="LRY98" s="182"/>
      <c r="LSD98" s="183"/>
      <c r="LSE98" s="183"/>
      <c r="LSF98" s="183"/>
      <c r="LSG98" s="184"/>
      <c r="LSH98" s="185"/>
      <c r="LSI98" s="183"/>
      <c r="LSK98" s="182"/>
      <c r="LSP98" s="183"/>
      <c r="LSQ98" s="183"/>
      <c r="LSR98" s="183"/>
      <c r="LSS98" s="184"/>
      <c r="LST98" s="185"/>
      <c r="LSU98" s="183"/>
      <c r="LSW98" s="182"/>
      <c r="LTB98" s="183"/>
      <c r="LTC98" s="183"/>
      <c r="LTD98" s="183"/>
      <c r="LTE98" s="184"/>
      <c r="LTF98" s="185"/>
      <c r="LTG98" s="183"/>
      <c r="LTI98" s="182"/>
      <c r="LTN98" s="183"/>
      <c r="LTO98" s="183"/>
      <c r="LTP98" s="183"/>
      <c r="LTQ98" s="184"/>
      <c r="LTR98" s="185"/>
      <c r="LTS98" s="183"/>
      <c r="LTU98" s="182"/>
      <c r="LTZ98" s="183"/>
      <c r="LUA98" s="183"/>
      <c r="LUB98" s="183"/>
      <c r="LUC98" s="184"/>
      <c r="LUD98" s="185"/>
      <c r="LUE98" s="183"/>
      <c r="LUG98" s="182"/>
      <c r="LUL98" s="183"/>
      <c r="LUM98" s="183"/>
      <c r="LUN98" s="183"/>
      <c r="LUO98" s="184"/>
      <c r="LUP98" s="185"/>
      <c r="LUQ98" s="183"/>
      <c r="LUS98" s="182"/>
      <c r="LUX98" s="183"/>
      <c r="LUY98" s="183"/>
      <c r="LUZ98" s="183"/>
      <c r="LVA98" s="184"/>
      <c r="LVB98" s="185"/>
      <c r="LVC98" s="183"/>
      <c r="LVE98" s="182"/>
      <c r="LVJ98" s="183"/>
      <c r="LVK98" s="183"/>
      <c r="LVL98" s="183"/>
      <c r="LVM98" s="184"/>
      <c r="LVN98" s="185"/>
      <c r="LVO98" s="183"/>
      <c r="LVQ98" s="182"/>
      <c r="LVV98" s="183"/>
      <c r="LVW98" s="183"/>
      <c r="LVX98" s="183"/>
      <c r="LVY98" s="184"/>
      <c r="LVZ98" s="185"/>
      <c r="LWA98" s="183"/>
      <c r="LWC98" s="182"/>
      <c r="LWH98" s="183"/>
      <c r="LWI98" s="183"/>
      <c r="LWJ98" s="183"/>
      <c r="LWK98" s="184"/>
      <c r="LWL98" s="185"/>
      <c r="LWM98" s="183"/>
      <c r="LWO98" s="182"/>
      <c r="LWT98" s="183"/>
      <c r="LWU98" s="183"/>
      <c r="LWV98" s="183"/>
      <c r="LWW98" s="184"/>
      <c r="LWX98" s="185"/>
      <c r="LWY98" s="183"/>
      <c r="LXA98" s="182"/>
      <c r="LXF98" s="183"/>
      <c r="LXG98" s="183"/>
      <c r="LXH98" s="183"/>
      <c r="LXI98" s="184"/>
      <c r="LXJ98" s="185"/>
      <c r="LXK98" s="183"/>
      <c r="LXM98" s="182"/>
      <c r="LXR98" s="183"/>
      <c r="LXS98" s="183"/>
      <c r="LXT98" s="183"/>
      <c r="LXU98" s="184"/>
      <c r="LXV98" s="185"/>
      <c r="LXW98" s="183"/>
      <c r="LXY98" s="182"/>
      <c r="LYD98" s="183"/>
      <c r="LYE98" s="183"/>
      <c r="LYF98" s="183"/>
      <c r="LYG98" s="184"/>
      <c r="LYH98" s="185"/>
      <c r="LYI98" s="183"/>
      <c r="LYK98" s="182"/>
      <c r="LYP98" s="183"/>
      <c r="LYQ98" s="183"/>
      <c r="LYR98" s="183"/>
      <c r="LYS98" s="184"/>
      <c r="LYT98" s="185"/>
      <c r="LYU98" s="183"/>
      <c r="LYW98" s="182"/>
      <c r="LZB98" s="183"/>
      <c r="LZC98" s="183"/>
      <c r="LZD98" s="183"/>
      <c r="LZE98" s="184"/>
      <c r="LZF98" s="185"/>
      <c r="LZG98" s="183"/>
      <c r="LZI98" s="182"/>
      <c r="LZN98" s="183"/>
      <c r="LZO98" s="183"/>
      <c r="LZP98" s="183"/>
      <c r="LZQ98" s="184"/>
      <c r="LZR98" s="185"/>
      <c r="LZS98" s="183"/>
      <c r="LZU98" s="182"/>
      <c r="LZZ98" s="183"/>
      <c r="MAA98" s="183"/>
      <c r="MAB98" s="183"/>
      <c r="MAC98" s="184"/>
      <c r="MAD98" s="185"/>
      <c r="MAE98" s="183"/>
      <c r="MAG98" s="182"/>
      <c r="MAL98" s="183"/>
      <c r="MAM98" s="183"/>
      <c r="MAN98" s="183"/>
      <c r="MAO98" s="184"/>
      <c r="MAP98" s="185"/>
      <c r="MAQ98" s="183"/>
      <c r="MAS98" s="182"/>
      <c r="MAX98" s="183"/>
      <c r="MAY98" s="183"/>
      <c r="MAZ98" s="183"/>
      <c r="MBA98" s="184"/>
      <c r="MBB98" s="185"/>
      <c r="MBC98" s="183"/>
      <c r="MBE98" s="182"/>
      <c r="MBJ98" s="183"/>
      <c r="MBK98" s="183"/>
      <c r="MBL98" s="183"/>
      <c r="MBM98" s="184"/>
      <c r="MBN98" s="185"/>
      <c r="MBO98" s="183"/>
      <c r="MBQ98" s="182"/>
      <c r="MBV98" s="183"/>
      <c r="MBW98" s="183"/>
      <c r="MBX98" s="183"/>
      <c r="MBY98" s="184"/>
      <c r="MBZ98" s="185"/>
      <c r="MCA98" s="183"/>
      <c r="MCC98" s="182"/>
      <c r="MCH98" s="183"/>
      <c r="MCI98" s="183"/>
      <c r="MCJ98" s="183"/>
      <c r="MCK98" s="184"/>
      <c r="MCL98" s="185"/>
      <c r="MCM98" s="183"/>
      <c r="MCO98" s="182"/>
      <c r="MCT98" s="183"/>
      <c r="MCU98" s="183"/>
      <c r="MCV98" s="183"/>
      <c r="MCW98" s="184"/>
      <c r="MCX98" s="185"/>
      <c r="MCY98" s="183"/>
      <c r="MDA98" s="182"/>
      <c r="MDF98" s="183"/>
      <c r="MDG98" s="183"/>
      <c r="MDH98" s="183"/>
      <c r="MDI98" s="184"/>
      <c r="MDJ98" s="185"/>
      <c r="MDK98" s="183"/>
      <c r="MDM98" s="182"/>
      <c r="MDR98" s="183"/>
      <c r="MDS98" s="183"/>
      <c r="MDT98" s="183"/>
      <c r="MDU98" s="184"/>
      <c r="MDV98" s="185"/>
      <c r="MDW98" s="183"/>
      <c r="MDY98" s="182"/>
      <c r="MED98" s="183"/>
      <c r="MEE98" s="183"/>
      <c r="MEF98" s="183"/>
      <c r="MEG98" s="184"/>
      <c r="MEH98" s="185"/>
      <c r="MEI98" s="183"/>
      <c r="MEK98" s="182"/>
      <c r="MEP98" s="183"/>
      <c r="MEQ98" s="183"/>
      <c r="MER98" s="183"/>
      <c r="MES98" s="184"/>
      <c r="MET98" s="185"/>
      <c r="MEU98" s="183"/>
      <c r="MEW98" s="182"/>
      <c r="MFB98" s="183"/>
      <c r="MFC98" s="183"/>
      <c r="MFD98" s="183"/>
      <c r="MFE98" s="184"/>
      <c r="MFF98" s="185"/>
      <c r="MFG98" s="183"/>
      <c r="MFI98" s="182"/>
      <c r="MFN98" s="183"/>
      <c r="MFO98" s="183"/>
      <c r="MFP98" s="183"/>
      <c r="MFQ98" s="184"/>
      <c r="MFR98" s="185"/>
      <c r="MFS98" s="183"/>
      <c r="MFU98" s="182"/>
      <c r="MFZ98" s="183"/>
      <c r="MGA98" s="183"/>
      <c r="MGB98" s="183"/>
      <c r="MGC98" s="184"/>
      <c r="MGD98" s="185"/>
      <c r="MGE98" s="183"/>
      <c r="MGG98" s="182"/>
      <c r="MGL98" s="183"/>
      <c r="MGM98" s="183"/>
      <c r="MGN98" s="183"/>
      <c r="MGO98" s="184"/>
      <c r="MGP98" s="185"/>
      <c r="MGQ98" s="183"/>
      <c r="MGS98" s="182"/>
      <c r="MGX98" s="183"/>
      <c r="MGY98" s="183"/>
      <c r="MGZ98" s="183"/>
      <c r="MHA98" s="184"/>
      <c r="MHB98" s="185"/>
      <c r="MHC98" s="183"/>
      <c r="MHE98" s="182"/>
      <c r="MHJ98" s="183"/>
      <c r="MHK98" s="183"/>
      <c r="MHL98" s="183"/>
      <c r="MHM98" s="184"/>
      <c r="MHN98" s="185"/>
      <c r="MHO98" s="183"/>
      <c r="MHQ98" s="182"/>
      <c r="MHV98" s="183"/>
      <c r="MHW98" s="183"/>
      <c r="MHX98" s="183"/>
      <c r="MHY98" s="184"/>
      <c r="MHZ98" s="185"/>
      <c r="MIA98" s="183"/>
      <c r="MIC98" s="182"/>
      <c r="MIH98" s="183"/>
      <c r="MII98" s="183"/>
      <c r="MIJ98" s="183"/>
      <c r="MIK98" s="184"/>
      <c r="MIL98" s="185"/>
      <c r="MIM98" s="183"/>
      <c r="MIO98" s="182"/>
      <c r="MIT98" s="183"/>
      <c r="MIU98" s="183"/>
      <c r="MIV98" s="183"/>
      <c r="MIW98" s="184"/>
      <c r="MIX98" s="185"/>
      <c r="MIY98" s="183"/>
      <c r="MJA98" s="182"/>
      <c r="MJF98" s="183"/>
      <c r="MJG98" s="183"/>
      <c r="MJH98" s="183"/>
      <c r="MJI98" s="184"/>
      <c r="MJJ98" s="185"/>
      <c r="MJK98" s="183"/>
      <c r="MJM98" s="182"/>
      <c r="MJR98" s="183"/>
      <c r="MJS98" s="183"/>
      <c r="MJT98" s="183"/>
      <c r="MJU98" s="184"/>
      <c r="MJV98" s="185"/>
      <c r="MJW98" s="183"/>
      <c r="MJY98" s="182"/>
      <c r="MKD98" s="183"/>
      <c r="MKE98" s="183"/>
      <c r="MKF98" s="183"/>
      <c r="MKG98" s="184"/>
      <c r="MKH98" s="185"/>
      <c r="MKI98" s="183"/>
      <c r="MKK98" s="182"/>
      <c r="MKP98" s="183"/>
      <c r="MKQ98" s="183"/>
      <c r="MKR98" s="183"/>
      <c r="MKS98" s="184"/>
      <c r="MKT98" s="185"/>
      <c r="MKU98" s="183"/>
      <c r="MKW98" s="182"/>
      <c r="MLB98" s="183"/>
      <c r="MLC98" s="183"/>
      <c r="MLD98" s="183"/>
      <c r="MLE98" s="184"/>
      <c r="MLF98" s="185"/>
      <c r="MLG98" s="183"/>
      <c r="MLI98" s="182"/>
      <c r="MLN98" s="183"/>
      <c r="MLO98" s="183"/>
      <c r="MLP98" s="183"/>
      <c r="MLQ98" s="184"/>
      <c r="MLR98" s="185"/>
      <c r="MLS98" s="183"/>
      <c r="MLU98" s="182"/>
      <c r="MLZ98" s="183"/>
      <c r="MMA98" s="183"/>
      <c r="MMB98" s="183"/>
      <c r="MMC98" s="184"/>
      <c r="MMD98" s="185"/>
      <c r="MME98" s="183"/>
      <c r="MMG98" s="182"/>
      <c r="MML98" s="183"/>
      <c r="MMM98" s="183"/>
      <c r="MMN98" s="183"/>
      <c r="MMO98" s="184"/>
      <c r="MMP98" s="185"/>
      <c r="MMQ98" s="183"/>
      <c r="MMS98" s="182"/>
      <c r="MMX98" s="183"/>
      <c r="MMY98" s="183"/>
      <c r="MMZ98" s="183"/>
      <c r="MNA98" s="184"/>
      <c r="MNB98" s="185"/>
      <c r="MNC98" s="183"/>
      <c r="MNE98" s="182"/>
      <c r="MNJ98" s="183"/>
      <c r="MNK98" s="183"/>
      <c r="MNL98" s="183"/>
      <c r="MNM98" s="184"/>
      <c r="MNN98" s="185"/>
      <c r="MNO98" s="183"/>
      <c r="MNQ98" s="182"/>
      <c r="MNV98" s="183"/>
      <c r="MNW98" s="183"/>
      <c r="MNX98" s="183"/>
      <c r="MNY98" s="184"/>
      <c r="MNZ98" s="185"/>
      <c r="MOA98" s="183"/>
      <c r="MOC98" s="182"/>
      <c r="MOH98" s="183"/>
      <c r="MOI98" s="183"/>
      <c r="MOJ98" s="183"/>
      <c r="MOK98" s="184"/>
      <c r="MOL98" s="185"/>
      <c r="MOM98" s="183"/>
      <c r="MOO98" s="182"/>
      <c r="MOT98" s="183"/>
      <c r="MOU98" s="183"/>
      <c r="MOV98" s="183"/>
      <c r="MOW98" s="184"/>
      <c r="MOX98" s="185"/>
      <c r="MOY98" s="183"/>
      <c r="MPA98" s="182"/>
      <c r="MPF98" s="183"/>
      <c r="MPG98" s="183"/>
      <c r="MPH98" s="183"/>
      <c r="MPI98" s="184"/>
      <c r="MPJ98" s="185"/>
      <c r="MPK98" s="183"/>
      <c r="MPM98" s="182"/>
      <c r="MPR98" s="183"/>
      <c r="MPS98" s="183"/>
      <c r="MPT98" s="183"/>
      <c r="MPU98" s="184"/>
      <c r="MPV98" s="185"/>
      <c r="MPW98" s="183"/>
      <c r="MPY98" s="182"/>
      <c r="MQD98" s="183"/>
      <c r="MQE98" s="183"/>
      <c r="MQF98" s="183"/>
      <c r="MQG98" s="184"/>
      <c r="MQH98" s="185"/>
      <c r="MQI98" s="183"/>
      <c r="MQK98" s="182"/>
      <c r="MQP98" s="183"/>
      <c r="MQQ98" s="183"/>
      <c r="MQR98" s="183"/>
      <c r="MQS98" s="184"/>
      <c r="MQT98" s="185"/>
      <c r="MQU98" s="183"/>
      <c r="MQW98" s="182"/>
      <c r="MRB98" s="183"/>
      <c r="MRC98" s="183"/>
      <c r="MRD98" s="183"/>
      <c r="MRE98" s="184"/>
      <c r="MRF98" s="185"/>
      <c r="MRG98" s="183"/>
      <c r="MRI98" s="182"/>
      <c r="MRN98" s="183"/>
      <c r="MRO98" s="183"/>
      <c r="MRP98" s="183"/>
      <c r="MRQ98" s="184"/>
      <c r="MRR98" s="185"/>
      <c r="MRS98" s="183"/>
      <c r="MRU98" s="182"/>
      <c r="MRZ98" s="183"/>
      <c r="MSA98" s="183"/>
      <c r="MSB98" s="183"/>
      <c r="MSC98" s="184"/>
      <c r="MSD98" s="185"/>
      <c r="MSE98" s="183"/>
      <c r="MSG98" s="182"/>
      <c r="MSL98" s="183"/>
      <c r="MSM98" s="183"/>
      <c r="MSN98" s="183"/>
      <c r="MSO98" s="184"/>
      <c r="MSP98" s="185"/>
      <c r="MSQ98" s="183"/>
      <c r="MSS98" s="182"/>
      <c r="MSX98" s="183"/>
      <c r="MSY98" s="183"/>
      <c r="MSZ98" s="183"/>
      <c r="MTA98" s="184"/>
      <c r="MTB98" s="185"/>
      <c r="MTC98" s="183"/>
      <c r="MTE98" s="182"/>
      <c r="MTJ98" s="183"/>
      <c r="MTK98" s="183"/>
      <c r="MTL98" s="183"/>
      <c r="MTM98" s="184"/>
      <c r="MTN98" s="185"/>
      <c r="MTO98" s="183"/>
      <c r="MTQ98" s="182"/>
      <c r="MTV98" s="183"/>
      <c r="MTW98" s="183"/>
      <c r="MTX98" s="183"/>
      <c r="MTY98" s="184"/>
      <c r="MTZ98" s="185"/>
      <c r="MUA98" s="183"/>
      <c r="MUC98" s="182"/>
      <c r="MUH98" s="183"/>
      <c r="MUI98" s="183"/>
      <c r="MUJ98" s="183"/>
      <c r="MUK98" s="184"/>
      <c r="MUL98" s="185"/>
      <c r="MUM98" s="183"/>
      <c r="MUO98" s="182"/>
      <c r="MUT98" s="183"/>
      <c r="MUU98" s="183"/>
      <c r="MUV98" s="183"/>
      <c r="MUW98" s="184"/>
      <c r="MUX98" s="185"/>
      <c r="MUY98" s="183"/>
      <c r="MVA98" s="182"/>
      <c r="MVF98" s="183"/>
      <c r="MVG98" s="183"/>
      <c r="MVH98" s="183"/>
      <c r="MVI98" s="184"/>
      <c r="MVJ98" s="185"/>
      <c r="MVK98" s="183"/>
      <c r="MVM98" s="182"/>
      <c r="MVR98" s="183"/>
      <c r="MVS98" s="183"/>
      <c r="MVT98" s="183"/>
      <c r="MVU98" s="184"/>
      <c r="MVV98" s="185"/>
      <c r="MVW98" s="183"/>
      <c r="MVY98" s="182"/>
      <c r="MWD98" s="183"/>
      <c r="MWE98" s="183"/>
      <c r="MWF98" s="183"/>
      <c r="MWG98" s="184"/>
      <c r="MWH98" s="185"/>
      <c r="MWI98" s="183"/>
      <c r="MWK98" s="182"/>
      <c r="MWP98" s="183"/>
      <c r="MWQ98" s="183"/>
      <c r="MWR98" s="183"/>
      <c r="MWS98" s="184"/>
      <c r="MWT98" s="185"/>
      <c r="MWU98" s="183"/>
      <c r="MWW98" s="182"/>
      <c r="MXB98" s="183"/>
      <c r="MXC98" s="183"/>
      <c r="MXD98" s="183"/>
      <c r="MXE98" s="184"/>
      <c r="MXF98" s="185"/>
      <c r="MXG98" s="183"/>
      <c r="MXI98" s="182"/>
      <c r="MXN98" s="183"/>
      <c r="MXO98" s="183"/>
      <c r="MXP98" s="183"/>
      <c r="MXQ98" s="184"/>
      <c r="MXR98" s="185"/>
      <c r="MXS98" s="183"/>
      <c r="MXU98" s="182"/>
      <c r="MXZ98" s="183"/>
      <c r="MYA98" s="183"/>
      <c r="MYB98" s="183"/>
      <c r="MYC98" s="184"/>
      <c r="MYD98" s="185"/>
      <c r="MYE98" s="183"/>
      <c r="MYG98" s="182"/>
      <c r="MYL98" s="183"/>
      <c r="MYM98" s="183"/>
      <c r="MYN98" s="183"/>
      <c r="MYO98" s="184"/>
      <c r="MYP98" s="185"/>
      <c r="MYQ98" s="183"/>
      <c r="MYS98" s="182"/>
      <c r="MYX98" s="183"/>
      <c r="MYY98" s="183"/>
      <c r="MYZ98" s="183"/>
      <c r="MZA98" s="184"/>
      <c r="MZB98" s="185"/>
      <c r="MZC98" s="183"/>
      <c r="MZE98" s="182"/>
      <c r="MZJ98" s="183"/>
      <c r="MZK98" s="183"/>
      <c r="MZL98" s="183"/>
      <c r="MZM98" s="184"/>
      <c r="MZN98" s="185"/>
      <c r="MZO98" s="183"/>
      <c r="MZQ98" s="182"/>
      <c r="MZV98" s="183"/>
      <c r="MZW98" s="183"/>
      <c r="MZX98" s="183"/>
      <c r="MZY98" s="184"/>
      <c r="MZZ98" s="185"/>
      <c r="NAA98" s="183"/>
      <c r="NAC98" s="182"/>
      <c r="NAH98" s="183"/>
      <c r="NAI98" s="183"/>
      <c r="NAJ98" s="183"/>
      <c r="NAK98" s="184"/>
      <c r="NAL98" s="185"/>
      <c r="NAM98" s="183"/>
      <c r="NAO98" s="182"/>
      <c r="NAT98" s="183"/>
      <c r="NAU98" s="183"/>
      <c r="NAV98" s="183"/>
      <c r="NAW98" s="184"/>
      <c r="NAX98" s="185"/>
      <c r="NAY98" s="183"/>
      <c r="NBA98" s="182"/>
      <c r="NBF98" s="183"/>
      <c r="NBG98" s="183"/>
      <c r="NBH98" s="183"/>
      <c r="NBI98" s="184"/>
      <c r="NBJ98" s="185"/>
      <c r="NBK98" s="183"/>
      <c r="NBM98" s="182"/>
      <c r="NBR98" s="183"/>
      <c r="NBS98" s="183"/>
      <c r="NBT98" s="183"/>
      <c r="NBU98" s="184"/>
      <c r="NBV98" s="185"/>
      <c r="NBW98" s="183"/>
      <c r="NBY98" s="182"/>
      <c r="NCD98" s="183"/>
      <c r="NCE98" s="183"/>
      <c r="NCF98" s="183"/>
      <c r="NCG98" s="184"/>
      <c r="NCH98" s="185"/>
      <c r="NCI98" s="183"/>
      <c r="NCK98" s="182"/>
      <c r="NCP98" s="183"/>
      <c r="NCQ98" s="183"/>
      <c r="NCR98" s="183"/>
      <c r="NCS98" s="184"/>
      <c r="NCT98" s="185"/>
      <c r="NCU98" s="183"/>
      <c r="NCW98" s="182"/>
      <c r="NDB98" s="183"/>
      <c r="NDC98" s="183"/>
      <c r="NDD98" s="183"/>
      <c r="NDE98" s="184"/>
      <c r="NDF98" s="185"/>
      <c r="NDG98" s="183"/>
      <c r="NDI98" s="182"/>
      <c r="NDN98" s="183"/>
      <c r="NDO98" s="183"/>
      <c r="NDP98" s="183"/>
      <c r="NDQ98" s="184"/>
      <c r="NDR98" s="185"/>
      <c r="NDS98" s="183"/>
      <c r="NDU98" s="182"/>
      <c r="NDZ98" s="183"/>
      <c r="NEA98" s="183"/>
      <c r="NEB98" s="183"/>
      <c r="NEC98" s="184"/>
      <c r="NED98" s="185"/>
      <c r="NEE98" s="183"/>
      <c r="NEG98" s="182"/>
      <c r="NEL98" s="183"/>
      <c r="NEM98" s="183"/>
      <c r="NEN98" s="183"/>
      <c r="NEO98" s="184"/>
      <c r="NEP98" s="185"/>
      <c r="NEQ98" s="183"/>
      <c r="NES98" s="182"/>
      <c r="NEX98" s="183"/>
      <c r="NEY98" s="183"/>
      <c r="NEZ98" s="183"/>
      <c r="NFA98" s="184"/>
      <c r="NFB98" s="185"/>
      <c r="NFC98" s="183"/>
      <c r="NFE98" s="182"/>
      <c r="NFJ98" s="183"/>
      <c r="NFK98" s="183"/>
      <c r="NFL98" s="183"/>
      <c r="NFM98" s="184"/>
      <c r="NFN98" s="185"/>
      <c r="NFO98" s="183"/>
      <c r="NFQ98" s="182"/>
      <c r="NFV98" s="183"/>
      <c r="NFW98" s="183"/>
      <c r="NFX98" s="183"/>
      <c r="NFY98" s="184"/>
      <c r="NFZ98" s="185"/>
      <c r="NGA98" s="183"/>
      <c r="NGC98" s="182"/>
      <c r="NGH98" s="183"/>
      <c r="NGI98" s="183"/>
      <c r="NGJ98" s="183"/>
      <c r="NGK98" s="184"/>
      <c r="NGL98" s="185"/>
      <c r="NGM98" s="183"/>
      <c r="NGO98" s="182"/>
      <c r="NGT98" s="183"/>
      <c r="NGU98" s="183"/>
      <c r="NGV98" s="183"/>
      <c r="NGW98" s="184"/>
      <c r="NGX98" s="185"/>
      <c r="NGY98" s="183"/>
      <c r="NHA98" s="182"/>
      <c r="NHF98" s="183"/>
      <c r="NHG98" s="183"/>
      <c r="NHH98" s="183"/>
      <c r="NHI98" s="184"/>
      <c r="NHJ98" s="185"/>
      <c r="NHK98" s="183"/>
      <c r="NHM98" s="182"/>
      <c r="NHR98" s="183"/>
      <c r="NHS98" s="183"/>
      <c r="NHT98" s="183"/>
      <c r="NHU98" s="184"/>
      <c r="NHV98" s="185"/>
      <c r="NHW98" s="183"/>
      <c r="NHY98" s="182"/>
      <c r="NID98" s="183"/>
      <c r="NIE98" s="183"/>
      <c r="NIF98" s="183"/>
      <c r="NIG98" s="184"/>
      <c r="NIH98" s="185"/>
      <c r="NII98" s="183"/>
      <c r="NIK98" s="182"/>
      <c r="NIP98" s="183"/>
      <c r="NIQ98" s="183"/>
      <c r="NIR98" s="183"/>
      <c r="NIS98" s="184"/>
      <c r="NIT98" s="185"/>
      <c r="NIU98" s="183"/>
      <c r="NIW98" s="182"/>
      <c r="NJB98" s="183"/>
      <c r="NJC98" s="183"/>
      <c r="NJD98" s="183"/>
      <c r="NJE98" s="184"/>
      <c r="NJF98" s="185"/>
      <c r="NJG98" s="183"/>
      <c r="NJI98" s="182"/>
      <c r="NJN98" s="183"/>
      <c r="NJO98" s="183"/>
      <c r="NJP98" s="183"/>
      <c r="NJQ98" s="184"/>
      <c r="NJR98" s="185"/>
      <c r="NJS98" s="183"/>
      <c r="NJU98" s="182"/>
      <c r="NJZ98" s="183"/>
      <c r="NKA98" s="183"/>
      <c r="NKB98" s="183"/>
      <c r="NKC98" s="184"/>
      <c r="NKD98" s="185"/>
      <c r="NKE98" s="183"/>
      <c r="NKG98" s="182"/>
      <c r="NKL98" s="183"/>
      <c r="NKM98" s="183"/>
      <c r="NKN98" s="183"/>
      <c r="NKO98" s="184"/>
      <c r="NKP98" s="185"/>
      <c r="NKQ98" s="183"/>
      <c r="NKS98" s="182"/>
      <c r="NKX98" s="183"/>
      <c r="NKY98" s="183"/>
      <c r="NKZ98" s="183"/>
      <c r="NLA98" s="184"/>
      <c r="NLB98" s="185"/>
      <c r="NLC98" s="183"/>
      <c r="NLE98" s="182"/>
      <c r="NLJ98" s="183"/>
      <c r="NLK98" s="183"/>
      <c r="NLL98" s="183"/>
      <c r="NLM98" s="184"/>
      <c r="NLN98" s="185"/>
      <c r="NLO98" s="183"/>
      <c r="NLQ98" s="182"/>
      <c r="NLV98" s="183"/>
      <c r="NLW98" s="183"/>
      <c r="NLX98" s="183"/>
      <c r="NLY98" s="184"/>
      <c r="NLZ98" s="185"/>
      <c r="NMA98" s="183"/>
      <c r="NMC98" s="182"/>
      <c r="NMH98" s="183"/>
      <c r="NMI98" s="183"/>
      <c r="NMJ98" s="183"/>
      <c r="NMK98" s="184"/>
      <c r="NML98" s="185"/>
      <c r="NMM98" s="183"/>
      <c r="NMO98" s="182"/>
      <c r="NMT98" s="183"/>
      <c r="NMU98" s="183"/>
      <c r="NMV98" s="183"/>
      <c r="NMW98" s="184"/>
      <c r="NMX98" s="185"/>
      <c r="NMY98" s="183"/>
      <c r="NNA98" s="182"/>
      <c r="NNF98" s="183"/>
      <c r="NNG98" s="183"/>
      <c r="NNH98" s="183"/>
      <c r="NNI98" s="184"/>
      <c r="NNJ98" s="185"/>
      <c r="NNK98" s="183"/>
      <c r="NNM98" s="182"/>
      <c r="NNR98" s="183"/>
      <c r="NNS98" s="183"/>
      <c r="NNT98" s="183"/>
      <c r="NNU98" s="184"/>
      <c r="NNV98" s="185"/>
      <c r="NNW98" s="183"/>
      <c r="NNY98" s="182"/>
      <c r="NOD98" s="183"/>
      <c r="NOE98" s="183"/>
      <c r="NOF98" s="183"/>
      <c r="NOG98" s="184"/>
      <c r="NOH98" s="185"/>
      <c r="NOI98" s="183"/>
      <c r="NOK98" s="182"/>
      <c r="NOP98" s="183"/>
      <c r="NOQ98" s="183"/>
      <c r="NOR98" s="183"/>
      <c r="NOS98" s="184"/>
      <c r="NOT98" s="185"/>
      <c r="NOU98" s="183"/>
      <c r="NOW98" s="182"/>
      <c r="NPB98" s="183"/>
      <c r="NPC98" s="183"/>
      <c r="NPD98" s="183"/>
      <c r="NPE98" s="184"/>
      <c r="NPF98" s="185"/>
      <c r="NPG98" s="183"/>
      <c r="NPI98" s="182"/>
      <c r="NPN98" s="183"/>
      <c r="NPO98" s="183"/>
      <c r="NPP98" s="183"/>
      <c r="NPQ98" s="184"/>
      <c r="NPR98" s="185"/>
      <c r="NPS98" s="183"/>
      <c r="NPU98" s="182"/>
      <c r="NPZ98" s="183"/>
      <c r="NQA98" s="183"/>
      <c r="NQB98" s="183"/>
      <c r="NQC98" s="184"/>
      <c r="NQD98" s="185"/>
      <c r="NQE98" s="183"/>
      <c r="NQG98" s="182"/>
      <c r="NQL98" s="183"/>
      <c r="NQM98" s="183"/>
      <c r="NQN98" s="183"/>
      <c r="NQO98" s="184"/>
      <c r="NQP98" s="185"/>
      <c r="NQQ98" s="183"/>
      <c r="NQS98" s="182"/>
      <c r="NQX98" s="183"/>
      <c r="NQY98" s="183"/>
      <c r="NQZ98" s="183"/>
      <c r="NRA98" s="184"/>
      <c r="NRB98" s="185"/>
      <c r="NRC98" s="183"/>
      <c r="NRE98" s="182"/>
      <c r="NRJ98" s="183"/>
      <c r="NRK98" s="183"/>
      <c r="NRL98" s="183"/>
      <c r="NRM98" s="184"/>
      <c r="NRN98" s="185"/>
      <c r="NRO98" s="183"/>
      <c r="NRQ98" s="182"/>
      <c r="NRV98" s="183"/>
      <c r="NRW98" s="183"/>
      <c r="NRX98" s="183"/>
      <c r="NRY98" s="184"/>
      <c r="NRZ98" s="185"/>
      <c r="NSA98" s="183"/>
      <c r="NSC98" s="182"/>
      <c r="NSH98" s="183"/>
      <c r="NSI98" s="183"/>
      <c r="NSJ98" s="183"/>
      <c r="NSK98" s="184"/>
      <c r="NSL98" s="185"/>
      <c r="NSM98" s="183"/>
      <c r="NSO98" s="182"/>
      <c r="NST98" s="183"/>
      <c r="NSU98" s="183"/>
      <c r="NSV98" s="183"/>
      <c r="NSW98" s="184"/>
      <c r="NSX98" s="185"/>
      <c r="NSY98" s="183"/>
      <c r="NTA98" s="182"/>
      <c r="NTF98" s="183"/>
      <c r="NTG98" s="183"/>
      <c r="NTH98" s="183"/>
      <c r="NTI98" s="184"/>
      <c r="NTJ98" s="185"/>
      <c r="NTK98" s="183"/>
      <c r="NTM98" s="182"/>
      <c r="NTR98" s="183"/>
      <c r="NTS98" s="183"/>
      <c r="NTT98" s="183"/>
      <c r="NTU98" s="184"/>
      <c r="NTV98" s="185"/>
      <c r="NTW98" s="183"/>
      <c r="NTY98" s="182"/>
      <c r="NUD98" s="183"/>
      <c r="NUE98" s="183"/>
      <c r="NUF98" s="183"/>
      <c r="NUG98" s="184"/>
      <c r="NUH98" s="185"/>
      <c r="NUI98" s="183"/>
      <c r="NUK98" s="182"/>
      <c r="NUP98" s="183"/>
      <c r="NUQ98" s="183"/>
      <c r="NUR98" s="183"/>
      <c r="NUS98" s="184"/>
      <c r="NUT98" s="185"/>
      <c r="NUU98" s="183"/>
      <c r="NUW98" s="182"/>
      <c r="NVB98" s="183"/>
      <c r="NVC98" s="183"/>
      <c r="NVD98" s="183"/>
      <c r="NVE98" s="184"/>
      <c r="NVF98" s="185"/>
      <c r="NVG98" s="183"/>
      <c r="NVI98" s="182"/>
      <c r="NVN98" s="183"/>
      <c r="NVO98" s="183"/>
      <c r="NVP98" s="183"/>
      <c r="NVQ98" s="184"/>
      <c r="NVR98" s="185"/>
      <c r="NVS98" s="183"/>
      <c r="NVU98" s="182"/>
      <c r="NVZ98" s="183"/>
      <c r="NWA98" s="183"/>
      <c r="NWB98" s="183"/>
      <c r="NWC98" s="184"/>
      <c r="NWD98" s="185"/>
      <c r="NWE98" s="183"/>
      <c r="NWG98" s="182"/>
      <c r="NWL98" s="183"/>
      <c r="NWM98" s="183"/>
      <c r="NWN98" s="183"/>
      <c r="NWO98" s="184"/>
      <c r="NWP98" s="185"/>
      <c r="NWQ98" s="183"/>
      <c r="NWS98" s="182"/>
      <c r="NWX98" s="183"/>
      <c r="NWY98" s="183"/>
      <c r="NWZ98" s="183"/>
      <c r="NXA98" s="184"/>
      <c r="NXB98" s="185"/>
      <c r="NXC98" s="183"/>
      <c r="NXE98" s="182"/>
      <c r="NXJ98" s="183"/>
      <c r="NXK98" s="183"/>
      <c r="NXL98" s="183"/>
      <c r="NXM98" s="184"/>
      <c r="NXN98" s="185"/>
      <c r="NXO98" s="183"/>
      <c r="NXQ98" s="182"/>
      <c r="NXV98" s="183"/>
      <c r="NXW98" s="183"/>
      <c r="NXX98" s="183"/>
      <c r="NXY98" s="184"/>
      <c r="NXZ98" s="185"/>
      <c r="NYA98" s="183"/>
      <c r="NYC98" s="182"/>
      <c r="NYH98" s="183"/>
      <c r="NYI98" s="183"/>
      <c r="NYJ98" s="183"/>
      <c r="NYK98" s="184"/>
      <c r="NYL98" s="185"/>
      <c r="NYM98" s="183"/>
      <c r="NYO98" s="182"/>
      <c r="NYT98" s="183"/>
      <c r="NYU98" s="183"/>
      <c r="NYV98" s="183"/>
      <c r="NYW98" s="184"/>
      <c r="NYX98" s="185"/>
      <c r="NYY98" s="183"/>
      <c r="NZA98" s="182"/>
      <c r="NZF98" s="183"/>
      <c r="NZG98" s="183"/>
      <c r="NZH98" s="183"/>
      <c r="NZI98" s="184"/>
      <c r="NZJ98" s="185"/>
      <c r="NZK98" s="183"/>
      <c r="NZM98" s="182"/>
      <c r="NZR98" s="183"/>
      <c r="NZS98" s="183"/>
      <c r="NZT98" s="183"/>
      <c r="NZU98" s="184"/>
      <c r="NZV98" s="185"/>
      <c r="NZW98" s="183"/>
      <c r="NZY98" s="182"/>
      <c r="OAD98" s="183"/>
      <c r="OAE98" s="183"/>
      <c r="OAF98" s="183"/>
      <c r="OAG98" s="184"/>
      <c r="OAH98" s="185"/>
      <c r="OAI98" s="183"/>
      <c r="OAK98" s="182"/>
      <c r="OAP98" s="183"/>
      <c r="OAQ98" s="183"/>
      <c r="OAR98" s="183"/>
      <c r="OAS98" s="184"/>
      <c r="OAT98" s="185"/>
      <c r="OAU98" s="183"/>
      <c r="OAW98" s="182"/>
      <c r="OBB98" s="183"/>
      <c r="OBC98" s="183"/>
      <c r="OBD98" s="183"/>
      <c r="OBE98" s="184"/>
      <c r="OBF98" s="185"/>
      <c r="OBG98" s="183"/>
      <c r="OBI98" s="182"/>
      <c r="OBN98" s="183"/>
      <c r="OBO98" s="183"/>
      <c r="OBP98" s="183"/>
      <c r="OBQ98" s="184"/>
      <c r="OBR98" s="185"/>
      <c r="OBS98" s="183"/>
      <c r="OBU98" s="182"/>
      <c r="OBZ98" s="183"/>
      <c r="OCA98" s="183"/>
      <c r="OCB98" s="183"/>
      <c r="OCC98" s="184"/>
      <c r="OCD98" s="185"/>
      <c r="OCE98" s="183"/>
      <c r="OCG98" s="182"/>
      <c r="OCL98" s="183"/>
      <c r="OCM98" s="183"/>
      <c r="OCN98" s="183"/>
      <c r="OCO98" s="184"/>
      <c r="OCP98" s="185"/>
      <c r="OCQ98" s="183"/>
      <c r="OCS98" s="182"/>
      <c r="OCX98" s="183"/>
      <c r="OCY98" s="183"/>
      <c r="OCZ98" s="183"/>
      <c r="ODA98" s="184"/>
      <c r="ODB98" s="185"/>
      <c r="ODC98" s="183"/>
      <c r="ODE98" s="182"/>
      <c r="ODJ98" s="183"/>
      <c r="ODK98" s="183"/>
      <c r="ODL98" s="183"/>
      <c r="ODM98" s="184"/>
      <c r="ODN98" s="185"/>
      <c r="ODO98" s="183"/>
      <c r="ODQ98" s="182"/>
      <c r="ODV98" s="183"/>
      <c r="ODW98" s="183"/>
      <c r="ODX98" s="183"/>
      <c r="ODY98" s="184"/>
      <c r="ODZ98" s="185"/>
      <c r="OEA98" s="183"/>
      <c r="OEC98" s="182"/>
      <c r="OEH98" s="183"/>
      <c r="OEI98" s="183"/>
      <c r="OEJ98" s="183"/>
      <c r="OEK98" s="184"/>
      <c r="OEL98" s="185"/>
      <c r="OEM98" s="183"/>
      <c r="OEO98" s="182"/>
      <c r="OET98" s="183"/>
      <c r="OEU98" s="183"/>
      <c r="OEV98" s="183"/>
      <c r="OEW98" s="184"/>
      <c r="OEX98" s="185"/>
      <c r="OEY98" s="183"/>
      <c r="OFA98" s="182"/>
      <c r="OFF98" s="183"/>
      <c r="OFG98" s="183"/>
      <c r="OFH98" s="183"/>
      <c r="OFI98" s="184"/>
      <c r="OFJ98" s="185"/>
      <c r="OFK98" s="183"/>
      <c r="OFM98" s="182"/>
      <c r="OFR98" s="183"/>
      <c r="OFS98" s="183"/>
      <c r="OFT98" s="183"/>
      <c r="OFU98" s="184"/>
      <c r="OFV98" s="185"/>
      <c r="OFW98" s="183"/>
      <c r="OFY98" s="182"/>
      <c r="OGD98" s="183"/>
      <c r="OGE98" s="183"/>
      <c r="OGF98" s="183"/>
      <c r="OGG98" s="184"/>
      <c r="OGH98" s="185"/>
      <c r="OGI98" s="183"/>
      <c r="OGK98" s="182"/>
      <c r="OGP98" s="183"/>
      <c r="OGQ98" s="183"/>
      <c r="OGR98" s="183"/>
      <c r="OGS98" s="184"/>
      <c r="OGT98" s="185"/>
      <c r="OGU98" s="183"/>
      <c r="OGW98" s="182"/>
      <c r="OHB98" s="183"/>
      <c r="OHC98" s="183"/>
      <c r="OHD98" s="183"/>
      <c r="OHE98" s="184"/>
      <c r="OHF98" s="185"/>
      <c r="OHG98" s="183"/>
      <c r="OHI98" s="182"/>
      <c r="OHN98" s="183"/>
      <c r="OHO98" s="183"/>
      <c r="OHP98" s="183"/>
      <c r="OHQ98" s="184"/>
      <c r="OHR98" s="185"/>
      <c r="OHS98" s="183"/>
      <c r="OHU98" s="182"/>
      <c r="OHZ98" s="183"/>
      <c r="OIA98" s="183"/>
      <c r="OIB98" s="183"/>
      <c r="OIC98" s="184"/>
      <c r="OID98" s="185"/>
      <c r="OIE98" s="183"/>
      <c r="OIG98" s="182"/>
      <c r="OIL98" s="183"/>
      <c r="OIM98" s="183"/>
      <c r="OIN98" s="183"/>
      <c r="OIO98" s="184"/>
      <c r="OIP98" s="185"/>
      <c r="OIQ98" s="183"/>
      <c r="OIS98" s="182"/>
      <c r="OIX98" s="183"/>
      <c r="OIY98" s="183"/>
      <c r="OIZ98" s="183"/>
      <c r="OJA98" s="184"/>
      <c r="OJB98" s="185"/>
      <c r="OJC98" s="183"/>
      <c r="OJE98" s="182"/>
      <c r="OJJ98" s="183"/>
      <c r="OJK98" s="183"/>
      <c r="OJL98" s="183"/>
      <c r="OJM98" s="184"/>
      <c r="OJN98" s="185"/>
      <c r="OJO98" s="183"/>
      <c r="OJQ98" s="182"/>
      <c r="OJV98" s="183"/>
      <c r="OJW98" s="183"/>
      <c r="OJX98" s="183"/>
      <c r="OJY98" s="184"/>
      <c r="OJZ98" s="185"/>
      <c r="OKA98" s="183"/>
      <c r="OKC98" s="182"/>
      <c r="OKH98" s="183"/>
      <c r="OKI98" s="183"/>
      <c r="OKJ98" s="183"/>
      <c r="OKK98" s="184"/>
      <c r="OKL98" s="185"/>
      <c r="OKM98" s="183"/>
      <c r="OKO98" s="182"/>
      <c r="OKT98" s="183"/>
      <c r="OKU98" s="183"/>
      <c r="OKV98" s="183"/>
      <c r="OKW98" s="184"/>
      <c r="OKX98" s="185"/>
      <c r="OKY98" s="183"/>
      <c r="OLA98" s="182"/>
      <c r="OLF98" s="183"/>
      <c r="OLG98" s="183"/>
      <c r="OLH98" s="183"/>
      <c r="OLI98" s="184"/>
      <c r="OLJ98" s="185"/>
      <c r="OLK98" s="183"/>
      <c r="OLM98" s="182"/>
      <c r="OLR98" s="183"/>
      <c r="OLS98" s="183"/>
      <c r="OLT98" s="183"/>
      <c r="OLU98" s="184"/>
      <c r="OLV98" s="185"/>
      <c r="OLW98" s="183"/>
      <c r="OLY98" s="182"/>
      <c r="OMD98" s="183"/>
      <c r="OME98" s="183"/>
      <c r="OMF98" s="183"/>
      <c r="OMG98" s="184"/>
      <c r="OMH98" s="185"/>
      <c r="OMI98" s="183"/>
      <c r="OMK98" s="182"/>
      <c r="OMP98" s="183"/>
      <c r="OMQ98" s="183"/>
      <c r="OMR98" s="183"/>
      <c r="OMS98" s="184"/>
      <c r="OMT98" s="185"/>
      <c r="OMU98" s="183"/>
      <c r="OMW98" s="182"/>
      <c r="ONB98" s="183"/>
      <c r="ONC98" s="183"/>
      <c r="OND98" s="183"/>
      <c r="ONE98" s="184"/>
      <c r="ONF98" s="185"/>
      <c r="ONG98" s="183"/>
      <c r="ONI98" s="182"/>
      <c r="ONN98" s="183"/>
      <c r="ONO98" s="183"/>
      <c r="ONP98" s="183"/>
      <c r="ONQ98" s="184"/>
      <c r="ONR98" s="185"/>
      <c r="ONS98" s="183"/>
      <c r="ONU98" s="182"/>
      <c r="ONZ98" s="183"/>
      <c r="OOA98" s="183"/>
      <c r="OOB98" s="183"/>
      <c r="OOC98" s="184"/>
      <c r="OOD98" s="185"/>
      <c r="OOE98" s="183"/>
      <c r="OOG98" s="182"/>
      <c r="OOL98" s="183"/>
      <c r="OOM98" s="183"/>
      <c r="OON98" s="183"/>
      <c r="OOO98" s="184"/>
      <c r="OOP98" s="185"/>
      <c r="OOQ98" s="183"/>
      <c r="OOS98" s="182"/>
      <c r="OOX98" s="183"/>
      <c r="OOY98" s="183"/>
      <c r="OOZ98" s="183"/>
      <c r="OPA98" s="184"/>
      <c r="OPB98" s="185"/>
      <c r="OPC98" s="183"/>
      <c r="OPE98" s="182"/>
      <c r="OPJ98" s="183"/>
      <c r="OPK98" s="183"/>
      <c r="OPL98" s="183"/>
      <c r="OPM98" s="184"/>
      <c r="OPN98" s="185"/>
      <c r="OPO98" s="183"/>
      <c r="OPQ98" s="182"/>
      <c r="OPV98" s="183"/>
      <c r="OPW98" s="183"/>
      <c r="OPX98" s="183"/>
      <c r="OPY98" s="184"/>
      <c r="OPZ98" s="185"/>
      <c r="OQA98" s="183"/>
      <c r="OQC98" s="182"/>
      <c r="OQH98" s="183"/>
      <c r="OQI98" s="183"/>
      <c r="OQJ98" s="183"/>
      <c r="OQK98" s="184"/>
      <c r="OQL98" s="185"/>
      <c r="OQM98" s="183"/>
      <c r="OQO98" s="182"/>
      <c r="OQT98" s="183"/>
      <c r="OQU98" s="183"/>
      <c r="OQV98" s="183"/>
      <c r="OQW98" s="184"/>
      <c r="OQX98" s="185"/>
      <c r="OQY98" s="183"/>
      <c r="ORA98" s="182"/>
      <c r="ORF98" s="183"/>
      <c r="ORG98" s="183"/>
      <c r="ORH98" s="183"/>
      <c r="ORI98" s="184"/>
      <c r="ORJ98" s="185"/>
      <c r="ORK98" s="183"/>
      <c r="ORM98" s="182"/>
      <c r="ORR98" s="183"/>
      <c r="ORS98" s="183"/>
      <c r="ORT98" s="183"/>
      <c r="ORU98" s="184"/>
      <c r="ORV98" s="185"/>
      <c r="ORW98" s="183"/>
      <c r="ORY98" s="182"/>
      <c r="OSD98" s="183"/>
      <c r="OSE98" s="183"/>
      <c r="OSF98" s="183"/>
      <c r="OSG98" s="184"/>
      <c r="OSH98" s="185"/>
      <c r="OSI98" s="183"/>
      <c r="OSK98" s="182"/>
      <c r="OSP98" s="183"/>
      <c r="OSQ98" s="183"/>
      <c r="OSR98" s="183"/>
      <c r="OSS98" s="184"/>
      <c r="OST98" s="185"/>
      <c r="OSU98" s="183"/>
      <c r="OSW98" s="182"/>
      <c r="OTB98" s="183"/>
      <c r="OTC98" s="183"/>
      <c r="OTD98" s="183"/>
      <c r="OTE98" s="184"/>
      <c r="OTF98" s="185"/>
      <c r="OTG98" s="183"/>
      <c r="OTI98" s="182"/>
      <c r="OTN98" s="183"/>
      <c r="OTO98" s="183"/>
      <c r="OTP98" s="183"/>
      <c r="OTQ98" s="184"/>
      <c r="OTR98" s="185"/>
      <c r="OTS98" s="183"/>
      <c r="OTU98" s="182"/>
      <c r="OTZ98" s="183"/>
      <c r="OUA98" s="183"/>
      <c r="OUB98" s="183"/>
      <c r="OUC98" s="184"/>
      <c r="OUD98" s="185"/>
      <c r="OUE98" s="183"/>
      <c r="OUG98" s="182"/>
      <c r="OUL98" s="183"/>
      <c r="OUM98" s="183"/>
      <c r="OUN98" s="183"/>
      <c r="OUO98" s="184"/>
      <c r="OUP98" s="185"/>
      <c r="OUQ98" s="183"/>
      <c r="OUS98" s="182"/>
      <c r="OUX98" s="183"/>
      <c r="OUY98" s="183"/>
      <c r="OUZ98" s="183"/>
      <c r="OVA98" s="184"/>
      <c r="OVB98" s="185"/>
      <c r="OVC98" s="183"/>
      <c r="OVE98" s="182"/>
      <c r="OVJ98" s="183"/>
      <c r="OVK98" s="183"/>
      <c r="OVL98" s="183"/>
      <c r="OVM98" s="184"/>
      <c r="OVN98" s="185"/>
      <c r="OVO98" s="183"/>
      <c r="OVQ98" s="182"/>
      <c r="OVV98" s="183"/>
      <c r="OVW98" s="183"/>
      <c r="OVX98" s="183"/>
      <c r="OVY98" s="184"/>
      <c r="OVZ98" s="185"/>
      <c r="OWA98" s="183"/>
      <c r="OWC98" s="182"/>
      <c r="OWH98" s="183"/>
      <c r="OWI98" s="183"/>
      <c r="OWJ98" s="183"/>
      <c r="OWK98" s="184"/>
      <c r="OWL98" s="185"/>
      <c r="OWM98" s="183"/>
      <c r="OWO98" s="182"/>
      <c r="OWT98" s="183"/>
      <c r="OWU98" s="183"/>
      <c r="OWV98" s="183"/>
      <c r="OWW98" s="184"/>
      <c r="OWX98" s="185"/>
      <c r="OWY98" s="183"/>
      <c r="OXA98" s="182"/>
      <c r="OXF98" s="183"/>
      <c r="OXG98" s="183"/>
      <c r="OXH98" s="183"/>
      <c r="OXI98" s="184"/>
      <c r="OXJ98" s="185"/>
      <c r="OXK98" s="183"/>
      <c r="OXM98" s="182"/>
      <c r="OXR98" s="183"/>
      <c r="OXS98" s="183"/>
      <c r="OXT98" s="183"/>
      <c r="OXU98" s="184"/>
      <c r="OXV98" s="185"/>
      <c r="OXW98" s="183"/>
      <c r="OXY98" s="182"/>
      <c r="OYD98" s="183"/>
      <c r="OYE98" s="183"/>
      <c r="OYF98" s="183"/>
      <c r="OYG98" s="184"/>
      <c r="OYH98" s="185"/>
      <c r="OYI98" s="183"/>
      <c r="OYK98" s="182"/>
      <c r="OYP98" s="183"/>
      <c r="OYQ98" s="183"/>
      <c r="OYR98" s="183"/>
      <c r="OYS98" s="184"/>
      <c r="OYT98" s="185"/>
      <c r="OYU98" s="183"/>
      <c r="OYW98" s="182"/>
      <c r="OZB98" s="183"/>
      <c r="OZC98" s="183"/>
      <c r="OZD98" s="183"/>
      <c r="OZE98" s="184"/>
      <c r="OZF98" s="185"/>
      <c r="OZG98" s="183"/>
      <c r="OZI98" s="182"/>
      <c r="OZN98" s="183"/>
      <c r="OZO98" s="183"/>
      <c r="OZP98" s="183"/>
      <c r="OZQ98" s="184"/>
      <c r="OZR98" s="185"/>
      <c r="OZS98" s="183"/>
      <c r="OZU98" s="182"/>
      <c r="OZZ98" s="183"/>
      <c r="PAA98" s="183"/>
      <c r="PAB98" s="183"/>
      <c r="PAC98" s="184"/>
      <c r="PAD98" s="185"/>
      <c r="PAE98" s="183"/>
      <c r="PAG98" s="182"/>
      <c r="PAL98" s="183"/>
      <c r="PAM98" s="183"/>
      <c r="PAN98" s="183"/>
      <c r="PAO98" s="184"/>
      <c r="PAP98" s="185"/>
      <c r="PAQ98" s="183"/>
      <c r="PAS98" s="182"/>
      <c r="PAX98" s="183"/>
      <c r="PAY98" s="183"/>
      <c r="PAZ98" s="183"/>
      <c r="PBA98" s="184"/>
      <c r="PBB98" s="185"/>
      <c r="PBC98" s="183"/>
      <c r="PBE98" s="182"/>
      <c r="PBJ98" s="183"/>
      <c r="PBK98" s="183"/>
      <c r="PBL98" s="183"/>
      <c r="PBM98" s="184"/>
      <c r="PBN98" s="185"/>
      <c r="PBO98" s="183"/>
      <c r="PBQ98" s="182"/>
      <c r="PBV98" s="183"/>
      <c r="PBW98" s="183"/>
      <c r="PBX98" s="183"/>
      <c r="PBY98" s="184"/>
      <c r="PBZ98" s="185"/>
      <c r="PCA98" s="183"/>
      <c r="PCC98" s="182"/>
      <c r="PCH98" s="183"/>
      <c r="PCI98" s="183"/>
      <c r="PCJ98" s="183"/>
      <c r="PCK98" s="184"/>
      <c r="PCL98" s="185"/>
      <c r="PCM98" s="183"/>
      <c r="PCO98" s="182"/>
      <c r="PCT98" s="183"/>
      <c r="PCU98" s="183"/>
      <c r="PCV98" s="183"/>
      <c r="PCW98" s="184"/>
      <c r="PCX98" s="185"/>
      <c r="PCY98" s="183"/>
      <c r="PDA98" s="182"/>
      <c r="PDF98" s="183"/>
      <c r="PDG98" s="183"/>
      <c r="PDH98" s="183"/>
      <c r="PDI98" s="184"/>
      <c r="PDJ98" s="185"/>
      <c r="PDK98" s="183"/>
      <c r="PDM98" s="182"/>
      <c r="PDR98" s="183"/>
      <c r="PDS98" s="183"/>
      <c r="PDT98" s="183"/>
      <c r="PDU98" s="184"/>
      <c r="PDV98" s="185"/>
      <c r="PDW98" s="183"/>
      <c r="PDY98" s="182"/>
      <c r="PED98" s="183"/>
      <c r="PEE98" s="183"/>
      <c r="PEF98" s="183"/>
      <c r="PEG98" s="184"/>
      <c r="PEH98" s="185"/>
      <c r="PEI98" s="183"/>
      <c r="PEK98" s="182"/>
      <c r="PEP98" s="183"/>
      <c r="PEQ98" s="183"/>
      <c r="PER98" s="183"/>
      <c r="PES98" s="184"/>
      <c r="PET98" s="185"/>
      <c r="PEU98" s="183"/>
      <c r="PEW98" s="182"/>
      <c r="PFB98" s="183"/>
      <c r="PFC98" s="183"/>
      <c r="PFD98" s="183"/>
      <c r="PFE98" s="184"/>
      <c r="PFF98" s="185"/>
      <c r="PFG98" s="183"/>
      <c r="PFI98" s="182"/>
      <c r="PFN98" s="183"/>
      <c r="PFO98" s="183"/>
      <c r="PFP98" s="183"/>
      <c r="PFQ98" s="184"/>
      <c r="PFR98" s="185"/>
      <c r="PFS98" s="183"/>
      <c r="PFU98" s="182"/>
      <c r="PFZ98" s="183"/>
      <c r="PGA98" s="183"/>
      <c r="PGB98" s="183"/>
      <c r="PGC98" s="184"/>
      <c r="PGD98" s="185"/>
      <c r="PGE98" s="183"/>
      <c r="PGG98" s="182"/>
      <c r="PGL98" s="183"/>
      <c r="PGM98" s="183"/>
      <c r="PGN98" s="183"/>
      <c r="PGO98" s="184"/>
      <c r="PGP98" s="185"/>
      <c r="PGQ98" s="183"/>
      <c r="PGS98" s="182"/>
      <c r="PGX98" s="183"/>
      <c r="PGY98" s="183"/>
      <c r="PGZ98" s="183"/>
      <c r="PHA98" s="184"/>
      <c r="PHB98" s="185"/>
      <c r="PHC98" s="183"/>
      <c r="PHE98" s="182"/>
      <c r="PHJ98" s="183"/>
      <c r="PHK98" s="183"/>
      <c r="PHL98" s="183"/>
      <c r="PHM98" s="184"/>
      <c r="PHN98" s="185"/>
      <c r="PHO98" s="183"/>
      <c r="PHQ98" s="182"/>
      <c r="PHV98" s="183"/>
      <c r="PHW98" s="183"/>
      <c r="PHX98" s="183"/>
      <c r="PHY98" s="184"/>
      <c r="PHZ98" s="185"/>
      <c r="PIA98" s="183"/>
      <c r="PIC98" s="182"/>
      <c r="PIH98" s="183"/>
      <c r="PII98" s="183"/>
      <c r="PIJ98" s="183"/>
      <c r="PIK98" s="184"/>
      <c r="PIL98" s="185"/>
      <c r="PIM98" s="183"/>
      <c r="PIO98" s="182"/>
      <c r="PIT98" s="183"/>
      <c r="PIU98" s="183"/>
      <c r="PIV98" s="183"/>
      <c r="PIW98" s="184"/>
      <c r="PIX98" s="185"/>
      <c r="PIY98" s="183"/>
      <c r="PJA98" s="182"/>
      <c r="PJF98" s="183"/>
      <c r="PJG98" s="183"/>
      <c r="PJH98" s="183"/>
      <c r="PJI98" s="184"/>
      <c r="PJJ98" s="185"/>
      <c r="PJK98" s="183"/>
      <c r="PJM98" s="182"/>
      <c r="PJR98" s="183"/>
      <c r="PJS98" s="183"/>
      <c r="PJT98" s="183"/>
      <c r="PJU98" s="184"/>
      <c r="PJV98" s="185"/>
      <c r="PJW98" s="183"/>
      <c r="PJY98" s="182"/>
      <c r="PKD98" s="183"/>
      <c r="PKE98" s="183"/>
      <c r="PKF98" s="183"/>
      <c r="PKG98" s="184"/>
      <c r="PKH98" s="185"/>
      <c r="PKI98" s="183"/>
      <c r="PKK98" s="182"/>
      <c r="PKP98" s="183"/>
      <c r="PKQ98" s="183"/>
      <c r="PKR98" s="183"/>
      <c r="PKS98" s="184"/>
      <c r="PKT98" s="185"/>
      <c r="PKU98" s="183"/>
      <c r="PKW98" s="182"/>
      <c r="PLB98" s="183"/>
      <c r="PLC98" s="183"/>
      <c r="PLD98" s="183"/>
      <c r="PLE98" s="184"/>
      <c r="PLF98" s="185"/>
      <c r="PLG98" s="183"/>
      <c r="PLI98" s="182"/>
      <c r="PLN98" s="183"/>
      <c r="PLO98" s="183"/>
      <c r="PLP98" s="183"/>
      <c r="PLQ98" s="184"/>
      <c r="PLR98" s="185"/>
      <c r="PLS98" s="183"/>
      <c r="PLU98" s="182"/>
      <c r="PLZ98" s="183"/>
      <c r="PMA98" s="183"/>
      <c r="PMB98" s="183"/>
      <c r="PMC98" s="184"/>
      <c r="PMD98" s="185"/>
      <c r="PME98" s="183"/>
      <c r="PMG98" s="182"/>
      <c r="PML98" s="183"/>
      <c r="PMM98" s="183"/>
      <c r="PMN98" s="183"/>
      <c r="PMO98" s="184"/>
      <c r="PMP98" s="185"/>
      <c r="PMQ98" s="183"/>
      <c r="PMS98" s="182"/>
      <c r="PMX98" s="183"/>
      <c r="PMY98" s="183"/>
      <c r="PMZ98" s="183"/>
      <c r="PNA98" s="184"/>
      <c r="PNB98" s="185"/>
      <c r="PNC98" s="183"/>
      <c r="PNE98" s="182"/>
      <c r="PNJ98" s="183"/>
      <c r="PNK98" s="183"/>
      <c r="PNL98" s="183"/>
      <c r="PNM98" s="184"/>
      <c r="PNN98" s="185"/>
      <c r="PNO98" s="183"/>
      <c r="PNQ98" s="182"/>
      <c r="PNV98" s="183"/>
      <c r="PNW98" s="183"/>
      <c r="PNX98" s="183"/>
      <c r="PNY98" s="184"/>
      <c r="PNZ98" s="185"/>
      <c r="POA98" s="183"/>
      <c r="POC98" s="182"/>
      <c r="POH98" s="183"/>
      <c r="POI98" s="183"/>
      <c r="POJ98" s="183"/>
      <c r="POK98" s="184"/>
      <c r="POL98" s="185"/>
      <c r="POM98" s="183"/>
      <c r="POO98" s="182"/>
      <c r="POT98" s="183"/>
      <c r="POU98" s="183"/>
      <c r="POV98" s="183"/>
      <c r="POW98" s="184"/>
      <c r="POX98" s="185"/>
      <c r="POY98" s="183"/>
      <c r="PPA98" s="182"/>
      <c r="PPF98" s="183"/>
      <c r="PPG98" s="183"/>
      <c r="PPH98" s="183"/>
      <c r="PPI98" s="184"/>
      <c r="PPJ98" s="185"/>
      <c r="PPK98" s="183"/>
      <c r="PPM98" s="182"/>
      <c r="PPR98" s="183"/>
      <c r="PPS98" s="183"/>
      <c r="PPT98" s="183"/>
      <c r="PPU98" s="184"/>
      <c r="PPV98" s="185"/>
      <c r="PPW98" s="183"/>
      <c r="PPY98" s="182"/>
      <c r="PQD98" s="183"/>
      <c r="PQE98" s="183"/>
      <c r="PQF98" s="183"/>
      <c r="PQG98" s="184"/>
      <c r="PQH98" s="185"/>
      <c r="PQI98" s="183"/>
      <c r="PQK98" s="182"/>
      <c r="PQP98" s="183"/>
      <c r="PQQ98" s="183"/>
      <c r="PQR98" s="183"/>
      <c r="PQS98" s="184"/>
      <c r="PQT98" s="185"/>
      <c r="PQU98" s="183"/>
      <c r="PQW98" s="182"/>
      <c r="PRB98" s="183"/>
      <c r="PRC98" s="183"/>
      <c r="PRD98" s="183"/>
      <c r="PRE98" s="184"/>
      <c r="PRF98" s="185"/>
      <c r="PRG98" s="183"/>
      <c r="PRI98" s="182"/>
      <c r="PRN98" s="183"/>
      <c r="PRO98" s="183"/>
      <c r="PRP98" s="183"/>
      <c r="PRQ98" s="184"/>
      <c r="PRR98" s="185"/>
      <c r="PRS98" s="183"/>
      <c r="PRU98" s="182"/>
      <c r="PRZ98" s="183"/>
      <c r="PSA98" s="183"/>
      <c r="PSB98" s="183"/>
      <c r="PSC98" s="184"/>
      <c r="PSD98" s="185"/>
      <c r="PSE98" s="183"/>
      <c r="PSG98" s="182"/>
      <c r="PSL98" s="183"/>
      <c r="PSM98" s="183"/>
      <c r="PSN98" s="183"/>
      <c r="PSO98" s="184"/>
      <c r="PSP98" s="185"/>
      <c r="PSQ98" s="183"/>
      <c r="PSS98" s="182"/>
      <c r="PSX98" s="183"/>
      <c r="PSY98" s="183"/>
      <c r="PSZ98" s="183"/>
      <c r="PTA98" s="184"/>
      <c r="PTB98" s="185"/>
      <c r="PTC98" s="183"/>
      <c r="PTE98" s="182"/>
      <c r="PTJ98" s="183"/>
      <c r="PTK98" s="183"/>
      <c r="PTL98" s="183"/>
      <c r="PTM98" s="184"/>
      <c r="PTN98" s="185"/>
      <c r="PTO98" s="183"/>
      <c r="PTQ98" s="182"/>
      <c r="PTV98" s="183"/>
      <c r="PTW98" s="183"/>
      <c r="PTX98" s="183"/>
      <c r="PTY98" s="184"/>
      <c r="PTZ98" s="185"/>
      <c r="PUA98" s="183"/>
      <c r="PUC98" s="182"/>
      <c r="PUH98" s="183"/>
      <c r="PUI98" s="183"/>
      <c r="PUJ98" s="183"/>
      <c r="PUK98" s="184"/>
      <c r="PUL98" s="185"/>
      <c r="PUM98" s="183"/>
      <c r="PUO98" s="182"/>
      <c r="PUT98" s="183"/>
      <c r="PUU98" s="183"/>
      <c r="PUV98" s="183"/>
      <c r="PUW98" s="184"/>
      <c r="PUX98" s="185"/>
      <c r="PUY98" s="183"/>
      <c r="PVA98" s="182"/>
      <c r="PVF98" s="183"/>
      <c r="PVG98" s="183"/>
      <c r="PVH98" s="183"/>
      <c r="PVI98" s="184"/>
      <c r="PVJ98" s="185"/>
      <c r="PVK98" s="183"/>
      <c r="PVM98" s="182"/>
      <c r="PVR98" s="183"/>
      <c r="PVS98" s="183"/>
      <c r="PVT98" s="183"/>
      <c r="PVU98" s="184"/>
      <c r="PVV98" s="185"/>
      <c r="PVW98" s="183"/>
      <c r="PVY98" s="182"/>
      <c r="PWD98" s="183"/>
      <c r="PWE98" s="183"/>
      <c r="PWF98" s="183"/>
      <c r="PWG98" s="184"/>
      <c r="PWH98" s="185"/>
      <c r="PWI98" s="183"/>
      <c r="PWK98" s="182"/>
      <c r="PWP98" s="183"/>
      <c r="PWQ98" s="183"/>
      <c r="PWR98" s="183"/>
      <c r="PWS98" s="184"/>
      <c r="PWT98" s="185"/>
      <c r="PWU98" s="183"/>
      <c r="PWW98" s="182"/>
      <c r="PXB98" s="183"/>
      <c r="PXC98" s="183"/>
      <c r="PXD98" s="183"/>
      <c r="PXE98" s="184"/>
      <c r="PXF98" s="185"/>
      <c r="PXG98" s="183"/>
      <c r="PXI98" s="182"/>
      <c r="PXN98" s="183"/>
      <c r="PXO98" s="183"/>
      <c r="PXP98" s="183"/>
      <c r="PXQ98" s="184"/>
      <c r="PXR98" s="185"/>
      <c r="PXS98" s="183"/>
      <c r="PXU98" s="182"/>
      <c r="PXZ98" s="183"/>
      <c r="PYA98" s="183"/>
      <c r="PYB98" s="183"/>
      <c r="PYC98" s="184"/>
      <c r="PYD98" s="185"/>
      <c r="PYE98" s="183"/>
      <c r="PYG98" s="182"/>
      <c r="PYL98" s="183"/>
      <c r="PYM98" s="183"/>
      <c r="PYN98" s="183"/>
      <c r="PYO98" s="184"/>
      <c r="PYP98" s="185"/>
      <c r="PYQ98" s="183"/>
      <c r="PYS98" s="182"/>
      <c r="PYX98" s="183"/>
      <c r="PYY98" s="183"/>
      <c r="PYZ98" s="183"/>
      <c r="PZA98" s="184"/>
      <c r="PZB98" s="185"/>
      <c r="PZC98" s="183"/>
      <c r="PZE98" s="182"/>
      <c r="PZJ98" s="183"/>
      <c r="PZK98" s="183"/>
      <c r="PZL98" s="183"/>
      <c r="PZM98" s="184"/>
      <c r="PZN98" s="185"/>
      <c r="PZO98" s="183"/>
      <c r="PZQ98" s="182"/>
      <c r="PZV98" s="183"/>
      <c r="PZW98" s="183"/>
      <c r="PZX98" s="183"/>
      <c r="PZY98" s="184"/>
      <c r="PZZ98" s="185"/>
      <c r="QAA98" s="183"/>
      <c r="QAC98" s="182"/>
      <c r="QAH98" s="183"/>
      <c r="QAI98" s="183"/>
      <c r="QAJ98" s="183"/>
      <c r="QAK98" s="184"/>
      <c r="QAL98" s="185"/>
      <c r="QAM98" s="183"/>
      <c r="QAO98" s="182"/>
      <c r="QAT98" s="183"/>
      <c r="QAU98" s="183"/>
      <c r="QAV98" s="183"/>
      <c r="QAW98" s="184"/>
      <c r="QAX98" s="185"/>
      <c r="QAY98" s="183"/>
      <c r="QBA98" s="182"/>
      <c r="QBF98" s="183"/>
      <c r="QBG98" s="183"/>
      <c r="QBH98" s="183"/>
      <c r="QBI98" s="184"/>
      <c r="QBJ98" s="185"/>
      <c r="QBK98" s="183"/>
      <c r="QBM98" s="182"/>
      <c r="QBR98" s="183"/>
      <c r="QBS98" s="183"/>
      <c r="QBT98" s="183"/>
      <c r="QBU98" s="184"/>
      <c r="QBV98" s="185"/>
      <c r="QBW98" s="183"/>
      <c r="QBY98" s="182"/>
      <c r="QCD98" s="183"/>
      <c r="QCE98" s="183"/>
      <c r="QCF98" s="183"/>
      <c r="QCG98" s="184"/>
      <c r="QCH98" s="185"/>
      <c r="QCI98" s="183"/>
      <c r="QCK98" s="182"/>
      <c r="QCP98" s="183"/>
      <c r="QCQ98" s="183"/>
      <c r="QCR98" s="183"/>
      <c r="QCS98" s="184"/>
      <c r="QCT98" s="185"/>
      <c r="QCU98" s="183"/>
      <c r="QCW98" s="182"/>
      <c r="QDB98" s="183"/>
      <c r="QDC98" s="183"/>
      <c r="QDD98" s="183"/>
      <c r="QDE98" s="184"/>
      <c r="QDF98" s="185"/>
      <c r="QDG98" s="183"/>
      <c r="QDI98" s="182"/>
      <c r="QDN98" s="183"/>
      <c r="QDO98" s="183"/>
      <c r="QDP98" s="183"/>
      <c r="QDQ98" s="184"/>
      <c r="QDR98" s="185"/>
      <c r="QDS98" s="183"/>
      <c r="QDU98" s="182"/>
      <c r="QDZ98" s="183"/>
      <c r="QEA98" s="183"/>
      <c r="QEB98" s="183"/>
      <c r="QEC98" s="184"/>
      <c r="QED98" s="185"/>
      <c r="QEE98" s="183"/>
      <c r="QEG98" s="182"/>
      <c r="QEL98" s="183"/>
      <c r="QEM98" s="183"/>
      <c r="QEN98" s="183"/>
      <c r="QEO98" s="184"/>
      <c r="QEP98" s="185"/>
      <c r="QEQ98" s="183"/>
      <c r="QES98" s="182"/>
      <c r="QEX98" s="183"/>
      <c r="QEY98" s="183"/>
      <c r="QEZ98" s="183"/>
      <c r="QFA98" s="184"/>
      <c r="QFB98" s="185"/>
      <c r="QFC98" s="183"/>
      <c r="QFE98" s="182"/>
      <c r="QFJ98" s="183"/>
      <c r="QFK98" s="183"/>
      <c r="QFL98" s="183"/>
      <c r="QFM98" s="184"/>
      <c r="QFN98" s="185"/>
      <c r="QFO98" s="183"/>
      <c r="QFQ98" s="182"/>
      <c r="QFV98" s="183"/>
      <c r="QFW98" s="183"/>
      <c r="QFX98" s="183"/>
      <c r="QFY98" s="184"/>
      <c r="QFZ98" s="185"/>
      <c r="QGA98" s="183"/>
      <c r="QGC98" s="182"/>
      <c r="QGH98" s="183"/>
      <c r="QGI98" s="183"/>
      <c r="QGJ98" s="183"/>
      <c r="QGK98" s="184"/>
      <c r="QGL98" s="185"/>
      <c r="QGM98" s="183"/>
      <c r="QGO98" s="182"/>
      <c r="QGT98" s="183"/>
      <c r="QGU98" s="183"/>
      <c r="QGV98" s="183"/>
      <c r="QGW98" s="184"/>
      <c r="QGX98" s="185"/>
      <c r="QGY98" s="183"/>
      <c r="QHA98" s="182"/>
      <c r="QHF98" s="183"/>
      <c r="QHG98" s="183"/>
      <c r="QHH98" s="183"/>
      <c r="QHI98" s="184"/>
      <c r="QHJ98" s="185"/>
      <c r="QHK98" s="183"/>
      <c r="QHM98" s="182"/>
      <c r="QHR98" s="183"/>
      <c r="QHS98" s="183"/>
      <c r="QHT98" s="183"/>
      <c r="QHU98" s="184"/>
      <c r="QHV98" s="185"/>
      <c r="QHW98" s="183"/>
      <c r="QHY98" s="182"/>
      <c r="QID98" s="183"/>
      <c r="QIE98" s="183"/>
      <c r="QIF98" s="183"/>
      <c r="QIG98" s="184"/>
      <c r="QIH98" s="185"/>
      <c r="QII98" s="183"/>
      <c r="QIK98" s="182"/>
      <c r="QIP98" s="183"/>
      <c r="QIQ98" s="183"/>
      <c r="QIR98" s="183"/>
      <c r="QIS98" s="184"/>
      <c r="QIT98" s="185"/>
      <c r="QIU98" s="183"/>
      <c r="QIW98" s="182"/>
      <c r="QJB98" s="183"/>
      <c r="QJC98" s="183"/>
      <c r="QJD98" s="183"/>
      <c r="QJE98" s="184"/>
      <c r="QJF98" s="185"/>
      <c r="QJG98" s="183"/>
      <c r="QJI98" s="182"/>
      <c r="QJN98" s="183"/>
      <c r="QJO98" s="183"/>
      <c r="QJP98" s="183"/>
      <c r="QJQ98" s="184"/>
      <c r="QJR98" s="185"/>
      <c r="QJS98" s="183"/>
      <c r="QJU98" s="182"/>
      <c r="QJZ98" s="183"/>
      <c r="QKA98" s="183"/>
      <c r="QKB98" s="183"/>
      <c r="QKC98" s="184"/>
      <c r="QKD98" s="185"/>
      <c r="QKE98" s="183"/>
      <c r="QKG98" s="182"/>
      <c r="QKL98" s="183"/>
      <c r="QKM98" s="183"/>
      <c r="QKN98" s="183"/>
      <c r="QKO98" s="184"/>
      <c r="QKP98" s="185"/>
      <c r="QKQ98" s="183"/>
      <c r="QKS98" s="182"/>
      <c r="QKX98" s="183"/>
      <c r="QKY98" s="183"/>
      <c r="QKZ98" s="183"/>
      <c r="QLA98" s="184"/>
      <c r="QLB98" s="185"/>
      <c r="QLC98" s="183"/>
      <c r="QLE98" s="182"/>
      <c r="QLJ98" s="183"/>
      <c r="QLK98" s="183"/>
      <c r="QLL98" s="183"/>
      <c r="QLM98" s="184"/>
      <c r="QLN98" s="185"/>
      <c r="QLO98" s="183"/>
      <c r="QLQ98" s="182"/>
      <c r="QLV98" s="183"/>
      <c r="QLW98" s="183"/>
      <c r="QLX98" s="183"/>
      <c r="QLY98" s="184"/>
      <c r="QLZ98" s="185"/>
      <c r="QMA98" s="183"/>
      <c r="QMC98" s="182"/>
      <c r="QMH98" s="183"/>
      <c r="QMI98" s="183"/>
      <c r="QMJ98" s="183"/>
      <c r="QMK98" s="184"/>
      <c r="QML98" s="185"/>
      <c r="QMM98" s="183"/>
      <c r="QMO98" s="182"/>
      <c r="QMT98" s="183"/>
      <c r="QMU98" s="183"/>
      <c r="QMV98" s="183"/>
      <c r="QMW98" s="184"/>
      <c r="QMX98" s="185"/>
      <c r="QMY98" s="183"/>
      <c r="QNA98" s="182"/>
      <c r="QNF98" s="183"/>
      <c r="QNG98" s="183"/>
      <c r="QNH98" s="183"/>
      <c r="QNI98" s="184"/>
      <c r="QNJ98" s="185"/>
      <c r="QNK98" s="183"/>
      <c r="QNM98" s="182"/>
      <c r="QNR98" s="183"/>
      <c r="QNS98" s="183"/>
      <c r="QNT98" s="183"/>
      <c r="QNU98" s="184"/>
      <c r="QNV98" s="185"/>
      <c r="QNW98" s="183"/>
      <c r="QNY98" s="182"/>
      <c r="QOD98" s="183"/>
      <c r="QOE98" s="183"/>
      <c r="QOF98" s="183"/>
      <c r="QOG98" s="184"/>
      <c r="QOH98" s="185"/>
      <c r="QOI98" s="183"/>
      <c r="QOK98" s="182"/>
      <c r="QOP98" s="183"/>
      <c r="QOQ98" s="183"/>
      <c r="QOR98" s="183"/>
      <c r="QOS98" s="184"/>
      <c r="QOT98" s="185"/>
      <c r="QOU98" s="183"/>
      <c r="QOW98" s="182"/>
      <c r="QPB98" s="183"/>
      <c r="QPC98" s="183"/>
      <c r="QPD98" s="183"/>
      <c r="QPE98" s="184"/>
      <c r="QPF98" s="185"/>
      <c r="QPG98" s="183"/>
      <c r="QPI98" s="182"/>
      <c r="QPN98" s="183"/>
      <c r="QPO98" s="183"/>
      <c r="QPP98" s="183"/>
      <c r="QPQ98" s="184"/>
      <c r="QPR98" s="185"/>
      <c r="QPS98" s="183"/>
      <c r="QPU98" s="182"/>
      <c r="QPZ98" s="183"/>
      <c r="QQA98" s="183"/>
      <c r="QQB98" s="183"/>
      <c r="QQC98" s="184"/>
      <c r="QQD98" s="185"/>
      <c r="QQE98" s="183"/>
      <c r="QQG98" s="182"/>
      <c r="QQL98" s="183"/>
      <c r="QQM98" s="183"/>
      <c r="QQN98" s="183"/>
      <c r="QQO98" s="184"/>
      <c r="QQP98" s="185"/>
      <c r="QQQ98" s="183"/>
      <c r="QQS98" s="182"/>
      <c r="QQX98" s="183"/>
      <c r="QQY98" s="183"/>
      <c r="QQZ98" s="183"/>
      <c r="QRA98" s="184"/>
      <c r="QRB98" s="185"/>
      <c r="QRC98" s="183"/>
      <c r="QRE98" s="182"/>
      <c r="QRJ98" s="183"/>
      <c r="QRK98" s="183"/>
      <c r="QRL98" s="183"/>
      <c r="QRM98" s="184"/>
      <c r="QRN98" s="185"/>
      <c r="QRO98" s="183"/>
      <c r="QRQ98" s="182"/>
      <c r="QRV98" s="183"/>
      <c r="QRW98" s="183"/>
      <c r="QRX98" s="183"/>
      <c r="QRY98" s="184"/>
      <c r="QRZ98" s="185"/>
      <c r="QSA98" s="183"/>
      <c r="QSC98" s="182"/>
      <c r="QSH98" s="183"/>
      <c r="QSI98" s="183"/>
      <c r="QSJ98" s="183"/>
      <c r="QSK98" s="184"/>
      <c r="QSL98" s="185"/>
      <c r="QSM98" s="183"/>
      <c r="QSO98" s="182"/>
      <c r="QST98" s="183"/>
      <c r="QSU98" s="183"/>
      <c r="QSV98" s="183"/>
      <c r="QSW98" s="184"/>
      <c r="QSX98" s="185"/>
      <c r="QSY98" s="183"/>
      <c r="QTA98" s="182"/>
      <c r="QTF98" s="183"/>
      <c r="QTG98" s="183"/>
      <c r="QTH98" s="183"/>
      <c r="QTI98" s="184"/>
      <c r="QTJ98" s="185"/>
      <c r="QTK98" s="183"/>
      <c r="QTM98" s="182"/>
      <c r="QTR98" s="183"/>
      <c r="QTS98" s="183"/>
      <c r="QTT98" s="183"/>
      <c r="QTU98" s="184"/>
      <c r="QTV98" s="185"/>
      <c r="QTW98" s="183"/>
      <c r="QTY98" s="182"/>
      <c r="QUD98" s="183"/>
      <c r="QUE98" s="183"/>
      <c r="QUF98" s="183"/>
      <c r="QUG98" s="184"/>
      <c r="QUH98" s="185"/>
      <c r="QUI98" s="183"/>
      <c r="QUK98" s="182"/>
      <c r="QUP98" s="183"/>
      <c r="QUQ98" s="183"/>
      <c r="QUR98" s="183"/>
      <c r="QUS98" s="184"/>
      <c r="QUT98" s="185"/>
      <c r="QUU98" s="183"/>
      <c r="QUW98" s="182"/>
      <c r="QVB98" s="183"/>
      <c r="QVC98" s="183"/>
      <c r="QVD98" s="183"/>
      <c r="QVE98" s="184"/>
      <c r="QVF98" s="185"/>
      <c r="QVG98" s="183"/>
      <c r="QVI98" s="182"/>
      <c r="QVN98" s="183"/>
      <c r="QVO98" s="183"/>
      <c r="QVP98" s="183"/>
      <c r="QVQ98" s="184"/>
      <c r="QVR98" s="185"/>
      <c r="QVS98" s="183"/>
      <c r="QVU98" s="182"/>
      <c r="QVZ98" s="183"/>
      <c r="QWA98" s="183"/>
      <c r="QWB98" s="183"/>
      <c r="QWC98" s="184"/>
      <c r="QWD98" s="185"/>
      <c r="QWE98" s="183"/>
      <c r="QWG98" s="182"/>
      <c r="QWL98" s="183"/>
      <c r="QWM98" s="183"/>
      <c r="QWN98" s="183"/>
      <c r="QWO98" s="184"/>
      <c r="QWP98" s="185"/>
      <c r="QWQ98" s="183"/>
      <c r="QWS98" s="182"/>
      <c r="QWX98" s="183"/>
      <c r="QWY98" s="183"/>
      <c r="QWZ98" s="183"/>
      <c r="QXA98" s="184"/>
      <c r="QXB98" s="185"/>
      <c r="QXC98" s="183"/>
      <c r="QXE98" s="182"/>
      <c r="QXJ98" s="183"/>
      <c r="QXK98" s="183"/>
      <c r="QXL98" s="183"/>
      <c r="QXM98" s="184"/>
      <c r="QXN98" s="185"/>
      <c r="QXO98" s="183"/>
      <c r="QXQ98" s="182"/>
      <c r="QXV98" s="183"/>
      <c r="QXW98" s="183"/>
      <c r="QXX98" s="183"/>
      <c r="QXY98" s="184"/>
      <c r="QXZ98" s="185"/>
      <c r="QYA98" s="183"/>
      <c r="QYC98" s="182"/>
      <c r="QYH98" s="183"/>
      <c r="QYI98" s="183"/>
      <c r="QYJ98" s="183"/>
      <c r="QYK98" s="184"/>
      <c r="QYL98" s="185"/>
      <c r="QYM98" s="183"/>
      <c r="QYO98" s="182"/>
      <c r="QYT98" s="183"/>
      <c r="QYU98" s="183"/>
      <c r="QYV98" s="183"/>
      <c r="QYW98" s="184"/>
      <c r="QYX98" s="185"/>
      <c r="QYY98" s="183"/>
      <c r="QZA98" s="182"/>
      <c r="QZF98" s="183"/>
      <c r="QZG98" s="183"/>
      <c r="QZH98" s="183"/>
      <c r="QZI98" s="184"/>
      <c r="QZJ98" s="185"/>
      <c r="QZK98" s="183"/>
      <c r="QZM98" s="182"/>
      <c r="QZR98" s="183"/>
      <c r="QZS98" s="183"/>
      <c r="QZT98" s="183"/>
      <c r="QZU98" s="184"/>
      <c r="QZV98" s="185"/>
      <c r="QZW98" s="183"/>
      <c r="QZY98" s="182"/>
      <c r="RAD98" s="183"/>
      <c r="RAE98" s="183"/>
      <c r="RAF98" s="183"/>
      <c r="RAG98" s="184"/>
      <c r="RAH98" s="185"/>
      <c r="RAI98" s="183"/>
      <c r="RAK98" s="182"/>
      <c r="RAP98" s="183"/>
      <c r="RAQ98" s="183"/>
      <c r="RAR98" s="183"/>
      <c r="RAS98" s="184"/>
      <c r="RAT98" s="185"/>
      <c r="RAU98" s="183"/>
      <c r="RAW98" s="182"/>
      <c r="RBB98" s="183"/>
      <c r="RBC98" s="183"/>
      <c r="RBD98" s="183"/>
      <c r="RBE98" s="184"/>
      <c r="RBF98" s="185"/>
      <c r="RBG98" s="183"/>
      <c r="RBI98" s="182"/>
      <c r="RBN98" s="183"/>
      <c r="RBO98" s="183"/>
      <c r="RBP98" s="183"/>
      <c r="RBQ98" s="184"/>
      <c r="RBR98" s="185"/>
      <c r="RBS98" s="183"/>
      <c r="RBU98" s="182"/>
      <c r="RBZ98" s="183"/>
      <c r="RCA98" s="183"/>
      <c r="RCB98" s="183"/>
      <c r="RCC98" s="184"/>
      <c r="RCD98" s="185"/>
      <c r="RCE98" s="183"/>
      <c r="RCG98" s="182"/>
      <c r="RCL98" s="183"/>
      <c r="RCM98" s="183"/>
      <c r="RCN98" s="183"/>
      <c r="RCO98" s="184"/>
      <c r="RCP98" s="185"/>
      <c r="RCQ98" s="183"/>
      <c r="RCS98" s="182"/>
      <c r="RCX98" s="183"/>
      <c r="RCY98" s="183"/>
      <c r="RCZ98" s="183"/>
      <c r="RDA98" s="184"/>
      <c r="RDB98" s="185"/>
      <c r="RDC98" s="183"/>
      <c r="RDE98" s="182"/>
      <c r="RDJ98" s="183"/>
      <c r="RDK98" s="183"/>
      <c r="RDL98" s="183"/>
      <c r="RDM98" s="184"/>
      <c r="RDN98" s="185"/>
      <c r="RDO98" s="183"/>
      <c r="RDQ98" s="182"/>
      <c r="RDV98" s="183"/>
      <c r="RDW98" s="183"/>
      <c r="RDX98" s="183"/>
      <c r="RDY98" s="184"/>
      <c r="RDZ98" s="185"/>
      <c r="REA98" s="183"/>
      <c r="REC98" s="182"/>
      <c r="REH98" s="183"/>
      <c r="REI98" s="183"/>
      <c r="REJ98" s="183"/>
      <c r="REK98" s="184"/>
      <c r="REL98" s="185"/>
      <c r="REM98" s="183"/>
      <c r="REO98" s="182"/>
      <c r="RET98" s="183"/>
      <c r="REU98" s="183"/>
      <c r="REV98" s="183"/>
      <c r="REW98" s="184"/>
      <c r="REX98" s="185"/>
      <c r="REY98" s="183"/>
      <c r="RFA98" s="182"/>
      <c r="RFF98" s="183"/>
      <c r="RFG98" s="183"/>
      <c r="RFH98" s="183"/>
      <c r="RFI98" s="184"/>
      <c r="RFJ98" s="185"/>
      <c r="RFK98" s="183"/>
      <c r="RFM98" s="182"/>
      <c r="RFR98" s="183"/>
      <c r="RFS98" s="183"/>
      <c r="RFT98" s="183"/>
      <c r="RFU98" s="184"/>
      <c r="RFV98" s="185"/>
      <c r="RFW98" s="183"/>
      <c r="RFY98" s="182"/>
      <c r="RGD98" s="183"/>
      <c r="RGE98" s="183"/>
      <c r="RGF98" s="183"/>
      <c r="RGG98" s="184"/>
      <c r="RGH98" s="185"/>
      <c r="RGI98" s="183"/>
      <c r="RGK98" s="182"/>
      <c r="RGP98" s="183"/>
      <c r="RGQ98" s="183"/>
      <c r="RGR98" s="183"/>
      <c r="RGS98" s="184"/>
      <c r="RGT98" s="185"/>
      <c r="RGU98" s="183"/>
      <c r="RGW98" s="182"/>
      <c r="RHB98" s="183"/>
      <c r="RHC98" s="183"/>
      <c r="RHD98" s="183"/>
      <c r="RHE98" s="184"/>
      <c r="RHF98" s="185"/>
      <c r="RHG98" s="183"/>
      <c r="RHI98" s="182"/>
      <c r="RHN98" s="183"/>
      <c r="RHO98" s="183"/>
      <c r="RHP98" s="183"/>
      <c r="RHQ98" s="184"/>
      <c r="RHR98" s="185"/>
      <c r="RHS98" s="183"/>
      <c r="RHU98" s="182"/>
      <c r="RHZ98" s="183"/>
      <c r="RIA98" s="183"/>
      <c r="RIB98" s="183"/>
      <c r="RIC98" s="184"/>
      <c r="RID98" s="185"/>
      <c r="RIE98" s="183"/>
      <c r="RIG98" s="182"/>
      <c r="RIL98" s="183"/>
      <c r="RIM98" s="183"/>
      <c r="RIN98" s="183"/>
      <c r="RIO98" s="184"/>
      <c r="RIP98" s="185"/>
      <c r="RIQ98" s="183"/>
      <c r="RIS98" s="182"/>
      <c r="RIX98" s="183"/>
      <c r="RIY98" s="183"/>
      <c r="RIZ98" s="183"/>
      <c r="RJA98" s="184"/>
      <c r="RJB98" s="185"/>
      <c r="RJC98" s="183"/>
      <c r="RJE98" s="182"/>
      <c r="RJJ98" s="183"/>
      <c r="RJK98" s="183"/>
      <c r="RJL98" s="183"/>
      <c r="RJM98" s="184"/>
      <c r="RJN98" s="185"/>
      <c r="RJO98" s="183"/>
      <c r="RJQ98" s="182"/>
      <c r="RJV98" s="183"/>
      <c r="RJW98" s="183"/>
      <c r="RJX98" s="183"/>
      <c r="RJY98" s="184"/>
      <c r="RJZ98" s="185"/>
      <c r="RKA98" s="183"/>
      <c r="RKC98" s="182"/>
      <c r="RKH98" s="183"/>
      <c r="RKI98" s="183"/>
      <c r="RKJ98" s="183"/>
      <c r="RKK98" s="184"/>
      <c r="RKL98" s="185"/>
      <c r="RKM98" s="183"/>
      <c r="RKO98" s="182"/>
      <c r="RKT98" s="183"/>
      <c r="RKU98" s="183"/>
      <c r="RKV98" s="183"/>
      <c r="RKW98" s="184"/>
      <c r="RKX98" s="185"/>
      <c r="RKY98" s="183"/>
      <c r="RLA98" s="182"/>
      <c r="RLF98" s="183"/>
      <c r="RLG98" s="183"/>
      <c r="RLH98" s="183"/>
      <c r="RLI98" s="184"/>
      <c r="RLJ98" s="185"/>
      <c r="RLK98" s="183"/>
      <c r="RLM98" s="182"/>
      <c r="RLR98" s="183"/>
      <c r="RLS98" s="183"/>
      <c r="RLT98" s="183"/>
      <c r="RLU98" s="184"/>
      <c r="RLV98" s="185"/>
      <c r="RLW98" s="183"/>
      <c r="RLY98" s="182"/>
      <c r="RMD98" s="183"/>
      <c r="RME98" s="183"/>
      <c r="RMF98" s="183"/>
      <c r="RMG98" s="184"/>
      <c r="RMH98" s="185"/>
      <c r="RMI98" s="183"/>
      <c r="RMK98" s="182"/>
      <c r="RMP98" s="183"/>
      <c r="RMQ98" s="183"/>
      <c r="RMR98" s="183"/>
      <c r="RMS98" s="184"/>
      <c r="RMT98" s="185"/>
      <c r="RMU98" s="183"/>
      <c r="RMW98" s="182"/>
      <c r="RNB98" s="183"/>
      <c r="RNC98" s="183"/>
      <c r="RND98" s="183"/>
      <c r="RNE98" s="184"/>
      <c r="RNF98" s="185"/>
      <c r="RNG98" s="183"/>
      <c r="RNI98" s="182"/>
      <c r="RNN98" s="183"/>
      <c r="RNO98" s="183"/>
      <c r="RNP98" s="183"/>
      <c r="RNQ98" s="184"/>
      <c r="RNR98" s="185"/>
      <c r="RNS98" s="183"/>
      <c r="RNU98" s="182"/>
      <c r="RNZ98" s="183"/>
      <c r="ROA98" s="183"/>
      <c r="ROB98" s="183"/>
      <c r="ROC98" s="184"/>
      <c r="ROD98" s="185"/>
      <c r="ROE98" s="183"/>
      <c r="ROG98" s="182"/>
      <c r="ROL98" s="183"/>
      <c r="ROM98" s="183"/>
      <c r="RON98" s="183"/>
      <c r="ROO98" s="184"/>
      <c r="ROP98" s="185"/>
      <c r="ROQ98" s="183"/>
      <c r="ROS98" s="182"/>
      <c r="ROX98" s="183"/>
      <c r="ROY98" s="183"/>
      <c r="ROZ98" s="183"/>
      <c r="RPA98" s="184"/>
      <c r="RPB98" s="185"/>
      <c r="RPC98" s="183"/>
      <c r="RPE98" s="182"/>
      <c r="RPJ98" s="183"/>
      <c r="RPK98" s="183"/>
      <c r="RPL98" s="183"/>
      <c r="RPM98" s="184"/>
      <c r="RPN98" s="185"/>
      <c r="RPO98" s="183"/>
      <c r="RPQ98" s="182"/>
      <c r="RPV98" s="183"/>
      <c r="RPW98" s="183"/>
      <c r="RPX98" s="183"/>
      <c r="RPY98" s="184"/>
      <c r="RPZ98" s="185"/>
      <c r="RQA98" s="183"/>
      <c r="RQC98" s="182"/>
      <c r="RQH98" s="183"/>
      <c r="RQI98" s="183"/>
      <c r="RQJ98" s="183"/>
      <c r="RQK98" s="184"/>
      <c r="RQL98" s="185"/>
      <c r="RQM98" s="183"/>
      <c r="RQO98" s="182"/>
      <c r="RQT98" s="183"/>
      <c r="RQU98" s="183"/>
      <c r="RQV98" s="183"/>
      <c r="RQW98" s="184"/>
      <c r="RQX98" s="185"/>
      <c r="RQY98" s="183"/>
      <c r="RRA98" s="182"/>
      <c r="RRF98" s="183"/>
      <c r="RRG98" s="183"/>
      <c r="RRH98" s="183"/>
      <c r="RRI98" s="184"/>
      <c r="RRJ98" s="185"/>
      <c r="RRK98" s="183"/>
      <c r="RRM98" s="182"/>
      <c r="RRR98" s="183"/>
      <c r="RRS98" s="183"/>
      <c r="RRT98" s="183"/>
      <c r="RRU98" s="184"/>
      <c r="RRV98" s="185"/>
      <c r="RRW98" s="183"/>
      <c r="RRY98" s="182"/>
      <c r="RSD98" s="183"/>
      <c r="RSE98" s="183"/>
      <c r="RSF98" s="183"/>
      <c r="RSG98" s="184"/>
      <c r="RSH98" s="185"/>
      <c r="RSI98" s="183"/>
      <c r="RSK98" s="182"/>
      <c r="RSP98" s="183"/>
      <c r="RSQ98" s="183"/>
      <c r="RSR98" s="183"/>
      <c r="RSS98" s="184"/>
      <c r="RST98" s="185"/>
      <c r="RSU98" s="183"/>
      <c r="RSW98" s="182"/>
      <c r="RTB98" s="183"/>
      <c r="RTC98" s="183"/>
      <c r="RTD98" s="183"/>
      <c r="RTE98" s="184"/>
      <c r="RTF98" s="185"/>
      <c r="RTG98" s="183"/>
      <c r="RTI98" s="182"/>
      <c r="RTN98" s="183"/>
      <c r="RTO98" s="183"/>
      <c r="RTP98" s="183"/>
      <c r="RTQ98" s="184"/>
      <c r="RTR98" s="185"/>
      <c r="RTS98" s="183"/>
      <c r="RTU98" s="182"/>
      <c r="RTZ98" s="183"/>
      <c r="RUA98" s="183"/>
      <c r="RUB98" s="183"/>
      <c r="RUC98" s="184"/>
      <c r="RUD98" s="185"/>
      <c r="RUE98" s="183"/>
      <c r="RUG98" s="182"/>
      <c r="RUL98" s="183"/>
      <c r="RUM98" s="183"/>
      <c r="RUN98" s="183"/>
      <c r="RUO98" s="184"/>
      <c r="RUP98" s="185"/>
      <c r="RUQ98" s="183"/>
      <c r="RUS98" s="182"/>
      <c r="RUX98" s="183"/>
      <c r="RUY98" s="183"/>
      <c r="RUZ98" s="183"/>
      <c r="RVA98" s="184"/>
      <c r="RVB98" s="185"/>
      <c r="RVC98" s="183"/>
      <c r="RVE98" s="182"/>
      <c r="RVJ98" s="183"/>
      <c r="RVK98" s="183"/>
      <c r="RVL98" s="183"/>
      <c r="RVM98" s="184"/>
      <c r="RVN98" s="185"/>
      <c r="RVO98" s="183"/>
      <c r="RVQ98" s="182"/>
      <c r="RVV98" s="183"/>
      <c r="RVW98" s="183"/>
      <c r="RVX98" s="183"/>
      <c r="RVY98" s="184"/>
      <c r="RVZ98" s="185"/>
      <c r="RWA98" s="183"/>
      <c r="RWC98" s="182"/>
      <c r="RWH98" s="183"/>
      <c r="RWI98" s="183"/>
      <c r="RWJ98" s="183"/>
      <c r="RWK98" s="184"/>
      <c r="RWL98" s="185"/>
      <c r="RWM98" s="183"/>
      <c r="RWO98" s="182"/>
      <c r="RWT98" s="183"/>
      <c r="RWU98" s="183"/>
      <c r="RWV98" s="183"/>
      <c r="RWW98" s="184"/>
      <c r="RWX98" s="185"/>
      <c r="RWY98" s="183"/>
      <c r="RXA98" s="182"/>
      <c r="RXF98" s="183"/>
      <c r="RXG98" s="183"/>
      <c r="RXH98" s="183"/>
      <c r="RXI98" s="184"/>
      <c r="RXJ98" s="185"/>
      <c r="RXK98" s="183"/>
      <c r="RXM98" s="182"/>
      <c r="RXR98" s="183"/>
      <c r="RXS98" s="183"/>
      <c r="RXT98" s="183"/>
      <c r="RXU98" s="184"/>
      <c r="RXV98" s="185"/>
      <c r="RXW98" s="183"/>
      <c r="RXY98" s="182"/>
      <c r="RYD98" s="183"/>
      <c r="RYE98" s="183"/>
      <c r="RYF98" s="183"/>
      <c r="RYG98" s="184"/>
      <c r="RYH98" s="185"/>
      <c r="RYI98" s="183"/>
      <c r="RYK98" s="182"/>
      <c r="RYP98" s="183"/>
      <c r="RYQ98" s="183"/>
      <c r="RYR98" s="183"/>
      <c r="RYS98" s="184"/>
      <c r="RYT98" s="185"/>
      <c r="RYU98" s="183"/>
      <c r="RYW98" s="182"/>
      <c r="RZB98" s="183"/>
      <c r="RZC98" s="183"/>
      <c r="RZD98" s="183"/>
      <c r="RZE98" s="184"/>
      <c r="RZF98" s="185"/>
      <c r="RZG98" s="183"/>
      <c r="RZI98" s="182"/>
      <c r="RZN98" s="183"/>
      <c r="RZO98" s="183"/>
      <c r="RZP98" s="183"/>
      <c r="RZQ98" s="184"/>
      <c r="RZR98" s="185"/>
      <c r="RZS98" s="183"/>
      <c r="RZU98" s="182"/>
      <c r="RZZ98" s="183"/>
      <c r="SAA98" s="183"/>
      <c r="SAB98" s="183"/>
      <c r="SAC98" s="184"/>
      <c r="SAD98" s="185"/>
      <c r="SAE98" s="183"/>
      <c r="SAG98" s="182"/>
      <c r="SAL98" s="183"/>
      <c r="SAM98" s="183"/>
      <c r="SAN98" s="183"/>
      <c r="SAO98" s="184"/>
      <c r="SAP98" s="185"/>
      <c r="SAQ98" s="183"/>
      <c r="SAS98" s="182"/>
      <c r="SAX98" s="183"/>
      <c r="SAY98" s="183"/>
      <c r="SAZ98" s="183"/>
      <c r="SBA98" s="184"/>
      <c r="SBB98" s="185"/>
      <c r="SBC98" s="183"/>
      <c r="SBE98" s="182"/>
      <c r="SBJ98" s="183"/>
      <c r="SBK98" s="183"/>
      <c r="SBL98" s="183"/>
      <c r="SBM98" s="184"/>
      <c r="SBN98" s="185"/>
      <c r="SBO98" s="183"/>
      <c r="SBQ98" s="182"/>
      <c r="SBV98" s="183"/>
      <c r="SBW98" s="183"/>
      <c r="SBX98" s="183"/>
      <c r="SBY98" s="184"/>
      <c r="SBZ98" s="185"/>
      <c r="SCA98" s="183"/>
      <c r="SCC98" s="182"/>
      <c r="SCH98" s="183"/>
      <c r="SCI98" s="183"/>
      <c r="SCJ98" s="183"/>
      <c r="SCK98" s="184"/>
      <c r="SCL98" s="185"/>
      <c r="SCM98" s="183"/>
      <c r="SCO98" s="182"/>
      <c r="SCT98" s="183"/>
      <c r="SCU98" s="183"/>
      <c r="SCV98" s="183"/>
      <c r="SCW98" s="184"/>
      <c r="SCX98" s="185"/>
      <c r="SCY98" s="183"/>
      <c r="SDA98" s="182"/>
      <c r="SDF98" s="183"/>
      <c r="SDG98" s="183"/>
      <c r="SDH98" s="183"/>
      <c r="SDI98" s="184"/>
      <c r="SDJ98" s="185"/>
      <c r="SDK98" s="183"/>
      <c r="SDM98" s="182"/>
      <c r="SDR98" s="183"/>
      <c r="SDS98" s="183"/>
      <c r="SDT98" s="183"/>
      <c r="SDU98" s="184"/>
      <c r="SDV98" s="185"/>
      <c r="SDW98" s="183"/>
      <c r="SDY98" s="182"/>
      <c r="SED98" s="183"/>
      <c r="SEE98" s="183"/>
      <c r="SEF98" s="183"/>
      <c r="SEG98" s="184"/>
      <c r="SEH98" s="185"/>
      <c r="SEI98" s="183"/>
      <c r="SEK98" s="182"/>
      <c r="SEP98" s="183"/>
      <c r="SEQ98" s="183"/>
      <c r="SER98" s="183"/>
      <c r="SES98" s="184"/>
      <c r="SET98" s="185"/>
      <c r="SEU98" s="183"/>
      <c r="SEW98" s="182"/>
      <c r="SFB98" s="183"/>
      <c r="SFC98" s="183"/>
      <c r="SFD98" s="183"/>
      <c r="SFE98" s="184"/>
      <c r="SFF98" s="185"/>
      <c r="SFG98" s="183"/>
      <c r="SFI98" s="182"/>
      <c r="SFN98" s="183"/>
      <c r="SFO98" s="183"/>
      <c r="SFP98" s="183"/>
      <c r="SFQ98" s="184"/>
      <c r="SFR98" s="185"/>
      <c r="SFS98" s="183"/>
      <c r="SFU98" s="182"/>
      <c r="SFZ98" s="183"/>
      <c r="SGA98" s="183"/>
      <c r="SGB98" s="183"/>
      <c r="SGC98" s="184"/>
      <c r="SGD98" s="185"/>
      <c r="SGE98" s="183"/>
      <c r="SGG98" s="182"/>
      <c r="SGL98" s="183"/>
      <c r="SGM98" s="183"/>
      <c r="SGN98" s="183"/>
      <c r="SGO98" s="184"/>
      <c r="SGP98" s="185"/>
      <c r="SGQ98" s="183"/>
      <c r="SGS98" s="182"/>
      <c r="SGX98" s="183"/>
      <c r="SGY98" s="183"/>
      <c r="SGZ98" s="183"/>
      <c r="SHA98" s="184"/>
      <c r="SHB98" s="185"/>
      <c r="SHC98" s="183"/>
      <c r="SHE98" s="182"/>
      <c r="SHJ98" s="183"/>
      <c r="SHK98" s="183"/>
      <c r="SHL98" s="183"/>
      <c r="SHM98" s="184"/>
      <c r="SHN98" s="185"/>
      <c r="SHO98" s="183"/>
      <c r="SHQ98" s="182"/>
      <c r="SHV98" s="183"/>
      <c r="SHW98" s="183"/>
      <c r="SHX98" s="183"/>
      <c r="SHY98" s="184"/>
      <c r="SHZ98" s="185"/>
      <c r="SIA98" s="183"/>
      <c r="SIC98" s="182"/>
      <c r="SIH98" s="183"/>
      <c r="SII98" s="183"/>
      <c r="SIJ98" s="183"/>
      <c r="SIK98" s="184"/>
      <c r="SIL98" s="185"/>
      <c r="SIM98" s="183"/>
      <c r="SIO98" s="182"/>
      <c r="SIT98" s="183"/>
      <c r="SIU98" s="183"/>
      <c r="SIV98" s="183"/>
      <c r="SIW98" s="184"/>
      <c r="SIX98" s="185"/>
      <c r="SIY98" s="183"/>
      <c r="SJA98" s="182"/>
      <c r="SJF98" s="183"/>
      <c r="SJG98" s="183"/>
      <c r="SJH98" s="183"/>
      <c r="SJI98" s="184"/>
      <c r="SJJ98" s="185"/>
      <c r="SJK98" s="183"/>
      <c r="SJM98" s="182"/>
      <c r="SJR98" s="183"/>
      <c r="SJS98" s="183"/>
      <c r="SJT98" s="183"/>
      <c r="SJU98" s="184"/>
      <c r="SJV98" s="185"/>
      <c r="SJW98" s="183"/>
      <c r="SJY98" s="182"/>
      <c r="SKD98" s="183"/>
      <c r="SKE98" s="183"/>
      <c r="SKF98" s="183"/>
      <c r="SKG98" s="184"/>
      <c r="SKH98" s="185"/>
      <c r="SKI98" s="183"/>
      <c r="SKK98" s="182"/>
      <c r="SKP98" s="183"/>
      <c r="SKQ98" s="183"/>
      <c r="SKR98" s="183"/>
      <c r="SKS98" s="184"/>
      <c r="SKT98" s="185"/>
      <c r="SKU98" s="183"/>
      <c r="SKW98" s="182"/>
      <c r="SLB98" s="183"/>
      <c r="SLC98" s="183"/>
      <c r="SLD98" s="183"/>
      <c r="SLE98" s="184"/>
      <c r="SLF98" s="185"/>
      <c r="SLG98" s="183"/>
      <c r="SLI98" s="182"/>
      <c r="SLN98" s="183"/>
      <c r="SLO98" s="183"/>
      <c r="SLP98" s="183"/>
      <c r="SLQ98" s="184"/>
      <c r="SLR98" s="185"/>
      <c r="SLS98" s="183"/>
      <c r="SLU98" s="182"/>
      <c r="SLZ98" s="183"/>
      <c r="SMA98" s="183"/>
      <c r="SMB98" s="183"/>
      <c r="SMC98" s="184"/>
      <c r="SMD98" s="185"/>
      <c r="SME98" s="183"/>
      <c r="SMG98" s="182"/>
      <c r="SML98" s="183"/>
      <c r="SMM98" s="183"/>
      <c r="SMN98" s="183"/>
      <c r="SMO98" s="184"/>
      <c r="SMP98" s="185"/>
      <c r="SMQ98" s="183"/>
      <c r="SMS98" s="182"/>
      <c r="SMX98" s="183"/>
      <c r="SMY98" s="183"/>
      <c r="SMZ98" s="183"/>
      <c r="SNA98" s="184"/>
      <c r="SNB98" s="185"/>
      <c r="SNC98" s="183"/>
      <c r="SNE98" s="182"/>
      <c r="SNJ98" s="183"/>
      <c r="SNK98" s="183"/>
      <c r="SNL98" s="183"/>
      <c r="SNM98" s="184"/>
      <c r="SNN98" s="185"/>
      <c r="SNO98" s="183"/>
      <c r="SNQ98" s="182"/>
      <c r="SNV98" s="183"/>
      <c r="SNW98" s="183"/>
      <c r="SNX98" s="183"/>
      <c r="SNY98" s="184"/>
      <c r="SNZ98" s="185"/>
      <c r="SOA98" s="183"/>
      <c r="SOC98" s="182"/>
      <c r="SOH98" s="183"/>
      <c r="SOI98" s="183"/>
      <c r="SOJ98" s="183"/>
      <c r="SOK98" s="184"/>
      <c r="SOL98" s="185"/>
      <c r="SOM98" s="183"/>
      <c r="SOO98" s="182"/>
      <c r="SOT98" s="183"/>
      <c r="SOU98" s="183"/>
      <c r="SOV98" s="183"/>
      <c r="SOW98" s="184"/>
      <c r="SOX98" s="185"/>
      <c r="SOY98" s="183"/>
      <c r="SPA98" s="182"/>
      <c r="SPF98" s="183"/>
      <c r="SPG98" s="183"/>
      <c r="SPH98" s="183"/>
      <c r="SPI98" s="184"/>
      <c r="SPJ98" s="185"/>
      <c r="SPK98" s="183"/>
      <c r="SPM98" s="182"/>
      <c r="SPR98" s="183"/>
      <c r="SPS98" s="183"/>
      <c r="SPT98" s="183"/>
      <c r="SPU98" s="184"/>
      <c r="SPV98" s="185"/>
      <c r="SPW98" s="183"/>
      <c r="SPY98" s="182"/>
      <c r="SQD98" s="183"/>
      <c r="SQE98" s="183"/>
      <c r="SQF98" s="183"/>
      <c r="SQG98" s="184"/>
      <c r="SQH98" s="185"/>
      <c r="SQI98" s="183"/>
      <c r="SQK98" s="182"/>
      <c r="SQP98" s="183"/>
      <c r="SQQ98" s="183"/>
      <c r="SQR98" s="183"/>
      <c r="SQS98" s="184"/>
      <c r="SQT98" s="185"/>
      <c r="SQU98" s="183"/>
      <c r="SQW98" s="182"/>
      <c r="SRB98" s="183"/>
      <c r="SRC98" s="183"/>
      <c r="SRD98" s="183"/>
      <c r="SRE98" s="184"/>
      <c r="SRF98" s="185"/>
      <c r="SRG98" s="183"/>
      <c r="SRI98" s="182"/>
      <c r="SRN98" s="183"/>
      <c r="SRO98" s="183"/>
      <c r="SRP98" s="183"/>
      <c r="SRQ98" s="184"/>
      <c r="SRR98" s="185"/>
      <c r="SRS98" s="183"/>
      <c r="SRU98" s="182"/>
      <c r="SRZ98" s="183"/>
      <c r="SSA98" s="183"/>
      <c r="SSB98" s="183"/>
      <c r="SSC98" s="184"/>
      <c r="SSD98" s="185"/>
      <c r="SSE98" s="183"/>
      <c r="SSG98" s="182"/>
      <c r="SSL98" s="183"/>
      <c r="SSM98" s="183"/>
      <c r="SSN98" s="183"/>
      <c r="SSO98" s="184"/>
      <c r="SSP98" s="185"/>
      <c r="SSQ98" s="183"/>
      <c r="SSS98" s="182"/>
      <c r="SSX98" s="183"/>
      <c r="SSY98" s="183"/>
      <c r="SSZ98" s="183"/>
      <c r="STA98" s="184"/>
      <c r="STB98" s="185"/>
      <c r="STC98" s="183"/>
      <c r="STE98" s="182"/>
      <c r="STJ98" s="183"/>
      <c r="STK98" s="183"/>
      <c r="STL98" s="183"/>
      <c r="STM98" s="184"/>
      <c r="STN98" s="185"/>
      <c r="STO98" s="183"/>
      <c r="STQ98" s="182"/>
      <c r="STV98" s="183"/>
      <c r="STW98" s="183"/>
      <c r="STX98" s="183"/>
      <c r="STY98" s="184"/>
      <c r="STZ98" s="185"/>
      <c r="SUA98" s="183"/>
      <c r="SUC98" s="182"/>
      <c r="SUH98" s="183"/>
      <c r="SUI98" s="183"/>
      <c r="SUJ98" s="183"/>
      <c r="SUK98" s="184"/>
      <c r="SUL98" s="185"/>
      <c r="SUM98" s="183"/>
      <c r="SUO98" s="182"/>
      <c r="SUT98" s="183"/>
      <c r="SUU98" s="183"/>
      <c r="SUV98" s="183"/>
      <c r="SUW98" s="184"/>
      <c r="SUX98" s="185"/>
      <c r="SUY98" s="183"/>
      <c r="SVA98" s="182"/>
      <c r="SVF98" s="183"/>
      <c r="SVG98" s="183"/>
      <c r="SVH98" s="183"/>
      <c r="SVI98" s="184"/>
      <c r="SVJ98" s="185"/>
      <c r="SVK98" s="183"/>
      <c r="SVM98" s="182"/>
      <c r="SVR98" s="183"/>
      <c r="SVS98" s="183"/>
      <c r="SVT98" s="183"/>
      <c r="SVU98" s="184"/>
      <c r="SVV98" s="185"/>
      <c r="SVW98" s="183"/>
      <c r="SVY98" s="182"/>
      <c r="SWD98" s="183"/>
      <c r="SWE98" s="183"/>
      <c r="SWF98" s="183"/>
      <c r="SWG98" s="184"/>
      <c r="SWH98" s="185"/>
      <c r="SWI98" s="183"/>
      <c r="SWK98" s="182"/>
      <c r="SWP98" s="183"/>
      <c r="SWQ98" s="183"/>
      <c r="SWR98" s="183"/>
      <c r="SWS98" s="184"/>
      <c r="SWT98" s="185"/>
      <c r="SWU98" s="183"/>
      <c r="SWW98" s="182"/>
      <c r="SXB98" s="183"/>
      <c r="SXC98" s="183"/>
      <c r="SXD98" s="183"/>
      <c r="SXE98" s="184"/>
      <c r="SXF98" s="185"/>
      <c r="SXG98" s="183"/>
      <c r="SXI98" s="182"/>
      <c r="SXN98" s="183"/>
      <c r="SXO98" s="183"/>
      <c r="SXP98" s="183"/>
      <c r="SXQ98" s="184"/>
      <c r="SXR98" s="185"/>
      <c r="SXS98" s="183"/>
      <c r="SXU98" s="182"/>
      <c r="SXZ98" s="183"/>
      <c r="SYA98" s="183"/>
      <c r="SYB98" s="183"/>
      <c r="SYC98" s="184"/>
      <c r="SYD98" s="185"/>
      <c r="SYE98" s="183"/>
      <c r="SYG98" s="182"/>
      <c r="SYL98" s="183"/>
      <c r="SYM98" s="183"/>
      <c r="SYN98" s="183"/>
      <c r="SYO98" s="184"/>
      <c r="SYP98" s="185"/>
      <c r="SYQ98" s="183"/>
      <c r="SYS98" s="182"/>
      <c r="SYX98" s="183"/>
      <c r="SYY98" s="183"/>
      <c r="SYZ98" s="183"/>
      <c r="SZA98" s="184"/>
      <c r="SZB98" s="185"/>
      <c r="SZC98" s="183"/>
      <c r="SZE98" s="182"/>
      <c r="SZJ98" s="183"/>
      <c r="SZK98" s="183"/>
      <c r="SZL98" s="183"/>
      <c r="SZM98" s="184"/>
      <c r="SZN98" s="185"/>
      <c r="SZO98" s="183"/>
      <c r="SZQ98" s="182"/>
      <c r="SZV98" s="183"/>
      <c r="SZW98" s="183"/>
      <c r="SZX98" s="183"/>
      <c r="SZY98" s="184"/>
      <c r="SZZ98" s="185"/>
      <c r="TAA98" s="183"/>
      <c r="TAC98" s="182"/>
      <c r="TAH98" s="183"/>
      <c r="TAI98" s="183"/>
      <c r="TAJ98" s="183"/>
      <c r="TAK98" s="184"/>
      <c r="TAL98" s="185"/>
      <c r="TAM98" s="183"/>
      <c r="TAO98" s="182"/>
      <c r="TAT98" s="183"/>
      <c r="TAU98" s="183"/>
      <c r="TAV98" s="183"/>
      <c r="TAW98" s="184"/>
      <c r="TAX98" s="185"/>
      <c r="TAY98" s="183"/>
      <c r="TBA98" s="182"/>
      <c r="TBF98" s="183"/>
      <c r="TBG98" s="183"/>
      <c r="TBH98" s="183"/>
      <c r="TBI98" s="184"/>
      <c r="TBJ98" s="185"/>
      <c r="TBK98" s="183"/>
      <c r="TBM98" s="182"/>
      <c r="TBR98" s="183"/>
      <c r="TBS98" s="183"/>
      <c r="TBT98" s="183"/>
      <c r="TBU98" s="184"/>
      <c r="TBV98" s="185"/>
      <c r="TBW98" s="183"/>
      <c r="TBY98" s="182"/>
      <c r="TCD98" s="183"/>
      <c r="TCE98" s="183"/>
      <c r="TCF98" s="183"/>
      <c r="TCG98" s="184"/>
      <c r="TCH98" s="185"/>
      <c r="TCI98" s="183"/>
      <c r="TCK98" s="182"/>
      <c r="TCP98" s="183"/>
      <c r="TCQ98" s="183"/>
      <c r="TCR98" s="183"/>
      <c r="TCS98" s="184"/>
      <c r="TCT98" s="185"/>
      <c r="TCU98" s="183"/>
      <c r="TCW98" s="182"/>
      <c r="TDB98" s="183"/>
      <c r="TDC98" s="183"/>
      <c r="TDD98" s="183"/>
      <c r="TDE98" s="184"/>
      <c r="TDF98" s="185"/>
      <c r="TDG98" s="183"/>
      <c r="TDI98" s="182"/>
      <c r="TDN98" s="183"/>
      <c r="TDO98" s="183"/>
      <c r="TDP98" s="183"/>
      <c r="TDQ98" s="184"/>
      <c r="TDR98" s="185"/>
      <c r="TDS98" s="183"/>
      <c r="TDU98" s="182"/>
      <c r="TDZ98" s="183"/>
      <c r="TEA98" s="183"/>
      <c r="TEB98" s="183"/>
      <c r="TEC98" s="184"/>
      <c r="TED98" s="185"/>
      <c r="TEE98" s="183"/>
      <c r="TEG98" s="182"/>
      <c r="TEL98" s="183"/>
      <c r="TEM98" s="183"/>
      <c r="TEN98" s="183"/>
      <c r="TEO98" s="184"/>
      <c r="TEP98" s="185"/>
      <c r="TEQ98" s="183"/>
      <c r="TES98" s="182"/>
      <c r="TEX98" s="183"/>
      <c r="TEY98" s="183"/>
      <c r="TEZ98" s="183"/>
      <c r="TFA98" s="184"/>
      <c r="TFB98" s="185"/>
      <c r="TFC98" s="183"/>
      <c r="TFE98" s="182"/>
      <c r="TFJ98" s="183"/>
      <c r="TFK98" s="183"/>
      <c r="TFL98" s="183"/>
      <c r="TFM98" s="184"/>
      <c r="TFN98" s="185"/>
      <c r="TFO98" s="183"/>
      <c r="TFQ98" s="182"/>
      <c r="TFV98" s="183"/>
      <c r="TFW98" s="183"/>
      <c r="TFX98" s="183"/>
      <c r="TFY98" s="184"/>
      <c r="TFZ98" s="185"/>
      <c r="TGA98" s="183"/>
      <c r="TGC98" s="182"/>
      <c r="TGH98" s="183"/>
      <c r="TGI98" s="183"/>
      <c r="TGJ98" s="183"/>
      <c r="TGK98" s="184"/>
      <c r="TGL98" s="185"/>
      <c r="TGM98" s="183"/>
      <c r="TGO98" s="182"/>
      <c r="TGT98" s="183"/>
      <c r="TGU98" s="183"/>
      <c r="TGV98" s="183"/>
      <c r="TGW98" s="184"/>
      <c r="TGX98" s="185"/>
      <c r="TGY98" s="183"/>
      <c r="THA98" s="182"/>
      <c r="THF98" s="183"/>
      <c r="THG98" s="183"/>
      <c r="THH98" s="183"/>
      <c r="THI98" s="184"/>
      <c r="THJ98" s="185"/>
      <c r="THK98" s="183"/>
      <c r="THM98" s="182"/>
      <c r="THR98" s="183"/>
      <c r="THS98" s="183"/>
      <c r="THT98" s="183"/>
      <c r="THU98" s="184"/>
      <c r="THV98" s="185"/>
      <c r="THW98" s="183"/>
      <c r="THY98" s="182"/>
      <c r="TID98" s="183"/>
      <c r="TIE98" s="183"/>
      <c r="TIF98" s="183"/>
      <c r="TIG98" s="184"/>
      <c r="TIH98" s="185"/>
      <c r="TII98" s="183"/>
      <c r="TIK98" s="182"/>
      <c r="TIP98" s="183"/>
      <c r="TIQ98" s="183"/>
      <c r="TIR98" s="183"/>
      <c r="TIS98" s="184"/>
      <c r="TIT98" s="185"/>
      <c r="TIU98" s="183"/>
      <c r="TIW98" s="182"/>
      <c r="TJB98" s="183"/>
      <c r="TJC98" s="183"/>
      <c r="TJD98" s="183"/>
      <c r="TJE98" s="184"/>
      <c r="TJF98" s="185"/>
      <c r="TJG98" s="183"/>
      <c r="TJI98" s="182"/>
      <c r="TJN98" s="183"/>
      <c r="TJO98" s="183"/>
      <c r="TJP98" s="183"/>
      <c r="TJQ98" s="184"/>
      <c r="TJR98" s="185"/>
      <c r="TJS98" s="183"/>
      <c r="TJU98" s="182"/>
      <c r="TJZ98" s="183"/>
      <c r="TKA98" s="183"/>
      <c r="TKB98" s="183"/>
      <c r="TKC98" s="184"/>
      <c r="TKD98" s="185"/>
      <c r="TKE98" s="183"/>
      <c r="TKG98" s="182"/>
      <c r="TKL98" s="183"/>
      <c r="TKM98" s="183"/>
      <c r="TKN98" s="183"/>
      <c r="TKO98" s="184"/>
      <c r="TKP98" s="185"/>
      <c r="TKQ98" s="183"/>
      <c r="TKS98" s="182"/>
      <c r="TKX98" s="183"/>
      <c r="TKY98" s="183"/>
      <c r="TKZ98" s="183"/>
      <c r="TLA98" s="184"/>
      <c r="TLB98" s="185"/>
      <c r="TLC98" s="183"/>
      <c r="TLE98" s="182"/>
      <c r="TLJ98" s="183"/>
      <c r="TLK98" s="183"/>
      <c r="TLL98" s="183"/>
      <c r="TLM98" s="184"/>
      <c r="TLN98" s="185"/>
      <c r="TLO98" s="183"/>
      <c r="TLQ98" s="182"/>
      <c r="TLV98" s="183"/>
      <c r="TLW98" s="183"/>
      <c r="TLX98" s="183"/>
      <c r="TLY98" s="184"/>
      <c r="TLZ98" s="185"/>
      <c r="TMA98" s="183"/>
      <c r="TMC98" s="182"/>
      <c r="TMH98" s="183"/>
      <c r="TMI98" s="183"/>
      <c r="TMJ98" s="183"/>
      <c r="TMK98" s="184"/>
      <c r="TML98" s="185"/>
      <c r="TMM98" s="183"/>
      <c r="TMO98" s="182"/>
      <c r="TMT98" s="183"/>
      <c r="TMU98" s="183"/>
      <c r="TMV98" s="183"/>
      <c r="TMW98" s="184"/>
      <c r="TMX98" s="185"/>
      <c r="TMY98" s="183"/>
      <c r="TNA98" s="182"/>
      <c r="TNF98" s="183"/>
      <c r="TNG98" s="183"/>
      <c r="TNH98" s="183"/>
      <c r="TNI98" s="184"/>
      <c r="TNJ98" s="185"/>
      <c r="TNK98" s="183"/>
      <c r="TNM98" s="182"/>
      <c r="TNR98" s="183"/>
      <c r="TNS98" s="183"/>
      <c r="TNT98" s="183"/>
      <c r="TNU98" s="184"/>
      <c r="TNV98" s="185"/>
      <c r="TNW98" s="183"/>
      <c r="TNY98" s="182"/>
      <c r="TOD98" s="183"/>
      <c r="TOE98" s="183"/>
      <c r="TOF98" s="183"/>
      <c r="TOG98" s="184"/>
      <c r="TOH98" s="185"/>
      <c r="TOI98" s="183"/>
      <c r="TOK98" s="182"/>
      <c r="TOP98" s="183"/>
      <c r="TOQ98" s="183"/>
      <c r="TOR98" s="183"/>
      <c r="TOS98" s="184"/>
      <c r="TOT98" s="185"/>
      <c r="TOU98" s="183"/>
      <c r="TOW98" s="182"/>
      <c r="TPB98" s="183"/>
      <c r="TPC98" s="183"/>
      <c r="TPD98" s="183"/>
      <c r="TPE98" s="184"/>
      <c r="TPF98" s="185"/>
      <c r="TPG98" s="183"/>
      <c r="TPI98" s="182"/>
      <c r="TPN98" s="183"/>
      <c r="TPO98" s="183"/>
      <c r="TPP98" s="183"/>
      <c r="TPQ98" s="184"/>
      <c r="TPR98" s="185"/>
      <c r="TPS98" s="183"/>
      <c r="TPU98" s="182"/>
      <c r="TPZ98" s="183"/>
      <c r="TQA98" s="183"/>
      <c r="TQB98" s="183"/>
      <c r="TQC98" s="184"/>
      <c r="TQD98" s="185"/>
      <c r="TQE98" s="183"/>
      <c r="TQG98" s="182"/>
      <c r="TQL98" s="183"/>
      <c r="TQM98" s="183"/>
      <c r="TQN98" s="183"/>
      <c r="TQO98" s="184"/>
      <c r="TQP98" s="185"/>
      <c r="TQQ98" s="183"/>
      <c r="TQS98" s="182"/>
      <c r="TQX98" s="183"/>
      <c r="TQY98" s="183"/>
      <c r="TQZ98" s="183"/>
      <c r="TRA98" s="184"/>
      <c r="TRB98" s="185"/>
      <c r="TRC98" s="183"/>
      <c r="TRE98" s="182"/>
      <c r="TRJ98" s="183"/>
      <c r="TRK98" s="183"/>
      <c r="TRL98" s="183"/>
      <c r="TRM98" s="184"/>
      <c r="TRN98" s="185"/>
      <c r="TRO98" s="183"/>
      <c r="TRQ98" s="182"/>
      <c r="TRV98" s="183"/>
      <c r="TRW98" s="183"/>
      <c r="TRX98" s="183"/>
      <c r="TRY98" s="184"/>
      <c r="TRZ98" s="185"/>
      <c r="TSA98" s="183"/>
      <c r="TSC98" s="182"/>
      <c r="TSH98" s="183"/>
      <c r="TSI98" s="183"/>
      <c r="TSJ98" s="183"/>
      <c r="TSK98" s="184"/>
      <c r="TSL98" s="185"/>
      <c r="TSM98" s="183"/>
      <c r="TSO98" s="182"/>
      <c r="TST98" s="183"/>
      <c r="TSU98" s="183"/>
      <c r="TSV98" s="183"/>
      <c r="TSW98" s="184"/>
      <c r="TSX98" s="185"/>
      <c r="TSY98" s="183"/>
      <c r="TTA98" s="182"/>
      <c r="TTF98" s="183"/>
      <c r="TTG98" s="183"/>
      <c r="TTH98" s="183"/>
      <c r="TTI98" s="184"/>
      <c r="TTJ98" s="185"/>
      <c r="TTK98" s="183"/>
      <c r="TTM98" s="182"/>
      <c r="TTR98" s="183"/>
      <c r="TTS98" s="183"/>
      <c r="TTT98" s="183"/>
      <c r="TTU98" s="184"/>
      <c r="TTV98" s="185"/>
      <c r="TTW98" s="183"/>
      <c r="TTY98" s="182"/>
      <c r="TUD98" s="183"/>
      <c r="TUE98" s="183"/>
      <c r="TUF98" s="183"/>
      <c r="TUG98" s="184"/>
      <c r="TUH98" s="185"/>
      <c r="TUI98" s="183"/>
      <c r="TUK98" s="182"/>
      <c r="TUP98" s="183"/>
      <c r="TUQ98" s="183"/>
      <c r="TUR98" s="183"/>
      <c r="TUS98" s="184"/>
      <c r="TUT98" s="185"/>
      <c r="TUU98" s="183"/>
      <c r="TUW98" s="182"/>
      <c r="TVB98" s="183"/>
      <c r="TVC98" s="183"/>
      <c r="TVD98" s="183"/>
      <c r="TVE98" s="184"/>
      <c r="TVF98" s="185"/>
      <c r="TVG98" s="183"/>
      <c r="TVI98" s="182"/>
      <c r="TVN98" s="183"/>
      <c r="TVO98" s="183"/>
      <c r="TVP98" s="183"/>
      <c r="TVQ98" s="184"/>
      <c r="TVR98" s="185"/>
      <c r="TVS98" s="183"/>
      <c r="TVU98" s="182"/>
      <c r="TVZ98" s="183"/>
      <c r="TWA98" s="183"/>
      <c r="TWB98" s="183"/>
      <c r="TWC98" s="184"/>
      <c r="TWD98" s="185"/>
      <c r="TWE98" s="183"/>
      <c r="TWG98" s="182"/>
      <c r="TWL98" s="183"/>
      <c r="TWM98" s="183"/>
      <c r="TWN98" s="183"/>
      <c r="TWO98" s="184"/>
      <c r="TWP98" s="185"/>
      <c r="TWQ98" s="183"/>
      <c r="TWS98" s="182"/>
      <c r="TWX98" s="183"/>
      <c r="TWY98" s="183"/>
      <c r="TWZ98" s="183"/>
      <c r="TXA98" s="184"/>
      <c r="TXB98" s="185"/>
      <c r="TXC98" s="183"/>
      <c r="TXE98" s="182"/>
      <c r="TXJ98" s="183"/>
      <c r="TXK98" s="183"/>
      <c r="TXL98" s="183"/>
      <c r="TXM98" s="184"/>
      <c r="TXN98" s="185"/>
      <c r="TXO98" s="183"/>
      <c r="TXQ98" s="182"/>
      <c r="TXV98" s="183"/>
      <c r="TXW98" s="183"/>
      <c r="TXX98" s="183"/>
      <c r="TXY98" s="184"/>
      <c r="TXZ98" s="185"/>
      <c r="TYA98" s="183"/>
      <c r="TYC98" s="182"/>
      <c r="TYH98" s="183"/>
      <c r="TYI98" s="183"/>
      <c r="TYJ98" s="183"/>
      <c r="TYK98" s="184"/>
      <c r="TYL98" s="185"/>
      <c r="TYM98" s="183"/>
      <c r="TYO98" s="182"/>
      <c r="TYT98" s="183"/>
      <c r="TYU98" s="183"/>
      <c r="TYV98" s="183"/>
      <c r="TYW98" s="184"/>
      <c r="TYX98" s="185"/>
      <c r="TYY98" s="183"/>
      <c r="TZA98" s="182"/>
      <c r="TZF98" s="183"/>
      <c r="TZG98" s="183"/>
      <c r="TZH98" s="183"/>
      <c r="TZI98" s="184"/>
      <c r="TZJ98" s="185"/>
      <c r="TZK98" s="183"/>
      <c r="TZM98" s="182"/>
      <c r="TZR98" s="183"/>
      <c r="TZS98" s="183"/>
      <c r="TZT98" s="183"/>
      <c r="TZU98" s="184"/>
      <c r="TZV98" s="185"/>
      <c r="TZW98" s="183"/>
      <c r="TZY98" s="182"/>
      <c r="UAD98" s="183"/>
      <c r="UAE98" s="183"/>
      <c r="UAF98" s="183"/>
      <c r="UAG98" s="184"/>
      <c r="UAH98" s="185"/>
      <c r="UAI98" s="183"/>
      <c r="UAK98" s="182"/>
      <c r="UAP98" s="183"/>
      <c r="UAQ98" s="183"/>
      <c r="UAR98" s="183"/>
      <c r="UAS98" s="184"/>
      <c r="UAT98" s="185"/>
      <c r="UAU98" s="183"/>
      <c r="UAW98" s="182"/>
      <c r="UBB98" s="183"/>
      <c r="UBC98" s="183"/>
      <c r="UBD98" s="183"/>
      <c r="UBE98" s="184"/>
      <c r="UBF98" s="185"/>
      <c r="UBG98" s="183"/>
      <c r="UBI98" s="182"/>
      <c r="UBN98" s="183"/>
      <c r="UBO98" s="183"/>
      <c r="UBP98" s="183"/>
      <c r="UBQ98" s="184"/>
      <c r="UBR98" s="185"/>
      <c r="UBS98" s="183"/>
      <c r="UBU98" s="182"/>
      <c r="UBZ98" s="183"/>
      <c r="UCA98" s="183"/>
      <c r="UCB98" s="183"/>
      <c r="UCC98" s="184"/>
      <c r="UCD98" s="185"/>
      <c r="UCE98" s="183"/>
      <c r="UCG98" s="182"/>
      <c r="UCL98" s="183"/>
      <c r="UCM98" s="183"/>
      <c r="UCN98" s="183"/>
      <c r="UCO98" s="184"/>
      <c r="UCP98" s="185"/>
      <c r="UCQ98" s="183"/>
      <c r="UCS98" s="182"/>
      <c r="UCX98" s="183"/>
      <c r="UCY98" s="183"/>
      <c r="UCZ98" s="183"/>
      <c r="UDA98" s="184"/>
      <c r="UDB98" s="185"/>
      <c r="UDC98" s="183"/>
      <c r="UDE98" s="182"/>
      <c r="UDJ98" s="183"/>
      <c r="UDK98" s="183"/>
      <c r="UDL98" s="183"/>
      <c r="UDM98" s="184"/>
      <c r="UDN98" s="185"/>
      <c r="UDO98" s="183"/>
      <c r="UDQ98" s="182"/>
      <c r="UDV98" s="183"/>
      <c r="UDW98" s="183"/>
      <c r="UDX98" s="183"/>
      <c r="UDY98" s="184"/>
      <c r="UDZ98" s="185"/>
      <c r="UEA98" s="183"/>
      <c r="UEC98" s="182"/>
      <c r="UEH98" s="183"/>
      <c r="UEI98" s="183"/>
      <c r="UEJ98" s="183"/>
      <c r="UEK98" s="184"/>
      <c r="UEL98" s="185"/>
      <c r="UEM98" s="183"/>
      <c r="UEO98" s="182"/>
      <c r="UET98" s="183"/>
      <c r="UEU98" s="183"/>
      <c r="UEV98" s="183"/>
      <c r="UEW98" s="184"/>
      <c r="UEX98" s="185"/>
      <c r="UEY98" s="183"/>
      <c r="UFA98" s="182"/>
      <c r="UFF98" s="183"/>
      <c r="UFG98" s="183"/>
      <c r="UFH98" s="183"/>
      <c r="UFI98" s="184"/>
      <c r="UFJ98" s="185"/>
      <c r="UFK98" s="183"/>
      <c r="UFM98" s="182"/>
      <c r="UFR98" s="183"/>
      <c r="UFS98" s="183"/>
      <c r="UFT98" s="183"/>
      <c r="UFU98" s="184"/>
      <c r="UFV98" s="185"/>
      <c r="UFW98" s="183"/>
      <c r="UFY98" s="182"/>
      <c r="UGD98" s="183"/>
      <c r="UGE98" s="183"/>
      <c r="UGF98" s="183"/>
      <c r="UGG98" s="184"/>
      <c r="UGH98" s="185"/>
      <c r="UGI98" s="183"/>
      <c r="UGK98" s="182"/>
      <c r="UGP98" s="183"/>
      <c r="UGQ98" s="183"/>
      <c r="UGR98" s="183"/>
      <c r="UGS98" s="184"/>
      <c r="UGT98" s="185"/>
      <c r="UGU98" s="183"/>
      <c r="UGW98" s="182"/>
      <c r="UHB98" s="183"/>
      <c r="UHC98" s="183"/>
      <c r="UHD98" s="183"/>
      <c r="UHE98" s="184"/>
      <c r="UHF98" s="185"/>
      <c r="UHG98" s="183"/>
      <c r="UHI98" s="182"/>
      <c r="UHN98" s="183"/>
      <c r="UHO98" s="183"/>
      <c r="UHP98" s="183"/>
      <c r="UHQ98" s="184"/>
      <c r="UHR98" s="185"/>
      <c r="UHS98" s="183"/>
      <c r="UHU98" s="182"/>
      <c r="UHZ98" s="183"/>
      <c r="UIA98" s="183"/>
      <c r="UIB98" s="183"/>
      <c r="UIC98" s="184"/>
      <c r="UID98" s="185"/>
      <c r="UIE98" s="183"/>
      <c r="UIG98" s="182"/>
      <c r="UIL98" s="183"/>
      <c r="UIM98" s="183"/>
      <c r="UIN98" s="183"/>
      <c r="UIO98" s="184"/>
      <c r="UIP98" s="185"/>
      <c r="UIQ98" s="183"/>
      <c r="UIS98" s="182"/>
      <c r="UIX98" s="183"/>
      <c r="UIY98" s="183"/>
      <c r="UIZ98" s="183"/>
      <c r="UJA98" s="184"/>
      <c r="UJB98" s="185"/>
      <c r="UJC98" s="183"/>
      <c r="UJE98" s="182"/>
      <c r="UJJ98" s="183"/>
      <c r="UJK98" s="183"/>
      <c r="UJL98" s="183"/>
      <c r="UJM98" s="184"/>
      <c r="UJN98" s="185"/>
      <c r="UJO98" s="183"/>
      <c r="UJQ98" s="182"/>
      <c r="UJV98" s="183"/>
      <c r="UJW98" s="183"/>
      <c r="UJX98" s="183"/>
      <c r="UJY98" s="184"/>
      <c r="UJZ98" s="185"/>
      <c r="UKA98" s="183"/>
      <c r="UKC98" s="182"/>
      <c r="UKH98" s="183"/>
      <c r="UKI98" s="183"/>
      <c r="UKJ98" s="183"/>
      <c r="UKK98" s="184"/>
      <c r="UKL98" s="185"/>
      <c r="UKM98" s="183"/>
      <c r="UKO98" s="182"/>
      <c r="UKT98" s="183"/>
      <c r="UKU98" s="183"/>
      <c r="UKV98" s="183"/>
      <c r="UKW98" s="184"/>
      <c r="UKX98" s="185"/>
      <c r="UKY98" s="183"/>
      <c r="ULA98" s="182"/>
      <c r="ULF98" s="183"/>
      <c r="ULG98" s="183"/>
      <c r="ULH98" s="183"/>
      <c r="ULI98" s="184"/>
      <c r="ULJ98" s="185"/>
      <c r="ULK98" s="183"/>
      <c r="ULM98" s="182"/>
      <c r="ULR98" s="183"/>
      <c r="ULS98" s="183"/>
      <c r="ULT98" s="183"/>
      <c r="ULU98" s="184"/>
      <c r="ULV98" s="185"/>
      <c r="ULW98" s="183"/>
      <c r="ULY98" s="182"/>
      <c r="UMD98" s="183"/>
      <c r="UME98" s="183"/>
      <c r="UMF98" s="183"/>
      <c r="UMG98" s="184"/>
      <c r="UMH98" s="185"/>
      <c r="UMI98" s="183"/>
      <c r="UMK98" s="182"/>
      <c r="UMP98" s="183"/>
      <c r="UMQ98" s="183"/>
      <c r="UMR98" s="183"/>
      <c r="UMS98" s="184"/>
      <c r="UMT98" s="185"/>
      <c r="UMU98" s="183"/>
      <c r="UMW98" s="182"/>
      <c r="UNB98" s="183"/>
      <c r="UNC98" s="183"/>
      <c r="UND98" s="183"/>
      <c r="UNE98" s="184"/>
      <c r="UNF98" s="185"/>
      <c r="UNG98" s="183"/>
      <c r="UNI98" s="182"/>
      <c r="UNN98" s="183"/>
      <c r="UNO98" s="183"/>
      <c r="UNP98" s="183"/>
      <c r="UNQ98" s="184"/>
      <c r="UNR98" s="185"/>
      <c r="UNS98" s="183"/>
      <c r="UNU98" s="182"/>
      <c r="UNZ98" s="183"/>
      <c r="UOA98" s="183"/>
      <c r="UOB98" s="183"/>
      <c r="UOC98" s="184"/>
      <c r="UOD98" s="185"/>
      <c r="UOE98" s="183"/>
      <c r="UOG98" s="182"/>
      <c r="UOL98" s="183"/>
      <c r="UOM98" s="183"/>
      <c r="UON98" s="183"/>
      <c r="UOO98" s="184"/>
      <c r="UOP98" s="185"/>
      <c r="UOQ98" s="183"/>
      <c r="UOS98" s="182"/>
      <c r="UOX98" s="183"/>
      <c r="UOY98" s="183"/>
      <c r="UOZ98" s="183"/>
      <c r="UPA98" s="184"/>
      <c r="UPB98" s="185"/>
      <c r="UPC98" s="183"/>
      <c r="UPE98" s="182"/>
      <c r="UPJ98" s="183"/>
      <c r="UPK98" s="183"/>
      <c r="UPL98" s="183"/>
      <c r="UPM98" s="184"/>
      <c r="UPN98" s="185"/>
      <c r="UPO98" s="183"/>
      <c r="UPQ98" s="182"/>
      <c r="UPV98" s="183"/>
      <c r="UPW98" s="183"/>
      <c r="UPX98" s="183"/>
      <c r="UPY98" s="184"/>
      <c r="UPZ98" s="185"/>
      <c r="UQA98" s="183"/>
      <c r="UQC98" s="182"/>
      <c r="UQH98" s="183"/>
      <c r="UQI98" s="183"/>
      <c r="UQJ98" s="183"/>
      <c r="UQK98" s="184"/>
      <c r="UQL98" s="185"/>
      <c r="UQM98" s="183"/>
      <c r="UQO98" s="182"/>
      <c r="UQT98" s="183"/>
      <c r="UQU98" s="183"/>
      <c r="UQV98" s="183"/>
      <c r="UQW98" s="184"/>
      <c r="UQX98" s="185"/>
      <c r="UQY98" s="183"/>
      <c r="URA98" s="182"/>
      <c r="URF98" s="183"/>
      <c r="URG98" s="183"/>
      <c r="URH98" s="183"/>
      <c r="URI98" s="184"/>
      <c r="URJ98" s="185"/>
      <c r="URK98" s="183"/>
      <c r="URM98" s="182"/>
      <c r="URR98" s="183"/>
      <c r="URS98" s="183"/>
      <c r="URT98" s="183"/>
      <c r="URU98" s="184"/>
      <c r="URV98" s="185"/>
      <c r="URW98" s="183"/>
      <c r="URY98" s="182"/>
      <c r="USD98" s="183"/>
      <c r="USE98" s="183"/>
      <c r="USF98" s="183"/>
      <c r="USG98" s="184"/>
      <c r="USH98" s="185"/>
      <c r="USI98" s="183"/>
      <c r="USK98" s="182"/>
      <c r="USP98" s="183"/>
      <c r="USQ98" s="183"/>
      <c r="USR98" s="183"/>
      <c r="USS98" s="184"/>
      <c r="UST98" s="185"/>
      <c r="USU98" s="183"/>
      <c r="USW98" s="182"/>
      <c r="UTB98" s="183"/>
      <c r="UTC98" s="183"/>
      <c r="UTD98" s="183"/>
      <c r="UTE98" s="184"/>
      <c r="UTF98" s="185"/>
      <c r="UTG98" s="183"/>
      <c r="UTI98" s="182"/>
      <c r="UTN98" s="183"/>
      <c r="UTO98" s="183"/>
      <c r="UTP98" s="183"/>
      <c r="UTQ98" s="184"/>
      <c r="UTR98" s="185"/>
      <c r="UTS98" s="183"/>
      <c r="UTU98" s="182"/>
      <c r="UTZ98" s="183"/>
      <c r="UUA98" s="183"/>
      <c r="UUB98" s="183"/>
      <c r="UUC98" s="184"/>
      <c r="UUD98" s="185"/>
      <c r="UUE98" s="183"/>
      <c r="UUG98" s="182"/>
      <c r="UUL98" s="183"/>
      <c r="UUM98" s="183"/>
      <c r="UUN98" s="183"/>
      <c r="UUO98" s="184"/>
      <c r="UUP98" s="185"/>
      <c r="UUQ98" s="183"/>
      <c r="UUS98" s="182"/>
      <c r="UUX98" s="183"/>
      <c r="UUY98" s="183"/>
      <c r="UUZ98" s="183"/>
      <c r="UVA98" s="184"/>
      <c r="UVB98" s="185"/>
      <c r="UVC98" s="183"/>
      <c r="UVE98" s="182"/>
      <c r="UVJ98" s="183"/>
      <c r="UVK98" s="183"/>
      <c r="UVL98" s="183"/>
      <c r="UVM98" s="184"/>
      <c r="UVN98" s="185"/>
      <c r="UVO98" s="183"/>
      <c r="UVQ98" s="182"/>
      <c r="UVV98" s="183"/>
      <c r="UVW98" s="183"/>
      <c r="UVX98" s="183"/>
      <c r="UVY98" s="184"/>
      <c r="UVZ98" s="185"/>
      <c r="UWA98" s="183"/>
      <c r="UWC98" s="182"/>
      <c r="UWH98" s="183"/>
      <c r="UWI98" s="183"/>
      <c r="UWJ98" s="183"/>
      <c r="UWK98" s="184"/>
      <c r="UWL98" s="185"/>
      <c r="UWM98" s="183"/>
      <c r="UWO98" s="182"/>
      <c r="UWT98" s="183"/>
      <c r="UWU98" s="183"/>
      <c r="UWV98" s="183"/>
      <c r="UWW98" s="184"/>
      <c r="UWX98" s="185"/>
      <c r="UWY98" s="183"/>
      <c r="UXA98" s="182"/>
      <c r="UXF98" s="183"/>
      <c r="UXG98" s="183"/>
      <c r="UXH98" s="183"/>
      <c r="UXI98" s="184"/>
      <c r="UXJ98" s="185"/>
      <c r="UXK98" s="183"/>
      <c r="UXM98" s="182"/>
      <c r="UXR98" s="183"/>
      <c r="UXS98" s="183"/>
      <c r="UXT98" s="183"/>
      <c r="UXU98" s="184"/>
      <c r="UXV98" s="185"/>
      <c r="UXW98" s="183"/>
      <c r="UXY98" s="182"/>
      <c r="UYD98" s="183"/>
      <c r="UYE98" s="183"/>
      <c r="UYF98" s="183"/>
      <c r="UYG98" s="184"/>
      <c r="UYH98" s="185"/>
      <c r="UYI98" s="183"/>
      <c r="UYK98" s="182"/>
      <c r="UYP98" s="183"/>
      <c r="UYQ98" s="183"/>
      <c r="UYR98" s="183"/>
      <c r="UYS98" s="184"/>
      <c r="UYT98" s="185"/>
      <c r="UYU98" s="183"/>
      <c r="UYW98" s="182"/>
      <c r="UZB98" s="183"/>
      <c r="UZC98" s="183"/>
      <c r="UZD98" s="183"/>
      <c r="UZE98" s="184"/>
      <c r="UZF98" s="185"/>
      <c r="UZG98" s="183"/>
      <c r="UZI98" s="182"/>
      <c r="UZN98" s="183"/>
      <c r="UZO98" s="183"/>
      <c r="UZP98" s="183"/>
      <c r="UZQ98" s="184"/>
      <c r="UZR98" s="185"/>
      <c r="UZS98" s="183"/>
      <c r="UZU98" s="182"/>
      <c r="UZZ98" s="183"/>
      <c r="VAA98" s="183"/>
      <c r="VAB98" s="183"/>
      <c r="VAC98" s="184"/>
      <c r="VAD98" s="185"/>
      <c r="VAE98" s="183"/>
      <c r="VAG98" s="182"/>
      <c r="VAL98" s="183"/>
      <c r="VAM98" s="183"/>
      <c r="VAN98" s="183"/>
      <c r="VAO98" s="184"/>
      <c r="VAP98" s="185"/>
      <c r="VAQ98" s="183"/>
      <c r="VAS98" s="182"/>
      <c r="VAX98" s="183"/>
      <c r="VAY98" s="183"/>
      <c r="VAZ98" s="183"/>
      <c r="VBA98" s="184"/>
      <c r="VBB98" s="185"/>
      <c r="VBC98" s="183"/>
      <c r="VBE98" s="182"/>
      <c r="VBJ98" s="183"/>
      <c r="VBK98" s="183"/>
      <c r="VBL98" s="183"/>
      <c r="VBM98" s="184"/>
      <c r="VBN98" s="185"/>
      <c r="VBO98" s="183"/>
      <c r="VBQ98" s="182"/>
      <c r="VBV98" s="183"/>
      <c r="VBW98" s="183"/>
      <c r="VBX98" s="183"/>
      <c r="VBY98" s="184"/>
      <c r="VBZ98" s="185"/>
      <c r="VCA98" s="183"/>
      <c r="VCC98" s="182"/>
      <c r="VCH98" s="183"/>
      <c r="VCI98" s="183"/>
      <c r="VCJ98" s="183"/>
      <c r="VCK98" s="184"/>
      <c r="VCL98" s="185"/>
      <c r="VCM98" s="183"/>
      <c r="VCO98" s="182"/>
      <c r="VCT98" s="183"/>
      <c r="VCU98" s="183"/>
      <c r="VCV98" s="183"/>
      <c r="VCW98" s="184"/>
      <c r="VCX98" s="185"/>
      <c r="VCY98" s="183"/>
      <c r="VDA98" s="182"/>
      <c r="VDF98" s="183"/>
      <c r="VDG98" s="183"/>
      <c r="VDH98" s="183"/>
      <c r="VDI98" s="184"/>
      <c r="VDJ98" s="185"/>
      <c r="VDK98" s="183"/>
      <c r="VDM98" s="182"/>
      <c r="VDR98" s="183"/>
      <c r="VDS98" s="183"/>
      <c r="VDT98" s="183"/>
      <c r="VDU98" s="184"/>
      <c r="VDV98" s="185"/>
      <c r="VDW98" s="183"/>
      <c r="VDY98" s="182"/>
      <c r="VED98" s="183"/>
      <c r="VEE98" s="183"/>
      <c r="VEF98" s="183"/>
      <c r="VEG98" s="184"/>
      <c r="VEH98" s="185"/>
      <c r="VEI98" s="183"/>
      <c r="VEK98" s="182"/>
      <c r="VEP98" s="183"/>
      <c r="VEQ98" s="183"/>
      <c r="VER98" s="183"/>
      <c r="VES98" s="184"/>
      <c r="VET98" s="185"/>
      <c r="VEU98" s="183"/>
      <c r="VEW98" s="182"/>
      <c r="VFB98" s="183"/>
      <c r="VFC98" s="183"/>
      <c r="VFD98" s="183"/>
      <c r="VFE98" s="184"/>
      <c r="VFF98" s="185"/>
      <c r="VFG98" s="183"/>
      <c r="VFI98" s="182"/>
      <c r="VFN98" s="183"/>
      <c r="VFO98" s="183"/>
      <c r="VFP98" s="183"/>
      <c r="VFQ98" s="184"/>
      <c r="VFR98" s="185"/>
      <c r="VFS98" s="183"/>
      <c r="VFU98" s="182"/>
      <c r="VFZ98" s="183"/>
      <c r="VGA98" s="183"/>
      <c r="VGB98" s="183"/>
      <c r="VGC98" s="184"/>
      <c r="VGD98" s="185"/>
      <c r="VGE98" s="183"/>
      <c r="VGG98" s="182"/>
      <c r="VGL98" s="183"/>
      <c r="VGM98" s="183"/>
      <c r="VGN98" s="183"/>
      <c r="VGO98" s="184"/>
      <c r="VGP98" s="185"/>
      <c r="VGQ98" s="183"/>
      <c r="VGS98" s="182"/>
      <c r="VGX98" s="183"/>
      <c r="VGY98" s="183"/>
      <c r="VGZ98" s="183"/>
      <c r="VHA98" s="184"/>
      <c r="VHB98" s="185"/>
      <c r="VHC98" s="183"/>
      <c r="VHE98" s="182"/>
      <c r="VHJ98" s="183"/>
      <c r="VHK98" s="183"/>
      <c r="VHL98" s="183"/>
      <c r="VHM98" s="184"/>
      <c r="VHN98" s="185"/>
      <c r="VHO98" s="183"/>
      <c r="VHQ98" s="182"/>
      <c r="VHV98" s="183"/>
      <c r="VHW98" s="183"/>
      <c r="VHX98" s="183"/>
      <c r="VHY98" s="184"/>
      <c r="VHZ98" s="185"/>
      <c r="VIA98" s="183"/>
      <c r="VIC98" s="182"/>
      <c r="VIH98" s="183"/>
      <c r="VII98" s="183"/>
      <c r="VIJ98" s="183"/>
      <c r="VIK98" s="184"/>
      <c r="VIL98" s="185"/>
      <c r="VIM98" s="183"/>
      <c r="VIO98" s="182"/>
      <c r="VIT98" s="183"/>
      <c r="VIU98" s="183"/>
      <c r="VIV98" s="183"/>
      <c r="VIW98" s="184"/>
      <c r="VIX98" s="185"/>
      <c r="VIY98" s="183"/>
      <c r="VJA98" s="182"/>
      <c r="VJF98" s="183"/>
      <c r="VJG98" s="183"/>
      <c r="VJH98" s="183"/>
      <c r="VJI98" s="184"/>
      <c r="VJJ98" s="185"/>
      <c r="VJK98" s="183"/>
      <c r="VJM98" s="182"/>
      <c r="VJR98" s="183"/>
      <c r="VJS98" s="183"/>
      <c r="VJT98" s="183"/>
      <c r="VJU98" s="184"/>
      <c r="VJV98" s="185"/>
      <c r="VJW98" s="183"/>
      <c r="VJY98" s="182"/>
      <c r="VKD98" s="183"/>
      <c r="VKE98" s="183"/>
      <c r="VKF98" s="183"/>
      <c r="VKG98" s="184"/>
      <c r="VKH98" s="185"/>
      <c r="VKI98" s="183"/>
      <c r="VKK98" s="182"/>
      <c r="VKP98" s="183"/>
      <c r="VKQ98" s="183"/>
      <c r="VKR98" s="183"/>
      <c r="VKS98" s="184"/>
      <c r="VKT98" s="185"/>
      <c r="VKU98" s="183"/>
      <c r="VKW98" s="182"/>
      <c r="VLB98" s="183"/>
      <c r="VLC98" s="183"/>
      <c r="VLD98" s="183"/>
      <c r="VLE98" s="184"/>
      <c r="VLF98" s="185"/>
      <c r="VLG98" s="183"/>
      <c r="VLI98" s="182"/>
      <c r="VLN98" s="183"/>
      <c r="VLO98" s="183"/>
      <c r="VLP98" s="183"/>
      <c r="VLQ98" s="184"/>
      <c r="VLR98" s="185"/>
      <c r="VLS98" s="183"/>
      <c r="VLU98" s="182"/>
      <c r="VLZ98" s="183"/>
      <c r="VMA98" s="183"/>
      <c r="VMB98" s="183"/>
      <c r="VMC98" s="184"/>
      <c r="VMD98" s="185"/>
      <c r="VME98" s="183"/>
      <c r="VMG98" s="182"/>
      <c r="VML98" s="183"/>
      <c r="VMM98" s="183"/>
      <c r="VMN98" s="183"/>
      <c r="VMO98" s="184"/>
      <c r="VMP98" s="185"/>
      <c r="VMQ98" s="183"/>
      <c r="VMS98" s="182"/>
      <c r="VMX98" s="183"/>
      <c r="VMY98" s="183"/>
      <c r="VMZ98" s="183"/>
      <c r="VNA98" s="184"/>
      <c r="VNB98" s="185"/>
      <c r="VNC98" s="183"/>
      <c r="VNE98" s="182"/>
      <c r="VNJ98" s="183"/>
      <c r="VNK98" s="183"/>
      <c r="VNL98" s="183"/>
      <c r="VNM98" s="184"/>
      <c r="VNN98" s="185"/>
      <c r="VNO98" s="183"/>
      <c r="VNQ98" s="182"/>
      <c r="VNV98" s="183"/>
      <c r="VNW98" s="183"/>
      <c r="VNX98" s="183"/>
      <c r="VNY98" s="184"/>
      <c r="VNZ98" s="185"/>
      <c r="VOA98" s="183"/>
      <c r="VOC98" s="182"/>
      <c r="VOH98" s="183"/>
      <c r="VOI98" s="183"/>
      <c r="VOJ98" s="183"/>
      <c r="VOK98" s="184"/>
      <c r="VOL98" s="185"/>
      <c r="VOM98" s="183"/>
      <c r="VOO98" s="182"/>
      <c r="VOT98" s="183"/>
      <c r="VOU98" s="183"/>
      <c r="VOV98" s="183"/>
      <c r="VOW98" s="184"/>
      <c r="VOX98" s="185"/>
      <c r="VOY98" s="183"/>
      <c r="VPA98" s="182"/>
      <c r="VPF98" s="183"/>
      <c r="VPG98" s="183"/>
      <c r="VPH98" s="183"/>
      <c r="VPI98" s="184"/>
      <c r="VPJ98" s="185"/>
      <c r="VPK98" s="183"/>
      <c r="VPM98" s="182"/>
      <c r="VPR98" s="183"/>
      <c r="VPS98" s="183"/>
      <c r="VPT98" s="183"/>
      <c r="VPU98" s="184"/>
      <c r="VPV98" s="185"/>
      <c r="VPW98" s="183"/>
      <c r="VPY98" s="182"/>
      <c r="VQD98" s="183"/>
      <c r="VQE98" s="183"/>
      <c r="VQF98" s="183"/>
      <c r="VQG98" s="184"/>
      <c r="VQH98" s="185"/>
      <c r="VQI98" s="183"/>
      <c r="VQK98" s="182"/>
      <c r="VQP98" s="183"/>
      <c r="VQQ98" s="183"/>
      <c r="VQR98" s="183"/>
      <c r="VQS98" s="184"/>
      <c r="VQT98" s="185"/>
      <c r="VQU98" s="183"/>
      <c r="VQW98" s="182"/>
      <c r="VRB98" s="183"/>
      <c r="VRC98" s="183"/>
      <c r="VRD98" s="183"/>
      <c r="VRE98" s="184"/>
      <c r="VRF98" s="185"/>
      <c r="VRG98" s="183"/>
      <c r="VRI98" s="182"/>
      <c r="VRN98" s="183"/>
      <c r="VRO98" s="183"/>
      <c r="VRP98" s="183"/>
      <c r="VRQ98" s="184"/>
      <c r="VRR98" s="185"/>
      <c r="VRS98" s="183"/>
      <c r="VRU98" s="182"/>
      <c r="VRZ98" s="183"/>
      <c r="VSA98" s="183"/>
      <c r="VSB98" s="183"/>
      <c r="VSC98" s="184"/>
      <c r="VSD98" s="185"/>
      <c r="VSE98" s="183"/>
      <c r="VSG98" s="182"/>
      <c r="VSL98" s="183"/>
      <c r="VSM98" s="183"/>
      <c r="VSN98" s="183"/>
      <c r="VSO98" s="184"/>
      <c r="VSP98" s="185"/>
      <c r="VSQ98" s="183"/>
      <c r="VSS98" s="182"/>
      <c r="VSX98" s="183"/>
      <c r="VSY98" s="183"/>
      <c r="VSZ98" s="183"/>
      <c r="VTA98" s="184"/>
      <c r="VTB98" s="185"/>
      <c r="VTC98" s="183"/>
      <c r="VTE98" s="182"/>
      <c r="VTJ98" s="183"/>
      <c r="VTK98" s="183"/>
      <c r="VTL98" s="183"/>
      <c r="VTM98" s="184"/>
      <c r="VTN98" s="185"/>
      <c r="VTO98" s="183"/>
      <c r="VTQ98" s="182"/>
      <c r="VTV98" s="183"/>
      <c r="VTW98" s="183"/>
      <c r="VTX98" s="183"/>
      <c r="VTY98" s="184"/>
      <c r="VTZ98" s="185"/>
      <c r="VUA98" s="183"/>
      <c r="VUC98" s="182"/>
      <c r="VUH98" s="183"/>
      <c r="VUI98" s="183"/>
      <c r="VUJ98" s="183"/>
      <c r="VUK98" s="184"/>
      <c r="VUL98" s="185"/>
      <c r="VUM98" s="183"/>
      <c r="VUO98" s="182"/>
      <c r="VUT98" s="183"/>
      <c r="VUU98" s="183"/>
      <c r="VUV98" s="183"/>
      <c r="VUW98" s="184"/>
      <c r="VUX98" s="185"/>
      <c r="VUY98" s="183"/>
      <c r="VVA98" s="182"/>
      <c r="VVF98" s="183"/>
      <c r="VVG98" s="183"/>
      <c r="VVH98" s="183"/>
      <c r="VVI98" s="184"/>
      <c r="VVJ98" s="185"/>
      <c r="VVK98" s="183"/>
      <c r="VVM98" s="182"/>
      <c r="VVR98" s="183"/>
      <c r="VVS98" s="183"/>
      <c r="VVT98" s="183"/>
      <c r="VVU98" s="184"/>
      <c r="VVV98" s="185"/>
      <c r="VVW98" s="183"/>
      <c r="VVY98" s="182"/>
      <c r="VWD98" s="183"/>
      <c r="VWE98" s="183"/>
      <c r="VWF98" s="183"/>
      <c r="VWG98" s="184"/>
      <c r="VWH98" s="185"/>
      <c r="VWI98" s="183"/>
      <c r="VWK98" s="182"/>
      <c r="VWP98" s="183"/>
      <c r="VWQ98" s="183"/>
      <c r="VWR98" s="183"/>
      <c r="VWS98" s="184"/>
      <c r="VWT98" s="185"/>
      <c r="VWU98" s="183"/>
      <c r="VWW98" s="182"/>
      <c r="VXB98" s="183"/>
      <c r="VXC98" s="183"/>
      <c r="VXD98" s="183"/>
      <c r="VXE98" s="184"/>
      <c r="VXF98" s="185"/>
      <c r="VXG98" s="183"/>
      <c r="VXI98" s="182"/>
      <c r="VXN98" s="183"/>
      <c r="VXO98" s="183"/>
      <c r="VXP98" s="183"/>
      <c r="VXQ98" s="184"/>
      <c r="VXR98" s="185"/>
      <c r="VXS98" s="183"/>
      <c r="VXU98" s="182"/>
      <c r="VXZ98" s="183"/>
      <c r="VYA98" s="183"/>
      <c r="VYB98" s="183"/>
      <c r="VYC98" s="184"/>
      <c r="VYD98" s="185"/>
      <c r="VYE98" s="183"/>
      <c r="VYG98" s="182"/>
      <c r="VYL98" s="183"/>
      <c r="VYM98" s="183"/>
      <c r="VYN98" s="183"/>
      <c r="VYO98" s="184"/>
      <c r="VYP98" s="185"/>
      <c r="VYQ98" s="183"/>
      <c r="VYS98" s="182"/>
      <c r="VYX98" s="183"/>
      <c r="VYY98" s="183"/>
      <c r="VYZ98" s="183"/>
      <c r="VZA98" s="184"/>
      <c r="VZB98" s="185"/>
      <c r="VZC98" s="183"/>
      <c r="VZE98" s="182"/>
      <c r="VZJ98" s="183"/>
      <c r="VZK98" s="183"/>
      <c r="VZL98" s="183"/>
      <c r="VZM98" s="184"/>
      <c r="VZN98" s="185"/>
      <c r="VZO98" s="183"/>
      <c r="VZQ98" s="182"/>
      <c r="VZV98" s="183"/>
      <c r="VZW98" s="183"/>
      <c r="VZX98" s="183"/>
      <c r="VZY98" s="184"/>
      <c r="VZZ98" s="185"/>
      <c r="WAA98" s="183"/>
      <c r="WAC98" s="182"/>
      <c r="WAH98" s="183"/>
      <c r="WAI98" s="183"/>
      <c r="WAJ98" s="183"/>
      <c r="WAK98" s="184"/>
      <c r="WAL98" s="185"/>
      <c r="WAM98" s="183"/>
      <c r="WAO98" s="182"/>
      <c r="WAT98" s="183"/>
      <c r="WAU98" s="183"/>
      <c r="WAV98" s="183"/>
      <c r="WAW98" s="184"/>
      <c r="WAX98" s="185"/>
      <c r="WAY98" s="183"/>
      <c r="WBA98" s="182"/>
      <c r="WBF98" s="183"/>
      <c r="WBG98" s="183"/>
      <c r="WBH98" s="183"/>
      <c r="WBI98" s="184"/>
      <c r="WBJ98" s="185"/>
      <c r="WBK98" s="183"/>
      <c r="WBM98" s="182"/>
      <c r="WBR98" s="183"/>
      <c r="WBS98" s="183"/>
      <c r="WBT98" s="183"/>
      <c r="WBU98" s="184"/>
      <c r="WBV98" s="185"/>
      <c r="WBW98" s="183"/>
      <c r="WBY98" s="182"/>
      <c r="WCD98" s="183"/>
      <c r="WCE98" s="183"/>
      <c r="WCF98" s="183"/>
      <c r="WCG98" s="184"/>
      <c r="WCH98" s="185"/>
      <c r="WCI98" s="183"/>
      <c r="WCK98" s="182"/>
      <c r="WCP98" s="183"/>
      <c r="WCQ98" s="183"/>
      <c r="WCR98" s="183"/>
      <c r="WCS98" s="184"/>
      <c r="WCT98" s="185"/>
      <c r="WCU98" s="183"/>
      <c r="WCW98" s="182"/>
      <c r="WDB98" s="183"/>
      <c r="WDC98" s="183"/>
      <c r="WDD98" s="183"/>
      <c r="WDE98" s="184"/>
      <c r="WDF98" s="185"/>
      <c r="WDG98" s="183"/>
      <c r="WDI98" s="182"/>
      <c r="WDN98" s="183"/>
      <c r="WDO98" s="183"/>
      <c r="WDP98" s="183"/>
      <c r="WDQ98" s="184"/>
      <c r="WDR98" s="185"/>
      <c r="WDS98" s="183"/>
      <c r="WDU98" s="182"/>
      <c r="WDZ98" s="183"/>
      <c r="WEA98" s="183"/>
      <c r="WEB98" s="183"/>
      <c r="WEC98" s="184"/>
      <c r="WED98" s="185"/>
      <c r="WEE98" s="183"/>
      <c r="WEG98" s="182"/>
      <c r="WEL98" s="183"/>
      <c r="WEM98" s="183"/>
      <c r="WEN98" s="183"/>
      <c r="WEO98" s="184"/>
      <c r="WEP98" s="185"/>
      <c r="WEQ98" s="183"/>
      <c r="WES98" s="182"/>
      <c r="WEX98" s="183"/>
      <c r="WEY98" s="183"/>
      <c r="WEZ98" s="183"/>
      <c r="WFA98" s="184"/>
      <c r="WFB98" s="185"/>
      <c r="WFC98" s="183"/>
      <c r="WFE98" s="182"/>
      <c r="WFJ98" s="183"/>
      <c r="WFK98" s="183"/>
      <c r="WFL98" s="183"/>
      <c r="WFM98" s="184"/>
      <c r="WFN98" s="185"/>
      <c r="WFO98" s="183"/>
      <c r="WFQ98" s="182"/>
      <c r="WFV98" s="183"/>
      <c r="WFW98" s="183"/>
      <c r="WFX98" s="183"/>
      <c r="WFY98" s="184"/>
      <c r="WFZ98" s="185"/>
      <c r="WGA98" s="183"/>
      <c r="WGC98" s="182"/>
      <c r="WGH98" s="183"/>
      <c r="WGI98" s="183"/>
      <c r="WGJ98" s="183"/>
      <c r="WGK98" s="184"/>
      <c r="WGL98" s="185"/>
      <c r="WGM98" s="183"/>
      <c r="WGO98" s="182"/>
      <c r="WGT98" s="183"/>
      <c r="WGU98" s="183"/>
      <c r="WGV98" s="183"/>
      <c r="WGW98" s="184"/>
      <c r="WGX98" s="185"/>
      <c r="WGY98" s="183"/>
      <c r="WHA98" s="182"/>
      <c r="WHF98" s="183"/>
      <c r="WHG98" s="183"/>
      <c r="WHH98" s="183"/>
      <c r="WHI98" s="184"/>
      <c r="WHJ98" s="185"/>
      <c r="WHK98" s="183"/>
      <c r="WHM98" s="182"/>
      <c r="WHR98" s="183"/>
      <c r="WHS98" s="183"/>
      <c r="WHT98" s="183"/>
      <c r="WHU98" s="184"/>
      <c r="WHV98" s="185"/>
      <c r="WHW98" s="183"/>
      <c r="WHY98" s="182"/>
      <c r="WID98" s="183"/>
      <c r="WIE98" s="183"/>
      <c r="WIF98" s="183"/>
      <c r="WIG98" s="184"/>
      <c r="WIH98" s="185"/>
      <c r="WII98" s="183"/>
      <c r="WIK98" s="182"/>
      <c r="WIP98" s="183"/>
      <c r="WIQ98" s="183"/>
      <c r="WIR98" s="183"/>
      <c r="WIS98" s="184"/>
      <c r="WIT98" s="185"/>
      <c r="WIU98" s="183"/>
      <c r="WIW98" s="182"/>
      <c r="WJB98" s="183"/>
      <c r="WJC98" s="183"/>
      <c r="WJD98" s="183"/>
      <c r="WJE98" s="184"/>
      <c r="WJF98" s="185"/>
      <c r="WJG98" s="183"/>
      <c r="WJI98" s="182"/>
      <c r="WJN98" s="183"/>
      <c r="WJO98" s="183"/>
      <c r="WJP98" s="183"/>
      <c r="WJQ98" s="184"/>
      <c r="WJR98" s="185"/>
      <c r="WJS98" s="183"/>
      <c r="WJU98" s="182"/>
      <c r="WJZ98" s="183"/>
      <c r="WKA98" s="183"/>
      <c r="WKB98" s="183"/>
      <c r="WKC98" s="184"/>
      <c r="WKD98" s="185"/>
      <c r="WKE98" s="183"/>
      <c r="WKG98" s="182"/>
      <c r="WKL98" s="183"/>
      <c r="WKM98" s="183"/>
      <c r="WKN98" s="183"/>
      <c r="WKO98" s="184"/>
      <c r="WKP98" s="185"/>
      <c r="WKQ98" s="183"/>
      <c r="WKS98" s="182"/>
      <c r="WKX98" s="183"/>
      <c r="WKY98" s="183"/>
      <c r="WKZ98" s="183"/>
      <c r="WLA98" s="184"/>
      <c r="WLB98" s="185"/>
      <c r="WLC98" s="183"/>
      <c r="WLE98" s="182"/>
      <c r="WLJ98" s="183"/>
      <c r="WLK98" s="183"/>
      <c r="WLL98" s="183"/>
      <c r="WLM98" s="184"/>
      <c r="WLN98" s="185"/>
      <c r="WLO98" s="183"/>
      <c r="WLQ98" s="182"/>
      <c r="WLV98" s="183"/>
      <c r="WLW98" s="183"/>
      <c r="WLX98" s="183"/>
      <c r="WLY98" s="184"/>
      <c r="WLZ98" s="185"/>
      <c r="WMA98" s="183"/>
      <c r="WMC98" s="182"/>
      <c r="WMH98" s="183"/>
      <c r="WMI98" s="183"/>
      <c r="WMJ98" s="183"/>
      <c r="WMK98" s="184"/>
      <c r="WML98" s="185"/>
      <c r="WMM98" s="183"/>
      <c r="WMO98" s="182"/>
      <c r="WMT98" s="183"/>
      <c r="WMU98" s="183"/>
      <c r="WMV98" s="183"/>
      <c r="WMW98" s="184"/>
      <c r="WMX98" s="185"/>
      <c r="WMY98" s="183"/>
      <c r="WNA98" s="182"/>
      <c r="WNF98" s="183"/>
      <c r="WNG98" s="183"/>
      <c r="WNH98" s="183"/>
      <c r="WNI98" s="184"/>
      <c r="WNJ98" s="185"/>
      <c r="WNK98" s="183"/>
      <c r="WNM98" s="182"/>
      <c r="WNR98" s="183"/>
      <c r="WNS98" s="183"/>
      <c r="WNT98" s="183"/>
      <c r="WNU98" s="184"/>
      <c r="WNV98" s="185"/>
      <c r="WNW98" s="183"/>
      <c r="WNY98" s="182"/>
      <c r="WOD98" s="183"/>
      <c r="WOE98" s="183"/>
      <c r="WOF98" s="183"/>
      <c r="WOG98" s="184"/>
      <c r="WOH98" s="185"/>
      <c r="WOI98" s="183"/>
      <c r="WOK98" s="182"/>
      <c r="WOP98" s="183"/>
      <c r="WOQ98" s="183"/>
      <c r="WOR98" s="183"/>
      <c r="WOS98" s="184"/>
      <c r="WOT98" s="185"/>
      <c r="WOU98" s="183"/>
      <c r="WOW98" s="182"/>
      <c r="WPB98" s="183"/>
      <c r="WPC98" s="183"/>
      <c r="WPD98" s="183"/>
      <c r="WPE98" s="184"/>
      <c r="WPF98" s="185"/>
      <c r="WPG98" s="183"/>
      <c r="WPI98" s="182"/>
      <c r="WPN98" s="183"/>
      <c r="WPO98" s="183"/>
      <c r="WPP98" s="183"/>
      <c r="WPQ98" s="184"/>
      <c r="WPR98" s="185"/>
      <c r="WPS98" s="183"/>
      <c r="WPU98" s="182"/>
      <c r="WPZ98" s="183"/>
      <c r="WQA98" s="183"/>
      <c r="WQB98" s="183"/>
      <c r="WQC98" s="184"/>
      <c r="WQD98" s="185"/>
      <c r="WQE98" s="183"/>
      <c r="WQG98" s="182"/>
      <c r="WQL98" s="183"/>
      <c r="WQM98" s="183"/>
      <c r="WQN98" s="183"/>
      <c r="WQO98" s="184"/>
      <c r="WQP98" s="185"/>
      <c r="WQQ98" s="183"/>
      <c r="WQS98" s="182"/>
      <c r="WQX98" s="183"/>
      <c r="WQY98" s="183"/>
      <c r="WQZ98" s="183"/>
      <c r="WRA98" s="184"/>
      <c r="WRB98" s="185"/>
      <c r="WRC98" s="183"/>
      <c r="WRE98" s="182"/>
      <c r="WRJ98" s="183"/>
      <c r="WRK98" s="183"/>
      <c r="WRL98" s="183"/>
      <c r="WRM98" s="184"/>
      <c r="WRN98" s="185"/>
      <c r="WRO98" s="183"/>
      <c r="WRQ98" s="182"/>
      <c r="WRV98" s="183"/>
      <c r="WRW98" s="183"/>
      <c r="WRX98" s="183"/>
      <c r="WRY98" s="184"/>
      <c r="WRZ98" s="185"/>
      <c r="WSA98" s="183"/>
      <c r="WSC98" s="182"/>
      <c r="WSH98" s="183"/>
      <c r="WSI98" s="183"/>
      <c r="WSJ98" s="183"/>
      <c r="WSK98" s="184"/>
      <c r="WSL98" s="185"/>
      <c r="WSM98" s="183"/>
      <c r="WSO98" s="182"/>
      <c r="WST98" s="183"/>
      <c r="WSU98" s="183"/>
      <c r="WSV98" s="183"/>
      <c r="WSW98" s="184"/>
      <c r="WSX98" s="185"/>
      <c r="WSY98" s="183"/>
      <c r="WTA98" s="182"/>
      <c r="WTF98" s="183"/>
      <c r="WTG98" s="183"/>
      <c r="WTH98" s="183"/>
      <c r="WTI98" s="184"/>
      <c r="WTJ98" s="185"/>
      <c r="WTK98" s="183"/>
      <c r="WTM98" s="182"/>
      <c r="WTR98" s="183"/>
      <c r="WTS98" s="183"/>
      <c r="WTT98" s="183"/>
      <c r="WTU98" s="184"/>
      <c r="WTV98" s="185"/>
      <c r="WTW98" s="183"/>
      <c r="WTY98" s="182"/>
      <c r="WUD98" s="183"/>
      <c r="WUE98" s="183"/>
      <c r="WUF98" s="183"/>
      <c r="WUG98" s="184"/>
      <c r="WUH98" s="185"/>
      <c r="WUI98" s="183"/>
      <c r="WUK98" s="182"/>
      <c r="WUP98" s="183"/>
      <c r="WUQ98" s="183"/>
      <c r="WUR98" s="183"/>
      <c r="WUS98" s="184"/>
      <c r="WUT98" s="185"/>
      <c r="WUU98" s="183"/>
      <c r="WUW98" s="182"/>
      <c r="WVB98" s="183"/>
      <c r="WVC98" s="183"/>
      <c r="WVD98" s="183"/>
      <c r="WVE98" s="184"/>
      <c r="WVF98" s="185"/>
      <c r="WVG98" s="183"/>
      <c r="WVI98" s="182"/>
      <c r="WVN98" s="183"/>
      <c r="WVO98" s="183"/>
      <c r="WVP98" s="183"/>
      <c r="WVQ98" s="184"/>
      <c r="WVR98" s="185"/>
      <c r="WVS98" s="183"/>
      <c r="WVU98" s="182"/>
      <c r="WVZ98" s="183"/>
      <c r="WWA98" s="183"/>
      <c r="WWB98" s="183"/>
      <c r="WWC98" s="184"/>
      <c r="WWD98" s="185"/>
      <c r="WWE98" s="183"/>
      <c r="WWG98" s="182"/>
      <c r="WWL98" s="183"/>
      <c r="WWM98" s="183"/>
      <c r="WWN98" s="183"/>
      <c r="WWO98" s="184"/>
      <c r="WWP98" s="185"/>
      <c r="WWQ98" s="183"/>
      <c r="WWS98" s="182"/>
      <c r="WWX98" s="183"/>
      <c r="WWY98" s="183"/>
      <c r="WWZ98" s="183"/>
      <c r="WXA98" s="184"/>
      <c r="WXB98" s="185"/>
      <c r="WXC98" s="183"/>
      <c r="WXE98" s="182"/>
      <c r="WXJ98" s="183"/>
      <c r="WXK98" s="183"/>
      <c r="WXL98" s="183"/>
      <c r="WXM98" s="184"/>
      <c r="WXN98" s="185"/>
      <c r="WXO98" s="183"/>
      <c r="WXQ98" s="182"/>
      <c r="WXV98" s="183"/>
      <c r="WXW98" s="183"/>
      <c r="WXX98" s="183"/>
      <c r="WXY98" s="184"/>
      <c r="WXZ98" s="185"/>
      <c r="WYA98" s="183"/>
      <c r="WYC98" s="182"/>
      <c r="WYH98" s="183"/>
      <c r="WYI98" s="183"/>
      <c r="WYJ98" s="183"/>
      <c r="WYK98" s="184"/>
      <c r="WYL98" s="185"/>
      <c r="WYM98" s="183"/>
      <c r="WYO98" s="182"/>
      <c r="WYT98" s="183"/>
      <c r="WYU98" s="183"/>
      <c r="WYV98" s="183"/>
      <c r="WYW98" s="184"/>
      <c r="WYX98" s="185"/>
      <c r="WYY98" s="183"/>
      <c r="WZA98" s="182"/>
      <c r="WZF98" s="183"/>
      <c r="WZG98" s="183"/>
      <c r="WZH98" s="183"/>
      <c r="WZI98" s="184"/>
      <c r="WZJ98" s="185"/>
      <c r="WZK98" s="183"/>
      <c r="WZM98" s="182"/>
      <c r="WZR98" s="183"/>
      <c r="WZS98" s="183"/>
      <c r="WZT98" s="183"/>
      <c r="WZU98" s="184"/>
      <c r="WZV98" s="185"/>
      <c r="WZW98" s="183"/>
      <c r="WZY98" s="182"/>
      <c r="XAD98" s="183"/>
      <c r="XAE98" s="183"/>
      <c r="XAF98" s="183"/>
      <c r="XAG98" s="184"/>
      <c r="XAH98" s="185"/>
      <c r="XAI98" s="183"/>
      <c r="XAK98" s="182"/>
      <c r="XAP98" s="183"/>
      <c r="XAQ98" s="183"/>
      <c r="XAR98" s="183"/>
      <c r="XAS98" s="184"/>
      <c r="XAT98" s="185"/>
      <c r="XAU98" s="183"/>
      <c r="XAW98" s="182"/>
      <c r="XBB98" s="183"/>
      <c r="XBC98" s="183"/>
      <c r="XBD98" s="183"/>
      <c r="XBE98" s="184"/>
      <c r="XBF98" s="185"/>
      <c r="XBG98" s="183"/>
      <c r="XBI98" s="182"/>
      <c r="XBN98" s="183"/>
      <c r="XBO98" s="183"/>
      <c r="XBP98" s="183"/>
      <c r="XBQ98" s="184"/>
      <c r="XBR98" s="185"/>
      <c r="XBS98" s="183"/>
      <c r="XBU98" s="182"/>
      <c r="XBZ98" s="183"/>
      <c r="XCA98" s="183"/>
      <c r="XCB98" s="183"/>
      <c r="XCC98" s="184"/>
      <c r="XCD98" s="185"/>
      <c r="XCE98" s="183"/>
      <c r="XCG98" s="182"/>
      <c r="XCL98" s="183"/>
      <c r="XCM98" s="183"/>
      <c r="XCN98" s="183"/>
      <c r="XCO98" s="184"/>
      <c r="XCP98" s="185"/>
      <c r="XCQ98" s="183"/>
      <c r="XCS98" s="182"/>
      <c r="XCX98" s="183"/>
      <c r="XCY98" s="183"/>
      <c r="XCZ98" s="183"/>
      <c r="XDA98" s="184"/>
      <c r="XDB98" s="185"/>
      <c r="XDC98" s="183"/>
      <c r="XDE98" s="182"/>
      <c r="XDJ98" s="183"/>
      <c r="XDK98" s="183"/>
      <c r="XDL98" s="183"/>
      <c r="XDM98" s="184"/>
      <c r="XDN98" s="185"/>
      <c r="XDO98" s="183"/>
      <c r="XDQ98" s="182"/>
      <c r="XDV98" s="183"/>
      <c r="XDW98" s="183"/>
      <c r="XDX98" s="183"/>
      <c r="XDY98" s="184"/>
      <c r="XDZ98" s="185"/>
      <c r="XEA98" s="183"/>
      <c r="XEC98" s="182"/>
      <c r="XEH98" s="183"/>
      <c r="XEI98" s="183"/>
      <c r="XEJ98" s="183"/>
      <c r="XEK98" s="184"/>
      <c r="XEL98" s="185"/>
      <c r="XEM98" s="183"/>
      <c r="XEO98" s="182"/>
      <c r="XET98" s="183"/>
      <c r="XEU98" s="183"/>
      <c r="XEV98" s="183"/>
      <c r="XEW98" s="184"/>
      <c r="XEX98" s="185"/>
      <c r="XEY98" s="183"/>
      <c r="XFA98" s="182"/>
    </row>
    <row r="99" spans="1:1021 1026:3071 3073:4093 4098:6143 6145:7165 7170:9215 9217:10237 10242:12287 12289:13309 13314:15359 15361:16381">
      <c r="A99" s="165">
        <v>58</v>
      </c>
      <c r="B99" s="166" t="s">
        <v>15607</v>
      </c>
      <c r="C99" s="166" t="s">
        <v>15727</v>
      </c>
      <c r="D99" s="166" t="s">
        <v>15590</v>
      </c>
      <c r="E99" s="166" t="s">
        <v>15629</v>
      </c>
      <c r="F99" s="167">
        <v>49.61</v>
      </c>
      <c r="G99" s="167"/>
      <c r="H99" s="167">
        <v>32.119999999999997</v>
      </c>
      <c r="I99" s="168"/>
      <c r="J99" s="169"/>
      <c r="K99" s="167"/>
      <c r="L99" s="170" t="s">
        <v>15776</v>
      </c>
    </row>
    <row r="100" spans="1:1021 1026:3071 3073:4093 4098:6143 6145:7165 7170:9215 9217:10237 10242:12287 12289:13309 13314:15359 15361:16381">
      <c r="A100" s="165"/>
      <c r="B100" s="166" t="s">
        <v>15607</v>
      </c>
      <c r="C100" s="166" t="s">
        <v>15727</v>
      </c>
      <c r="D100" s="166" t="s">
        <v>15590</v>
      </c>
      <c r="E100" s="166" t="s">
        <v>15610</v>
      </c>
      <c r="F100" s="167">
        <v>48.11</v>
      </c>
      <c r="G100" s="167"/>
      <c r="H100" s="167">
        <v>32.119999999999997</v>
      </c>
      <c r="I100" s="168"/>
      <c r="J100" s="169"/>
      <c r="K100" s="167"/>
      <c r="L100" s="170" t="s">
        <v>15777</v>
      </c>
    </row>
    <row r="101" spans="1:1021 1026:3071 3073:4093 4098:6143 6145:7165 7170:9215 9217:10237 10242:12287 12289:13309 13314:15359 15361:16381">
      <c r="A101" s="165"/>
      <c r="B101" s="166" t="s">
        <v>15607</v>
      </c>
      <c r="C101" s="166" t="s">
        <v>15727</v>
      </c>
      <c r="D101" s="166" t="s">
        <v>15590</v>
      </c>
      <c r="E101" s="166" t="s">
        <v>15611</v>
      </c>
      <c r="F101" s="167">
        <v>45.99</v>
      </c>
      <c r="G101" s="167"/>
      <c r="H101" s="167">
        <v>32.119999999999997</v>
      </c>
      <c r="I101" s="168"/>
      <c r="J101" s="169"/>
      <c r="K101" s="167"/>
      <c r="L101" s="170"/>
    </row>
    <row r="102" spans="1:1021 1026:3071 3073:4093 4098:6143 6145:7165 7170:9215 9217:10237 10242:12287 12289:13309 13314:15359 15361:16381">
      <c r="A102" s="165"/>
      <c r="B102" s="166" t="s">
        <v>15607</v>
      </c>
      <c r="C102" s="166" t="s">
        <v>15727</v>
      </c>
      <c r="D102" s="166" t="s">
        <v>15590</v>
      </c>
      <c r="E102" s="166" t="s">
        <v>15612</v>
      </c>
      <c r="F102" s="167">
        <v>41.77</v>
      </c>
      <c r="G102" s="167"/>
      <c r="H102" s="167">
        <v>32.119999999999997</v>
      </c>
      <c r="I102" s="168"/>
      <c r="J102" s="169"/>
      <c r="K102" s="167"/>
      <c r="L102" s="170"/>
    </row>
    <row r="103" spans="1:1021 1026:3071 3073:4093 4098:6143 6145:7165 7170:9215 9217:10237 10242:12287 12289:13309 13314:15359 15361:16381">
      <c r="A103" s="159">
        <v>59</v>
      </c>
      <c r="B103" s="160" t="s">
        <v>15630</v>
      </c>
      <c r="C103" s="160" t="s">
        <v>15727</v>
      </c>
      <c r="D103" s="160" t="s">
        <v>15590</v>
      </c>
      <c r="E103" s="160" t="s">
        <v>15629</v>
      </c>
      <c r="F103" s="161">
        <v>58.85</v>
      </c>
      <c r="G103" s="161"/>
      <c r="H103" s="161">
        <v>33.549999999999997</v>
      </c>
      <c r="I103" s="176"/>
      <c r="J103" s="177"/>
      <c r="K103" s="161"/>
      <c r="L103" s="164"/>
      <c r="M103" s="182"/>
      <c r="R103" s="183"/>
      <c r="S103" s="183"/>
      <c r="T103" s="183"/>
      <c r="U103" s="184"/>
      <c r="V103" s="185"/>
      <c r="W103" s="183"/>
      <c r="Y103" s="182"/>
      <c r="AD103" s="183"/>
      <c r="AE103" s="183"/>
      <c r="AF103" s="183"/>
      <c r="AG103" s="184"/>
      <c r="AH103" s="185"/>
      <c r="AI103" s="183"/>
      <c r="AK103" s="182"/>
      <c r="AP103" s="183"/>
      <c r="AQ103" s="183"/>
      <c r="AR103" s="183"/>
      <c r="AS103" s="184"/>
      <c r="AT103" s="185"/>
      <c r="AU103" s="183"/>
      <c r="AW103" s="182"/>
      <c r="BB103" s="183"/>
      <c r="BC103" s="183"/>
      <c r="BD103" s="183"/>
      <c r="BE103" s="184"/>
      <c r="BF103" s="185"/>
      <c r="BG103" s="183"/>
      <c r="BI103" s="182"/>
      <c r="BN103" s="183"/>
      <c r="BO103" s="183"/>
      <c r="BP103" s="183"/>
      <c r="BQ103" s="184"/>
      <c r="BR103" s="185"/>
      <c r="BS103" s="183"/>
      <c r="BU103" s="182"/>
      <c r="BZ103" s="183"/>
      <c r="CA103" s="183"/>
      <c r="CB103" s="183"/>
      <c r="CC103" s="184"/>
      <c r="CD103" s="185"/>
      <c r="CE103" s="183"/>
      <c r="CG103" s="182"/>
      <c r="CL103" s="183"/>
      <c r="CM103" s="183"/>
      <c r="CN103" s="183"/>
      <c r="CO103" s="184"/>
      <c r="CP103" s="185"/>
      <c r="CQ103" s="183"/>
      <c r="CS103" s="182"/>
      <c r="CX103" s="183"/>
      <c r="CY103" s="183"/>
      <c r="CZ103" s="183"/>
      <c r="DA103" s="184"/>
      <c r="DB103" s="185"/>
      <c r="DC103" s="183"/>
      <c r="DE103" s="182"/>
      <c r="DJ103" s="183"/>
      <c r="DK103" s="183"/>
      <c r="DL103" s="183"/>
      <c r="DM103" s="184"/>
      <c r="DN103" s="185"/>
      <c r="DO103" s="183"/>
      <c r="DQ103" s="182"/>
      <c r="DV103" s="183"/>
      <c r="DW103" s="183"/>
      <c r="DX103" s="183"/>
      <c r="DY103" s="184"/>
      <c r="DZ103" s="185"/>
      <c r="EA103" s="183"/>
      <c r="EC103" s="182"/>
      <c r="EH103" s="183"/>
      <c r="EI103" s="183"/>
      <c r="EJ103" s="183"/>
      <c r="EK103" s="184"/>
      <c r="EL103" s="185"/>
      <c r="EM103" s="183"/>
      <c r="EO103" s="182"/>
      <c r="ET103" s="183"/>
      <c r="EU103" s="183"/>
      <c r="EV103" s="183"/>
      <c r="EW103" s="184"/>
      <c r="EX103" s="185"/>
      <c r="EY103" s="183"/>
      <c r="FA103" s="182"/>
      <c r="FF103" s="183"/>
      <c r="FG103" s="183"/>
      <c r="FH103" s="183"/>
      <c r="FI103" s="184"/>
      <c r="FJ103" s="185"/>
      <c r="FK103" s="183"/>
      <c r="FM103" s="182"/>
      <c r="FR103" s="183"/>
      <c r="FS103" s="183"/>
      <c r="FT103" s="183"/>
      <c r="FU103" s="184"/>
      <c r="FV103" s="185"/>
      <c r="FW103" s="183"/>
      <c r="FY103" s="182"/>
      <c r="GD103" s="183"/>
      <c r="GE103" s="183"/>
      <c r="GF103" s="183"/>
      <c r="GG103" s="184"/>
      <c r="GH103" s="185"/>
      <c r="GI103" s="183"/>
      <c r="GK103" s="182"/>
      <c r="GP103" s="183"/>
      <c r="GQ103" s="183"/>
      <c r="GR103" s="183"/>
      <c r="GS103" s="184"/>
      <c r="GT103" s="185"/>
      <c r="GU103" s="183"/>
      <c r="GW103" s="182"/>
      <c r="HB103" s="183"/>
      <c r="HC103" s="183"/>
      <c r="HD103" s="183"/>
      <c r="HE103" s="184"/>
      <c r="HF103" s="185"/>
      <c r="HG103" s="183"/>
      <c r="HI103" s="182"/>
      <c r="HN103" s="183"/>
      <c r="HO103" s="183"/>
      <c r="HP103" s="183"/>
      <c r="HQ103" s="184"/>
      <c r="HR103" s="185"/>
      <c r="HS103" s="183"/>
      <c r="HU103" s="182"/>
      <c r="HZ103" s="183"/>
      <c r="IA103" s="183"/>
      <c r="IB103" s="183"/>
      <c r="IC103" s="184"/>
      <c r="ID103" s="185"/>
      <c r="IE103" s="183"/>
      <c r="IG103" s="182"/>
      <c r="IL103" s="183"/>
      <c r="IM103" s="183"/>
      <c r="IN103" s="183"/>
      <c r="IO103" s="184"/>
      <c r="IP103" s="185"/>
      <c r="IQ103" s="183"/>
      <c r="IS103" s="182"/>
      <c r="IX103" s="183"/>
      <c r="IY103" s="183"/>
      <c r="IZ103" s="183"/>
      <c r="JA103" s="184"/>
      <c r="JB103" s="185"/>
      <c r="JC103" s="183"/>
      <c r="JE103" s="182"/>
      <c r="JJ103" s="183"/>
      <c r="JK103" s="183"/>
      <c r="JL103" s="183"/>
      <c r="JM103" s="184"/>
      <c r="JN103" s="185"/>
      <c r="JO103" s="183"/>
      <c r="JQ103" s="182"/>
      <c r="JV103" s="183"/>
      <c r="JW103" s="183"/>
      <c r="JX103" s="183"/>
      <c r="JY103" s="184"/>
      <c r="JZ103" s="185"/>
      <c r="KA103" s="183"/>
      <c r="KC103" s="182"/>
      <c r="KH103" s="183"/>
      <c r="KI103" s="183"/>
      <c r="KJ103" s="183"/>
      <c r="KK103" s="184"/>
      <c r="KL103" s="185"/>
      <c r="KM103" s="183"/>
      <c r="KO103" s="182"/>
      <c r="KT103" s="183"/>
      <c r="KU103" s="183"/>
      <c r="KV103" s="183"/>
      <c r="KW103" s="184"/>
      <c r="KX103" s="185"/>
      <c r="KY103" s="183"/>
      <c r="LA103" s="182"/>
      <c r="LF103" s="183"/>
      <c r="LG103" s="183"/>
      <c r="LH103" s="183"/>
      <c r="LI103" s="184"/>
      <c r="LJ103" s="185"/>
      <c r="LK103" s="183"/>
      <c r="LM103" s="182"/>
      <c r="LR103" s="183"/>
      <c r="LS103" s="183"/>
      <c r="LT103" s="183"/>
      <c r="LU103" s="184"/>
      <c r="LV103" s="185"/>
      <c r="LW103" s="183"/>
      <c r="LY103" s="182"/>
      <c r="MD103" s="183"/>
      <c r="ME103" s="183"/>
      <c r="MF103" s="183"/>
      <c r="MG103" s="184"/>
      <c r="MH103" s="185"/>
      <c r="MI103" s="183"/>
      <c r="MK103" s="182"/>
      <c r="MP103" s="183"/>
      <c r="MQ103" s="183"/>
      <c r="MR103" s="183"/>
      <c r="MS103" s="184"/>
      <c r="MT103" s="185"/>
      <c r="MU103" s="183"/>
      <c r="MW103" s="182"/>
      <c r="NB103" s="183"/>
      <c r="NC103" s="183"/>
      <c r="ND103" s="183"/>
      <c r="NE103" s="184"/>
      <c r="NF103" s="185"/>
      <c r="NG103" s="183"/>
      <c r="NI103" s="182"/>
      <c r="NN103" s="183"/>
      <c r="NO103" s="183"/>
      <c r="NP103" s="183"/>
      <c r="NQ103" s="184"/>
      <c r="NR103" s="185"/>
      <c r="NS103" s="183"/>
      <c r="NU103" s="182"/>
      <c r="NZ103" s="183"/>
      <c r="OA103" s="183"/>
      <c r="OB103" s="183"/>
      <c r="OC103" s="184"/>
      <c r="OD103" s="185"/>
      <c r="OE103" s="183"/>
      <c r="OG103" s="182"/>
      <c r="OL103" s="183"/>
      <c r="OM103" s="183"/>
      <c r="ON103" s="183"/>
      <c r="OO103" s="184"/>
      <c r="OP103" s="185"/>
      <c r="OQ103" s="183"/>
      <c r="OS103" s="182"/>
      <c r="OX103" s="183"/>
      <c r="OY103" s="183"/>
      <c r="OZ103" s="183"/>
      <c r="PA103" s="184"/>
      <c r="PB103" s="185"/>
      <c r="PC103" s="183"/>
      <c r="PE103" s="182"/>
      <c r="PJ103" s="183"/>
      <c r="PK103" s="183"/>
      <c r="PL103" s="183"/>
      <c r="PM103" s="184"/>
      <c r="PN103" s="185"/>
      <c r="PO103" s="183"/>
      <c r="PQ103" s="182"/>
      <c r="PV103" s="183"/>
      <c r="PW103" s="183"/>
      <c r="PX103" s="183"/>
      <c r="PY103" s="184"/>
      <c r="PZ103" s="185"/>
      <c r="QA103" s="183"/>
      <c r="QC103" s="182"/>
      <c r="QH103" s="183"/>
      <c r="QI103" s="183"/>
      <c r="QJ103" s="183"/>
      <c r="QK103" s="184"/>
      <c r="QL103" s="185"/>
      <c r="QM103" s="183"/>
      <c r="QO103" s="182"/>
      <c r="QT103" s="183"/>
      <c r="QU103" s="183"/>
      <c r="QV103" s="183"/>
      <c r="QW103" s="184"/>
      <c r="QX103" s="185"/>
      <c r="QY103" s="183"/>
      <c r="RA103" s="182"/>
      <c r="RF103" s="183"/>
      <c r="RG103" s="183"/>
      <c r="RH103" s="183"/>
      <c r="RI103" s="184"/>
      <c r="RJ103" s="185"/>
      <c r="RK103" s="183"/>
      <c r="RM103" s="182"/>
      <c r="RR103" s="183"/>
      <c r="RS103" s="183"/>
      <c r="RT103" s="183"/>
      <c r="RU103" s="184"/>
      <c r="RV103" s="185"/>
      <c r="RW103" s="183"/>
      <c r="RY103" s="182"/>
      <c r="SD103" s="183"/>
      <c r="SE103" s="183"/>
      <c r="SF103" s="183"/>
      <c r="SG103" s="184"/>
      <c r="SH103" s="185"/>
      <c r="SI103" s="183"/>
      <c r="SK103" s="182"/>
      <c r="SP103" s="183"/>
      <c r="SQ103" s="183"/>
      <c r="SR103" s="183"/>
      <c r="SS103" s="184"/>
      <c r="ST103" s="185"/>
      <c r="SU103" s="183"/>
      <c r="SW103" s="182"/>
      <c r="TB103" s="183"/>
      <c r="TC103" s="183"/>
      <c r="TD103" s="183"/>
      <c r="TE103" s="184"/>
      <c r="TF103" s="185"/>
      <c r="TG103" s="183"/>
      <c r="TI103" s="182"/>
      <c r="TN103" s="183"/>
      <c r="TO103" s="183"/>
      <c r="TP103" s="183"/>
      <c r="TQ103" s="184"/>
      <c r="TR103" s="185"/>
      <c r="TS103" s="183"/>
      <c r="TU103" s="182"/>
      <c r="TZ103" s="183"/>
      <c r="UA103" s="183"/>
      <c r="UB103" s="183"/>
      <c r="UC103" s="184"/>
      <c r="UD103" s="185"/>
      <c r="UE103" s="183"/>
      <c r="UG103" s="182"/>
      <c r="UL103" s="183"/>
      <c r="UM103" s="183"/>
      <c r="UN103" s="183"/>
      <c r="UO103" s="184"/>
      <c r="UP103" s="185"/>
      <c r="UQ103" s="183"/>
      <c r="US103" s="182"/>
      <c r="UX103" s="183"/>
      <c r="UY103" s="183"/>
      <c r="UZ103" s="183"/>
      <c r="VA103" s="184"/>
      <c r="VB103" s="185"/>
      <c r="VC103" s="183"/>
      <c r="VE103" s="182"/>
      <c r="VJ103" s="183"/>
      <c r="VK103" s="183"/>
      <c r="VL103" s="183"/>
      <c r="VM103" s="184"/>
      <c r="VN103" s="185"/>
      <c r="VO103" s="183"/>
      <c r="VQ103" s="182"/>
      <c r="VV103" s="183"/>
      <c r="VW103" s="183"/>
      <c r="VX103" s="183"/>
      <c r="VY103" s="184"/>
      <c r="VZ103" s="185"/>
      <c r="WA103" s="183"/>
      <c r="WC103" s="182"/>
      <c r="WH103" s="183"/>
      <c r="WI103" s="183"/>
      <c r="WJ103" s="183"/>
      <c r="WK103" s="184"/>
      <c r="WL103" s="185"/>
      <c r="WM103" s="183"/>
      <c r="WO103" s="182"/>
      <c r="WT103" s="183"/>
      <c r="WU103" s="183"/>
      <c r="WV103" s="183"/>
      <c r="WW103" s="184"/>
      <c r="WX103" s="185"/>
      <c r="WY103" s="183"/>
      <c r="XA103" s="182"/>
      <c r="XF103" s="183"/>
      <c r="XG103" s="183"/>
      <c r="XH103" s="183"/>
      <c r="XI103" s="184"/>
      <c r="XJ103" s="185"/>
      <c r="XK103" s="183"/>
      <c r="XM103" s="182"/>
      <c r="XR103" s="183"/>
      <c r="XS103" s="183"/>
      <c r="XT103" s="183"/>
      <c r="XU103" s="184"/>
      <c r="XV103" s="185"/>
      <c r="XW103" s="183"/>
      <c r="XY103" s="182"/>
      <c r="YD103" s="183"/>
      <c r="YE103" s="183"/>
      <c r="YF103" s="183"/>
      <c r="YG103" s="184"/>
      <c r="YH103" s="185"/>
      <c r="YI103" s="183"/>
      <c r="YK103" s="182"/>
      <c r="YP103" s="183"/>
      <c r="YQ103" s="183"/>
      <c r="YR103" s="183"/>
      <c r="YS103" s="184"/>
      <c r="YT103" s="185"/>
      <c r="YU103" s="183"/>
      <c r="YW103" s="182"/>
      <c r="ZB103" s="183"/>
      <c r="ZC103" s="183"/>
      <c r="ZD103" s="183"/>
      <c r="ZE103" s="184"/>
      <c r="ZF103" s="185"/>
      <c r="ZG103" s="183"/>
      <c r="ZI103" s="182"/>
      <c r="ZN103" s="183"/>
      <c r="ZO103" s="183"/>
      <c r="ZP103" s="183"/>
      <c r="ZQ103" s="184"/>
      <c r="ZR103" s="185"/>
      <c r="ZS103" s="183"/>
      <c r="ZU103" s="182"/>
      <c r="ZZ103" s="183"/>
      <c r="AAA103" s="183"/>
      <c r="AAB103" s="183"/>
      <c r="AAC103" s="184"/>
      <c r="AAD103" s="185"/>
      <c r="AAE103" s="183"/>
      <c r="AAG103" s="182"/>
      <c r="AAL103" s="183"/>
      <c r="AAM103" s="183"/>
      <c r="AAN103" s="183"/>
      <c r="AAO103" s="184"/>
      <c r="AAP103" s="185"/>
      <c r="AAQ103" s="183"/>
      <c r="AAS103" s="182"/>
      <c r="AAX103" s="183"/>
      <c r="AAY103" s="183"/>
      <c r="AAZ103" s="183"/>
      <c r="ABA103" s="184"/>
      <c r="ABB103" s="185"/>
      <c r="ABC103" s="183"/>
      <c r="ABE103" s="182"/>
      <c r="ABJ103" s="183"/>
      <c r="ABK103" s="183"/>
      <c r="ABL103" s="183"/>
      <c r="ABM103" s="184"/>
      <c r="ABN103" s="185"/>
      <c r="ABO103" s="183"/>
      <c r="ABQ103" s="182"/>
      <c r="ABV103" s="183"/>
      <c r="ABW103" s="183"/>
      <c r="ABX103" s="183"/>
      <c r="ABY103" s="184"/>
      <c r="ABZ103" s="185"/>
      <c r="ACA103" s="183"/>
      <c r="ACC103" s="182"/>
      <c r="ACH103" s="183"/>
      <c r="ACI103" s="183"/>
      <c r="ACJ103" s="183"/>
      <c r="ACK103" s="184"/>
      <c r="ACL103" s="185"/>
      <c r="ACM103" s="183"/>
      <c r="ACO103" s="182"/>
      <c r="ACT103" s="183"/>
      <c r="ACU103" s="183"/>
      <c r="ACV103" s="183"/>
      <c r="ACW103" s="184"/>
      <c r="ACX103" s="185"/>
      <c r="ACY103" s="183"/>
      <c r="ADA103" s="182"/>
      <c r="ADF103" s="183"/>
      <c r="ADG103" s="183"/>
      <c r="ADH103" s="183"/>
      <c r="ADI103" s="184"/>
      <c r="ADJ103" s="185"/>
      <c r="ADK103" s="183"/>
      <c r="ADM103" s="182"/>
      <c r="ADR103" s="183"/>
      <c r="ADS103" s="183"/>
      <c r="ADT103" s="183"/>
      <c r="ADU103" s="184"/>
      <c r="ADV103" s="185"/>
      <c r="ADW103" s="183"/>
      <c r="ADY103" s="182"/>
      <c r="AED103" s="183"/>
      <c r="AEE103" s="183"/>
      <c r="AEF103" s="183"/>
      <c r="AEG103" s="184"/>
      <c r="AEH103" s="185"/>
      <c r="AEI103" s="183"/>
      <c r="AEK103" s="182"/>
      <c r="AEP103" s="183"/>
      <c r="AEQ103" s="183"/>
      <c r="AER103" s="183"/>
      <c r="AES103" s="184"/>
      <c r="AET103" s="185"/>
      <c r="AEU103" s="183"/>
      <c r="AEW103" s="182"/>
      <c r="AFB103" s="183"/>
      <c r="AFC103" s="183"/>
      <c r="AFD103" s="183"/>
      <c r="AFE103" s="184"/>
      <c r="AFF103" s="185"/>
      <c r="AFG103" s="183"/>
      <c r="AFI103" s="182"/>
      <c r="AFN103" s="183"/>
      <c r="AFO103" s="183"/>
      <c r="AFP103" s="183"/>
      <c r="AFQ103" s="184"/>
      <c r="AFR103" s="185"/>
      <c r="AFS103" s="183"/>
      <c r="AFU103" s="182"/>
      <c r="AFZ103" s="183"/>
      <c r="AGA103" s="183"/>
      <c r="AGB103" s="183"/>
      <c r="AGC103" s="184"/>
      <c r="AGD103" s="185"/>
      <c r="AGE103" s="183"/>
      <c r="AGG103" s="182"/>
      <c r="AGL103" s="183"/>
      <c r="AGM103" s="183"/>
      <c r="AGN103" s="183"/>
      <c r="AGO103" s="184"/>
      <c r="AGP103" s="185"/>
      <c r="AGQ103" s="183"/>
      <c r="AGS103" s="182"/>
      <c r="AGX103" s="183"/>
      <c r="AGY103" s="183"/>
      <c r="AGZ103" s="183"/>
      <c r="AHA103" s="184"/>
      <c r="AHB103" s="185"/>
      <c r="AHC103" s="183"/>
      <c r="AHE103" s="182"/>
      <c r="AHJ103" s="183"/>
      <c r="AHK103" s="183"/>
      <c r="AHL103" s="183"/>
      <c r="AHM103" s="184"/>
      <c r="AHN103" s="185"/>
      <c r="AHO103" s="183"/>
      <c r="AHQ103" s="182"/>
      <c r="AHV103" s="183"/>
      <c r="AHW103" s="183"/>
      <c r="AHX103" s="183"/>
      <c r="AHY103" s="184"/>
      <c r="AHZ103" s="185"/>
      <c r="AIA103" s="183"/>
      <c r="AIC103" s="182"/>
      <c r="AIH103" s="183"/>
      <c r="AII103" s="183"/>
      <c r="AIJ103" s="183"/>
      <c r="AIK103" s="184"/>
      <c r="AIL103" s="185"/>
      <c r="AIM103" s="183"/>
      <c r="AIO103" s="182"/>
      <c r="AIT103" s="183"/>
      <c r="AIU103" s="183"/>
      <c r="AIV103" s="183"/>
      <c r="AIW103" s="184"/>
      <c r="AIX103" s="185"/>
      <c r="AIY103" s="183"/>
      <c r="AJA103" s="182"/>
      <c r="AJF103" s="183"/>
      <c r="AJG103" s="183"/>
      <c r="AJH103" s="183"/>
      <c r="AJI103" s="184"/>
      <c r="AJJ103" s="185"/>
      <c r="AJK103" s="183"/>
      <c r="AJM103" s="182"/>
      <c r="AJR103" s="183"/>
      <c r="AJS103" s="183"/>
      <c r="AJT103" s="183"/>
      <c r="AJU103" s="184"/>
      <c r="AJV103" s="185"/>
      <c r="AJW103" s="183"/>
      <c r="AJY103" s="182"/>
      <c r="AKD103" s="183"/>
      <c r="AKE103" s="183"/>
      <c r="AKF103" s="183"/>
      <c r="AKG103" s="184"/>
      <c r="AKH103" s="185"/>
      <c r="AKI103" s="183"/>
      <c r="AKK103" s="182"/>
      <c r="AKP103" s="183"/>
      <c r="AKQ103" s="183"/>
      <c r="AKR103" s="183"/>
      <c r="AKS103" s="184"/>
      <c r="AKT103" s="185"/>
      <c r="AKU103" s="183"/>
      <c r="AKW103" s="182"/>
      <c r="ALB103" s="183"/>
      <c r="ALC103" s="183"/>
      <c r="ALD103" s="183"/>
      <c r="ALE103" s="184"/>
      <c r="ALF103" s="185"/>
      <c r="ALG103" s="183"/>
      <c r="ALI103" s="182"/>
      <c r="ALN103" s="183"/>
      <c r="ALO103" s="183"/>
      <c r="ALP103" s="183"/>
      <c r="ALQ103" s="184"/>
      <c r="ALR103" s="185"/>
      <c r="ALS103" s="183"/>
      <c r="ALU103" s="182"/>
      <c r="ALZ103" s="183"/>
      <c r="AMA103" s="183"/>
      <c r="AMB103" s="183"/>
      <c r="AMC103" s="184"/>
      <c r="AMD103" s="185"/>
      <c r="AME103" s="183"/>
      <c r="AMG103" s="182"/>
      <c r="AML103" s="183"/>
      <c r="AMM103" s="183"/>
      <c r="AMN103" s="183"/>
      <c r="AMO103" s="184"/>
      <c r="AMP103" s="185"/>
      <c r="AMQ103" s="183"/>
      <c r="AMS103" s="182"/>
      <c r="AMX103" s="183"/>
      <c r="AMY103" s="183"/>
      <c r="AMZ103" s="183"/>
      <c r="ANA103" s="184"/>
      <c r="ANB103" s="185"/>
      <c r="ANC103" s="183"/>
      <c r="ANE103" s="182"/>
      <c r="ANJ103" s="183"/>
      <c r="ANK103" s="183"/>
      <c r="ANL103" s="183"/>
      <c r="ANM103" s="184"/>
      <c r="ANN103" s="185"/>
      <c r="ANO103" s="183"/>
      <c r="ANQ103" s="182"/>
      <c r="ANV103" s="183"/>
      <c r="ANW103" s="183"/>
      <c r="ANX103" s="183"/>
      <c r="ANY103" s="184"/>
      <c r="ANZ103" s="185"/>
      <c r="AOA103" s="183"/>
      <c r="AOC103" s="182"/>
      <c r="AOH103" s="183"/>
      <c r="AOI103" s="183"/>
      <c r="AOJ103" s="183"/>
      <c r="AOK103" s="184"/>
      <c r="AOL103" s="185"/>
      <c r="AOM103" s="183"/>
      <c r="AOO103" s="182"/>
      <c r="AOT103" s="183"/>
      <c r="AOU103" s="183"/>
      <c r="AOV103" s="183"/>
      <c r="AOW103" s="184"/>
      <c r="AOX103" s="185"/>
      <c r="AOY103" s="183"/>
      <c r="APA103" s="182"/>
      <c r="APF103" s="183"/>
      <c r="APG103" s="183"/>
      <c r="APH103" s="183"/>
      <c r="API103" s="184"/>
      <c r="APJ103" s="185"/>
      <c r="APK103" s="183"/>
      <c r="APM103" s="182"/>
      <c r="APR103" s="183"/>
      <c r="APS103" s="183"/>
      <c r="APT103" s="183"/>
      <c r="APU103" s="184"/>
      <c r="APV103" s="185"/>
      <c r="APW103" s="183"/>
      <c r="APY103" s="182"/>
      <c r="AQD103" s="183"/>
      <c r="AQE103" s="183"/>
      <c r="AQF103" s="183"/>
      <c r="AQG103" s="184"/>
      <c r="AQH103" s="185"/>
      <c r="AQI103" s="183"/>
      <c r="AQK103" s="182"/>
      <c r="AQP103" s="183"/>
      <c r="AQQ103" s="183"/>
      <c r="AQR103" s="183"/>
      <c r="AQS103" s="184"/>
      <c r="AQT103" s="185"/>
      <c r="AQU103" s="183"/>
      <c r="AQW103" s="182"/>
      <c r="ARB103" s="183"/>
      <c r="ARC103" s="183"/>
      <c r="ARD103" s="183"/>
      <c r="ARE103" s="184"/>
      <c r="ARF103" s="185"/>
      <c r="ARG103" s="183"/>
      <c r="ARI103" s="182"/>
      <c r="ARN103" s="183"/>
      <c r="ARO103" s="183"/>
      <c r="ARP103" s="183"/>
      <c r="ARQ103" s="184"/>
      <c r="ARR103" s="185"/>
      <c r="ARS103" s="183"/>
      <c r="ARU103" s="182"/>
      <c r="ARZ103" s="183"/>
      <c r="ASA103" s="183"/>
      <c r="ASB103" s="183"/>
      <c r="ASC103" s="184"/>
      <c r="ASD103" s="185"/>
      <c r="ASE103" s="183"/>
      <c r="ASG103" s="182"/>
      <c r="ASL103" s="183"/>
      <c r="ASM103" s="183"/>
      <c r="ASN103" s="183"/>
      <c r="ASO103" s="184"/>
      <c r="ASP103" s="185"/>
      <c r="ASQ103" s="183"/>
      <c r="ASS103" s="182"/>
      <c r="ASX103" s="183"/>
      <c r="ASY103" s="183"/>
      <c r="ASZ103" s="183"/>
      <c r="ATA103" s="184"/>
      <c r="ATB103" s="185"/>
      <c r="ATC103" s="183"/>
      <c r="ATE103" s="182"/>
      <c r="ATJ103" s="183"/>
      <c r="ATK103" s="183"/>
      <c r="ATL103" s="183"/>
      <c r="ATM103" s="184"/>
      <c r="ATN103" s="185"/>
      <c r="ATO103" s="183"/>
      <c r="ATQ103" s="182"/>
      <c r="ATV103" s="183"/>
      <c r="ATW103" s="183"/>
      <c r="ATX103" s="183"/>
      <c r="ATY103" s="184"/>
      <c r="ATZ103" s="185"/>
      <c r="AUA103" s="183"/>
      <c r="AUC103" s="182"/>
      <c r="AUH103" s="183"/>
      <c r="AUI103" s="183"/>
      <c r="AUJ103" s="183"/>
      <c r="AUK103" s="184"/>
      <c r="AUL103" s="185"/>
      <c r="AUM103" s="183"/>
      <c r="AUO103" s="182"/>
      <c r="AUT103" s="183"/>
      <c r="AUU103" s="183"/>
      <c r="AUV103" s="183"/>
      <c r="AUW103" s="184"/>
      <c r="AUX103" s="185"/>
      <c r="AUY103" s="183"/>
      <c r="AVA103" s="182"/>
      <c r="AVF103" s="183"/>
      <c r="AVG103" s="183"/>
      <c r="AVH103" s="183"/>
      <c r="AVI103" s="184"/>
      <c r="AVJ103" s="185"/>
      <c r="AVK103" s="183"/>
      <c r="AVM103" s="182"/>
      <c r="AVR103" s="183"/>
      <c r="AVS103" s="183"/>
      <c r="AVT103" s="183"/>
      <c r="AVU103" s="184"/>
      <c r="AVV103" s="185"/>
      <c r="AVW103" s="183"/>
      <c r="AVY103" s="182"/>
      <c r="AWD103" s="183"/>
      <c r="AWE103" s="183"/>
      <c r="AWF103" s="183"/>
      <c r="AWG103" s="184"/>
      <c r="AWH103" s="185"/>
      <c r="AWI103" s="183"/>
      <c r="AWK103" s="182"/>
      <c r="AWP103" s="183"/>
      <c r="AWQ103" s="183"/>
      <c r="AWR103" s="183"/>
      <c r="AWS103" s="184"/>
      <c r="AWT103" s="185"/>
      <c r="AWU103" s="183"/>
      <c r="AWW103" s="182"/>
      <c r="AXB103" s="183"/>
      <c r="AXC103" s="183"/>
      <c r="AXD103" s="183"/>
      <c r="AXE103" s="184"/>
      <c r="AXF103" s="185"/>
      <c r="AXG103" s="183"/>
      <c r="AXI103" s="182"/>
      <c r="AXN103" s="183"/>
      <c r="AXO103" s="183"/>
      <c r="AXP103" s="183"/>
      <c r="AXQ103" s="184"/>
      <c r="AXR103" s="185"/>
      <c r="AXS103" s="183"/>
      <c r="AXU103" s="182"/>
      <c r="AXZ103" s="183"/>
      <c r="AYA103" s="183"/>
      <c r="AYB103" s="183"/>
      <c r="AYC103" s="184"/>
      <c r="AYD103" s="185"/>
      <c r="AYE103" s="183"/>
      <c r="AYG103" s="182"/>
      <c r="AYL103" s="183"/>
      <c r="AYM103" s="183"/>
      <c r="AYN103" s="183"/>
      <c r="AYO103" s="184"/>
      <c r="AYP103" s="185"/>
      <c r="AYQ103" s="183"/>
      <c r="AYS103" s="182"/>
      <c r="AYX103" s="183"/>
      <c r="AYY103" s="183"/>
      <c r="AYZ103" s="183"/>
      <c r="AZA103" s="184"/>
      <c r="AZB103" s="185"/>
      <c r="AZC103" s="183"/>
      <c r="AZE103" s="182"/>
      <c r="AZJ103" s="183"/>
      <c r="AZK103" s="183"/>
      <c r="AZL103" s="183"/>
      <c r="AZM103" s="184"/>
      <c r="AZN103" s="185"/>
      <c r="AZO103" s="183"/>
      <c r="AZQ103" s="182"/>
      <c r="AZV103" s="183"/>
      <c r="AZW103" s="183"/>
      <c r="AZX103" s="183"/>
      <c r="AZY103" s="184"/>
      <c r="AZZ103" s="185"/>
      <c r="BAA103" s="183"/>
      <c r="BAC103" s="182"/>
      <c r="BAH103" s="183"/>
      <c r="BAI103" s="183"/>
      <c r="BAJ103" s="183"/>
      <c r="BAK103" s="184"/>
      <c r="BAL103" s="185"/>
      <c r="BAM103" s="183"/>
      <c r="BAO103" s="182"/>
      <c r="BAT103" s="183"/>
      <c r="BAU103" s="183"/>
      <c r="BAV103" s="183"/>
      <c r="BAW103" s="184"/>
      <c r="BAX103" s="185"/>
      <c r="BAY103" s="183"/>
      <c r="BBA103" s="182"/>
      <c r="BBF103" s="183"/>
      <c r="BBG103" s="183"/>
      <c r="BBH103" s="183"/>
      <c r="BBI103" s="184"/>
      <c r="BBJ103" s="185"/>
      <c r="BBK103" s="183"/>
      <c r="BBM103" s="182"/>
      <c r="BBR103" s="183"/>
      <c r="BBS103" s="183"/>
      <c r="BBT103" s="183"/>
      <c r="BBU103" s="184"/>
      <c r="BBV103" s="185"/>
      <c r="BBW103" s="183"/>
      <c r="BBY103" s="182"/>
      <c r="BCD103" s="183"/>
      <c r="BCE103" s="183"/>
      <c r="BCF103" s="183"/>
      <c r="BCG103" s="184"/>
      <c r="BCH103" s="185"/>
      <c r="BCI103" s="183"/>
      <c r="BCK103" s="182"/>
      <c r="BCP103" s="183"/>
      <c r="BCQ103" s="183"/>
      <c r="BCR103" s="183"/>
      <c r="BCS103" s="184"/>
      <c r="BCT103" s="185"/>
      <c r="BCU103" s="183"/>
      <c r="BCW103" s="182"/>
      <c r="BDB103" s="183"/>
      <c r="BDC103" s="183"/>
      <c r="BDD103" s="183"/>
      <c r="BDE103" s="184"/>
      <c r="BDF103" s="185"/>
      <c r="BDG103" s="183"/>
      <c r="BDI103" s="182"/>
      <c r="BDN103" s="183"/>
      <c r="BDO103" s="183"/>
      <c r="BDP103" s="183"/>
      <c r="BDQ103" s="184"/>
      <c r="BDR103" s="185"/>
      <c r="BDS103" s="183"/>
      <c r="BDU103" s="182"/>
      <c r="BDZ103" s="183"/>
      <c r="BEA103" s="183"/>
      <c r="BEB103" s="183"/>
      <c r="BEC103" s="184"/>
      <c r="BED103" s="185"/>
      <c r="BEE103" s="183"/>
      <c r="BEG103" s="182"/>
      <c r="BEL103" s="183"/>
      <c r="BEM103" s="183"/>
      <c r="BEN103" s="183"/>
      <c r="BEO103" s="184"/>
      <c r="BEP103" s="185"/>
      <c r="BEQ103" s="183"/>
      <c r="BES103" s="182"/>
      <c r="BEX103" s="183"/>
      <c r="BEY103" s="183"/>
      <c r="BEZ103" s="183"/>
      <c r="BFA103" s="184"/>
      <c r="BFB103" s="185"/>
      <c r="BFC103" s="183"/>
      <c r="BFE103" s="182"/>
      <c r="BFJ103" s="183"/>
      <c r="BFK103" s="183"/>
      <c r="BFL103" s="183"/>
      <c r="BFM103" s="184"/>
      <c r="BFN103" s="185"/>
      <c r="BFO103" s="183"/>
      <c r="BFQ103" s="182"/>
      <c r="BFV103" s="183"/>
      <c r="BFW103" s="183"/>
      <c r="BFX103" s="183"/>
      <c r="BFY103" s="184"/>
      <c r="BFZ103" s="185"/>
      <c r="BGA103" s="183"/>
      <c r="BGC103" s="182"/>
      <c r="BGH103" s="183"/>
      <c r="BGI103" s="183"/>
      <c r="BGJ103" s="183"/>
      <c r="BGK103" s="184"/>
      <c r="BGL103" s="185"/>
      <c r="BGM103" s="183"/>
      <c r="BGO103" s="182"/>
      <c r="BGT103" s="183"/>
      <c r="BGU103" s="183"/>
      <c r="BGV103" s="183"/>
      <c r="BGW103" s="184"/>
      <c r="BGX103" s="185"/>
      <c r="BGY103" s="183"/>
      <c r="BHA103" s="182"/>
      <c r="BHF103" s="183"/>
      <c r="BHG103" s="183"/>
      <c r="BHH103" s="183"/>
      <c r="BHI103" s="184"/>
      <c r="BHJ103" s="185"/>
      <c r="BHK103" s="183"/>
      <c r="BHM103" s="182"/>
      <c r="BHR103" s="183"/>
      <c r="BHS103" s="183"/>
      <c r="BHT103" s="183"/>
      <c r="BHU103" s="184"/>
      <c r="BHV103" s="185"/>
      <c r="BHW103" s="183"/>
      <c r="BHY103" s="182"/>
      <c r="BID103" s="183"/>
      <c r="BIE103" s="183"/>
      <c r="BIF103" s="183"/>
      <c r="BIG103" s="184"/>
      <c r="BIH103" s="185"/>
      <c r="BII103" s="183"/>
      <c r="BIK103" s="182"/>
      <c r="BIP103" s="183"/>
      <c r="BIQ103" s="183"/>
      <c r="BIR103" s="183"/>
      <c r="BIS103" s="184"/>
      <c r="BIT103" s="185"/>
      <c r="BIU103" s="183"/>
      <c r="BIW103" s="182"/>
      <c r="BJB103" s="183"/>
      <c r="BJC103" s="183"/>
      <c r="BJD103" s="183"/>
      <c r="BJE103" s="184"/>
      <c r="BJF103" s="185"/>
      <c r="BJG103" s="183"/>
      <c r="BJI103" s="182"/>
      <c r="BJN103" s="183"/>
      <c r="BJO103" s="183"/>
      <c r="BJP103" s="183"/>
      <c r="BJQ103" s="184"/>
      <c r="BJR103" s="185"/>
      <c r="BJS103" s="183"/>
      <c r="BJU103" s="182"/>
      <c r="BJZ103" s="183"/>
      <c r="BKA103" s="183"/>
      <c r="BKB103" s="183"/>
      <c r="BKC103" s="184"/>
      <c r="BKD103" s="185"/>
      <c r="BKE103" s="183"/>
      <c r="BKG103" s="182"/>
      <c r="BKL103" s="183"/>
      <c r="BKM103" s="183"/>
      <c r="BKN103" s="183"/>
      <c r="BKO103" s="184"/>
      <c r="BKP103" s="185"/>
      <c r="BKQ103" s="183"/>
      <c r="BKS103" s="182"/>
      <c r="BKX103" s="183"/>
      <c r="BKY103" s="183"/>
      <c r="BKZ103" s="183"/>
      <c r="BLA103" s="184"/>
      <c r="BLB103" s="185"/>
      <c r="BLC103" s="183"/>
      <c r="BLE103" s="182"/>
      <c r="BLJ103" s="183"/>
      <c r="BLK103" s="183"/>
      <c r="BLL103" s="183"/>
      <c r="BLM103" s="184"/>
      <c r="BLN103" s="185"/>
      <c r="BLO103" s="183"/>
      <c r="BLQ103" s="182"/>
      <c r="BLV103" s="183"/>
      <c r="BLW103" s="183"/>
      <c r="BLX103" s="183"/>
      <c r="BLY103" s="184"/>
      <c r="BLZ103" s="185"/>
      <c r="BMA103" s="183"/>
      <c r="BMC103" s="182"/>
      <c r="BMH103" s="183"/>
      <c r="BMI103" s="183"/>
      <c r="BMJ103" s="183"/>
      <c r="BMK103" s="184"/>
      <c r="BML103" s="185"/>
      <c r="BMM103" s="183"/>
      <c r="BMO103" s="182"/>
      <c r="BMT103" s="183"/>
      <c r="BMU103" s="183"/>
      <c r="BMV103" s="183"/>
      <c r="BMW103" s="184"/>
      <c r="BMX103" s="185"/>
      <c r="BMY103" s="183"/>
      <c r="BNA103" s="182"/>
      <c r="BNF103" s="183"/>
      <c r="BNG103" s="183"/>
      <c r="BNH103" s="183"/>
      <c r="BNI103" s="184"/>
      <c r="BNJ103" s="185"/>
      <c r="BNK103" s="183"/>
      <c r="BNM103" s="182"/>
      <c r="BNR103" s="183"/>
      <c r="BNS103" s="183"/>
      <c r="BNT103" s="183"/>
      <c r="BNU103" s="184"/>
      <c r="BNV103" s="185"/>
      <c r="BNW103" s="183"/>
      <c r="BNY103" s="182"/>
      <c r="BOD103" s="183"/>
      <c r="BOE103" s="183"/>
      <c r="BOF103" s="183"/>
      <c r="BOG103" s="184"/>
      <c r="BOH103" s="185"/>
      <c r="BOI103" s="183"/>
      <c r="BOK103" s="182"/>
      <c r="BOP103" s="183"/>
      <c r="BOQ103" s="183"/>
      <c r="BOR103" s="183"/>
      <c r="BOS103" s="184"/>
      <c r="BOT103" s="185"/>
      <c r="BOU103" s="183"/>
      <c r="BOW103" s="182"/>
      <c r="BPB103" s="183"/>
      <c r="BPC103" s="183"/>
      <c r="BPD103" s="183"/>
      <c r="BPE103" s="184"/>
      <c r="BPF103" s="185"/>
      <c r="BPG103" s="183"/>
      <c r="BPI103" s="182"/>
      <c r="BPN103" s="183"/>
      <c r="BPO103" s="183"/>
      <c r="BPP103" s="183"/>
      <c r="BPQ103" s="184"/>
      <c r="BPR103" s="185"/>
      <c r="BPS103" s="183"/>
      <c r="BPU103" s="182"/>
      <c r="BPZ103" s="183"/>
      <c r="BQA103" s="183"/>
      <c r="BQB103" s="183"/>
      <c r="BQC103" s="184"/>
      <c r="BQD103" s="185"/>
      <c r="BQE103" s="183"/>
      <c r="BQG103" s="182"/>
      <c r="BQL103" s="183"/>
      <c r="BQM103" s="183"/>
      <c r="BQN103" s="183"/>
      <c r="BQO103" s="184"/>
      <c r="BQP103" s="185"/>
      <c r="BQQ103" s="183"/>
      <c r="BQS103" s="182"/>
      <c r="BQX103" s="183"/>
      <c r="BQY103" s="183"/>
      <c r="BQZ103" s="183"/>
      <c r="BRA103" s="184"/>
      <c r="BRB103" s="185"/>
      <c r="BRC103" s="183"/>
      <c r="BRE103" s="182"/>
      <c r="BRJ103" s="183"/>
      <c r="BRK103" s="183"/>
      <c r="BRL103" s="183"/>
      <c r="BRM103" s="184"/>
      <c r="BRN103" s="185"/>
      <c r="BRO103" s="183"/>
      <c r="BRQ103" s="182"/>
      <c r="BRV103" s="183"/>
      <c r="BRW103" s="183"/>
      <c r="BRX103" s="183"/>
      <c r="BRY103" s="184"/>
      <c r="BRZ103" s="185"/>
      <c r="BSA103" s="183"/>
      <c r="BSC103" s="182"/>
      <c r="BSH103" s="183"/>
      <c r="BSI103" s="183"/>
      <c r="BSJ103" s="183"/>
      <c r="BSK103" s="184"/>
      <c r="BSL103" s="185"/>
      <c r="BSM103" s="183"/>
      <c r="BSO103" s="182"/>
      <c r="BST103" s="183"/>
      <c r="BSU103" s="183"/>
      <c r="BSV103" s="183"/>
      <c r="BSW103" s="184"/>
      <c r="BSX103" s="185"/>
      <c r="BSY103" s="183"/>
      <c r="BTA103" s="182"/>
      <c r="BTF103" s="183"/>
      <c r="BTG103" s="183"/>
      <c r="BTH103" s="183"/>
      <c r="BTI103" s="184"/>
      <c r="BTJ103" s="185"/>
      <c r="BTK103" s="183"/>
      <c r="BTM103" s="182"/>
      <c r="BTR103" s="183"/>
      <c r="BTS103" s="183"/>
      <c r="BTT103" s="183"/>
      <c r="BTU103" s="184"/>
      <c r="BTV103" s="185"/>
      <c r="BTW103" s="183"/>
      <c r="BTY103" s="182"/>
      <c r="BUD103" s="183"/>
      <c r="BUE103" s="183"/>
      <c r="BUF103" s="183"/>
      <c r="BUG103" s="184"/>
      <c r="BUH103" s="185"/>
      <c r="BUI103" s="183"/>
      <c r="BUK103" s="182"/>
      <c r="BUP103" s="183"/>
      <c r="BUQ103" s="183"/>
      <c r="BUR103" s="183"/>
      <c r="BUS103" s="184"/>
      <c r="BUT103" s="185"/>
      <c r="BUU103" s="183"/>
      <c r="BUW103" s="182"/>
      <c r="BVB103" s="183"/>
      <c r="BVC103" s="183"/>
      <c r="BVD103" s="183"/>
      <c r="BVE103" s="184"/>
      <c r="BVF103" s="185"/>
      <c r="BVG103" s="183"/>
      <c r="BVI103" s="182"/>
      <c r="BVN103" s="183"/>
      <c r="BVO103" s="183"/>
      <c r="BVP103" s="183"/>
      <c r="BVQ103" s="184"/>
      <c r="BVR103" s="185"/>
      <c r="BVS103" s="183"/>
      <c r="BVU103" s="182"/>
      <c r="BVZ103" s="183"/>
      <c r="BWA103" s="183"/>
      <c r="BWB103" s="183"/>
      <c r="BWC103" s="184"/>
      <c r="BWD103" s="185"/>
      <c r="BWE103" s="183"/>
      <c r="BWG103" s="182"/>
      <c r="BWL103" s="183"/>
      <c r="BWM103" s="183"/>
      <c r="BWN103" s="183"/>
      <c r="BWO103" s="184"/>
      <c r="BWP103" s="185"/>
      <c r="BWQ103" s="183"/>
      <c r="BWS103" s="182"/>
      <c r="BWX103" s="183"/>
      <c r="BWY103" s="183"/>
      <c r="BWZ103" s="183"/>
      <c r="BXA103" s="184"/>
      <c r="BXB103" s="185"/>
      <c r="BXC103" s="183"/>
      <c r="BXE103" s="182"/>
      <c r="BXJ103" s="183"/>
      <c r="BXK103" s="183"/>
      <c r="BXL103" s="183"/>
      <c r="BXM103" s="184"/>
      <c r="BXN103" s="185"/>
      <c r="BXO103" s="183"/>
      <c r="BXQ103" s="182"/>
      <c r="BXV103" s="183"/>
      <c r="BXW103" s="183"/>
      <c r="BXX103" s="183"/>
      <c r="BXY103" s="184"/>
      <c r="BXZ103" s="185"/>
      <c r="BYA103" s="183"/>
      <c r="BYC103" s="182"/>
      <c r="BYH103" s="183"/>
      <c r="BYI103" s="183"/>
      <c r="BYJ103" s="183"/>
      <c r="BYK103" s="184"/>
      <c r="BYL103" s="185"/>
      <c r="BYM103" s="183"/>
      <c r="BYO103" s="182"/>
      <c r="BYT103" s="183"/>
      <c r="BYU103" s="183"/>
      <c r="BYV103" s="183"/>
      <c r="BYW103" s="184"/>
      <c r="BYX103" s="185"/>
      <c r="BYY103" s="183"/>
      <c r="BZA103" s="182"/>
      <c r="BZF103" s="183"/>
      <c r="BZG103" s="183"/>
      <c r="BZH103" s="183"/>
      <c r="BZI103" s="184"/>
      <c r="BZJ103" s="185"/>
      <c r="BZK103" s="183"/>
      <c r="BZM103" s="182"/>
      <c r="BZR103" s="183"/>
      <c r="BZS103" s="183"/>
      <c r="BZT103" s="183"/>
      <c r="BZU103" s="184"/>
      <c r="BZV103" s="185"/>
      <c r="BZW103" s="183"/>
      <c r="BZY103" s="182"/>
      <c r="CAD103" s="183"/>
      <c r="CAE103" s="183"/>
      <c r="CAF103" s="183"/>
      <c r="CAG103" s="184"/>
      <c r="CAH103" s="185"/>
      <c r="CAI103" s="183"/>
      <c r="CAK103" s="182"/>
      <c r="CAP103" s="183"/>
      <c r="CAQ103" s="183"/>
      <c r="CAR103" s="183"/>
      <c r="CAS103" s="184"/>
      <c r="CAT103" s="185"/>
      <c r="CAU103" s="183"/>
      <c r="CAW103" s="182"/>
      <c r="CBB103" s="183"/>
      <c r="CBC103" s="183"/>
      <c r="CBD103" s="183"/>
      <c r="CBE103" s="184"/>
      <c r="CBF103" s="185"/>
      <c r="CBG103" s="183"/>
      <c r="CBI103" s="182"/>
      <c r="CBN103" s="183"/>
      <c r="CBO103" s="183"/>
      <c r="CBP103" s="183"/>
      <c r="CBQ103" s="184"/>
      <c r="CBR103" s="185"/>
      <c r="CBS103" s="183"/>
      <c r="CBU103" s="182"/>
      <c r="CBZ103" s="183"/>
      <c r="CCA103" s="183"/>
      <c r="CCB103" s="183"/>
      <c r="CCC103" s="184"/>
      <c r="CCD103" s="185"/>
      <c r="CCE103" s="183"/>
      <c r="CCG103" s="182"/>
      <c r="CCL103" s="183"/>
      <c r="CCM103" s="183"/>
      <c r="CCN103" s="183"/>
      <c r="CCO103" s="184"/>
      <c r="CCP103" s="185"/>
      <c r="CCQ103" s="183"/>
      <c r="CCS103" s="182"/>
      <c r="CCX103" s="183"/>
      <c r="CCY103" s="183"/>
      <c r="CCZ103" s="183"/>
      <c r="CDA103" s="184"/>
      <c r="CDB103" s="185"/>
      <c r="CDC103" s="183"/>
      <c r="CDE103" s="182"/>
      <c r="CDJ103" s="183"/>
      <c r="CDK103" s="183"/>
      <c r="CDL103" s="183"/>
      <c r="CDM103" s="184"/>
      <c r="CDN103" s="185"/>
      <c r="CDO103" s="183"/>
      <c r="CDQ103" s="182"/>
      <c r="CDV103" s="183"/>
      <c r="CDW103" s="183"/>
      <c r="CDX103" s="183"/>
      <c r="CDY103" s="184"/>
      <c r="CDZ103" s="185"/>
      <c r="CEA103" s="183"/>
      <c r="CEC103" s="182"/>
      <c r="CEH103" s="183"/>
      <c r="CEI103" s="183"/>
      <c r="CEJ103" s="183"/>
      <c r="CEK103" s="184"/>
      <c r="CEL103" s="185"/>
      <c r="CEM103" s="183"/>
      <c r="CEO103" s="182"/>
      <c r="CET103" s="183"/>
      <c r="CEU103" s="183"/>
      <c r="CEV103" s="183"/>
      <c r="CEW103" s="184"/>
      <c r="CEX103" s="185"/>
      <c r="CEY103" s="183"/>
      <c r="CFA103" s="182"/>
      <c r="CFF103" s="183"/>
      <c r="CFG103" s="183"/>
      <c r="CFH103" s="183"/>
      <c r="CFI103" s="184"/>
      <c r="CFJ103" s="185"/>
      <c r="CFK103" s="183"/>
      <c r="CFM103" s="182"/>
      <c r="CFR103" s="183"/>
      <c r="CFS103" s="183"/>
      <c r="CFT103" s="183"/>
      <c r="CFU103" s="184"/>
      <c r="CFV103" s="185"/>
      <c r="CFW103" s="183"/>
      <c r="CFY103" s="182"/>
      <c r="CGD103" s="183"/>
      <c r="CGE103" s="183"/>
      <c r="CGF103" s="183"/>
      <c r="CGG103" s="184"/>
      <c r="CGH103" s="185"/>
      <c r="CGI103" s="183"/>
      <c r="CGK103" s="182"/>
      <c r="CGP103" s="183"/>
      <c r="CGQ103" s="183"/>
      <c r="CGR103" s="183"/>
      <c r="CGS103" s="184"/>
      <c r="CGT103" s="185"/>
      <c r="CGU103" s="183"/>
      <c r="CGW103" s="182"/>
      <c r="CHB103" s="183"/>
      <c r="CHC103" s="183"/>
      <c r="CHD103" s="183"/>
      <c r="CHE103" s="184"/>
      <c r="CHF103" s="185"/>
      <c r="CHG103" s="183"/>
      <c r="CHI103" s="182"/>
      <c r="CHN103" s="183"/>
      <c r="CHO103" s="183"/>
      <c r="CHP103" s="183"/>
      <c r="CHQ103" s="184"/>
      <c r="CHR103" s="185"/>
      <c r="CHS103" s="183"/>
      <c r="CHU103" s="182"/>
      <c r="CHZ103" s="183"/>
      <c r="CIA103" s="183"/>
      <c r="CIB103" s="183"/>
      <c r="CIC103" s="184"/>
      <c r="CID103" s="185"/>
      <c r="CIE103" s="183"/>
      <c r="CIG103" s="182"/>
      <c r="CIL103" s="183"/>
      <c r="CIM103" s="183"/>
      <c r="CIN103" s="183"/>
      <c r="CIO103" s="184"/>
      <c r="CIP103" s="185"/>
      <c r="CIQ103" s="183"/>
      <c r="CIS103" s="182"/>
      <c r="CIX103" s="183"/>
      <c r="CIY103" s="183"/>
      <c r="CIZ103" s="183"/>
      <c r="CJA103" s="184"/>
      <c r="CJB103" s="185"/>
      <c r="CJC103" s="183"/>
      <c r="CJE103" s="182"/>
      <c r="CJJ103" s="183"/>
      <c r="CJK103" s="183"/>
      <c r="CJL103" s="183"/>
      <c r="CJM103" s="184"/>
      <c r="CJN103" s="185"/>
      <c r="CJO103" s="183"/>
      <c r="CJQ103" s="182"/>
      <c r="CJV103" s="183"/>
      <c r="CJW103" s="183"/>
      <c r="CJX103" s="183"/>
      <c r="CJY103" s="184"/>
      <c r="CJZ103" s="185"/>
      <c r="CKA103" s="183"/>
      <c r="CKC103" s="182"/>
      <c r="CKH103" s="183"/>
      <c r="CKI103" s="183"/>
      <c r="CKJ103" s="183"/>
      <c r="CKK103" s="184"/>
      <c r="CKL103" s="185"/>
      <c r="CKM103" s="183"/>
      <c r="CKO103" s="182"/>
      <c r="CKT103" s="183"/>
      <c r="CKU103" s="183"/>
      <c r="CKV103" s="183"/>
      <c r="CKW103" s="184"/>
      <c r="CKX103" s="185"/>
      <c r="CKY103" s="183"/>
      <c r="CLA103" s="182"/>
      <c r="CLF103" s="183"/>
      <c r="CLG103" s="183"/>
      <c r="CLH103" s="183"/>
      <c r="CLI103" s="184"/>
      <c r="CLJ103" s="185"/>
      <c r="CLK103" s="183"/>
      <c r="CLM103" s="182"/>
      <c r="CLR103" s="183"/>
      <c r="CLS103" s="183"/>
      <c r="CLT103" s="183"/>
      <c r="CLU103" s="184"/>
      <c r="CLV103" s="185"/>
      <c r="CLW103" s="183"/>
      <c r="CLY103" s="182"/>
      <c r="CMD103" s="183"/>
      <c r="CME103" s="183"/>
      <c r="CMF103" s="183"/>
      <c r="CMG103" s="184"/>
      <c r="CMH103" s="185"/>
      <c r="CMI103" s="183"/>
      <c r="CMK103" s="182"/>
      <c r="CMP103" s="183"/>
      <c r="CMQ103" s="183"/>
      <c r="CMR103" s="183"/>
      <c r="CMS103" s="184"/>
      <c r="CMT103" s="185"/>
      <c r="CMU103" s="183"/>
      <c r="CMW103" s="182"/>
      <c r="CNB103" s="183"/>
      <c r="CNC103" s="183"/>
      <c r="CND103" s="183"/>
      <c r="CNE103" s="184"/>
      <c r="CNF103" s="185"/>
      <c r="CNG103" s="183"/>
      <c r="CNI103" s="182"/>
      <c r="CNN103" s="183"/>
      <c r="CNO103" s="183"/>
      <c r="CNP103" s="183"/>
      <c r="CNQ103" s="184"/>
      <c r="CNR103" s="185"/>
      <c r="CNS103" s="183"/>
      <c r="CNU103" s="182"/>
      <c r="CNZ103" s="183"/>
      <c r="COA103" s="183"/>
      <c r="COB103" s="183"/>
      <c r="COC103" s="184"/>
      <c r="COD103" s="185"/>
      <c r="COE103" s="183"/>
      <c r="COG103" s="182"/>
      <c r="COL103" s="183"/>
      <c r="COM103" s="183"/>
      <c r="CON103" s="183"/>
      <c r="COO103" s="184"/>
      <c r="COP103" s="185"/>
      <c r="COQ103" s="183"/>
      <c r="COS103" s="182"/>
      <c r="COX103" s="183"/>
      <c r="COY103" s="183"/>
      <c r="COZ103" s="183"/>
      <c r="CPA103" s="184"/>
      <c r="CPB103" s="185"/>
      <c r="CPC103" s="183"/>
      <c r="CPE103" s="182"/>
      <c r="CPJ103" s="183"/>
      <c r="CPK103" s="183"/>
      <c r="CPL103" s="183"/>
      <c r="CPM103" s="184"/>
      <c r="CPN103" s="185"/>
      <c r="CPO103" s="183"/>
      <c r="CPQ103" s="182"/>
      <c r="CPV103" s="183"/>
      <c r="CPW103" s="183"/>
      <c r="CPX103" s="183"/>
      <c r="CPY103" s="184"/>
      <c r="CPZ103" s="185"/>
      <c r="CQA103" s="183"/>
      <c r="CQC103" s="182"/>
      <c r="CQH103" s="183"/>
      <c r="CQI103" s="183"/>
      <c r="CQJ103" s="183"/>
      <c r="CQK103" s="184"/>
      <c r="CQL103" s="185"/>
      <c r="CQM103" s="183"/>
      <c r="CQO103" s="182"/>
      <c r="CQT103" s="183"/>
      <c r="CQU103" s="183"/>
      <c r="CQV103" s="183"/>
      <c r="CQW103" s="184"/>
      <c r="CQX103" s="185"/>
      <c r="CQY103" s="183"/>
      <c r="CRA103" s="182"/>
      <c r="CRF103" s="183"/>
      <c r="CRG103" s="183"/>
      <c r="CRH103" s="183"/>
      <c r="CRI103" s="184"/>
      <c r="CRJ103" s="185"/>
      <c r="CRK103" s="183"/>
      <c r="CRM103" s="182"/>
      <c r="CRR103" s="183"/>
      <c r="CRS103" s="183"/>
      <c r="CRT103" s="183"/>
      <c r="CRU103" s="184"/>
      <c r="CRV103" s="185"/>
      <c r="CRW103" s="183"/>
      <c r="CRY103" s="182"/>
      <c r="CSD103" s="183"/>
      <c r="CSE103" s="183"/>
      <c r="CSF103" s="183"/>
      <c r="CSG103" s="184"/>
      <c r="CSH103" s="185"/>
      <c r="CSI103" s="183"/>
      <c r="CSK103" s="182"/>
      <c r="CSP103" s="183"/>
      <c r="CSQ103" s="183"/>
      <c r="CSR103" s="183"/>
      <c r="CSS103" s="184"/>
      <c r="CST103" s="185"/>
      <c r="CSU103" s="183"/>
      <c r="CSW103" s="182"/>
      <c r="CTB103" s="183"/>
      <c r="CTC103" s="183"/>
      <c r="CTD103" s="183"/>
      <c r="CTE103" s="184"/>
      <c r="CTF103" s="185"/>
      <c r="CTG103" s="183"/>
      <c r="CTI103" s="182"/>
      <c r="CTN103" s="183"/>
      <c r="CTO103" s="183"/>
      <c r="CTP103" s="183"/>
      <c r="CTQ103" s="184"/>
      <c r="CTR103" s="185"/>
      <c r="CTS103" s="183"/>
      <c r="CTU103" s="182"/>
      <c r="CTZ103" s="183"/>
      <c r="CUA103" s="183"/>
      <c r="CUB103" s="183"/>
      <c r="CUC103" s="184"/>
      <c r="CUD103" s="185"/>
      <c r="CUE103" s="183"/>
      <c r="CUG103" s="182"/>
      <c r="CUL103" s="183"/>
      <c r="CUM103" s="183"/>
      <c r="CUN103" s="183"/>
      <c r="CUO103" s="184"/>
      <c r="CUP103" s="185"/>
      <c r="CUQ103" s="183"/>
      <c r="CUS103" s="182"/>
      <c r="CUX103" s="183"/>
      <c r="CUY103" s="183"/>
      <c r="CUZ103" s="183"/>
      <c r="CVA103" s="184"/>
      <c r="CVB103" s="185"/>
      <c r="CVC103" s="183"/>
      <c r="CVE103" s="182"/>
      <c r="CVJ103" s="183"/>
      <c r="CVK103" s="183"/>
      <c r="CVL103" s="183"/>
      <c r="CVM103" s="184"/>
      <c r="CVN103" s="185"/>
      <c r="CVO103" s="183"/>
      <c r="CVQ103" s="182"/>
      <c r="CVV103" s="183"/>
      <c r="CVW103" s="183"/>
      <c r="CVX103" s="183"/>
      <c r="CVY103" s="184"/>
      <c r="CVZ103" s="185"/>
      <c r="CWA103" s="183"/>
      <c r="CWC103" s="182"/>
      <c r="CWH103" s="183"/>
      <c r="CWI103" s="183"/>
      <c r="CWJ103" s="183"/>
      <c r="CWK103" s="184"/>
      <c r="CWL103" s="185"/>
      <c r="CWM103" s="183"/>
      <c r="CWO103" s="182"/>
      <c r="CWT103" s="183"/>
      <c r="CWU103" s="183"/>
      <c r="CWV103" s="183"/>
      <c r="CWW103" s="184"/>
      <c r="CWX103" s="185"/>
      <c r="CWY103" s="183"/>
      <c r="CXA103" s="182"/>
      <c r="CXF103" s="183"/>
      <c r="CXG103" s="183"/>
      <c r="CXH103" s="183"/>
      <c r="CXI103" s="184"/>
      <c r="CXJ103" s="185"/>
      <c r="CXK103" s="183"/>
      <c r="CXM103" s="182"/>
      <c r="CXR103" s="183"/>
      <c r="CXS103" s="183"/>
      <c r="CXT103" s="183"/>
      <c r="CXU103" s="184"/>
      <c r="CXV103" s="185"/>
      <c r="CXW103" s="183"/>
      <c r="CXY103" s="182"/>
      <c r="CYD103" s="183"/>
      <c r="CYE103" s="183"/>
      <c r="CYF103" s="183"/>
      <c r="CYG103" s="184"/>
      <c r="CYH103" s="185"/>
      <c r="CYI103" s="183"/>
      <c r="CYK103" s="182"/>
      <c r="CYP103" s="183"/>
      <c r="CYQ103" s="183"/>
      <c r="CYR103" s="183"/>
      <c r="CYS103" s="184"/>
      <c r="CYT103" s="185"/>
      <c r="CYU103" s="183"/>
      <c r="CYW103" s="182"/>
      <c r="CZB103" s="183"/>
      <c r="CZC103" s="183"/>
      <c r="CZD103" s="183"/>
      <c r="CZE103" s="184"/>
      <c r="CZF103" s="185"/>
      <c r="CZG103" s="183"/>
      <c r="CZI103" s="182"/>
      <c r="CZN103" s="183"/>
      <c r="CZO103" s="183"/>
      <c r="CZP103" s="183"/>
      <c r="CZQ103" s="184"/>
      <c r="CZR103" s="185"/>
      <c r="CZS103" s="183"/>
      <c r="CZU103" s="182"/>
      <c r="CZZ103" s="183"/>
      <c r="DAA103" s="183"/>
      <c r="DAB103" s="183"/>
      <c r="DAC103" s="184"/>
      <c r="DAD103" s="185"/>
      <c r="DAE103" s="183"/>
      <c r="DAG103" s="182"/>
      <c r="DAL103" s="183"/>
      <c r="DAM103" s="183"/>
      <c r="DAN103" s="183"/>
      <c r="DAO103" s="184"/>
      <c r="DAP103" s="185"/>
      <c r="DAQ103" s="183"/>
      <c r="DAS103" s="182"/>
      <c r="DAX103" s="183"/>
      <c r="DAY103" s="183"/>
      <c r="DAZ103" s="183"/>
      <c r="DBA103" s="184"/>
      <c r="DBB103" s="185"/>
      <c r="DBC103" s="183"/>
      <c r="DBE103" s="182"/>
      <c r="DBJ103" s="183"/>
      <c r="DBK103" s="183"/>
      <c r="DBL103" s="183"/>
      <c r="DBM103" s="184"/>
      <c r="DBN103" s="185"/>
      <c r="DBO103" s="183"/>
      <c r="DBQ103" s="182"/>
      <c r="DBV103" s="183"/>
      <c r="DBW103" s="183"/>
      <c r="DBX103" s="183"/>
      <c r="DBY103" s="184"/>
      <c r="DBZ103" s="185"/>
      <c r="DCA103" s="183"/>
      <c r="DCC103" s="182"/>
      <c r="DCH103" s="183"/>
      <c r="DCI103" s="183"/>
      <c r="DCJ103" s="183"/>
      <c r="DCK103" s="184"/>
      <c r="DCL103" s="185"/>
      <c r="DCM103" s="183"/>
      <c r="DCO103" s="182"/>
      <c r="DCT103" s="183"/>
      <c r="DCU103" s="183"/>
      <c r="DCV103" s="183"/>
      <c r="DCW103" s="184"/>
      <c r="DCX103" s="185"/>
      <c r="DCY103" s="183"/>
      <c r="DDA103" s="182"/>
      <c r="DDF103" s="183"/>
      <c r="DDG103" s="183"/>
      <c r="DDH103" s="183"/>
      <c r="DDI103" s="184"/>
      <c r="DDJ103" s="185"/>
      <c r="DDK103" s="183"/>
      <c r="DDM103" s="182"/>
      <c r="DDR103" s="183"/>
      <c r="DDS103" s="183"/>
      <c r="DDT103" s="183"/>
      <c r="DDU103" s="184"/>
      <c r="DDV103" s="185"/>
      <c r="DDW103" s="183"/>
      <c r="DDY103" s="182"/>
      <c r="DED103" s="183"/>
      <c r="DEE103" s="183"/>
      <c r="DEF103" s="183"/>
      <c r="DEG103" s="184"/>
      <c r="DEH103" s="185"/>
      <c r="DEI103" s="183"/>
      <c r="DEK103" s="182"/>
      <c r="DEP103" s="183"/>
      <c r="DEQ103" s="183"/>
      <c r="DER103" s="183"/>
      <c r="DES103" s="184"/>
      <c r="DET103" s="185"/>
      <c r="DEU103" s="183"/>
      <c r="DEW103" s="182"/>
      <c r="DFB103" s="183"/>
      <c r="DFC103" s="183"/>
      <c r="DFD103" s="183"/>
      <c r="DFE103" s="184"/>
      <c r="DFF103" s="185"/>
      <c r="DFG103" s="183"/>
      <c r="DFI103" s="182"/>
      <c r="DFN103" s="183"/>
      <c r="DFO103" s="183"/>
      <c r="DFP103" s="183"/>
      <c r="DFQ103" s="184"/>
      <c r="DFR103" s="185"/>
      <c r="DFS103" s="183"/>
      <c r="DFU103" s="182"/>
      <c r="DFZ103" s="183"/>
      <c r="DGA103" s="183"/>
      <c r="DGB103" s="183"/>
      <c r="DGC103" s="184"/>
      <c r="DGD103" s="185"/>
      <c r="DGE103" s="183"/>
      <c r="DGG103" s="182"/>
      <c r="DGL103" s="183"/>
      <c r="DGM103" s="183"/>
      <c r="DGN103" s="183"/>
      <c r="DGO103" s="184"/>
      <c r="DGP103" s="185"/>
      <c r="DGQ103" s="183"/>
      <c r="DGS103" s="182"/>
      <c r="DGX103" s="183"/>
      <c r="DGY103" s="183"/>
      <c r="DGZ103" s="183"/>
      <c r="DHA103" s="184"/>
      <c r="DHB103" s="185"/>
      <c r="DHC103" s="183"/>
      <c r="DHE103" s="182"/>
      <c r="DHJ103" s="183"/>
      <c r="DHK103" s="183"/>
      <c r="DHL103" s="183"/>
      <c r="DHM103" s="184"/>
      <c r="DHN103" s="185"/>
      <c r="DHO103" s="183"/>
      <c r="DHQ103" s="182"/>
      <c r="DHV103" s="183"/>
      <c r="DHW103" s="183"/>
      <c r="DHX103" s="183"/>
      <c r="DHY103" s="184"/>
      <c r="DHZ103" s="185"/>
      <c r="DIA103" s="183"/>
      <c r="DIC103" s="182"/>
      <c r="DIH103" s="183"/>
      <c r="DII103" s="183"/>
      <c r="DIJ103" s="183"/>
      <c r="DIK103" s="184"/>
      <c r="DIL103" s="185"/>
      <c r="DIM103" s="183"/>
      <c r="DIO103" s="182"/>
      <c r="DIT103" s="183"/>
      <c r="DIU103" s="183"/>
      <c r="DIV103" s="183"/>
      <c r="DIW103" s="184"/>
      <c r="DIX103" s="185"/>
      <c r="DIY103" s="183"/>
      <c r="DJA103" s="182"/>
      <c r="DJF103" s="183"/>
      <c r="DJG103" s="183"/>
      <c r="DJH103" s="183"/>
      <c r="DJI103" s="184"/>
      <c r="DJJ103" s="185"/>
      <c r="DJK103" s="183"/>
      <c r="DJM103" s="182"/>
      <c r="DJR103" s="183"/>
      <c r="DJS103" s="183"/>
      <c r="DJT103" s="183"/>
      <c r="DJU103" s="184"/>
      <c r="DJV103" s="185"/>
      <c r="DJW103" s="183"/>
      <c r="DJY103" s="182"/>
      <c r="DKD103" s="183"/>
      <c r="DKE103" s="183"/>
      <c r="DKF103" s="183"/>
      <c r="DKG103" s="184"/>
      <c r="DKH103" s="185"/>
      <c r="DKI103" s="183"/>
      <c r="DKK103" s="182"/>
      <c r="DKP103" s="183"/>
      <c r="DKQ103" s="183"/>
      <c r="DKR103" s="183"/>
      <c r="DKS103" s="184"/>
      <c r="DKT103" s="185"/>
      <c r="DKU103" s="183"/>
      <c r="DKW103" s="182"/>
      <c r="DLB103" s="183"/>
      <c r="DLC103" s="183"/>
      <c r="DLD103" s="183"/>
      <c r="DLE103" s="184"/>
      <c r="DLF103" s="185"/>
      <c r="DLG103" s="183"/>
      <c r="DLI103" s="182"/>
      <c r="DLN103" s="183"/>
      <c r="DLO103" s="183"/>
      <c r="DLP103" s="183"/>
      <c r="DLQ103" s="184"/>
      <c r="DLR103" s="185"/>
      <c r="DLS103" s="183"/>
      <c r="DLU103" s="182"/>
      <c r="DLZ103" s="183"/>
      <c r="DMA103" s="183"/>
      <c r="DMB103" s="183"/>
      <c r="DMC103" s="184"/>
      <c r="DMD103" s="185"/>
      <c r="DME103" s="183"/>
      <c r="DMG103" s="182"/>
      <c r="DML103" s="183"/>
      <c r="DMM103" s="183"/>
      <c r="DMN103" s="183"/>
      <c r="DMO103" s="184"/>
      <c r="DMP103" s="185"/>
      <c r="DMQ103" s="183"/>
      <c r="DMS103" s="182"/>
      <c r="DMX103" s="183"/>
      <c r="DMY103" s="183"/>
      <c r="DMZ103" s="183"/>
      <c r="DNA103" s="184"/>
      <c r="DNB103" s="185"/>
      <c r="DNC103" s="183"/>
      <c r="DNE103" s="182"/>
      <c r="DNJ103" s="183"/>
      <c r="DNK103" s="183"/>
      <c r="DNL103" s="183"/>
      <c r="DNM103" s="184"/>
      <c r="DNN103" s="185"/>
      <c r="DNO103" s="183"/>
      <c r="DNQ103" s="182"/>
      <c r="DNV103" s="183"/>
      <c r="DNW103" s="183"/>
      <c r="DNX103" s="183"/>
      <c r="DNY103" s="184"/>
      <c r="DNZ103" s="185"/>
      <c r="DOA103" s="183"/>
      <c r="DOC103" s="182"/>
      <c r="DOH103" s="183"/>
      <c r="DOI103" s="183"/>
      <c r="DOJ103" s="183"/>
      <c r="DOK103" s="184"/>
      <c r="DOL103" s="185"/>
      <c r="DOM103" s="183"/>
      <c r="DOO103" s="182"/>
      <c r="DOT103" s="183"/>
      <c r="DOU103" s="183"/>
      <c r="DOV103" s="183"/>
      <c r="DOW103" s="184"/>
      <c r="DOX103" s="185"/>
      <c r="DOY103" s="183"/>
      <c r="DPA103" s="182"/>
      <c r="DPF103" s="183"/>
      <c r="DPG103" s="183"/>
      <c r="DPH103" s="183"/>
      <c r="DPI103" s="184"/>
      <c r="DPJ103" s="185"/>
      <c r="DPK103" s="183"/>
      <c r="DPM103" s="182"/>
      <c r="DPR103" s="183"/>
      <c r="DPS103" s="183"/>
      <c r="DPT103" s="183"/>
      <c r="DPU103" s="184"/>
      <c r="DPV103" s="185"/>
      <c r="DPW103" s="183"/>
      <c r="DPY103" s="182"/>
      <c r="DQD103" s="183"/>
      <c r="DQE103" s="183"/>
      <c r="DQF103" s="183"/>
      <c r="DQG103" s="184"/>
      <c r="DQH103" s="185"/>
      <c r="DQI103" s="183"/>
      <c r="DQK103" s="182"/>
      <c r="DQP103" s="183"/>
      <c r="DQQ103" s="183"/>
      <c r="DQR103" s="183"/>
      <c r="DQS103" s="184"/>
      <c r="DQT103" s="185"/>
      <c r="DQU103" s="183"/>
      <c r="DQW103" s="182"/>
      <c r="DRB103" s="183"/>
      <c r="DRC103" s="183"/>
      <c r="DRD103" s="183"/>
      <c r="DRE103" s="184"/>
      <c r="DRF103" s="185"/>
      <c r="DRG103" s="183"/>
      <c r="DRI103" s="182"/>
      <c r="DRN103" s="183"/>
      <c r="DRO103" s="183"/>
      <c r="DRP103" s="183"/>
      <c r="DRQ103" s="184"/>
      <c r="DRR103" s="185"/>
      <c r="DRS103" s="183"/>
      <c r="DRU103" s="182"/>
      <c r="DRZ103" s="183"/>
      <c r="DSA103" s="183"/>
      <c r="DSB103" s="183"/>
      <c r="DSC103" s="184"/>
      <c r="DSD103" s="185"/>
      <c r="DSE103" s="183"/>
      <c r="DSG103" s="182"/>
      <c r="DSL103" s="183"/>
      <c r="DSM103" s="183"/>
      <c r="DSN103" s="183"/>
      <c r="DSO103" s="184"/>
      <c r="DSP103" s="185"/>
      <c r="DSQ103" s="183"/>
      <c r="DSS103" s="182"/>
      <c r="DSX103" s="183"/>
      <c r="DSY103" s="183"/>
      <c r="DSZ103" s="183"/>
      <c r="DTA103" s="184"/>
      <c r="DTB103" s="185"/>
      <c r="DTC103" s="183"/>
      <c r="DTE103" s="182"/>
      <c r="DTJ103" s="183"/>
      <c r="DTK103" s="183"/>
      <c r="DTL103" s="183"/>
      <c r="DTM103" s="184"/>
      <c r="DTN103" s="185"/>
      <c r="DTO103" s="183"/>
      <c r="DTQ103" s="182"/>
      <c r="DTV103" s="183"/>
      <c r="DTW103" s="183"/>
      <c r="DTX103" s="183"/>
      <c r="DTY103" s="184"/>
      <c r="DTZ103" s="185"/>
      <c r="DUA103" s="183"/>
      <c r="DUC103" s="182"/>
      <c r="DUH103" s="183"/>
      <c r="DUI103" s="183"/>
      <c r="DUJ103" s="183"/>
      <c r="DUK103" s="184"/>
      <c r="DUL103" s="185"/>
      <c r="DUM103" s="183"/>
      <c r="DUO103" s="182"/>
      <c r="DUT103" s="183"/>
      <c r="DUU103" s="183"/>
      <c r="DUV103" s="183"/>
      <c r="DUW103" s="184"/>
      <c r="DUX103" s="185"/>
      <c r="DUY103" s="183"/>
      <c r="DVA103" s="182"/>
      <c r="DVF103" s="183"/>
      <c r="DVG103" s="183"/>
      <c r="DVH103" s="183"/>
      <c r="DVI103" s="184"/>
      <c r="DVJ103" s="185"/>
      <c r="DVK103" s="183"/>
      <c r="DVM103" s="182"/>
      <c r="DVR103" s="183"/>
      <c r="DVS103" s="183"/>
      <c r="DVT103" s="183"/>
      <c r="DVU103" s="184"/>
      <c r="DVV103" s="185"/>
      <c r="DVW103" s="183"/>
      <c r="DVY103" s="182"/>
      <c r="DWD103" s="183"/>
      <c r="DWE103" s="183"/>
      <c r="DWF103" s="183"/>
      <c r="DWG103" s="184"/>
      <c r="DWH103" s="185"/>
      <c r="DWI103" s="183"/>
      <c r="DWK103" s="182"/>
      <c r="DWP103" s="183"/>
      <c r="DWQ103" s="183"/>
      <c r="DWR103" s="183"/>
      <c r="DWS103" s="184"/>
      <c r="DWT103" s="185"/>
      <c r="DWU103" s="183"/>
      <c r="DWW103" s="182"/>
      <c r="DXB103" s="183"/>
      <c r="DXC103" s="183"/>
      <c r="DXD103" s="183"/>
      <c r="DXE103" s="184"/>
      <c r="DXF103" s="185"/>
      <c r="DXG103" s="183"/>
      <c r="DXI103" s="182"/>
      <c r="DXN103" s="183"/>
      <c r="DXO103" s="183"/>
      <c r="DXP103" s="183"/>
      <c r="DXQ103" s="184"/>
      <c r="DXR103" s="185"/>
      <c r="DXS103" s="183"/>
      <c r="DXU103" s="182"/>
      <c r="DXZ103" s="183"/>
      <c r="DYA103" s="183"/>
      <c r="DYB103" s="183"/>
      <c r="DYC103" s="184"/>
      <c r="DYD103" s="185"/>
      <c r="DYE103" s="183"/>
      <c r="DYG103" s="182"/>
      <c r="DYL103" s="183"/>
      <c r="DYM103" s="183"/>
      <c r="DYN103" s="183"/>
      <c r="DYO103" s="184"/>
      <c r="DYP103" s="185"/>
      <c r="DYQ103" s="183"/>
      <c r="DYS103" s="182"/>
      <c r="DYX103" s="183"/>
      <c r="DYY103" s="183"/>
      <c r="DYZ103" s="183"/>
      <c r="DZA103" s="184"/>
      <c r="DZB103" s="185"/>
      <c r="DZC103" s="183"/>
      <c r="DZE103" s="182"/>
      <c r="DZJ103" s="183"/>
      <c r="DZK103" s="183"/>
      <c r="DZL103" s="183"/>
      <c r="DZM103" s="184"/>
      <c r="DZN103" s="185"/>
      <c r="DZO103" s="183"/>
      <c r="DZQ103" s="182"/>
      <c r="DZV103" s="183"/>
      <c r="DZW103" s="183"/>
      <c r="DZX103" s="183"/>
      <c r="DZY103" s="184"/>
      <c r="DZZ103" s="185"/>
      <c r="EAA103" s="183"/>
      <c r="EAC103" s="182"/>
      <c r="EAH103" s="183"/>
      <c r="EAI103" s="183"/>
      <c r="EAJ103" s="183"/>
      <c r="EAK103" s="184"/>
      <c r="EAL103" s="185"/>
      <c r="EAM103" s="183"/>
      <c r="EAO103" s="182"/>
      <c r="EAT103" s="183"/>
      <c r="EAU103" s="183"/>
      <c r="EAV103" s="183"/>
      <c r="EAW103" s="184"/>
      <c r="EAX103" s="185"/>
      <c r="EAY103" s="183"/>
      <c r="EBA103" s="182"/>
      <c r="EBF103" s="183"/>
      <c r="EBG103" s="183"/>
      <c r="EBH103" s="183"/>
      <c r="EBI103" s="184"/>
      <c r="EBJ103" s="185"/>
      <c r="EBK103" s="183"/>
      <c r="EBM103" s="182"/>
      <c r="EBR103" s="183"/>
      <c r="EBS103" s="183"/>
      <c r="EBT103" s="183"/>
      <c r="EBU103" s="184"/>
      <c r="EBV103" s="185"/>
      <c r="EBW103" s="183"/>
      <c r="EBY103" s="182"/>
      <c r="ECD103" s="183"/>
      <c r="ECE103" s="183"/>
      <c r="ECF103" s="183"/>
      <c r="ECG103" s="184"/>
      <c r="ECH103" s="185"/>
      <c r="ECI103" s="183"/>
      <c r="ECK103" s="182"/>
      <c r="ECP103" s="183"/>
      <c r="ECQ103" s="183"/>
      <c r="ECR103" s="183"/>
      <c r="ECS103" s="184"/>
      <c r="ECT103" s="185"/>
      <c r="ECU103" s="183"/>
      <c r="ECW103" s="182"/>
      <c r="EDB103" s="183"/>
      <c r="EDC103" s="183"/>
      <c r="EDD103" s="183"/>
      <c r="EDE103" s="184"/>
      <c r="EDF103" s="185"/>
      <c r="EDG103" s="183"/>
      <c r="EDI103" s="182"/>
      <c r="EDN103" s="183"/>
      <c r="EDO103" s="183"/>
      <c r="EDP103" s="183"/>
      <c r="EDQ103" s="184"/>
      <c r="EDR103" s="185"/>
      <c r="EDS103" s="183"/>
      <c r="EDU103" s="182"/>
      <c r="EDZ103" s="183"/>
      <c r="EEA103" s="183"/>
      <c r="EEB103" s="183"/>
      <c r="EEC103" s="184"/>
      <c r="EED103" s="185"/>
      <c r="EEE103" s="183"/>
      <c r="EEG103" s="182"/>
      <c r="EEL103" s="183"/>
      <c r="EEM103" s="183"/>
      <c r="EEN103" s="183"/>
      <c r="EEO103" s="184"/>
      <c r="EEP103" s="185"/>
      <c r="EEQ103" s="183"/>
      <c r="EES103" s="182"/>
      <c r="EEX103" s="183"/>
      <c r="EEY103" s="183"/>
      <c r="EEZ103" s="183"/>
      <c r="EFA103" s="184"/>
      <c r="EFB103" s="185"/>
      <c r="EFC103" s="183"/>
      <c r="EFE103" s="182"/>
      <c r="EFJ103" s="183"/>
      <c r="EFK103" s="183"/>
      <c r="EFL103" s="183"/>
      <c r="EFM103" s="184"/>
      <c r="EFN103" s="185"/>
      <c r="EFO103" s="183"/>
      <c r="EFQ103" s="182"/>
      <c r="EFV103" s="183"/>
      <c r="EFW103" s="183"/>
      <c r="EFX103" s="183"/>
      <c r="EFY103" s="184"/>
      <c r="EFZ103" s="185"/>
      <c r="EGA103" s="183"/>
      <c r="EGC103" s="182"/>
      <c r="EGH103" s="183"/>
      <c r="EGI103" s="183"/>
      <c r="EGJ103" s="183"/>
      <c r="EGK103" s="184"/>
      <c r="EGL103" s="185"/>
      <c r="EGM103" s="183"/>
      <c r="EGO103" s="182"/>
      <c r="EGT103" s="183"/>
      <c r="EGU103" s="183"/>
      <c r="EGV103" s="183"/>
      <c r="EGW103" s="184"/>
      <c r="EGX103" s="185"/>
      <c r="EGY103" s="183"/>
      <c r="EHA103" s="182"/>
      <c r="EHF103" s="183"/>
      <c r="EHG103" s="183"/>
      <c r="EHH103" s="183"/>
      <c r="EHI103" s="184"/>
      <c r="EHJ103" s="185"/>
      <c r="EHK103" s="183"/>
      <c r="EHM103" s="182"/>
      <c r="EHR103" s="183"/>
      <c r="EHS103" s="183"/>
      <c r="EHT103" s="183"/>
      <c r="EHU103" s="184"/>
      <c r="EHV103" s="185"/>
      <c r="EHW103" s="183"/>
      <c r="EHY103" s="182"/>
      <c r="EID103" s="183"/>
      <c r="EIE103" s="183"/>
      <c r="EIF103" s="183"/>
      <c r="EIG103" s="184"/>
      <c r="EIH103" s="185"/>
      <c r="EII103" s="183"/>
      <c r="EIK103" s="182"/>
      <c r="EIP103" s="183"/>
      <c r="EIQ103" s="183"/>
      <c r="EIR103" s="183"/>
      <c r="EIS103" s="184"/>
      <c r="EIT103" s="185"/>
      <c r="EIU103" s="183"/>
      <c r="EIW103" s="182"/>
      <c r="EJB103" s="183"/>
      <c r="EJC103" s="183"/>
      <c r="EJD103" s="183"/>
      <c r="EJE103" s="184"/>
      <c r="EJF103" s="185"/>
      <c r="EJG103" s="183"/>
      <c r="EJI103" s="182"/>
      <c r="EJN103" s="183"/>
      <c r="EJO103" s="183"/>
      <c r="EJP103" s="183"/>
      <c r="EJQ103" s="184"/>
      <c r="EJR103" s="185"/>
      <c r="EJS103" s="183"/>
      <c r="EJU103" s="182"/>
      <c r="EJZ103" s="183"/>
      <c r="EKA103" s="183"/>
      <c r="EKB103" s="183"/>
      <c r="EKC103" s="184"/>
      <c r="EKD103" s="185"/>
      <c r="EKE103" s="183"/>
      <c r="EKG103" s="182"/>
      <c r="EKL103" s="183"/>
      <c r="EKM103" s="183"/>
      <c r="EKN103" s="183"/>
      <c r="EKO103" s="184"/>
      <c r="EKP103" s="185"/>
      <c r="EKQ103" s="183"/>
      <c r="EKS103" s="182"/>
      <c r="EKX103" s="183"/>
      <c r="EKY103" s="183"/>
      <c r="EKZ103" s="183"/>
      <c r="ELA103" s="184"/>
      <c r="ELB103" s="185"/>
      <c r="ELC103" s="183"/>
      <c r="ELE103" s="182"/>
      <c r="ELJ103" s="183"/>
      <c r="ELK103" s="183"/>
      <c r="ELL103" s="183"/>
      <c r="ELM103" s="184"/>
      <c r="ELN103" s="185"/>
      <c r="ELO103" s="183"/>
      <c r="ELQ103" s="182"/>
      <c r="ELV103" s="183"/>
      <c r="ELW103" s="183"/>
      <c r="ELX103" s="183"/>
      <c r="ELY103" s="184"/>
      <c r="ELZ103" s="185"/>
      <c r="EMA103" s="183"/>
      <c r="EMC103" s="182"/>
      <c r="EMH103" s="183"/>
      <c r="EMI103" s="183"/>
      <c r="EMJ103" s="183"/>
      <c r="EMK103" s="184"/>
      <c r="EML103" s="185"/>
      <c r="EMM103" s="183"/>
      <c r="EMO103" s="182"/>
      <c r="EMT103" s="183"/>
      <c r="EMU103" s="183"/>
      <c r="EMV103" s="183"/>
      <c r="EMW103" s="184"/>
      <c r="EMX103" s="185"/>
      <c r="EMY103" s="183"/>
      <c r="ENA103" s="182"/>
      <c r="ENF103" s="183"/>
      <c r="ENG103" s="183"/>
      <c r="ENH103" s="183"/>
      <c r="ENI103" s="184"/>
      <c r="ENJ103" s="185"/>
      <c r="ENK103" s="183"/>
      <c r="ENM103" s="182"/>
      <c r="ENR103" s="183"/>
      <c r="ENS103" s="183"/>
      <c r="ENT103" s="183"/>
      <c r="ENU103" s="184"/>
      <c r="ENV103" s="185"/>
      <c r="ENW103" s="183"/>
      <c r="ENY103" s="182"/>
      <c r="EOD103" s="183"/>
      <c r="EOE103" s="183"/>
      <c r="EOF103" s="183"/>
      <c r="EOG103" s="184"/>
      <c r="EOH103" s="185"/>
      <c r="EOI103" s="183"/>
      <c r="EOK103" s="182"/>
      <c r="EOP103" s="183"/>
      <c r="EOQ103" s="183"/>
      <c r="EOR103" s="183"/>
      <c r="EOS103" s="184"/>
      <c r="EOT103" s="185"/>
      <c r="EOU103" s="183"/>
      <c r="EOW103" s="182"/>
      <c r="EPB103" s="183"/>
      <c r="EPC103" s="183"/>
      <c r="EPD103" s="183"/>
      <c r="EPE103" s="184"/>
      <c r="EPF103" s="185"/>
      <c r="EPG103" s="183"/>
      <c r="EPI103" s="182"/>
      <c r="EPN103" s="183"/>
      <c r="EPO103" s="183"/>
      <c r="EPP103" s="183"/>
      <c r="EPQ103" s="184"/>
      <c r="EPR103" s="185"/>
      <c r="EPS103" s="183"/>
      <c r="EPU103" s="182"/>
      <c r="EPZ103" s="183"/>
      <c r="EQA103" s="183"/>
      <c r="EQB103" s="183"/>
      <c r="EQC103" s="184"/>
      <c r="EQD103" s="185"/>
      <c r="EQE103" s="183"/>
      <c r="EQG103" s="182"/>
      <c r="EQL103" s="183"/>
      <c r="EQM103" s="183"/>
      <c r="EQN103" s="183"/>
      <c r="EQO103" s="184"/>
      <c r="EQP103" s="185"/>
      <c r="EQQ103" s="183"/>
      <c r="EQS103" s="182"/>
      <c r="EQX103" s="183"/>
      <c r="EQY103" s="183"/>
      <c r="EQZ103" s="183"/>
      <c r="ERA103" s="184"/>
      <c r="ERB103" s="185"/>
      <c r="ERC103" s="183"/>
      <c r="ERE103" s="182"/>
      <c r="ERJ103" s="183"/>
      <c r="ERK103" s="183"/>
      <c r="ERL103" s="183"/>
      <c r="ERM103" s="184"/>
      <c r="ERN103" s="185"/>
      <c r="ERO103" s="183"/>
      <c r="ERQ103" s="182"/>
      <c r="ERV103" s="183"/>
      <c r="ERW103" s="183"/>
      <c r="ERX103" s="183"/>
      <c r="ERY103" s="184"/>
      <c r="ERZ103" s="185"/>
      <c r="ESA103" s="183"/>
      <c r="ESC103" s="182"/>
      <c r="ESH103" s="183"/>
      <c r="ESI103" s="183"/>
      <c r="ESJ103" s="183"/>
      <c r="ESK103" s="184"/>
      <c r="ESL103" s="185"/>
      <c r="ESM103" s="183"/>
      <c r="ESO103" s="182"/>
      <c r="EST103" s="183"/>
      <c r="ESU103" s="183"/>
      <c r="ESV103" s="183"/>
      <c r="ESW103" s="184"/>
      <c r="ESX103" s="185"/>
      <c r="ESY103" s="183"/>
      <c r="ETA103" s="182"/>
      <c r="ETF103" s="183"/>
      <c r="ETG103" s="183"/>
      <c r="ETH103" s="183"/>
      <c r="ETI103" s="184"/>
      <c r="ETJ103" s="185"/>
      <c r="ETK103" s="183"/>
      <c r="ETM103" s="182"/>
      <c r="ETR103" s="183"/>
      <c r="ETS103" s="183"/>
      <c r="ETT103" s="183"/>
      <c r="ETU103" s="184"/>
      <c r="ETV103" s="185"/>
      <c r="ETW103" s="183"/>
      <c r="ETY103" s="182"/>
      <c r="EUD103" s="183"/>
      <c r="EUE103" s="183"/>
      <c r="EUF103" s="183"/>
      <c r="EUG103" s="184"/>
      <c r="EUH103" s="185"/>
      <c r="EUI103" s="183"/>
      <c r="EUK103" s="182"/>
      <c r="EUP103" s="183"/>
      <c r="EUQ103" s="183"/>
      <c r="EUR103" s="183"/>
      <c r="EUS103" s="184"/>
      <c r="EUT103" s="185"/>
      <c r="EUU103" s="183"/>
      <c r="EUW103" s="182"/>
      <c r="EVB103" s="183"/>
      <c r="EVC103" s="183"/>
      <c r="EVD103" s="183"/>
      <c r="EVE103" s="184"/>
      <c r="EVF103" s="185"/>
      <c r="EVG103" s="183"/>
      <c r="EVI103" s="182"/>
      <c r="EVN103" s="183"/>
      <c r="EVO103" s="183"/>
      <c r="EVP103" s="183"/>
      <c r="EVQ103" s="184"/>
      <c r="EVR103" s="185"/>
      <c r="EVS103" s="183"/>
      <c r="EVU103" s="182"/>
      <c r="EVZ103" s="183"/>
      <c r="EWA103" s="183"/>
      <c r="EWB103" s="183"/>
      <c r="EWC103" s="184"/>
      <c r="EWD103" s="185"/>
      <c r="EWE103" s="183"/>
      <c r="EWG103" s="182"/>
      <c r="EWL103" s="183"/>
      <c r="EWM103" s="183"/>
      <c r="EWN103" s="183"/>
      <c r="EWO103" s="184"/>
      <c r="EWP103" s="185"/>
      <c r="EWQ103" s="183"/>
      <c r="EWS103" s="182"/>
      <c r="EWX103" s="183"/>
      <c r="EWY103" s="183"/>
      <c r="EWZ103" s="183"/>
      <c r="EXA103" s="184"/>
      <c r="EXB103" s="185"/>
      <c r="EXC103" s="183"/>
      <c r="EXE103" s="182"/>
      <c r="EXJ103" s="183"/>
      <c r="EXK103" s="183"/>
      <c r="EXL103" s="183"/>
      <c r="EXM103" s="184"/>
      <c r="EXN103" s="185"/>
      <c r="EXO103" s="183"/>
      <c r="EXQ103" s="182"/>
      <c r="EXV103" s="183"/>
      <c r="EXW103" s="183"/>
      <c r="EXX103" s="183"/>
      <c r="EXY103" s="184"/>
      <c r="EXZ103" s="185"/>
      <c r="EYA103" s="183"/>
      <c r="EYC103" s="182"/>
      <c r="EYH103" s="183"/>
      <c r="EYI103" s="183"/>
      <c r="EYJ103" s="183"/>
      <c r="EYK103" s="184"/>
      <c r="EYL103" s="185"/>
      <c r="EYM103" s="183"/>
      <c r="EYO103" s="182"/>
      <c r="EYT103" s="183"/>
      <c r="EYU103" s="183"/>
      <c r="EYV103" s="183"/>
      <c r="EYW103" s="184"/>
      <c r="EYX103" s="185"/>
      <c r="EYY103" s="183"/>
      <c r="EZA103" s="182"/>
      <c r="EZF103" s="183"/>
      <c r="EZG103" s="183"/>
      <c r="EZH103" s="183"/>
      <c r="EZI103" s="184"/>
      <c r="EZJ103" s="185"/>
      <c r="EZK103" s="183"/>
      <c r="EZM103" s="182"/>
      <c r="EZR103" s="183"/>
      <c r="EZS103" s="183"/>
      <c r="EZT103" s="183"/>
      <c r="EZU103" s="184"/>
      <c r="EZV103" s="185"/>
      <c r="EZW103" s="183"/>
      <c r="EZY103" s="182"/>
      <c r="FAD103" s="183"/>
      <c r="FAE103" s="183"/>
      <c r="FAF103" s="183"/>
      <c r="FAG103" s="184"/>
      <c r="FAH103" s="185"/>
      <c r="FAI103" s="183"/>
      <c r="FAK103" s="182"/>
      <c r="FAP103" s="183"/>
      <c r="FAQ103" s="183"/>
      <c r="FAR103" s="183"/>
      <c r="FAS103" s="184"/>
      <c r="FAT103" s="185"/>
      <c r="FAU103" s="183"/>
      <c r="FAW103" s="182"/>
      <c r="FBB103" s="183"/>
      <c r="FBC103" s="183"/>
      <c r="FBD103" s="183"/>
      <c r="FBE103" s="184"/>
      <c r="FBF103" s="185"/>
      <c r="FBG103" s="183"/>
      <c r="FBI103" s="182"/>
      <c r="FBN103" s="183"/>
      <c r="FBO103" s="183"/>
      <c r="FBP103" s="183"/>
      <c r="FBQ103" s="184"/>
      <c r="FBR103" s="185"/>
      <c r="FBS103" s="183"/>
      <c r="FBU103" s="182"/>
      <c r="FBZ103" s="183"/>
      <c r="FCA103" s="183"/>
      <c r="FCB103" s="183"/>
      <c r="FCC103" s="184"/>
      <c r="FCD103" s="185"/>
      <c r="FCE103" s="183"/>
      <c r="FCG103" s="182"/>
      <c r="FCL103" s="183"/>
      <c r="FCM103" s="183"/>
      <c r="FCN103" s="183"/>
      <c r="FCO103" s="184"/>
      <c r="FCP103" s="185"/>
      <c r="FCQ103" s="183"/>
      <c r="FCS103" s="182"/>
      <c r="FCX103" s="183"/>
      <c r="FCY103" s="183"/>
      <c r="FCZ103" s="183"/>
      <c r="FDA103" s="184"/>
      <c r="FDB103" s="185"/>
      <c r="FDC103" s="183"/>
      <c r="FDE103" s="182"/>
      <c r="FDJ103" s="183"/>
      <c r="FDK103" s="183"/>
      <c r="FDL103" s="183"/>
      <c r="FDM103" s="184"/>
      <c r="FDN103" s="185"/>
      <c r="FDO103" s="183"/>
      <c r="FDQ103" s="182"/>
      <c r="FDV103" s="183"/>
      <c r="FDW103" s="183"/>
      <c r="FDX103" s="183"/>
      <c r="FDY103" s="184"/>
      <c r="FDZ103" s="185"/>
      <c r="FEA103" s="183"/>
      <c r="FEC103" s="182"/>
      <c r="FEH103" s="183"/>
      <c r="FEI103" s="183"/>
      <c r="FEJ103" s="183"/>
      <c r="FEK103" s="184"/>
      <c r="FEL103" s="185"/>
      <c r="FEM103" s="183"/>
      <c r="FEO103" s="182"/>
      <c r="FET103" s="183"/>
      <c r="FEU103" s="183"/>
      <c r="FEV103" s="183"/>
      <c r="FEW103" s="184"/>
      <c r="FEX103" s="185"/>
      <c r="FEY103" s="183"/>
      <c r="FFA103" s="182"/>
      <c r="FFF103" s="183"/>
      <c r="FFG103" s="183"/>
      <c r="FFH103" s="183"/>
      <c r="FFI103" s="184"/>
      <c r="FFJ103" s="185"/>
      <c r="FFK103" s="183"/>
      <c r="FFM103" s="182"/>
      <c r="FFR103" s="183"/>
      <c r="FFS103" s="183"/>
      <c r="FFT103" s="183"/>
      <c r="FFU103" s="184"/>
      <c r="FFV103" s="185"/>
      <c r="FFW103" s="183"/>
      <c r="FFY103" s="182"/>
      <c r="FGD103" s="183"/>
      <c r="FGE103" s="183"/>
      <c r="FGF103" s="183"/>
      <c r="FGG103" s="184"/>
      <c r="FGH103" s="185"/>
      <c r="FGI103" s="183"/>
      <c r="FGK103" s="182"/>
      <c r="FGP103" s="183"/>
      <c r="FGQ103" s="183"/>
      <c r="FGR103" s="183"/>
      <c r="FGS103" s="184"/>
      <c r="FGT103" s="185"/>
      <c r="FGU103" s="183"/>
      <c r="FGW103" s="182"/>
      <c r="FHB103" s="183"/>
      <c r="FHC103" s="183"/>
      <c r="FHD103" s="183"/>
      <c r="FHE103" s="184"/>
      <c r="FHF103" s="185"/>
      <c r="FHG103" s="183"/>
      <c r="FHI103" s="182"/>
      <c r="FHN103" s="183"/>
      <c r="FHO103" s="183"/>
      <c r="FHP103" s="183"/>
      <c r="FHQ103" s="184"/>
      <c r="FHR103" s="185"/>
      <c r="FHS103" s="183"/>
      <c r="FHU103" s="182"/>
      <c r="FHZ103" s="183"/>
      <c r="FIA103" s="183"/>
      <c r="FIB103" s="183"/>
      <c r="FIC103" s="184"/>
      <c r="FID103" s="185"/>
      <c r="FIE103" s="183"/>
      <c r="FIG103" s="182"/>
      <c r="FIL103" s="183"/>
      <c r="FIM103" s="183"/>
      <c r="FIN103" s="183"/>
      <c r="FIO103" s="184"/>
      <c r="FIP103" s="185"/>
      <c r="FIQ103" s="183"/>
      <c r="FIS103" s="182"/>
      <c r="FIX103" s="183"/>
      <c r="FIY103" s="183"/>
      <c r="FIZ103" s="183"/>
      <c r="FJA103" s="184"/>
      <c r="FJB103" s="185"/>
      <c r="FJC103" s="183"/>
      <c r="FJE103" s="182"/>
      <c r="FJJ103" s="183"/>
      <c r="FJK103" s="183"/>
      <c r="FJL103" s="183"/>
      <c r="FJM103" s="184"/>
      <c r="FJN103" s="185"/>
      <c r="FJO103" s="183"/>
      <c r="FJQ103" s="182"/>
      <c r="FJV103" s="183"/>
      <c r="FJW103" s="183"/>
      <c r="FJX103" s="183"/>
      <c r="FJY103" s="184"/>
      <c r="FJZ103" s="185"/>
      <c r="FKA103" s="183"/>
      <c r="FKC103" s="182"/>
      <c r="FKH103" s="183"/>
      <c r="FKI103" s="183"/>
      <c r="FKJ103" s="183"/>
      <c r="FKK103" s="184"/>
      <c r="FKL103" s="185"/>
      <c r="FKM103" s="183"/>
      <c r="FKO103" s="182"/>
      <c r="FKT103" s="183"/>
      <c r="FKU103" s="183"/>
      <c r="FKV103" s="183"/>
      <c r="FKW103" s="184"/>
      <c r="FKX103" s="185"/>
      <c r="FKY103" s="183"/>
      <c r="FLA103" s="182"/>
      <c r="FLF103" s="183"/>
      <c r="FLG103" s="183"/>
      <c r="FLH103" s="183"/>
      <c r="FLI103" s="184"/>
      <c r="FLJ103" s="185"/>
      <c r="FLK103" s="183"/>
      <c r="FLM103" s="182"/>
      <c r="FLR103" s="183"/>
      <c r="FLS103" s="183"/>
      <c r="FLT103" s="183"/>
      <c r="FLU103" s="184"/>
      <c r="FLV103" s="185"/>
      <c r="FLW103" s="183"/>
      <c r="FLY103" s="182"/>
      <c r="FMD103" s="183"/>
      <c r="FME103" s="183"/>
      <c r="FMF103" s="183"/>
      <c r="FMG103" s="184"/>
      <c r="FMH103" s="185"/>
      <c r="FMI103" s="183"/>
      <c r="FMK103" s="182"/>
      <c r="FMP103" s="183"/>
      <c r="FMQ103" s="183"/>
      <c r="FMR103" s="183"/>
      <c r="FMS103" s="184"/>
      <c r="FMT103" s="185"/>
      <c r="FMU103" s="183"/>
      <c r="FMW103" s="182"/>
      <c r="FNB103" s="183"/>
      <c r="FNC103" s="183"/>
      <c r="FND103" s="183"/>
      <c r="FNE103" s="184"/>
      <c r="FNF103" s="185"/>
      <c r="FNG103" s="183"/>
      <c r="FNI103" s="182"/>
      <c r="FNN103" s="183"/>
      <c r="FNO103" s="183"/>
      <c r="FNP103" s="183"/>
      <c r="FNQ103" s="184"/>
      <c r="FNR103" s="185"/>
      <c r="FNS103" s="183"/>
      <c r="FNU103" s="182"/>
      <c r="FNZ103" s="183"/>
      <c r="FOA103" s="183"/>
      <c r="FOB103" s="183"/>
      <c r="FOC103" s="184"/>
      <c r="FOD103" s="185"/>
      <c r="FOE103" s="183"/>
      <c r="FOG103" s="182"/>
      <c r="FOL103" s="183"/>
      <c r="FOM103" s="183"/>
      <c r="FON103" s="183"/>
      <c r="FOO103" s="184"/>
      <c r="FOP103" s="185"/>
      <c r="FOQ103" s="183"/>
      <c r="FOS103" s="182"/>
      <c r="FOX103" s="183"/>
      <c r="FOY103" s="183"/>
      <c r="FOZ103" s="183"/>
      <c r="FPA103" s="184"/>
      <c r="FPB103" s="185"/>
      <c r="FPC103" s="183"/>
      <c r="FPE103" s="182"/>
      <c r="FPJ103" s="183"/>
      <c r="FPK103" s="183"/>
      <c r="FPL103" s="183"/>
      <c r="FPM103" s="184"/>
      <c r="FPN103" s="185"/>
      <c r="FPO103" s="183"/>
      <c r="FPQ103" s="182"/>
      <c r="FPV103" s="183"/>
      <c r="FPW103" s="183"/>
      <c r="FPX103" s="183"/>
      <c r="FPY103" s="184"/>
      <c r="FPZ103" s="185"/>
      <c r="FQA103" s="183"/>
      <c r="FQC103" s="182"/>
      <c r="FQH103" s="183"/>
      <c r="FQI103" s="183"/>
      <c r="FQJ103" s="183"/>
      <c r="FQK103" s="184"/>
      <c r="FQL103" s="185"/>
      <c r="FQM103" s="183"/>
      <c r="FQO103" s="182"/>
      <c r="FQT103" s="183"/>
      <c r="FQU103" s="183"/>
      <c r="FQV103" s="183"/>
      <c r="FQW103" s="184"/>
      <c r="FQX103" s="185"/>
      <c r="FQY103" s="183"/>
      <c r="FRA103" s="182"/>
      <c r="FRF103" s="183"/>
      <c r="FRG103" s="183"/>
      <c r="FRH103" s="183"/>
      <c r="FRI103" s="184"/>
      <c r="FRJ103" s="185"/>
      <c r="FRK103" s="183"/>
      <c r="FRM103" s="182"/>
      <c r="FRR103" s="183"/>
      <c r="FRS103" s="183"/>
      <c r="FRT103" s="183"/>
      <c r="FRU103" s="184"/>
      <c r="FRV103" s="185"/>
      <c r="FRW103" s="183"/>
      <c r="FRY103" s="182"/>
      <c r="FSD103" s="183"/>
      <c r="FSE103" s="183"/>
      <c r="FSF103" s="183"/>
      <c r="FSG103" s="184"/>
      <c r="FSH103" s="185"/>
      <c r="FSI103" s="183"/>
      <c r="FSK103" s="182"/>
      <c r="FSP103" s="183"/>
      <c r="FSQ103" s="183"/>
      <c r="FSR103" s="183"/>
      <c r="FSS103" s="184"/>
      <c r="FST103" s="185"/>
      <c r="FSU103" s="183"/>
      <c r="FSW103" s="182"/>
      <c r="FTB103" s="183"/>
      <c r="FTC103" s="183"/>
      <c r="FTD103" s="183"/>
      <c r="FTE103" s="184"/>
      <c r="FTF103" s="185"/>
      <c r="FTG103" s="183"/>
      <c r="FTI103" s="182"/>
      <c r="FTN103" s="183"/>
      <c r="FTO103" s="183"/>
      <c r="FTP103" s="183"/>
      <c r="FTQ103" s="184"/>
      <c r="FTR103" s="185"/>
      <c r="FTS103" s="183"/>
      <c r="FTU103" s="182"/>
      <c r="FTZ103" s="183"/>
      <c r="FUA103" s="183"/>
      <c r="FUB103" s="183"/>
      <c r="FUC103" s="184"/>
      <c r="FUD103" s="185"/>
      <c r="FUE103" s="183"/>
      <c r="FUG103" s="182"/>
      <c r="FUL103" s="183"/>
      <c r="FUM103" s="183"/>
      <c r="FUN103" s="183"/>
      <c r="FUO103" s="184"/>
      <c r="FUP103" s="185"/>
      <c r="FUQ103" s="183"/>
      <c r="FUS103" s="182"/>
      <c r="FUX103" s="183"/>
      <c r="FUY103" s="183"/>
      <c r="FUZ103" s="183"/>
      <c r="FVA103" s="184"/>
      <c r="FVB103" s="185"/>
      <c r="FVC103" s="183"/>
      <c r="FVE103" s="182"/>
      <c r="FVJ103" s="183"/>
      <c r="FVK103" s="183"/>
      <c r="FVL103" s="183"/>
      <c r="FVM103" s="184"/>
      <c r="FVN103" s="185"/>
      <c r="FVO103" s="183"/>
      <c r="FVQ103" s="182"/>
      <c r="FVV103" s="183"/>
      <c r="FVW103" s="183"/>
      <c r="FVX103" s="183"/>
      <c r="FVY103" s="184"/>
      <c r="FVZ103" s="185"/>
      <c r="FWA103" s="183"/>
      <c r="FWC103" s="182"/>
      <c r="FWH103" s="183"/>
      <c r="FWI103" s="183"/>
      <c r="FWJ103" s="183"/>
      <c r="FWK103" s="184"/>
      <c r="FWL103" s="185"/>
      <c r="FWM103" s="183"/>
      <c r="FWO103" s="182"/>
      <c r="FWT103" s="183"/>
      <c r="FWU103" s="183"/>
      <c r="FWV103" s="183"/>
      <c r="FWW103" s="184"/>
      <c r="FWX103" s="185"/>
      <c r="FWY103" s="183"/>
      <c r="FXA103" s="182"/>
      <c r="FXF103" s="183"/>
      <c r="FXG103" s="183"/>
      <c r="FXH103" s="183"/>
      <c r="FXI103" s="184"/>
      <c r="FXJ103" s="185"/>
      <c r="FXK103" s="183"/>
      <c r="FXM103" s="182"/>
      <c r="FXR103" s="183"/>
      <c r="FXS103" s="183"/>
      <c r="FXT103" s="183"/>
      <c r="FXU103" s="184"/>
      <c r="FXV103" s="185"/>
      <c r="FXW103" s="183"/>
      <c r="FXY103" s="182"/>
      <c r="FYD103" s="183"/>
      <c r="FYE103" s="183"/>
      <c r="FYF103" s="183"/>
      <c r="FYG103" s="184"/>
      <c r="FYH103" s="185"/>
      <c r="FYI103" s="183"/>
      <c r="FYK103" s="182"/>
      <c r="FYP103" s="183"/>
      <c r="FYQ103" s="183"/>
      <c r="FYR103" s="183"/>
      <c r="FYS103" s="184"/>
      <c r="FYT103" s="185"/>
      <c r="FYU103" s="183"/>
      <c r="FYW103" s="182"/>
      <c r="FZB103" s="183"/>
      <c r="FZC103" s="183"/>
      <c r="FZD103" s="183"/>
      <c r="FZE103" s="184"/>
      <c r="FZF103" s="185"/>
      <c r="FZG103" s="183"/>
      <c r="FZI103" s="182"/>
      <c r="FZN103" s="183"/>
      <c r="FZO103" s="183"/>
      <c r="FZP103" s="183"/>
      <c r="FZQ103" s="184"/>
      <c r="FZR103" s="185"/>
      <c r="FZS103" s="183"/>
      <c r="FZU103" s="182"/>
      <c r="FZZ103" s="183"/>
      <c r="GAA103" s="183"/>
      <c r="GAB103" s="183"/>
      <c r="GAC103" s="184"/>
      <c r="GAD103" s="185"/>
      <c r="GAE103" s="183"/>
      <c r="GAG103" s="182"/>
      <c r="GAL103" s="183"/>
      <c r="GAM103" s="183"/>
      <c r="GAN103" s="183"/>
      <c r="GAO103" s="184"/>
      <c r="GAP103" s="185"/>
      <c r="GAQ103" s="183"/>
      <c r="GAS103" s="182"/>
      <c r="GAX103" s="183"/>
      <c r="GAY103" s="183"/>
      <c r="GAZ103" s="183"/>
      <c r="GBA103" s="184"/>
      <c r="GBB103" s="185"/>
      <c r="GBC103" s="183"/>
      <c r="GBE103" s="182"/>
      <c r="GBJ103" s="183"/>
      <c r="GBK103" s="183"/>
      <c r="GBL103" s="183"/>
      <c r="GBM103" s="184"/>
      <c r="GBN103" s="185"/>
      <c r="GBO103" s="183"/>
      <c r="GBQ103" s="182"/>
      <c r="GBV103" s="183"/>
      <c r="GBW103" s="183"/>
      <c r="GBX103" s="183"/>
      <c r="GBY103" s="184"/>
      <c r="GBZ103" s="185"/>
      <c r="GCA103" s="183"/>
      <c r="GCC103" s="182"/>
      <c r="GCH103" s="183"/>
      <c r="GCI103" s="183"/>
      <c r="GCJ103" s="183"/>
      <c r="GCK103" s="184"/>
      <c r="GCL103" s="185"/>
      <c r="GCM103" s="183"/>
      <c r="GCO103" s="182"/>
      <c r="GCT103" s="183"/>
      <c r="GCU103" s="183"/>
      <c r="GCV103" s="183"/>
      <c r="GCW103" s="184"/>
      <c r="GCX103" s="185"/>
      <c r="GCY103" s="183"/>
      <c r="GDA103" s="182"/>
      <c r="GDF103" s="183"/>
      <c r="GDG103" s="183"/>
      <c r="GDH103" s="183"/>
      <c r="GDI103" s="184"/>
      <c r="GDJ103" s="185"/>
      <c r="GDK103" s="183"/>
      <c r="GDM103" s="182"/>
      <c r="GDR103" s="183"/>
      <c r="GDS103" s="183"/>
      <c r="GDT103" s="183"/>
      <c r="GDU103" s="184"/>
      <c r="GDV103" s="185"/>
      <c r="GDW103" s="183"/>
      <c r="GDY103" s="182"/>
      <c r="GED103" s="183"/>
      <c r="GEE103" s="183"/>
      <c r="GEF103" s="183"/>
      <c r="GEG103" s="184"/>
      <c r="GEH103" s="185"/>
      <c r="GEI103" s="183"/>
      <c r="GEK103" s="182"/>
      <c r="GEP103" s="183"/>
      <c r="GEQ103" s="183"/>
      <c r="GER103" s="183"/>
      <c r="GES103" s="184"/>
      <c r="GET103" s="185"/>
      <c r="GEU103" s="183"/>
      <c r="GEW103" s="182"/>
      <c r="GFB103" s="183"/>
      <c r="GFC103" s="183"/>
      <c r="GFD103" s="183"/>
      <c r="GFE103" s="184"/>
      <c r="GFF103" s="185"/>
      <c r="GFG103" s="183"/>
      <c r="GFI103" s="182"/>
      <c r="GFN103" s="183"/>
      <c r="GFO103" s="183"/>
      <c r="GFP103" s="183"/>
      <c r="GFQ103" s="184"/>
      <c r="GFR103" s="185"/>
      <c r="GFS103" s="183"/>
      <c r="GFU103" s="182"/>
      <c r="GFZ103" s="183"/>
      <c r="GGA103" s="183"/>
      <c r="GGB103" s="183"/>
      <c r="GGC103" s="184"/>
      <c r="GGD103" s="185"/>
      <c r="GGE103" s="183"/>
      <c r="GGG103" s="182"/>
      <c r="GGL103" s="183"/>
      <c r="GGM103" s="183"/>
      <c r="GGN103" s="183"/>
      <c r="GGO103" s="184"/>
      <c r="GGP103" s="185"/>
      <c r="GGQ103" s="183"/>
      <c r="GGS103" s="182"/>
      <c r="GGX103" s="183"/>
      <c r="GGY103" s="183"/>
      <c r="GGZ103" s="183"/>
      <c r="GHA103" s="184"/>
      <c r="GHB103" s="185"/>
      <c r="GHC103" s="183"/>
      <c r="GHE103" s="182"/>
      <c r="GHJ103" s="183"/>
      <c r="GHK103" s="183"/>
      <c r="GHL103" s="183"/>
      <c r="GHM103" s="184"/>
      <c r="GHN103" s="185"/>
      <c r="GHO103" s="183"/>
      <c r="GHQ103" s="182"/>
      <c r="GHV103" s="183"/>
      <c r="GHW103" s="183"/>
      <c r="GHX103" s="183"/>
      <c r="GHY103" s="184"/>
      <c r="GHZ103" s="185"/>
      <c r="GIA103" s="183"/>
      <c r="GIC103" s="182"/>
      <c r="GIH103" s="183"/>
      <c r="GII103" s="183"/>
      <c r="GIJ103" s="183"/>
      <c r="GIK103" s="184"/>
      <c r="GIL103" s="185"/>
      <c r="GIM103" s="183"/>
      <c r="GIO103" s="182"/>
      <c r="GIT103" s="183"/>
      <c r="GIU103" s="183"/>
      <c r="GIV103" s="183"/>
      <c r="GIW103" s="184"/>
      <c r="GIX103" s="185"/>
      <c r="GIY103" s="183"/>
      <c r="GJA103" s="182"/>
      <c r="GJF103" s="183"/>
      <c r="GJG103" s="183"/>
      <c r="GJH103" s="183"/>
      <c r="GJI103" s="184"/>
      <c r="GJJ103" s="185"/>
      <c r="GJK103" s="183"/>
      <c r="GJM103" s="182"/>
      <c r="GJR103" s="183"/>
      <c r="GJS103" s="183"/>
      <c r="GJT103" s="183"/>
      <c r="GJU103" s="184"/>
      <c r="GJV103" s="185"/>
      <c r="GJW103" s="183"/>
      <c r="GJY103" s="182"/>
      <c r="GKD103" s="183"/>
      <c r="GKE103" s="183"/>
      <c r="GKF103" s="183"/>
      <c r="GKG103" s="184"/>
      <c r="GKH103" s="185"/>
      <c r="GKI103" s="183"/>
      <c r="GKK103" s="182"/>
      <c r="GKP103" s="183"/>
      <c r="GKQ103" s="183"/>
      <c r="GKR103" s="183"/>
      <c r="GKS103" s="184"/>
      <c r="GKT103" s="185"/>
      <c r="GKU103" s="183"/>
      <c r="GKW103" s="182"/>
      <c r="GLB103" s="183"/>
      <c r="GLC103" s="183"/>
      <c r="GLD103" s="183"/>
      <c r="GLE103" s="184"/>
      <c r="GLF103" s="185"/>
      <c r="GLG103" s="183"/>
      <c r="GLI103" s="182"/>
      <c r="GLN103" s="183"/>
      <c r="GLO103" s="183"/>
      <c r="GLP103" s="183"/>
      <c r="GLQ103" s="184"/>
      <c r="GLR103" s="185"/>
      <c r="GLS103" s="183"/>
      <c r="GLU103" s="182"/>
      <c r="GLZ103" s="183"/>
      <c r="GMA103" s="183"/>
      <c r="GMB103" s="183"/>
      <c r="GMC103" s="184"/>
      <c r="GMD103" s="185"/>
      <c r="GME103" s="183"/>
      <c r="GMG103" s="182"/>
      <c r="GML103" s="183"/>
      <c r="GMM103" s="183"/>
      <c r="GMN103" s="183"/>
      <c r="GMO103" s="184"/>
      <c r="GMP103" s="185"/>
      <c r="GMQ103" s="183"/>
      <c r="GMS103" s="182"/>
      <c r="GMX103" s="183"/>
      <c r="GMY103" s="183"/>
      <c r="GMZ103" s="183"/>
      <c r="GNA103" s="184"/>
      <c r="GNB103" s="185"/>
      <c r="GNC103" s="183"/>
      <c r="GNE103" s="182"/>
      <c r="GNJ103" s="183"/>
      <c r="GNK103" s="183"/>
      <c r="GNL103" s="183"/>
      <c r="GNM103" s="184"/>
      <c r="GNN103" s="185"/>
      <c r="GNO103" s="183"/>
      <c r="GNQ103" s="182"/>
      <c r="GNV103" s="183"/>
      <c r="GNW103" s="183"/>
      <c r="GNX103" s="183"/>
      <c r="GNY103" s="184"/>
      <c r="GNZ103" s="185"/>
      <c r="GOA103" s="183"/>
      <c r="GOC103" s="182"/>
      <c r="GOH103" s="183"/>
      <c r="GOI103" s="183"/>
      <c r="GOJ103" s="183"/>
      <c r="GOK103" s="184"/>
      <c r="GOL103" s="185"/>
      <c r="GOM103" s="183"/>
      <c r="GOO103" s="182"/>
      <c r="GOT103" s="183"/>
      <c r="GOU103" s="183"/>
      <c r="GOV103" s="183"/>
      <c r="GOW103" s="184"/>
      <c r="GOX103" s="185"/>
      <c r="GOY103" s="183"/>
      <c r="GPA103" s="182"/>
      <c r="GPF103" s="183"/>
      <c r="GPG103" s="183"/>
      <c r="GPH103" s="183"/>
      <c r="GPI103" s="184"/>
      <c r="GPJ103" s="185"/>
      <c r="GPK103" s="183"/>
      <c r="GPM103" s="182"/>
      <c r="GPR103" s="183"/>
      <c r="GPS103" s="183"/>
      <c r="GPT103" s="183"/>
      <c r="GPU103" s="184"/>
      <c r="GPV103" s="185"/>
      <c r="GPW103" s="183"/>
      <c r="GPY103" s="182"/>
      <c r="GQD103" s="183"/>
      <c r="GQE103" s="183"/>
      <c r="GQF103" s="183"/>
      <c r="GQG103" s="184"/>
      <c r="GQH103" s="185"/>
      <c r="GQI103" s="183"/>
      <c r="GQK103" s="182"/>
      <c r="GQP103" s="183"/>
      <c r="GQQ103" s="183"/>
      <c r="GQR103" s="183"/>
      <c r="GQS103" s="184"/>
      <c r="GQT103" s="185"/>
      <c r="GQU103" s="183"/>
      <c r="GQW103" s="182"/>
      <c r="GRB103" s="183"/>
      <c r="GRC103" s="183"/>
      <c r="GRD103" s="183"/>
      <c r="GRE103" s="184"/>
      <c r="GRF103" s="185"/>
      <c r="GRG103" s="183"/>
      <c r="GRI103" s="182"/>
      <c r="GRN103" s="183"/>
      <c r="GRO103" s="183"/>
      <c r="GRP103" s="183"/>
      <c r="GRQ103" s="184"/>
      <c r="GRR103" s="185"/>
      <c r="GRS103" s="183"/>
      <c r="GRU103" s="182"/>
      <c r="GRZ103" s="183"/>
      <c r="GSA103" s="183"/>
      <c r="GSB103" s="183"/>
      <c r="GSC103" s="184"/>
      <c r="GSD103" s="185"/>
      <c r="GSE103" s="183"/>
      <c r="GSG103" s="182"/>
      <c r="GSL103" s="183"/>
      <c r="GSM103" s="183"/>
      <c r="GSN103" s="183"/>
      <c r="GSO103" s="184"/>
      <c r="GSP103" s="185"/>
      <c r="GSQ103" s="183"/>
      <c r="GSS103" s="182"/>
      <c r="GSX103" s="183"/>
      <c r="GSY103" s="183"/>
      <c r="GSZ103" s="183"/>
      <c r="GTA103" s="184"/>
      <c r="GTB103" s="185"/>
      <c r="GTC103" s="183"/>
      <c r="GTE103" s="182"/>
      <c r="GTJ103" s="183"/>
      <c r="GTK103" s="183"/>
      <c r="GTL103" s="183"/>
      <c r="GTM103" s="184"/>
      <c r="GTN103" s="185"/>
      <c r="GTO103" s="183"/>
      <c r="GTQ103" s="182"/>
      <c r="GTV103" s="183"/>
      <c r="GTW103" s="183"/>
      <c r="GTX103" s="183"/>
      <c r="GTY103" s="184"/>
      <c r="GTZ103" s="185"/>
      <c r="GUA103" s="183"/>
      <c r="GUC103" s="182"/>
      <c r="GUH103" s="183"/>
      <c r="GUI103" s="183"/>
      <c r="GUJ103" s="183"/>
      <c r="GUK103" s="184"/>
      <c r="GUL103" s="185"/>
      <c r="GUM103" s="183"/>
      <c r="GUO103" s="182"/>
      <c r="GUT103" s="183"/>
      <c r="GUU103" s="183"/>
      <c r="GUV103" s="183"/>
      <c r="GUW103" s="184"/>
      <c r="GUX103" s="185"/>
      <c r="GUY103" s="183"/>
      <c r="GVA103" s="182"/>
      <c r="GVF103" s="183"/>
      <c r="GVG103" s="183"/>
      <c r="GVH103" s="183"/>
      <c r="GVI103" s="184"/>
      <c r="GVJ103" s="185"/>
      <c r="GVK103" s="183"/>
      <c r="GVM103" s="182"/>
      <c r="GVR103" s="183"/>
      <c r="GVS103" s="183"/>
      <c r="GVT103" s="183"/>
      <c r="GVU103" s="184"/>
      <c r="GVV103" s="185"/>
      <c r="GVW103" s="183"/>
      <c r="GVY103" s="182"/>
      <c r="GWD103" s="183"/>
      <c r="GWE103" s="183"/>
      <c r="GWF103" s="183"/>
      <c r="GWG103" s="184"/>
      <c r="GWH103" s="185"/>
      <c r="GWI103" s="183"/>
      <c r="GWK103" s="182"/>
      <c r="GWP103" s="183"/>
      <c r="GWQ103" s="183"/>
      <c r="GWR103" s="183"/>
      <c r="GWS103" s="184"/>
      <c r="GWT103" s="185"/>
      <c r="GWU103" s="183"/>
      <c r="GWW103" s="182"/>
      <c r="GXB103" s="183"/>
      <c r="GXC103" s="183"/>
      <c r="GXD103" s="183"/>
      <c r="GXE103" s="184"/>
      <c r="GXF103" s="185"/>
      <c r="GXG103" s="183"/>
      <c r="GXI103" s="182"/>
      <c r="GXN103" s="183"/>
      <c r="GXO103" s="183"/>
      <c r="GXP103" s="183"/>
      <c r="GXQ103" s="184"/>
      <c r="GXR103" s="185"/>
      <c r="GXS103" s="183"/>
      <c r="GXU103" s="182"/>
      <c r="GXZ103" s="183"/>
      <c r="GYA103" s="183"/>
      <c r="GYB103" s="183"/>
      <c r="GYC103" s="184"/>
      <c r="GYD103" s="185"/>
      <c r="GYE103" s="183"/>
      <c r="GYG103" s="182"/>
      <c r="GYL103" s="183"/>
      <c r="GYM103" s="183"/>
      <c r="GYN103" s="183"/>
      <c r="GYO103" s="184"/>
      <c r="GYP103" s="185"/>
      <c r="GYQ103" s="183"/>
      <c r="GYS103" s="182"/>
      <c r="GYX103" s="183"/>
      <c r="GYY103" s="183"/>
      <c r="GYZ103" s="183"/>
      <c r="GZA103" s="184"/>
      <c r="GZB103" s="185"/>
      <c r="GZC103" s="183"/>
      <c r="GZE103" s="182"/>
      <c r="GZJ103" s="183"/>
      <c r="GZK103" s="183"/>
      <c r="GZL103" s="183"/>
      <c r="GZM103" s="184"/>
      <c r="GZN103" s="185"/>
      <c r="GZO103" s="183"/>
      <c r="GZQ103" s="182"/>
      <c r="GZV103" s="183"/>
      <c r="GZW103" s="183"/>
      <c r="GZX103" s="183"/>
      <c r="GZY103" s="184"/>
      <c r="GZZ103" s="185"/>
      <c r="HAA103" s="183"/>
      <c r="HAC103" s="182"/>
      <c r="HAH103" s="183"/>
      <c r="HAI103" s="183"/>
      <c r="HAJ103" s="183"/>
      <c r="HAK103" s="184"/>
      <c r="HAL103" s="185"/>
      <c r="HAM103" s="183"/>
      <c r="HAO103" s="182"/>
      <c r="HAT103" s="183"/>
      <c r="HAU103" s="183"/>
      <c r="HAV103" s="183"/>
      <c r="HAW103" s="184"/>
      <c r="HAX103" s="185"/>
      <c r="HAY103" s="183"/>
      <c r="HBA103" s="182"/>
      <c r="HBF103" s="183"/>
      <c r="HBG103" s="183"/>
      <c r="HBH103" s="183"/>
      <c r="HBI103" s="184"/>
      <c r="HBJ103" s="185"/>
      <c r="HBK103" s="183"/>
      <c r="HBM103" s="182"/>
      <c r="HBR103" s="183"/>
      <c r="HBS103" s="183"/>
      <c r="HBT103" s="183"/>
      <c r="HBU103" s="184"/>
      <c r="HBV103" s="185"/>
      <c r="HBW103" s="183"/>
      <c r="HBY103" s="182"/>
      <c r="HCD103" s="183"/>
      <c r="HCE103" s="183"/>
      <c r="HCF103" s="183"/>
      <c r="HCG103" s="184"/>
      <c r="HCH103" s="185"/>
      <c r="HCI103" s="183"/>
      <c r="HCK103" s="182"/>
      <c r="HCP103" s="183"/>
      <c r="HCQ103" s="183"/>
      <c r="HCR103" s="183"/>
      <c r="HCS103" s="184"/>
      <c r="HCT103" s="185"/>
      <c r="HCU103" s="183"/>
      <c r="HCW103" s="182"/>
      <c r="HDB103" s="183"/>
      <c r="HDC103" s="183"/>
      <c r="HDD103" s="183"/>
      <c r="HDE103" s="184"/>
      <c r="HDF103" s="185"/>
      <c r="HDG103" s="183"/>
      <c r="HDI103" s="182"/>
      <c r="HDN103" s="183"/>
      <c r="HDO103" s="183"/>
      <c r="HDP103" s="183"/>
      <c r="HDQ103" s="184"/>
      <c r="HDR103" s="185"/>
      <c r="HDS103" s="183"/>
      <c r="HDU103" s="182"/>
      <c r="HDZ103" s="183"/>
      <c r="HEA103" s="183"/>
      <c r="HEB103" s="183"/>
      <c r="HEC103" s="184"/>
      <c r="HED103" s="185"/>
      <c r="HEE103" s="183"/>
      <c r="HEG103" s="182"/>
      <c r="HEL103" s="183"/>
      <c r="HEM103" s="183"/>
      <c r="HEN103" s="183"/>
      <c r="HEO103" s="184"/>
      <c r="HEP103" s="185"/>
      <c r="HEQ103" s="183"/>
      <c r="HES103" s="182"/>
      <c r="HEX103" s="183"/>
      <c r="HEY103" s="183"/>
      <c r="HEZ103" s="183"/>
      <c r="HFA103" s="184"/>
      <c r="HFB103" s="185"/>
      <c r="HFC103" s="183"/>
      <c r="HFE103" s="182"/>
      <c r="HFJ103" s="183"/>
      <c r="HFK103" s="183"/>
      <c r="HFL103" s="183"/>
      <c r="HFM103" s="184"/>
      <c r="HFN103" s="185"/>
      <c r="HFO103" s="183"/>
      <c r="HFQ103" s="182"/>
      <c r="HFV103" s="183"/>
      <c r="HFW103" s="183"/>
      <c r="HFX103" s="183"/>
      <c r="HFY103" s="184"/>
      <c r="HFZ103" s="185"/>
      <c r="HGA103" s="183"/>
      <c r="HGC103" s="182"/>
      <c r="HGH103" s="183"/>
      <c r="HGI103" s="183"/>
      <c r="HGJ103" s="183"/>
      <c r="HGK103" s="184"/>
      <c r="HGL103" s="185"/>
      <c r="HGM103" s="183"/>
      <c r="HGO103" s="182"/>
      <c r="HGT103" s="183"/>
      <c r="HGU103" s="183"/>
      <c r="HGV103" s="183"/>
      <c r="HGW103" s="184"/>
      <c r="HGX103" s="185"/>
      <c r="HGY103" s="183"/>
      <c r="HHA103" s="182"/>
      <c r="HHF103" s="183"/>
      <c r="HHG103" s="183"/>
      <c r="HHH103" s="183"/>
      <c r="HHI103" s="184"/>
      <c r="HHJ103" s="185"/>
      <c r="HHK103" s="183"/>
      <c r="HHM103" s="182"/>
      <c r="HHR103" s="183"/>
      <c r="HHS103" s="183"/>
      <c r="HHT103" s="183"/>
      <c r="HHU103" s="184"/>
      <c r="HHV103" s="185"/>
      <c r="HHW103" s="183"/>
      <c r="HHY103" s="182"/>
      <c r="HID103" s="183"/>
      <c r="HIE103" s="183"/>
      <c r="HIF103" s="183"/>
      <c r="HIG103" s="184"/>
      <c r="HIH103" s="185"/>
      <c r="HII103" s="183"/>
      <c r="HIK103" s="182"/>
      <c r="HIP103" s="183"/>
      <c r="HIQ103" s="183"/>
      <c r="HIR103" s="183"/>
      <c r="HIS103" s="184"/>
      <c r="HIT103" s="185"/>
      <c r="HIU103" s="183"/>
      <c r="HIW103" s="182"/>
      <c r="HJB103" s="183"/>
      <c r="HJC103" s="183"/>
      <c r="HJD103" s="183"/>
      <c r="HJE103" s="184"/>
      <c r="HJF103" s="185"/>
      <c r="HJG103" s="183"/>
      <c r="HJI103" s="182"/>
      <c r="HJN103" s="183"/>
      <c r="HJO103" s="183"/>
      <c r="HJP103" s="183"/>
      <c r="HJQ103" s="184"/>
      <c r="HJR103" s="185"/>
      <c r="HJS103" s="183"/>
      <c r="HJU103" s="182"/>
      <c r="HJZ103" s="183"/>
      <c r="HKA103" s="183"/>
      <c r="HKB103" s="183"/>
      <c r="HKC103" s="184"/>
      <c r="HKD103" s="185"/>
      <c r="HKE103" s="183"/>
      <c r="HKG103" s="182"/>
      <c r="HKL103" s="183"/>
      <c r="HKM103" s="183"/>
      <c r="HKN103" s="183"/>
      <c r="HKO103" s="184"/>
      <c r="HKP103" s="185"/>
      <c r="HKQ103" s="183"/>
      <c r="HKS103" s="182"/>
      <c r="HKX103" s="183"/>
      <c r="HKY103" s="183"/>
      <c r="HKZ103" s="183"/>
      <c r="HLA103" s="184"/>
      <c r="HLB103" s="185"/>
      <c r="HLC103" s="183"/>
      <c r="HLE103" s="182"/>
      <c r="HLJ103" s="183"/>
      <c r="HLK103" s="183"/>
      <c r="HLL103" s="183"/>
      <c r="HLM103" s="184"/>
      <c r="HLN103" s="185"/>
      <c r="HLO103" s="183"/>
      <c r="HLQ103" s="182"/>
      <c r="HLV103" s="183"/>
      <c r="HLW103" s="183"/>
      <c r="HLX103" s="183"/>
      <c r="HLY103" s="184"/>
      <c r="HLZ103" s="185"/>
      <c r="HMA103" s="183"/>
      <c r="HMC103" s="182"/>
      <c r="HMH103" s="183"/>
      <c r="HMI103" s="183"/>
      <c r="HMJ103" s="183"/>
      <c r="HMK103" s="184"/>
      <c r="HML103" s="185"/>
      <c r="HMM103" s="183"/>
      <c r="HMO103" s="182"/>
      <c r="HMT103" s="183"/>
      <c r="HMU103" s="183"/>
      <c r="HMV103" s="183"/>
      <c r="HMW103" s="184"/>
      <c r="HMX103" s="185"/>
      <c r="HMY103" s="183"/>
      <c r="HNA103" s="182"/>
      <c r="HNF103" s="183"/>
      <c r="HNG103" s="183"/>
      <c r="HNH103" s="183"/>
      <c r="HNI103" s="184"/>
      <c r="HNJ103" s="185"/>
      <c r="HNK103" s="183"/>
      <c r="HNM103" s="182"/>
      <c r="HNR103" s="183"/>
      <c r="HNS103" s="183"/>
      <c r="HNT103" s="183"/>
      <c r="HNU103" s="184"/>
      <c r="HNV103" s="185"/>
      <c r="HNW103" s="183"/>
      <c r="HNY103" s="182"/>
      <c r="HOD103" s="183"/>
      <c r="HOE103" s="183"/>
      <c r="HOF103" s="183"/>
      <c r="HOG103" s="184"/>
      <c r="HOH103" s="185"/>
      <c r="HOI103" s="183"/>
      <c r="HOK103" s="182"/>
      <c r="HOP103" s="183"/>
      <c r="HOQ103" s="183"/>
      <c r="HOR103" s="183"/>
      <c r="HOS103" s="184"/>
      <c r="HOT103" s="185"/>
      <c r="HOU103" s="183"/>
      <c r="HOW103" s="182"/>
      <c r="HPB103" s="183"/>
      <c r="HPC103" s="183"/>
      <c r="HPD103" s="183"/>
      <c r="HPE103" s="184"/>
      <c r="HPF103" s="185"/>
      <c r="HPG103" s="183"/>
      <c r="HPI103" s="182"/>
      <c r="HPN103" s="183"/>
      <c r="HPO103" s="183"/>
      <c r="HPP103" s="183"/>
      <c r="HPQ103" s="184"/>
      <c r="HPR103" s="185"/>
      <c r="HPS103" s="183"/>
      <c r="HPU103" s="182"/>
      <c r="HPZ103" s="183"/>
      <c r="HQA103" s="183"/>
      <c r="HQB103" s="183"/>
      <c r="HQC103" s="184"/>
      <c r="HQD103" s="185"/>
      <c r="HQE103" s="183"/>
      <c r="HQG103" s="182"/>
      <c r="HQL103" s="183"/>
      <c r="HQM103" s="183"/>
      <c r="HQN103" s="183"/>
      <c r="HQO103" s="184"/>
      <c r="HQP103" s="185"/>
      <c r="HQQ103" s="183"/>
      <c r="HQS103" s="182"/>
      <c r="HQX103" s="183"/>
      <c r="HQY103" s="183"/>
      <c r="HQZ103" s="183"/>
      <c r="HRA103" s="184"/>
      <c r="HRB103" s="185"/>
      <c r="HRC103" s="183"/>
      <c r="HRE103" s="182"/>
      <c r="HRJ103" s="183"/>
      <c r="HRK103" s="183"/>
      <c r="HRL103" s="183"/>
      <c r="HRM103" s="184"/>
      <c r="HRN103" s="185"/>
      <c r="HRO103" s="183"/>
      <c r="HRQ103" s="182"/>
      <c r="HRV103" s="183"/>
      <c r="HRW103" s="183"/>
      <c r="HRX103" s="183"/>
      <c r="HRY103" s="184"/>
      <c r="HRZ103" s="185"/>
      <c r="HSA103" s="183"/>
      <c r="HSC103" s="182"/>
      <c r="HSH103" s="183"/>
      <c r="HSI103" s="183"/>
      <c r="HSJ103" s="183"/>
      <c r="HSK103" s="184"/>
      <c r="HSL103" s="185"/>
      <c r="HSM103" s="183"/>
      <c r="HSO103" s="182"/>
      <c r="HST103" s="183"/>
      <c r="HSU103" s="183"/>
      <c r="HSV103" s="183"/>
      <c r="HSW103" s="184"/>
      <c r="HSX103" s="185"/>
      <c r="HSY103" s="183"/>
      <c r="HTA103" s="182"/>
      <c r="HTF103" s="183"/>
      <c r="HTG103" s="183"/>
      <c r="HTH103" s="183"/>
      <c r="HTI103" s="184"/>
      <c r="HTJ103" s="185"/>
      <c r="HTK103" s="183"/>
      <c r="HTM103" s="182"/>
      <c r="HTR103" s="183"/>
      <c r="HTS103" s="183"/>
      <c r="HTT103" s="183"/>
      <c r="HTU103" s="184"/>
      <c r="HTV103" s="185"/>
      <c r="HTW103" s="183"/>
      <c r="HTY103" s="182"/>
      <c r="HUD103" s="183"/>
      <c r="HUE103" s="183"/>
      <c r="HUF103" s="183"/>
      <c r="HUG103" s="184"/>
      <c r="HUH103" s="185"/>
      <c r="HUI103" s="183"/>
      <c r="HUK103" s="182"/>
      <c r="HUP103" s="183"/>
      <c r="HUQ103" s="183"/>
      <c r="HUR103" s="183"/>
      <c r="HUS103" s="184"/>
      <c r="HUT103" s="185"/>
      <c r="HUU103" s="183"/>
      <c r="HUW103" s="182"/>
      <c r="HVB103" s="183"/>
      <c r="HVC103" s="183"/>
      <c r="HVD103" s="183"/>
      <c r="HVE103" s="184"/>
      <c r="HVF103" s="185"/>
      <c r="HVG103" s="183"/>
      <c r="HVI103" s="182"/>
      <c r="HVN103" s="183"/>
      <c r="HVO103" s="183"/>
      <c r="HVP103" s="183"/>
      <c r="HVQ103" s="184"/>
      <c r="HVR103" s="185"/>
      <c r="HVS103" s="183"/>
      <c r="HVU103" s="182"/>
      <c r="HVZ103" s="183"/>
      <c r="HWA103" s="183"/>
      <c r="HWB103" s="183"/>
      <c r="HWC103" s="184"/>
      <c r="HWD103" s="185"/>
      <c r="HWE103" s="183"/>
      <c r="HWG103" s="182"/>
      <c r="HWL103" s="183"/>
      <c r="HWM103" s="183"/>
      <c r="HWN103" s="183"/>
      <c r="HWO103" s="184"/>
      <c r="HWP103" s="185"/>
      <c r="HWQ103" s="183"/>
      <c r="HWS103" s="182"/>
      <c r="HWX103" s="183"/>
      <c r="HWY103" s="183"/>
      <c r="HWZ103" s="183"/>
      <c r="HXA103" s="184"/>
      <c r="HXB103" s="185"/>
      <c r="HXC103" s="183"/>
      <c r="HXE103" s="182"/>
      <c r="HXJ103" s="183"/>
      <c r="HXK103" s="183"/>
      <c r="HXL103" s="183"/>
      <c r="HXM103" s="184"/>
      <c r="HXN103" s="185"/>
      <c r="HXO103" s="183"/>
      <c r="HXQ103" s="182"/>
      <c r="HXV103" s="183"/>
      <c r="HXW103" s="183"/>
      <c r="HXX103" s="183"/>
      <c r="HXY103" s="184"/>
      <c r="HXZ103" s="185"/>
      <c r="HYA103" s="183"/>
      <c r="HYC103" s="182"/>
      <c r="HYH103" s="183"/>
      <c r="HYI103" s="183"/>
      <c r="HYJ103" s="183"/>
      <c r="HYK103" s="184"/>
      <c r="HYL103" s="185"/>
      <c r="HYM103" s="183"/>
      <c r="HYO103" s="182"/>
      <c r="HYT103" s="183"/>
      <c r="HYU103" s="183"/>
      <c r="HYV103" s="183"/>
      <c r="HYW103" s="184"/>
      <c r="HYX103" s="185"/>
      <c r="HYY103" s="183"/>
      <c r="HZA103" s="182"/>
      <c r="HZF103" s="183"/>
      <c r="HZG103" s="183"/>
      <c r="HZH103" s="183"/>
      <c r="HZI103" s="184"/>
      <c r="HZJ103" s="185"/>
      <c r="HZK103" s="183"/>
      <c r="HZM103" s="182"/>
      <c r="HZR103" s="183"/>
      <c r="HZS103" s="183"/>
      <c r="HZT103" s="183"/>
      <c r="HZU103" s="184"/>
      <c r="HZV103" s="185"/>
      <c r="HZW103" s="183"/>
      <c r="HZY103" s="182"/>
      <c r="IAD103" s="183"/>
      <c r="IAE103" s="183"/>
      <c r="IAF103" s="183"/>
      <c r="IAG103" s="184"/>
      <c r="IAH103" s="185"/>
      <c r="IAI103" s="183"/>
      <c r="IAK103" s="182"/>
      <c r="IAP103" s="183"/>
      <c r="IAQ103" s="183"/>
      <c r="IAR103" s="183"/>
      <c r="IAS103" s="184"/>
      <c r="IAT103" s="185"/>
      <c r="IAU103" s="183"/>
      <c r="IAW103" s="182"/>
      <c r="IBB103" s="183"/>
      <c r="IBC103" s="183"/>
      <c r="IBD103" s="183"/>
      <c r="IBE103" s="184"/>
      <c r="IBF103" s="185"/>
      <c r="IBG103" s="183"/>
      <c r="IBI103" s="182"/>
      <c r="IBN103" s="183"/>
      <c r="IBO103" s="183"/>
      <c r="IBP103" s="183"/>
      <c r="IBQ103" s="184"/>
      <c r="IBR103" s="185"/>
      <c r="IBS103" s="183"/>
      <c r="IBU103" s="182"/>
      <c r="IBZ103" s="183"/>
      <c r="ICA103" s="183"/>
      <c r="ICB103" s="183"/>
      <c r="ICC103" s="184"/>
      <c r="ICD103" s="185"/>
      <c r="ICE103" s="183"/>
      <c r="ICG103" s="182"/>
      <c r="ICL103" s="183"/>
      <c r="ICM103" s="183"/>
      <c r="ICN103" s="183"/>
      <c r="ICO103" s="184"/>
      <c r="ICP103" s="185"/>
      <c r="ICQ103" s="183"/>
      <c r="ICS103" s="182"/>
      <c r="ICX103" s="183"/>
      <c r="ICY103" s="183"/>
      <c r="ICZ103" s="183"/>
      <c r="IDA103" s="184"/>
      <c r="IDB103" s="185"/>
      <c r="IDC103" s="183"/>
      <c r="IDE103" s="182"/>
      <c r="IDJ103" s="183"/>
      <c r="IDK103" s="183"/>
      <c r="IDL103" s="183"/>
      <c r="IDM103" s="184"/>
      <c r="IDN103" s="185"/>
      <c r="IDO103" s="183"/>
      <c r="IDQ103" s="182"/>
      <c r="IDV103" s="183"/>
      <c r="IDW103" s="183"/>
      <c r="IDX103" s="183"/>
      <c r="IDY103" s="184"/>
      <c r="IDZ103" s="185"/>
      <c r="IEA103" s="183"/>
      <c r="IEC103" s="182"/>
      <c r="IEH103" s="183"/>
      <c r="IEI103" s="183"/>
      <c r="IEJ103" s="183"/>
      <c r="IEK103" s="184"/>
      <c r="IEL103" s="185"/>
      <c r="IEM103" s="183"/>
      <c r="IEO103" s="182"/>
      <c r="IET103" s="183"/>
      <c r="IEU103" s="183"/>
      <c r="IEV103" s="183"/>
      <c r="IEW103" s="184"/>
      <c r="IEX103" s="185"/>
      <c r="IEY103" s="183"/>
      <c r="IFA103" s="182"/>
      <c r="IFF103" s="183"/>
      <c r="IFG103" s="183"/>
      <c r="IFH103" s="183"/>
      <c r="IFI103" s="184"/>
      <c r="IFJ103" s="185"/>
      <c r="IFK103" s="183"/>
      <c r="IFM103" s="182"/>
      <c r="IFR103" s="183"/>
      <c r="IFS103" s="183"/>
      <c r="IFT103" s="183"/>
      <c r="IFU103" s="184"/>
      <c r="IFV103" s="185"/>
      <c r="IFW103" s="183"/>
      <c r="IFY103" s="182"/>
      <c r="IGD103" s="183"/>
      <c r="IGE103" s="183"/>
      <c r="IGF103" s="183"/>
      <c r="IGG103" s="184"/>
      <c r="IGH103" s="185"/>
      <c r="IGI103" s="183"/>
      <c r="IGK103" s="182"/>
      <c r="IGP103" s="183"/>
      <c r="IGQ103" s="183"/>
      <c r="IGR103" s="183"/>
      <c r="IGS103" s="184"/>
      <c r="IGT103" s="185"/>
      <c r="IGU103" s="183"/>
      <c r="IGW103" s="182"/>
      <c r="IHB103" s="183"/>
      <c r="IHC103" s="183"/>
      <c r="IHD103" s="183"/>
      <c r="IHE103" s="184"/>
      <c r="IHF103" s="185"/>
      <c r="IHG103" s="183"/>
      <c r="IHI103" s="182"/>
      <c r="IHN103" s="183"/>
      <c r="IHO103" s="183"/>
      <c r="IHP103" s="183"/>
      <c r="IHQ103" s="184"/>
      <c r="IHR103" s="185"/>
      <c r="IHS103" s="183"/>
      <c r="IHU103" s="182"/>
      <c r="IHZ103" s="183"/>
      <c r="IIA103" s="183"/>
      <c r="IIB103" s="183"/>
      <c r="IIC103" s="184"/>
      <c r="IID103" s="185"/>
      <c r="IIE103" s="183"/>
      <c r="IIG103" s="182"/>
      <c r="IIL103" s="183"/>
      <c r="IIM103" s="183"/>
      <c r="IIN103" s="183"/>
      <c r="IIO103" s="184"/>
      <c r="IIP103" s="185"/>
      <c r="IIQ103" s="183"/>
      <c r="IIS103" s="182"/>
      <c r="IIX103" s="183"/>
      <c r="IIY103" s="183"/>
      <c r="IIZ103" s="183"/>
      <c r="IJA103" s="184"/>
      <c r="IJB103" s="185"/>
      <c r="IJC103" s="183"/>
      <c r="IJE103" s="182"/>
      <c r="IJJ103" s="183"/>
      <c r="IJK103" s="183"/>
      <c r="IJL103" s="183"/>
      <c r="IJM103" s="184"/>
      <c r="IJN103" s="185"/>
      <c r="IJO103" s="183"/>
      <c r="IJQ103" s="182"/>
      <c r="IJV103" s="183"/>
      <c r="IJW103" s="183"/>
      <c r="IJX103" s="183"/>
      <c r="IJY103" s="184"/>
      <c r="IJZ103" s="185"/>
      <c r="IKA103" s="183"/>
      <c r="IKC103" s="182"/>
      <c r="IKH103" s="183"/>
      <c r="IKI103" s="183"/>
      <c r="IKJ103" s="183"/>
      <c r="IKK103" s="184"/>
      <c r="IKL103" s="185"/>
      <c r="IKM103" s="183"/>
      <c r="IKO103" s="182"/>
      <c r="IKT103" s="183"/>
      <c r="IKU103" s="183"/>
      <c r="IKV103" s="183"/>
      <c r="IKW103" s="184"/>
      <c r="IKX103" s="185"/>
      <c r="IKY103" s="183"/>
      <c r="ILA103" s="182"/>
      <c r="ILF103" s="183"/>
      <c r="ILG103" s="183"/>
      <c r="ILH103" s="183"/>
      <c r="ILI103" s="184"/>
      <c r="ILJ103" s="185"/>
      <c r="ILK103" s="183"/>
      <c r="ILM103" s="182"/>
      <c r="ILR103" s="183"/>
      <c r="ILS103" s="183"/>
      <c r="ILT103" s="183"/>
      <c r="ILU103" s="184"/>
      <c r="ILV103" s="185"/>
      <c r="ILW103" s="183"/>
      <c r="ILY103" s="182"/>
      <c r="IMD103" s="183"/>
      <c r="IME103" s="183"/>
      <c r="IMF103" s="183"/>
      <c r="IMG103" s="184"/>
      <c r="IMH103" s="185"/>
      <c r="IMI103" s="183"/>
      <c r="IMK103" s="182"/>
      <c r="IMP103" s="183"/>
      <c r="IMQ103" s="183"/>
      <c r="IMR103" s="183"/>
      <c r="IMS103" s="184"/>
      <c r="IMT103" s="185"/>
      <c r="IMU103" s="183"/>
      <c r="IMW103" s="182"/>
      <c r="INB103" s="183"/>
      <c r="INC103" s="183"/>
      <c r="IND103" s="183"/>
      <c r="INE103" s="184"/>
      <c r="INF103" s="185"/>
      <c r="ING103" s="183"/>
      <c r="INI103" s="182"/>
      <c r="INN103" s="183"/>
      <c r="INO103" s="183"/>
      <c r="INP103" s="183"/>
      <c r="INQ103" s="184"/>
      <c r="INR103" s="185"/>
      <c r="INS103" s="183"/>
      <c r="INU103" s="182"/>
      <c r="INZ103" s="183"/>
      <c r="IOA103" s="183"/>
      <c r="IOB103" s="183"/>
      <c r="IOC103" s="184"/>
      <c r="IOD103" s="185"/>
      <c r="IOE103" s="183"/>
      <c r="IOG103" s="182"/>
      <c r="IOL103" s="183"/>
      <c r="IOM103" s="183"/>
      <c r="ION103" s="183"/>
      <c r="IOO103" s="184"/>
      <c r="IOP103" s="185"/>
      <c r="IOQ103" s="183"/>
      <c r="IOS103" s="182"/>
      <c r="IOX103" s="183"/>
      <c r="IOY103" s="183"/>
      <c r="IOZ103" s="183"/>
      <c r="IPA103" s="184"/>
      <c r="IPB103" s="185"/>
      <c r="IPC103" s="183"/>
      <c r="IPE103" s="182"/>
      <c r="IPJ103" s="183"/>
      <c r="IPK103" s="183"/>
      <c r="IPL103" s="183"/>
      <c r="IPM103" s="184"/>
      <c r="IPN103" s="185"/>
      <c r="IPO103" s="183"/>
      <c r="IPQ103" s="182"/>
      <c r="IPV103" s="183"/>
      <c r="IPW103" s="183"/>
      <c r="IPX103" s="183"/>
      <c r="IPY103" s="184"/>
      <c r="IPZ103" s="185"/>
      <c r="IQA103" s="183"/>
      <c r="IQC103" s="182"/>
      <c r="IQH103" s="183"/>
      <c r="IQI103" s="183"/>
      <c r="IQJ103" s="183"/>
      <c r="IQK103" s="184"/>
      <c r="IQL103" s="185"/>
      <c r="IQM103" s="183"/>
      <c r="IQO103" s="182"/>
      <c r="IQT103" s="183"/>
      <c r="IQU103" s="183"/>
      <c r="IQV103" s="183"/>
      <c r="IQW103" s="184"/>
      <c r="IQX103" s="185"/>
      <c r="IQY103" s="183"/>
      <c r="IRA103" s="182"/>
      <c r="IRF103" s="183"/>
      <c r="IRG103" s="183"/>
      <c r="IRH103" s="183"/>
      <c r="IRI103" s="184"/>
      <c r="IRJ103" s="185"/>
      <c r="IRK103" s="183"/>
      <c r="IRM103" s="182"/>
      <c r="IRR103" s="183"/>
      <c r="IRS103" s="183"/>
      <c r="IRT103" s="183"/>
      <c r="IRU103" s="184"/>
      <c r="IRV103" s="185"/>
      <c r="IRW103" s="183"/>
      <c r="IRY103" s="182"/>
      <c r="ISD103" s="183"/>
      <c r="ISE103" s="183"/>
      <c r="ISF103" s="183"/>
      <c r="ISG103" s="184"/>
      <c r="ISH103" s="185"/>
      <c r="ISI103" s="183"/>
      <c r="ISK103" s="182"/>
      <c r="ISP103" s="183"/>
      <c r="ISQ103" s="183"/>
      <c r="ISR103" s="183"/>
      <c r="ISS103" s="184"/>
      <c r="IST103" s="185"/>
      <c r="ISU103" s="183"/>
      <c r="ISW103" s="182"/>
      <c r="ITB103" s="183"/>
      <c r="ITC103" s="183"/>
      <c r="ITD103" s="183"/>
      <c r="ITE103" s="184"/>
      <c r="ITF103" s="185"/>
      <c r="ITG103" s="183"/>
      <c r="ITI103" s="182"/>
      <c r="ITN103" s="183"/>
      <c r="ITO103" s="183"/>
      <c r="ITP103" s="183"/>
      <c r="ITQ103" s="184"/>
      <c r="ITR103" s="185"/>
      <c r="ITS103" s="183"/>
      <c r="ITU103" s="182"/>
      <c r="ITZ103" s="183"/>
      <c r="IUA103" s="183"/>
      <c r="IUB103" s="183"/>
      <c r="IUC103" s="184"/>
      <c r="IUD103" s="185"/>
      <c r="IUE103" s="183"/>
      <c r="IUG103" s="182"/>
      <c r="IUL103" s="183"/>
      <c r="IUM103" s="183"/>
      <c r="IUN103" s="183"/>
      <c r="IUO103" s="184"/>
      <c r="IUP103" s="185"/>
      <c r="IUQ103" s="183"/>
      <c r="IUS103" s="182"/>
      <c r="IUX103" s="183"/>
      <c r="IUY103" s="183"/>
      <c r="IUZ103" s="183"/>
      <c r="IVA103" s="184"/>
      <c r="IVB103" s="185"/>
      <c r="IVC103" s="183"/>
      <c r="IVE103" s="182"/>
      <c r="IVJ103" s="183"/>
      <c r="IVK103" s="183"/>
      <c r="IVL103" s="183"/>
      <c r="IVM103" s="184"/>
      <c r="IVN103" s="185"/>
      <c r="IVO103" s="183"/>
      <c r="IVQ103" s="182"/>
      <c r="IVV103" s="183"/>
      <c r="IVW103" s="183"/>
      <c r="IVX103" s="183"/>
      <c r="IVY103" s="184"/>
      <c r="IVZ103" s="185"/>
      <c r="IWA103" s="183"/>
      <c r="IWC103" s="182"/>
      <c r="IWH103" s="183"/>
      <c r="IWI103" s="183"/>
      <c r="IWJ103" s="183"/>
      <c r="IWK103" s="184"/>
      <c r="IWL103" s="185"/>
      <c r="IWM103" s="183"/>
      <c r="IWO103" s="182"/>
      <c r="IWT103" s="183"/>
      <c r="IWU103" s="183"/>
      <c r="IWV103" s="183"/>
      <c r="IWW103" s="184"/>
      <c r="IWX103" s="185"/>
      <c r="IWY103" s="183"/>
      <c r="IXA103" s="182"/>
      <c r="IXF103" s="183"/>
      <c r="IXG103" s="183"/>
      <c r="IXH103" s="183"/>
      <c r="IXI103" s="184"/>
      <c r="IXJ103" s="185"/>
      <c r="IXK103" s="183"/>
      <c r="IXM103" s="182"/>
      <c r="IXR103" s="183"/>
      <c r="IXS103" s="183"/>
      <c r="IXT103" s="183"/>
      <c r="IXU103" s="184"/>
      <c r="IXV103" s="185"/>
      <c r="IXW103" s="183"/>
      <c r="IXY103" s="182"/>
      <c r="IYD103" s="183"/>
      <c r="IYE103" s="183"/>
      <c r="IYF103" s="183"/>
      <c r="IYG103" s="184"/>
      <c r="IYH103" s="185"/>
      <c r="IYI103" s="183"/>
      <c r="IYK103" s="182"/>
      <c r="IYP103" s="183"/>
      <c r="IYQ103" s="183"/>
      <c r="IYR103" s="183"/>
      <c r="IYS103" s="184"/>
      <c r="IYT103" s="185"/>
      <c r="IYU103" s="183"/>
      <c r="IYW103" s="182"/>
      <c r="IZB103" s="183"/>
      <c r="IZC103" s="183"/>
      <c r="IZD103" s="183"/>
      <c r="IZE103" s="184"/>
      <c r="IZF103" s="185"/>
      <c r="IZG103" s="183"/>
      <c r="IZI103" s="182"/>
      <c r="IZN103" s="183"/>
      <c r="IZO103" s="183"/>
      <c r="IZP103" s="183"/>
      <c r="IZQ103" s="184"/>
      <c r="IZR103" s="185"/>
      <c r="IZS103" s="183"/>
      <c r="IZU103" s="182"/>
      <c r="IZZ103" s="183"/>
      <c r="JAA103" s="183"/>
      <c r="JAB103" s="183"/>
      <c r="JAC103" s="184"/>
      <c r="JAD103" s="185"/>
      <c r="JAE103" s="183"/>
      <c r="JAG103" s="182"/>
      <c r="JAL103" s="183"/>
      <c r="JAM103" s="183"/>
      <c r="JAN103" s="183"/>
      <c r="JAO103" s="184"/>
      <c r="JAP103" s="185"/>
      <c r="JAQ103" s="183"/>
      <c r="JAS103" s="182"/>
      <c r="JAX103" s="183"/>
      <c r="JAY103" s="183"/>
      <c r="JAZ103" s="183"/>
      <c r="JBA103" s="184"/>
      <c r="JBB103" s="185"/>
      <c r="JBC103" s="183"/>
      <c r="JBE103" s="182"/>
      <c r="JBJ103" s="183"/>
      <c r="JBK103" s="183"/>
      <c r="JBL103" s="183"/>
      <c r="JBM103" s="184"/>
      <c r="JBN103" s="185"/>
      <c r="JBO103" s="183"/>
      <c r="JBQ103" s="182"/>
      <c r="JBV103" s="183"/>
      <c r="JBW103" s="183"/>
      <c r="JBX103" s="183"/>
      <c r="JBY103" s="184"/>
      <c r="JBZ103" s="185"/>
      <c r="JCA103" s="183"/>
      <c r="JCC103" s="182"/>
      <c r="JCH103" s="183"/>
      <c r="JCI103" s="183"/>
      <c r="JCJ103" s="183"/>
      <c r="JCK103" s="184"/>
      <c r="JCL103" s="185"/>
      <c r="JCM103" s="183"/>
      <c r="JCO103" s="182"/>
      <c r="JCT103" s="183"/>
      <c r="JCU103" s="183"/>
      <c r="JCV103" s="183"/>
      <c r="JCW103" s="184"/>
      <c r="JCX103" s="185"/>
      <c r="JCY103" s="183"/>
      <c r="JDA103" s="182"/>
      <c r="JDF103" s="183"/>
      <c r="JDG103" s="183"/>
      <c r="JDH103" s="183"/>
      <c r="JDI103" s="184"/>
      <c r="JDJ103" s="185"/>
      <c r="JDK103" s="183"/>
      <c r="JDM103" s="182"/>
      <c r="JDR103" s="183"/>
      <c r="JDS103" s="183"/>
      <c r="JDT103" s="183"/>
      <c r="JDU103" s="184"/>
      <c r="JDV103" s="185"/>
      <c r="JDW103" s="183"/>
      <c r="JDY103" s="182"/>
      <c r="JED103" s="183"/>
      <c r="JEE103" s="183"/>
      <c r="JEF103" s="183"/>
      <c r="JEG103" s="184"/>
      <c r="JEH103" s="185"/>
      <c r="JEI103" s="183"/>
      <c r="JEK103" s="182"/>
      <c r="JEP103" s="183"/>
      <c r="JEQ103" s="183"/>
      <c r="JER103" s="183"/>
      <c r="JES103" s="184"/>
      <c r="JET103" s="185"/>
      <c r="JEU103" s="183"/>
      <c r="JEW103" s="182"/>
      <c r="JFB103" s="183"/>
      <c r="JFC103" s="183"/>
      <c r="JFD103" s="183"/>
      <c r="JFE103" s="184"/>
      <c r="JFF103" s="185"/>
      <c r="JFG103" s="183"/>
      <c r="JFI103" s="182"/>
      <c r="JFN103" s="183"/>
      <c r="JFO103" s="183"/>
      <c r="JFP103" s="183"/>
      <c r="JFQ103" s="184"/>
      <c r="JFR103" s="185"/>
      <c r="JFS103" s="183"/>
      <c r="JFU103" s="182"/>
      <c r="JFZ103" s="183"/>
      <c r="JGA103" s="183"/>
      <c r="JGB103" s="183"/>
      <c r="JGC103" s="184"/>
      <c r="JGD103" s="185"/>
      <c r="JGE103" s="183"/>
      <c r="JGG103" s="182"/>
      <c r="JGL103" s="183"/>
      <c r="JGM103" s="183"/>
      <c r="JGN103" s="183"/>
      <c r="JGO103" s="184"/>
      <c r="JGP103" s="185"/>
      <c r="JGQ103" s="183"/>
      <c r="JGS103" s="182"/>
      <c r="JGX103" s="183"/>
      <c r="JGY103" s="183"/>
      <c r="JGZ103" s="183"/>
      <c r="JHA103" s="184"/>
      <c r="JHB103" s="185"/>
      <c r="JHC103" s="183"/>
      <c r="JHE103" s="182"/>
      <c r="JHJ103" s="183"/>
      <c r="JHK103" s="183"/>
      <c r="JHL103" s="183"/>
      <c r="JHM103" s="184"/>
      <c r="JHN103" s="185"/>
      <c r="JHO103" s="183"/>
      <c r="JHQ103" s="182"/>
      <c r="JHV103" s="183"/>
      <c r="JHW103" s="183"/>
      <c r="JHX103" s="183"/>
      <c r="JHY103" s="184"/>
      <c r="JHZ103" s="185"/>
      <c r="JIA103" s="183"/>
      <c r="JIC103" s="182"/>
      <c r="JIH103" s="183"/>
      <c r="JII103" s="183"/>
      <c r="JIJ103" s="183"/>
      <c r="JIK103" s="184"/>
      <c r="JIL103" s="185"/>
      <c r="JIM103" s="183"/>
      <c r="JIO103" s="182"/>
      <c r="JIT103" s="183"/>
      <c r="JIU103" s="183"/>
      <c r="JIV103" s="183"/>
      <c r="JIW103" s="184"/>
      <c r="JIX103" s="185"/>
      <c r="JIY103" s="183"/>
      <c r="JJA103" s="182"/>
      <c r="JJF103" s="183"/>
      <c r="JJG103" s="183"/>
      <c r="JJH103" s="183"/>
      <c r="JJI103" s="184"/>
      <c r="JJJ103" s="185"/>
      <c r="JJK103" s="183"/>
      <c r="JJM103" s="182"/>
      <c r="JJR103" s="183"/>
      <c r="JJS103" s="183"/>
      <c r="JJT103" s="183"/>
      <c r="JJU103" s="184"/>
      <c r="JJV103" s="185"/>
      <c r="JJW103" s="183"/>
      <c r="JJY103" s="182"/>
      <c r="JKD103" s="183"/>
      <c r="JKE103" s="183"/>
      <c r="JKF103" s="183"/>
      <c r="JKG103" s="184"/>
      <c r="JKH103" s="185"/>
      <c r="JKI103" s="183"/>
      <c r="JKK103" s="182"/>
      <c r="JKP103" s="183"/>
      <c r="JKQ103" s="183"/>
      <c r="JKR103" s="183"/>
      <c r="JKS103" s="184"/>
      <c r="JKT103" s="185"/>
      <c r="JKU103" s="183"/>
      <c r="JKW103" s="182"/>
      <c r="JLB103" s="183"/>
      <c r="JLC103" s="183"/>
      <c r="JLD103" s="183"/>
      <c r="JLE103" s="184"/>
      <c r="JLF103" s="185"/>
      <c r="JLG103" s="183"/>
      <c r="JLI103" s="182"/>
      <c r="JLN103" s="183"/>
      <c r="JLO103" s="183"/>
      <c r="JLP103" s="183"/>
      <c r="JLQ103" s="184"/>
      <c r="JLR103" s="185"/>
      <c r="JLS103" s="183"/>
      <c r="JLU103" s="182"/>
      <c r="JLZ103" s="183"/>
      <c r="JMA103" s="183"/>
      <c r="JMB103" s="183"/>
      <c r="JMC103" s="184"/>
      <c r="JMD103" s="185"/>
      <c r="JME103" s="183"/>
      <c r="JMG103" s="182"/>
      <c r="JML103" s="183"/>
      <c r="JMM103" s="183"/>
      <c r="JMN103" s="183"/>
      <c r="JMO103" s="184"/>
      <c r="JMP103" s="185"/>
      <c r="JMQ103" s="183"/>
      <c r="JMS103" s="182"/>
      <c r="JMX103" s="183"/>
      <c r="JMY103" s="183"/>
      <c r="JMZ103" s="183"/>
      <c r="JNA103" s="184"/>
      <c r="JNB103" s="185"/>
      <c r="JNC103" s="183"/>
      <c r="JNE103" s="182"/>
      <c r="JNJ103" s="183"/>
      <c r="JNK103" s="183"/>
      <c r="JNL103" s="183"/>
      <c r="JNM103" s="184"/>
      <c r="JNN103" s="185"/>
      <c r="JNO103" s="183"/>
      <c r="JNQ103" s="182"/>
      <c r="JNV103" s="183"/>
      <c r="JNW103" s="183"/>
      <c r="JNX103" s="183"/>
      <c r="JNY103" s="184"/>
      <c r="JNZ103" s="185"/>
      <c r="JOA103" s="183"/>
      <c r="JOC103" s="182"/>
      <c r="JOH103" s="183"/>
      <c r="JOI103" s="183"/>
      <c r="JOJ103" s="183"/>
      <c r="JOK103" s="184"/>
      <c r="JOL103" s="185"/>
      <c r="JOM103" s="183"/>
      <c r="JOO103" s="182"/>
      <c r="JOT103" s="183"/>
      <c r="JOU103" s="183"/>
      <c r="JOV103" s="183"/>
      <c r="JOW103" s="184"/>
      <c r="JOX103" s="185"/>
      <c r="JOY103" s="183"/>
      <c r="JPA103" s="182"/>
      <c r="JPF103" s="183"/>
      <c r="JPG103" s="183"/>
      <c r="JPH103" s="183"/>
      <c r="JPI103" s="184"/>
      <c r="JPJ103" s="185"/>
      <c r="JPK103" s="183"/>
      <c r="JPM103" s="182"/>
      <c r="JPR103" s="183"/>
      <c r="JPS103" s="183"/>
      <c r="JPT103" s="183"/>
      <c r="JPU103" s="184"/>
      <c r="JPV103" s="185"/>
      <c r="JPW103" s="183"/>
      <c r="JPY103" s="182"/>
      <c r="JQD103" s="183"/>
      <c r="JQE103" s="183"/>
      <c r="JQF103" s="183"/>
      <c r="JQG103" s="184"/>
      <c r="JQH103" s="185"/>
      <c r="JQI103" s="183"/>
      <c r="JQK103" s="182"/>
      <c r="JQP103" s="183"/>
      <c r="JQQ103" s="183"/>
      <c r="JQR103" s="183"/>
      <c r="JQS103" s="184"/>
      <c r="JQT103" s="185"/>
      <c r="JQU103" s="183"/>
      <c r="JQW103" s="182"/>
      <c r="JRB103" s="183"/>
      <c r="JRC103" s="183"/>
      <c r="JRD103" s="183"/>
      <c r="JRE103" s="184"/>
      <c r="JRF103" s="185"/>
      <c r="JRG103" s="183"/>
      <c r="JRI103" s="182"/>
      <c r="JRN103" s="183"/>
      <c r="JRO103" s="183"/>
      <c r="JRP103" s="183"/>
      <c r="JRQ103" s="184"/>
      <c r="JRR103" s="185"/>
      <c r="JRS103" s="183"/>
      <c r="JRU103" s="182"/>
      <c r="JRZ103" s="183"/>
      <c r="JSA103" s="183"/>
      <c r="JSB103" s="183"/>
      <c r="JSC103" s="184"/>
      <c r="JSD103" s="185"/>
      <c r="JSE103" s="183"/>
      <c r="JSG103" s="182"/>
      <c r="JSL103" s="183"/>
      <c r="JSM103" s="183"/>
      <c r="JSN103" s="183"/>
      <c r="JSO103" s="184"/>
      <c r="JSP103" s="185"/>
      <c r="JSQ103" s="183"/>
      <c r="JSS103" s="182"/>
      <c r="JSX103" s="183"/>
      <c r="JSY103" s="183"/>
      <c r="JSZ103" s="183"/>
      <c r="JTA103" s="184"/>
      <c r="JTB103" s="185"/>
      <c r="JTC103" s="183"/>
      <c r="JTE103" s="182"/>
      <c r="JTJ103" s="183"/>
      <c r="JTK103" s="183"/>
      <c r="JTL103" s="183"/>
      <c r="JTM103" s="184"/>
      <c r="JTN103" s="185"/>
      <c r="JTO103" s="183"/>
      <c r="JTQ103" s="182"/>
      <c r="JTV103" s="183"/>
      <c r="JTW103" s="183"/>
      <c r="JTX103" s="183"/>
      <c r="JTY103" s="184"/>
      <c r="JTZ103" s="185"/>
      <c r="JUA103" s="183"/>
      <c r="JUC103" s="182"/>
      <c r="JUH103" s="183"/>
      <c r="JUI103" s="183"/>
      <c r="JUJ103" s="183"/>
      <c r="JUK103" s="184"/>
      <c r="JUL103" s="185"/>
      <c r="JUM103" s="183"/>
      <c r="JUO103" s="182"/>
      <c r="JUT103" s="183"/>
      <c r="JUU103" s="183"/>
      <c r="JUV103" s="183"/>
      <c r="JUW103" s="184"/>
      <c r="JUX103" s="185"/>
      <c r="JUY103" s="183"/>
      <c r="JVA103" s="182"/>
      <c r="JVF103" s="183"/>
      <c r="JVG103" s="183"/>
      <c r="JVH103" s="183"/>
      <c r="JVI103" s="184"/>
      <c r="JVJ103" s="185"/>
      <c r="JVK103" s="183"/>
      <c r="JVM103" s="182"/>
      <c r="JVR103" s="183"/>
      <c r="JVS103" s="183"/>
      <c r="JVT103" s="183"/>
      <c r="JVU103" s="184"/>
      <c r="JVV103" s="185"/>
      <c r="JVW103" s="183"/>
      <c r="JVY103" s="182"/>
      <c r="JWD103" s="183"/>
      <c r="JWE103" s="183"/>
      <c r="JWF103" s="183"/>
      <c r="JWG103" s="184"/>
      <c r="JWH103" s="185"/>
      <c r="JWI103" s="183"/>
      <c r="JWK103" s="182"/>
      <c r="JWP103" s="183"/>
      <c r="JWQ103" s="183"/>
      <c r="JWR103" s="183"/>
      <c r="JWS103" s="184"/>
      <c r="JWT103" s="185"/>
      <c r="JWU103" s="183"/>
      <c r="JWW103" s="182"/>
      <c r="JXB103" s="183"/>
      <c r="JXC103" s="183"/>
      <c r="JXD103" s="183"/>
      <c r="JXE103" s="184"/>
      <c r="JXF103" s="185"/>
      <c r="JXG103" s="183"/>
      <c r="JXI103" s="182"/>
      <c r="JXN103" s="183"/>
      <c r="JXO103" s="183"/>
      <c r="JXP103" s="183"/>
      <c r="JXQ103" s="184"/>
      <c r="JXR103" s="185"/>
      <c r="JXS103" s="183"/>
      <c r="JXU103" s="182"/>
      <c r="JXZ103" s="183"/>
      <c r="JYA103" s="183"/>
      <c r="JYB103" s="183"/>
      <c r="JYC103" s="184"/>
      <c r="JYD103" s="185"/>
      <c r="JYE103" s="183"/>
      <c r="JYG103" s="182"/>
      <c r="JYL103" s="183"/>
      <c r="JYM103" s="183"/>
      <c r="JYN103" s="183"/>
      <c r="JYO103" s="184"/>
      <c r="JYP103" s="185"/>
      <c r="JYQ103" s="183"/>
      <c r="JYS103" s="182"/>
      <c r="JYX103" s="183"/>
      <c r="JYY103" s="183"/>
      <c r="JYZ103" s="183"/>
      <c r="JZA103" s="184"/>
      <c r="JZB103" s="185"/>
      <c r="JZC103" s="183"/>
      <c r="JZE103" s="182"/>
      <c r="JZJ103" s="183"/>
      <c r="JZK103" s="183"/>
      <c r="JZL103" s="183"/>
      <c r="JZM103" s="184"/>
      <c r="JZN103" s="185"/>
      <c r="JZO103" s="183"/>
      <c r="JZQ103" s="182"/>
      <c r="JZV103" s="183"/>
      <c r="JZW103" s="183"/>
      <c r="JZX103" s="183"/>
      <c r="JZY103" s="184"/>
      <c r="JZZ103" s="185"/>
      <c r="KAA103" s="183"/>
      <c r="KAC103" s="182"/>
      <c r="KAH103" s="183"/>
      <c r="KAI103" s="183"/>
      <c r="KAJ103" s="183"/>
      <c r="KAK103" s="184"/>
      <c r="KAL103" s="185"/>
      <c r="KAM103" s="183"/>
      <c r="KAO103" s="182"/>
      <c r="KAT103" s="183"/>
      <c r="KAU103" s="183"/>
      <c r="KAV103" s="183"/>
      <c r="KAW103" s="184"/>
      <c r="KAX103" s="185"/>
      <c r="KAY103" s="183"/>
      <c r="KBA103" s="182"/>
      <c r="KBF103" s="183"/>
      <c r="KBG103" s="183"/>
      <c r="KBH103" s="183"/>
      <c r="KBI103" s="184"/>
      <c r="KBJ103" s="185"/>
      <c r="KBK103" s="183"/>
      <c r="KBM103" s="182"/>
      <c r="KBR103" s="183"/>
      <c r="KBS103" s="183"/>
      <c r="KBT103" s="183"/>
      <c r="KBU103" s="184"/>
      <c r="KBV103" s="185"/>
      <c r="KBW103" s="183"/>
      <c r="KBY103" s="182"/>
      <c r="KCD103" s="183"/>
      <c r="KCE103" s="183"/>
      <c r="KCF103" s="183"/>
      <c r="KCG103" s="184"/>
      <c r="KCH103" s="185"/>
      <c r="KCI103" s="183"/>
      <c r="KCK103" s="182"/>
      <c r="KCP103" s="183"/>
      <c r="KCQ103" s="183"/>
      <c r="KCR103" s="183"/>
      <c r="KCS103" s="184"/>
      <c r="KCT103" s="185"/>
      <c r="KCU103" s="183"/>
      <c r="KCW103" s="182"/>
      <c r="KDB103" s="183"/>
      <c r="KDC103" s="183"/>
      <c r="KDD103" s="183"/>
      <c r="KDE103" s="184"/>
      <c r="KDF103" s="185"/>
      <c r="KDG103" s="183"/>
      <c r="KDI103" s="182"/>
      <c r="KDN103" s="183"/>
      <c r="KDO103" s="183"/>
      <c r="KDP103" s="183"/>
      <c r="KDQ103" s="184"/>
      <c r="KDR103" s="185"/>
      <c r="KDS103" s="183"/>
      <c r="KDU103" s="182"/>
      <c r="KDZ103" s="183"/>
      <c r="KEA103" s="183"/>
      <c r="KEB103" s="183"/>
      <c r="KEC103" s="184"/>
      <c r="KED103" s="185"/>
      <c r="KEE103" s="183"/>
      <c r="KEG103" s="182"/>
      <c r="KEL103" s="183"/>
      <c r="KEM103" s="183"/>
      <c r="KEN103" s="183"/>
      <c r="KEO103" s="184"/>
      <c r="KEP103" s="185"/>
      <c r="KEQ103" s="183"/>
      <c r="KES103" s="182"/>
      <c r="KEX103" s="183"/>
      <c r="KEY103" s="183"/>
      <c r="KEZ103" s="183"/>
      <c r="KFA103" s="184"/>
      <c r="KFB103" s="185"/>
      <c r="KFC103" s="183"/>
      <c r="KFE103" s="182"/>
      <c r="KFJ103" s="183"/>
      <c r="KFK103" s="183"/>
      <c r="KFL103" s="183"/>
      <c r="KFM103" s="184"/>
      <c r="KFN103" s="185"/>
      <c r="KFO103" s="183"/>
      <c r="KFQ103" s="182"/>
      <c r="KFV103" s="183"/>
      <c r="KFW103" s="183"/>
      <c r="KFX103" s="183"/>
      <c r="KFY103" s="184"/>
      <c r="KFZ103" s="185"/>
      <c r="KGA103" s="183"/>
      <c r="KGC103" s="182"/>
      <c r="KGH103" s="183"/>
      <c r="KGI103" s="183"/>
      <c r="KGJ103" s="183"/>
      <c r="KGK103" s="184"/>
      <c r="KGL103" s="185"/>
      <c r="KGM103" s="183"/>
      <c r="KGO103" s="182"/>
      <c r="KGT103" s="183"/>
      <c r="KGU103" s="183"/>
      <c r="KGV103" s="183"/>
      <c r="KGW103" s="184"/>
      <c r="KGX103" s="185"/>
      <c r="KGY103" s="183"/>
      <c r="KHA103" s="182"/>
      <c r="KHF103" s="183"/>
      <c r="KHG103" s="183"/>
      <c r="KHH103" s="183"/>
      <c r="KHI103" s="184"/>
      <c r="KHJ103" s="185"/>
      <c r="KHK103" s="183"/>
      <c r="KHM103" s="182"/>
      <c r="KHR103" s="183"/>
      <c r="KHS103" s="183"/>
      <c r="KHT103" s="183"/>
      <c r="KHU103" s="184"/>
      <c r="KHV103" s="185"/>
      <c r="KHW103" s="183"/>
      <c r="KHY103" s="182"/>
      <c r="KID103" s="183"/>
      <c r="KIE103" s="183"/>
      <c r="KIF103" s="183"/>
      <c r="KIG103" s="184"/>
      <c r="KIH103" s="185"/>
      <c r="KII103" s="183"/>
      <c r="KIK103" s="182"/>
      <c r="KIP103" s="183"/>
      <c r="KIQ103" s="183"/>
      <c r="KIR103" s="183"/>
      <c r="KIS103" s="184"/>
      <c r="KIT103" s="185"/>
      <c r="KIU103" s="183"/>
      <c r="KIW103" s="182"/>
      <c r="KJB103" s="183"/>
      <c r="KJC103" s="183"/>
      <c r="KJD103" s="183"/>
      <c r="KJE103" s="184"/>
      <c r="KJF103" s="185"/>
      <c r="KJG103" s="183"/>
      <c r="KJI103" s="182"/>
      <c r="KJN103" s="183"/>
      <c r="KJO103" s="183"/>
      <c r="KJP103" s="183"/>
      <c r="KJQ103" s="184"/>
      <c r="KJR103" s="185"/>
      <c r="KJS103" s="183"/>
      <c r="KJU103" s="182"/>
      <c r="KJZ103" s="183"/>
      <c r="KKA103" s="183"/>
      <c r="KKB103" s="183"/>
      <c r="KKC103" s="184"/>
      <c r="KKD103" s="185"/>
      <c r="KKE103" s="183"/>
      <c r="KKG103" s="182"/>
      <c r="KKL103" s="183"/>
      <c r="KKM103" s="183"/>
      <c r="KKN103" s="183"/>
      <c r="KKO103" s="184"/>
      <c r="KKP103" s="185"/>
      <c r="KKQ103" s="183"/>
      <c r="KKS103" s="182"/>
      <c r="KKX103" s="183"/>
      <c r="KKY103" s="183"/>
      <c r="KKZ103" s="183"/>
      <c r="KLA103" s="184"/>
      <c r="KLB103" s="185"/>
      <c r="KLC103" s="183"/>
      <c r="KLE103" s="182"/>
      <c r="KLJ103" s="183"/>
      <c r="KLK103" s="183"/>
      <c r="KLL103" s="183"/>
      <c r="KLM103" s="184"/>
      <c r="KLN103" s="185"/>
      <c r="KLO103" s="183"/>
      <c r="KLQ103" s="182"/>
      <c r="KLV103" s="183"/>
      <c r="KLW103" s="183"/>
      <c r="KLX103" s="183"/>
      <c r="KLY103" s="184"/>
      <c r="KLZ103" s="185"/>
      <c r="KMA103" s="183"/>
      <c r="KMC103" s="182"/>
      <c r="KMH103" s="183"/>
      <c r="KMI103" s="183"/>
      <c r="KMJ103" s="183"/>
      <c r="KMK103" s="184"/>
      <c r="KML103" s="185"/>
      <c r="KMM103" s="183"/>
      <c r="KMO103" s="182"/>
      <c r="KMT103" s="183"/>
      <c r="KMU103" s="183"/>
      <c r="KMV103" s="183"/>
      <c r="KMW103" s="184"/>
      <c r="KMX103" s="185"/>
      <c r="KMY103" s="183"/>
      <c r="KNA103" s="182"/>
      <c r="KNF103" s="183"/>
      <c r="KNG103" s="183"/>
      <c r="KNH103" s="183"/>
      <c r="KNI103" s="184"/>
      <c r="KNJ103" s="185"/>
      <c r="KNK103" s="183"/>
      <c r="KNM103" s="182"/>
      <c r="KNR103" s="183"/>
      <c r="KNS103" s="183"/>
      <c r="KNT103" s="183"/>
      <c r="KNU103" s="184"/>
      <c r="KNV103" s="185"/>
      <c r="KNW103" s="183"/>
      <c r="KNY103" s="182"/>
      <c r="KOD103" s="183"/>
      <c r="KOE103" s="183"/>
      <c r="KOF103" s="183"/>
      <c r="KOG103" s="184"/>
      <c r="KOH103" s="185"/>
      <c r="KOI103" s="183"/>
      <c r="KOK103" s="182"/>
      <c r="KOP103" s="183"/>
      <c r="KOQ103" s="183"/>
      <c r="KOR103" s="183"/>
      <c r="KOS103" s="184"/>
      <c r="KOT103" s="185"/>
      <c r="KOU103" s="183"/>
      <c r="KOW103" s="182"/>
      <c r="KPB103" s="183"/>
      <c r="KPC103" s="183"/>
      <c r="KPD103" s="183"/>
      <c r="KPE103" s="184"/>
      <c r="KPF103" s="185"/>
      <c r="KPG103" s="183"/>
      <c r="KPI103" s="182"/>
      <c r="KPN103" s="183"/>
      <c r="KPO103" s="183"/>
      <c r="KPP103" s="183"/>
      <c r="KPQ103" s="184"/>
      <c r="KPR103" s="185"/>
      <c r="KPS103" s="183"/>
      <c r="KPU103" s="182"/>
      <c r="KPZ103" s="183"/>
      <c r="KQA103" s="183"/>
      <c r="KQB103" s="183"/>
      <c r="KQC103" s="184"/>
      <c r="KQD103" s="185"/>
      <c r="KQE103" s="183"/>
      <c r="KQG103" s="182"/>
      <c r="KQL103" s="183"/>
      <c r="KQM103" s="183"/>
      <c r="KQN103" s="183"/>
      <c r="KQO103" s="184"/>
      <c r="KQP103" s="185"/>
      <c r="KQQ103" s="183"/>
      <c r="KQS103" s="182"/>
      <c r="KQX103" s="183"/>
      <c r="KQY103" s="183"/>
      <c r="KQZ103" s="183"/>
      <c r="KRA103" s="184"/>
      <c r="KRB103" s="185"/>
      <c r="KRC103" s="183"/>
      <c r="KRE103" s="182"/>
      <c r="KRJ103" s="183"/>
      <c r="KRK103" s="183"/>
      <c r="KRL103" s="183"/>
      <c r="KRM103" s="184"/>
      <c r="KRN103" s="185"/>
      <c r="KRO103" s="183"/>
      <c r="KRQ103" s="182"/>
      <c r="KRV103" s="183"/>
      <c r="KRW103" s="183"/>
      <c r="KRX103" s="183"/>
      <c r="KRY103" s="184"/>
      <c r="KRZ103" s="185"/>
      <c r="KSA103" s="183"/>
      <c r="KSC103" s="182"/>
      <c r="KSH103" s="183"/>
      <c r="KSI103" s="183"/>
      <c r="KSJ103" s="183"/>
      <c r="KSK103" s="184"/>
      <c r="KSL103" s="185"/>
      <c r="KSM103" s="183"/>
      <c r="KSO103" s="182"/>
      <c r="KST103" s="183"/>
      <c r="KSU103" s="183"/>
      <c r="KSV103" s="183"/>
      <c r="KSW103" s="184"/>
      <c r="KSX103" s="185"/>
      <c r="KSY103" s="183"/>
      <c r="KTA103" s="182"/>
      <c r="KTF103" s="183"/>
      <c r="KTG103" s="183"/>
      <c r="KTH103" s="183"/>
      <c r="KTI103" s="184"/>
      <c r="KTJ103" s="185"/>
      <c r="KTK103" s="183"/>
      <c r="KTM103" s="182"/>
      <c r="KTR103" s="183"/>
      <c r="KTS103" s="183"/>
      <c r="KTT103" s="183"/>
      <c r="KTU103" s="184"/>
      <c r="KTV103" s="185"/>
      <c r="KTW103" s="183"/>
      <c r="KTY103" s="182"/>
      <c r="KUD103" s="183"/>
      <c r="KUE103" s="183"/>
      <c r="KUF103" s="183"/>
      <c r="KUG103" s="184"/>
      <c r="KUH103" s="185"/>
      <c r="KUI103" s="183"/>
      <c r="KUK103" s="182"/>
      <c r="KUP103" s="183"/>
      <c r="KUQ103" s="183"/>
      <c r="KUR103" s="183"/>
      <c r="KUS103" s="184"/>
      <c r="KUT103" s="185"/>
      <c r="KUU103" s="183"/>
      <c r="KUW103" s="182"/>
      <c r="KVB103" s="183"/>
      <c r="KVC103" s="183"/>
      <c r="KVD103" s="183"/>
      <c r="KVE103" s="184"/>
      <c r="KVF103" s="185"/>
      <c r="KVG103" s="183"/>
      <c r="KVI103" s="182"/>
      <c r="KVN103" s="183"/>
      <c r="KVO103" s="183"/>
      <c r="KVP103" s="183"/>
      <c r="KVQ103" s="184"/>
      <c r="KVR103" s="185"/>
      <c r="KVS103" s="183"/>
      <c r="KVU103" s="182"/>
      <c r="KVZ103" s="183"/>
      <c r="KWA103" s="183"/>
      <c r="KWB103" s="183"/>
      <c r="KWC103" s="184"/>
      <c r="KWD103" s="185"/>
      <c r="KWE103" s="183"/>
      <c r="KWG103" s="182"/>
      <c r="KWL103" s="183"/>
      <c r="KWM103" s="183"/>
      <c r="KWN103" s="183"/>
      <c r="KWO103" s="184"/>
      <c r="KWP103" s="185"/>
      <c r="KWQ103" s="183"/>
      <c r="KWS103" s="182"/>
      <c r="KWX103" s="183"/>
      <c r="KWY103" s="183"/>
      <c r="KWZ103" s="183"/>
      <c r="KXA103" s="184"/>
      <c r="KXB103" s="185"/>
      <c r="KXC103" s="183"/>
      <c r="KXE103" s="182"/>
      <c r="KXJ103" s="183"/>
      <c r="KXK103" s="183"/>
      <c r="KXL103" s="183"/>
      <c r="KXM103" s="184"/>
      <c r="KXN103" s="185"/>
      <c r="KXO103" s="183"/>
      <c r="KXQ103" s="182"/>
      <c r="KXV103" s="183"/>
      <c r="KXW103" s="183"/>
      <c r="KXX103" s="183"/>
      <c r="KXY103" s="184"/>
      <c r="KXZ103" s="185"/>
      <c r="KYA103" s="183"/>
      <c r="KYC103" s="182"/>
      <c r="KYH103" s="183"/>
      <c r="KYI103" s="183"/>
      <c r="KYJ103" s="183"/>
      <c r="KYK103" s="184"/>
      <c r="KYL103" s="185"/>
      <c r="KYM103" s="183"/>
      <c r="KYO103" s="182"/>
      <c r="KYT103" s="183"/>
      <c r="KYU103" s="183"/>
      <c r="KYV103" s="183"/>
      <c r="KYW103" s="184"/>
      <c r="KYX103" s="185"/>
      <c r="KYY103" s="183"/>
      <c r="KZA103" s="182"/>
      <c r="KZF103" s="183"/>
      <c r="KZG103" s="183"/>
      <c r="KZH103" s="183"/>
      <c r="KZI103" s="184"/>
      <c r="KZJ103" s="185"/>
      <c r="KZK103" s="183"/>
      <c r="KZM103" s="182"/>
      <c r="KZR103" s="183"/>
      <c r="KZS103" s="183"/>
      <c r="KZT103" s="183"/>
      <c r="KZU103" s="184"/>
      <c r="KZV103" s="185"/>
      <c r="KZW103" s="183"/>
      <c r="KZY103" s="182"/>
      <c r="LAD103" s="183"/>
      <c r="LAE103" s="183"/>
      <c r="LAF103" s="183"/>
      <c r="LAG103" s="184"/>
      <c r="LAH103" s="185"/>
      <c r="LAI103" s="183"/>
      <c r="LAK103" s="182"/>
      <c r="LAP103" s="183"/>
      <c r="LAQ103" s="183"/>
      <c r="LAR103" s="183"/>
      <c r="LAS103" s="184"/>
      <c r="LAT103" s="185"/>
      <c r="LAU103" s="183"/>
      <c r="LAW103" s="182"/>
      <c r="LBB103" s="183"/>
      <c r="LBC103" s="183"/>
      <c r="LBD103" s="183"/>
      <c r="LBE103" s="184"/>
      <c r="LBF103" s="185"/>
      <c r="LBG103" s="183"/>
      <c r="LBI103" s="182"/>
      <c r="LBN103" s="183"/>
      <c r="LBO103" s="183"/>
      <c r="LBP103" s="183"/>
      <c r="LBQ103" s="184"/>
      <c r="LBR103" s="185"/>
      <c r="LBS103" s="183"/>
      <c r="LBU103" s="182"/>
      <c r="LBZ103" s="183"/>
      <c r="LCA103" s="183"/>
      <c r="LCB103" s="183"/>
      <c r="LCC103" s="184"/>
      <c r="LCD103" s="185"/>
      <c r="LCE103" s="183"/>
      <c r="LCG103" s="182"/>
      <c r="LCL103" s="183"/>
      <c r="LCM103" s="183"/>
      <c r="LCN103" s="183"/>
      <c r="LCO103" s="184"/>
      <c r="LCP103" s="185"/>
      <c r="LCQ103" s="183"/>
      <c r="LCS103" s="182"/>
      <c r="LCX103" s="183"/>
      <c r="LCY103" s="183"/>
      <c r="LCZ103" s="183"/>
      <c r="LDA103" s="184"/>
      <c r="LDB103" s="185"/>
      <c r="LDC103" s="183"/>
      <c r="LDE103" s="182"/>
      <c r="LDJ103" s="183"/>
      <c r="LDK103" s="183"/>
      <c r="LDL103" s="183"/>
      <c r="LDM103" s="184"/>
      <c r="LDN103" s="185"/>
      <c r="LDO103" s="183"/>
      <c r="LDQ103" s="182"/>
      <c r="LDV103" s="183"/>
      <c r="LDW103" s="183"/>
      <c r="LDX103" s="183"/>
      <c r="LDY103" s="184"/>
      <c r="LDZ103" s="185"/>
      <c r="LEA103" s="183"/>
      <c r="LEC103" s="182"/>
      <c r="LEH103" s="183"/>
      <c r="LEI103" s="183"/>
      <c r="LEJ103" s="183"/>
      <c r="LEK103" s="184"/>
      <c r="LEL103" s="185"/>
      <c r="LEM103" s="183"/>
      <c r="LEO103" s="182"/>
      <c r="LET103" s="183"/>
      <c r="LEU103" s="183"/>
      <c r="LEV103" s="183"/>
      <c r="LEW103" s="184"/>
      <c r="LEX103" s="185"/>
      <c r="LEY103" s="183"/>
      <c r="LFA103" s="182"/>
      <c r="LFF103" s="183"/>
      <c r="LFG103" s="183"/>
      <c r="LFH103" s="183"/>
      <c r="LFI103" s="184"/>
      <c r="LFJ103" s="185"/>
      <c r="LFK103" s="183"/>
      <c r="LFM103" s="182"/>
      <c r="LFR103" s="183"/>
      <c r="LFS103" s="183"/>
      <c r="LFT103" s="183"/>
      <c r="LFU103" s="184"/>
      <c r="LFV103" s="185"/>
      <c r="LFW103" s="183"/>
      <c r="LFY103" s="182"/>
      <c r="LGD103" s="183"/>
      <c r="LGE103" s="183"/>
      <c r="LGF103" s="183"/>
      <c r="LGG103" s="184"/>
      <c r="LGH103" s="185"/>
      <c r="LGI103" s="183"/>
      <c r="LGK103" s="182"/>
      <c r="LGP103" s="183"/>
      <c r="LGQ103" s="183"/>
      <c r="LGR103" s="183"/>
      <c r="LGS103" s="184"/>
      <c r="LGT103" s="185"/>
      <c r="LGU103" s="183"/>
      <c r="LGW103" s="182"/>
      <c r="LHB103" s="183"/>
      <c r="LHC103" s="183"/>
      <c r="LHD103" s="183"/>
      <c r="LHE103" s="184"/>
      <c r="LHF103" s="185"/>
      <c r="LHG103" s="183"/>
      <c r="LHI103" s="182"/>
      <c r="LHN103" s="183"/>
      <c r="LHO103" s="183"/>
      <c r="LHP103" s="183"/>
      <c r="LHQ103" s="184"/>
      <c r="LHR103" s="185"/>
      <c r="LHS103" s="183"/>
      <c r="LHU103" s="182"/>
      <c r="LHZ103" s="183"/>
      <c r="LIA103" s="183"/>
      <c r="LIB103" s="183"/>
      <c r="LIC103" s="184"/>
      <c r="LID103" s="185"/>
      <c r="LIE103" s="183"/>
      <c r="LIG103" s="182"/>
      <c r="LIL103" s="183"/>
      <c r="LIM103" s="183"/>
      <c r="LIN103" s="183"/>
      <c r="LIO103" s="184"/>
      <c r="LIP103" s="185"/>
      <c r="LIQ103" s="183"/>
      <c r="LIS103" s="182"/>
      <c r="LIX103" s="183"/>
      <c r="LIY103" s="183"/>
      <c r="LIZ103" s="183"/>
      <c r="LJA103" s="184"/>
      <c r="LJB103" s="185"/>
      <c r="LJC103" s="183"/>
      <c r="LJE103" s="182"/>
      <c r="LJJ103" s="183"/>
      <c r="LJK103" s="183"/>
      <c r="LJL103" s="183"/>
      <c r="LJM103" s="184"/>
      <c r="LJN103" s="185"/>
      <c r="LJO103" s="183"/>
      <c r="LJQ103" s="182"/>
      <c r="LJV103" s="183"/>
      <c r="LJW103" s="183"/>
      <c r="LJX103" s="183"/>
      <c r="LJY103" s="184"/>
      <c r="LJZ103" s="185"/>
      <c r="LKA103" s="183"/>
      <c r="LKC103" s="182"/>
      <c r="LKH103" s="183"/>
      <c r="LKI103" s="183"/>
      <c r="LKJ103" s="183"/>
      <c r="LKK103" s="184"/>
      <c r="LKL103" s="185"/>
      <c r="LKM103" s="183"/>
      <c r="LKO103" s="182"/>
      <c r="LKT103" s="183"/>
      <c r="LKU103" s="183"/>
      <c r="LKV103" s="183"/>
      <c r="LKW103" s="184"/>
      <c r="LKX103" s="185"/>
      <c r="LKY103" s="183"/>
      <c r="LLA103" s="182"/>
      <c r="LLF103" s="183"/>
      <c r="LLG103" s="183"/>
      <c r="LLH103" s="183"/>
      <c r="LLI103" s="184"/>
      <c r="LLJ103" s="185"/>
      <c r="LLK103" s="183"/>
      <c r="LLM103" s="182"/>
      <c r="LLR103" s="183"/>
      <c r="LLS103" s="183"/>
      <c r="LLT103" s="183"/>
      <c r="LLU103" s="184"/>
      <c r="LLV103" s="185"/>
      <c r="LLW103" s="183"/>
      <c r="LLY103" s="182"/>
      <c r="LMD103" s="183"/>
      <c r="LME103" s="183"/>
      <c r="LMF103" s="183"/>
      <c r="LMG103" s="184"/>
      <c r="LMH103" s="185"/>
      <c r="LMI103" s="183"/>
      <c r="LMK103" s="182"/>
      <c r="LMP103" s="183"/>
      <c r="LMQ103" s="183"/>
      <c r="LMR103" s="183"/>
      <c r="LMS103" s="184"/>
      <c r="LMT103" s="185"/>
      <c r="LMU103" s="183"/>
      <c r="LMW103" s="182"/>
      <c r="LNB103" s="183"/>
      <c r="LNC103" s="183"/>
      <c r="LND103" s="183"/>
      <c r="LNE103" s="184"/>
      <c r="LNF103" s="185"/>
      <c r="LNG103" s="183"/>
      <c r="LNI103" s="182"/>
      <c r="LNN103" s="183"/>
      <c r="LNO103" s="183"/>
      <c r="LNP103" s="183"/>
      <c r="LNQ103" s="184"/>
      <c r="LNR103" s="185"/>
      <c r="LNS103" s="183"/>
      <c r="LNU103" s="182"/>
      <c r="LNZ103" s="183"/>
      <c r="LOA103" s="183"/>
      <c r="LOB103" s="183"/>
      <c r="LOC103" s="184"/>
      <c r="LOD103" s="185"/>
      <c r="LOE103" s="183"/>
      <c r="LOG103" s="182"/>
      <c r="LOL103" s="183"/>
      <c r="LOM103" s="183"/>
      <c r="LON103" s="183"/>
      <c r="LOO103" s="184"/>
      <c r="LOP103" s="185"/>
      <c r="LOQ103" s="183"/>
      <c r="LOS103" s="182"/>
      <c r="LOX103" s="183"/>
      <c r="LOY103" s="183"/>
      <c r="LOZ103" s="183"/>
      <c r="LPA103" s="184"/>
      <c r="LPB103" s="185"/>
      <c r="LPC103" s="183"/>
      <c r="LPE103" s="182"/>
      <c r="LPJ103" s="183"/>
      <c r="LPK103" s="183"/>
      <c r="LPL103" s="183"/>
      <c r="LPM103" s="184"/>
      <c r="LPN103" s="185"/>
      <c r="LPO103" s="183"/>
      <c r="LPQ103" s="182"/>
      <c r="LPV103" s="183"/>
      <c r="LPW103" s="183"/>
      <c r="LPX103" s="183"/>
      <c r="LPY103" s="184"/>
      <c r="LPZ103" s="185"/>
      <c r="LQA103" s="183"/>
      <c r="LQC103" s="182"/>
      <c r="LQH103" s="183"/>
      <c r="LQI103" s="183"/>
      <c r="LQJ103" s="183"/>
      <c r="LQK103" s="184"/>
      <c r="LQL103" s="185"/>
      <c r="LQM103" s="183"/>
      <c r="LQO103" s="182"/>
      <c r="LQT103" s="183"/>
      <c r="LQU103" s="183"/>
      <c r="LQV103" s="183"/>
      <c r="LQW103" s="184"/>
      <c r="LQX103" s="185"/>
      <c r="LQY103" s="183"/>
      <c r="LRA103" s="182"/>
      <c r="LRF103" s="183"/>
      <c r="LRG103" s="183"/>
      <c r="LRH103" s="183"/>
      <c r="LRI103" s="184"/>
      <c r="LRJ103" s="185"/>
      <c r="LRK103" s="183"/>
      <c r="LRM103" s="182"/>
      <c r="LRR103" s="183"/>
      <c r="LRS103" s="183"/>
      <c r="LRT103" s="183"/>
      <c r="LRU103" s="184"/>
      <c r="LRV103" s="185"/>
      <c r="LRW103" s="183"/>
      <c r="LRY103" s="182"/>
      <c r="LSD103" s="183"/>
      <c r="LSE103" s="183"/>
      <c r="LSF103" s="183"/>
      <c r="LSG103" s="184"/>
      <c r="LSH103" s="185"/>
      <c r="LSI103" s="183"/>
      <c r="LSK103" s="182"/>
      <c r="LSP103" s="183"/>
      <c r="LSQ103" s="183"/>
      <c r="LSR103" s="183"/>
      <c r="LSS103" s="184"/>
      <c r="LST103" s="185"/>
      <c r="LSU103" s="183"/>
      <c r="LSW103" s="182"/>
      <c r="LTB103" s="183"/>
      <c r="LTC103" s="183"/>
      <c r="LTD103" s="183"/>
      <c r="LTE103" s="184"/>
      <c r="LTF103" s="185"/>
      <c r="LTG103" s="183"/>
      <c r="LTI103" s="182"/>
      <c r="LTN103" s="183"/>
      <c r="LTO103" s="183"/>
      <c r="LTP103" s="183"/>
      <c r="LTQ103" s="184"/>
      <c r="LTR103" s="185"/>
      <c r="LTS103" s="183"/>
      <c r="LTU103" s="182"/>
      <c r="LTZ103" s="183"/>
      <c r="LUA103" s="183"/>
      <c r="LUB103" s="183"/>
      <c r="LUC103" s="184"/>
      <c r="LUD103" s="185"/>
      <c r="LUE103" s="183"/>
      <c r="LUG103" s="182"/>
      <c r="LUL103" s="183"/>
      <c r="LUM103" s="183"/>
      <c r="LUN103" s="183"/>
      <c r="LUO103" s="184"/>
      <c r="LUP103" s="185"/>
      <c r="LUQ103" s="183"/>
      <c r="LUS103" s="182"/>
      <c r="LUX103" s="183"/>
      <c r="LUY103" s="183"/>
      <c r="LUZ103" s="183"/>
      <c r="LVA103" s="184"/>
      <c r="LVB103" s="185"/>
      <c r="LVC103" s="183"/>
      <c r="LVE103" s="182"/>
      <c r="LVJ103" s="183"/>
      <c r="LVK103" s="183"/>
      <c r="LVL103" s="183"/>
      <c r="LVM103" s="184"/>
      <c r="LVN103" s="185"/>
      <c r="LVO103" s="183"/>
      <c r="LVQ103" s="182"/>
      <c r="LVV103" s="183"/>
      <c r="LVW103" s="183"/>
      <c r="LVX103" s="183"/>
      <c r="LVY103" s="184"/>
      <c r="LVZ103" s="185"/>
      <c r="LWA103" s="183"/>
      <c r="LWC103" s="182"/>
      <c r="LWH103" s="183"/>
      <c r="LWI103" s="183"/>
      <c r="LWJ103" s="183"/>
      <c r="LWK103" s="184"/>
      <c r="LWL103" s="185"/>
      <c r="LWM103" s="183"/>
      <c r="LWO103" s="182"/>
      <c r="LWT103" s="183"/>
      <c r="LWU103" s="183"/>
      <c r="LWV103" s="183"/>
      <c r="LWW103" s="184"/>
      <c r="LWX103" s="185"/>
      <c r="LWY103" s="183"/>
      <c r="LXA103" s="182"/>
      <c r="LXF103" s="183"/>
      <c r="LXG103" s="183"/>
      <c r="LXH103" s="183"/>
      <c r="LXI103" s="184"/>
      <c r="LXJ103" s="185"/>
      <c r="LXK103" s="183"/>
      <c r="LXM103" s="182"/>
      <c r="LXR103" s="183"/>
      <c r="LXS103" s="183"/>
      <c r="LXT103" s="183"/>
      <c r="LXU103" s="184"/>
      <c r="LXV103" s="185"/>
      <c r="LXW103" s="183"/>
      <c r="LXY103" s="182"/>
      <c r="LYD103" s="183"/>
      <c r="LYE103" s="183"/>
      <c r="LYF103" s="183"/>
      <c r="LYG103" s="184"/>
      <c r="LYH103" s="185"/>
      <c r="LYI103" s="183"/>
      <c r="LYK103" s="182"/>
      <c r="LYP103" s="183"/>
      <c r="LYQ103" s="183"/>
      <c r="LYR103" s="183"/>
      <c r="LYS103" s="184"/>
      <c r="LYT103" s="185"/>
      <c r="LYU103" s="183"/>
      <c r="LYW103" s="182"/>
      <c r="LZB103" s="183"/>
      <c r="LZC103" s="183"/>
      <c r="LZD103" s="183"/>
      <c r="LZE103" s="184"/>
      <c r="LZF103" s="185"/>
      <c r="LZG103" s="183"/>
      <c r="LZI103" s="182"/>
      <c r="LZN103" s="183"/>
      <c r="LZO103" s="183"/>
      <c r="LZP103" s="183"/>
      <c r="LZQ103" s="184"/>
      <c r="LZR103" s="185"/>
      <c r="LZS103" s="183"/>
      <c r="LZU103" s="182"/>
      <c r="LZZ103" s="183"/>
      <c r="MAA103" s="183"/>
      <c r="MAB103" s="183"/>
      <c r="MAC103" s="184"/>
      <c r="MAD103" s="185"/>
      <c r="MAE103" s="183"/>
      <c r="MAG103" s="182"/>
      <c r="MAL103" s="183"/>
      <c r="MAM103" s="183"/>
      <c r="MAN103" s="183"/>
      <c r="MAO103" s="184"/>
      <c r="MAP103" s="185"/>
      <c r="MAQ103" s="183"/>
      <c r="MAS103" s="182"/>
      <c r="MAX103" s="183"/>
      <c r="MAY103" s="183"/>
      <c r="MAZ103" s="183"/>
      <c r="MBA103" s="184"/>
      <c r="MBB103" s="185"/>
      <c r="MBC103" s="183"/>
      <c r="MBE103" s="182"/>
      <c r="MBJ103" s="183"/>
      <c r="MBK103" s="183"/>
      <c r="MBL103" s="183"/>
      <c r="MBM103" s="184"/>
      <c r="MBN103" s="185"/>
      <c r="MBO103" s="183"/>
      <c r="MBQ103" s="182"/>
      <c r="MBV103" s="183"/>
      <c r="MBW103" s="183"/>
      <c r="MBX103" s="183"/>
      <c r="MBY103" s="184"/>
      <c r="MBZ103" s="185"/>
      <c r="MCA103" s="183"/>
      <c r="MCC103" s="182"/>
      <c r="MCH103" s="183"/>
      <c r="MCI103" s="183"/>
      <c r="MCJ103" s="183"/>
      <c r="MCK103" s="184"/>
      <c r="MCL103" s="185"/>
      <c r="MCM103" s="183"/>
      <c r="MCO103" s="182"/>
      <c r="MCT103" s="183"/>
      <c r="MCU103" s="183"/>
      <c r="MCV103" s="183"/>
      <c r="MCW103" s="184"/>
      <c r="MCX103" s="185"/>
      <c r="MCY103" s="183"/>
      <c r="MDA103" s="182"/>
      <c r="MDF103" s="183"/>
      <c r="MDG103" s="183"/>
      <c r="MDH103" s="183"/>
      <c r="MDI103" s="184"/>
      <c r="MDJ103" s="185"/>
      <c r="MDK103" s="183"/>
      <c r="MDM103" s="182"/>
      <c r="MDR103" s="183"/>
      <c r="MDS103" s="183"/>
      <c r="MDT103" s="183"/>
      <c r="MDU103" s="184"/>
      <c r="MDV103" s="185"/>
      <c r="MDW103" s="183"/>
      <c r="MDY103" s="182"/>
      <c r="MED103" s="183"/>
      <c r="MEE103" s="183"/>
      <c r="MEF103" s="183"/>
      <c r="MEG103" s="184"/>
      <c r="MEH103" s="185"/>
      <c r="MEI103" s="183"/>
      <c r="MEK103" s="182"/>
      <c r="MEP103" s="183"/>
      <c r="MEQ103" s="183"/>
      <c r="MER103" s="183"/>
      <c r="MES103" s="184"/>
      <c r="MET103" s="185"/>
      <c r="MEU103" s="183"/>
      <c r="MEW103" s="182"/>
      <c r="MFB103" s="183"/>
      <c r="MFC103" s="183"/>
      <c r="MFD103" s="183"/>
      <c r="MFE103" s="184"/>
      <c r="MFF103" s="185"/>
      <c r="MFG103" s="183"/>
      <c r="MFI103" s="182"/>
      <c r="MFN103" s="183"/>
      <c r="MFO103" s="183"/>
      <c r="MFP103" s="183"/>
      <c r="MFQ103" s="184"/>
      <c r="MFR103" s="185"/>
      <c r="MFS103" s="183"/>
      <c r="MFU103" s="182"/>
      <c r="MFZ103" s="183"/>
      <c r="MGA103" s="183"/>
      <c r="MGB103" s="183"/>
      <c r="MGC103" s="184"/>
      <c r="MGD103" s="185"/>
      <c r="MGE103" s="183"/>
      <c r="MGG103" s="182"/>
      <c r="MGL103" s="183"/>
      <c r="MGM103" s="183"/>
      <c r="MGN103" s="183"/>
      <c r="MGO103" s="184"/>
      <c r="MGP103" s="185"/>
      <c r="MGQ103" s="183"/>
      <c r="MGS103" s="182"/>
      <c r="MGX103" s="183"/>
      <c r="MGY103" s="183"/>
      <c r="MGZ103" s="183"/>
      <c r="MHA103" s="184"/>
      <c r="MHB103" s="185"/>
      <c r="MHC103" s="183"/>
      <c r="MHE103" s="182"/>
      <c r="MHJ103" s="183"/>
      <c r="MHK103" s="183"/>
      <c r="MHL103" s="183"/>
      <c r="MHM103" s="184"/>
      <c r="MHN103" s="185"/>
      <c r="MHO103" s="183"/>
      <c r="MHQ103" s="182"/>
      <c r="MHV103" s="183"/>
      <c r="MHW103" s="183"/>
      <c r="MHX103" s="183"/>
      <c r="MHY103" s="184"/>
      <c r="MHZ103" s="185"/>
      <c r="MIA103" s="183"/>
      <c r="MIC103" s="182"/>
      <c r="MIH103" s="183"/>
      <c r="MII103" s="183"/>
      <c r="MIJ103" s="183"/>
      <c r="MIK103" s="184"/>
      <c r="MIL103" s="185"/>
      <c r="MIM103" s="183"/>
      <c r="MIO103" s="182"/>
      <c r="MIT103" s="183"/>
      <c r="MIU103" s="183"/>
      <c r="MIV103" s="183"/>
      <c r="MIW103" s="184"/>
      <c r="MIX103" s="185"/>
      <c r="MIY103" s="183"/>
      <c r="MJA103" s="182"/>
      <c r="MJF103" s="183"/>
      <c r="MJG103" s="183"/>
      <c r="MJH103" s="183"/>
      <c r="MJI103" s="184"/>
      <c r="MJJ103" s="185"/>
      <c r="MJK103" s="183"/>
      <c r="MJM103" s="182"/>
      <c r="MJR103" s="183"/>
      <c r="MJS103" s="183"/>
      <c r="MJT103" s="183"/>
      <c r="MJU103" s="184"/>
      <c r="MJV103" s="185"/>
      <c r="MJW103" s="183"/>
      <c r="MJY103" s="182"/>
      <c r="MKD103" s="183"/>
      <c r="MKE103" s="183"/>
      <c r="MKF103" s="183"/>
      <c r="MKG103" s="184"/>
      <c r="MKH103" s="185"/>
      <c r="MKI103" s="183"/>
      <c r="MKK103" s="182"/>
      <c r="MKP103" s="183"/>
      <c r="MKQ103" s="183"/>
      <c r="MKR103" s="183"/>
      <c r="MKS103" s="184"/>
      <c r="MKT103" s="185"/>
      <c r="MKU103" s="183"/>
      <c r="MKW103" s="182"/>
      <c r="MLB103" s="183"/>
      <c r="MLC103" s="183"/>
      <c r="MLD103" s="183"/>
      <c r="MLE103" s="184"/>
      <c r="MLF103" s="185"/>
      <c r="MLG103" s="183"/>
      <c r="MLI103" s="182"/>
      <c r="MLN103" s="183"/>
      <c r="MLO103" s="183"/>
      <c r="MLP103" s="183"/>
      <c r="MLQ103" s="184"/>
      <c r="MLR103" s="185"/>
      <c r="MLS103" s="183"/>
      <c r="MLU103" s="182"/>
      <c r="MLZ103" s="183"/>
      <c r="MMA103" s="183"/>
      <c r="MMB103" s="183"/>
      <c r="MMC103" s="184"/>
      <c r="MMD103" s="185"/>
      <c r="MME103" s="183"/>
      <c r="MMG103" s="182"/>
      <c r="MML103" s="183"/>
      <c r="MMM103" s="183"/>
      <c r="MMN103" s="183"/>
      <c r="MMO103" s="184"/>
      <c r="MMP103" s="185"/>
      <c r="MMQ103" s="183"/>
      <c r="MMS103" s="182"/>
      <c r="MMX103" s="183"/>
      <c r="MMY103" s="183"/>
      <c r="MMZ103" s="183"/>
      <c r="MNA103" s="184"/>
      <c r="MNB103" s="185"/>
      <c r="MNC103" s="183"/>
      <c r="MNE103" s="182"/>
      <c r="MNJ103" s="183"/>
      <c r="MNK103" s="183"/>
      <c r="MNL103" s="183"/>
      <c r="MNM103" s="184"/>
      <c r="MNN103" s="185"/>
      <c r="MNO103" s="183"/>
      <c r="MNQ103" s="182"/>
      <c r="MNV103" s="183"/>
      <c r="MNW103" s="183"/>
      <c r="MNX103" s="183"/>
      <c r="MNY103" s="184"/>
      <c r="MNZ103" s="185"/>
      <c r="MOA103" s="183"/>
      <c r="MOC103" s="182"/>
      <c r="MOH103" s="183"/>
      <c r="MOI103" s="183"/>
      <c r="MOJ103" s="183"/>
      <c r="MOK103" s="184"/>
      <c r="MOL103" s="185"/>
      <c r="MOM103" s="183"/>
      <c r="MOO103" s="182"/>
      <c r="MOT103" s="183"/>
      <c r="MOU103" s="183"/>
      <c r="MOV103" s="183"/>
      <c r="MOW103" s="184"/>
      <c r="MOX103" s="185"/>
      <c r="MOY103" s="183"/>
      <c r="MPA103" s="182"/>
      <c r="MPF103" s="183"/>
      <c r="MPG103" s="183"/>
      <c r="MPH103" s="183"/>
      <c r="MPI103" s="184"/>
      <c r="MPJ103" s="185"/>
      <c r="MPK103" s="183"/>
      <c r="MPM103" s="182"/>
      <c r="MPR103" s="183"/>
      <c r="MPS103" s="183"/>
      <c r="MPT103" s="183"/>
      <c r="MPU103" s="184"/>
      <c r="MPV103" s="185"/>
      <c r="MPW103" s="183"/>
      <c r="MPY103" s="182"/>
      <c r="MQD103" s="183"/>
      <c r="MQE103" s="183"/>
      <c r="MQF103" s="183"/>
      <c r="MQG103" s="184"/>
      <c r="MQH103" s="185"/>
      <c r="MQI103" s="183"/>
      <c r="MQK103" s="182"/>
      <c r="MQP103" s="183"/>
      <c r="MQQ103" s="183"/>
      <c r="MQR103" s="183"/>
      <c r="MQS103" s="184"/>
      <c r="MQT103" s="185"/>
      <c r="MQU103" s="183"/>
      <c r="MQW103" s="182"/>
      <c r="MRB103" s="183"/>
      <c r="MRC103" s="183"/>
      <c r="MRD103" s="183"/>
      <c r="MRE103" s="184"/>
      <c r="MRF103" s="185"/>
      <c r="MRG103" s="183"/>
      <c r="MRI103" s="182"/>
      <c r="MRN103" s="183"/>
      <c r="MRO103" s="183"/>
      <c r="MRP103" s="183"/>
      <c r="MRQ103" s="184"/>
      <c r="MRR103" s="185"/>
      <c r="MRS103" s="183"/>
      <c r="MRU103" s="182"/>
      <c r="MRZ103" s="183"/>
      <c r="MSA103" s="183"/>
      <c r="MSB103" s="183"/>
      <c r="MSC103" s="184"/>
      <c r="MSD103" s="185"/>
      <c r="MSE103" s="183"/>
      <c r="MSG103" s="182"/>
      <c r="MSL103" s="183"/>
      <c r="MSM103" s="183"/>
      <c r="MSN103" s="183"/>
      <c r="MSO103" s="184"/>
      <c r="MSP103" s="185"/>
      <c r="MSQ103" s="183"/>
      <c r="MSS103" s="182"/>
      <c r="MSX103" s="183"/>
      <c r="MSY103" s="183"/>
      <c r="MSZ103" s="183"/>
      <c r="MTA103" s="184"/>
      <c r="MTB103" s="185"/>
      <c r="MTC103" s="183"/>
      <c r="MTE103" s="182"/>
      <c r="MTJ103" s="183"/>
      <c r="MTK103" s="183"/>
      <c r="MTL103" s="183"/>
      <c r="MTM103" s="184"/>
      <c r="MTN103" s="185"/>
      <c r="MTO103" s="183"/>
      <c r="MTQ103" s="182"/>
      <c r="MTV103" s="183"/>
      <c r="MTW103" s="183"/>
      <c r="MTX103" s="183"/>
      <c r="MTY103" s="184"/>
      <c r="MTZ103" s="185"/>
      <c r="MUA103" s="183"/>
      <c r="MUC103" s="182"/>
      <c r="MUH103" s="183"/>
      <c r="MUI103" s="183"/>
      <c r="MUJ103" s="183"/>
      <c r="MUK103" s="184"/>
      <c r="MUL103" s="185"/>
      <c r="MUM103" s="183"/>
      <c r="MUO103" s="182"/>
      <c r="MUT103" s="183"/>
      <c r="MUU103" s="183"/>
      <c r="MUV103" s="183"/>
      <c r="MUW103" s="184"/>
      <c r="MUX103" s="185"/>
      <c r="MUY103" s="183"/>
      <c r="MVA103" s="182"/>
      <c r="MVF103" s="183"/>
      <c r="MVG103" s="183"/>
      <c r="MVH103" s="183"/>
      <c r="MVI103" s="184"/>
      <c r="MVJ103" s="185"/>
      <c r="MVK103" s="183"/>
      <c r="MVM103" s="182"/>
      <c r="MVR103" s="183"/>
      <c r="MVS103" s="183"/>
      <c r="MVT103" s="183"/>
      <c r="MVU103" s="184"/>
      <c r="MVV103" s="185"/>
      <c r="MVW103" s="183"/>
      <c r="MVY103" s="182"/>
      <c r="MWD103" s="183"/>
      <c r="MWE103" s="183"/>
      <c r="MWF103" s="183"/>
      <c r="MWG103" s="184"/>
      <c r="MWH103" s="185"/>
      <c r="MWI103" s="183"/>
      <c r="MWK103" s="182"/>
      <c r="MWP103" s="183"/>
      <c r="MWQ103" s="183"/>
      <c r="MWR103" s="183"/>
      <c r="MWS103" s="184"/>
      <c r="MWT103" s="185"/>
      <c r="MWU103" s="183"/>
      <c r="MWW103" s="182"/>
      <c r="MXB103" s="183"/>
      <c r="MXC103" s="183"/>
      <c r="MXD103" s="183"/>
      <c r="MXE103" s="184"/>
      <c r="MXF103" s="185"/>
      <c r="MXG103" s="183"/>
      <c r="MXI103" s="182"/>
      <c r="MXN103" s="183"/>
      <c r="MXO103" s="183"/>
      <c r="MXP103" s="183"/>
      <c r="MXQ103" s="184"/>
      <c r="MXR103" s="185"/>
      <c r="MXS103" s="183"/>
      <c r="MXU103" s="182"/>
      <c r="MXZ103" s="183"/>
      <c r="MYA103" s="183"/>
      <c r="MYB103" s="183"/>
      <c r="MYC103" s="184"/>
      <c r="MYD103" s="185"/>
      <c r="MYE103" s="183"/>
      <c r="MYG103" s="182"/>
      <c r="MYL103" s="183"/>
      <c r="MYM103" s="183"/>
      <c r="MYN103" s="183"/>
      <c r="MYO103" s="184"/>
      <c r="MYP103" s="185"/>
      <c r="MYQ103" s="183"/>
      <c r="MYS103" s="182"/>
      <c r="MYX103" s="183"/>
      <c r="MYY103" s="183"/>
      <c r="MYZ103" s="183"/>
      <c r="MZA103" s="184"/>
      <c r="MZB103" s="185"/>
      <c r="MZC103" s="183"/>
      <c r="MZE103" s="182"/>
      <c r="MZJ103" s="183"/>
      <c r="MZK103" s="183"/>
      <c r="MZL103" s="183"/>
      <c r="MZM103" s="184"/>
      <c r="MZN103" s="185"/>
      <c r="MZO103" s="183"/>
      <c r="MZQ103" s="182"/>
      <c r="MZV103" s="183"/>
      <c r="MZW103" s="183"/>
      <c r="MZX103" s="183"/>
      <c r="MZY103" s="184"/>
      <c r="MZZ103" s="185"/>
      <c r="NAA103" s="183"/>
      <c r="NAC103" s="182"/>
      <c r="NAH103" s="183"/>
      <c r="NAI103" s="183"/>
      <c r="NAJ103" s="183"/>
      <c r="NAK103" s="184"/>
      <c r="NAL103" s="185"/>
      <c r="NAM103" s="183"/>
      <c r="NAO103" s="182"/>
      <c r="NAT103" s="183"/>
      <c r="NAU103" s="183"/>
      <c r="NAV103" s="183"/>
      <c r="NAW103" s="184"/>
      <c r="NAX103" s="185"/>
      <c r="NAY103" s="183"/>
      <c r="NBA103" s="182"/>
      <c r="NBF103" s="183"/>
      <c r="NBG103" s="183"/>
      <c r="NBH103" s="183"/>
      <c r="NBI103" s="184"/>
      <c r="NBJ103" s="185"/>
      <c r="NBK103" s="183"/>
      <c r="NBM103" s="182"/>
      <c r="NBR103" s="183"/>
      <c r="NBS103" s="183"/>
      <c r="NBT103" s="183"/>
      <c r="NBU103" s="184"/>
      <c r="NBV103" s="185"/>
      <c r="NBW103" s="183"/>
      <c r="NBY103" s="182"/>
      <c r="NCD103" s="183"/>
      <c r="NCE103" s="183"/>
      <c r="NCF103" s="183"/>
      <c r="NCG103" s="184"/>
      <c r="NCH103" s="185"/>
      <c r="NCI103" s="183"/>
      <c r="NCK103" s="182"/>
      <c r="NCP103" s="183"/>
      <c r="NCQ103" s="183"/>
      <c r="NCR103" s="183"/>
      <c r="NCS103" s="184"/>
      <c r="NCT103" s="185"/>
      <c r="NCU103" s="183"/>
      <c r="NCW103" s="182"/>
      <c r="NDB103" s="183"/>
      <c r="NDC103" s="183"/>
      <c r="NDD103" s="183"/>
      <c r="NDE103" s="184"/>
      <c r="NDF103" s="185"/>
      <c r="NDG103" s="183"/>
      <c r="NDI103" s="182"/>
      <c r="NDN103" s="183"/>
      <c r="NDO103" s="183"/>
      <c r="NDP103" s="183"/>
      <c r="NDQ103" s="184"/>
      <c r="NDR103" s="185"/>
      <c r="NDS103" s="183"/>
      <c r="NDU103" s="182"/>
      <c r="NDZ103" s="183"/>
      <c r="NEA103" s="183"/>
      <c r="NEB103" s="183"/>
      <c r="NEC103" s="184"/>
      <c r="NED103" s="185"/>
      <c r="NEE103" s="183"/>
      <c r="NEG103" s="182"/>
      <c r="NEL103" s="183"/>
      <c r="NEM103" s="183"/>
      <c r="NEN103" s="183"/>
      <c r="NEO103" s="184"/>
      <c r="NEP103" s="185"/>
      <c r="NEQ103" s="183"/>
      <c r="NES103" s="182"/>
      <c r="NEX103" s="183"/>
      <c r="NEY103" s="183"/>
      <c r="NEZ103" s="183"/>
      <c r="NFA103" s="184"/>
      <c r="NFB103" s="185"/>
      <c r="NFC103" s="183"/>
      <c r="NFE103" s="182"/>
      <c r="NFJ103" s="183"/>
      <c r="NFK103" s="183"/>
      <c r="NFL103" s="183"/>
      <c r="NFM103" s="184"/>
      <c r="NFN103" s="185"/>
      <c r="NFO103" s="183"/>
      <c r="NFQ103" s="182"/>
      <c r="NFV103" s="183"/>
      <c r="NFW103" s="183"/>
      <c r="NFX103" s="183"/>
      <c r="NFY103" s="184"/>
      <c r="NFZ103" s="185"/>
      <c r="NGA103" s="183"/>
      <c r="NGC103" s="182"/>
      <c r="NGH103" s="183"/>
      <c r="NGI103" s="183"/>
      <c r="NGJ103" s="183"/>
      <c r="NGK103" s="184"/>
      <c r="NGL103" s="185"/>
      <c r="NGM103" s="183"/>
      <c r="NGO103" s="182"/>
      <c r="NGT103" s="183"/>
      <c r="NGU103" s="183"/>
      <c r="NGV103" s="183"/>
      <c r="NGW103" s="184"/>
      <c r="NGX103" s="185"/>
      <c r="NGY103" s="183"/>
      <c r="NHA103" s="182"/>
      <c r="NHF103" s="183"/>
      <c r="NHG103" s="183"/>
      <c r="NHH103" s="183"/>
      <c r="NHI103" s="184"/>
      <c r="NHJ103" s="185"/>
      <c r="NHK103" s="183"/>
      <c r="NHM103" s="182"/>
      <c r="NHR103" s="183"/>
      <c r="NHS103" s="183"/>
      <c r="NHT103" s="183"/>
      <c r="NHU103" s="184"/>
      <c r="NHV103" s="185"/>
      <c r="NHW103" s="183"/>
      <c r="NHY103" s="182"/>
      <c r="NID103" s="183"/>
      <c r="NIE103" s="183"/>
      <c r="NIF103" s="183"/>
      <c r="NIG103" s="184"/>
      <c r="NIH103" s="185"/>
      <c r="NII103" s="183"/>
      <c r="NIK103" s="182"/>
      <c r="NIP103" s="183"/>
      <c r="NIQ103" s="183"/>
      <c r="NIR103" s="183"/>
      <c r="NIS103" s="184"/>
      <c r="NIT103" s="185"/>
      <c r="NIU103" s="183"/>
      <c r="NIW103" s="182"/>
      <c r="NJB103" s="183"/>
      <c r="NJC103" s="183"/>
      <c r="NJD103" s="183"/>
      <c r="NJE103" s="184"/>
      <c r="NJF103" s="185"/>
      <c r="NJG103" s="183"/>
      <c r="NJI103" s="182"/>
      <c r="NJN103" s="183"/>
      <c r="NJO103" s="183"/>
      <c r="NJP103" s="183"/>
      <c r="NJQ103" s="184"/>
      <c r="NJR103" s="185"/>
      <c r="NJS103" s="183"/>
      <c r="NJU103" s="182"/>
      <c r="NJZ103" s="183"/>
      <c r="NKA103" s="183"/>
      <c r="NKB103" s="183"/>
      <c r="NKC103" s="184"/>
      <c r="NKD103" s="185"/>
      <c r="NKE103" s="183"/>
      <c r="NKG103" s="182"/>
      <c r="NKL103" s="183"/>
      <c r="NKM103" s="183"/>
      <c r="NKN103" s="183"/>
      <c r="NKO103" s="184"/>
      <c r="NKP103" s="185"/>
      <c r="NKQ103" s="183"/>
      <c r="NKS103" s="182"/>
      <c r="NKX103" s="183"/>
      <c r="NKY103" s="183"/>
      <c r="NKZ103" s="183"/>
      <c r="NLA103" s="184"/>
      <c r="NLB103" s="185"/>
      <c r="NLC103" s="183"/>
      <c r="NLE103" s="182"/>
      <c r="NLJ103" s="183"/>
      <c r="NLK103" s="183"/>
      <c r="NLL103" s="183"/>
      <c r="NLM103" s="184"/>
      <c r="NLN103" s="185"/>
      <c r="NLO103" s="183"/>
      <c r="NLQ103" s="182"/>
      <c r="NLV103" s="183"/>
      <c r="NLW103" s="183"/>
      <c r="NLX103" s="183"/>
      <c r="NLY103" s="184"/>
      <c r="NLZ103" s="185"/>
      <c r="NMA103" s="183"/>
      <c r="NMC103" s="182"/>
      <c r="NMH103" s="183"/>
      <c r="NMI103" s="183"/>
      <c r="NMJ103" s="183"/>
      <c r="NMK103" s="184"/>
      <c r="NML103" s="185"/>
      <c r="NMM103" s="183"/>
      <c r="NMO103" s="182"/>
      <c r="NMT103" s="183"/>
      <c r="NMU103" s="183"/>
      <c r="NMV103" s="183"/>
      <c r="NMW103" s="184"/>
      <c r="NMX103" s="185"/>
      <c r="NMY103" s="183"/>
      <c r="NNA103" s="182"/>
      <c r="NNF103" s="183"/>
      <c r="NNG103" s="183"/>
      <c r="NNH103" s="183"/>
      <c r="NNI103" s="184"/>
      <c r="NNJ103" s="185"/>
      <c r="NNK103" s="183"/>
      <c r="NNM103" s="182"/>
      <c r="NNR103" s="183"/>
      <c r="NNS103" s="183"/>
      <c r="NNT103" s="183"/>
      <c r="NNU103" s="184"/>
      <c r="NNV103" s="185"/>
      <c r="NNW103" s="183"/>
      <c r="NNY103" s="182"/>
      <c r="NOD103" s="183"/>
      <c r="NOE103" s="183"/>
      <c r="NOF103" s="183"/>
      <c r="NOG103" s="184"/>
      <c r="NOH103" s="185"/>
      <c r="NOI103" s="183"/>
      <c r="NOK103" s="182"/>
      <c r="NOP103" s="183"/>
      <c r="NOQ103" s="183"/>
      <c r="NOR103" s="183"/>
      <c r="NOS103" s="184"/>
      <c r="NOT103" s="185"/>
      <c r="NOU103" s="183"/>
      <c r="NOW103" s="182"/>
      <c r="NPB103" s="183"/>
      <c r="NPC103" s="183"/>
      <c r="NPD103" s="183"/>
      <c r="NPE103" s="184"/>
      <c r="NPF103" s="185"/>
      <c r="NPG103" s="183"/>
      <c r="NPI103" s="182"/>
      <c r="NPN103" s="183"/>
      <c r="NPO103" s="183"/>
      <c r="NPP103" s="183"/>
      <c r="NPQ103" s="184"/>
      <c r="NPR103" s="185"/>
      <c r="NPS103" s="183"/>
      <c r="NPU103" s="182"/>
      <c r="NPZ103" s="183"/>
      <c r="NQA103" s="183"/>
      <c r="NQB103" s="183"/>
      <c r="NQC103" s="184"/>
      <c r="NQD103" s="185"/>
      <c r="NQE103" s="183"/>
      <c r="NQG103" s="182"/>
      <c r="NQL103" s="183"/>
      <c r="NQM103" s="183"/>
      <c r="NQN103" s="183"/>
      <c r="NQO103" s="184"/>
      <c r="NQP103" s="185"/>
      <c r="NQQ103" s="183"/>
      <c r="NQS103" s="182"/>
      <c r="NQX103" s="183"/>
      <c r="NQY103" s="183"/>
      <c r="NQZ103" s="183"/>
      <c r="NRA103" s="184"/>
      <c r="NRB103" s="185"/>
      <c r="NRC103" s="183"/>
      <c r="NRE103" s="182"/>
      <c r="NRJ103" s="183"/>
      <c r="NRK103" s="183"/>
      <c r="NRL103" s="183"/>
      <c r="NRM103" s="184"/>
      <c r="NRN103" s="185"/>
      <c r="NRO103" s="183"/>
      <c r="NRQ103" s="182"/>
      <c r="NRV103" s="183"/>
      <c r="NRW103" s="183"/>
      <c r="NRX103" s="183"/>
      <c r="NRY103" s="184"/>
      <c r="NRZ103" s="185"/>
      <c r="NSA103" s="183"/>
      <c r="NSC103" s="182"/>
      <c r="NSH103" s="183"/>
      <c r="NSI103" s="183"/>
      <c r="NSJ103" s="183"/>
      <c r="NSK103" s="184"/>
      <c r="NSL103" s="185"/>
      <c r="NSM103" s="183"/>
      <c r="NSO103" s="182"/>
      <c r="NST103" s="183"/>
      <c r="NSU103" s="183"/>
      <c r="NSV103" s="183"/>
      <c r="NSW103" s="184"/>
      <c r="NSX103" s="185"/>
      <c r="NSY103" s="183"/>
      <c r="NTA103" s="182"/>
      <c r="NTF103" s="183"/>
      <c r="NTG103" s="183"/>
      <c r="NTH103" s="183"/>
      <c r="NTI103" s="184"/>
      <c r="NTJ103" s="185"/>
      <c r="NTK103" s="183"/>
      <c r="NTM103" s="182"/>
      <c r="NTR103" s="183"/>
      <c r="NTS103" s="183"/>
      <c r="NTT103" s="183"/>
      <c r="NTU103" s="184"/>
      <c r="NTV103" s="185"/>
      <c r="NTW103" s="183"/>
      <c r="NTY103" s="182"/>
      <c r="NUD103" s="183"/>
      <c r="NUE103" s="183"/>
      <c r="NUF103" s="183"/>
      <c r="NUG103" s="184"/>
      <c r="NUH103" s="185"/>
      <c r="NUI103" s="183"/>
      <c r="NUK103" s="182"/>
      <c r="NUP103" s="183"/>
      <c r="NUQ103" s="183"/>
      <c r="NUR103" s="183"/>
      <c r="NUS103" s="184"/>
      <c r="NUT103" s="185"/>
      <c r="NUU103" s="183"/>
      <c r="NUW103" s="182"/>
      <c r="NVB103" s="183"/>
      <c r="NVC103" s="183"/>
      <c r="NVD103" s="183"/>
      <c r="NVE103" s="184"/>
      <c r="NVF103" s="185"/>
      <c r="NVG103" s="183"/>
      <c r="NVI103" s="182"/>
      <c r="NVN103" s="183"/>
      <c r="NVO103" s="183"/>
      <c r="NVP103" s="183"/>
      <c r="NVQ103" s="184"/>
      <c r="NVR103" s="185"/>
      <c r="NVS103" s="183"/>
      <c r="NVU103" s="182"/>
      <c r="NVZ103" s="183"/>
      <c r="NWA103" s="183"/>
      <c r="NWB103" s="183"/>
      <c r="NWC103" s="184"/>
      <c r="NWD103" s="185"/>
      <c r="NWE103" s="183"/>
      <c r="NWG103" s="182"/>
      <c r="NWL103" s="183"/>
      <c r="NWM103" s="183"/>
      <c r="NWN103" s="183"/>
      <c r="NWO103" s="184"/>
      <c r="NWP103" s="185"/>
      <c r="NWQ103" s="183"/>
      <c r="NWS103" s="182"/>
      <c r="NWX103" s="183"/>
      <c r="NWY103" s="183"/>
      <c r="NWZ103" s="183"/>
      <c r="NXA103" s="184"/>
      <c r="NXB103" s="185"/>
      <c r="NXC103" s="183"/>
      <c r="NXE103" s="182"/>
      <c r="NXJ103" s="183"/>
      <c r="NXK103" s="183"/>
      <c r="NXL103" s="183"/>
      <c r="NXM103" s="184"/>
      <c r="NXN103" s="185"/>
      <c r="NXO103" s="183"/>
      <c r="NXQ103" s="182"/>
      <c r="NXV103" s="183"/>
      <c r="NXW103" s="183"/>
      <c r="NXX103" s="183"/>
      <c r="NXY103" s="184"/>
      <c r="NXZ103" s="185"/>
      <c r="NYA103" s="183"/>
      <c r="NYC103" s="182"/>
      <c r="NYH103" s="183"/>
      <c r="NYI103" s="183"/>
      <c r="NYJ103" s="183"/>
      <c r="NYK103" s="184"/>
      <c r="NYL103" s="185"/>
      <c r="NYM103" s="183"/>
      <c r="NYO103" s="182"/>
      <c r="NYT103" s="183"/>
      <c r="NYU103" s="183"/>
      <c r="NYV103" s="183"/>
      <c r="NYW103" s="184"/>
      <c r="NYX103" s="185"/>
      <c r="NYY103" s="183"/>
      <c r="NZA103" s="182"/>
      <c r="NZF103" s="183"/>
      <c r="NZG103" s="183"/>
      <c r="NZH103" s="183"/>
      <c r="NZI103" s="184"/>
      <c r="NZJ103" s="185"/>
      <c r="NZK103" s="183"/>
      <c r="NZM103" s="182"/>
      <c r="NZR103" s="183"/>
      <c r="NZS103" s="183"/>
      <c r="NZT103" s="183"/>
      <c r="NZU103" s="184"/>
      <c r="NZV103" s="185"/>
      <c r="NZW103" s="183"/>
      <c r="NZY103" s="182"/>
      <c r="OAD103" s="183"/>
      <c r="OAE103" s="183"/>
      <c r="OAF103" s="183"/>
      <c r="OAG103" s="184"/>
      <c r="OAH103" s="185"/>
      <c r="OAI103" s="183"/>
      <c r="OAK103" s="182"/>
      <c r="OAP103" s="183"/>
      <c r="OAQ103" s="183"/>
      <c r="OAR103" s="183"/>
      <c r="OAS103" s="184"/>
      <c r="OAT103" s="185"/>
      <c r="OAU103" s="183"/>
      <c r="OAW103" s="182"/>
      <c r="OBB103" s="183"/>
      <c r="OBC103" s="183"/>
      <c r="OBD103" s="183"/>
      <c r="OBE103" s="184"/>
      <c r="OBF103" s="185"/>
      <c r="OBG103" s="183"/>
      <c r="OBI103" s="182"/>
      <c r="OBN103" s="183"/>
      <c r="OBO103" s="183"/>
      <c r="OBP103" s="183"/>
      <c r="OBQ103" s="184"/>
      <c r="OBR103" s="185"/>
      <c r="OBS103" s="183"/>
      <c r="OBU103" s="182"/>
      <c r="OBZ103" s="183"/>
      <c r="OCA103" s="183"/>
      <c r="OCB103" s="183"/>
      <c r="OCC103" s="184"/>
      <c r="OCD103" s="185"/>
      <c r="OCE103" s="183"/>
      <c r="OCG103" s="182"/>
      <c r="OCL103" s="183"/>
      <c r="OCM103" s="183"/>
      <c r="OCN103" s="183"/>
      <c r="OCO103" s="184"/>
      <c r="OCP103" s="185"/>
      <c r="OCQ103" s="183"/>
      <c r="OCS103" s="182"/>
      <c r="OCX103" s="183"/>
      <c r="OCY103" s="183"/>
      <c r="OCZ103" s="183"/>
      <c r="ODA103" s="184"/>
      <c r="ODB103" s="185"/>
      <c r="ODC103" s="183"/>
      <c r="ODE103" s="182"/>
      <c r="ODJ103" s="183"/>
      <c r="ODK103" s="183"/>
      <c r="ODL103" s="183"/>
      <c r="ODM103" s="184"/>
      <c r="ODN103" s="185"/>
      <c r="ODO103" s="183"/>
      <c r="ODQ103" s="182"/>
      <c r="ODV103" s="183"/>
      <c r="ODW103" s="183"/>
      <c r="ODX103" s="183"/>
      <c r="ODY103" s="184"/>
      <c r="ODZ103" s="185"/>
      <c r="OEA103" s="183"/>
      <c r="OEC103" s="182"/>
      <c r="OEH103" s="183"/>
      <c r="OEI103" s="183"/>
      <c r="OEJ103" s="183"/>
      <c r="OEK103" s="184"/>
      <c r="OEL103" s="185"/>
      <c r="OEM103" s="183"/>
      <c r="OEO103" s="182"/>
      <c r="OET103" s="183"/>
      <c r="OEU103" s="183"/>
      <c r="OEV103" s="183"/>
      <c r="OEW103" s="184"/>
      <c r="OEX103" s="185"/>
      <c r="OEY103" s="183"/>
      <c r="OFA103" s="182"/>
      <c r="OFF103" s="183"/>
      <c r="OFG103" s="183"/>
      <c r="OFH103" s="183"/>
      <c r="OFI103" s="184"/>
      <c r="OFJ103" s="185"/>
      <c r="OFK103" s="183"/>
      <c r="OFM103" s="182"/>
      <c r="OFR103" s="183"/>
      <c r="OFS103" s="183"/>
      <c r="OFT103" s="183"/>
      <c r="OFU103" s="184"/>
      <c r="OFV103" s="185"/>
      <c r="OFW103" s="183"/>
      <c r="OFY103" s="182"/>
      <c r="OGD103" s="183"/>
      <c r="OGE103" s="183"/>
      <c r="OGF103" s="183"/>
      <c r="OGG103" s="184"/>
      <c r="OGH103" s="185"/>
      <c r="OGI103" s="183"/>
      <c r="OGK103" s="182"/>
      <c r="OGP103" s="183"/>
      <c r="OGQ103" s="183"/>
      <c r="OGR103" s="183"/>
      <c r="OGS103" s="184"/>
      <c r="OGT103" s="185"/>
      <c r="OGU103" s="183"/>
      <c r="OGW103" s="182"/>
      <c r="OHB103" s="183"/>
      <c r="OHC103" s="183"/>
      <c r="OHD103" s="183"/>
      <c r="OHE103" s="184"/>
      <c r="OHF103" s="185"/>
      <c r="OHG103" s="183"/>
      <c r="OHI103" s="182"/>
      <c r="OHN103" s="183"/>
      <c r="OHO103" s="183"/>
      <c r="OHP103" s="183"/>
      <c r="OHQ103" s="184"/>
      <c r="OHR103" s="185"/>
      <c r="OHS103" s="183"/>
      <c r="OHU103" s="182"/>
      <c r="OHZ103" s="183"/>
      <c r="OIA103" s="183"/>
      <c r="OIB103" s="183"/>
      <c r="OIC103" s="184"/>
      <c r="OID103" s="185"/>
      <c r="OIE103" s="183"/>
      <c r="OIG103" s="182"/>
      <c r="OIL103" s="183"/>
      <c r="OIM103" s="183"/>
      <c r="OIN103" s="183"/>
      <c r="OIO103" s="184"/>
      <c r="OIP103" s="185"/>
      <c r="OIQ103" s="183"/>
      <c r="OIS103" s="182"/>
      <c r="OIX103" s="183"/>
      <c r="OIY103" s="183"/>
      <c r="OIZ103" s="183"/>
      <c r="OJA103" s="184"/>
      <c r="OJB103" s="185"/>
      <c r="OJC103" s="183"/>
      <c r="OJE103" s="182"/>
      <c r="OJJ103" s="183"/>
      <c r="OJK103" s="183"/>
      <c r="OJL103" s="183"/>
      <c r="OJM103" s="184"/>
      <c r="OJN103" s="185"/>
      <c r="OJO103" s="183"/>
      <c r="OJQ103" s="182"/>
      <c r="OJV103" s="183"/>
      <c r="OJW103" s="183"/>
      <c r="OJX103" s="183"/>
      <c r="OJY103" s="184"/>
      <c r="OJZ103" s="185"/>
      <c r="OKA103" s="183"/>
      <c r="OKC103" s="182"/>
      <c r="OKH103" s="183"/>
      <c r="OKI103" s="183"/>
      <c r="OKJ103" s="183"/>
      <c r="OKK103" s="184"/>
      <c r="OKL103" s="185"/>
      <c r="OKM103" s="183"/>
      <c r="OKO103" s="182"/>
      <c r="OKT103" s="183"/>
      <c r="OKU103" s="183"/>
      <c r="OKV103" s="183"/>
      <c r="OKW103" s="184"/>
      <c r="OKX103" s="185"/>
      <c r="OKY103" s="183"/>
      <c r="OLA103" s="182"/>
      <c r="OLF103" s="183"/>
      <c r="OLG103" s="183"/>
      <c r="OLH103" s="183"/>
      <c r="OLI103" s="184"/>
      <c r="OLJ103" s="185"/>
      <c r="OLK103" s="183"/>
      <c r="OLM103" s="182"/>
      <c r="OLR103" s="183"/>
      <c r="OLS103" s="183"/>
      <c r="OLT103" s="183"/>
      <c r="OLU103" s="184"/>
      <c r="OLV103" s="185"/>
      <c r="OLW103" s="183"/>
      <c r="OLY103" s="182"/>
      <c r="OMD103" s="183"/>
      <c r="OME103" s="183"/>
      <c r="OMF103" s="183"/>
      <c r="OMG103" s="184"/>
      <c r="OMH103" s="185"/>
      <c r="OMI103" s="183"/>
      <c r="OMK103" s="182"/>
      <c r="OMP103" s="183"/>
      <c r="OMQ103" s="183"/>
      <c r="OMR103" s="183"/>
      <c r="OMS103" s="184"/>
      <c r="OMT103" s="185"/>
      <c r="OMU103" s="183"/>
      <c r="OMW103" s="182"/>
      <c r="ONB103" s="183"/>
      <c r="ONC103" s="183"/>
      <c r="OND103" s="183"/>
      <c r="ONE103" s="184"/>
      <c r="ONF103" s="185"/>
      <c r="ONG103" s="183"/>
      <c r="ONI103" s="182"/>
      <c r="ONN103" s="183"/>
      <c r="ONO103" s="183"/>
      <c r="ONP103" s="183"/>
      <c r="ONQ103" s="184"/>
      <c r="ONR103" s="185"/>
      <c r="ONS103" s="183"/>
      <c r="ONU103" s="182"/>
      <c r="ONZ103" s="183"/>
      <c r="OOA103" s="183"/>
      <c r="OOB103" s="183"/>
      <c r="OOC103" s="184"/>
      <c r="OOD103" s="185"/>
      <c r="OOE103" s="183"/>
      <c r="OOG103" s="182"/>
      <c r="OOL103" s="183"/>
      <c r="OOM103" s="183"/>
      <c r="OON103" s="183"/>
      <c r="OOO103" s="184"/>
      <c r="OOP103" s="185"/>
      <c r="OOQ103" s="183"/>
      <c r="OOS103" s="182"/>
      <c r="OOX103" s="183"/>
      <c r="OOY103" s="183"/>
      <c r="OOZ103" s="183"/>
      <c r="OPA103" s="184"/>
      <c r="OPB103" s="185"/>
      <c r="OPC103" s="183"/>
      <c r="OPE103" s="182"/>
      <c r="OPJ103" s="183"/>
      <c r="OPK103" s="183"/>
      <c r="OPL103" s="183"/>
      <c r="OPM103" s="184"/>
      <c r="OPN103" s="185"/>
      <c r="OPO103" s="183"/>
      <c r="OPQ103" s="182"/>
      <c r="OPV103" s="183"/>
      <c r="OPW103" s="183"/>
      <c r="OPX103" s="183"/>
      <c r="OPY103" s="184"/>
      <c r="OPZ103" s="185"/>
      <c r="OQA103" s="183"/>
      <c r="OQC103" s="182"/>
      <c r="OQH103" s="183"/>
      <c r="OQI103" s="183"/>
      <c r="OQJ103" s="183"/>
      <c r="OQK103" s="184"/>
      <c r="OQL103" s="185"/>
      <c r="OQM103" s="183"/>
      <c r="OQO103" s="182"/>
      <c r="OQT103" s="183"/>
      <c r="OQU103" s="183"/>
      <c r="OQV103" s="183"/>
      <c r="OQW103" s="184"/>
      <c r="OQX103" s="185"/>
      <c r="OQY103" s="183"/>
      <c r="ORA103" s="182"/>
      <c r="ORF103" s="183"/>
      <c r="ORG103" s="183"/>
      <c r="ORH103" s="183"/>
      <c r="ORI103" s="184"/>
      <c r="ORJ103" s="185"/>
      <c r="ORK103" s="183"/>
      <c r="ORM103" s="182"/>
      <c r="ORR103" s="183"/>
      <c r="ORS103" s="183"/>
      <c r="ORT103" s="183"/>
      <c r="ORU103" s="184"/>
      <c r="ORV103" s="185"/>
      <c r="ORW103" s="183"/>
      <c r="ORY103" s="182"/>
      <c r="OSD103" s="183"/>
      <c r="OSE103" s="183"/>
      <c r="OSF103" s="183"/>
      <c r="OSG103" s="184"/>
      <c r="OSH103" s="185"/>
      <c r="OSI103" s="183"/>
      <c r="OSK103" s="182"/>
      <c r="OSP103" s="183"/>
      <c r="OSQ103" s="183"/>
      <c r="OSR103" s="183"/>
      <c r="OSS103" s="184"/>
      <c r="OST103" s="185"/>
      <c r="OSU103" s="183"/>
      <c r="OSW103" s="182"/>
      <c r="OTB103" s="183"/>
      <c r="OTC103" s="183"/>
      <c r="OTD103" s="183"/>
      <c r="OTE103" s="184"/>
      <c r="OTF103" s="185"/>
      <c r="OTG103" s="183"/>
      <c r="OTI103" s="182"/>
      <c r="OTN103" s="183"/>
      <c r="OTO103" s="183"/>
      <c r="OTP103" s="183"/>
      <c r="OTQ103" s="184"/>
      <c r="OTR103" s="185"/>
      <c r="OTS103" s="183"/>
      <c r="OTU103" s="182"/>
      <c r="OTZ103" s="183"/>
      <c r="OUA103" s="183"/>
      <c r="OUB103" s="183"/>
      <c r="OUC103" s="184"/>
      <c r="OUD103" s="185"/>
      <c r="OUE103" s="183"/>
      <c r="OUG103" s="182"/>
      <c r="OUL103" s="183"/>
      <c r="OUM103" s="183"/>
      <c r="OUN103" s="183"/>
      <c r="OUO103" s="184"/>
      <c r="OUP103" s="185"/>
      <c r="OUQ103" s="183"/>
      <c r="OUS103" s="182"/>
      <c r="OUX103" s="183"/>
      <c r="OUY103" s="183"/>
      <c r="OUZ103" s="183"/>
      <c r="OVA103" s="184"/>
      <c r="OVB103" s="185"/>
      <c r="OVC103" s="183"/>
      <c r="OVE103" s="182"/>
      <c r="OVJ103" s="183"/>
      <c r="OVK103" s="183"/>
      <c r="OVL103" s="183"/>
      <c r="OVM103" s="184"/>
      <c r="OVN103" s="185"/>
      <c r="OVO103" s="183"/>
      <c r="OVQ103" s="182"/>
      <c r="OVV103" s="183"/>
      <c r="OVW103" s="183"/>
      <c r="OVX103" s="183"/>
      <c r="OVY103" s="184"/>
      <c r="OVZ103" s="185"/>
      <c r="OWA103" s="183"/>
      <c r="OWC103" s="182"/>
      <c r="OWH103" s="183"/>
      <c r="OWI103" s="183"/>
      <c r="OWJ103" s="183"/>
      <c r="OWK103" s="184"/>
      <c r="OWL103" s="185"/>
      <c r="OWM103" s="183"/>
      <c r="OWO103" s="182"/>
      <c r="OWT103" s="183"/>
      <c r="OWU103" s="183"/>
      <c r="OWV103" s="183"/>
      <c r="OWW103" s="184"/>
      <c r="OWX103" s="185"/>
      <c r="OWY103" s="183"/>
      <c r="OXA103" s="182"/>
      <c r="OXF103" s="183"/>
      <c r="OXG103" s="183"/>
      <c r="OXH103" s="183"/>
      <c r="OXI103" s="184"/>
      <c r="OXJ103" s="185"/>
      <c r="OXK103" s="183"/>
      <c r="OXM103" s="182"/>
      <c r="OXR103" s="183"/>
      <c r="OXS103" s="183"/>
      <c r="OXT103" s="183"/>
      <c r="OXU103" s="184"/>
      <c r="OXV103" s="185"/>
      <c r="OXW103" s="183"/>
      <c r="OXY103" s="182"/>
      <c r="OYD103" s="183"/>
      <c r="OYE103" s="183"/>
      <c r="OYF103" s="183"/>
      <c r="OYG103" s="184"/>
      <c r="OYH103" s="185"/>
      <c r="OYI103" s="183"/>
      <c r="OYK103" s="182"/>
      <c r="OYP103" s="183"/>
      <c r="OYQ103" s="183"/>
      <c r="OYR103" s="183"/>
      <c r="OYS103" s="184"/>
      <c r="OYT103" s="185"/>
      <c r="OYU103" s="183"/>
      <c r="OYW103" s="182"/>
      <c r="OZB103" s="183"/>
      <c r="OZC103" s="183"/>
      <c r="OZD103" s="183"/>
      <c r="OZE103" s="184"/>
      <c r="OZF103" s="185"/>
      <c r="OZG103" s="183"/>
      <c r="OZI103" s="182"/>
      <c r="OZN103" s="183"/>
      <c r="OZO103" s="183"/>
      <c r="OZP103" s="183"/>
      <c r="OZQ103" s="184"/>
      <c r="OZR103" s="185"/>
      <c r="OZS103" s="183"/>
      <c r="OZU103" s="182"/>
      <c r="OZZ103" s="183"/>
      <c r="PAA103" s="183"/>
      <c r="PAB103" s="183"/>
      <c r="PAC103" s="184"/>
      <c r="PAD103" s="185"/>
      <c r="PAE103" s="183"/>
      <c r="PAG103" s="182"/>
      <c r="PAL103" s="183"/>
      <c r="PAM103" s="183"/>
      <c r="PAN103" s="183"/>
      <c r="PAO103" s="184"/>
      <c r="PAP103" s="185"/>
      <c r="PAQ103" s="183"/>
      <c r="PAS103" s="182"/>
      <c r="PAX103" s="183"/>
      <c r="PAY103" s="183"/>
      <c r="PAZ103" s="183"/>
      <c r="PBA103" s="184"/>
      <c r="PBB103" s="185"/>
      <c r="PBC103" s="183"/>
      <c r="PBE103" s="182"/>
      <c r="PBJ103" s="183"/>
      <c r="PBK103" s="183"/>
      <c r="PBL103" s="183"/>
      <c r="PBM103" s="184"/>
      <c r="PBN103" s="185"/>
      <c r="PBO103" s="183"/>
      <c r="PBQ103" s="182"/>
      <c r="PBV103" s="183"/>
      <c r="PBW103" s="183"/>
      <c r="PBX103" s="183"/>
      <c r="PBY103" s="184"/>
      <c r="PBZ103" s="185"/>
      <c r="PCA103" s="183"/>
      <c r="PCC103" s="182"/>
      <c r="PCH103" s="183"/>
      <c r="PCI103" s="183"/>
      <c r="PCJ103" s="183"/>
      <c r="PCK103" s="184"/>
      <c r="PCL103" s="185"/>
      <c r="PCM103" s="183"/>
      <c r="PCO103" s="182"/>
      <c r="PCT103" s="183"/>
      <c r="PCU103" s="183"/>
      <c r="PCV103" s="183"/>
      <c r="PCW103" s="184"/>
      <c r="PCX103" s="185"/>
      <c r="PCY103" s="183"/>
      <c r="PDA103" s="182"/>
      <c r="PDF103" s="183"/>
      <c r="PDG103" s="183"/>
      <c r="PDH103" s="183"/>
      <c r="PDI103" s="184"/>
      <c r="PDJ103" s="185"/>
      <c r="PDK103" s="183"/>
      <c r="PDM103" s="182"/>
      <c r="PDR103" s="183"/>
      <c r="PDS103" s="183"/>
      <c r="PDT103" s="183"/>
      <c r="PDU103" s="184"/>
      <c r="PDV103" s="185"/>
      <c r="PDW103" s="183"/>
      <c r="PDY103" s="182"/>
      <c r="PED103" s="183"/>
      <c r="PEE103" s="183"/>
      <c r="PEF103" s="183"/>
      <c r="PEG103" s="184"/>
      <c r="PEH103" s="185"/>
      <c r="PEI103" s="183"/>
      <c r="PEK103" s="182"/>
      <c r="PEP103" s="183"/>
      <c r="PEQ103" s="183"/>
      <c r="PER103" s="183"/>
      <c r="PES103" s="184"/>
      <c r="PET103" s="185"/>
      <c r="PEU103" s="183"/>
      <c r="PEW103" s="182"/>
      <c r="PFB103" s="183"/>
      <c r="PFC103" s="183"/>
      <c r="PFD103" s="183"/>
      <c r="PFE103" s="184"/>
      <c r="PFF103" s="185"/>
      <c r="PFG103" s="183"/>
      <c r="PFI103" s="182"/>
      <c r="PFN103" s="183"/>
      <c r="PFO103" s="183"/>
      <c r="PFP103" s="183"/>
      <c r="PFQ103" s="184"/>
      <c r="PFR103" s="185"/>
      <c r="PFS103" s="183"/>
      <c r="PFU103" s="182"/>
      <c r="PFZ103" s="183"/>
      <c r="PGA103" s="183"/>
      <c r="PGB103" s="183"/>
      <c r="PGC103" s="184"/>
      <c r="PGD103" s="185"/>
      <c r="PGE103" s="183"/>
      <c r="PGG103" s="182"/>
      <c r="PGL103" s="183"/>
      <c r="PGM103" s="183"/>
      <c r="PGN103" s="183"/>
      <c r="PGO103" s="184"/>
      <c r="PGP103" s="185"/>
      <c r="PGQ103" s="183"/>
      <c r="PGS103" s="182"/>
      <c r="PGX103" s="183"/>
      <c r="PGY103" s="183"/>
      <c r="PGZ103" s="183"/>
      <c r="PHA103" s="184"/>
      <c r="PHB103" s="185"/>
      <c r="PHC103" s="183"/>
      <c r="PHE103" s="182"/>
      <c r="PHJ103" s="183"/>
      <c r="PHK103" s="183"/>
      <c r="PHL103" s="183"/>
      <c r="PHM103" s="184"/>
      <c r="PHN103" s="185"/>
      <c r="PHO103" s="183"/>
      <c r="PHQ103" s="182"/>
      <c r="PHV103" s="183"/>
      <c r="PHW103" s="183"/>
      <c r="PHX103" s="183"/>
      <c r="PHY103" s="184"/>
      <c r="PHZ103" s="185"/>
      <c r="PIA103" s="183"/>
      <c r="PIC103" s="182"/>
      <c r="PIH103" s="183"/>
      <c r="PII103" s="183"/>
      <c r="PIJ103" s="183"/>
      <c r="PIK103" s="184"/>
      <c r="PIL103" s="185"/>
      <c r="PIM103" s="183"/>
      <c r="PIO103" s="182"/>
      <c r="PIT103" s="183"/>
      <c r="PIU103" s="183"/>
      <c r="PIV103" s="183"/>
      <c r="PIW103" s="184"/>
      <c r="PIX103" s="185"/>
      <c r="PIY103" s="183"/>
      <c r="PJA103" s="182"/>
      <c r="PJF103" s="183"/>
      <c r="PJG103" s="183"/>
      <c r="PJH103" s="183"/>
      <c r="PJI103" s="184"/>
      <c r="PJJ103" s="185"/>
      <c r="PJK103" s="183"/>
      <c r="PJM103" s="182"/>
      <c r="PJR103" s="183"/>
      <c r="PJS103" s="183"/>
      <c r="PJT103" s="183"/>
      <c r="PJU103" s="184"/>
      <c r="PJV103" s="185"/>
      <c r="PJW103" s="183"/>
      <c r="PJY103" s="182"/>
      <c r="PKD103" s="183"/>
      <c r="PKE103" s="183"/>
      <c r="PKF103" s="183"/>
      <c r="PKG103" s="184"/>
      <c r="PKH103" s="185"/>
      <c r="PKI103" s="183"/>
      <c r="PKK103" s="182"/>
      <c r="PKP103" s="183"/>
      <c r="PKQ103" s="183"/>
      <c r="PKR103" s="183"/>
      <c r="PKS103" s="184"/>
      <c r="PKT103" s="185"/>
      <c r="PKU103" s="183"/>
      <c r="PKW103" s="182"/>
      <c r="PLB103" s="183"/>
      <c r="PLC103" s="183"/>
      <c r="PLD103" s="183"/>
      <c r="PLE103" s="184"/>
      <c r="PLF103" s="185"/>
      <c r="PLG103" s="183"/>
      <c r="PLI103" s="182"/>
      <c r="PLN103" s="183"/>
      <c r="PLO103" s="183"/>
      <c r="PLP103" s="183"/>
      <c r="PLQ103" s="184"/>
      <c r="PLR103" s="185"/>
      <c r="PLS103" s="183"/>
      <c r="PLU103" s="182"/>
      <c r="PLZ103" s="183"/>
      <c r="PMA103" s="183"/>
      <c r="PMB103" s="183"/>
      <c r="PMC103" s="184"/>
      <c r="PMD103" s="185"/>
      <c r="PME103" s="183"/>
      <c r="PMG103" s="182"/>
      <c r="PML103" s="183"/>
      <c r="PMM103" s="183"/>
      <c r="PMN103" s="183"/>
      <c r="PMO103" s="184"/>
      <c r="PMP103" s="185"/>
      <c r="PMQ103" s="183"/>
      <c r="PMS103" s="182"/>
      <c r="PMX103" s="183"/>
      <c r="PMY103" s="183"/>
      <c r="PMZ103" s="183"/>
      <c r="PNA103" s="184"/>
      <c r="PNB103" s="185"/>
      <c r="PNC103" s="183"/>
      <c r="PNE103" s="182"/>
      <c r="PNJ103" s="183"/>
      <c r="PNK103" s="183"/>
      <c r="PNL103" s="183"/>
      <c r="PNM103" s="184"/>
      <c r="PNN103" s="185"/>
      <c r="PNO103" s="183"/>
      <c r="PNQ103" s="182"/>
      <c r="PNV103" s="183"/>
      <c r="PNW103" s="183"/>
      <c r="PNX103" s="183"/>
      <c r="PNY103" s="184"/>
      <c r="PNZ103" s="185"/>
      <c r="POA103" s="183"/>
      <c r="POC103" s="182"/>
      <c r="POH103" s="183"/>
      <c r="POI103" s="183"/>
      <c r="POJ103" s="183"/>
      <c r="POK103" s="184"/>
      <c r="POL103" s="185"/>
      <c r="POM103" s="183"/>
      <c r="POO103" s="182"/>
      <c r="POT103" s="183"/>
      <c r="POU103" s="183"/>
      <c r="POV103" s="183"/>
      <c r="POW103" s="184"/>
      <c r="POX103" s="185"/>
      <c r="POY103" s="183"/>
      <c r="PPA103" s="182"/>
      <c r="PPF103" s="183"/>
      <c r="PPG103" s="183"/>
      <c r="PPH103" s="183"/>
      <c r="PPI103" s="184"/>
      <c r="PPJ103" s="185"/>
      <c r="PPK103" s="183"/>
      <c r="PPM103" s="182"/>
      <c r="PPR103" s="183"/>
      <c r="PPS103" s="183"/>
      <c r="PPT103" s="183"/>
      <c r="PPU103" s="184"/>
      <c r="PPV103" s="185"/>
      <c r="PPW103" s="183"/>
      <c r="PPY103" s="182"/>
      <c r="PQD103" s="183"/>
      <c r="PQE103" s="183"/>
      <c r="PQF103" s="183"/>
      <c r="PQG103" s="184"/>
      <c r="PQH103" s="185"/>
      <c r="PQI103" s="183"/>
      <c r="PQK103" s="182"/>
      <c r="PQP103" s="183"/>
      <c r="PQQ103" s="183"/>
      <c r="PQR103" s="183"/>
      <c r="PQS103" s="184"/>
      <c r="PQT103" s="185"/>
      <c r="PQU103" s="183"/>
      <c r="PQW103" s="182"/>
      <c r="PRB103" s="183"/>
      <c r="PRC103" s="183"/>
      <c r="PRD103" s="183"/>
      <c r="PRE103" s="184"/>
      <c r="PRF103" s="185"/>
      <c r="PRG103" s="183"/>
      <c r="PRI103" s="182"/>
      <c r="PRN103" s="183"/>
      <c r="PRO103" s="183"/>
      <c r="PRP103" s="183"/>
      <c r="PRQ103" s="184"/>
      <c r="PRR103" s="185"/>
      <c r="PRS103" s="183"/>
      <c r="PRU103" s="182"/>
      <c r="PRZ103" s="183"/>
      <c r="PSA103" s="183"/>
      <c r="PSB103" s="183"/>
      <c r="PSC103" s="184"/>
      <c r="PSD103" s="185"/>
      <c r="PSE103" s="183"/>
      <c r="PSG103" s="182"/>
      <c r="PSL103" s="183"/>
      <c r="PSM103" s="183"/>
      <c r="PSN103" s="183"/>
      <c r="PSO103" s="184"/>
      <c r="PSP103" s="185"/>
      <c r="PSQ103" s="183"/>
      <c r="PSS103" s="182"/>
      <c r="PSX103" s="183"/>
      <c r="PSY103" s="183"/>
      <c r="PSZ103" s="183"/>
      <c r="PTA103" s="184"/>
      <c r="PTB103" s="185"/>
      <c r="PTC103" s="183"/>
      <c r="PTE103" s="182"/>
      <c r="PTJ103" s="183"/>
      <c r="PTK103" s="183"/>
      <c r="PTL103" s="183"/>
      <c r="PTM103" s="184"/>
      <c r="PTN103" s="185"/>
      <c r="PTO103" s="183"/>
      <c r="PTQ103" s="182"/>
      <c r="PTV103" s="183"/>
      <c r="PTW103" s="183"/>
      <c r="PTX103" s="183"/>
      <c r="PTY103" s="184"/>
      <c r="PTZ103" s="185"/>
      <c r="PUA103" s="183"/>
      <c r="PUC103" s="182"/>
      <c r="PUH103" s="183"/>
      <c r="PUI103" s="183"/>
      <c r="PUJ103" s="183"/>
      <c r="PUK103" s="184"/>
      <c r="PUL103" s="185"/>
      <c r="PUM103" s="183"/>
      <c r="PUO103" s="182"/>
      <c r="PUT103" s="183"/>
      <c r="PUU103" s="183"/>
      <c r="PUV103" s="183"/>
      <c r="PUW103" s="184"/>
      <c r="PUX103" s="185"/>
      <c r="PUY103" s="183"/>
      <c r="PVA103" s="182"/>
      <c r="PVF103" s="183"/>
      <c r="PVG103" s="183"/>
      <c r="PVH103" s="183"/>
      <c r="PVI103" s="184"/>
      <c r="PVJ103" s="185"/>
      <c r="PVK103" s="183"/>
      <c r="PVM103" s="182"/>
      <c r="PVR103" s="183"/>
      <c r="PVS103" s="183"/>
      <c r="PVT103" s="183"/>
      <c r="PVU103" s="184"/>
      <c r="PVV103" s="185"/>
      <c r="PVW103" s="183"/>
      <c r="PVY103" s="182"/>
      <c r="PWD103" s="183"/>
      <c r="PWE103" s="183"/>
      <c r="PWF103" s="183"/>
      <c r="PWG103" s="184"/>
      <c r="PWH103" s="185"/>
      <c r="PWI103" s="183"/>
      <c r="PWK103" s="182"/>
      <c r="PWP103" s="183"/>
      <c r="PWQ103" s="183"/>
      <c r="PWR103" s="183"/>
      <c r="PWS103" s="184"/>
      <c r="PWT103" s="185"/>
      <c r="PWU103" s="183"/>
      <c r="PWW103" s="182"/>
      <c r="PXB103" s="183"/>
      <c r="PXC103" s="183"/>
      <c r="PXD103" s="183"/>
      <c r="PXE103" s="184"/>
      <c r="PXF103" s="185"/>
      <c r="PXG103" s="183"/>
      <c r="PXI103" s="182"/>
      <c r="PXN103" s="183"/>
      <c r="PXO103" s="183"/>
      <c r="PXP103" s="183"/>
      <c r="PXQ103" s="184"/>
      <c r="PXR103" s="185"/>
      <c r="PXS103" s="183"/>
      <c r="PXU103" s="182"/>
      <c r="PXZ103" s="183"/>
      <c r="PYA103" s="183"/>
      <c r="PYB103" s="183"/>
      <c r="PYC103" s="184"/>
      <c r="PYD103" s="185"/>
      <c r="PYE103" s="183"/>
      <c r="PYG103" s="182"/>
      <c r="PYL103" s="183"/>
      <c r="PYM103" s="183"/>
      <c r="PYN103" s="183"/>
      <c r="PYO103" s="184"/>
      <c r="PYP103" s="185"/>
      <c r="PYQ103" s="183"/>
      <c r="PYS103" s="182"/>
      <c r="PYX103" s="183"/>
      <c r="PYY103" s="183"/>
      <c r="PYZ103" s="183"/>
      <c r="PZA103" s="184"/>
      <c r="PZB103" s="185"/>
      <c r="PZC103" s="183"/>
      <c r="PZE103" s="182"/>
      <c r="PZJ103" s="183"/>
      <c r="PZK103" s="183"/>
      <c r="PZL103" s="183"/>
      <c r="PZM103" s="184"/>
      <c r="PZN103" s="185"/>
      <c r="PZO103" s="183"/>
      <c r="PZQ103" s="182"/>
      <c r="PZV103" s="183"/>
      <c r="PZW103" s="183"/>
      <c r="PZX103" s="183"/>
      <c r="PZY103" s="184"/>
      <c r="PZZ103" s="185"/>
      <c r="QAA103" s="183"/>
      <c r="QAC103" s="182"/>
      <c r="QAH103" s="183"/>
      <c r="QAI103" s="183"/>
      <c r="QAJ103" s="183"/>
      <c r="QAK103" s="184"/>
      <c r="QAL103" s="185"/>
      <c r="QAM103" s="183"/>
      <c r="QAO103" s="182"/>
      <c r="QAT103" s="183"/>
      <c r="QAU103" s="183"/>
      <c r="QAV103" s="183"/>
      <c r="QAW103" s="184"/>
      <c r="QAX103" s="185"/>
      <c r="QAY103" s="183"/>
      <c r="QBA103" s="182"/>
      <c r="QBF103" s="183"/>
      <c r="QBG103" s="183"/>
      <c r="QBH103" s="183"/>
      <c r="QBI103" s="184"/>
      <c r="QBJ103" s="185"/>
      <c r="QBK103" s="183"/>
      <c r="QBM103" s="182"/>
      <c r="QBR103" s="183"/>
      <c r="QBS103" s="183"/>
      <c r="QBT103" s="183"/>
      <c r="QBU103" s="184"/>
      <c r="QBV103" s="185"/>
      <c r="QBW103" s="183"/>
      <c r="QBY103" s="182"/>
      <c r="QCD103" s="183"/>
      <c r="QCE103" s="183"/>
      <c r="QCF103" s="183"/>
      <c r="QCG103" s="184"/>
      <c r="QCH103" s="185"/>
      <c r="QCI103" s="183"/>
      <c r="QCK103" s="182"/>
      <c r="QCP103" s="183"/>
      <c r="QCQ103" s="183"/>
      <c r="QCR103" s="183"/>
      <c r="QCS103" s="184"/>
      <c r="QCT103" s="185"/>
      <c r="QCU103" s="183"/>
      <c r="QCW103" s="182"/>
      <c r="QDB103" s="183"/>
      <c r="QDC103" s="183"/>
      <c r="QDD103" s="183"/>
      <c r="QDE103" s="184"/>
      <c r="QDF103" s="185"/>
      <c r="QDG103" s="183"/>
      <c r="QDI103" s="182"/>
      <c r="QDN103" s="183"/>
      <c r="QDO103" s="183"/>
      <c r="QDP103" s="183"/>
      <c r="QDQ103" s="184"/>
      <c r="QDR103" s="185"/>
      <c r="QDS103" s="183"/>
      <c r="QDU103" s="182"/>
      <c r="QDZ103" s="183"/>
      <c r="QEA103" s="183"/>
      <c r="QEB103" s="183"/>
      <c r="QEC103" s="184"/>
      <c r="QED103" s="185"/>
      <c r="QEE103" s="183"/>
      <c r="QEG103" s="182"/>
      <c r="QEL103" s="183"/>
      <c r="QEM103" s="183"/>
      <c r="QEN103" s="183"/>
      <c r="QEO103" s="184"/>
      <c r="QEP103" s="185"/>
      <c r="QEQ103" s="183"/>
      <c r="QES103" s="182"/>
      <c r="QEX103" s="183"/>
      <c r="QEY103" s="183"/>
      <c r="QEZ103" s="183"/>
      <c r="QFA103" s="184"/>
      <c r="QFB103" s="185"/>
      <c r="QFC103" s="183"/>
      <c r="QFE103" s="182"/>
      <c r="QFJ103" s="183"/>
      <c r="QFK103" s="183"/>
      <c r="QFL103" s="183"/>
      <c r="QFM103" s="184"/>
      <c r="QFN103" s="185"/>
      <c r="QFO103" s="183"/>
      <c r="QFQ103" s="182"/>
      <c r="QFV103" s="183"/>
      <c r="QFW103" s="183"/>
      <c r="QFX103" s="183"/>
      <c r="QFY103" s="184"/>
      <c r="QFZ103" s="185"/>
      <c r="QGA103" s="183"/>
      <c r="QGC103" s="182"/>
      <c r="QGH103" s="183"/>
      <c r="QGI103" s="183"/>
      <c r="QGJ103" s="183"/>
      <c r="QGK103" s="184"/>
      <c r="QGL103" s="185"/>
      <c r="QGM103" s="183"/>
      <c r="QGO103" s="182"/>
      <c r="QGT103" s="183"/>
      <c r="QGU103" s="183"/>
      <c r="QGV103" s="183"/>
      <c r="QGW103" s="184"/>
      <c r="QGX103" s="185"/>
      <c r="QGY103" s="183"/>
      <c r="QHA103" s="182"/>
      <c r="QHF103" s="183"/>
      <c r="QHG103" s="183"/>
      <c r="QHH103" s="183"/>
      <c r="QHI103" s="184"/>
      <c r="QHJ103" s="185"/>
      <c r="QHK103" s="183"/>
      <c r="QHM103" s="182"/>
      <c r="QHR103" s="183"/>
      <c r="QHS103" s="183"/>
      <c r="QHT103" s="183"/>
      <c r="QHU103" s="184"/>
      <c r="QHV103" s="185"/>
      <c r="QHW103" s="183"/>
      <c r="QHY103" s="182"/>
      <c r="QID103" s="183"/>
      <c r="QIE103" s="183"/>
      <c r="QIF103" s="183"/>
      <c r="QIG103" s="184"/>
      <c r="QIH103" s="185"/>
      <c r="QII103" s="183"/>
      <c r="QIK103" s="182"/>
      <c r="QIP103" s="183"/>
      <c r="QIQ103" s="183"/>
      <c r="QIR103" s="183"/>
      <c r="QIS103" s="184"/>
      <c r="QIT103" s="185"/>
      <c r="QIU103" s="183"/>
      <c r="QIW103" s="182"/>
      <c r="QJB103" s="183"/>
      <c r="QJC103" s="183"/>
      <c r="QJD103" s="183"/>
      <c r="QJE103" s="184"/>
      <c r="QJF103" s="185"/>
      <c r="QJG103" s="183"/>
      <c r="QJI103" s="182"/>
      <c r="QJN103" s="183"/>
      <c r="QJO103" s="183"/>
      <c r="QJP103" s="183"/>
      <c r="QJQ103" s="184"/>
      <c r="QJR103" s="185"/>
      <c r="QJS103" s="183"/>
      <c r="QJU103" s="182"/>
      <c r="QJZ103" s="183"/>
      <c r="QKA103" s="183"/>
      <c r="QKB103" s="183"/>
      <c r="QKC103" s="184"/>
      <c r="QKD103" s="185"/>
      <c r="QKE103" s="183"/>
      <c r="QKG103" s="182"/>
      <c r="QKL103" s="183"/>
      <c r="QKM103" s="183"/>
      <c r="QKN103" s="183"/>
      <c r="QKO103" s="184"/>
      <c r="QKP103" s="185"/>
      <c r="QKQ103" s="183"/>
      <c r="QKS103" s="182"/>
      <c r="QKX103" s="183"/>
      <c r="QKY103" s="183"/>
      <c r="QKZ103" s="183"/>
      <c r="QLA103" s="184"/>
      <c r="QLB103" s="185"/>
      <c r="QLC103" s="183"/>
      <c r="QLE103" s="182"/>
      <c r="QLJ103" s="183"/>
      <c r="QLK103" s="183"/>
      <c r="QLL103" s="183"/>
      <c r="QLM103" s="184"/>
      <c r="QLN103" s="185"/>
      <c r="QLO103" s="183"/>
      <c r="QLQ103" s="182"/>
      <c r="QLV103" s="183"/>
      <c r="QLW103" s="183"/>
      <c r="QLX103" s="183"/>
      <c r="QLY103" s="184"/>
      <c r="QLZ103" s="185"/>
      <c r="QMA103" s="183"/>
      <c r="QMC103" s="182"/>
      <c r="QMH103" s="183"/>
      <c r="QMI103" s="183"/>
      <c r="QMJ103" s="183"/>
      <c r="QMK103" s="184"/>
      <c r="QML103" s="185"/>
      <c r="QMM103" s="183"/>
      <c r="QMO103" s="182"/>
      <c r="QMT103" s="183"/>
      <c r="QMU103" s="183"/>
      <c r="QMV103" s="183"/>
      <c r="QMW103" s="184"/>
      <c r="QMX103" s="185"/>
      <c r="QMY103" s="183"/>
      <c r="QNA103" s="182"/>
      <c r="QNF103" s="183"/>
      <c r="QNG103" s="183"/>
      <c r="QNH103" s="183"/>
      <c r="QNI103" s="184"/>
      <c r="QNJ103" s="185"/>
      <c r="QNK103" s="183"/>
      <c r="QNM103" s="182"/>
      <c r="QNR103" s="183"/>
      <c r="QNS103" s="183"/>
      <c r="QNT103" s="183"/>
      <c r="QNU103" s="184"/>
      <c r="QNV103" s="185"/>
      <c r="QNW103" s="183"/>
      <c r="QNY103" s="182"/>
      <c r="QOD103" s="183"/>
      <c r="QOE103" s="183"/>
      <c r="QOF103" s="183"/>
      <c r="QOG103" s="184"/>
      <c r="QOH103" s="185"/>
      <c r="QOI103" s="183"/>
      <c r="QOK103" s="182"/>
      <c r="QOP103" s="183"/>
      <c r="QOQ103" s="183"/>
      <c r="QOR103" s="183"/>
      <c r="QOS103" s="184"/>
      <c r="QOT103" s="185"/>
      <c r="QOU103" s="183"/>
      <c r="QOW103" s="182"/>
      <c r="QPB103" s="183"/>
      <c r="QPC103" s="183"/>
      <c r="QPD103" s="183"/>
      <c r="QPE103" s="184"/>
      <c r="QPF103" s="185"/>
      <c r="QPG103" s="183"/>
      <c r="QPI103" s="182"/>
      <c r="QPN103" s="183"/>
      <c r="QPO103" s="183"/>
      <c r="QPP103" s="183"/>
      <c r="QPQ103" s="184"/>
      <c r="QPR103" s="185"/>
      <c r="QPS103" s="183"/>
      <c r="QPU103" s="182"/>
      <c r="QPZ103" s="183"/>
      <c r="QQA103" s="183"/>
      <c r="QQB103" s="183"/>
      <c r="QQC103" s="184"/>
      <c r="QQD103" s="185"/>
      <c r="QQE103" s="183"/>
      <c r="QQG103" s="182"/>
      <c r="QQL103" s="183"/>
      <c r="QQM103" s="183"/>
      <c r="QQN103" s="183"/>
      <c r="QQO103" s="184"/>
      <c r="QQP103" s="185"/>
      <c r="QQQ103" s="183"/>
      <c r="QQS103" s="182"/>
      <c r="QQX103" s="183"/>
      <c r="QQY103" s="183"/>
      <c r="QQZ103" s="183"/>
      <c r="QRA103" s="184"/>
      <c r="QRB103" s="185"/>
      <c r="QRC103" s="183"/>
      <c r="QRE103" s="182"/>
      <c r="QRJ103" s="183"/>
      <c r="QRK103" s="183"/>
      <c r="QRL103" s="183"/>
      <c r="QRM103" s="184"/>
      <c r="QRN103" s="185"/>
      <c r="QRO103" s="183"/>
      <c r="QRQ103" s="182"/>
      <c r="QRV103" s="183"/>
      <c r="QRW103" s="183"/>
      <c r="QRX103" s="183"/>
      <c r="QRY103" s="184"/>
      <c r="QRZ103" s="185"/>
      <c r="QSA103" s="183"/>
      <c r="QSC103" s="182"/>
      <c r="QSH103" s="183"/>
      <c r="QSI103" s="183"/>
      <c r="QSJ103" s="183"/>
      <c r="QSK103" s="184"/>
      <c r="QSL103" s="185"/>
      <c r="QSM103" s="183"/>
      <c r="QSO103" s="182"/>
      <c r="QST103" s="183"/>
      <c r="QSU103" s="183"/>
      <c r="QSV103" s="183"/>
      <c r="QSW103" s="184"/>
      <c r="QSX103" s="185"/>
      <c r="QSY103" s="183"/>
      <c r="QTA103" s="182"/>
      <c r="QTF103" s="183"/>
      <c r="QTG103" s="183"/>
      <c r="QTH103" s="183"/>
      <c r="QTI103" s="184"/>
      <c r="QTJ103" s="185"/>
      <c r="QTK103" s="183"/>
      <c r="QTM103" s="182"/>
      <c r="QTR103" s="183"/>
      <c r="QTS103" s="183"/>
      <c r="QTT103" s="183"/>
      <c r="QTU103" s="184"/>
      <c r="QTV103" s="185"/>
      <c r="QTW103" s="183"/>
      <c r="QTY103" s="182"/>
      <c r="QUD103" s="183"/>
      <c r="QUE103" s="183"/>
      <c r="QUF103" s="183"/>
      <c r="QUG103" s="184"/>
      <c r="QUH103" s="185"/>
      <c r="QUI103" s="183"/>
      <c r="QUK103" s="182"/>
      <c r="QUP103" s="183"/>
      <c r="QUQ103" s="183"/>
      <c r="QUR103" s="183"/>
      <c r="QUS103" s="184"/>
      <c r="QUT103" s="185"/>
      <c r="QUU103" s="183"/>
      <c r="QUW103" s="182"/>
      <c r="QVB103" s="183"/>
      <c r="QVC103" s="183"/>
      <c r="QVD103" s="183"/>
      <c r="QVE103" s="184"/>
      <c r="QVF103" s="185"/>
      <c r="QVG103" s="183"/>
      <c r="QVI103" s="182"/>
      <c r="QVN103" s="183"/>
      <c r="QVO103" s="183"/>
      <c r="QVP103" s="183"/>
      <c r="QVQ103" s="184"/>
      <c r="QVR103" s="185"/>
      <c r="QVS103" s="183"/>
      <c r="QVU103" s="182"/>
      <c r="QVZ103" s="183"/>
      <c r="QWA103" s="183"/>
      <c r="QWB103" s="183"/>
      <c r="QWC103" s="184"/>
      <c r="QWD103" s="185"/>
      <c r="QWE103" s="183"/>
      <c r="QWG103" s="182"/>
      <c r="QWL103" s="183"/>
      <c r="QWM103" s="183"/>
      <c r="QWN103" s="183"/>
      <c r="QWO103" s="184"/>
      <c r="QWP103" s="185"/>
      <c r="QWQ103" s="183"/>
      <c r="QWS103" s="182"/>
      <c r="QWX103" s="183"/>
      <c r="QWY103" s="183"/>
      <c r="QWZ103" s="183"/>
      <c r="QXA103" s="184"/>
      <c r="QXB103" s="185"/>
      <c r="QXC103" s="183"/>
      <c r="QXE103" s="182"/>
      <c r="QXJ103" s="183"/>
      <c r="QXK103" s="183"/>
      <c r="QXL103" s="183"/>
      <c r="QXM103" s="184"/>
      <c r="QXN103" s="185"/>
      <c r="QXO103" s="183"/>
      <c r="QXQ103" s="182"/>
      <c r="QXV103" s="183"/>
      <c r="QXW103" s="183"/>
      <c r="QXX103" s="183"/>
      <c r="QXY103" s="184"/>
      <c r="QXZ103" s="185"/>
      <c r="QYA103" s="183"/>
      <c r="QYC103" s="182"/>
      <c r="QYH103" s="183"/>
      <c r="QYI103" s="183"/>
      <c r="QYJ103" s="183"/>
      <c r="QYK103" s="184"/>
      <c r="QYL103" s="185"/>
      <c r="QYM103" s="183"/>
      <c r="QYO103" s="182"/>
      <c r="QYT103" s="183"/>
      <c r="QYU103" s="183"/>
      <c r="QYV103" s="183"/>
      <c r="QYW103" s="184"/>
      <c r="QYX103" s="185"/>
      <c r="QYY103" s="183"/>
      <c r="QZA103" s="182"/>
      <c r="QZF103" s="183"/>
      <c r="QZG103" s="183"/>
      <c r="QZH103" s="183"/>
      <c r="QZI103" s="184"/>
      <c r="QZJ103" s="185"/>
      <c r="QZK103" s="183"/>
      <c r="QZM103" s="182"/>
      <c r="QZR103" s="183"/>
      <c r="QZS103" s="183"/>
      <c r="QZT103" s="183"/>
      <c r="QZU103" s="184"/>
      <c r="QZV103" s="185"/>
      <c r="QZW103" s="183"/>
      <c r="QZY103" s="182"/>
      <c r="RAD103" s="183"/>
      <c r="RAE103" s="183"/>
      <c r="RAF103" s="183"/>
      <c r="RAG103" s="184"/>
      <c r="RAH103" s="185"/>
      <c r="RAI103" s="183"/>
      <c r="RAK103" s="182"/>
      <c r="RAP103" s="183"/>
      <c r="RAQ103" s="183"/>
      <c r="RAR103" s="183"/>
      <c r="RAS103" s="184"/>
      <c r="RAT103" s="185"/>
      <c r="RAU103" s="183"/>
      <c r="RAW103" s="182"/>
      <c r="RBB103" s="183"/>
      <c r="RBC103" s="183"/>
      <c r="RBD103" s="183"/>
      <c r="RBE103" s="184"/>
      <c r="RBF103" s="185"/>
      <c r="RBG103" s="183"/>
      <c r="RBI103" s="182"/>
      <c r="RBN103" s="183"/>
      <c r="RBO103" s="183"/>
      <c r="RBP103" s="183"/>
      <c r="RBQ103" s="184"/>
      <c r="RBR103" s="185"/>
      <c r="RBS103" s="183"/>
      <c r="RBU103" s="182"/>
      <c r="RBZ103" s="183"/>
      <c r="RCA103" s="183"/>
      <c r="RCB103" s="183"/>
      <c r="RCC103" s="184"/>
      <c r="RCD103" s="185"/>
      <c r="RCE103" s="183"/>
      <c r="RCG103" s="182"/>
      <c r="RCL103" s="183"/>
      <c r="RCM103" s="183"/>
      <c r="RCN103" s="183"/>
      <c r="RCO103" s="184"/>
      <c r="RCP103" s="185"/>
      <c r="RCQ103" s="183"/>
      <c r="RCS103" s="182"/>
      <c r="RCX103" s="183"/>
      <c r="RCY103" s="183"/>
      <c r="RCZ103" s="183"/>
      <c r="RDA103" s="184"/>
      <c r="RDB103" s="185"/>
      <c r="RDC103" s="183"/>
      <c r="RDE103" s="182"/>
      <c r="RDJ103" s="183"/>
      <c r="RDK103" s="183"/>
      <c r="RDL103" s="183"/>
      <c r="RDM103" s="184"/>
      <c r="RDN103" s="185"/>
      <c r="RDO103" s="183"/>
      <c r="RDQ103" s="182"/>
      <c r="RDV103" s="183"/>
      <c r="RDW103" s="183"/>
      <c r="RDX103" s="183"/>
      <c r="RDY103" s="184"/>
      <c r="RDZ103" s="185"/>
      <c r="REA103" s="183"/>
      <c r="REC103" s="182"/>
      <c r="REH103" s="183"/>
      <c r="REI103" s="183"/>
      <c r="REJ103" s="183"/>
      <c r="REK103" s="184"/>
      <c r="REL103" s="185"/>
      <c r="REM103" s="183"/>
      <c r="REO103" s="182"/>
      <c r="RET103" s="183"/>
      <c r="REU103" s="183"/>
      <c r="REV103" s="183"/>
      <c r="REW103" s="184"/>
      <c r="REX103" s="185"/>
      <c r="REY103" s="183"/>
      <c r="RFA103" s="182"/>
      <c r="RFF103" s="183"/>
      <c r="RFG103" s="183"/>
      <c r="RFH103" s="183"/>
      <c r="RFI103" s="184"/>
      <c r="RFJ103" s="185"/>
      <c r="RFK103" s="183"/>
      <c r="RFM103" s="182"/>
      <c r="RFR103" s="183"/>
      <c r="RFS103" s="183"/>
      <c r="RFT103" s="183"/>
      <c r="RFU103" s="184"/>
      <c r="RFV103" s="185"/>
      <c r="RFW103" s="183"/>
      <c r="RFY103" s="182"/>
      <c r="RGD103" s="183"/>
      <c r="RGE103" s="183"/>
      <c r="RGF103" s="183"/>
      <c r="RGG103" s="184"/>
      <c r="RGH103" s="185"/>
      <c r="RGI103" s="183"/>
      <c r="RGK103" s="182"/>
      <c r="RGP103" s="183"/>
      <c r="RGQ103" s="183"/>
      <c r="RGR103" s="183"/>
      <c r="RGS103" s="184"/>
      <c r="RGT103" s="185"/>
      <c r="RGU103" s="183"/>
      <c r="RGW103" s="182"/>
      <c r="RHB103" s="183"/>
      <c r="RHC103" s="183"/>
      <c r="RHD103" s="183"/>
      <c r="RHE103" s="184"/>
      <c r="RHF103" s="185"/>
      <c r="RHG103" s="183"/>
      <c r="RHI103" s="182"/>
      <c r="RHN103" s="183"/>
      <c r="RHO103" s="183"/>
      <c r="RHP103" s="183"/>
      <c r="RHQ103" s="184"/>
      <c r="RHR103" s="185"/>
      <c r="RHS103" s="183"/>
      <c r="RHU103" s="182"/>
      <c r="RHZ103" s="183"/>
      <c r="RIA103" s="183"/>
      <c r="RIB103" s="183"/>
      <c r="RIC103" s="184"/>
      <c r="RID103" s="185"/>
      <c r="RIE103" s="183"/>
      <c r="RIG103" s="182"/>
      <c r="RIL103" s="183"/>
      <c r="RIM103" s="183"/>
      <c r="RIN103" s="183"/>
      <c r="RIO103" s="184"/>
      <c r="RIP103" s="185"/>
      <c r="RIQ103" s="183"/>
      <c r="RIS103" s="182"/>
      <c r="RIX103" s="183"/>
      <c r="RIY103" s="183"/>
      <c r="RIZ103" s="183"/>
      <c r="RJA103" s="184"/>
      <c r="RJB103" s="185"/>
      <c r="RJC103" s="183"/>
      <c r="RJE103" s="182"/>
      <c r="RJJ103" s="183"/>
      <c r="RJK103" s="183"/>
      <c r="RJL103" s="183"/>
      <c r="RJM103" s="184"/>
      <c r="RJN103" s="185"/>
      <c r="RJO103" s="183"/>
      <c r="RJQ103" s="182"/>
      <c r="RJV103" s="183"/>
      <c r="RJW103" s="183"/>
      <c r="RJX103" s="183"/>
      <c r="RJY103" s="184"/>
      <c r="RJZ103" s="185"/>
      <c r="RKA103" s="183"/>
      <c r="RKC103" s="182"/>
      <c r="RKH103" s="183"/>
      <c r="RKI103" s="183"/>
      <c r="RKJ103" s="183"/>
      <c r="RKK103" s="184"/>
      <c r="RKL103" s="185"/>
      <c r="RKM103" s="183"/>
      <c r="RKO103" s="182"/>
      <c r="RKT103" s="183"/>
      <c r="RKU103" s="183"/>
      <c r="RKV103" s="183"/>
      <c r="RKW103" s="184"/>
      <c r="RKX103" s="185"/>
      <c r="RKY103" s="183"/>
      <c r="RLA103" s="182"/>
      <c r="RLF103" s="183"/>
      <c r="RLG103" s="183"/>
      <c r="RLH103" s="183"/>
      <c r="RLI103" s="184"/>
      <c r="RLJ103" s="185"/>
      <c r="RLK103" s="183"/>
      <c r="RLM103" s="182"/>
      <c r="RLR103" s="183"/>
      <c r="RLS103" s="183"/>
      <c r="RLT103" s="183"/>
      <c r="RLU103" s="184"/>
      <c r="RLV103" s="185"/>
      <c r="RLW103" s="183"/>
      <c r="RLY103" s="182"/>
      <c r="RMD103" s="183"/>
      <c r="RME103" s="183"/>
      <c r="RMF103" s="183"/>
      <c r="RMG103" s="184"/>
      <c r="RMH103" s="185"/>
      <c r="RMI103" s="183"/>
      <c r="RMK103" s="182"/>
      <c r="RMP103" s="183"/>
      <c r="RMQ103" s="183"/>
      <c r="RMR103" s="183"/>
      <c r="RMS103" s="184"/>
      <c r="RMT103" s="185"/>
      <c r="RMU103" s="183"/>
      <c r="RMW103" s="182"/>
      <c r="RNB103" s="183"/>
      <c r="RNC103" s="183"/>
      <c r="RND103" s="183"/>
      <c r="RNE103" s="184"/>
      <c r="RNF103" s="185"/>
      <c r="RNG103" s="183"/>
      <c r="RNI103" s="182"/>
      <c r="RNN103" s="183"/>
      <c r="RNO103" s="183"/>
      <c r="RNP103" s="183"/>
      <c r="RNQ103" s="184"/>
      <c r="RNR103" s="185"/>
      <c r="RNS103" s="183"/>
      <c r="RNU103" s="182"/>
      <c r="RNZ103" s="183"/>
      <c r="ROA103" s="183"/>
      <c r="ROB103" s="183"/>
      <c r="ROC103" s="184"/>
      <c r="ROD103" s="185"/>
      <c r="ROE103" s="183"/>
      <c r="ROG103" s="182"/>
      <c r="ROL103" s="183"/>
      <c r="ROM103" s="183"/>
      <c r="RON103" s="183"/>
      <c r="ROO103" s="184"/>
      <c r="ROP103" s="185"/>
      <c r="ROQ103" s="183"/>
      <c r="ROS103" s="182"/>
      <c r="ROX103" s="183"/>
      <c r="ROY103" s="183"/>
      <c r="ROZ103" s="183"/>
      <c r="RPA103" s="184"/>
      <c r="RPB103" s="185"/>
      <c r="RPC103" s="183"/>
      <c r="RPE103" s="182"/>
      <c r="RPJ103" s="183"/>
      <c r="RPK103" s="183"/>
      <c r="RPL103" s="183"/>
      <c r="RPM103" s="184"/>
      <c r="RPN103" s="185"/>
      <c r="RPO103" s="183"/>
      <c r="RPQ103" s="182"/>
      <c r="RPV103" s="183"/>
      <c r="RPW103" s="183"/>
      <c r="RPX103" s="183"/>
      <c r="RPY103" s="184"/>
      <c r="RPZ103" s="185"/>
      <c r="RQA103" s="183"/>
      <c r="RQC103" s="182"/>
      <c r="RQH103" s="183"/>
      <c r="RQI103" s="183"/>
      <c r="RQJ103" s="183"/>
      <c r="RQK103" s="184"/>
      <c r="RQL103" s="185"/>
      <c r="RQM103" s="183"/>
      <c r="RQO103" s="182"/>
      <c r="RQT103" s="183"/>
      <c r="RQU103" s="183"/>
      <c r="RQV103" s="183"/>
      <c r="RQW103" s="184"/>
      <c r="RQX103" s="185"/>
      <c r="RQY103" s="183"/>
      <c r="RRA103" s="182"/>
      <c r="RRF103" s="183"/>
      <c r="RRG103" s="183"/>
      <c r="RRH103" s="183"/>
      <c r="RRI103" s="184"/>
      <c r="RRJ103" s="185"/>
      <c r="RRK103" s="183"/>
      <c r="RRM103" s="182"/>
      <c r="RRR103" s="183"/>
      <c r="RRS103" s="183"/>
      <c r="RRT103" s="183"/>
      <c r="RRU103" s="184"/>
      <c r="RRV103" s="185"/>
      <c r="RRW103" s="183"/>
      <c r="RRY103" s="182"/>
      <c r="RSD103" s="183"/>
      <c r="RSE103" s="183"/>
      <c r="RSF103" s="183"/>
      <c r="RSG103" s="184"/>
      <c r="RSH103" s="185"/>
      <c r="RSI103" s="183"/>
      <c r="RSK103" s="182"/>
      <c r="RSP103" s="183"/>
      <c r="RSQ103" s="183"/>
      <c r="RSR103" s="183"/>
      <c r="RSS103" s="184"/>
      <c r="RST103" s="185"/>
      <c r="RSU103" s="183"/>
      <c r="RSW103" s="182"/>
      <c r="RTB103" s="183"/>
      <c r="RTC103" s="183"/>
      <c r="RTD103" s="183"/>
      <c r="RTE103" s="184"/>
      <c r="RTF103" s="185"/>
      <c r="RTG103" s="183"/>
      <c r="RTI103" s="182"/>
      <c r="RTN103" s="183"/>
      <c r="RTO103" s="183"/>
      <c r="RTP103" s="183"/>
      <c r="RTQ103" s="184"/>
      <c r="RTR103" s="185"/>
      <c r="RTS103" s="183"/>
      <c r="RTU103" s="182"/>
      <c r="RTZ103" s="183"/>
      <c r="RUA103" s="183"/>
      <c r="RUB103" s="183"/>
      <c r="RUC103" s="184"/>
      <c r="RUD103" s="185"/>
      <c r="RUE103" s="183"/>
      <c r="RUG103" s="182"/>
      <c r="RUL103" s="183"/>
      <c r="RUM103" s="183"/>
      <c r="RUN103" s="183"/>
      <c r="RUO103" s="184"/>
      <c r="RUP103" s="185"/>
      <c r="RUQ103" s="183"/>
      <c r="RUS103" s="182"/>
      <c r="RUX103" s="183"/>
      <c r="RUY103" s="183"/>
      <c r="RUZ103" s="183"/>
      <c r="RVA103" s="184"/>
      <c r="RVB103" s="185"/>
      <c r="RVC103" s="183"/>
      <c r="RVE103" s="182"/>
      <c r="RVJ103" s="183"/>
      <c r="RVK103" s="183"/>
      <c r="RVL103" s="183"/>
      <c r="RVM103" s="184"/>
      <c r="RVN103" s="185"/>
      <c r="RVO103" s="183"/>
      <c r="RVQ103" s="182"/>
      <c r="RVV103" s="183"/>
      <c r="RVW103" s="183"/>
      <c r="RVX103" s="183"/>
      <c r="RVY103" s="184"/>
      <c r="RVZ103" s="185"/>
      <c r="RWA103" s="183"/>
      <c r="RWC103" s="182"/>
      <c r="RWH103" s="183"/>
      <c r="RWI103" s="183"/>
      <c r="RWJ103" s="183"/>
      <c r="RWK103" s="184"/>
      <c r="RWL103" s="185"/>
      <c r="RWM103" s="183"/>
      <c r="RWO103" s="182"/>
      <c r="RWT103" s="183"/>
      <c r="RWU103" s="183"/>
      <c r="RWV103" s="183"/>
      <c r="RWW103" s="184"/>
      <c r="RWX103" s="185"/>
      <c r="RWY103" s="183"/>
      <c r="RXA103" s="182"/>
      <c r="RXF103" s="183"/>
      <c r="RXG103" s="183"/>
      <c r="RXH103" s="183"/>
      <c r="RXI103" s="184"/>
      <c r="RXJ103" s="185"/>
      <c r="RXK103" s="183"/>
      <c r="RXM103" s="182"/>
      <c r="RXR103" s="183"/>
      <c r="RXS103" s="183"/>
      <c r="RXT103" s="183"/>
      <c r="RXU103" s="184"/>
      <c r="RXV103" s="185"/>
      <c r="RXW103" s="183"/>
      <c r="RXY103" s="182"/>
      <c r="RYD103" s="183"/>
      <c r="RYE103" s="183"/>
      <c r="RYF103" s="183"/>
      <c r="RYG103" s="184"/>
      <c r="RYH103" s="185"/>
      <c r="RYI103" s="183"/>
      <c r="RYK103" s="182"/>
      <c r="RYP103" s="183"/>
      <c r="RYQ103" s="183"/>
      <c r="RYR103" s="183"/>
      <c r="RYS103" s="184"/>
      <c r="RYT103" s="185"/>
      <c r="RYU103" s="183"/>
      <c r="RYW103" s="182"/>
      <c r="RZB103" s="183"/>
      <c r="RZC103" s="183"/>
      <c r="RZD103" s="183"/>
      <c r="RZE103" s="184"/>
      <c r="RZF103" s="185"/>
      <c r="RZG103" s="183"/>
      <c r="RZI103" s="182"/>
      <c r="RZN103" s="183"/>
      <c r="RZO103" s="183"/>
      <c r="RZP103" s="183"/>
      <c r="RZQ103" s="184"/>
      <c r="RZR103" s="185"/>
      <c r="RZS103" s="183"/>
      <c r="RZU103" s="182"/>
      <c r="RZZ103" s="183"/>
      <c r="SAA103" s="183"/>
      <c r="SAB103" s="183"/>
      <c r="SAC103" s="184"/>
      <c r="SAD103" s="185"/>
      <c r="SAE103" s="183"/>
      <c r="SAG103" s="182"/>
      <c r="SAL103" s="183"/>
      <c r="SAM103" s="183"/>
      <c r="SAN103" s="183"/>
      <c r="SAO103" s="184"/>
      <c r="SAP103" s="185"/>
      <c r="SAQ103" s="183"/>
      <c r="SAS103" s="182"/>
      <c r="SAX103" s="183"/>
      <c r="SAY103" s="183"/>
      <c r="SAZ103" s="183"/>
      <c r="SBA103" s="184"/>
      <c r="SBB103" s="185"/>
      <c r="SBC103" s="183"/>
      <c r="SBE103" s="182"/>
      <c r="SBJ103" s="183"/>
      <c r="SBK103" s="183"/>
      <c r="SBL103" s="183"/>
      <c r="SBM103" s="184"/>
      <c r="SBN103" s="185"/>
      <c r="SBO103" s="183"/>
      <c r="SBQ103" s="182"/>
      <c r="SBV103" s="183"/>
      <c r="SBW103" s="183"/>
      <c r="SBX103" s="183"/>
      <c r="SBY103" s="184"/>
      <c r="SBZ103" s="185"/>
      <c r="SCA103" s="183"/>
      <c r="SCC103" s="182"/>
      <c r="SCH103" s="183"/>
      <c r="SCI103" s="183"/>
      <c r="SCJ103" s="183"/>
      <c r="SCK103" s="184"/>
      <c r="SCL103" s="185"/>
      <c r="SCM103" s="183"/>
      <c r="SCO103" s="182"/>
      <c r="SCT103" s="183"/>
      <c r="SCU103" s="183"/>
      <c r="SCV103" s="183"/>
      <c r="SCW103" s="184"/>
      <c r="SCX103" s="185"/>
      <c r="SCY103" s="183"/>
      <c r="SDA103" s="182"/>
      <c r="SDF103" s="183"/>
      <c r="SDG103" s="183"/>
      <c r="SDH103" s="183"/>
      <c r="SDI103" s="184"/>
      <c r="SDJ103" s="185"/>
      <c r="SDK103" s="183"/>
      <c r="SDM103" s="182"/>
      <c r="SDR103" s="183"/>
      <c r="SDS103" s="183"/>
      <c r="SDT103" s="183"/>
      <c r="SDU103" s="184"/>
      <c r="SDV103" s="185"/>
      <c r="SDW103" s="183"/>
      <c r="SDY103" s="182"/>
      <c r="SED103" s="183"/>
      <c r="SEE103" s="183"/>
      <c r="SEF103" s="183"/>
      <c r="SEG103" s="184"/>
      <c r="SEH103" s="185"/>
      <c r="SEI103" s="183"/>
      <c r="SEK103" s="182"/>
      <c r="SEP103" s="183"/>
      <c r="SEQ103" s="183"/>
      <c r="SER103" s="183"/>
      <c r="SES103" s="184"/>
      <c r="SET103" s="185"/>
      <c r="SEU103" s="183"/>
      <c r="SEW103" s="182"/>
      <c r="SFB103" s="183"/>
      <c r="SFC103" s="183"/>
      <c r="SFD103" s="183"/>
      <c r="SFE103" s="184"/>
      <c r="SFF103" s="185"/>
      <c r="SFG103" s="183"/>
      <c r="SFI103" s="182"/>
      <c r="SFN103" s="183"/>
      <c r="SFO103" s="183"/>
      <c r="SFP103" s="183"/>
      <c r="SFQ103" s="184"/>
      <c r="SFR103" s="185"/>
      <c r="SFS103" s="183"/>
      <c r="SFU103" s="182"/>
      <c r="SFZ103" s="183"/>
      <c r="SGA103" s="183"/>
      <c r="SGB103" s="183"/>
      <c r="SGC103" s="184"/>
      <c r="SGD103" s="185"/>
      <c r="SGE103" s="183"/>
      <c r="SGG103" s="182"/>
      <c r="SGL103" s="183"/>
      <c r="SGM103" s="183"/>
      <c r="SGN103" s="183"/>
      <c r="SGO103" s="184"/>
      <c r="SGP103" s="185"/>
      <c r="SGQ103" s="183"/>
      <c r="SGS103" s="182"/>
      <c r="SGX103" s="183"/>
      <c r="SGY103" s="183"/>
      <c r="SGZ103" s="183"/>
      <c r="SHA103" s="184"/>
      <c r="SHB103" s="185"/>
      <c r="SHC103" s="183"/>
      <c r="SHE103" s="182"/>
      <c r="SHJ103" s="183"/>
      <c r="SHK103" s="183"/>
      <c r="SHL103" s="183"/>
      <c r="SHM103" s="184"/>
      <c r="SHN103" s="185"/>
      <c r="SHO103" s="183"/>
      <c r="SHQ103" s="182"/>
      <c r="SHV103" s="183"/>
      <c r="SHW103" s="183"/>
      <c r="SHX103" s="183"/>
      <c r="SHY103" s="184"/>
      <c r="SHZ103" s="185"/>
      <c r="SIA103" s="183"/>
      <c r="SIC103" s="182"/>
      <c r="SIH103" s="183"/>
      <c r="SII103" s="183"/>
      <c r="SIJ103" s="183"/>
      <c r="SIK103" s="184"/>
      <c r="SIL103" s="185"/>
      <c r="SIM103" s="183"/>
      <c r="SIO103" s="182"/>
      <c r="SIT103" s="183"/>
      <c r="SIU103" s="183"/>
      <c r="SIV103" s="183"/>
      <c r="SIW103" s="184"/>
      <c r="SIX103" s="185"/>
      <c r="SIY103" s="183"/>
      <c r="SJA103" s="182"/>
      <c r="SJF103" s="183"/>
      <c r="SJG103" s="183"/>
      <c r="SJH103" s="183"/>
      <c r="SJI103" s="184"/>
      <c r="SJJ103" s="185"/>
      <c r="SJK103" s="183"/>
      <c r="SJM103" s="182"/>
      <c r="SJR103" s="183"/>
      <c r="SJS103" s="183"/>
      <c r="SJT103" s="183"/>
      <c r="SJU103" s="184"/>
      <c r="SJV103" s="185"/>
      <c r="SJW103" s="183"/>
      <c r="SJY103" s="182"/>
      <c r="SKD103" s="183"/>
      <c r="SKE103" s="183"/>
      <c r="SKF103" s="183"/>
      <c r="SKG103" s="184"/>
      <c r="SKH103" s="185"/>
      <c r="SKI103" s="183"/>
      <c r="SKK103" s="182"/>
      <c r="SKP103" s="183"/>
      <c r="SKQ103" s="183"/>
      <c r="SKR103" s="183"/>
      <c r="SKS103" s="184"/>
      <c r="SKT103" s="185"/>
      <c r="SKU103" s="183"/>
      <c r="SKW103" s="182"/>
      <c r="SLB103" s="183"/>
      <c r="SLC103" s="183"/>
      <c r="SLD103" s="183"/>
      <c r="SLE103" s="184"/>
      <c r="SLF103" s="185"/>
      <c r="SLG103" s="183"/>
      <c r="SLI103" s="182"/>
      <c r="SLN103" s="183"/>
      <c r="SLO103" s="183"/>
      <c r="SLP103" s="183"/>
      <c r="SLQ103" s="184"/>
      <c r="SLR103" s="185"/>
      <c r="SLS103" s="183"/>
      <c r="SLU103" s="182"/>
      <c r="SLZ103" s="183"/>
      <c r="SMA103" s="183"/>
      <c r="SMB103" s="183"/>
      <c r="SMC103" s="184"/>
      <c r="SMD103" s="185"/>
      <c r="SME103" s="183"/>
      <c r="SMG103" s="182"/>
      <c r="SML103" s="183"/>
      <c r="SMM103" s="183"/>
      <c r="SMN103" s="183"/>
      <c r="SMO103" s="184"/>
      <c r="SMP103" s="185"/>
      <c r="SMQ103" s="183"/>
      <c r="SMS103" s="182"/>
      <c r="SMX103" s="183"/>
      <c r="SMY103" s="183"/>
      <c r="SMZ103" s="183"/>
      <c r="SNA103" s="184"/>
      <c r="SNB103" s="185"/>
      <c r="SNC103" s="183"/>
      <c r="SNE103" s="182"/>
      <c r="SNJ103" s="183"/>
      <c r="SNK103" s="183"/>
      <c r="SNL103" s="183"/>
      <c r="SNM103" s="184"/>
      <c r="SNN103" s="185"/>
      <c r="SNO103" s="183"/>
      <c r="SNQ103" s="182"/>
      <c r="SNV103" s="183"/>
      <c r="SNW103" s="183"/>
      <c r="SNX103" s="183"/>
      <c r="SNY103" s="184"/>
      <c r="SNZ103" s="185"/>
      <c r="SOA103" s="183"/>
      <c r="SOC103" s="182"/>
      <c r="SOH103" s="183"/>
      <c r="SOI103" s="183"/>
      <c r="SOJ103" s="183"/>
      <c r="SOK103" s="184"/>
      <c r="SOL103" s="185"/>
      <c r="SOM103" s="183"/>
      <c r="SOO103" s="182"/>
      <c r="SOT103" s="183"/>
      <c r="SOU103" s="183"/>
      <c r="SOV103" s="183"/>
      <c r="SOW103" s="184"/>
      <c r="SOX103" s="185"/>
      <c r="SOY103" s="183"/>
      <c r="SPA103" s="182"/>
      <c r="SPF103" s="183"/>
      <c r="SPG103" s="183"/>
      <c r="SPH103" s="183"/>
      <c r="SPI103" s="184"/>
      <c r="SPJ103" s="185"/>
      <c r="SPK103" s="183"/>
      <c r="SPM103" s="182"/>
      <c r="SPR103" s="183"/>
      <c r="SPS103" s="183"/>
      <c r="SPT103" s="183"/>
      <c r="SPU103" s="184"/>
      <c r="SPV103" s="185"/>
      <c r="SPW103" s="183"/>
      <c r="SPY103" s="182"/>
      <c r="SQD103" s="183"/>
      <c r="SQE103" s="183"/>
      <c r="SQF103" s="183"/>
      <c r="SQG103" s="184"/>
      <c r="SQH103" s="185"/>
      <c r="SQI103" s="183"/>
      <c r="SQK103" s="182"/>
      <c r="SQP103" s="183"/>
      <c r="SQQ103" s="183"/>
      <c r="SQR103" s="183"/>
      <c r="SQS103" s="184"/>
      <c r="SQT103" s="185"/>
      <c r="SQU103" s="183"/>
      <c r="SQW103" s="182"/>
      <c r="SRB103" s="183"/>
      <c r="SRC103" s="183"/>
      <c r="SRD103" s="183"/>
      <c r="SRE103" s="184"/>
      <c r="SRF103" s="185"/>
      <c r="SRG103" s="183"/>
      <c r="SRI103" s="182"/>
      <c r="SRN103" s="183"/>
      <c r="SRO103" s="183"/>
      <c r="SRP103" s="183"/>
      <c r="SRQ103" s="184"/>
      <c r="SRR103" s="185"/>
      <c r="SRS103" s="183"/>
      <c r="SRU103" s="182"/>
      <c r="SRZ103" s="183"/>
      <c r="SSA103" s="183"/>
      <c r="SSB103" s="183"/>
      <c r="SSC103" s="184"/>
      <c r="SSD103" s="185"/>
      <c r="SSE103" s="183"/>
      <c r="SSG103" s="182"/>
      <c r="SSL103" s="183"/>
      <c r="SSM103" s="183"/>
      <c r="SSN103" s="183"/>
      <c r="SSO103" s="184"/>
      <c r="SSP103" s="185"/>
      <c r="SSQ103" s="183"/>
      <c r="SSS103" s="182"/>
      <c r="SSX103" s="183"/>
      <c r="SSY103" s="183"/>
      <c r="SSZ103" s="183"/>
      <c r="STA103" s="184"/>
      <c r="STB103" s="185"/>
      <c r="STC103" s="183"/>
      <c r="STE103" s="182"/>
      <c r="STJ103" s="183"/>
      <c r="STK103" s="183"/>
      <c r="STL103" s="183"/>
      <c r="STM103" s="184"/>
      <c r="STN103" s="185"/>
      <c r="STO103" s="183"/>
      <c r="STQ103" s="182"/>
      <c r="STV103" s="183"/>
      <c r="STW103" s="183"/>
      <c r="STX103" s="183"/>
      <c r="STY103" s="184"/>
      <c r="STZ103" s="185"/>
      <c r="SUA103" s="183"/>
      <c r="SUC103" s="182"/>
      <c r="SUH103" s="183"/>
      <c r="SUI103" s="183"/>
      <c r="SUJ103" s="183"/>
      <c r="SUK103" s="184"/>
      <c r="SUL103" s="185"/>
      <c r="SUM103" s="183"/>
      <c r="SUO103" s="182"/>
      <c r="SUT103" s="183"/>
      <c r="SUU103" s="183"/>
      <c r="SUV103" s="183"/>
      <c r="SUW103" s="184"/>
      <c r="SUX103" s="185"/>
      <c r="SUY103" s="183"/>
      <c r="SVA103" s="182"/>
      <c r="SVF103" s="183"/>
      <c r="SVG103" s="183"/>
      <c r="SVH103" s="183"/>
      <c r="SVI103" s="184"/>
      <c r="SVJ103" s="185"/>
      <c r="SVK103" s="183"/>
      <c r="SVM103" s="182"/>
      <c r="SVR103" s="183"/>
      <c r="SVS103" s="183"/>
      <c r="SVT103" s="183"/>
      <c r="SVU103" s="184"/>
      <c r="SVV103" s="185"/>
      <c r="SVW103" s="183"/>
      <c r="SVY103" s="182"/>
      <c r="SWD103" s="183"/>
      <c r="SWE103" s="183"/>
      <c r="SWF103" s="183"/>
      <c r="SWG103" s="184"/>
      <c r="SWH103" s="185"/>
      <c r="SWI103" s="183"/>
      <c r="SWK103" s="182"/>
      <c r="SWP103" s="183"/>
      <c r="SWQ103" s="183"/>
      <c r="SWR103" s="183"/>
      <c r="SWS103" s="184"/>
      <c r="SWT103" s="185"/>
      <c r="SWU103" s="183"/>
      <c r="SWW103" s="182"/>
      <c r="SXB103" s="183"/>
      <c r="SXC103" s="183"/>
      <c r="SXD103" s="183"/>
      <c r="SXE103" s="184"/>
      <c r="SXF103" s="185"/>
      <c r="SXG103" s="183"/>
      <c r="SXI103" s="182"/>
      <c r="SXN103" s="183"/>
      <c r="SXO103" s="183"/>
      <c r="SXP103" s="183"/>
      <c r="SXQ103" s="184"/>
      <c r="SXR103" s="185"/>
      <c r="SXS103" s="183"/>
      <c r="SXU103" s="182"/>
      <c r="SXZ103" s="183"/>
      <c r="SYA103" s="183"/>
      <c r="SYB103" s="183"/>
      <c r="SYC103" s="184"/>
      <c r="SYD103" s="185"/>
      <c r="SYE103" s="183"/>
      <c r="SYG103" s="182"/>
      <c r="SYL103" s="183"/>
      <c r="SYM103" s="183"/>
      <c r="SYN103" s="183"/>
      <c r="SYO103" s="184"/>
      <c r="SYP103" s="185"/>
      <c r="SYQ103" s="183"/>
      <c r="SYS103" s="182"/>
      <c r="SYX103" s="183"/>
      <c r="SYY103" s="183"/>
      <c r="SYZ103" s="183"/>
      <c r="SZA103" s="184"/>
      <c r="SZB103" s="185"/>
      <c r="SZC103" s="183"/>
      <c r="SZE103" s="182"/>
      <c r="SZJ103" s="183"/>
      <c r="SZK103" s="183"/>
      <c r="SZL103" s="183"/>
      <c r="SZM103" s="184"/>
      <c r="SZN103" s="185"/>
      <c r="SZO103" s="183"/>
      <c r="SZQ103" s="182"/>
      <c r="SZV103" s="183"/>
      <c r="SZW103" s="183"/>
      <c r="SZX103" s="183"/>
      <c r="SZY103" s="184"/>
      <c r="SZZ103" s="185"/>
      <c r="TAA103" s="183"/>
      <c r="TAC103" s="182"/>
      <c r="TAH103" s="183"/>
      <c r="TAI103" s="183"/>
      <c r="TAJ103" s="183"/>
      <c r="TAK103" s="184"/>
      <c r="TAL103" s="185"/>
      <c r="TAM103" s="183"/>
      <c r="TAO103" s="182"/>
      <c r="TAT103" s="183"/>
      <c r="TAU103" s="183"/>
      <c r="TAV103" s="183"/>
      <c r="TAW103" s="184"/>
      <c r="TAX103" s="185"/>
      <c r="TAY103" s="183"/>
      <c r="TBA103" s="182"/>
      <c r="TBF103" s="183"/>
      <c r="TBG103" s="183"/>
      <c r="TBH103" s="183"/>
      <c r="TBI103" s="184"/>
      <c r="TBJ103" s="185"/>
      <c r="TBK103" s="183"/>
      <c r="TBM103" s="182"/>
      <c r="TBR103" s="183"/>
      <c r="TBS103" s="183"/>
      <c r="TBT103" s="183"/>
      <c r="TBU103" s="184"/>
      <c r="TBV103" s="185"/>
      <c r="TBW103" s="183"/>
      <c r="TBY103" s="182"/>
      <c r="TCD103" s="183"/>
      <c r="TCE103" s="183"/>
      <c r="TCF103" s="183"/>
      <c r="TCG103" s="184"/>
      <c r="TCH103" s="185"/>
      <c r="TCI103" s="183"/>
      <c r="TCK103" s="182"/>
      <c r="TCP103" s="183"/>
      <c r="TCQ103" s="183"/>
      <c r="TCR103" s="183"/>
      <c r="TCS103" s="184"/>
      <c r="TCT103" s="185"/>
      <c r="TCU103" s="183"/>
      <c r="TCW103" s="182"/>
      <c r="TDB103" s="183"/>
      <c r="TDC103" s="183"/>
      <c r="TDD103" s="183"/>
      <c r="TDE103" s="184"/>
      <c r="TDF103" s="185"/>
      <c r="TDG103" s="183"/>
      <c r="TDI103" s="182"/>
      <c r="TDN103" s="183"/>
      <c r="TDO103" s="183"/>
      <c r="TDP103" s="183"/>
      <c r="TDQ103" s="184"/>
      <c r="TDR103" s="185"/>
      <c r="TDS103" s="183"/>
      <c r="TDU103" s="182"/>
      <c r="TDZ103" s="183"/>
      <c r="TEA103" s="183"/>
      <c r="TEB103" s="183"/>
      <c r="TEC103" s="184"/>
      <c r="TED103" s="185"/>
      <c r="TEE103" s="183"/>
      <c r="TEG103" s="182"/>
      <c r="TEL103" s="183"/>
      <c r="TEM103" s="183"/>
      <c r="TEN103" s="183"/>
      <c r="TEO103" s="184"/>
      <c r="TEP103" s="185"/>
      <c r="TEQ103" s="183"/>
      <c r="TES103" s="182"/>
      <c r="TEX103" s="183"/>
      <c r="TEY103" s="183"/>
      <c r="TEZ103" s="183"/>
      <c r="TFA103" s="184"/>
      <c r="TFB103" s="185"/>
      <c r="TFC103" s="183"/>
      <c r="TFE103" s="182"/>
      <c r="TFJ103" s="183"/>
      <c r="TFK103" s="183"/>
      <c r="TFL103" s="183"/>
      <c r="TFM103" s="184"/>
      <c r="TFN103" s="185"/>
      <c r="TFO103" s="183"/>
      <c r="TFQ103" s="182"/>
      <c r="TFV103" s="183"/>
      <c r="TFW103" s="183"/>
      <c r="TFX103" s="183"/>
      <c r="TFY103" s="184"/>
      <c r="TFZ103" s="185"/>
      <c r="TGA103" s="183"/>
      <c r="TGC103" s="182"/>
      <c r="TGH103" s="183"/>
      <c r="TGI103" s="183"/>
      <c r="TGJ103" s="183"/>
      <c r="TGK103" s="184"/>
      <c r="TGL103" s="185"/>
      <c r="TGM103" s="183"/>
      <c r="TGO103" s="182"/>
      <c r="TGT103" s="183"/>
      <c r="TGU103" s="183"/>
      <c r="TGV103" s="183"/>
      <c r="TGW103" s="184"/>
      <c r="TGX103" s="185"/>
      <c r="TGY103" s="183"/>
      <c r="THA103" s="182"/>
      <c r="THF103" s="183"/>
      <c r="THG103" s="183"/>
      <c r="THH103" s="183"/>
      <c r="THI103" s="184"/>
      <c r="THJ103" s="185"/>
      <c r="THK103" s="183"/>
      <c r="THM103" s="182"/>
      <c r="THR103" s="183"/>
      <c r="THS103" s="183"/>
      <c r="THT103" s="183"/>
      <c r="THU103" s="184"/>
      <c r="THV103" s="185"/>
      <c r="THW103" s="183"/>
      <c r="THY103" s="182"/>
      <c r="TID103" s="183"/>
      <c r="TIE103" s="183"/>
      <c r="TIF103" s="183"/>
      <c r="TIG103" s="184"/>
      <c r="TIH103" s="185"/>
      <c r="TII103" s="183"/>
      <c r="TIK103" s="182"/>
      <c r="TIP103" s="183"/>
      <c r="TIQ103" s="183"/>
      <c r="TIR103" s="183"/>
      <c r="TIS103" s="184"/>
      <c r="TIT103" s="185"/>
      <c r="TIU103" s="183"/>
      <c r="TIW103" s="182"/>
      <c r="TJB103" s="183"/>
      <c r="TJC103" s="183"/>
      <c r="TJD103" s="183"/>
      <c r="TJE103" s="184"/>
      <c r="TJF103" s="185"/>
      <c r="TJG103" s="183"/>
      <c r="TJI103" s="182"/>
      <c r="TJN103" s="183"/>
      <c r="TJO103" s="183"/>
      <c r="TJP103" s="183"/>
      <c r="TJQ103" s="184"/>
      <c r="TJR103" s="185"/>
      <c r="TJS103" s="183"/>
      <c r="TJU103" s="182"/>
      <c r="TJZ103" s="183"/>
      <c r="TKA103" s="183"/>
      <c r="TKB103" s="183"/>
      <c r="TKC103" s="184"/>
      <c r="TKD103" s="185"/>
      <c r="TKE103" s="183"/>
      <c r="TKG103" s="182"/>
      <c r="TKL103" s="183"/>
      <c r="TKM103" s="183"/>
      <c r="TKN103" s="183"/>
      <c r="TKO103" s="184"/>
      <c r="TKP103" s="185"/>
      <c r="TKQ103" s="183"/>
      <c r="TKS103" s="182"/>
      <c r="TKX103" s="183"/>
      <c r="TKY103" s="183"/>
      <c r="TKZ103" s="183"/>
      <c r="TLA103" s="184"/>
      <c r="TLB103" s="185"/>
      <c r="TLC103" s="183"/>
      <c r="TLE103" s="182"/>
      <c r="TLJ103" s="183"/>
      <c r="TLK103" s="183"/>
      <c r="TLL103" s="183"/>
      <c r="TLM103" s="184"/>
      <c r="TLN103" s="185"/>
      <c r="TLO103" s="183"/>
      <c r="TLQ103" s="182"/>
      <c r="TLV103" s="183"/>
      <c r="TLW103" s="183"/>
      <c r="TLX103" s="183"/>
      <c r="TLY103" s="184"/>
      <c r="TLZ103" s="185"/>
      <c r="TMA103" s="183"/>
      <c r="TMC103" s="182"/>
      <c r="TMH103" s="183"/>
      <c r="TMI103" s="183"/>
      <c r="TMJ103" s="183"/>
      <c r="TMK103" s="184"/>
      <c r="TML103" s="185"/>
      <c r="TMM103" s="183"/>
      <c r="TMO103" s="182"/>
      <c r="TMT103" s="183"/>
      <c r="TMU103" s="183"/>
      <c r="TMV103" s="183"/>
      <c r="TMW103" s="184"/>
      <c r="TMX103" s="185"/>
      <c r="TMY103" s="183"/>
      <c r="TNA103" s="182"/>
      <c r="TNF103" s="183"/>
      <c r="TNG103" s="183"/>
      <c r="TNH103" s="183"/>
      <c r="TNI103" s="184"/>
      <c r="TNJ103" s="185"/>
      <c r="TNK103" s="183"/>
      <c r="TNM103" s="182"/>
      <c r="TNR103" s="183"/>
      <c r="TNS103" s="183"/>
      <c r="TNT103" s="183"/>
      <c r="TNU103" s="184"/>
      <c r="TNV103" s="185"/>
      <c r="TNW103" s="183"/>
      <c r="TNY103" s="182"/>
      <c r="TOD103" s="183"/>
      <c r="TOE103" s="183"/>
      <c r="TOF103" s="183"/>
      <c r="TOG103" s="184"/>
      <c r="TOH103" s="185"/>
      <c r="TOI103" s="183"/>
      <c r="TOK103" s="182"/>
      <c r="TOP103" s="183"/>
      <c r="TOQ103" s="183"/>
      <c r="TOR103" s="183"/>
      <c r="TOS103" s="184"/>
      <c r="TOT103" s="185"/>
      <c r="TOU103" s="183"/>
      <c r="TOW103" s="182"/>
      <c r="TPB103" s="183"/>
      <c r="TPC103" s="183"/>
      <c r="TPD103" s="183"/>
      <c r="TPE103" s="184"/>
      <c r="TPF103" s="185"/>
      <c r="TPG103" s="183"/>
      <c r="TPI103" s="182"/>
      <c r="TPN103" s="183"/>
      <c r="TPO103" s="183"/>
      <c r="TPP103" s="183"/>
      <c r="TPQ103" s="184"/>
      <c r="TPR103" s="185"/>
      <c r="TPS103" s="183"/>
      <c r="TPU103" s="182"/>
      <c r="TPZ103" s="183"/>
      <c r="TQA103" s="183"/>
      <c r="TQB103" s="183"/>
      <c r="TQC103" s="184"/>
      <c r="TQD103" s="185"/>
      <c r="TQE103" s="183"/>
      <c r="TQG103" s="182"/>
      <c r="TQL103" s="183"/>
      <c r="TQM103" s="183"/>
      <c r="TQN103" s="183"/>
      <c r="TQO103" s="184"/>
      <c r="TQP103" s="185"/>
      <c r="TQQ103" s="183"/>
      <c r="TQS103" s="182"/>
      <c r="TQX103" s="183"/>
      <c r="TQY103" s="183"/>
      <c r="TQZ103" s="183"/>
      <c r="TRA103" s="184"/>
      <c r="TRB103" s="185"/>
      <c r="TRC103" s="183"/>
      <c r="TRE103" s="182"/>
      <c r="TRJ103" s="183"/>
      <c r="TRK103" s="183"/>
      <c r="TRL103" s="183"/>
      <c r="TRM103" s="184"/>
      <c r="TRN103" s="185"/>
      <c r="TRO103" s="183"/>
      <c r="TRQ103" s="182"/>
      <c r="TRV103" s="183"/>
      <c r="TRW103" s="183"/>
      <c r="TRX103" s="183"/>
      <c r="TRY103" s="184"/>
      <c r="TRZ103" s="185"/>
      <c r="TSA103" s="183"/>
      <c r="TSC103" s="182"/>
      <c r="TSH103" s="183"/>
      <c r="TSI103" s="183"/>
      <c r="TSJ103" s="183"/>
      <c r="TSK103" s="184"/>
      <c r="TSL103" s="185"/>
      <c r="TSM103" s="183"/>
      <c r="TSO103" s="182"/>
      <c r="TST103" s="183"/>
      <c r="TSU103" s="183"/>
      <c r="TSV103" s="183"/>
      <c r="TSW103" s="184"/>
      <c r="TSX103" s="185"/>
      <c r="TSY103" s="183"/>
      <c r="TTA103" s="182"/>
      <c r="TTF103" s="183"/>
      <c r="TTG103" s="183"/>
      <c r="TTH103" s="183"/>
      <c r="TTI103" s="184"/>
      <c r="TTJ103" s="185"/>
      <c r="TTK103" s="183"/>
      <c r="TTM103" s="182"/>
      <c r="TTR103" s="183"/>
      <c r="TTS103" s="183"/>
      <c r="TTT103" s="183"/>
      <c r="TTU103" s="184"/>
      <c r="TTV103" s="185"/>
      <c r="TTW103" s="183"/>
      <c r="TTY103" s="182"/>
      <c r="TUD103" s="183"/>
      <c r="TUE103" s="183"/>
      <c r="TUF103" s="183"/>
      <c r="TUG103" s="184"/>
      <c r="TUH103" s="185"/>
      <c r="TUI103" s="183"/>
      <c r="TUK103" s="182"/>
      <c r="TUP103" s="183"/>
      <c r="TUQ103" s="183"/>
      <c r="TUR103" s="183"/>
      <c r="TUS103" s="184"/>
      <c r="TUT103" s="185"/>
      <c r="TUU103" s="183"/>
      <c r="TUW103" s="182"/>
      <c r="TVB103" s="183"/>
      <c r="TVC103" s="183"/>
      <c r="TVD103" s="183"/>
      <c r="TVE103" s="184"/>
      <c r="TVF103" s="185"/>
      <c r="TVG103" s="183"/>
      <c r="TVI103" s="182"/>
      <c r="TVN103" s="183"/>
      <c r="TVO103" s="183"/>
      <c r="TVP103" s="183"/>
      <c r="TVQ103" s="184"/>
      <c r="TVR103" s="185"/>
      <c r="TVS103" s="183"/>
      <c r="TVU103" s="182"/>
      <c r="TVZ103" s="183"/>
      <c r="TWA103" s="183"/>
      <c r="TWB103" s="183"/>
      <c r="TWC103" s="184"/>
      <c r="TWD103" s="185"/>
      <c r="TWE103" s="183"/>
      <c r="TWG103" s="182"/>
      <c r="TWL103" s="183"/>
      <c r="TWM103" s="183"/>
      <c r="TWN103" s="183"/>
      <c r="TWO103" s="184"/>
      <c r="TWP103" s="185"/>
      <c r="TWQ103" s="183"/>
      <c r="TWS103" s="182"/>
      <c r="TWX103" s="183"/>
      <c r="TWY103" s="183"/>
      <c r="TWZ103" s="183"/>
      <c r="TXA103" s="184"/>
      <c r="TXB103" s="185"/>
      <c r="TXC103" s="183"/>
      <c r="TXE103" s="182"/>
      <c r="TXJ103" s="183"/>
      <c r="TXK103" s="183"/>
      <c r="TXL103" s="183"/>
      <c r="TXM103" s="184"/>
      <c r="TXN103" s="185"/>
      <c r="TXO103" s="183"/>
      <c r="TXQ103" s="182"/>
      <c r="TXV103" s="183"/>
      <c r="TXW103" s="183"/>
      <c r="TXX103" s="183"/>
      <c r="TXY103" s="184"/>
      <c r="TXZ103" s="185"/>
      <c r="TYA103" s="183"/>
      <c r="TYC103" s="182"/>
      <c r="TYH103" s="183"/>
      <c r="TYI103" s="183"/>
      <c r="TYJ103" s="183"/>
      <c r="TYK103" s="184"/>
      <c r="TYL103" s="185"/>
      <c r="TYM103" s="183"/>
      <c r="TYO103" s="182"/>
      <c r="TYT103" s="183"/>
      <c r="TYU103" s="183"/>
      <c r="TYV103" s="183"/>
      <c r="TYW103" s="184"/>
      <c r="TYX103" s="185"/>
      <c r="TYY103" s="183"/>
      <c r="TZA103" s="182"/>
      <c r="TZF103" s="183"/>
      <c r="TZG103" s="183"/>
      <c r="TZH103" s="183"/>
      <c r="TZI103" s="184"/>
      <c r="TZJ103" s="185"/>
      <c r="TZK103" s="183"/>
      <c r="TZM103" s="182"/>
      <c r="TZR103" s="183"/>
      <c r="TZS103" s="183"/>
      <c r="TZT103" s="183"/>
      <c r="TZU103" s="184"/>
      <c r="TZV103" s="185"/>
      <c r="TZW103" s="183"/>
      <c r="TZY103" s="182"/>
      <c r="UAD103" s="183"/>
      <c r="UAE103" s="183"/>
      <c r="UAF103" s="183"/>
      <c r="UAG103" s="184"/>
      <c r="UAH103" s="185"/>
      <c r="UAI103" s="183"/>
      <c r="UAK103" s="182"/>
      <c r="UAP103" s="183"/>
      <c r="UAQ103" s="183"/>
      <c r="UAR103" s="183"/>
      <c r="UAS103" s="184"/>
      <c r="UAT103" s="185"/>
      <c r="UAU103" s="183"/>
      <c r="UAW103" s="182"/>
      <c r="UBB103" s="183"/>
      <c r="UBC103" s="183"/>
      <c r="UBD103" s="183"/>
      <c r="UBE103" s="184"/>
      <c r="UBF103" s="185"/>
      <c r="UBG103" s="183"/>
      <c r="UBI103" s="182"/>
      <c r="UBN103" s="183"/>
      <c r="UBO103" s="183"/>
      <c r="UBP103" s="183"/>
      <c r="UBQ103" s="184"/>
      <c r="UBR103" s="185"/>
      <c r="UBS103" s="183"/>
      <c r="UBU103" s="182"/>
      <c r="UBZ103" s="183"/>
      <c r="UCA103" s="183"/>
      <c r="UCB103" s="183"/>
      <c r="UCC103" s="184"/>
      <c r="UCD103" s="185"/>
      <c r="UCE103" s="183"/>
      <c r="UCG103" s="182"/>
      <c r="UCL103" s="183"/>
      <c r="UCM103" s="183"/>
      <c r="UCN103" s="183"/>
      <c r="UCO103" s="184"/>
      <c r="UCP103" s="185"/>
      <c r="UCQ103" s="183"/>
      <c r="UCS103" s="182"/>
      <c r="UCX103" s="183"/>
      <c r="UCY103" s="183"/>
      <c r="UCZ103" s="183"/>
      <c r="UDA103" s="184"/>
      <c r="UDB103" s="185"/>
      <c r="UDC103" s="183"/>
      <c r="UDE103" s="182"/>
      <c r="UDJ103" s="183"/>
      <c r="UDK103" s="183"/>
      <c r="UDL103" s="183"/>
      <c r="UDM103" s="184"/>
      <c r="UDN103" s="185"/>
      <c r="UDO103" s="183"/>
      <c r="UDQ103" s="182"/>
      <c r="UDV103" s="183"/>
      <c r="UDW103" s="183"/>
      <c r="UDX103" s="183"/>
      <c r="UDY103" s="184"/>
      <c r="UDZ103" s="185"/>
      <c r="UEA103" s="183"/>
      <c r="UEC103" s="182"/>
      <c r="UEH103" s="183"/>
      <c r="UEI103" s="183"/>
      <c r="UEJ103" s="183"/>
      <c r="UEK103" s="184"/>
      <c r="UEL103" s="185"/>
      <c r="UEM103" s="183"/>
      <c r="UEO103" s="182"/>
      <c r="UET103" s="183"/>
      <c r="UEU103" s="183"/>
      <c r="UEV103" s="183"/>
      <c r="UEW103" s="184"/>
      <c r="UEX103" s="185"/>
      <c r="UEY103" s="183"/>
      <c r="UFA103" s="182"/>
      <c r="UFF103" s="183"/>
      <c r="UFG103" s="183"/>
      <c r="UFH103" s="183"/>
      <c r="UFI103" s="184"/>
      <c r="UFJ103" s="185"/>
      <c r="UFK103" s="183"/>
      <c r="UFM103" s="182"/>
      <c r="UFR103" s="183"/>
      <c r="UFS103" s="183"/>
      <c r="UFT103" s="183"/>
      <c r="UFU103" s="184"/>
      <c r="UFV103" s="185"/>
      <c r="UFW103" s="183"/>
      <c r="UFY103" s="182"/>
      <c r="UGD103" s="183"/>
      <c r="UGE103" s="183"/>
      <c r="UGF103" s="183"/>
      <c r="UGG103" s="184"/>
      <c r="UGH103" s="185"/>
      <c r="UGI103" s="183"/>
      <c r="UGK103" s="182"/>
      <c r="UGP103" s="183"/>
      <c r="UGQ103" s="183"/>
      <c r="UGR103" s="183"/>
      <c r="UGS103" s="184"/>
      <c r="UGT103" s="185"/>
      <c r="UGU103" s="183"/>
      <c r="UGW103" s="182"/>
      <c r="UHB103" s="183"/>
      <c r="UHC103" s="183"/>
      <c r="UHD103" s="183"/>
      <c r="UHE103" s="184"/>
      <c r="UHF103" s="185"/>
      <c r="UHG103" s="183"/>
      <c r="UHI103" s="182"/>
      <c r="UHN103" s="183"/>
      <c r="UHO103" s="183"/>
      <c r="UHP103" s="183"/>
      <c r="UHQ103" s="184"/>
      <c r="UHR103" s="185"/>
      <c r="UHS103" s="183"/>
      <c r="UHU103" s="182"/>
      <c r="UHZ103" s="183"/>
      <c r="UIA103" s="183"/>
      <c r="UIB103" s="183"/>
      <c r="UIC103" s="184"/>
      <c r="UID103" s="185"/>
      <c r="UIE103" s="183"/>
      <c r="UIG103" s="182"/>
      <c r="UIL103" s="183"/>
      <c r="UIM103" s="183"/>
      <c r="UIN103" s="183"/>
      <c r="UIO103" s="184"/>
      <c r="UIP103" s="185"/>
      <c r="UIQ103" s="183"/>
      <c r="UIS103" s="182"/>
      <c r="UIX103" s="183"/>
      <c r="UIY103" s="183"/>
      <c r="UIZ103" s="183"/>
      <c r="UJA103" s="184"/>
      <c r="UJB103" s="185"/>
      <c r="UJC103" s="183"/>
      <c r="UJE103" s="182"/>
      <c r="UJJ103" s="183"/>
      <c r="UJK103" s="183"/>
      <c r="UJL103" s="183"/>
      <c r="UJM103" s="184"/>
      <c r="UJN103" s="185"/>
      <c r="UJO103" s="183"/>
      <c r="UJQ103" s="182"/>
      <c r="UJV103" s="183"/>
      <c r="UJW103" s="183"/>
      <c r="UJX103" s="183"/>
      <c r="UJY103" s="184"/>
      <c r="UJZ103" s="185"/>
      <c r="UKA103" s="183"/>
      <c r="UKC103" s="182"/>
      <c r="UKH103" s="183"/>
      <c r="UKI103" s="183"/>
      <c r="UKJ103" s="183"/>
      <c r="UKK103" s="184"/>
      <c r="UKL103" s="185"/>
      <c r="UKM103" s="183"/>
      <c r="UKO103" s="182"/>
      <c r="UKT103" s="183"/>
      <c r="UKU103" s="183"/>
      <c r="UKV103" s="183"/>
      <c r="UKW103" s="184"/>
      <c r="UKX103" s="185"/>
      <c r="UKY103" s="183"/>
      <c r="ULA103" s="182"/>
      <c r="ULF103" s="183"/>
      <c r="ULG103" s="183"/>
      <c r="ULH103" s="183"/>
      <c r="ULI103" s="184"/>
      <c r="ULJ103" s="185"/>
      <c r="ULK103" s="183"/>
      <c r="ULM103" s="182"/>
      <c r="ULR103" s="183"/>
      <c r="ULS103" s="183"/>
      <c r="ULT103" s="183"/>
      <c r="ULU103" s="184"/>
      <c r="ULV103" s="185"/>
      <c r="ULW103" s="183"/>
      <c r="ULY103" s="182"/>
      <c r="UMD103" s="183"/>
      <c r="UME103" s="183"/>
      <c r="UMF103" s="183"/>
      <c r="UMG103" s="184"/>
      <c r="UMH103" s="185"/>
      <c r="UMI103" s="183"/>
      <c r="UMK103" s="182"/>
      <c r="UMP103" s="183"/>
      <c r="UMQ103" s="183"/>
      <c r="UMR103" s="183"/>
      <c r="UMS103" s="184"/>
      <c r="UMT103" s="185"/>
      <c r="UMU103" s="183"/>
      <c r="UMW103" s="182"/>
      <c r="UNB103" s="183"/>
      <c r="UNC103" s="183"/>
      <c r="UND103" s="183"/>
      <c r="UNE103" s="184"/>
      <c r="UNF103" s="185"/>
      <c r="UNG103" s="183"/>
      <c r="UNI103" s="182"/>
      <c r="UNN103" s="183"/>
      <c r="UNO103" s="183"/>
      <c r="UNP103" s="183"/>
      <c r="UNQ103" s="184"/>
      <c r="UNR103" s="185"/>
      <c r="UNS103" s="183"/>
      <c r="UNU103" s="182"/>
      <c r="UNZ103" s="183"/>
      <c r="UOA103" s="183"/>
      <c r="UOB103" s="183"/>
      <c r="UOC103" s="184"/>
      <c r="UOD103" s="185"/>
      <c r="UOE103" s="183"/>
      <c r="UOG103" s="182"/>
      <c r="UOL103" s="183"/>
      <c r="UOM103" s="183"/>
      <c r="UON103" s="183"/>
      <c r="UOO103" s="184"/>
      <c r="UOP103" s="185"/>
      <c r="UOQ103" s="183"/>
      <c r="UOS103" s="182"/>
      <c r="UOX103" s="183"/>
      <c r="UOY103" s="183"/>
      <c r="UOZ103" s="183"/>
      <c r="UPA103" s="184"/>
      <c r="UPB103" s="185"/>
      <c r="UPC103" s="183"/>
      <c r="UPE103" s="182"/>
      <c r="UPJ103" s="183"/>
      <c r="UPK103" s="183"/>
      <c r="UPL103" s="183"/>
      <c r="UPM103" s="184"/>
      <c r="UPN103" s="185"/>
      <c r="UPO103" s="183"/>
      <c r="UPQ103" s="182"/>
      <c r="UPV103" s="183"/>
      <c r="UPW103" s="183"/>
      <c r="UPX103" s="183"/>
      <c r="UPY103" s="184"/>
      <c r="UPZ103" s="185"/>
      <c r="UQA103" s="183"/>
      <c r="UQC103" s="182"/>
      <c r="UQH103" s="183"/>
      <c r="UQI103" s="183"/>
      <c r="UQJ103" s="183"/>
      <c r="UQK103" s="184"/>
      <c r="UQL103" s="185"/>
      <c r="UQM103" s="183"/>
      <c r="UQO103" s="182"/>
      <c r="UQT103" s="183"/>
      <c r="UQU103" s="183"/>
      <c r="UQV103" s="183"/>
      <c r="UQW103" s="184"/>
      <c r="UQX103" s="185"/>
      <c r="UQY103" s="183"/>
      <c r="URA103" s="182"/>
      <c r="URF103" s="183"/>
      <c r="URG103" s="183"/>
      <c r="URH103" s="183"/>
      <c r="URI103" s="184"/>
      <c r="URJ103" s="185"/>
      <c r="URK103" s="183"/>
      <c r="URM103" s="182"/>
      <c r="URR103" s="183"/>
      <c r="URS103" s="183"/>
      <c r="URT103" s="183"/>
      <c r="URU103" s="184"/>
      <c r="URV103" s="185"/>
      <c r="URW103" s="183"/>
      <c r="URY103" s="182"/>
      <c r="USD103" s="183"/>
      <c r="USE103" s="183"/>
      <c r="USF103" s="183"/>
      <c r="USG103" s="184"/>
      <c r="USH103" s="185"/>
      <c r="USI103" s="183"/>
      <c r="USK103" s="182"/>
      <c r="USP103" s="183"/>
      <c r="USQ103" s="183"/>
      <c r="USR103" s="183"/>
      <c r="USS103" s="184"/>
      <c r="UST103" s="185"/>
      <c r="USU103" s="183"/>
      <c r="USW103" s="182"/>
      <c r="UTB103" s="183"/>
      <c r="UTC103" s="183"/>
      <c r="UTD103" s="183"/>
      <c r="UTE103" s="184"/>
      <c r="UTF103" s="185"/>
      <c r="UTG103" s="183"/>
      <c r="UTI103" s="182"/>
      <c r="UTN103" s="183"/>
      <c r="UTO103" s="183"/>
      <c r="UTP103" s="183"/>
      <c r="UTQ103" s="184"/>
      <c r="UTR103" s="185"/>
      <c r="UTS103" s="183"/>
      <c r="UTU103" s="182"/>
      <c r="UTZ103" s="183"/>
      <c r="UUA103" s="183"/>
      <c r="UUB103" s="183"/>
      <c r="UUC103" s="184"/>
      <c r="UUD103" s="185"/>
      <c r="UUE103" s="183"/>
      <c r="UUG103" s="182"/>
      <c r="UUL103" s="183"/>
      <c r="UUM103" s="183"/>
      <c r="UUN103" s="183"/>
      <c r="UUO103" s="184"/>
      <c r="UUP103" s="185"/>
      <c r="UUQ103" s="183"/>
      <c r="UUS103" s="182"/>
      <c r="UUX103" s="183"/>
      <c r="UUY103" s="183"/>
      <c r="UUZ103" s="183"/>
      <c r="UVA103" s="184"/>
      <c r="UVB103" s="185"/>
      <c r="UVC103" s="183"/>
      <c r="UVE103" s="182"/>
      <c r="UVJ103" s="183"/>
      <c r="UVK103" s="183"/>
      <c r="UVL103" s="183"/>
      <c r="UVM103" s="184"/>
      <c r="UVN103" s="185"/>
      <c r="UVO103" s="183"/>
      <c r="UVQ103" s="182"/>
      <c r="UVV103" s="183"/>
      <c r="UVW103" s="183"/>
      <c r="UVX103" s="183"/>
      <c r="UVY103" s="184"/>
      <c r="UVZ103" s="185"/>
      <c r="UWA103" s="183"/>
      <c r="UWC103" s="182"/>
      <c r="UWH103" s="183"/>
      <c r="UWI103" s="183"/>
      <c r="UWJ103" s="183"/>
      <c r="UWK103" s="184"/>
      <c r="UWL103" s="185"/>
      <c r="UWM103" s="183"/>
      <c r="UWO103" s="182"/>
      <c r="UWT103" s="183"/>
      <c r="UWU103" s="183"/>
      <c r="UWV103" s="183"/>
      <c r="UWW103" s="184"/>
      <c r="UWX103" s="185"/>
      <c r="UWY103" s="183"/>
      <c r="UXA103" s="182"/>
      <c r="UXF103" s="183"/>
      <c r="UXG103" s="183"/>
      <c r="UXH103" s="183"/>
      <c r="UXI103" s="184"/>
      <c r="UXJ103" s="185"/>
      <c r="UXK103" s="183"/>
      <c r="UXM103" s="182"/>
      <c r="UXR103" s="183"/>
      <c r="UXS103" s="183"/>
      <c r="UXT103" s="183"/>
      <c r="UXU103" s="184"/>
      <c r="UXV103" s="185"/>
      <c r="UXW103" s="183"/>
      <c r="UXY103" s="182"/>
      <c r="UYD103" s="183"/>
      <c r="UYE103" s="183"/>
      <c r="UYF103" s="183"/>
      <c r="UYG103" s="184"/>
      <c r="UYH103" s="185"/>
      <c r="UYI103" s="183"/>
      <c r="UYK103" s="182"/>
      <c r="UYP103" s="183"/>
      <c r="UYQ103" s="183"/>
      <c r="UYR103" s="183"/>
      <c r="UYS103" s="184"/>
      <c r="UYT103" s="185"/>
      <c r="UYU103" s="183"/>
      <c r="UYW103" s="182"/>
      <c r="UZB103" s="183"/>
      <c r="UZC103" s="183"/>
      <c r="UZD103" s="183"/>
      <c r="UZE103" s="184"/>
      <c r="UZF103" s="185"/>
      <c r="UZG103" s="183"/>
      <c r="UZI103" s="182"/>
      <c r="UZN103" s="183"/>
      <c r="UZO103" s="183"/>
      <c r="UZP103" s="183"/>
      <c r="UZQ103" s="184"/>
      <c r="UZR103" s="185"/>
      <c r="UZS103" s="183"/>
      <c r="UZU103" s="182"/>
      <c r="UZZ103" s="183"/>
      <c r="VAA103" s="183"/>
      <c r="VAB103" s="183"/>
      <c r="VAC103" s="184"/>
      <c r="VAD103" s="185"/>
      <c r="VAE103" s="183"/>
      <c r="VAG103" s="182"/>
      <c r="VAL103" s="183"/>
      <c r="VAM103" s="183"/>
      <c r="VAN103" s="183"/>
      <c r="VAO103" s="184"/>
      <c r="VAP103" s="185"/>
      <c r="VAQ103" s="183"/>
      <c r="VAS103" s="182"/>
      <c r="VAX103" s="183"/>
      <c r="VAY103" s="183"/>
      <c r="VAZ103" s="183"/>
      <c r="VBA103" s="184"/>
      <c r="VBB103" s="185"/>
      <c r="VBC103" s="183"/>
      <c r="VBE103" s="182"/>
      <c r="VBJ103" s="183"/>
      <c r="VBK103" s="183"/>
      <c r="VBL103" s="183"/>
      <c r="VBM103" s="184"/>
      <c r="VBN103" s="185"/>
      <c r="VBO103" s="183"/>
      <c r="VBQ103" s="182"/>
      <c r="VBV103" s="183"/>
      <c r="VBW103" s="183"/>
      <c r="VBX103" s="183"/>
      <c r="VBY103" s="184"/>
      <c r="VBZ103" s="185"/>
      <c r="VCA103" s="183"/>
      <c r="VCC103" s="182"/>
      <c r="VCH103" s="183"/>
      <c r="VCI103" s="183"/>
      <c r="VCJ103" s="183"/>
      <c r="VCK103" s="184"/>
      <c r="VCL103" s="185"/>
      <c r="VCM103" s="183"/>
      <c r="VCO103" s="182"/>
      <c r="VCT103" s="183"/>
      <c r="VCU103" s="183"/>
      <c r="VCV103" s="183"/>
      <c r="VCW103" s="184"/>
      <c r="VCX103" s="185"/>
      <c r="VCY103" s="183"/>
      <c r="VDA103" s="182"/>
      <c r="VDF103" s="183"/>
      <c r="VDG103" s="183"/>
      <c r="VDH103" s="183"/>
      <c r="VDI103" s="184"/>
      <c r="VDJ103" s="185"/>
      <c r="VDK103" s="183"/>
      <c r="VDM103" s="182"/>
      <c r="VDR103" s="183"/>
      <c r="VDS103" s="183"/>
      <c r="VDT103" s="183"/>
      <c r="VDU103" s="184"/>
      <c r="VDV103" s="185"/>
      <c r="VDW103" s="183"/>
      <c r="VDY103" s="182"/>
      <c r="VED103" s="183"/>
      <c r="VEE103" s="183"/>
      <c r="VEF103" s="183"/>
      <c r="VEG103" s="184"/>
      <c r="VEH103" s="185"/>
      <c r="VEI103" s="183"/>
      <c r="VEK103" s="182"/>
      <c r="VEP103" s="183"/>
      <c r="VEQ103" s="183"/>
      <c r="VER103" s="183"/>
      <c r="VES103" s="184"/>
      <c r="VET103" s="185"/>
      <c r="VEU103" s="183"/>
      <c r="VEW103" s="182"/>
      <c r="VFB103" s="183"/>
      <c r="VFC103" s="183"/>
      <c r="VFD103" s="183"/>
      <c r="VFE103" s="184"/>
      <c r="VFF103" s="185"/>
      <c r="VFG103" s="183"/>
      <c r="VFI103" s="182"/>
      <c r="VFN103" s="183"/>
      <c r="VFO103" s="183"/>
      <c r="VFP103" s="183"/>
      <c r="VFQ103" s="184"/>
      <c r="VFR103" s="185"/>
      <c r="VFS103" s="183"/>
      <c r="VFU103" s="182"/>
      <c r="VFZ103" s="183"/>
      <c r="VGA103" s="183"/>
      <c r="VGB103" s="183"/>
      <c r="VGC103" s="184"/>
      <c r="VGD103" s="185"/>
      <c r="VGE103" s="183"/>
      <c r="VGG103" s="182"/>
      <c r="VGL103" s="183"/>
      <c r="VGM103" s="183"/>
      <c r="VGN103" s="183"/>
      <c r="VGO103" s="184"/>
      <c r="VGP103" s="185"/>
      <c r="VGQ103" s="183"/>
      <c r="VGS103" s="182"/>
      <c r="VGX103" s="183"/>
      <c r="VGY103" s="183"/>
      <c r="VGZ103" s="183"/>
      <c r="VHA103" s="184"/>
      <c r="VHB103" s="185"/>
      <c r="VHC103" s="183"/>
      <c r="VHE103" s="182"/>
      <c r="VHJ103" s="183"/>
      <c r="VHK103" s="183"/>
      <c r="VHL103" s="183"/>
      <c r="VHM103" s="184"/>
      <c r="VHN103" s="185"/>
      <c r="VHO103" s="183"/>
      <c r="VHQ103" s="182"/>
      <c r="VHV103" s="183"/>
      <c r="VHW103" s="183"/>
      <c r="VHX103" s="183"/>
      <c r="VHY103" s="184"/>
      <c r="VHZ103" s="185"/>
      <c r="VIA103" s="183"/>
      <c r="VIC103" s="182"/>
      <c r="VIH103" s="183"/>
      <c r="VII103" s="183"/>
      <c r="VIJ103" s="183"/>
      <c r="VIK103" s="184"/>
      <c r="VIL103" s="185"/>
      <c r="VIM103" s="183"/>
      <c r="VIO103" s="182"/>
      <c r="VIT103" s="183"/>
      <c r="VIU103" s="183"/>
      <c r="VIV103" s="183"/>
      <c r="VIW103" s="184"/>
      <c r="VIX103" s="185"/>
      <c r="VIY103" s="183"/>
      <c r="VJA103" s="182"/>
      <c r="VJF103" s="183"/>
      <c r="VJG103" s="183"/>
      <c r="VJH103" s="183"/>
      <c r="VJI103" s="184"/>
      <c r="VJJ103" s="185"/>
      <c r="VJK103" s="183"/>
      <c r="VJM103" s="182"/>
      <c r="VJR103" s="183"/>
      <c r="VJS103" s="183"/>
      <c r="VJT103" s="183"/>
      <c r="VJU103" s="184"/>
      <c r="VJV103" s="185"/>
      <c r="VJW103" s="183"/>
      <c r="VJY103" s="182"/>
      <c r="VKD103" s="183"/>
      <c r="VKE103" s="183"/>
      <c r="VKF103" s="183"/>
      <c r="VKG103" s="184"/>
      <c r="VKH103" s="185"/>
      <c r="VKI103" s="183"/>
      <c r="VKK103" s="182"/>
      <c r="VKP103" s="183"/>
      <c r="VKQ103" s="183"/>
      <c r="VKR103" s="183"/>
      <c r="VKS103" s="184"/>
      <c r="VKT103" s="185"/>
      <c r="VKU103" s="183"/>
      <c r="VKW103" s="182"/>
      <c r="VLB103" s="183"/>
      <c r="VLC103" s="183"/>
      <c r="VLD103" s="183"/>
      <c r="VLE103" s="184"/>
      <c r="VLF103" s="185"/>
      <c r="VLG103" s="183"/>
      <c r="VLI103" s="182"/>
      <c r="VLN103" s="183"/>
      <c r="VLO103" s="183"/>
      <c r="VLP103" s="183"/>
      <c r="VLQ103" s="184"/>
      <c r="VLR103" s="185"/>
      <c r="VLS103" s="183"/>
      <c r="VLU103" s="182"/>
      <c r="VLZ103" s="183"/>
      <c r="VMA103" s="183"/>
      <c r="VMB103" s="183"/>
      <c r="VMC103" s="184"/>
      <c r="VMD103" s="185"/>
      <c r="VME103" s="183"/>
      <c r="VMG103" s="182"/>
      <c r="VML103" s="183"/>
      <c r="VMM103" s="183"/>
      <c r="VMN103" s="183"/>
      <c r="VMO103" s="184"/>
      <c r="VMP103" s="185"/>
      <c r="VMQ103" s="183"/>
      <c r="VMS103" s="182"/>
      <c r="VMX103" s="183"/>
      <c r="VMY103" s="183"/>
      <c r="VMZ103" s="183"/>
      <c r="VNA103" s="184"/>
      <c r="VNB103" s="185"/>
      <c r="VNC103" s="183"/>
      <c r="VNE103" s="182"/>
      <c r="VNJ103" s="183"/>
      <c r="VNK103" s="183"/>
      <c r="VNL103" s="183"/>
      <c r="VNM103" s="184"/>
      <c r="VNN103" s="185"/>
      <c r="VNO103" s="183"/>
      <c r="VNQ103" s="182"/>
      <c r="VNV103" s="183"/>
      <c r="VNW103" s="183"/>
      <c r="VNX103" s="183"/>
      <c r="VNY103" s="184"/>
      <c r="VNZ103" s="185"/>
      <c r="VOA103" s="183"/>
      <c r="VOC103" s="182"/>
      <c r="VOH103" s="183"/>
      <c r="VOI103" s="183"/>
      <c r="VOJ103" s="183"/>
      <c r="VOK103" s="184"/>
      <c r="VOL103" s="185"/>
      <c r="VOM103" s="183"/>
      <c r="VOO103" s="182"/>
      <c r="VOT103" s="183"/>
      <c r="VOU103" s="183"/>
      <c r="VOV103" s="183"/>
      <c r="VOW103" s="184"/>
      <c r="VOX103" s="185"/>
      <c r="VOY103" s="183"/>
      <c r="VPA103" s="182"/>
      <c r="VPF103" s="183"/>
      <c r="VPG103" s="183"/>
      <c r="VPH103" s="183"/>
      <c r="VPI103" s="184"/>
      <c r="VPJ103" s="185"/>
      <c r="VPK103" s="183"/>
      <c r="VPM103" s="182"/>
      <c r="VPR103" s="183"/>
      <c r="VPS103" s="183"/>
      <c r="VPT103" s="183"/>
      <c r="VPU103" s="184"/>
      <c r="VPV103" s="185"/>
      <c r="VPW103" s="183"/>
      <c r="VPY103" s="182"/>
      <c r="VQD103" s="183"/>
      <c r="VQE103" s="183"/>
      <c r="VQF103" s="183"/>
      <c r="VQG103" s="184"/>
      <c r="VQH103" s="185"/>
      <c r="VQI103" s="183"/>
      <c r="VQK103" s="182"/>
      <c r="VQP103" s="183"/>
      <c r="VQQ103" s="183"/>
      <c r="VQR103" s="183"/>
      <c r="VQS103" s="184"/>
      <c r="VQT103" s="185"/>
      <c r="VQU103" s="183"/>
      <c r="VQW103" s="182"/>
      <c r="VRB103" s="183"/>
      <c r="VRC103" s="183"/>
      <c r="VRD103" s="183"/>
      <c r="VRE103" s="184"/>
      <c r="VRF103" s="185"/>
      <c r="VRG103" s="183"/>
      <c r="VRI103" s="182"/>
      <c r="VRN103" s="183"/>
      <c r="VRO103" s="183"/>
      <c r="VRP103" s="183"/>
      <c r="VRQ103" s="184"/>
      <c r="VRR103" s="185"/>
      <c r="VRS103" s="183"/>
      <c r="VRU103" s="182"/>
      <c r="VRZ103" s="183"/>
      <c r="VSA103" s="183"/>
      <c r="VSB103" s="183"/>
      <c r="VSC103" s="184"/>
      <c r="VSD103" s="185"/>
      <c r="VSE103" s="183"/>
      <c r="VSG103" s="182"/>
      <c r="VSL103" s="183"/>
      <c r="VSM103" s="183"/>
      <c r="VSN103" s="183"/>
      <c r="VSO103" s="184"/>
      <c r="VSP103" s="185"/>
      <c r="VSQ103" s="183"/>
      <c r="VSS103" s="182"/>
      <c r="VSX103" s="183"/>
      <c r="VSY103" s="183"/>
      <c r="VSZ103" s="183"/>
      <c r="VTA103" s="184"/>
      <c r="VTB103" s="185"/>
      <c r="VTC103" s="183"/>
      <c r="VTE103" s="182"/>
      <c r="VTJ103" s="183"/>
      <c r="VTK103" s="183"/>
      <c r="VTL103" s="183"/>
      <c r="VTM103" s="184"/>
      <c r="VTN103" s="185"/>
      <c r="VTO103" s="183"/>
      <c r="VTQ103" s="182"/>
      <c r="VTV103" s="183"/>
      <c r="VTW103" s="183"/>
      <c r="VTX103" s="183"/>
      <c r="VTY103" s="184"/>
      <c r="VTZ103" s="185"/>
      <c r="VUA103" s="183"/>
      <c r="VUC103" s="182"/>
      <c r="VUH103" s="183"/>
      <c r="VUI103" s="183"/>
      <c r="VUJ103" s="183"/>
      <c r="VUK103" s="184"/>
      <c r="VUL103" s="185"/>
      <c r="VUM103" s="183"/>
      <c r="VUO103" s="182"/>
      <c r="VUT103" s="183"/>
      <c r="VUU103" s="183"/>
      <c r="VUV103" s="183"/>
      <c r="VUW103" s="184"/>
      <c r="VUX103" s="185"/>
      <c r="VUY103" s="183"/>
      <c r="VVA103" s="182"/>
      <c r="VVF103" s="183"/>
      <c r="VVG103" s="183"/>
      <c r="VVH103" s="183"/>
      <c r="VVI103" s="184"/>
      <c r="VVJ103" s="185"/>
      <c r="VVK103" s="183"/>
      <c r="VVM103" s="182"/>
      <c r="VVR103" s="183"/>
      <c r="VVS103" s="183"/>
      <c r="VVT103" s="183"/>
      <c r="VVU103" s="184"/>
      <c r="VVV103" s="185"/>
      <c r="VVW103" s="183"/>
      <c r="VVY103" s="182"/>
      <c r="VWD103" s="183"/>
      <c r="VWE103" s="183"/>
      <c r="VWF103" s="183"/>
      <c r="VWG103" s="184"/>
      <c r="VWH103" s="185"/>
      <c r="VWI103" s="183"/>
      <c r="VWK103" s="182"/>
      <c r="VWP103" s="183"/>
      <c r="VWQ103" s="183"/>
      <c r="VWR103" s="183"/>
      <c r="VWS103" s="184"/>
      <c r="VWT103" s="185"/>
      <c r="VWU103" s="183"/>
      <c r="VWW103" s="182"/>
      <c r="VXB103" s="183"/>
      <c r="VXC103" s="183"/>
      <c r="VXD103" s="183"/>
      <c r="VXE103" s="184"/>
      <c r="VXF103" s="185"/>
      <c r="VXG103" s="183"/>
      <c r="VXI103" s="182"/>
      <c r="VXN103" s="183"/>
      <c r="VXO103" s="183"/>
      <c r="VXP103" s="183"/>
      <c r="VXQ103" s="184"/>
      <c r="VXR103" s="185"/>
      <c r="VXS103" s="183"/>
      <c r="VXU103" s="182"/>
      <c r="VXZ103" s="183"/>
      <c r="VYA103" s="183"/>
      <c r="VYB103" s="183"/>
      <c r="VYC103" s="184"/>
      <c r="VYD103" s="185"/>
      <c r="VYE103" s="183"/>
      <c r="VYG103" s="182"/>
      <c r="VYL103" s="183"/>
      <c r="VYM103" s="183"/>
      <c r="VYN103" s="183"/>
      <c r="VYO103" s="184"/>
      <c r="VYP103" s="185"/>
      <c r="VYQ103" s="183"/>
      <c r="VYS103" s="182"/>
      <c r="VYX103" s="183"/>
      <c r="VYY103" s="183"/>
      <c r="VYZ103" s="183"/>
      <c r="VZA103" s="184"/>
      <c r="VZB103" s="185"/>
      <c r="VZC103" s="183"/>
      <c r="VZE103" s="182"/>
      <c r="VZJ103" s="183"/>
      <c r="VZK103" s="183"/>
      <c r="VZL103" s="183"/>
      <c r="VZM103" s="184"/>
      <c r="VZN103" s="185"/>
      <c r="VZO103" s="183"/>
      <c r="VZQ103" s="182"/>
      <c r="VZV103" s="183"/>
      <c r="VZW103" s="183"/>
      <c r="VZX103" s="183"/>
      <c r="VZY103" s="184"/>
      <c r="VZZ103" s="185"/>
      <c r="WAA103" s="183"/>
      <c r="WAC103" s="182"/>
      <c r="WAH103" s="183"/>
      <c r="WAI103" s="183"/>
      <c r="WAJ103" s="183"/>
      <c r="WAK103" s="184"/>
      <c r="WAL103" s="185"/>
      <c r="WAM103" s="183"/>
      <c r="WAO103" s="182"/>
      <c r="WAT103" s="183"/>
      <c r="WAU103" s="183"/>
      <c r="WAV103" s="183"/>
      <c r="WAW103" s="184"/>
      <c r="WAX103" s="185"/>
      <c r="WAY103" s="183"/>
      <c r="WBA103" s="182"/>
      <c r="WBF103" s="183"/>
      <c r="WBG103" s="183"/>
      <c r="WBH103" s="183"/>
      <c r="WBI103" s="184"/>
      <c r="WBJ103" s="185"/>
      <c r="WBK103" s="183"/>
      <c r="WBM103" s="182"/>
      <c r="WBR103" s="183"/>
      <c r="WBS103" s="183"/>
      <c r="WBT103" s="183"/>
      <c r="WBU103" s="184"/>
      <c r="WBV103" s="185"/>
      <c r="WBW103" s="183"/>
      <c r="WBY103" s="182"/>
      <c r="WCD103" s="183"/>
      <c r="WCE103" s="183"/>
      <c r="WCF103" s="183"/>
      <c r="WCG103" s="184"/>
      <c r="WCH103" s="185"/>
      <c r="WCI103" s="183"/>
      <c r="WCK103" s="182"/>
      <c r="WCP103" s="183"/>
      <c r="WCQ103" s="183"/>
      <c r="WCR103" s="183"/>
      <c r="WCS103" s="184"/>
      <c r="WCT103" s="185"/>
      <c r="WCU103" s="183"/>
      <c r="WCW103" s="182"/>
      <c r="WDB103" s="183"/>
      <c r="WDC103" s="183"/>
      <c r="WDD103" s="183"/>
      <c r="WDE103" s="184"/>
      <c r="WDF103" s="185"/>
      <c r="WDG103" s="183"/>
      <c r="WDI103" s="182"/>
      <c r="WDN103" s="183"/>
      <c r="WDO103" s="183"/>
      <c r="WDP103" s="183"/>
      <c r="WDQ103" s="184"/>
      <c r="WDR103" s="185"/>
      <c r="WDS103" s="183"/>
      <c r="WDU103" s="182"/>
      <c r="WDZ103" s="183"/>
      <c r="WEA103" s="183"/>
      <c r="WEB103" s="183"/>
      <c r="WEC103" s="184"/>
      <c r="WED103" s="185"/>
      <c r="WEE103" s="183"/>
      <c r="WEG103" s="182"/>
      <c r="WEL103" s="183"/>
      <c r="WEM103" s="183"/>
      <c r="WEN103" s="183"/>
      <c r="WEO103" s="184"/>
      <c r="WEP103" s="185"/>
      <c r="WEQ103" s="183"/>
      <c r="WES103" s="182"/>
      <c r="WEX103" s="183"/>
      <c r="WEY103" s="183"/>
      <c r="WEZ103" s="183"/>
      <c r="WFA103" s="184"/>
      <c r="WFB103" s="185"/>
      <c r="WFC103" s="183"/>
      <c r="WFE103" s="182"/>
      <c r="WFJ103" s="183"/>
      <c r="WFK103" s="183"/>
      <c r="WFL103" s="183"/>
      <c r="WFM103" s="184"/>
      <c r="WFN103" s="185"/>
      <c r="WFO103" s="183"/>
      <c r="WFQ103" s="182"/>
      <c r="WFV103" s="183"/>
      <c r="WFW103" s="183"/>
      <c r="WFX103" s="183"/>
      <c r="WFY103" s="184"/>
      <c r="WFZ103" s="185"/>
      <c r="WGA103" s="183"/>
      <c r="WGC103" s="182"/>
      <c r="WGH103" s="183"/>
      <c r="WGI103" s="183"/>
      <c r="WGJ103" s="183"/>
      <c r="WGK103" s="184"/>
      <c r="WGL103" s="185"/>
      <c r="WGM103" s="183"/>
      <c r="WGO103" s="182"/>
      <c r="WGT103" s="183"/>
      <c r="WGU103" s="183"/>
      <c r="WGV103" s="183"/>
      <c r="WGW103" s="184"/>
      <c r="WGX103" s="185"/>
      <c r="WGY103" s="183"/>
      <c r="WHA103" s="182"/>
      <c r="WHF103" s="183"/>
      <c r="WHG103" s="183"/>
      <c r="WHH103" s="183"/>
      <c r="WHI103" s="184"/>
      <c r="WHJ103" s="185"/>
      <c r="WHK103" s="183"/>
      <c r="WHM103" s="182"/>
      <c r="WHR103" s="183"/>
      <c r="WHS103" s="183"/>
      <c r="WHT103" s="183"/>
      <c r="WHU103" s="184"/>
      <c r="WHV103" s="185"/>
      <c r="WHW103" s="183"/>
      <c r="WHY103" s="182"/>
      <c r="WID103" s="183"/>
      <c r="WIE103" s="183"/>
      <c r="WIF103" s="183"/>
      <c r="WIG103" s="184"/>
      <c r="WIH103" s="185"/>
      <c r="WII103" s="183"/>
      <c r="WIK103" s="182"/>
      <c r="WIP103" s="183"/>
      <c r="WIQ103" s="183"/>
      <c r="WIR103" s="183"/>
      <c r="WIS103" s="184"/>
      <c r="WIT103" s="185"/>
      <c r="WIU103" s="183"/>
      <c r="WIW103" s="182"/>
      <c r="WJB103" s="183"/>
      <c r="WJC103" s="183"/>
      <c r="WJD103" s="183"/>
      <c r="WJE103" s="184"/>
      <c r="WJF103" s="185"/>
      <c r="WJG103" s="183"/>
      <c r="WJI103" s="182"/>
      <c r="WJN103" s="183"/>
      <c r="WJO103" s="183"/>
      <c r="WJP103" s="183"/>
      <c r="WJQ103" s="184"/>
      <c r="WJR103" s="185"/>
      <c r="WJS103" s="183"/>
      <c r="WJU103" s="182"/>
      <c r="WJZ103" s="183"/>
      <c r="WKA103" s="183"/>
      <c r="WKB103" s="183"/>
      <c r="WKC103" s="184"/>
      <c r="WKD103" s="185"/>
      <c r="WKE103" s="183"/>
      <c r="WKG103" s="182"/>
      <c r="WKL103" s="183"/>
      <c r="WKM103" s="183"/>
      <c r="WKN103" s="183"/>
      <c r="WKO103" s="184"/>
      <c r="WKP103" s="185"/>
      <c r="WKQ103" s="183"/>
      <c r="WKS103" s="182"/>
      <c r="WKX103" s="183"/>
      <c r="WKY103" s="183"/>
      <c r="WKZ103" s="183"/>
      <c r="WLA103" s="184"/>
      <c r="WLB103" s="185"/>
      <c r="WLC103" s="183"/>
      <c r="WLE103" s="182"/>
      <c r="WLJ103" s="183"/>
      <c r="WLK103" s="183"/>
      <c r="WLL103" s="183"/>
      <c r="WLM103" s="184"/>
      <c r="WLN103" s="185"/>
      <c r="WLO103" s="183"/>
      <c r="WLQ103" s="182"/>
      <c r="WLV103" s="183"/>
      <c r="WLW103" s="183"/>
      <c r="WLX103" s="183"/>
      <c r="WLY103" s="184"/>
      <c r="WLZ103" s="185"/>
      <c r="WMA103" s="183"/>
      <c r="WMC103" s="182"/>
      <c r="WMH103" s="183"/>
      <c r="WMI103" s="183"/>
      <c r="WMJ103" s="183"/>
      <c r="WMK103" s="184"/>
      <c r="WML103" s="185"/>
      <c r="WMM103" s="183"/>
      <c r="WMO103" s="182"/>
      <c r="WMT103" s="183"/>
      <c r="WMU103" s="183"/>
      <c r="WMV103" s="183"/>
      <c r="WMW103" s="184"/>
      <c r="WMX103" s="185"/>
      <c r="WMY103" s="183"/>
      <c r="WNA103" s="182"/>
      <c r="WNF103" s="183"/>
      <c r="WNG103" s="183"/>
      <c r="WNH103" s="183"/>
      <c r="WNI103" s="184"/>
      <c r="WNJ103" s="185"/>
      <c r="WNK103" s="183"/>
      <c r="WNM103" s="182"/>
      <c r="WNR103" s="183"/>
      <c r="WNS103" s="183"/>
      <c r="WNT103" s="183"/>
      <c r="WNU103" s="184"/>
      <c r="WNV103" s="185"/>
      <c r="WNW103" s="183"/>
      <c r="WNY103" s="182"/>
      <c r="WOD103" s="183"/>
      <c r="WOE103" s="183"/>
      <c r="WOF103" s="183"/>
      <c r="WOG103" s="184"/>
      <c r="WOH103" s="185"/>
      <c r="WOI103" s="183"/>
      <c r="WOK103" s="182"/>
      <c r="WOP103" s="183"/>
      <c r="WOQ103" s="183"/>
      <c r="WOR103" s="183"/>
      <c r="WOS103" s="184"/>
      <c r="WOT103" s="185"/>
      <c r="WOU103" s="183"/>
      <c r="WOW103" s="182"/>
      <c r="WPB103" s="183"/>
      <c r="WPC103" s="183"/>
      <c r="WPD103" s="183"/>
      <c r="WPE103" s="184"/>
      <c r="WPF103" s="185"/>
      <c r="WPG103" s="183"/>
      <c r="WPI103" s="182"/>
      <c r="WPN103" s="183"/>
      <c r="WPO103" s="183"/>
      <c r="WPP103" s="183"/>
      <c r="WPQ103" s="184"/>
      <c r="WPR103" s="185"/>
      <c r="WPS103" s="183"/>
      <c r="WPU103" s="182"/>
      <c r="WPZ103" s="183"/>
      <c r="WQA103" s="183"/>
      <c r="WQB103" s="183"/>
      <c r="WQC103" s="184"/>
      <c r="WQD103" s="185"/>
      <c r="WQE103" s="183"/>
      <c r="WQG103" s="182"/>
      <c r="WQL103" s="183"/>
      <c r="WQM103" s="183"/>
      <c r="WQN103" s="183"/>
      <c r="WQO103" s="184"/>
      <c r="WQP103" s="185"/>
      <c r="WQQ103" s="183"/>
      <c r="WQS103" s="182"/>
      <c r="WQX103" s="183"/>
      <c r="WQY103" s="183"/>
      <c r="WQZ103" s="183"/>
      <c r="WRA103" s="184"/>
      <c r="WRB103" s="185"/>
      <c r="WRC103" s="183"/>
      <c r="WRE103" s="182"/>
      <c r="WRJ103" s="183"/>
      <c r="WRK103" s="183"/>
      <c r="WRL103" s="183"/>
      <c r="WRM103" s="184"/>
      <c r="WRN103" s="185"/>
      <c r="WRO103" s="183"/>
      <c r="WRQ103" s="182"/>
      <c r="WRV103" s="183"/>
      <c r="WRW103" s="183"/>
      <c r="WRX103" s="183"/>
      <c r="WRY103" s="184"/>
      <c r="WRZ103" s="185"/>
      <c r="WSA103" s="183"/>
      <c r="WSC103" s="182"/>
      <c r="WSH103" s="183"/>
      <c r="WSI103" s="183"/>
      <c r="WSJ103" s="183"/>
      <c r="WSK103" s="184"/>
      <c r="WSL103" s="185"/>
      <c r="WSM103" s="183"/>
      <c r="WSO103" s="182"/>
      <c r="WST103" s="183"/>
      <c r="WSU103" s="183"/>
      <c r="WSV103" s="183"/>
      <c r="WSW103" s="184"/>
      <c r="WSX103" s="185"/>
      <c r="WSY103" s="183"/>
      <c r="WTA103" s="182"/>
      <c r="WTF103" s="183"/>
      <c r="WTG103" s="183"/>
      <c r="WTH103" s="183"/>
      <c r="WTI103" s="184"/>
      <c r="WTJ103" s="185"/>
      <c r="WTK103" s="183"/>
      <c r="WTM103" s="182"/>
      <c r="WTR103" s="183"/>
      <c r="WTS103" s="183"/>
      <c r="WTT103" s="183"/>
      <c r="WTU103" s="184"/>
      <c r="WTV103" s="185"/>
      <c r="WTW103" s="183"/>
      <c r="WTY103" s="182"/>
      <c r="WUD103" s="183"/>
      <c r="WUE103" s="183"/>
      <c r="WUF103" s="183"/>
      <c r="WUG103" s="184"/>
      <c r="WUH103" s="185"/>
      <c r="WUI103" s="183"/>
      <c r="WUK103" s="182"/>
      <c r="WUP103" s="183"/>
      <c r="WUQ103" s="183"/>
      <c r="WUR103" s="183"/>
      <c r="WUS103" s="184"/>
      <c r="WUT103" s="185"/>
      <c r="WUU103" s="183"/>
      <c r="WUW103" s="182"/>
      <c r="WVB103" s="183"/>
      <c r="WVC103" s="183"/>
      <c r="WVD103" s="183"/>
      <c r="WVE103" s="184"/>
      <c r="WVF103" s="185"/>
      <c r="WVG103" s="183"/>
      <c r="WVI103" s="182"/>
      <c r="WVN103" s="183"/>
      <c r="WVO103" s="183"/>
      <c r="WVP103" s="183"/>
      <c r="WVQ103" s="184"/>
      <c r="WVR103" s="185"/>
      <c r="WVS103" s="183"/>
      <c r="WVU103" s="182"/>
      <c r="WVZ103" s="183"/>
      <c r="WWA103" s="183"/>
      <c r="WWB103" s="183"/>
      <c r="WWC103" s="184"/>
      <c r="WWD103" s="185"/>
      <c r="WWE103" s="183"/>
      <c r="WWG103" s="182"/>
      <c r="WWL103" s="183"/>
      <c r="WWM103" s="183"/>
      <c r="WWN103" s="183"/>
      <c r="WWO103" s="184"/>
      <c r="WWP103" s="185"/>
      <c r="WWQ103" s="183"/>
      <c r="WWS103" s="182"/>
      <c r="WWX103" s="183"/>
      <c r="WWY103" s="183"/>
      <c r="WWZ103" s="183"/>
      <c r="WXA103" s="184"/>
      <c r="WXB103" s="185"/>
      <c r="WXC103" s="183"/>
      <c r="WXE103" s="182"/>
      <c r="WXJ103" s="183"/>
      <c r="WXK103" s="183"/>
      <c r="WXL103" s="183"/>
      <c r="WXM103" s="184"/>
      <c r="WXN103" s="185"/>
      <c r="WXO103" s="183"/>
      <c r="WXQ103" s="182"/>
      <c r="WXV103" s="183"/>
      <c r="WXW103" s="183"/>
      <c r="WXX103" s="183"/>
      <c r="WXY103" s="184"/>
      <c r="WXZ103" s="185"/>
      <c r="WYA103" s="183"/>
      <c r="WYC103" s="182"/>
      <c r="WYH103" s="183"/>
      <c r="WYI103" s="183"/>
      <c r="WYJ103" s="183"/>
      <c r="WYK103" s="184"/>
      <c r="WYL103" s="185"/>
      <c r="WYM103" s="183"/>
      <c r="WYO103" s="182"/>
      <c r="WYT103" s="183"/>
      <c r="WYU103" s="183"/>
      <c r="WYV103" s="183"/>
      <c r="WYW103" s="184"/>
      <c r="WYX103" s="185"/>
      <c r="WYY103" s="183"/>
      <c r="WZA103" s="182"/>
      <c r="WZF103" s="183"/>
      <c r="WZG103" s="183"/>
      <c r="WZH103" s="183"/>
      <c r="WZI103" s="184"/>
      <c r="WZJ103" s="185"/>
      <c r="WZK103" s="183"/>
      <c r="WZM103" s="182"/>
      <c r="WZR103" s="183"/>
      <c r="WZS103" s="183"/>
      <c r="WZT103" s="183"/>
      <c r="WZU103" s="184"/>
      <c r="WZV103" s="185"/>
      <c r="WZW103" s="183"/>
      <c r="WZY103" s="182"/>
      <c r="XAD103" s="183"/>
      <c r="XAE103" s="183"/>
      <c r="XAF103" s="183"/>
      <c r="XAG103" s="184"/>
      <c r="XAH103" s="185"/>
      <c r="XAI103" s="183"/>
      <c r="XAK103" s="182"/>
      <c r="XAP103" s="183"/>
      <c r="XAQ103" s="183"/>
      <c r="XAR103" s="183"/>
      <c r="XAS103" s="184"/>
      <c r="XAT103" s="185"/>
      <c r="XAU103" s="183"/>
      <c r="XAW103" s="182"/>
      <c r="XBB103" s="183"/>
      <c r="XBC103" s="183"/>
      <c r="XBD103" s="183"/>
      <c r="XBE103" s="184"/>
      <c r="XBF103" s="185"/>
      <c r="XBG103" s="183"/>
      <c r="XBI103" s="182"/>
      <c r="XBN103" s="183"/>
      <c r="XBO103" s="183"/>
      <c r="XBP103" s="183"/>
      <c r="XBQ103" s="184"/>
      <c r="XBR103" s="185"/>
      <c r="XBS103" s="183"/>
      <c r="XBU103" s="182"/>
      <c r="XBZ103" s="183"/>
      <c r="XCA103" s="183"/>
      <c r="XCB103" s="183"/>
      <c r="XCC103" s="184"/>
      <c r="XCD103" s="185"/>
      <c r="XCE103" s="183"/>
      <c r="XCG103" s="182"/>
      <c r="XCL103" s="183"/>
      <c r="XCM103" s="183"/>
      <c r="XCN103" s="183"/>
      <c r="XCO103" s="184"/>
      <c r="XCP103" s="185"/>
      <c r="XCQ103" s="183"/>
      <c r="XCS103" s="182"/>
      <c r="XCX103" s="183"/>
      <c r="XCY103" s="183"/>
      <c r="XCZ103" s="183"/>
      <c r="XDA103" s="184"/>
      <c r="XDB103" s="185"/>
      <c r="XDC103" s="183"/>
      <c r="XDE103" s="182"/>
      <c r="XDJ103" s="183"/>
      <c r="XDK103" s="183"/>
      <c r="XDL103" s="183"/>
      <c r="XDM103" s="184"/>
      <c r="XDN103" s="185"/>
      <c r="XDO103" s="183"/>
      <c r="XDQ103" s="182"/>
      <c r="XDV103" s="183"/>
      <c r="XDW103" s="183"/>
      <c r="XDX103" s="183"/>
      <c r="XDY103" s="184"/>
      <c r="XDZ103" s="185"/>
      <c r="XEA103" s="183"/>
      <c r="XEC103" s="182"/>
      <c r="XEH103" s="183"/>
      <c r="XEI103" s="183"/>
      <c r="XEJ103" s="183"/>
      <c r="XEK103" s="184"/>
      <c r="XEL103" s="185"/>
      <c r="XEM103" s="183"/>
      <c r="XEO103" s="182"/>
      <c r="XET103" s="183"/>
      <c r="XEU103" s="183"/>
      <c r="XEV103" s="183"/>
      <c r="XEW103" s="184"/>
      <c r="XEX103" s="185"/>
      <c r="XEY103" s="183"/>
      <c r="XFA103" s="182"/>
    </row>
    <row r="104" spans="1:1021 1026:3071 3073:4093 4098:6143 6145:7165 7170:9215 9217:10237 10242:12287 12289:13309 13314:15359 15361:16381">
      <c r="A104" s="159"/>
      <c r="B104" s="160" t="s">
        <v>15630</v>
      </c>
      <c r="C104" s="160" t="s">
        <v>15727</v>
      </c>
      <c r="D104" s="160" t="s">
        <v>15590</v>
      </c>
      <c r="E104" s="160" t="s">
        <v>15610</v>
      </c>
      <c r="F104" s="161">
        <v>55.85</v>
      </c>
      <c r="G104" s="161"/>
      <c r="H104" s="161">
        <v>33.549999999999997</v>
      </c>
      <c r="I104" s="176"/>
      <c r="J104" s="177"/>
      <c r="K104" s="161"/>
      <c r="L104" s="164"/>
      <c r="M104" s="182"/>
      <c r="R104" s="183"/>
      <c r="S104" s="183"/>
      <c r="T104" s="183"/>
      <c r="U104" s="184"/>
      <c r="V104" s="185"/>
      <c r="W104" s="183"/>
      <c r="Y104" s="182"/>
      <c r="AD104" s="183"/>
      <c r="AE104" s="183"/>
      <c r="AF104" s="183"/>
      <c r="AG104" s="184"/>
      <c r="AH104" s="185"/>
      <c r="AI104" s="183"/>
      <c r="AK104" s="182"/>
      <c r="AP104" s="183"/>
      <c r="AQ104" s="183"/>
      <c r="AR104" s="183"/>
      <c r="AS104" s="184"/>
      <c r="AT104" s="185"/>
      <c r="AU104" s="183"/>
      <c r="AW104" s="182"/>
      <c r="BB104" s="183"/>
      <c r="BC104" s="183"/>
      <c r="BD104" s="183"/>
      <c r="BE104" s="184"/>
      <c r="BF104" s="185"/>
      <c r="BG104" s="183"/>
      <c r="BI104" s="182"/>
      <c r="BN104" s="183"/>
      <c r="BO104" s="183"/>
      <c r="BP104" s="183"/>
      <c r="BQ104" s="184"/>
      <c r="BR104" s="185"/>
      <c r="BS104" s="183"/>
      <c r="BU104" s="182"/>
      <c r="BZ104" s="183"/>
      <c r="CA104" s="183"/>
      <c r="CB104" s="183"/>
      <c r="CC104" s="184"/>
      <c r="CD104" s="185"/>
      <c r="CE104" s="183"/>
      <c r="CG104" s="182"/>
      <c r="CL104" s="183"/>
      <c r="CM104" s="183"/>
      <c r="CN104" s="183"/>
      <c r="CO104" s="184"/>
      <c r="CP104" s="185"/>
      <c r="CQ104" s="183"/>
      <c r="CS104" s="182"/>
      <c r="CX104" s="183"/>
      <c r="CY104" s="183"/>
      <c r="CZ104" s="183"/>
      <c r="DA104" s="184"/>
      <c r="DB104" s="185"/>
      <c r="DC104" s="183"/>
      <c r="DE104" s="182"/>
      <c r="DJ104" s="183"/>
      <c r="DK104" s="183"/>
      <c r="DL104" s="183"/>
      <c r="DM104" s="184"/>
      <c r="DN104" s="185"/>
      <c r="DO104" s="183"/>
      <c r="DQ104" s="182"/>
      <c r="DV104" s="183"/>
      <c r="DW104" s="183"/>
      <c r="DX104" s="183"/>
      <c r="DY104" s="184"/>
      <c r="DZ104" s="185"/>
      <c r="EA104" s="183"/>
      <c r="EC104" s="182"/>
      <c r="EH104" s="183"/>
      <c r="EI104" s="183"/>
      <c r="EJ104" s="183"/>
      <c r="EK104" s="184"/>
      <c r="EL104" s="185"/>
      <c r="EM104" s="183"/>
      <c r="EO104" s="182"/>
      <c r="ET104" s="183"/>
      <c r="EU104" s="183"/>
      <c r="EV104" s="183"/>
      <c r="EW104" s="184"/>
      <c r="EX104" s="185"/>
      <c r="EY104" s="183"/>
      <c r="FA104" s="182"/>
      <c r="FF104" s="183"/>
      <c r="FG104" s="183"/>
      <c r="FH104" s="183"/>
      <c r="FI104" s="184"/>
      <c r="FJ104" s="185"/>
      <c r="FK104" s="183"/>
      <c r="FM104" s="182"/>
      <c r="FR104" s="183"/>
      <c r="FS104" s="183"/>
      <c r="FT104" s="183"/>
      <c r="FU104" s="184"/>
      <c r="FV104" s="185"/>
      <c r="FW104" s="183"/>
      <c r="FY104" s="182"/>
      <c r="GD104" s="183"/>
      <c r="GE104" s="183"/>
      <c r="GF104" s="183"/>
      <c r="GG104" s="184"/>
      <c r="GH104" s="185"/>
      <c r="GI104" s="183"/>
      <c r="GK104" s="182"/>
      <c r="GP104" s="183"/>
      <c r="GQ104" s="183"/>
      <c r="GR104" s="183"/>
      <c r="GS104" s="184"/>
      <c r="GT104" s="185"/>
      <c r="GU104" s="183"/>
      <c r="GW104" s="182"/>
      <c r="HB104" s="183"/>
      <c r="HC104" s="183"/>
      <c r="HD104" s="183"/>
      <c r="HE104" s="184"/>
      <c r="HF104" s="185"/>
      <c r="HG104" s="183"/>
      <c r="HI104" s="182"/>
      <c r="HN104" s="183"/>
      <c r="HO104" s="183"/>
      <c r="HP104" s="183"/>
      <c r="HQ104" s="184"/>
      <c r="HR104" s="185"/>
      <c r="HS104" s="183"/>
      <c r="HU104" s="182"/>
      <c r="HZ104" s="183"/>
      <c r="IA104" s="183"/>
      <c r="IB104" s="183"/>
      <c r="IC104" s="184"/>
      <c r="ID104" s="185"/>
      <c r="IE104" s="183"/>
      <c r="IG104" s="182"/>
      <c r="IL104" s="183"/>
      <c r="IM104" s="183"/>
      <c r="IN104" s="183"/>
      <c r="IO104" s="184"/>
      <c r="IP104" s="185"/>
      <c r="IQ104" s="183"/>
      <c r="IS104" s="182"/>
      <c r="IX104" s="183"/>
      <c r="IY104" s="183"/>
      <c r="IZ104" s="183"/>
      <c r="JA104" s="184"/>
      <c r="JB104" s="185"/>
      <c r="JC104" s="183"/>
      <c r="JE104" s="182"/>
      <c r="JJ104" s="183"/>
      <c r="JK104" s="183"/>
      <c r="JL104" s="183"/>
      <c r="JM104" s="184"/>
      <c r="JN104" s="185"/>
      <c r="JO104" s="183"/>
      <c r="JQ104" s="182"/>
      <c r="JV104" s="183"/>
      <c r="JW104" s="183"/>
      <c r="JX104" s="183"/>
      <c r="JY104" s="184"/>
      <c r="JZ104" s="185"/>
      <c r="KA104" s="183"/>
      <c r="KC104" s="182"/>
      <c r="KH104" s="183"/>
      <c r="KI104" s="183"/>
      <c r="KJ104" s="183"/>
      <c r="KK104" s="184"/>
      <c r="KL104" s="185"/>
      <c r="KM104" s="183"/>
      <c r="KO104" s="182"/>
      <c r="KT104" s="183"/>
      <c r="KU104" s="183"/>
      <c r="KV104" s="183"/>
      <c r="KW104" s="184"/>
      <c r="KX104" s="185"/>
      <c r="KY104" s="183"/>
      <c r="LA104" s="182"/>
      <c r="LF104" s="183"/>
      <c r="LG104" s="183"/>
      <c r="LH104" s="183"/>
      <c r="LI104" s="184"/>
      <c r="LJ104" s="185"/>
      <c r="LK104" s="183"/>
      <c r="LM104" s="182"/>
      <c r="LR104" s="183"/>
      <c r="LS104" s="183"/>
      <c r="LT104" s="183"/>
      <c r="LU104" s="184"/>
      <c r="LV104" s="185"/>
      <c r="LW104" s="183"/>
      <c r="LY104" s="182"/>
      <c r="MD104" s="183"/>
      <c r="ME104" s="183"/>
      <c r="MF104" s="183"/>
      <c r="MG104" s="184"/>
      <c r="MH104" s="185"/>
      <c r="MI104" s="183"/>
      <c r="MK104" s="182"/>
      <c r="MP104" s="183"/>
      <c r="MQ104" s="183"/>
      <c r="MR104" s="183"/>
      <c r="MS104" s="184"/>
      <c r="MT104" s="185"/>
      <c r="MU104" s="183"/>
      <c r="MW104" s="182"/>
      <c r="NB104" s="183"/>
      <c r="NC104" s="183"/>
      <c r="ND104" s="183"/>
      <c r="NE104" s="184"/>
      <c r="NF104" s="185"/>
      <c r="NG104" s="183"/>
      <c r="NI104" s="182"/>
      <c r="NN104" s="183"/>
      <c r="NO104" s="183"/>
      <c r="NP104" s="183"/>
      <c r="NQ104" s="184"/>
      <c r="NR104" s="185"/>
      <c r="NS104" s="183"/>
      <c r="NU104" s="182"/>
      <c r="NZ104" s="183"/>
      <c r="OA104" s="183"/>
      <c r="OB104" s="183"/>
      <c r="OC104" s="184"/>
      <c r="OD104" s="185"/>
      <c r="OE104" s="183"/>
      <c r="OG104" s="182"/>
      <c r="OL104" s="183"/>
      <c r="OM104" s="183"/>
      <c r="ON104" s="183"/>
      <c r="OO104" s="184"/>
      <c r="OP104" s="185"/>
      <c r="OQ104" s="183"/>
      <c r="OS104" s="182"/>
      <c r="OX104" s="183"/>
      <c r="OY104" s="183"/>
      <c r="OZ104" s="183"/>
      <c r="PA104" s="184"/>
      <c r="PB104" s="185"/>
      <c r="PC104" s="183"/>
      <c r="PE104" s="182"/>
      <c r="PJ104" s="183"/>
      <c r="PK104" s="183"/>
      <c r="PL104" s="183"/>
      <c r="PM104" s="184"/>
      <c r="PN104" s="185"/>
      <c r="PO104" s="183"/>
      <c r="PQ104" s="182"/>
      <c r="PV104" s="183"/>
      <c r="PW104" s="183"/>
      <c r="PX104" s="183"/>
      <c r="PY104" s="184"/>
      <c r="PZ104" s="185"/>
      <c r="QA104" s="183"/>
      <c r="QC104" s="182"/>
      <c r="QH104" s="183"/>
      <c r="QI104" s="183"/>
      <c r="QJ104" s="183"/>
      <c r="QK104" s="184"/>
      <c r="QL104" s="185"/>
      <c r="QM104" s="183"/>
      <c r="QO104" s="182"/>
      <c r="QT104" s="183"/>
      <c r="QU104" s="183"/>
      <c r="QV104" s="183"/>
      <c r="QW104" s="184"/>
      <c r="QX104" s="185"/>
      <c r="QY104" s="183"/>
      <c r="RA104" s="182"/>
      <c r="RF104" s="183"/>
      <c r="RG104" s="183"/>
      <c r="RH104" s="183"/>
      <c r="RI104" s="184"/>
      <c r="RJ104" s="185"/>
      <c r="RK104" s="183"/>
      <c r="RM104" s="182"/>
      <c r="RR104" s="183"/>
      <c r="RS104" s="183"/>
      <c r="RT104" s="183"/>
      <c r="RU104" s="184"/>
      <c r="RV104" s="185"/>
      <c r="RW104" s="183"/>
      <c r="RY104" s="182"/>
      <c r="SD104" s="183"/>
      <c r="SE104" s="183"/>
      <c r="SF104" s="183"/>
      <c r="SG104" s="184"/>
      <c r="SH104" s="185"/>
      <c r="SI104" s="183"/>
      <c r="SK104" s="182"/>
      <c r="SP104" s="183"/>
      <c r="SQ104" s="183"/>
      <c r="SR104" s="183"/>
      <c r="SS104" s="184"/>
      <c r="ST104" s="185"/>
      <c r="SU104" s="183"/>
      <c r="SW104" s="182"/>
      <c r="TB104" s="183"/>
      <c r="TC104" s="183"/>
      <c r="TD104" s="183"/>
      <c r="TE104" s="184"/>
      <c r="TF104" s="185"/>
      <c r="TG104" s="183"/>
      <c r="TI104" s="182"/>
      <c r="TN104" s="183"/>
      <c r="TO104" s="183"/>
      <c r="TP104" s="183"/>
      <c r="TQ104" s="184"/>
      <c r="TR104" s="185"/>
      <c r="TS104" s="183"/>
      <c r="TU104" s="182"/>
      <c r="TZ104" s="183"/>
      <c r="UA104" s="183"/>
      <c r="UB104" s="183"/>
      <c r="UC104" s="184"/>
      <c r="UD104" s="185"/>
      <c r="UE104" s="183"/>
      <c r="UG104" s="182"/>
      <c r="UL104" s="183"/>
      <c r="UM104" s="183"/>
      <c r="UN104" s="183"/>
      <c r="UO104" s="184"/>
      <c r="UP104" s="185"/>
      <c r="UQ104" s="183"/>
      <c r="US104" s="182"/>
      <c r="UX104" s="183"/>
      <c r="UY104" s="183"/>
      <c r="UZ104" s="183"/>
      <c r="VA104" s="184"/>
      <c r="VB104" s="185"/>
      <c r="VC104" s="183"/>
      <c r="VE104" s="182"/>
      <c r="VJ104" s="183"/>
      <c r="VK104" s="183"/>
      <c r="VL104" s="183"/>
      <c r="VM104" s="184"/>
      <c r="VN104" s="185"/>
      <c r="VO104" s="183"/>
      <c r="VQ104" s="182"/>
      <c r="VV104" s="183"/>
      <c r="VW104" s="183"/>
      <c r="VX104" s="183"/>
      <c r="VY104" s="184"/>
      <c r="VZ104" s="185"/>
      <c r="WA104" s="183"/>
      <c r="WC104" s="182"/>
      <c r="WH104" s="183"/>
      <c r="WI104" s="183"/>
      <c r="WJ104" s="183"/>
      <c r="WK104" s="184"/>
      <c r="WL104" s="185"/>
      <c r="WM104" s="183"/>
      <c r="WO104" s="182"/>
      <c r="WT104" s="183"/>
      <c r="WU104" s="183"/>
      <c r="WV104" s="183"/>
      <c r="WW104" s="184"/>
      <c r="WX104" s="185"/>
      <c r="WY104" s="183"/>
      <c r="XA104" s="182"/>
      <c r="XF104" s="183"/>
      <c r="XG104" s="183"/>
      <c r="XH104" s="183"/>
      <c r="XI104" s="184"/>
      <c r="XJ104" s="185"/>
      <c r="XK104" s="183"/>
      <c r="XM104" s="182"/>
      <c r="XR104" s="183"/>
      <c r="XS104" s="183"/>
      <c r="XT104" s="183"/>
      <c r="XU104" s="184"/>
      <c r="XV104" s="185"/>
      <c r="XW104" s="183"/>
      <c r="XY104" s="182"/>
      <c r="YD104" s="183"/>
      <c r="YE104" s="183"/>
      <c r="YF104" s="183"/>
      <c r="YG104" s="184"/>
      <c r="YH104" s="185"/>
      <c r="YI104" s="183"/>
      <c r="YK104" s="182"/>
      <c r="YP104" s="183"/>
      <c r="YQ104" s="183"/>
      <c r="YR104" s="183"/>
      <c r="YS104" s="184"/>
      <c r="YT104" s="185"/>
      <c r="YU104" s="183"/>
      <c r="YW104" s="182"/>
      <c r="ZB104" s="183"/>
      <c r="ZC104" s="183"/>
      <c r="ZD104" s="183"/>
      <c r="ZE104" s="184"/>
      <c r="ZF104" s="185"/>
      <c r="ZG104" s="183"/>
      <c r="ZI104" s="182"/>
      <c r="ZN104" s="183"/>
      <c r="ZO104" s="183"/>
      <c r="ZP104" s="183"/>
      <c r="ZQ104" s="184"/>
      <c r="ZR104" s="185"/>
      <c r="ZS104" s="183"/>
      <c r="ZU104" s="182"/>
      <c r="ZZ104" s="183"/>
      <c r="AAA104" s="183"/>
      <c r="AAB104" s="183"/>
      <c r="AAC104" s="184"/>
      <c r="AAD104" s="185"/>
      <c r="AAE104" s="183"/>
      <c r="AAG104" s="182"/>
      <c r="AAL104" s="183"/>
      <c r="AAM104" s="183"/>
      <c r="AAN104" s="183"/>
      <c r="AAO104" s="184"/>
      <c r="AAP104" s="185"/>
      <c r="AAQ104" s="183"/>
      <c r="AAS104" s="182"/>
      <c r="AAX104" s="183"/>
      <c r="AAY104" s="183"/>
      <c r="AAZ104" s="183"/>
      <c r="ABA104" s="184"/>
      <c r="ABB104" s="185"/>
      <c r="ABC104" s="183"/>
      <c r="ABE104" s="182"/>
      <c r="ABJ104" s="183"/>
      <c r="ABK104" s="183"/>
      <c r="ABL104" s="183"/>
      <c r="ABM104" s="184"/>
      <c r="ABN104" s="185"/>
      <c r="ABO104" s="183"/>
      <c r="ABQ104" s="182"/>
      <c r="ABV104" s="183"/>
      <c r="ABW104" s="183"/>
      <c r="ABX104" s="183"/>
      <c r="ABY104" s="184"/>
      <c r="ABZ104" s="185"/>
      <c r="ACA104" s="183"/>
      <c r="ACC104" s="182"/>
      <c r="ACH104" s="183"/>
      <c r="ACI104" s="183"/>
      <c r="ACJ104" s="183"/>
      <c r="ACK104" s="184"/>
      <c r="ACL104" s="185"/>
      <c r="ACM104" s="183"/>
      <c r="ACO104" s="182"/>
      <c r="ACT104" s="183"/>
      <c r="ACU104" s="183"/>
      <c r="ACV104" s="183"/>
      <c r="ACW104" s="184"/>
      <c r="ACX104" s="185"/>
      <c r="ACY104" s="183"/>
      <c r="ADA104" s="182"/>
      <c r="ADF104" s="183"/>
      <c r="ADG104" s="183"/>
      <c r="ADH104" s="183"/>
      <c r="ADI104" s="184"/>
      <c r="ADJ104" s="185"/>
      <c r="ADK104" s="183"/>
      <c r="ADM104" s="182"/>
      <c r="ADR104" s="183"/>
      <c r="ADS104" s="183"/>
      <c r="ADT104" s="183"/>
      <c r="ADU104" s="184"/>
      <c r="ADV104" s="185"/>
      <c r="ADW104" s="183"/>
      <c r="ADY104" s="182"/>
      <c r="AED104" s="183"/>
      <c r="AEE104" s="183"/>
      <c r="AEF104" s="183"/>
      <c r="AEG104" s="184"/>
      <c r="AEH104" s="185"/>
      <c r="AEI104" s="183"/>
      <c r="AEK104" s="182"/>
      <c r="AEP104" s="183"/>
      <c r="AEQ104" s="183"/>
      <c r="AER104" s="183"/>
      <c r="AES104" s="184"/>
      <c r="AET104" s="185"/>
      <c r="AEU104" s="183"/>
      <c r="AEW104" s="182"/>
      <c r="AFB104" s="183"/>
      <c r="AFC104" s="183"/>
      <c r="AFD104" s="183"/>
      <c r="AFE104" s="184"/>
      <c r="AFF104" s="185"/>
      <c r="AFG104" s="183"/>
      <c r="AFI104" s="182"/>
      <c r="AFN104" s="183"/>
      <c r="AFO104" s="183"/>
      <c r="AFP104" s="183"/>
      <c r="AFQ104" s="184"/>
      <c r="AFR104" s="185"/>
      <c r="AFS104" s="183"/>
      <c r="AFU104" s="182"/>
      <c r="AFZ104" s="183"/>
      <c r="AGA104" s="183"/>
      <c r="AGB104" s="183"/>
      <c r="AGC104" s="184"/>
      <c r="AGD104" s="185"/>
      <c r="AGE104" s="183"/>
      <c r="AGG104" s="182"/>
      <c r="AGL104" s="183"/>
      <c r="AGM104" s="183"/>
      <c r="AGN104" s="183"/>
      <c r="AGO104" s="184"/>
      <c r="AGP104" s="185"/>
      <c r="AGQ104" s="183"/>
      <c r="AGS104" s="182"/>
      <c r="AGX104" s="183"/>
      <c r="AGY104" s="183"/>
      <c r="AGZ104" s="183"/>
      <c r="AHA104" s="184"/>
      <c r="AHB104" s="185"/>
      <c r="AHC104" s="183"/>
      <c r="AHE104" s="182"/>
      <c r="AHJ104" s="183"/>
      <c r="AHK104" s="183"/>
      <c r="AHL104" s="183"/>
      <c r="AHM104" s="184"/>
      <c r="AHN104" s="185"/>
      <c r="AHO104" s="183"/>
      <c r="AHQ104" s="182"/>
      <c r="AHV104" s="183"/>
      <c r="AHW104" s="183"/>
      <c r="AHX104" s="183"/>
      <c r="AHY104" s="184"/>
      <c r="AHZ104" s="185"/>
      <c r="AIA104" s="183"/>
      <c r="AIC104" s="182"/>
      <c r="AIH104" s="183"/>
      <c r="AII104" s="183"/>
      <c r="AIJ104" s="183"/>
      <c r="AIK104" s="184"/>
      <c r="AIL104" s="185"/>
      <c r="AIM104" s="183"/>
      <c r="AIO104" s="182"/>
      <c r="AIT104" s="183"/>
      <c r="AIU104" s="183"/>
      <c r="AIV104" s="183"/>
      <c r="AIW104" s="184"/>
      <c r="AIX104" s="185"/>
      <c r="AIY104" s="183"/>
      <c r="AJA104" s="182"/>
      <c r="AJF104" s="183"/>
      <c r="AJG104" s="183"/>
      <c r="AJH104" s="183"/>
      <c r="AJI104" s="184"/>
      <c r="AJJ104" s="185"/>
      <c r="AJK104" s="183"/>
      <c r="AJM104" s="182"/>
      <c r="AJR104" s="183"/>
      <c r="AJS104" s="183"/>
      <c r="AJT104" s="183"/>
      <c r="AJU104" s="184"/>
      <c r="AJV104" s="185"/>
      <c r="AJW104" s="183"/>
      <c r="AJY104" s="182"/>
      <c r="AKD104" s="183"/>
      <c r="AKE104" s="183"/>
      <c r="AKF104" s="183"/>
      <c r="AKG104" s="184"/>
      <c r="AKH104" s="185"/>
      <c r="AKI104" s="183"/>
      <c r="AKK104" s="182"/>
      <c r="AKP104" s="183"/>
      <c r="AKQ104" s="183"/>
      <c r="AKR104" s="183"/>
      <c r="AKS104" s="184"/>
      <c r="AKT104" s="185"/>
      <c r="AKU104" s="183"/>
      <c r="AKW104" s="182"/>
      <c r="ALB104" s="183"/>
      <c r="ALC104" s="183"/>
      <c r="ALD104" s="183"/>
      <c r="ALE104" s="184"/>
      <c r="ALF104" s="185"/>
      <c r="ALG104" s="183"/>
      <c r="ALI104" s="182"/>
      <c r="ALN104" s="183"/>
      <c r="ALO104" s="183"/>
      <c r="ALP104" s="183"/>
      <c r="ALQ104" s="184"/>
      <c r="ALR104" s="185"/>
      <c r="ALS104" s="183"/>
      <c r="ALU104" s="182"/>
      <c r="ALZ104" s="183"/>
      <c r="AMA104" s="183"/>
      <c r="AMB104" s="183"/>
      <c r="AMC104" s="184"/>
      <c r="AMD104" s="185"/>
      <c r="AME104" s="183"/>
      <c r="AMG104" s="182"/>
      <c r="AML104" s="183"/>
      <c r="AMM104" s="183"/>
      <c r="AMN104" s="183"/>
      <c r="AMO104" s="184"/>
      <c r="AMP104" s="185"/>
      <c r="AMQ104" s="183"/>
      <c r="AMS104" s="182"/>
      <c r="AMX104" s="183"/>
      <c r="AMY104" s="183"/>
      <c r="AMZ104" s="183"/>
      <c r="ANA104" s="184"/>
      <c r="ANB104" s="185"/>
      <c r="ANC104" s="183"/>
      <c r="ANE104" s="182"/>
      <c r="ANJ104" s="183"/>
      <c r="ANK104" s="183"/>
      <c r="ANL104" s="183"/>
      <c r="ANM104" s="184"/>
      <c r="ANN104" s="185"/>
      <c r="ANO104" s="183"/>
      <c r="ANQ104" s="182"/>
      <c r="ANV104" s="183"/>
      <c r="ANW104" s="183"/>
      <c r="ANX104" s="183"/>
      <c r="ANY104" s="184"/>
      <c r="ANZ104" s="185"/>
      <c r="AOA104" s="183"/>
      <c r="AOC104" s="182"/>
      <c r="AOH104" s="183"/>
      <c r="AOI104" s="183"/>
      <c r="AOJ104" s="183"/>
      <c r="AOK104" s="184"/>
      <c r="AOL104" s="185"/>
      <c r="AOM104" s="183"/>
      <c r="AOO104" s="182"/>
      <c r="AOT104" s="183"/>
      <c r="AOU104" s="183"/>
      <c r="AOV104" s="183"/>
      <c r="AOW104" s="184"/>
      <c r="AOX104" s="185"/>
      <c r="AOY104" s="183"/>
      <c r="APA104" s="182"/>
      <c r="APF104" s="183"/>
      <c r="APG104" s="183"/>
      <c r="APH104" s="183"/>
      <c r="API104" s="184"/>
      <c r="APJ104" s="185"/>
      <c r="APK104" s="183"/>
      <c r="APM104" s="182"/>
      <c r="APR104" s="183"/>
      <c r="APS104" s="183"/>
      <c r="APT104" s="183"/>
      <c r="APU104" s="184"/>
      <c r="APV104" s="185"/>
      <c r="APW104" s="183"/>
      <c r="APY104" s="182"/>
      <c r="AQD104" s="183"/>
      <c r="AQE104" s="183"/>
      <c r="AQF104" s="183"/>
      <c r="AQG104" s="184"/>
      <c r="AQH104" s="185"/>
      <c r="AQI104" s="183"/>
      <c r="AQK104" s="182"/>
      <c r="AQP104" s="183"/>
      <c r="AQQ104" s="183"/>
      <c r="AQR104" s="183"/>
      <c r="AQS104" s="184"/>
      <c r="AQT104" s="185"/>
      <c r="AQU104" s="183"/>
      <c r="AQW104" s="182"/>
      <c r="ARB104" s="183"/>
      <c r="ARC104" s="183"/>
      <c r="ARD104" s="183"/>
      <c r="ARE104" s="184"/>
      <c r="ARF104" s="185"/>
      <c r="ARG104" s="183"/>
      <c r="ARI104" s="182"/>
      <c r="ARN104" s="183"/>
      <c r="ARO104" s="183"/>
      <c r="ARP104" s="183"/>
      <c r="ARQ104" s="184"/>
      <c r="ARR104" s="185"/>
      <c r="ARS104" s="183"/>
      <c r="ARU104" s="182"/>
      <c r="ARZ104" s="183"/>
      <c r="ASA104" s="183"/>
      <c r="ASB104" s="183"/>
      <c r="ASC104" s="184"/>
      <c r="ASD104" s="185"/>
      <c r="ASE104" s="183"/>
      <c r="ASG104" s="182"/>
      <c r="ASL104" s="183"/>
      <c r="ASM104" s="183"/>
      <c r="ASN104" s="183"/>
      <c r="ASO104" s="184"/>
      <c r="ASP104" s="185"/>
      <c r="ASQ104" s="183"/>
      <c r="ASS104" s="182"/>
      <c r="ASX104" s="183"/>
      <c r="ASY104" s="183"/>
      <c r="ASZ104" s="183"/>
      <c r="ATA104" s="184"/>
      <c r="ATB104" s="185"/>
      <c r="ATC104" s="183"/>
      <c r="ATE104" s="182"/>
      <c r="ATJ104" s="183"/>
      <c r="ATK104" s="183"/>
      <c r="ATL104" s="183"/>
      <c r="ATM104" s="184"/>
      <c r="ATN104" s="185"/>
      <c r="ATO104" s="183"/>
      <c r="ATQ104" s="182"/>
      <c r="ATV104" s="183"/>
      <c r="ATW104" s="183"/>
      <c r="ATX104" s="183"/>
      <c r="ATY104" s="184"/>
      <c r="ATZ104" s="185"/>
      <c r="AUA104" s="183"/>
      <c r="AUC104" s="182"/>
      <c r="AUH104" s="183"/>
      <c r="AUI104" s="183"/>
      <c r="AUJ104" s="183"/>
      <c r="AUK104" s="184"/>
      <c r="AUL104" s="185"/>
      <c r="AUM104" s="183"/>
      <c r="AUO104" s="182"/>
      <c r="AUT104" s="183"/>
      <c r="AUU104" s="183"/>
      <c r="AUV104" s="183"/>
      <c r="AUW104" s="184"/>
      <c r="AUX104" s="185"/>
      <c r="AUY104" s="183"/>
      <c r="AVA104" s="182"/>
      <c r="AVF104" s="183"/>
      <c r="AVG104" s="183"/>
      <c r="AVH104" s="183"/>
      <c r="AVI104" s="184"/>
      <c r="AVJ104" s="185"/>
      <c r="AVK104" s="183"/>
      <c r="AVM104" s="182"/>
      <c r="AVR104" s="183"/>
      <c r="AVS104" s="183"/>
      <c r="AVT104" s="183"/>
      <c r="AVU104" s="184"/>
      <c r="AVV104" s="185"/>
      <c r="AVW104" s="183"/>
      <c r="AVY104" s="182"/>
      <c r="AWD104" s="183"/>
      <c r="AWE104" s="183"/>
      <c r="AWF104" s="183"/>
      <c r="AWG104" s="184"/>
      <c r="AWH104" s="185"/>
      <c r="AWI104" s="183"/>
      <c r="AWK104" s="182"/>
      <c r="AWP104" s="183"/>
      <c r="AWQ104" s="183"/>
      <c r="AWR104" s="183"/>
      <c r="AWS104" s="184"/>
      <c r="AWT104" s="185"/>
      <c r="AWU104" s="183"/>
      <c r="AWW104" s="182"/>
      <c r="AXB104" s="183"/>
      <c r="AXC104" s="183"/>
      <c r="AXD104" s="183"/>
      <c r="AXE104" s="184"/>
      <c r="AXF104" s="185"/>
      <c r="AXG104" s="183"/>
      <c r="AXI104" s="182"/>
      <c r="AXN104" s="183"/>
      <c r="AXO104" s="183"/>
      <c r="AXP104" s="183"/>
      <c r="AXQ104" s="184"/>
      <c r="AXR104" s="185"/>
      <c r="AXS104" s="183"/>
      <c r="AXU104" s="182"/>
      <c r="AXZ104" s="183"/>
      <c r="AYA104" s="183"/>
      <c r="AYB104" s="183"/>
      <c r="AYC104" s="184"/>
      <c r="AYD104" s="185"/>
      <c r="AYE104" s="183"/>
      <c r="AYG104" s="182"/>
      <c r="AYL104" s="183"/>
      <c r="AYM104" s="183"/>
      <c r="AYN104" s="183"/>
      <c r="AYO104" s="184"/>
      <c r="AYP104" s="185"/>
      <c r="AYQ104" s="183"/>
      <c r="AYS104" s="182"/>
      <c r="AYX104" s="183"/>
      <c r="AYY104" s="183"/>
      <c r="AYZ104" s="183"/>
      <c r="AZA104" s="184"/>
      <c r="AZB104" s="185"/>
      <c r="AZC104" s="183"/>
      <c r="AZE104" s="182"/>
      <c r="AZJ104" s="183"/>
      <c r="AZK104" s="183"/>
      <c r="AZL104" s="183"/>
      <c r="AZM104" s="184"/>
      <c r="AZN104" s="185"/>
      <c r="AZO104" s="183"/>
      <c r="AZQ104" s="182"/>
      <c r="AZV104" s="183"/>
      <c r="AZW104" s="183"/>
      <c r="AZX104" s="183"/>
      <c r="AZY104" s="184"/>
      <c r="AZZ104" s="185"/>
      <c r="BAA104" s="183"/>
      <c r="BAC104" s="182"/>
      <c r="BAH104" s="183"/>
      <c r="BAI104" s="183"/>
      <c r="BAJ104" s="183"/>
      <c r="BAK104" s="184"/>
      <c r="BAL104" s="185"/>
      <c r="BAM104" s="183"/>
      <c r="BAO104" s="182"/>
      <c r="BAT104" s="183"/>
      <c r="BAU104" s="183"/>
      <c r="BAV104" s="183"/>
      <c r="BAW104" s="184"/>
      <c r="BAX104" s="185"/>
      <c r="BAY104" s="183"/>
      <c r="BBA104" s="182"/>
      <c r="BBF104" s="183"/>
      <c r="BBG104" s="183"/>
      <c r="BBH104" s="183"/>
      <c r="BBI104" s="184"/>
      <c r="BBJ104" s="185"/>
      <c r="BBK104" s="183"/>
      <c r="BBM104" s="182"/>
      <c r="BBR104" s="183"/>
      <c r="BBS104" s="183"/>
      <c r="BBT104" s="183"/>
      <c r="BBU104" s="184"/>
      <c r="BBV104" s="185"/>
      <c r="BBW104" s="183"/>
      <c r="BBY104" s="182"/>
      <c r="BCD104" s="183"/>
      <c r="BCE104" s="183"/>
      <c r="BCF104" s="183"/>
      <c r="BCG104" s="184"/>
      <c r="BCH104" s="185"/>
      <c r="BCI104" s="183"/>
      <c r="BCK104" s="182"/>
      <c r="BCP104" s="183"/>
      <c r="BCQ104" s="183"/>
      <c r="BCR104" s="183"/>
      <c r="BCS104" s="184"/>
      <c r="BCT104" s="185"/>
      <c r="BCU104" s="183"/>
      <c r="BCW104" s="182"/>
      <c r="BDB104" s="183"/>
      <c r="BDC104" s="183"/>
      <c r="BDD104" s="183"/>
      <c r="BDE104" s="184"/>
      <c r="BDF104" s="185"/>
      <c r="BDG104" s="183"/>
      <c r="BDI104" s="182"/>
      <c r="BDN104" s="183"/>
      <c r="BDO104" s="183"/>
      <c r="BDP104" s="183"/>
      <c r="BDQ104" s="184"/>
      <c r="BDR104" s="185"/>
      <c r="BDS104" s="183"/>
      <c r="BDU104" s="182"/>
      <c r="BDZ104" s="183"/>
      <c r="BEA104" s="183"/>
      <c r="BEB104" s="183"/>
      <c r="BEC104" s="184"/>
      <c r="BED104" s="185"/>
      <c r="BEE104" s="183"/>
      <c r="BEG104" s="182"/>
      <c r="BEL104" s="183"/>
      <c r="BEM104" s="183"/>
      <c r="BEN104" s="183"/>
      <c r="BEO104" s="184"/>
      <c r="BEP104" s="185"/>
      <c r="BEQ104" s="183"/>
      <c r="BES104" s="182"/>
      <c r="BEX104" s="183"/>
      <c r="BEY104" s="183"/>
      <c r="BEZ104" s="183"/>
      <c r="BFA104" s="184"/>
      <c r="BFB104" s="185"/>
      <c r="BFC104" s="183"/>
      <c r="BFE104" s="182"/>
      <c r="BFJ104" s="183"/>
      <c r="BFK104" s="183"/>
      <c r="BFL104" s="183"/>
      <c r="BFM104" s="184"/>
      <c r="BFN104" s="185"/>
      <c r="BFO104" s="183"/>
      <c r="BFQ104" s="182"/>
      <c r="BFV104" s="183"/>
      <c r="BFW104" s="183"/>
      <c r="BFX104" s="183"/>
      <c r="BFY104" s="184"/>
      <c r="BFZ104" s="185"/>
      <c r="BGA104" s="183"/>
      <c r="BGC104" s="182"/>
      <c r="BGH104" s="183"/>
      <c r="BGI104" s="183"/>
      <c r="BGJ104" s="183"/>
      <c r="BGK104" s="184"/>
      <c r="BGL104" s="185"/>
      <c r="BGM104" s="183"/>
      <c r="BGO104" s="182"/>
      <c r="BGT104" s="183"/>
      <c r="BGU104" s="183"/>
      <c r="BGV104" s="183"/>
      <c r="BGW104" s="184"/>
      <c r="BGX104" s="185"/>
      <c r="BGY104" s="183"/>
      <c r="BHA104" s="182"/>
      <c r="BHF104" s="183"/>
      <c r="BHG104" s="183"/>
      <c r="BHH104" s="183"/>
      <c r="BHI104" s="184"/>
      <c r="BHJ104" s="185"/>
      <c r="BHK104" s="183"/>
      <c r="BHM104" s="182"/>
      <c r="BHR104" s="183"/>
      <c r="BHS104" s="183"/>
      <c r="BHT104" s="183"/>
      <c r="BHU104" s="184"/>
      <c r="BHV104" s="185"/>
      <c r="BHW104" s="183"/>
      <c r="BHY104" s="182"/>
      <c r="BID104" s="183"/>
      <c r="BIE104" s="183"/>
      <c r="BIF104" s="183"/>
      <c r="BIG104" s="184"/>
      <c r="BIH104" s="185"/>
      <c r="BII104" s="183"/>
      <c r="BIK104" s="182"/>
      <c r="BIP104" s="183"/>
      <c r="BIQ104" s="183"/>
      <c r="BIR104" s="183"/>
      <c r="BIS104" s="184"/>
      <c r="BIT104" s="185"/>
      <c r="BIU104" s="183"/>
      <c r="BIW104" s="182"/>
      <c r="BJB104" s="183"/>
      <c r="BJC104" s="183"/>
      <c r="BJD104" s="183"/>
      <c r="BJE104" s="184"/>
      <c r="BJF104" s="185"/>
      <c r="BJG104" s="183"/>
      <c r="BJI104" s="182"/>
      <c r="BJN104" s="183"/>
      <c r="BJO104" s="183"/>
      <c r="BJP104" s="183"/>
      <c r="BJQ104" s="184"/>
      <c r="BJR104" s="185"/>
      <c r="BJS104" s="183"/>
      <c r="BJU104" s="182"/>
      <c r="BJZ104" s="183"/>
      <c r="BKA104" s="183"/>
      <c r="BKB104" s="183"/>
      <c r="BKC104" s="184"/>
      <c r="BKD104" s="185"/>
      <c r="BKE104" s="183"/>
      <c r="BKG104" s="182"/>
      <c r="BKL104" s="183"/>
      <c r="BKM104" s="183"/>
      <c r="BKN104" s="183"/>
      <c r="BKO104" s="184"/>
      <c r="BKP104" s="185"/>
      <c r="BKQ104" s="183"/>
      <c r="BKS104" s="182"/>
      <c r="BKX104" s="183"/>
      <c r="BKY104" s="183"/>
      <c r="BKZ104" s="183"/>
      <c r="BLA104" s="184"/>
      <c r="BLB104" s="185"/>
      <c r="BLC104" s="183"/>
      <c r="BLE104" s="182"/>
      <c r="BLJ104" s="183"/>
      <c r="BLK104" s="183"/>
      <c r="BLL104" s="183"/>
      <c r="BLM104" s="184"/>
      <c r="BLN104" s="185"/>
      <c r="BLO104" s="183"/>
      <c r="BLQ104" s="182"/>
      <c r="BLV104" s="183"/>
      <c r="BLW104" s="183"/>
      <c r="BLX104" s="183"/>
      <c r="BLY104" s="184"/>
      <c r="BLZ104" s="185"/>
      <c r="BMA104" s="183"/>
      <c r="BMC104" s="182"/>
      <c r="BMH104" s="183"/>
      <c r="BMI104" s="183"/>
      <c r="BMJ104" s="183"/>
      <c r="BMK104" s="184"/>
      <c r="BML104" s="185"/>
      <c r="BMM104" s="183"/>
      <c r="BMO104" s="182"/>
      <c r="BMT104" s="183"/>
      <c r="BMU104" s="183"/>
      <c r="BMV104" s="183"/>
      <c r="BMW104" s="184"/>
      <c r="BMX104" s="185"/>
      <c r="BMY104" s="183"/>
      <c r="BNA104" s="182"/>
      <c r="BNF104" s="183"/>
      <c r="BNG104" s="183"/>
      <c r="BNH104" s="183"/>
      <c r="BNI104" s="184"/>
      <c r="BNJ104" s="185"/>
      <c r="BNK104" s="183"/>
      <c r="BNM104" s="182"/>
      <c r="BNR104" s="183"/>
      <c r="BNS104" s="183"/>
      <c r="BNT104" s="183"/>
      <c r="BNU104" s="184"/>
      <c r="BNV104" s="185"/>
      <c r="BNW104" s="183"/>
      <c r="BNY104" s="182"/>
      <c r="BOD104" s="183"/>
      <c r="BOE104" s="183"/>
      <c r="BOF104" s="183"/>
      <c r="BOG104" s="184"/>
      <c r="BOH104" s="185"/>
      <c r="BOI104" s="183"/>
      <c r="BOK104" s="182"/>
      <c r="BOP104" s="183"/>
      <c r="BOQ104" s="183"/>
      <c r="BOR104" s="183"/>
      <c r="BOS104" s="184"/>
      <c r="BOT104" s="185"/>
      <c r="BOU104" s="183"/>
      <c r="BOW104" s="182"/>
      <c r="BPB104" s="183"/>
      <c r="BPC104" s="183"/>
      <c r="BPD104" s="183"/>
      <c r="BPE104" s="184"/>
      <c r="BPF104" s="185"/>
      <c r="BPG104" s="183"/>
      <c r="BPI104" s="182"/>
      <c r="BPN104" s="183"/>
      <c r="BPO104" s="183"/>
      <c r="BPP104" s="183"/>
      <c r="BPQ104" s="184"/>
      <c r="BPR104" s="185"/>
      <c r="BPS104" s="183"/>
      <c r="BPU104" s="182"/>
      <c r="BPZ104" s="183"/>
      <c r="BQA104" s="183"/>
      <c r="BQB104" s="183"/>
      <c r="BQC104" s="184"/>
      <c r="BQD104" s="185"/>
      <c r="BQE104" s="183"/>
      <c r="BQG104" s="182"/>
      <c r="BQL104" s="183"/>
      <c r="BQM104" s="183"/>
      <c r="BQN104" s="183"/>
      <c r="BQO104" s="184"/>
      <c r="BQP104" s="185"/>
      <c r="BQQ104" s="183"/>
      <c r="BQS104" s="182"/>
      <c r="BQX104" s="183"/>
      <c r="BQY104" s="183"/>
      <c r="BQZ104" s="183"/>
      <c r="BRA104" s="184"/>
      <c r="BRB104" s="185"/>
      <c r="BRC104" s="183"/>
      <c r="BRE104" s="182"/>
      <c r="BRJ104" s="183"/>
      <c r="BRK104" s="183"/>
      <c r="BRL104" s="183"/>
      <c r="BRM104" s="184"/>
      <c r="BRN104" s="185"/>
      <c r="BRO104" s="183"/>
      <c r="BRQ104" s="182"/>
      <c r="BRV104" s="183"/>
      <c r="BRW104" s="183"/>
      <c r="BRX104" s="183"/>
      <c r="BRY104" s="184"/>
      <c r="BRZ104" s="185"/>
      <c r="BSA104" s="183"/>
      <c r="BSC104" s="182"/>
      <c r="BSH104" s="183"/>
      <c r="BSI104" s="183"/>
      <c r="BSJ104" s="183"/>
      <c r="BSK104" s="184"/>
      <c r="BSL104" s="185"/>
      <c r="BSM104" s="183"/>
      <c r="BSO104" s="182"/>
      <c r="BST104" s="183"/>
      <c r="BSU104" s="183"/>
      <c r="BSV104" s="183"/>
      <c r="BSW104" s="184"/>
      <c r="BSX104" s="185"/>
      <c r="BSY104" s="183"/>
      <c r="BTA104" s="182"/>
      <c r="BTF104" s="183"/>
      <c r="BTG104" s="183"/>
      <c r="BTH104" s="183"/>
      <c r="BTI104" s="184"/>
      <c r="BTJ104" s="185"/>
      <c r="BTK104" s="183"/>
      <c r="BTM104" s="182"/>
      <c r="BTR104" s="183"/>
      <c r="BTS104" s="183"/>
      <c r="BTT104" s="183"/>
      <c r="BTU104" s="184"/>
      <c r="BTV104" s="185"/>
      <c r="BTW104" s="183"/>
      <c r="BTY104" s="182"/>
      <c r="BUD104" s="183"/>
      <c r="BUE104" s="183"/>
      <c r="BUF104" s="183"/>
      <c r="BUG104" s="184"/>
      <c r="BUH104" s="185"/>
      <c r="BUI104" s="183"/>
      <c r="BUK104" s="182"/>
      <c r="BUP104" s="183"/>
      <c r="BUQ104" s="183"/>
      <c r="BUR104" s="183"/>
      <c r="BUS104" s="184"/>
      <c r="BUT104" s="185"/>
      <c r="BUU104" s="183"/>
      <c r="BUW104" s="182"/>
      <c r="BVB104" s="183"/>
      <c r="BVC104" s="183"/>
      <c r="BVD104" s="183"/>
      <c r="BVE104" s="184"/>
      <c r="BVF104" s="185"/>
      <c r="BVG104" s="183"/>
      <c r="BVI104" s="182"/>
      <c r="BVN104" s="183"/>
      <c r="BVO104" s="183"/>
      <c r="BVP104" s="183"/>
      <c r="BVQ104" s="184"/>
      <c r="BVR104" s="185"/>
      <c r="BVS104" s="183"/>
      <c r="BVU104" s="182"/>
      <c r="BVZ104" s="183"/>
      <c r="BWA104" s="183"/>
      <c r="BWB104" s="183"/>
      <c r="BWC104" s="184"/>
      <c r="BWD104" s="185"/>
      <c r="BWE104" s="183"/>
      <c r="BWG104" s="182"/>
      <c r="BWL104" s="183"/>
      <c r="BWM104" s="183"/>
      <c r="BWN104" s="183"/>
      <c r="BWO104" s="184"/>
      <c r="BWP104" s="185"/>
      <c r="BWQ104" s="183"/>
      <c r="BWS104" s="182"/>
      <c r="BWX104" s="183"/>
      <c r="BWY104" s="183"/>
      <c r="BWZ104" s="183"/>
      <c r="BXA104" s="184"/>
      <c r="BXB104" s="185"/>
      <c r="BXC104" s="183"/>
      <c r="BXE104" s="182"/>
      <c r="BXJ104" s="183"/>
      <c r="BXK104" s="183"/>
      <c r="BXL104" s="183"/>
      <c r="BXM104" s="184"/>
      <c r="BXN104" s="185"/>
      <c r="BXO104" s="183"/>
      <c r="BXQ104" s="182"/>
      <c r="BXV104" s="183"/>
      <c r="BXW104" s="183"/>
      <c r="BXX104" s="183"/>
      <c r="BXY104" s="184"/>
      <c r="BXZ104" s="185"/>
      <c r="BYA104" s="183"/>
      <c r="BYC104" s="182"/>
      <c r="BYH104" s="183"/>
      <c r="BYI104" s="183"/>
      <c r="BYJ104" s="183"/>
      <c r="BYK104" s="184"/>
      <c r="BYL104" s="185"/>
      <c r="BYM104" s="183"/>
      <c r="BYO104" s="182"/>
      <c r="BYT104" s="183"/>
      <c r="BYU104" s="183"/>
      <c r="BYV104" s="183"/>
      <c r="BYW104" s="184"/>
      <c r="BYX104" s="185"/>
      <c r="BYY104" s="183"/>
      <c r="BZA104" s="182"/>
      <c r="BZF104" s="183"/>
      <c r="BZG104" s="183"/>
      <c r="BZH104" s="183"/>
      <c r="BZI104" s="184"/>
      <c r="BZJ104" s="185"/>
      <c r="BZK104" s="183"/>
      <c r="BZM104" s="182"/>
      <c r="BZR104" s="183"/>
      <c r="BZS104" s="183"/>
      <c r="BZT104" s="183"/>
      <c r="BZU104" s="184"/>
      <c r="BZV104" s="185"/>
      <c r="BZW104" s="183"/>
      <c r="BZY104" s="182"/>
      <c r="CAD104" s="183"/>
      <c r="CAE104" s="183"/>
      <c r="CAF104" s="183"/>
      <c r="CAG104" s="184"/>
      <c r="CAH104" s="185"/>
      <c r="CAI104" s="183"/>
      <c r="CAK104" s="182"/>
      <c r="CAP104" s="183"/>
      <c r="CAQ104" s="183"/>
      <c r="CAR104" s="183"/>
      <c r="CAS104" s="184"/>
      <c r="CAT104" s="185"/>
      <c r="CAU104" s="183"/>
      <c r="CAW104" s="182"/>
      <c r="CBB104" s="183"/>
      <c r="CBC104" s="183"/>
      <c r="CBD104" s="183"/>
      <c r="CBE104" s="184"/>
      <c r="CBF104" s="185"/>
      <c r="CBG104" s="183"/>
      <c r="CBI104" s="182"/>
      <c r="CBN104" s="183"/>
      <c r="CBO104" s="183"/>
      <c r="CBP104" s="183"/>
      <c r="CBQ104" s="184"/>
      <c r="CBR104" s="185"/>
      <c r="CBS104" s="183"/>
      <c r="CBU104" s="182"/>
      <c r="CBZ104" s="183"/>
      <c r="CCA104" s="183"/>
      <c r="CCB104" s="183"/>
      <c r="CCC104" s="184"/>
      <c r="CCD104" s="185"/>
      <c r="CCE104" s="183"/>
      <c r="CCG104" s="182"/>
      <c r="CCL104" s="183"/>
      <c r="CCM104" s="183"/>
      <c r="CCN104" s="183"/>
      <c r="CCO104" s="184"/>
      <c r="CCP104" s="185"/>
      <c r="CCQ104" s="183"/>
      <c r="CCS104" s="182"/>
      <c r="CCX104" s="183"/>
      <c r="CCY104" s="183"/>
      <c r="CCZ104" s="183"/>
      <c r="CDA104" s="184"/>
      <c r="CDB104" s="185"/>
      <c r="CDC104" s="183"/>
      <c r="CDE104" s="182"/>
      <c r="CDJ104" s="183"/>
      <c r="CDK104" s="183"/>
      <c r="CDL104" s="183"/>
      <c r="CDM104" s="184"/>
      <c r="CDN104" s="185"/>
      <c r="CDO104" s="183"/>
      <c r="CDQ104" s="182"/>
      <c r="CDV104" s="183"/>
      <c r="CDW104" s="183"/>
      <c r="CDX104" s="183"/>
      <c r="CDY104" s="184"/>
      <c r="CDZ104" s="185"/>
      <c r="CEA104" s="183"/>
      <c r="CEC104" s="182"/>
      <c r="CEH104" s="183"/>
      <c r="CEI104" s="183"/>
      <c r="CEJ104" s="183"/>
      <c r="CEK104" s="184"/>
      <c r="CEL104" s="185"/>
      <c r="CEM104" s="183"/>
      <c r="CEO104" s="182"/>
      <c r="CET104" s="183"/>
      <c r="CEU104" s="183"/>
      <c r="CEV104" s="183"/>
      <c r="CEW104" s="184"/>
      <c r="CEX104" s="185"/>
      <c r="CEY104" s="183"/>
      <c r="CFA104" s="182"/>
      <c r="CFF104" s="183"/>
      <c r="CFG104" s="183"/>
      <c r="CFH104" s="183"/>
      <c r="CFI104" s="184"/>
      <c r="CFJ104" s="185"/>
      <c r="CFK104" s="183"/>
      <c r="CFM104" s="182"/>
      <c r="CFR104" s="183"/>
      <c r="CFS104" s="183"/>
      <c r="CFT104" s="183"/>
      <c r="CFU104" s="184"/>
      <c r="CFV104" s="185"/>
      <c r="CFW104" s="183"/>
      <c r="CFY104" s="182"/>
      <c r="CGD104" s="183"/>
      <c r="CGE104" s="183"/>
      <c r="CGF104" s="183"/>
      <c r="CGG104" s="184"/>
      <c r="CGH104" s="185"/>
      <c r="CGI104" s="183"/>
      <c r="CGK104" s="182"/>
      <c r="CGP104" s="183"/>
      <c r="CGQ104" s="183"/>
      <c r="CGR104" s="183"/>
      <c r="CGS104" s="184"/>
      <c r="CGT104" s="185"/>
      <c r="CGU104" s="183"/>
      <c r="CGW104" s="182"/>
      <c r="CHB104" s="183"/>
      <c r="CHC104" s="183"/>
      <c r="CHD104" s="183"/>
      <c r="CHE104" s="184"/>
      <c r="CHF104" s="185"/>
      <c r="CHG104" s="183"/>
      <c r="CHI104" s="182"/>
      <c r="CHN104" s="183"/>
      <c r="CHO104" s="183"/>
      <c r="CHP104" s="183"/>
      <c r="CHQ104" s="184"/>
      <c r="CHR104" s="185"/>
      <c r="CHS104" s="183"/>
      <c r="CHU104" s="182"/>
      <c r="CHZ104" s="183"/>
      <c r="CIA104" s="183"/>
      <c r="CIB104" s="183"/>
      <c r="CIC104" s="184"/>
      <c r="CID104" s="185"/>
      <c r="CIE104" s="183"/>
      <c r="CIG104" s="182"/>
      <c r="CIL104" s="183"/>
      <c r="CIM104" s="183"/>
      <c r="CIN104" s="183"/>
      <c r="CIO104" s="184"/>
      <c r="CIP104" s="185"/>
      <c r="CIQ104" s="183"/>
      <c r="CIS104" s="182"/>
      <c r="CIX104" s="183"/>
      <c r="CIY104" s="183"/>
      <c r="CIZ104" s="183"/>
      <c r="CJA104" s="184"/>
      <c r="CJB104" s="185"/>
      <c r="CJC104" s="183"/>
      <c r="CJE104" s="182"/>
      <c r="CJJ104" s="183"/>
      <c r="CJK104" s="183"/>
      <c r="CJL104" s="183"/>
      <c r="CJM104" s="184"/>
      <c r="CJN104" s="185"/>
      <c r="CJO104" s="183"/>
      <c r="CJQ104" s="182"/>
      <c r="CJV104" s="183"/>
      <c r="CJW104" s="183"/>
      <c r="CJX104" s="183"/>
      <c r="CJY104" s="184"/>
      <c r="CJZ104" s="185"/>
      <c r="CKA104" s="183"/>
      <c r="CKC104" s="182"/>
      <c r="CKH104" s="183"/>
      <c r="CKI104" s="183"/>
      <c r="CKJ104" s="183"/>
      <c r="CKK104" s="184"/>
      <c r="CKL104" s="185"/>
      <c r="CKM104" s="183"/>
      <c r="CKO104" s="182"/>
      <c r="CKT104" s="183"/>
      <c r="CKU104" s="183"/>
      <c r="CKV104" s="183"/>
      <c r="CKW104" s="184"/>
      <c r="CKX104" s="185"/>
      <c r="CKY104" s="183"/>
      <c r="CLA104" s="182"/>
      <c r="CLF104" s="183"/>
      <c r="CLG104" s="183"/>
      <c r="CLH104" s="183"/>
      <c r="CLI104" s="184"/>
      <c r="CLJ104" s="185"/>
      <c r="CLK104" s="183"/>
      <c r="CLM104" s="182"/>
      <c r="CLR104" s="183"/>
      <c r="CLS104" s="183"/>
      <c r="CLT104" s="183"/>
      <c r="CLU104" s="184"/>
      <c r="CLV104" s="185"/>
      <c r="CLW104" s="183"/>
      <c r="CLY104" s="182"/>
      <c r="CMD104" s="183"/>
      <c r="CME104" s="183"/>
      <c r="CMF104" s="183"/>
      <c r="CMG104" s="184"/>
      <c r="CMH104" s="185"/>
      <c r="CMI104" s="183"/>
      <c r="CMK104" s="182"/>
      <c r="CMP104" s="183"/>
      <c r="CMQ104" s="183"/>
      <c r="CMR104" s="183"/>
      <c r="CMS104" s="184"/>
      <c r="CMT104" s="185"/>
      <c r="CMU104" s="183"/>
      <c r="CMW104" s="182"/>
      <c r="CNB104" s="183"/>
      <c r="CNC104" s="183"/>
      <c r="CND104" s="183"/>
      <c r="CNE104" s="184"/>
      <c r="CNF104" s="185"/>
      <c r="CNG104" s="183"/>
      <c r="CNI104" s="182"/>
      <c r="CNN104" s="183"/>
      <c r="CNO104" s="183"/>
      <c r="CNP104" s="183"/>
      <c r="CNQ104" s="184"/>
      <c r="CNR104" s="185"/>
      <c r="CNS104" s="183"/>
      <c r="CNU104" s="182"/>
      <c r="CNZ104" s="183"/>
      <c r="COA104" s="183"/>
      <c r="COB104" s="183"/>
      <c r="COC104" s="184"/>
      <c r="COD104" s="185"/>
      <c r="COE104" s="183"/>
      <c r="COG104" s="182"/>
      <c r="COL104" s="183"/>
      <c r="COM104" s="183"/>
      <c r="CON104" s="183"/>
      <c r="COO104" s="184"/>
      <c r="COP104" s="185"/>
      <c r="COQ104" s="183"/>
      <c r="COS104" s="182"/>
      <c r="COX104" s="183"/>
      <c r="COY104" s="183"/>
      <c r="COZ104" s="183"/>
      <c r="CPA104" s="184"/>
      <c r="CPB104" s="185"/>
      <c r="CPC104" s="183"/>
      <c r="CPE104" s="182"/>
      <c r="CPJ104" s="183"/>
      <c r="CPK104" s="183"/>
      <c r="CPL104" s="183"/>
      <c r="CPM104" s="184"/>
      <c r="CPN104" s="185"/>
      <c r="CPO104" s="183"/>
      <c r="CPQ104" s="182"/>
      <c r="CPV104" s="183"/>
      <c r="CPW104" s="183"/>
      <c r="CPX104" s="183"/>
      <c r="CPY104" s="184"/>
      <c r="CPZ104" s="185"/>
      <c r="CQA104" s="183"/>
      <c r="CQC104" s="182"/>
      <c r="CQH104" s="183"/>
      <c r="CQI104" s="183"/>
      <c r="CQJ104" s="183"/>
      <c r="CQK104" s="184"/>
      <c r="CQL104" s="185"/>
      <c r="CQM104" s="183"/>
      <c r="CQO104" s="182"/>
      <c r="CQT104" s="183"/>
      <c r="CQU104" s="183"/>
      <c r="CQV104" s="183"/>
      <c r="CQW104" s="184"/>
      <c r="CQX104" s="185"/>
      <c r="CQY104" s="183"/>
      <c r="CRA104" s="182"/>
      <c r="CRF104" s="183"/>
      <c r="CRG104" s="183"/>
      <c r="CRH104" s="183"/>
      <c r="CRI104" s="184"/>
      <c r="CRJ104" s="185"/>
      <c r="CRK104" s="183"/>
      <c r="CRM104" s="182"/>
      <c r="CRR104" s="183"/>
      <c r="CRS104" s="183"/>
      <c r="CRT104" s="183"/>
      <c r="CRU104" s="184"/>
      <c r="CRV104" s="185"/>
      <c r="CRW104" s="183"/>
      <c r="CRY104" s="182"/>
      <c r="CSD104" s="183"/>
      <c r="CSE104" s="183"/>
      <c r="CSF104" s="183"/>
      <c r="CSG104" s="184"/>
      <c r="CSH104" s="185"/>
      <c r="CSI104" s="183"/>
      <c r="CSK104" s="182"/>
      <c r="CSP104" s="183"/>
      <c r="CSQ104" s="183"/>
      <c r="CSR104" s="183"/>
      <c r="CSS104" s="184"/>
      <c r="CST104" s="185"/>
      <c r="CSU104" s="183"/>
      <c r="CSW104" s="182"/>
      <c r="CTB104" s="183"/>
      <c r="CTC104" s="183"/>
      <c r="CTD104" s="183"/>
      <c r="CTE104" s="184"/>
      <c r="CTF104" s="185"/>
      <c r="CTG104" s="183"/>
      <c r="CTI104" s="182"/>
      <c r="CTN104" s="183"/>
      <c r="CTO104" s="183"/>
      <c r="CTP104" s="183"/>
      <c r="CTQ104" s="184"/>
      <c r="CTR104" s="185"/>
      <c r="CTS104" s="183"/>
      <c r="CTU104" s="182"/>
      <c r="CTZ104" s="183"/>
      <c r="CUA104" s="183"/>
      <c r="CUB104" s="183"/>
      <c r="CUC104" s="184"/>
      <c r="CUD104" s="185"/>
      <c r="CUE104" s="183"/>
      <c r="CUG104" s="182"/>
      <c r="CUL104" s="183"/>
      <c r="CUM104" s="183"/>
      <c r="CUN104" s="183"/>
      <c r="CUO104" s="184"/>
      <c r="CUP104" s="185"/>
      <c r="CUQ104" s="183"/>
      <c r="CUS104" s="182"/>
      <c r="CUX104" s="183"/>
      <c r="CUY104" s="183"/>
      <c r="CUZ104" s="183"/>
      <c r="CVA104" s="184"/>
      <c r="CVB104" s="185"/>
      <c r="CVC104" s="183"/>
      <c r="CVE104" s="182"/>
      <c r="CVJ104" s="183"/>
      <c r="CVK104" s="183"/>
      <c r="CVL104" s="183"/>
      <c r="CVM104" s="184"/>
      <c r="CVN104" s="185"/>
      <c r="CVO104" s="183"/>
      <c r="CVQ104" s="182"/>
      <c r="CVV104" s="183"/>
      <c r="CVW104" s="183"/>
      <c r="CVX104" s="183"/>
      <c r="CVY104" s="184"/>
      <c r="CVZ104" s="185"/>
      <c r="CWA104" s="183"/>
      <c r="CWC104" s="182"/>
      <c r="CWH104" s="183"/>
      <c r="CWI104" s="183"/>
      <c r="CWJ104" s="183"/>
      <c r="CWK104" s="184"/>
      <c r="CWL104" s="185"/>
      <c r="CWM104" s="183"/>
      <c r="CWO104" s="182"/>
      <c r="CWT104" s="183"/>
      <c r="CWU104" s="183"/>
      <c r="CWV104" s="183"/>
      <c r="CWW104" s="184"/>
      <c r="CWX104" s="185"/>
      <c r="CWY104" s="183"/>
      <c r="CXA104" s="182"/>
      <c r="CXF104" s="183"/>
      <c r="CXG104" s="183"/>
      <c r="CXH104" s="183"/>
      <c r="CXI104" s="184"/>
      <c r="CXJ104" s="185"/>
      <c r="CXK104" s="183"/>
      <c r="CXM104" s="182"/>
      <c r="CXR104" s="183"/>
      <c r="CXS104" s="183"/>
      <c r="CXT104" s="183"/>
      <c r="CXU104" s="184"/>
      <c r="CXV104" s="185"/>
      <c r="CXW104" s="183"/>
      <c r="CXY104" s="182"/>
      <c r="CYD104" s="183"/>
      <c r="CYE104" s="183"/>
      <c r="CYF104" s="183"/>
      <c r="CYG104" s="184"/>
      <c r="CYH104" s="185"/>
      <c r="CYI104" s="183"/>
      <c r="CYK104" s="182"/>
      <c r="CYP104" s="183"/>
      <c r="CYQ104" s="183"/>
      <c r="CYR104" s="183"/>
      <c r="CYS104" s="184"/>
      <c r="CYT104" s="185"/>
      <c r="CYU104" s="183"/>
      <c r="CYW104" s="182"/>
      <c r="CZB104" s="183"/>
      <c r="CZC104" s="183"/>
      <c r="CZD104" s="183"/>
      <c r="CZE104" s="184"/>
      <c r="CZF104" s="185"/>
      <c r="CZG104" s="183"/>
      <c r="CZI104" s="182"/>
      <c r="CZN104" s="183"/>
      <c r="CZO104" s="183"/>
      <c r="CZP104" s="183"/>
      <c r="CZQ104" s="184"/>
      <c r="CZR104" s="185"/>
      <c r="CZS104" s="183"/>
      <c r="CZU104" s="182"/>
      <c r="CZZ104" s="183"/>
      <c r="DAA104" s="183"/>
      <c r="DAB104" s="183"/>
      <c r="DAC104" s="184"/>
      <c r="DAD104" s="185"/>
      <c r="DAE104" s="183"/>
      <c r="DAG104" s="182"/>
      <c r="DAL104" s="183"/>
      <c r="DAM104" s="183"/>
      <c r="DAN104" s="183"/>
      <c r="DAO104" s="184"/>
      <c r="DAP104" s="185"/>
      <c r="DAQ104" s="183"/>
      <c r="DAS104" s="182"/>
      <c r="DAX104" s="183"/>
      <c r="DAY104" s="183"/>
      <c r="DAZ104" s="183"/>
      <c r="DBA104" s="184"/>
      <c r="DBB104" s="185"/>
      <c r="DBC104" s="183"/>
      <c r="DBE104" s="182"/>
      <c r="DBJ104" s="183"/>
      <c r="DBK104" s="183"/>
      <c r="DBL104" s="183"/>
      <c r="DBM104" s="184"/>
      <c r="DBN104" s="185"/>
      <c r="DBO104" s="183"/>
      <c r="DBQ104" s="182"/>
      <c r="DBV104" s="183"/>
      <c r="DBW104" s="183"/>
      <c r="DBX104" s="183"/>
      <c r="DBY104" s="184"/>
      <c r="DBZ104" s="185"/>
      <c r="DCA104" s="183"/>
      <c r="DCC104" s="182"/>
      <c r="DCH104" s="183"/>
      <c r="DCI104" s="183"/>
      <c r="DCJ104" s="183"/>
      <c r="DCK104" s="184"/>
      <c r="DCL104" s="185"/>
      <c r="DCM104" s="183"/>
      <c r="DCO104" s="182"/>
      <c r="DCT104" s="183"/>
      <c r="DCU104" s="183"/>
      <c r="DCV104" s="183"/>
      <c r="DCW104" s="184"/>
      <c r="DCX104" s="185"/>
      <c r="DCY104" s="183"/>
      <c r="DDA104" s="182"/>
      <c r="DDF104" s="183"/>
      <c r="DDG104" s="183"/>
      <c r="DDH104" s="183"/>
      <c r="DDI104" s="184"/>
      <c r="DDJ104" s="185"/>
      <c r="DDK104" s="183"/>
      <c r="DDM104" s="182"/>
      <c r="DDR104" s="183"/>
      <c r="DDS104" s="183"/>
      <c r="DDT104" s="183"/>
      <c r="DDU104" s="184"/>
      <c r="DDV104" s="185"/>
      <c r="DDW104" s="183"/>
      <c r="DDY104" s="182"/>
      <c r="DED104" s="183"/>
      <c r="DEE104" s="183"/>
      <c r="DEF104" s="183"/>
      <c r="DEG104" s="184"/>
      <c r="DEH104" s="185"/>
      <c r="DEI104" s="183"/>
      <c r="DEK104" s="182"/>
      <c r="DEP104" s="183"/>
      <c r="DEQ104" s="183"/>
      <c r="DER104" s="183"/>
      <c r="DES104" s="184"/>
      <c r="DET104" s="185"/>
      <c r="DEU104" s="183"/>
      <c r="DEW104" s="182"/>
      <c r="DFB104" s="183"/>
      <c r="DFC104" s="183"/>
      <c r="DFD104" s="183"/>
      <c r="DFE104" s="184"/>
      <c r="DFF104" s="185"/>
      <c r="DFG104" s="183"/>
      <c r="DFI104" s="182"/>
      <c r="DFN104" s="183"/>
      <c r="DFO104" s="183"/>
      <c r="DFP104" s="183"/>
      <c r="DFQ104" s="184"/>
      <c r="DFR104" s="185"/>
      <c r="DFS104" s="183"/>
      <c r="DFU104" s="182"/>
      <c r="DFZ104" s="183"/>
      <c r="DGA104" s="183"/>
      <c r="DGB104" s="183"/>
      <c r="DGC104" s="184"/>
      <c r="DGD104" s="185"/>
      <c r="DGE104" s="183"/>
      <c r="DGG104" s="182"/>
      <c r="DGL104" s="183"/>
      <c r="DGM104" s="183"/>
      <c r="DGN104" s="183"/>
      <c r="DGO104" s="184"/>
      <c r="DGP104" s="185"/>
      <c r="DGQ104" s="183"/>
      <c r="DGS104" s="182"/>
      <c r="DGX104" s="183"/>
      <c r="DGY104" s="183"/>
      <c r="DGZ104" s="183"/>
      <c r="DHA104" s="184"/>
      <c r="DHB104" s="185"/>
      <c r="DHC104" s="183"/>
      <c r="DHE104" s="182"/>
      <c r="DHJ104" s="183"/>
      <c r="DHK104" s="183"/>
      <c r="DHL104" s="183"/>
      <c r="DHM104" s="184"/>
      <c r="DHN104" s="185"/>
      <c r="DHO104" s="183"/>
      <c r="DHQ104" s="182"/>
      <c r="DHV104" s="183"/>
      <c r="DHW104" s="183"/>
      <c r="DHX104" s="183"/>
      <c r="DHY104" s="184"/>
      <c r="DHZ104" s="185"/>
      <c r="DIA104" s="183"/>
      <c r="DIC104" s="182"/>
      <c r="DIH104" s="183"/>
      <c r="DII104" s="183"/>
      <c r="DIJ104" s="183"/>
      <c r="DIK104" s="184"/>
      <c r="DIL104" s="185"/>
      <c r="DIM104" s="183"/>
      <c r="DIO104" s="182"/>
      <c r="DIT104" s="183"/>
      <c r="DIU104" s="183"/>
      <c r="DIV104" s="183"/>
      <c r="DIW104" s="184"/>
      <c r="DIX104" s="185"/>
      <c r="DIY104" s="183"/>
      <c r="DJA104" s="182"/>
      <c r="DJF104" s="183"/>
      <c r="DJG104" s="183"/>
      <c r="DJH104" s="183"/>
      <c r="DJI104" s="184"/>
      <c r="DJJ104" s="185"/>
      <c r="DJK104" s="183"/>
      <c r="DJM104" s="182"/>
      <c r="DJR104" s="183"/>
      <c r="DJS104" s="183"/>
      <c r="DJT104" s="183"/>
      <c r="DJU104" s="184"/>
      <c r="DJV104" s="185"/>
      <c r="DJW104" s="183"/>
      <c r="DJY104" s="182"/>
      <c r="DKD104" s="183"/>
      <c r="DKE104" s="183"/>
      <c r="DKF104" s="183"/>
      <c r="DKG104" s="184"/>
      <c r="DKH104" s="185"/>
      <c r="DKI104" s="183"/>
      <c r="DKK104" s="182"/>
      <c r="DKP104" s="183"/>
      <c r="DKQ104" s="183"/>
      <c r="DKR104" s="183"/>
      <c r="DKS104" s="184"/>
      <c r="DKT104" s="185"/>
      <c r="DKU104" s="183"/>
      <c r="DKW104" s="182"/>
      <c r="DLB104" s="183"/>
      <c r="DLC104" s="183"/>
      <c r="DLD104" s="183"/>
      <c r="DLE104" s="184"/>
      <c r="DLF104" s="185"/>
      <c r="DLG104" s="183"/>
      <c r="DLI104" s="182"/>
      <c r="DLN104" s="183"/>
      <c r="DLO104" s="183"/>
      <c r="DLP104" s="183"/>
      <c r="DLQ104" s="184"/>
      <c r="DLR104" s="185"/>
      <c r="DLS104" s="183"/>
      <c r="DLU104" s="182"/>
      <c r="DLZ104" s="183"/>
      <c r="DMA104" s="183"/>
      <c r="DMB104" s="183"/>
      <c r="DMC104" s="184"/>
      <c r="DMD104" s="185"/>
      <c r="DME104" s="183"/>
      <c r="DMG104" s="182"/>
      <c r="DML104" s="183"/>
      <c r="DMM104" s="183"/>
      <c r="DMN104" s="183"/>
      <c r="DMO104" s="184"/>
      <c r="DMP104" s="185"/>
      <c r="DMQ104" s="183"/>
      <c r="DMS104" s="182"/>
      <c r="DMX104" s="183"/>
      <c r="DMY104" s="183"/>
      <c r="DMZ104" s="183"/>
      <c r="DNA104" s="184"/>
      <c r="DNB104" s="185"/>
      <c r="DNC104" s="183"/>
      <c r="DNE104" s="182"/>
      <c r="DNJ104" s="183"/>
      <c r="DNK104" s="183"/>
      <c r="DNL104" s="183"/>
      <c r="DNM104" s="184"/>
      <c r="DNN104" s="185"/>
      <c r="DNO104" s="183"/>
      <c r="DNQ104" s="182"/>
      <c r="DNV104" s="183"/>
      <c r="DNW104" s="183"/>
      <c r="DNX104" s="183"/>
      <c r="DNY104" s="184"/>
      <c r="DNZ104" s="185"/>
      <c r="DOA104" s="183"/>
      <c r="DOC104" s="182"/>
      <c r="DOH104" s="183"/>
      <c r="DOI104" s="183"/>
      <c r="DOJ104" s="183"/>
      <c r="DOK104" s="184"/>
      <c r="DOL104" s="185"/>
      <c r="DOM104" s="183"/>
      <c r="DOO104" s="182"/>
      <c r="DOT104" s="183"/>
      <c r="DOU104" s="183"/>
      <c r="DOV104" s="183"/>
      <c r="DOW104" s="184"/>
      <c r="DOX104" s="185"/>
      <c r="DOY104" s="183"/>
      <c r="DPA104" s="182"/>
      <c r="DPF104" s="183"/>
      <c r="DPG104" s="183"/>
      <c r="DPH104" s="183"/>
      <c r="DPI104" s="184"/>
      <c r="DPJ104" s="185"/>
      <c r="DPK104" s="183"/>
      <c r="DPM104" s="182"/>
      <c r="DPR104" s="183"/>
      <c r="DPS104" s="183"/>
      <c r="DPT104" s="183"/>
      <c r="DPU104" s="184"/>
      <c r="DPV104" s="185"/>
      <c r="DPW104" s="183"/>
      <c r="DPY104" s="182"/>
      <c r="DQD104" s="183"/>
      <c r="DQE104" s="183"/>
      <c r="DQF104" s="183"/>
      <c r="DQG104" s="184"/>
      <c r="DQH104" s="185"/>
      <c r="DQI104" s="183"/>
      <c r="DQK104" s="182"/>
      <c r="DQP104" s="183"/>
      <c r="DQQ104" s="183"/>
      <c r="DQR104" s="183"/>
      <c r="DQS104" s="184"/>
      <c r="DQT104" s="185"/>
      <c r="DQU104" s="183"/>
      <c r="DQW104" s="182"/>
      <c r="DRB104" s="183"/>
      <c r="DRC104" s="183"/>
      <c r="DRD104" s="183"/>
      <c r="DRE104" s="184"/>
      <c r="DRF104" s="185"/>
      <c r="DRG104" s="183"/>
      <c r="DRI104" s="182"/>
      <c r="DRN104" s="183"/>
      <c r="DRO104" s="183"/>
      <c r="DRP104" s="183"/>
      <c r="DRQ104" s="184"/>
      <c r="DRR104" s="185"/>
      <c r="DRS104" s="183"/>
      <c r="DRU104" s="182"/>
      <c r="DRZ104" s="183"/>
      <c r="DSA104" s="183"/>
      <c r="DSB104" s="183"/>
      <c r="DSC104" s="184"/>
      <c r="DSD104" s="185"/>
      <c r="DSE104" s="183"/>
      <c r="DSG104" s="182"/>
      <c r="DSL104" s="183"/>
      <c r="DSM104" s="183"/>
      <c r="DSN104" s="183"/>
      <c r="DSO104" s="184"/>
      <c r="DSP104" s="185"/>
      <c r="DSQ104" s="183"/>
      <c r="DSS104" s="182"/>
      <c r="DSX104" s="183"/>
      <c r="DSY104" s="183"/>
      <c r="DSZ104" s="183"/>
      <c r="DTA104" s="184"/>
      <c r="DTB104" s="185"/>
      <c r="DTC104" s="183"/>
      <c r="DTE104" s="182"/>
      <c r="DTJ104" s="183"/>
      <c r="DTK104" s="183"/>
      <c r="DTL104" s="183"/>
      <c r="DTM104" s="184"/>
      <c r="DTN104" s="185"/>
      <c r="DTO104" s="183"/>
      <c r="DTQ104" s="182"/>
      <c r="DTV104" s="183"/>
      <c r="DTW104" s="183"/>
      <c r="DTX104" s="183"/>
      <c r="DTY104" s="184"/>
      <c r="DTZ104" s="185"/>
      <c r="DUA104" s="183"/>
      <c r="DUC104" s="182"/>
      <c r="DUH104" s="183"/>
      <c r="DUI104" s="183"/>
      <c r="DUJ104" s="183"/>
      <c r="DUK104" s="184"/>
      <c r="DUL104" s="185"/>
      <c r="DUM104" s="183"/>
      <c r="DUO104" s="182"/>
      <c r="DUT104" s="183"/>
      <c r="DUU104" s="183"/>
      <c r="DUV104" s="183"/>
      <c r="DUW104" s="184"/>
      <c r="DUX104" s="185"/>
      <c r="DUY104" s="183"/>
      <c r="DVA104" s="182"/>
      <c r="DVF104" s="183"/>
      <c r="DVG104" s="183"/>
      <c r="DVH104" s="183"/>
      <c r="DVI104" s="184"/>
      <c r="DVJ104" s="185"/>
      <c r="DVK104" s="183"/>
      <c r="DVM104" s="182"/>
      <c r="DVR104" s="183"/>
      <c r="DVS104" s="183"/>
      <c r="DVT104" s="183"/>
      <c r="DVU104" s="184"/>
      <c r="DVV104" s="185"/>
      <c r="DVW104" s="183"/>
      <c r="DVY104" s="182"/>
      <c r="DWD104" s="183"/>
      <c r="DWE104" s="183"/>
      <c r="DWF104" s="183"/>
      <c r="DWG104" s="184"/>
      <c r="DWH104" s="185"/>
      <c r="DWI104" s="183"/>
      <c r="DWK104" s="182"/>
      <c r="DWP104" s="183"/>
      <c r="DWQ104" s="183"/>
      <c r="DWR104" s="183"/>
      <c r="DWS104" s="184"/>
      <c r="DWT104" s="185"/>
      <c r="DWU104" s="183"/>
      <c r="DWW104" s="182"/>
      <c r="DXB104" s="183"/>
      <c r="DXC104" s="183"/>
      <c r="DXD104" s="183"/>
      <c r="DXE104" s="184"/>
      <c r="DXF104" s="185"/>
      <c r="DXG104" s="183"/>
      <c r="DXI104" s="182"/>
      <c r="DXN104" s="183"/>
      <c r="DXO104" s="183"/>
      <c r="DXP104" s="183"/>
      <c r="DXQ104" s="184"/>
      <c r="DXR104" s="185"/>
      <c r="DXS104" s="183"/>
      <c r="DXU104" s="182"/>
      <c r="DXZ104" s="183"/>
      <c r="DYA104" s="183"/>
      <c r="DYB104" s="183"/>
      <c r="DYC104" s="184"/>
      <c r="DYD104" s="185"/>
      <c r="DYE104" s="183"/>
      <c r="DYG104" s="182"/>
      <c r="DYL104" s="183"/>
      <c r="DYM104" s="183"/>
      <c r="DYN104" s="183"/>
      <c r="DYO104" s="184"/>
      <c r="DYP104" s="185"/>
      <c r="DYQ104" s="183"/>
      <c r="DYS104" s="182"/>
      <c r="DYX104" s="183"/>
      <c r="DYY104" s="183"/>
      <c r="DYZ104" s="183"/>
      <c r="DZA104" s="184"/>
      <c r="DZB104" s="185"/>
      <c r="DZC104" s="183"/>
      <c r="DZE104" s="182"/>
      <c r="DZJ104" s="183"/>
      <c r="DZK104" s="183"/>
      <c r="DZL104" s="183"/>
      <c r="DZM104" s="184"/>
      <c r="DZN104" s="185"/>
      <c r="DZO104" s="183"/>
      <c r="DZQ104" s="182"/>
      <c r="DZV104" s="183"/>
      <c r="DZW104" s="183"/>
      <c r="DZX104" s="183"/>
      <c r="DZY104" s="184"/>
      <c r="DZZ104" s="185"/>
      <c r="EAA104" s="183"/>
      <c r="EAC104" s="182"/>
      <c r="EAH104" s="183"/>
      <c r="EAI104" s="183"/>
      <c r="EAJ104" s="183"/>
      <c r="EAK104" s="184"/>
      <c r="EAL104" s="185"/>
      <c r="EAM104" s="183"/>
      <c r="EAO104" s="182"/>
      <c r="EAT104" s="183"/>
      <c r="EAU104" s="183"/>
      <c r="EAV104" s="183"/>
      <c r="EAW104" s="184"/>
      <c r="EAX104" s="185"/>
      <c r="EAY104" s="183"/>
      <c r="EBA104" s="182"/>
      <c r="EBF104" s="183"/>
      <c r="EBG104" s="183"/>
      <c r="EBH104" s="183"/>
      <c r="EBI104" s="184"/>
      <c r="EBJ104" s="185"/>
      <c r="EBK104" s="183"/>
      <c r="EBM104" s="182"/>
      <c r="EBR104" s="183"/>
      <c r="EBS104" s="183"/>
      <c r="EBT104" s="183"/>
      <c r="EBU104" s="184"/>
      <c r="EBV104" s="185"/>
      <c r="EBW104" s="183"/>
      <c r="EBY104" s="182"/>
      <c r="ECD104" s="183"/>
      <c r="ECE104" s="183"/>
      <c r="ECF104" s="183"/>
      <c r="ECG104" s="184"/>
      <c r="ECH104" s="185"/>
      <c r="ECI104" s="183"/>
      <c r="ECK104" s="182"/>
      <c r="ECP104" s="183"/>
      <c r="ECQ104" s="183"/>
      <c r="ECR104" s="183"/>
      <c r="ECS104" s="184"/>
      <c r="ECT104" s="185"/>
      <c r="ECU104" s="183"/>
      <c r="ECW104" s="182"/>
      <c r="EDB104" s="183"/>
      <c r="EDC104" s="183"/>
      <c r="EDD104" s="183"/>
      <c r="EDE104" s="184"/>
      <c r="EDF104" s="185"/>
      <c r="EDG104" s="183"/>
      <c r="EDI104" s="182"/>
      <c r="EDN104" s="183"/>
      <c r="EDO104" s="183"/>
      <c r="EDP104" s="183"/>
      <c r="EDQ104" s="184"/>
      <c r="EDR104" s="185"/>
      <c r="EDS104" s="183"/>
      <c r="EDU104" s="182"/>
      <c r="EDZ104" s="183"/>
      <c r="EEA104" s="183"/>
      <c r="EEB104" s="183"/>
      <c r="EEC104" s="184"/>
      <c r="EED104" s="185"/>
      <c r="EEE104" s="183"/>
      <c r="EEG104" s="182"/>
      <c r="EEL104" s="183"/>
      <c r="EEM104" s="183"/>
      <c r="EEN104" s="183"/>
      <c r="EEO104" s="184"/>
      <c r="EEP104" s="185"/>
      <c r="EEQ104" s="183"/>
      <c r="EES104" s="182"/>
      <c r="EEX104" s="183"/>
      <c r="EEY104" s="183"/>
      <c r="EEZ104" s="183"/>
      <c r="EFA104" s="184"/>
      <c r="EFB104" s="185"/>
      <c r="EFC104" s="183"/>
      <c r="EFE104" s="182"/>
      <c r="EFJ104" s="183"/>
      <c r="EFK104" s="183"/>
      <c r="EFL104" s="183"/>
      <c r="EFM104" s="184"/>
      <c r="EFN104" s="185"/>
      <c r="EFO104" s="183"/>
      <c r="EFQ104" s="182"/>
      <c r="EFV104" s="183"/>
      <c r="EFW104" s="183"/>
      <c r="EFX104" s="183"/>
      <c r="EFY104" s="184"/>
      <c r="EFZ104" s="185"/>
      <c r="EGA104" s="183"/>
      <c r="EGC104" s="182"/>
      <c r="EGH104" s="183"/>
      <c r="EGI104" s="183"/>
      <c r="EGJ104" s="183"/>
      <c r="EGK104" s="184"/>
      <c r="EGL104" s="185"/>
      <c r="EGM104" s="183"/>
      <c r="EGO104" s="182"/>
      <c r="EGT104" s="183"/>
      <c r="EGU104" s="183"/>
      <c r="EGV104" s="183"/>
      <c r="EGW104" s="184"/>
      <c r="EGX104" s="185"/>
      <c r="EGY104" s="183"/>
      <c r="EHA104" s="182"/>
      <c r="EHF104" s="183"/>
      <c r="EHG104" s="183"/>
      <c r="EHH104" s="183"/>
      <c r="EHI104" s="184"/>
      <c r="EHJ104" s="185"/>
      <c r="EHK104" s="183"/>
      <c r="EHM104" s="182"/>
      <c r="EHR104" s="183"/>
      <c r="EHS104" s="183"/>
      <c r="EHT104" s="183"/>
      <c r="EHU104" s="184"/>
      <c r="EHV104" s="185"/>
      <c r="EHW104" s="183"/>
      <c r="EHY104" s="182"/>
      <c r="EID104" s="183"/>
      <c r="EIE104" s="183"/>
      <c r="EIF104" s="183"/>
      <c r="EIG104" s="184"/>
      <c r="EIH104" s="185"/>
      <c r="EII104" s="183"/>
      <c r="EIK104" s="182"/>
      <c r="EIP104" s="183"/>
      <c r="EIQ104" s="183"/>
      <c r="EIR104" s="183"/>
      <c r="EIS104" s="184"/>
      <c r="EIT104" s="185"/>
      <c r="EIU104" s="183"/>
      <c r="EIW104" s="182"/>
      <c r="EJB104" s="183"/>
      <c r="EJC104" s="183"/>
      <c r="EJD104" s="183"/>
      <c r="EJE104" s="184"/>
      <c r="EJF104" s="185"/>
      <c r="EJG104" s="183"/>
      <c r="EJI104" s="182"/>
      <c r="EJN104" s="183"/>
      <c r="EJO104" s="183"/>
      <c r="EJP104" s="183"/>
      <c r="EJQ104" s="184"/>
      <c r="EJR104" s="185"/>
      <c r="EJS104" s="183"/>
      <c r="EJU104" s="182"/>
      <c r="EJZ104" s="183"/>
      <c r="EKA104" s="183"/>
      <c r="EKB104" s="183"/>
      <c r="EKC104" s="184"/>
      <c r="EKD104" s="185"/>
      <c r="EKE104" s="183"/>
      <c r="EKG104" s="182"/>
      <c r="EKL104" s="183"/>
      <c r="EKM104" s="183"/>
      <c r="EKN104" s="183"/>
      <c r="EKO104" s="184"/>
      <c r="EKP104" s="185"/>
      <c r="EKQ104" s="183"/>
      <c r="EKS104" s="182"/>
      <c r="EKX104" s="183"/>
      <c r="EKY104" s="183"/>
      <c r="EKZ104" s="183"/>
      <c r="ELA104" s="184"/>
      <c r="ELB104" s="185"/>
      <c r="ELC104" s="183"/>
      <c r="ELE104" s="182"/>
      <c r="ELJ104" s="183"/>
      <c r="ELK104" s="183"/>
      <c r="ELL104" s="183"/>
      <c r="ELM104" s="184"/>
      <c r="ELN104" s="185"/>
      <c r="ELO104" s="183"/>
      <c r="ELQ104" s="182"/>
      <c r="ELV104" s="183"/>
      <c r="ELW104" s="183"/>
      <c r="ELX104" s="183"/>
      <c r="ELY104" s="184"/>
      <c r="ELZ104" s="185"/>
      <c r="EMA104" s="183"/>
      <c r="EMC104" s="182"/>
      <c r="EMH104" s="183"/>
      <c r="EMI104" s="183"/>
      <c r="EMJ104" s="183"/>
      <c r="EMK104" s="184"/>
      <c r="EML104" s="185"/>
      <c r="EMM104" s="183"/>
      <c r="EMO104" s="182"/>
      <c r="EMT104" s="183"/>
      <c r="EMU104" s="183"/>
      <c r="EMV104" s="183"/>
      <c r="EMW104" s="184"/>
      <c r="EMX104" s="185"/>
      <c r="EMY104" s="183"/>
      <c r="ENA104" s="182"/>
      <c r="ENF104" s="183"/>
      <c r="ENG104" s="183"/>
      <c r="ENH104" s="183"/>
      <c r="ENI104" s="184"/>
      <c r="ENJ104" s="185"/>
      <c r="ENK104" s="183"/>
      <c r="ENM104" s="182"/>
      <c r="ENR104" s="183"/>
      <c r="ENS104" s="183"/>
      <c r="ENT104" s="183"/>
      <c r="ENU104" s="184"/>
      <c r="ENV104" s="185"/>
      <c r="ENW104" s="183"/>
      <c r="ENY104" s="182"/>
      <c r="EOD104" s="183"/>
      <c r="EOE104" s="183"/>
      <c r="EOF104" s="183"/>
      <c r="EOG104" s="184"/>
      <c r="EOH104" s="185"/>
      <c r="EOI104" s="183"/>
      <c r="EOK104" s="182"/>
      <c r="EOP104" s="183"/>
      <c r="EOQ104" s="183"/>
      <c r="EOR104" s="183"/>
      <c r="EOS104" s="184"/>
      <c r="EOT104" s="185"/>
      <c r="EOU104" s="183"/>
      <c r="EOW104" s="182"/>
      <c r="EPB104" s="183"/>
      <c r="EPC104" s="183"/>
      <c r="EPD104" s="183"/>
      <c r="EPE104" s="184"/>
      <c r="EPF104" s="185"/>
      <c r="EPG104" s="183"/>
      <c r="EPI104" s="182"/>
      <c r="EPN104" s="183"/>
      <c r="EPO104" s="183"/>
      <c r="EPP104" s="183"/>
      <c r="EPQ104" s="184"/>
      <c r="EPR104" s="185"/>
      <c r="EPS104" s="183"/>
      <c r="EPU104" s="182"/>
      <c r="EPZ104" s="183"/>
      <c r="EQA104" s="183"/>
      <c r="EQB104" s="183"/>
      <c r="EQC104" s="184"/>
      <c r="EQD104" s="185"/>
      <c r="EQE104" s="183"/>
      <c r="EQG104" s="182"/>
      <c r="EQL104" s="183"/>
      <c r="EQM104" s="183"/>
      <c r="EQN104" s="183"/>
      <c r="EQO104" s="184"/>
      <c r="EQP104" s="185"/>
      <c r="EQQ104" s="183"/>
      <c r="EQS104" s="182"/>
      <c r="EQX104" s="183"/>
      <c r="EQY104" s="183"/>
      <c r="EQZ104" s="183"/>
      <c r="ERA104" s="184"/>
      <c r="ERB104" s="185"/>
      <c r="ERC104" s="183"/>
      <c r="ERE104" s="182"/>
      <c r="ERJ104" s="183"/>
      <c r="ERK104" s="183"/>
      <c r="ERL104" s="183"/>
      <c r="ERM104" s="184"/>
      <c r="ERN104" s="185"/>
      <c r="ERO104" s="183"/>
      <c r="ERQ104" s="182"/>
      <c r="ERV104" s="183"/>
      <c r="ERW104" s="183"/>
      <c r="ERX104" s="183"/>
      <c r="ERY104" s="184"/>
      <c r="ERZ104" s="185"/>
      <c r="ESA104" s="183"/>
      <c r="ESC104" s="182"/>
      <c r="ESH104" s="183"/>
      <c r="ESI104" s="183"/>
      <c r="ESJ104" s="183"/>
      <c r="ESK104" s="184"/>
      <c r="ESL104" s="185"/>
      <c r="ESM104" s="183"/>
      <c r="ESO104" s="182"/>
      <c r="EST104" s="183"/>
      <c r="ESU104" s="183"/>
      <c r="ESV104" s="183"/>
      <c r="ESW104" s="184"/>
      <c r="ESX104" s="185"/>
      <c r="ESY104" s="183"/>
      <c r="ETA104" s="182"/>
      <c r="ETF104" s="183"/>
      <c r="ETG104" s="183"/>
      <c r="ETH104" s="183"/>
      <c r="ETI104" s="184"/>
      <c r="ETJ104" s="185"/>
      <c r="ETK104" s="183"/>
      <c r="ETM104" s="182"/>
      <c r="ETR104" s="183"/>
      <c r="ETS104" s="183"/>
      <c r="ETT104" s="183"/>
      <c r="ETU104" s="184"/>
      <c r="ETV104" s="185"/>
      <c r="ETW104" s="183"/>
      <c r="ETY104" s="182"/>
      <c r="EUD104" s="183"/>
      <c r="EUE104" s="183"/>
      <c r="EUF104" s="183"/>
      <c r="EUG104" s="184"/>
      <c r="EUH104" s="185"/>
      <c r="EUI104" s="183"/>
      <c r="EUK104" s="182"/>
      <c r="EUP104" s="183"/>
      <c r="EUQ104" s="183"/>
      <c r="EUR104" s="183"/>
      <c r="EUS104" s="184"/>
      <c r="EUT104" s="185"/>
      <c r="EUU104" s="183"/>
      <c r="EUW104" s="182"/>
      <c r="EVB104" s="183"/>
      <c r="EVC104" s="183"/>
      <c r="EVD104" s="183"/>
      <c r="EVE104" s="184"/>
      <c r="EVF104" s="185"/>
      <c r="EVG104" s="183"/>
      <c r="EVI104" s="182"/>
      <c r="EVN104" s="183"/>
      <c r="EVO104" s="183"/>
      <c r="EVP104" s="183"/>
      <c r="EVQ104" s="184"/>
      <c r="EVR104" s="185"/>
      <c r="EVS104" s="183"/>
      <c r="EVU104" s="182"/>
      <c r="EVZ104" s="183"/>
      <c r="EWA104" s="183"/>
      <c r="EWB104" s="183"/>
      <c r="EWC104" s="184"/>
      <c r="EWD104" s="185"/>
      <c r="EWE104" s="183"/>
      <c r="EWG104" s="182"/>
      <c r="EWL104" s="183"/>
      <c r="EWM104" s="183"/>
      <c r="EWN104" s="183"/>
      <c r="EWO104" s="184"/>
      <c r="EWP104" s="185"/>
      <c r="EWQ104" s="183"/>
      <c r="EWS104" s="182"/>
      <c r="EWX104" s="183"/>
      <c r="EWY104" s="183"/>
      <c r="EWZ104" s="183"/>
      <c r="EXA104" s="184"/>
      <c r="EXB104" s="185"/>
      <c r="EXC104" s="183"/>
      <c r="EXE104" s="182"/>
      <c r="EXJ104" s="183"/>
      <c r="EXK104" s="183"/>
      <c r="EXL104" s="183"/>
      <c r="EXM104" s="184"/>
      <c r="EXN104" s="185"/>
      <c r="EXO104" s="183"/>
      <c r="EXQ104" s="182"/>
      <c r="EXV104" s="183"/>
      <c r="EXW104" s="183"/>
      <c r="EXX104" s="183"/>
      <c r="EXY104" s="184"/>
      <c r="EXZ104" s="185"/>
      <c r="EYA104" s="183"/>
      <c r="EYC104" s="182"/>
      <c r="EYH104" s="183"/>
      <c r="EYI104" s="183"/>
      <c r="EYJ104" s="183"/>
      <c r="EYK104" s="184"/>
      <c r="EYL104" s="185"/>
      <c r="EYM104" s="183"/>
      <c r="EYO104" s="182"/>
      <c r="EYT104" s="183"/>
      <c r="EYU104" s="183"/>
      <c r="EYV104" s="183"/>
      <c r="EYW104" s="184"/>
      <c r="EYX104" s="185"/>
      <c r="EYY104" s="183"/>
      <c r="EZA104" s="182"/>
      <c r="EZF104" s="183"/>
      <c r="EZG104" s="183"/>
      <c r="EZH104" s="183"/>
      <c r="EZI104" s="184"/>
      <c r="EZJ104" s="185"/>
      <c r="EZK104" s="183"/>
      <c r="EZM104" s="182"/>
      <c r="EZR104" s="183"/>
      <c r="EZS104" s="183"/>
      <c r="EZT104" s="183"/>
      <c r="EZU104" s="184"/>
      <c r="EZV104" s="185"/>
      <c r="EZW104" s="183"/>
      <c r="EZY104" s="182"/>
      <c r="FAD104" s="183"/>
      <c r="FAE104" s="183"/>
      <c r="FAF104" s="183"/>
      <c r="FAG104" s="184"/>
      <c r="FAH104" s="185"/>
      <c r="FAI104" s="183"/>
      <c r="FAK104" s="182"/>
      <c r="FAP104" s="183"/>
      <c r="FAQ104" s="183"/>
      <c r="FAR104" s="183"/>
      <c r="FAS104" s="184"/>
      <c r="FAT104" s="185"/>
      <c r="FAU104" s="183"/>
      <c r="FAW104" s="182"/>
      <c r="FBB104" s="183"/>
      <c r="FBC104" s="183"/>
      <c r="FBD104" s="183"/>
      <c r="FBE104" s="184"/>
      <c r="FBF104" s="185"/>
      <c r="FBG104" s="183"/>
      <c r="FBI104" s="182"/>
      <c r="FBN104" s="183"/>
      <c r="FBO104" s="183"/>
      <c r="FBP104" s="183"/>
      <c r="FBQ104" s="184"/>
      <c r="FBR104" s="185"/>
      <c r="FBS104" s="183"/>
      <c r="FBU104" s="182"/>
      <c r="FBZ104" s="183"/>
      <c r="FCA104" s="183"/>
      <c r="FCB104" s="183"/>
      <c r="FCC104" s="184"/>
      <c r="FCD104" s="185"/>
      <c r="FCE104" s="183"/>
      <c r="FCG104" s="182"/>
      <c r="FCL104" s="183"/>
      <c r="FCM104" s="183"/>
      <c r="FCN104" s="183"/>
      <c r="FCO104" s="184"/>
      <c r="FCP104" s="185"/>
      <c r="FCQ104" s="183"/>
      <c r="FCS104" s="182"/>
      <c r="FCX104" s="183"/>
      <c r="FCY104" s="183"/>
      <c r="FCZ104" s="183"/>
      <c r="FDA104" s="184"/>
      <c r="FDB104" s="185"/>
      <c r="FDC104" s="183"/>
      <c r="FDE104" s="182"/>
      <c r="FDJ104" s="183"/>
      <c r="FDK104" s="183"/>
      <c r="FDL104" s="183"/>
      <c r="FDM104" s="184"/>
      <c r="FDN104" s="185"/>
      <c r="FDO104" s="183"/>
      <c r="FDQ104" s="182"/>
      <c r="FDV104" s="183"/>
      <c r="FDW104" s="183"/>
      <c r="FDX104" s="183"/>
      <c r="FDY104" s="184"/>
      <c r="FDZ104" s="185"/>
      <c r="FEA104" s="183"/>
      <c r="FEC104" s="182"/>
      <c r="FEH104" s="183"/>
      <c r="FEI104" s="183"/>
      <c r="FEJ104" s="183"/>
      <c r="FEK104" s="184"/>
      <c r="FEL104" s="185"/>
      <c r="FEM104" s="183"/>
      <c r="FEO104" s="182"/>
      <c r="FET104" s="183"/>
      <c r="FEU104" s="183"/>
      <c r="FEV104" s="183"/>
      <c r="FEW104" s="184"/>
      <c r="FEX104" s="185"/>
      <c r="FEY104" s="183"/>
      <c r="FFA104" s="182"/>
      <c r="FFF104" s="183"/>
      <c r="FFG104" s="183"/>
      <c r="FFH104" s="183"/>
      <c r="FFI104" s="184"/>
      <c r="FFJ104" s="185"/>
      <c r="FFK104" s="183"/>
      <c r="FFM104" s="182"/>
      <c r="FFR104" s="183"/>
      <c r="FFS104" s="183"/>
      <c r="FFT104" s="183"/>
      <c r="FFU104" s="184"/>
      <c r="FFV104" s="185"/>
      <c r="FFW104" s="183"/>
      <c r="FFY104" s="182"/>
      <c r="FGD104" s="183"/>
      <c r="FGE104" s="183"/>
      <c r="FGF104" s="183"/>
      <c r="FGG104" s="184"/>
      <c r="FGH104" s="185"/>
      <c r="FGI104" s="183"/>
      <c r="FGK104" s="182"/>
      <c r="FGP104" s="183"/>
      <c r="FGQ104" s="183"/>
      <c r="FGR104" s="183"/>
      <c r="FGS104" s="184"/>
      <c r="FGT104" s="185"/>
      <c r="FGU104" s="183"/>
      <c r="FGW104" s="182"/>
      <c r="FHB104" s="183"/>
      <c r="FHC104" s="183"/>
      <c r="FHD104" s="183"/>
      <c r="FHE104" s="184"/>
      <c r="FHF104" s="185"/>
      <c r="FHG104" s="183"/>
      <c r="FHI104" s="182"/>
      <c r="FHN104" s="183"/>
      <c r="FHO104" s="183"/>
      <c r="FHP104" s="183"/>
      <c r="FHQ104" s="184"/>
      <c r="FHR104" s="185"/>
      <c r="FHS104" s="183"/>
      <c r="FHU104" s="182"/>
      <c r="FHZ104" s="183"/>
      <c r="FIA104" s="183"/>
      <c r="FIB104" s="183"/>
      <c r="FIC104" s="184"/>
      <c r="FID104" s="185"/>
      <c r="FIE104" s="183"/>
      <c r="FIG104" s="182"/>
      <c r="FIL104" s="183"/>
      <c r="FIM104" s="183"/>
      <c r="FIN104" s="183"/>
      <c r="FIO104" s="184"/>
      <c r="FIP104" s="185"/>
      <c r="FIQ104" s="183"/>
      <c r="FIS104" s="182"/>
      <c r="FIX104" s="183"/>
      <c r="FIY104" s="183"/>
      <c r="FIZ104" s="183"/>
      <c r="FJA104" s="184"/>
      <c r="FJB104" s="185"/>
      <c r="FJC104" s="183"/>
      <c r="FJE104" s="182"/>
      <c r="FJJ104" s="183"/>
      <c r="FJK104" s="183"/>
      <c r="FJL104" s="183"/>
      <c r="FJM104" s="184"/>
      <c r="FJN104" s="185"/>
      <c r="FJO104" s="183"/>
      <c r="FJQ104" s="182"/>
      <c r="FJV104" s="183"/>
      <c r="FJW104" s="183"/>
      <c r="FJX104" s="183"/>
      <c r="FJY104" s="184"/>
      <c r="FJZ104" s="185"/>
      <c r="FKA104" s="183"/>
      <c r="FKC104" s="182"/>
      <c r="FKH104" s="183"/>
      <c r="FKI104" s="183"/>
      <c r="FKJ104" s="183"/>
      <c r="FKK104" s="184"/>
      <c r="FKL104" s="185"/>
      <c r="FKM104" s="183"/>
      <c r="FKO104" s="182"/>
      <c r="FKT104" s="183"/>
      <c r="FKU104" s="183"/>
      <c r="FKV104" s="183"/>
      <c r="FKW104" s="184"/>
      <c r="FKX104" s="185"/>
      <c r="FKY104" s="183"/>
      <c r="FLA104" s="182"/>
      <c r="FLF104" s="183"/>
      <c r="FLG104" s="183"/>
      <c r="FLH104" s="183"/>
      <c r="FLI104" s="184"/>
      <c r="FLJ104" s="185"/>
      <c r="FLK104" s="183"/>
      <c r="FLM104" s="182"/>
      <c r="FLR104" s="183"/>
      <c r="FLS104" s="183"/>
      <c r="FLT104" s="183"/>
      <c r="FLU104" s="184"/>
      <c r="FLV104" s="185"/>
      <c r="FLW104" s="183"/>
      <c r="FLY104" s="182"/>
      <c r="FMD104" s="183"/>
      <c r="FME104" s="183"/>
      <c r="FMF104" s="183"/>
      <c r="FMG104" s="184"/>
      <c r="FMH104" s="185"/>
      <c r="FMI104" s="183"/>
      <c r="FMK104" s="182"/>
      <c r="FMP104" s="183"/>
      <c r="FMQ104" s="183"/>
      <c r="FMR104" s="183"/>
      <c r="FMS104" s="184"/>
      <c r="FMT104" s="185"/>
      <c r="FMU104" s="183"/>
      <c r="FMW104" s="182"/>
      <c r="FNB104" s="183"/>
      <c r="FNC104" s="183"/>
      <c r="FND104" s="183"/>
      <c r="FNE104" s="184"/>
      <c r="FNF104" s="185"/>
      <c r="FNG104" s="183"/>
      <c r="FNI104" s="182"/>
      <c r="FNN104" s="183"/>
      <c r="FNO104" s="183"/>
      <c r="FNP104" s="183"/>
      <c r="FNQ104" s="184"/>
      <c r="FNR104" s="185"/>
      <c r="FNS104" s="183"/>
      <c r="FNU104" s="182"/>
      <c r="FNZ104" s="183"/>
      <c r="FOA104" s="183"/>
      <c r="FOB104" s="183"/>
      <c r="FOC104" s="184"/>
      <c r="FOD104" s="185"/>
      <c r="FOE104" s="183"/>
      <c r="FOG104" s="182"/>
      <c r="FOL104" s="183"/>
      <c r="FOM104" s="183"/>
      <c r="FON104" s="183"/>
      <c r="FOO104" s="184"/>
      <c r="FOP104" s="185"/>
      <c r="FOQ104" s="183"/>
      <c r="FOS104" s="182"/>
      <c r="FOX104" s="183"/>
      <c r="FOY104" s="183"/>
      <c r="FOZ104" s="183"/>
      <c r="FPA104" s="184"/>
      <c r="FPB104" s="185"/>
      <c r="FPC104" s="183"/>
      <c r="FPE104" s="182"/>
      <c r="FPJ104" s="183"/>
      <c r="FPK104" s="183"/>
      <c r="FPL104" s="183"/>
      <c r="FPM104" s="184"/>
      <c r="FPN104" s="185"/>
      <c r="FPO104" s="183"/>
      <c r="FPQ104" s="182"/>
      <c r="FPV104" s="183"/>
      <c r="FPW104" s="183"/>
      <c r="FPX104" s="183"/>
      <c r="FPY104" s="184"/>
      <c r="FPZ104" s="185"/>
      <c r="FQA104" s="183"/>
      <c r="FQC104" s="182"/>
      <c r="FQH104" s="183"/>
      <c r="FQI104" s="183"/>
      <c r="FQJ104" s="183"/>
      <c r="FQK104" s="184"/>
      <c r="FQL104" s="185"/>
      <c r="FQM104" s="183"/>
      <c r="FQO104" s="182"/>
      <c r="FQT104" s="183"/>
      <c r="FQU104" s="183"/>
      <c r="FQV104" s="183"/>
      <c r="FQW104" s="184"/>
      <c r="FQX104" s="185"/>
      <c r="FQY104" s="183"/>
      <c r="FRA104" s="182"/>
      <c r="FRF104" s="183"/>
      <c r="FRG104" s="183"/>
      <c r="FRH104" s="183"/>
      <c r="FRI104" s="184"/>
      <c r="FRJ104" s="185"/>
      <c r="FRK104" s="183"/>
      <c r="FRM104" s="182"/>
      <c r="FRR104" s="183"/>
      <c r="FRS104" s="183"/>
      <c r="FRT104" s="183"/>
      <c r="FRU104" s="184"/>
      <c r="FRV104" s="185"/>
      <c r="FRW104" s="183"/>
      <c r="FRY104" s="182"/>
      <c r="FSD104" s="183"/>
      <c r="FSE104" s="183"/>
      <c r="FSF104" s="183"/>
      <c r="FSG104" s="184"/>
      <c r="FSH104" s="185"/>
      <c r="FSI104" s="183"/>
      <c r="FSK104" s="182"/>
      <c r="FSP104" s="183"/>
      <c r="FSQ104" s="183"/>
      <c r="FSR104" s="183"/>
      <c r="FSS104" s="184"/>
      <c r="FST104" s="185"/>
      <c r="FSU104" s="183"/>
      <c r="FSW104" s="182"/>
      <c r="FTB104" s="183"/>
      <c r="FTC104" s="183"/>
      <c r="FTD104" s="183"/>
      <c r="FTE104" s="184"/>
      <c r="FTF104" s="185"/>
      <c r="FTG104" s="183"/>
      <c r="FTI104" s="182"/>
      <c r="FTN104" s="183"/>
      <c r="FTO104" s="183"/>
      <c r="FTP104" s="183"/>
      <c r="FTQ104" s="184"/>
      <c r="FTR104" s="185"/>
      <c r="FTS104" s="183"/>
      <c r="FTU104" s="182"/>
      <c r="FTZ104" s="183"/>
      <c r="FUA104" s="183"/>
      <c r="FUB104" s="183"/>
      <c r="FUC104" s="184"/>
      <c r="FUD104" s="185"/>
      <c r="FUE104" s="183"/>
      <c r="FUG104" s="182"/>
      <c r="FUL104" s="183"/>
      <c r="FUM104" s="183"/>
      <c r="FUN104" s="183"/>
      <c r="FUO104" s="184"/>
      <c r="FUP104" s="185"/>
      <c r="FUQ104" s="183"/>
      <c r="FUS104" s="182"/>
      <c r="FUX104" s="183"/>
      <c r="FUY104" s="183"/>
      <c r="FUZ104" s="183"/>
      <c r="FVA104" s="184"/>
      <c r="FVB104" s="185"/>
      <c r="FVC104" s="183"/>
      <c r="FVE104" s="182"/>
      <c r="FVJ104" s="183"/>
      <c r="FVK104" s="183"/>
      <c r="FVL104" s="183"/>
      <c r="FVM104" s="184"/>
      <c r="FVN104" s="185"/>
      <c r="FVO104" s="183"/>
      <c r="FVQ104" s="182"/>
      <c r="FVV104" s="183"/>
      <c r="FVW104" s="183"/>
      <c r="FVX104" s="183"/>
      <c r="FVY104" s="184"/>
      <c r="FVZ104" s="185"/>
      <c r="FWA104" s="183"/>
      <c r="FWC104" s="182"/>
      <c r="FWH104" s="183"/>
      <c r="FWI104" s="183"/>
      <c r="FWJ104" s="183"/>
      <c r="FWK104" s="184"/>
      <c r="FWL104" s="185"/>
      <c r="FWM104" s="183"/>
      <c r="FWO104" s="182"/>
      <c r="FWT104" s="183"/>
      <c r="FWU104" s="183"/>
      <c r="FWV104" s="183"/>
      <c r="FWW104" s="184"/>
      <c r="FWX104" s="185"/>
      <c r="FWY104" s="183"/>
      <c r="FXA104" s="182"/>
      <c r="FXF104" s="183"/>
      <c r="FXG104" s="183"/>
      <c r="FXH104" s="183"/>
      <c r="FXI104" s="184"/>
      <c r="FXJ104" s="185"/>
      <c r="FXK104" s="183"/>
      <c r="FXM104" s="182"/>
      <c r="FXR104" s="183"/>
      <c r="FXS104" s="183"/>
      <c r="FXT104" s="183"/>
      <c r="FXU104" s="184"/>
      <c r="FXV104" s="185"/>
      <c r="FXW104" s="183"/>
      <c r="FXY104" s="182"/>
      <c r="FYD104" s="183"/>
      <c r="FYE104" s="183"/>
      <c r="FYF104" s="183"/>
      <c r="FYG104" s="184"/>
      <c r="FYH104" s="185"/>
      <c r="FYI104" s="183"/>
      <c r="FYK104" s="182"/>
      <c r="FYP104" s="183"/>
      <c r="FYQ104" s="183"/>
      <c r="FYR104" s="183"/>
      <c r="FYS104" s="184"/>
      <c r="FYT104" s="185"/>
      <c r="FYU104" s="183"/>
      <c r="FYW104" s="182"/>
      <c r="FZB104" s="183"/>
      <c r="FZC104" s="183"/>
      <c r="FZD104" s="183"/>
      <c r="FZE104" s="184"/>
      <c r="FZF104" s="185"/>
      <c r="FZG104" s="183"/>
      <c r="FZI104" s="182"/>
      <c r="FZN104" s="183"/>
      <c r="FZO104" s="183"/>
      <c r="FZP104" s="183"/>
      <c r="FZQ104" s="184"/>
      <c r="FZR104" s="185"/>
      <c r="FZS104" s="183"/>
      <c r="FZU104" s="182"/>
      <c r="FZZ104" s="183"/>
      <c r="GAA104" s="183"/>
      <c r="GAB104" s="183"/>
      <c r="GAC104" s="184"/>
      <c r="GAD104" s="185"/>
      <c r="GAE104" s="183"/>
      <c r="GAG104" s="182"/>
      <c r="GAL104" s="183"/>
      <c r="GAM104" s="183"/>
      <c r="GAN104" s="183"/>
      <c r="GAO104" s="184"/>
      <c r="GAP104" s="185"/>
      <c r="GAQ104" s="183"/>
      <c r="GAS104" s="182"/>
      <c r="GAX104" s="183"/>
      <c r="GAY104" s="183"/>
      <c r="GAZ104" s="183"/>
      <c r="GBA104" s="184"/>
      <c r="GBB104" s="185"/>
      <c r="GBC104" s="183"/>
      <c r="GBE104" s="182"/>
      <c r="GBJ104" s="183"/>
      <c r="GBK104" s="183"/>
      <c r="GBL104" s="183"/>
      <c r="GBM104" s="184"/>
      <c r="GBN104" s="185"/>
      <c r="GBO104" s="183"/>
      <c r="GBQ104" s="182"/>
      <c r="GBV104" s="183"/>
      <c r="GBW104" s="183"/>
      <c r="GBX104" s="183"/>
      <c r="GBY104" s="184"/>
      <c r="GBZ104" s="185"/>
      <c r="GCA104" s="183"/>
      <c r="GCC104" s="182"/>
      <c r="GCH104" s="183"/>
      <c r="GCI104" s="183"/>
      <c r="GCJ104" s="183"/>
      <c r="GCK104" s="184"/>
      <c r="GCL104" s="185"/>
      <c r="GCM104" s="183"/>
      <c r="GCO104" s="182"/>
      <c r="GCT104" s="183"/>
      <c r="GCU104" s="183"/>
      <c r="GCV104" s="183"/>
      <c r="GCW104" s="184"/>
      <c r="GCX104" s="185"/>
      <c r="GCY104" s="183"/>
      <c r="GDA104" s="182"/>
      <c r="GDF104" s="183"/>
      <c r="GDG104" s="183"/>
      <c r="GDH104" s="183"/>
      <c r="GDI104" s="184"/>
      <c r="GDJ104" s="185"/>
      <c r="GDK104" s="183"/>
      <c r="GDM104" s="182"/>
      <c r="GDR104" s="183"/>
      <c r="GDS104" s="183"/>
      <c r="GDT104" s="183"/>
      <c r="GDU104" s="184"/>
      <c r="GDV104" s="185"/>
      <c r="GDW104" s="183"/>
      <c r="GDY104" s="182"/>
      <c r="GED104" s="183"/>
      <c r="GEE104" s="183"/>
      <c r="GEF104" s="183"/>
      <c r="GEG104" s="184"/>
      <c r="GEH104" s="185"/>
      <c r="GEI104" s="183"/>
      <c r="GEK104" s="182"/>
      <c r="GEP104" s="183"/>
      <c r="GEQ104" s="183"/>
      <c r="GER104" s="183"/>
      <c r="GES104" s="184"/>
      <c r="GET104" s="185"/>
      <c r="GEU104" s="183"/>
      <c r="GEW104" s="182"/>
      <c r="GFB104" s="183"/>
      <c r="GFC104" s="183"/>
      <c r="GFD104" s="183"/>
      <c r="GFE104" s="184"/>
      <c r="GFF104" s="185"/>
      <c r="GFG104" s="183"/>
      <c r="GFI104" s="182"/>
      <c r="GFN104" s="183"/>
      <c r="GFO104" s="183"/>
      <c r="GFP104" s="183"/>
      <c r="GFQ104" s="184"/>
      <c r="GFR104" s="185"/>
      <c r="GFS104" s="183"/>
      <c r="GFU104" s="182"/>
      <c r="GFZ104" s="183"/>
      <c r="GGA104" s="183"/>
      <c r="GGB104" s="183"/>
      <c r="GGC104" s="184"/>
      <c r="GGD104" s="185"/>
      <c r="GGE104" s="183"/>
      <c r="GGG104" s="182"/>
      <c r="GGL104" s="183"/>
      <c r="GGM104" s="183"/>
      <c r="GGN104" s="183"/>
      <c r="GGO104" s="184"/>
      <c r="GGP104" s="185"/>
      <c r="GGQ104" s="183"/>
      <c r="GGS104" s="182"/>
      <c r="GGX104" s="183"/>
      <c r="GGY104" s="183"/>
      <c r="GGZ104" s="183"/>
      <c r="GHA104" s="184"/>
      <c r="GHB104" s="185"/>
      <c r="GHC104" s="183"/>
      <c r="GHE104" s="182"/>
      <c r="GHJ104" s="183"/>
      <c r="GHK104" s="183"/>
      <c r="GHL104" s="183"/>
      <c r="GHM104" s="184"/>
      <c r="GHN104" s="185"/>
      <c r="GHO104" s="183"/>
      <c r="GHQ104" s="182"/>
      <c r="GHV104" s="183"/>
      <c r="GHW104" s="183"/>
      <c r="GHX104" s="183"/>
      <c r="GHY104" s="184"/>
      <c r="GHZ104" s="185"/>
      <c r="GIA104" s="183"/>
      <c r="GIC104" s="182"/>
      <c r="GIH104" s="183"/>
      <c r="GII104" s="183"/>
      <c r="GIJ104" s="183"/>
      <c r="GIK104" s="184"/>
      <c r="GIL104" s="185"/>
      <c r="GIM104" s="183"/>
      <c r="GIO104" s="182"/>
      <c r="GIT104" s="183"/>
      <c r="GIU104" s="183"/>
      <c r="GIV104" s="183"/>
      <c r="GIW104" s="184"/>
      <c r="GIX104" s="185"/>
      <c r="GIY104" s="183"/>
      <c r="GJA104" s="182"/>
      <c r="GJF104" s="183"/>
      <c r="GJG104" s="183"/>
      <c r="GJH104" s="183"/>
      <c r="GJI104" s="184"/>
      <c r="GJJ104" s="185"/>
      <c r="GJK104" s="183"/>
      <c r="GJM104" s="182"/>
      <c r="GJR104" s="183"/>
      <c r="GJS104" s="183"/>
      <c r="GJT104" s="183"/>
      <c r="GJU104" s="184"/>
      <c r="GJV104" s="185"/>
      <c r="GJW104" s="183"/>
      <c r="GJY104" s="182"/>
      <c r="GKD104" s="183"/>
      <c r="GKE104" s="183"/>
      <c r="GKF104" s="183"/>
      <c r="GKG104" s="184"/>
      <c r="GKH104" s="185"/>
      <c r="GKI104" s="183"/>
      <c r="GKK104" s="182"/>
      <c r="GKP104" s="183"/>
      <c r="GKQ104" s="183"/>
      <c r="GKR104" s="183"/>
      <c r="GKS104" s="184"/>
      <c r="GKT104" s="185"/>
      <c r="GKU104" s="183"/>
      <c r="GKW104" s="182"/>
      <c r="GLB104" s="183"/>
      <c r="GLC104" s="183"/>
      <c r="GLD104" s="183"/>
      <c r="GLE104" s="184"/>
      <c r="GLF104" s="185"/>
      <c r="GLG104" s="183"/>
      <c r="GLI104" s="182"/>
      <c r="GLN104" s="183"/>
      <c r="GLO104" s="183"/>
      <c r="GLP104" s="183"/>
      <c r="GLQ104" s="184"/>
      <c r="GLR104" s="185"/>
      <c r="GLS104" s="183"/>
      <c r="GLU104" s="182"/>
      <c r="GLZ104" s="183"/>
      <c r="GMA104" s="183"/>
      <c r="GMB104" s="183"/>
      <c r="GMC104" s="184"/>
      <c r="GMD104" s="185"/>
      <c r="GME104" s="183"/>
      <c r="GMG104" s="182"/>
      <c r="GML104" s="183"/>
      <c r="GMM104" s="183"/>
      <c r="GMN104" s="183"/>
      <c r="GMO104" s="184"/>
      <c r="GMP104" s="185"/>
      <c r="GMQ104" s="183"/>
      <c r="GMS104" s="182"/>
      <c r="GMX104" s="183"/>
      <c r="GMY104" s="183"/>
      <c r="GMZ104" s="183"/>
      <c r="GNA104" s="184"/>
      <c r="GNB104" s="185"/>
      <c r="GNC104" s="183"/>
      <c r="GNE104" s="182"/>
      <c r="GNJ104" s="183"/>
      <c r="GNK104" s="183"/>
      <c r="GNL104" s="183"/>
      <c r="GNM104" s="184"/>
      <c r="GNN104" s="185"/>
      <c r="GNO104" s="183"/>
      <c r="GNQ104" s="182"/>
      <c r="GNV104" s="183"/>
      <c r="GNW104" s="183"/>
      <c r="GNX104" s="183"/>
      <c r="GNY104" s="184"/>
      <c r="GNZ104" s="185"/>
      <c r="GOA104" s="183"/>
      <c r="GOC104" s="182"/>
      <c r="GOH104" s="183"/>
      <c r="GOI104" s="183"/>
      <c r="GOJ104" s="183"/>
      <c r="GOK104" s="184"/>
      <c r="GOL104" s="185"/>
      <c r="GOM104" s="183"/>
      <c r="GOO104" s="182"/>
      <c r="GOT104" s="183"/>
      <c r="GOU104" s="183"/>
      <c r="GOV104" s="183"/>
      <c r="GOW104" s="184"/>
      <c r="GOX104" s="185"/>
      <c r="GOY104" s="183"/>
      <c r="GPA104" s="182"/>
      <c r="GPF104" s="183"/>
      <c r="GPG104" s="183"/>
      <c r="GPH104" s="183"/>
      <c r="GPI104" s="184"/>
      <c r="GPJ104" s="185"/>
      <c r="GPK104" s="183"/>
      <c r="GPM104" s="182"/>
      <c r="GPR104" s="183"/>
      <c r="GPS104" s="183"/>
      <c r="GPT104" s="183"/>
      <c r="GPU104" s="184"/>
      <c r="GPV104" s="185"/>
      <c r="GPW104" s="183"/>
      <c r="GPY104" s="182"/>
      <c r="GQD104" s="183"/>
      <c r="GQE104" s="183"/>
      <c r="GQF104" s="183"/>
      <c r="GQG104" s="184"/>
      <c r="GQH104" s="185"/>
      <c r="GQI104" s="183"/>
      <c r="GQK104" s="182"/>
      <c r="GQP104" s="183"/>
      <c r="GQQ104" s="183"/>
      <c r="GQR104" s="183"/>
      <c r="GQS104" s="184"/>
      <c r="GQT104" s="185"/>
      <c r="GQU104" s="183"/>
      <c r="GQW104" s="182"/>
      <c r="GRB104" s="183"/>
      <c r="GRC104" s="183"/>
      <c r="GRD104" s="183"/>
      <c r="GRE104" s="184"/>
      <c r="GRF104" s="185"/>
      <c r="GRG104" s="183"/>
      <c r="GRI104" s="182"/>
      <c r="GRN104" s="183"/>
      <c r="GRO104" s="183"/>
      <c r="GRP104" s="183"/>
      <c r="GRQ104" s="184"/>
      <c r="GRR104" s="185"/>
      <c r="GRS104" s="183"/>
      <c r="GRU104" s="182"/>
      <c r="GRZ104" s="183"/>
      <c r="GSA104" s="183"/>
      <c r="GSB104" s="183"/>
      <c r="GSC104" s="184"/>
      <c r="GSD104" s="185"/>
      <c r="GSE104" s="183"/>
      <c r="GSG104" s="182"/>
      <c r="GSL104" s="183"/>
      <c r="GSM104" s="183"/>
      <c r="GSN104" s="183"/>
      <c r="GSO104" s="184"/>
      <c r="GSP104" s="185"/>
      <c r="GSQ104" s="183"/>
      <c r="GSS104" s="182"/>
      <c r="GSX104" s="183"/>
      <c r="GSY104" s="183"/>
      <c r="GSZ104" s="183"/>
      <c r="GTA104" s="184"/>
      <c r="GTB104" s="185"/>
      <c r="GTC104" s="183"/>
      <c r="GTE104" s="182"/>
      <c r="GTJ104" s="183"/>
      <c r="GTK104" s="183"/>
      <c r="GTL104" s="183"/>
      <c r="GTM104" s="184"/>
      <c r="GTN104" s="185"/>
      <c r="GTO104" s="183"/>
      <c r="GTQ104" s="182"/>
      <c r="GTV104" s="183"/>
      <c r="GTW104" s="183"/>
      <c r="GTX104" s="183"/>
      <c r="GTY104" s="184"/>
      <c r="GTZ104" s="185"/>
      <c r="GUA104" s="183"/>
      <c r="GUC104" s="182"/>
      <c r="GUH104" s="183"/>
      <c r="GUI104" s="183"/>
      <c r="GUJ104" s="183"/>
      <c r="GUK104" s="184"/>
      <c r="GUL104" s="185"/>
      <c r="GUM104" s="183"/>
      <c r="GUO104" s="182"/>
      <c r="GUT104" s="183"/>
      <c r="GUU104" s="183"/>
      <c r="GUV104" s="183"/>
      <c r="GUW104" s="184"/>
      <c r="GUX104" s="185"/>
      <c r="GUY104" s="183"/>
      <c r="GVA104" s="182"/>
      <c r="GVF104" s="183"/>
      <c r="GVG104" s="183"/>
      <c r="GVH104" s="183"/>
      <c r="GVI104" s="184"/>
      <c r="GVJ104" s="185"/>
      <c r="GVK104" s="183"/>
      <c r="GVM104" s="182"/>
      <c r="GVR104" s="183"/>
      <c r="GVS104" s="183"/>
      <c r="GVT104" s="183"/>
      <c r="GVU104" s="184"/>
      <c r="GVV104" s="185"/>
      <c r="GVW104" s="183"/>
      <c r="GVY104" s="182"/>
      <c r="GWD104" s="183"/>
      <c r="GWE104" s="183"/>
      <c r="GWF104" s="183"/>
      <c r="GWG104" s="184"/>
      <c r="GWH104" s="185"/>
      <c r="GWI104" s="183"/>
      <c r="GWK104" s="182"/>
      <c r="GWP104" s="183"/>
      <c r="GWQ104" s="183"/>
      <c r="GWR104" s="183"/>
      <c r="GWS104" s="184"/>
      <c r="GWT104" s="185"/>
      <c r="GWU104" s="183"/>
      <c r="GWW104" s="182"/>
      <c r="GXB104" s="183"/>
      <c r="GXC104" s="183"/>
      <c r="GXD104" s="183"/>
      <c r="GXE104" s="184"/>
      <c r="GXF104" s="185"/>
      <c r="GXG104" s="183"/>
      <c r="GXI104" s="182"/>
      <c r="GXN104" s="183"/>
      <c r="GXO104" s="183"/>
      <c r="GXP104" s="183"/>
      <c r="GXQ104" s="184"/>
      <c r="GXR104" s="185"/>
      <c r="GXS104" s="183"/>
      <c r="GXU104" s="182"/>
      <c r="GXZ104" s="183"/>
      <c r="GYA104" s="183"/>
      <c r="GYB104" s="183"/>
      <c r="GYC104" s="184"/>
      <c r="GYD104" s="185"/>
      <c r="GYE104" s="183"/>
      <c r="GYG104" s="182"/>
      <c r="GYL104" s="183"/>
      <c r="GYM104" s="183"/>
      <c r="GYN104" s="183"/>
      <c r="GYO104" s="184"/>
      <c r="GYP104" s="185"/>
      <c r="GYQ104" s="183"/>
      <c r="GYS104" s="182"/>
      <c r="GYX104" s="183"/>
      <c r="GYY104" s="183"/>
      <c r="GYZ104" s="183"/>
      <c r="GZA104" s="184"/>
      <c r="GZB104" s="185"/>
      <c r="GZC104" s="183"/>
      <c r="GZE104" s="182"/>
      <c r="GZJ104" s="183"/>
      <c r="GZK104" s="183"/>
      <c r="GZL104" s="183"/>
      <c r="GZM104" s="184"/>
      <c r="GZN104" s="185"/>
      <c r="GZO104" s="183"/>
      <c r="GZQ104" s="182"/>
      <c r="GZV104" s="183"/>
      <c r="GZW104" s="183"/>
      <c r="GZX104" s="183"/>
      <c r="GZY104" s="184"/>
      <c r="GZZ104" s="185"/>
      <c r="HAA104" s="183"/>
      <c r="HAC104" s="182"/>
      <c r="HAH104" s="183"/>
      <c r="HAI104" s="183"/>
      <c r="HAJ104" s="183"/>
      <c r="HAK104" s="184"/>
      <c r="HAL104" s="185"/>
      <c r="HAM104" s="183"/>
      <c r="HAO104" s="182"/>
      <c r="HAT104" s="183"/>
      <c r="HAU104" s="183"/>
      <c r="HAV104" s="183"/>
      <c r="HAW104" s="184"/>
      <c r="HAX104" s="185"/>
      <c r="HAY104" s="183"/>
      <c r="HBA104" s="182"/>
      <c r="HBF104" s="183"/>
      <c r="HBG104" s="183"/>
      <c r="HBH104" s="183"/>
      <c r="HBI104" s="184"/>
      <c r="HBJ104" s="185"/>
      <c r="HBK104" s="183"/>
      <c r="HBM104" s="182"/>
      <c r="HBR104" s="183"/>
      <c r="HBS104" s="183"/>
      <c r="HBT104" s="183"/>
      <c r="HBU104" s="184"/>
      <c r="HBV104" s="185"/>
      <c r="HBW104" s="183"/>
      <c r="HBY104" s="182"/>
      <c r="HCD104" s="183"/>
      <c r="HCE104" s="183"/>
      <c r="HCF104" s="183"/>
      <c r="HCG104" s="184"/>
      <c r="HCH104" s="185"/>
      <c r="HCI104" s="183"/>
      <c r="HCK104" s="182"/>
      <c r="HCP104" s="183"/>
      <c r="HCQ104" s="183"/>
      <c r="HCR104" s="183"/>
      <c r="HCS104" s="184"/>
      <c r="HCT104" s="185"/>
      <c r="HCU104" s="183"/>
      <c r="HCW104" s="182"/>
      <c r="HDB104" s="183"/>
      <c r="HDC104" s="183"/>
      <c r="HDD104" s="183"/>
      <c r="HDE104" s="184"/>
      <c r="HDF104" s="185"/>
      <c r="HDG104" s="183"/>
      <c r="HDI104" s="182"/>
      <c r="HDN104" s="183"/>
      <c r="HDO104" s="183"/>
      <c r="HDP104" s="183"/>
      <c r="HDQ104" s="184"/>
      <c r="HDR104" s="185"/>
      <c r="HDS104" s="183"/>
      <c r="HDU104" s="182"/>
      <c r="HDZ104" s="183"/>
      <c r="HEA104" s="183"/>
      <c r="HEB104" s="183"/>
      <c r="HEC104" s="184"/>
      <c r="HED104" s="185"/>
      <c r="HEE104" s="183"/>
      <c r="HEG104" s="182"/>
      <c r="HEL104" s="183"/>
      <c r="HEM104" s="183"/>
      <c r="HEN104" s="183"/>
      <c r="HEO104" s="184"/>
      <c r="HEP104" s="185"/>
      <c r="HEQ104" s="183"/>
      <c r="HES104" s="182"/>
      <c r="HEX104" s="183"/>
      <c r="HEY104" s="183"/>
      <c r="HEZ104" s="183"/>
      <c r="HFA104" s="184"/>
      <c r="HFB104" s="185"/>
      <c r="HFC104" s="183"/>
      <c r="HFE104" s="182"/>
      <c r="HFJ104" s="183"/>
      <c r="HFK104" s="183"/>
      <c r="HFL104" s="183"/>
      <c r="HFM104" s="184"/>
      <c r="HFN104" s="185"/>
      <c r="HFO104" s="183"/>
      <c r="HFQ104" s="182"/>
      <c r="HFV104" s="183"/>
      <c r="HFW104" s="183"/>
      <c r="HFX104" s="183"/>
      <c r="HFY104" s="184"/>
      <c r="HFZ104" s="185"/>
      <c r="HGA104" s="183"/>
      <c r="HGC104" s="182"/>
      <c r="HGH104" s="183"/>
      <c r="HGI104" s="183"/>
      <c r="HGJ104" s="183"/>
      <c r="HGK104" s="184"/>
      <c r="HGL104" s="185"/>
      <c r="HGM104" s="183"/>
      <c r="HGO104" s="182"/>
      <c r="HGT104" s="183"/>
      <c r="HGU104" s="183"/>
      <c r="HGV104" s="183"/>
      <c r="HGW104" s="184"/>
      <c r="HGX104" s="185"/>
      <c r="HGY104" s="183"/>
      <c r="HHA104" s="182"/>
      <c r="HHF104" s="183"/>
      <c r="HHG104" s="183"/>
      <c r="HHH104" s="183"/>
      <c r="HHI104" s="184"/>
      <c r="HHJ104" s="185"/>
      <c r="HHK104" s="183"/>
      <c r="HHM104" s="182"/>
      <c r="HHR104" s="183"/>
      <c r="HHS104" s="183"/>
      <c r="HHT104" s="183"/>
      <c r="HHU104" s="184"/>
      <c r="HHV104" s="185"/>
      <c r="HHW104" s="183"/>
      <c r="HHY104" s="182"/>
      <c r="HID104" s="183"/>
      <c r="HIE104" s="183"/>
      <c r="HIF104" s="183"/>
      <c r="HIG104" s="184"/>
      <c r="HIH104" s="185"/>
      <c r="HII104" s="183"/>
      <c r="HIK104" s="182"/>
      <c r="HIP104" s="183"/>
      <c r="HIQ104" s="183"/>
      <c r="HIR104" s="183"/>
      <c r="HIS104" s="184"/>
      <c r="HIT104" s="185"/>
      <c r="HIU104" s="183"/>
      <c r="HIW104" s="182"/>
      <c r="HJB104" s="183"/>
      <c r="HJC104" s="183"/>
      <c r="HJD104" s="183"/>
      <c r="HJE104" s="184"/>
      <c r="HJF104" s="185"/>
      <c r="HJG104" s="183"/>
      <c r="HJI104" s="182"/>
      <c r="HJN104" s="183"/>
      <c r="HJO104" s="183"/>
      <c r="HJP104" s="183"/>
      <c r="HJQ104" s="184"/>
      <c r="HJR104" s="185"/>
      <c r="HJS104" s="183"/>
      <c r="HJU104" s="182"/>
      <c r="HJZ104" s="183"/>
      <c r="HKA104" s="183"/>
      <c r="HKB104" s="183"/>
      <c r="HKC104" s="184"/>
      <c r="HKD104" s="185"/>
      <c r="HKE104" s="183"/>
      <c r="HKG104" s="182"/>
      <c r="HKL104" s="183"/>
      <c r="HKM104" s="183"/>
      <c r="HKN104" s="183"/>
      <c r="HKO104" s="184"/>
      <c r="HKP104" s="185"/>
      <c r="HKQ104" s="183"/>
      <c r="HKS104" s="182"/>
      <c r="HKX104" s="183"/>
      <c r="HKY104" s="183"/>
      <c r="HKZ104" s="183"/>
      <c r="HLA104" s="184"/>
      <c r="HLB104" s="185"/>
      <c r="HLC104" s="183"/>
      <c r="HLE104" s="182"/>
      <c r="HLJ104" s="183"/>
      <c r="HLK104" s="183"/>
      <c r="HLL104" s="183"/>
      <c r="HLM104" s="184"/>
      <c r="HLN104" s="185"/>
      <c r="HLO104" s="183"/>
      <c r="HLQ104" s="182"/>
      <c r="HLV104" s="183"/>
      <c r="HLW104" s="183"/>
      <c r="HLX104" s="183"/>
      <c r="HLY104" s="184"/>
      <c r="HLZ104" s="185"/>
      <c r="HMA104" s="183"/>
      <c r="HMC104" s="182"/>
      <c r="HMH104" s="183"/>
      <c r="HMI104" s="183"/>
      <c r="HMJ104" s="183"/>
      <c r="HMK104" s="184"/>
      <c r="HML104" s="185"/>
      <c r="HMM104" s="183"/>
      <c r="HMO104" s="182"/>
      <c r="HMT104" s="183"/>
      <c r="HMU104" s="183"/>
      <c r="HMV104" s="183"/>
      <c r="HMW104" s="184"/>
      <c r="HMX104" s="185"/>
      <c r="HMY104" s="183"/>
      <c r="HNA104" s="182"/>
      <c r="HNF104" s="183"/>
      <c r="HNG104" s="183"/>
      <c r="HNH104" s="183"/>
      <c r="HNI104" s="184"/>
      <c r="HNJ104" s="185"/>
      <c r="HNK104" s="183"/>
      <c r="HNM104" s="182"/>
      <c r="HNR104" s="183"/>
      <c r="HNS104" s="183"/>
      <c r="HNT104" s="183"/>
      <c r="HNU104" s="184"/>
      <c r="HNV104" s="185"/>
      <c r="HNW104" s="183"/>
      <c r="HNY104" s="182"/>
      <c r="HOD104" s="183"/>
      <c r="HOE104" s="183"/>
      <c r="HOF104" s="183"/>
      <c r="HOG104" s="184"/>
      <c r="HOH104" s="185"/>
      <c r="HOI104" s="183"/>
      <c r="HOK104" s="182"/>
      <c r="HOP104" s="183"/>
      <c r="HOQ104" s="183"/>
      <c r="HOR104" s="183"/>
      <c r="HOS104" s="184"/>
      <c r="HOT104" s="185"/>
      <c r="HOU104" s="183"/>
      <c r="HOW104" s="182"/>
      <c r="HPB104" s="183"/>
      <c r="HPC104" s="183"/>
      <c r="HPD104" s="183"/>
      <c r="HPE104" s="184"/>
      <c r="HPF104" s="185"/>
      <c r="HPG104" s="183"/>
      <c r="HPI104" s="182"/>
      <c r="HPN104" s="183"/>
      <c r="HPO104" s="183"/>
      <c r="HPP104" s="183"/>
      <c r="HPQ104" s="184"/>
      <c r="HPR104" s="185"/>
      <c r="HPS104" s="183"/>
      <c r="HPU104" s="182"/>
      <c r="HPZ104" s="183"/>
      <c r="HQA104" s="183"/>
      <c r="HQB104" s="183"/>
      <c r="HQC104" s="184"/>
      <c r="HQD104" s="185"/>
      <c r="HQE104" s="183"/>
      <c r="HQG104" s="182"/>
      <c r="HQL104" s="183"/>
      <c r="HQM104" s="183"/>
      <c r="HQN104" s="183"/>
      <c r="HQO104" s="184"/>
      <c r="HQP104" s="185"/>
      <c r="HQQ104" s="183"/>
      <c r="HQS104" s="182"/>
      <c r="HQX104" s="183"/>
      <c r="HQY104" s="183"/>
      <c r="HQZ104" s="183"/>
      <c r="HRA104" s="184"/>
      <c r="HRB104" s="185"/>
      <c r="HRC104" s="183"/>
      <c r="HRE104" s="182"/>
      <c r="HRJ104" s="183"/>
      <c r="HRK104" s="183"/>
      <c r="HRL104" s="183"/>
      <c r="HRM104" s="184"/>
      <c r="HRN104" s="185"/>
      <c r="HRO104" s="183"/>
      <c r="HRQ104" s="182"/>
      <c r="HRV104" s="183"/>
      <c r="HRW104" s="183"/>
      <c r="HRX104" s="183"/>
      <c r="HRY104" s="184"/>
      <c r="HRZ104" s="185"/>
      <c r="HSA104" s="183"/>
      <c r="HSC104" s="182"/>
      <c r="HSH104" s="183"/>
      <c r="HSI104" s="183"/>
      <c r="HSJ104" s="183"/>
      <c r="HSK104" s="184"/>
      <c r="HSL104" s="185"/>
      <c r="HSM104" s="183"/>
      <c r="HSO104" s="182"/>
      <c r="HST104" s="183"/>
      <c r="HSU104" s="183"/>
      <c r="HSV104" s="183"/>
      <c r="HSW104" s="184"/>
      <c r="HSX104" s="185"/>
      <c r="HSY104" s="183"/>
      <c r="HTA104" s="182"/>
      <c r="HTF104" s="183"/>
      <c r="HTG104" s="183"/>
      <c r="HTH104" s="183"/>
      <c r="HTI104" s="184"/>
      <c r="HTJ104" s="185"/>
      <c r="HTK104" s="183"/>
      <c r="HTM104" s="182"/>
      <c r="HTR104" s="183"/>
      <c r="HTS104" s="183"/>
      <c r="HTT104" s="183"/>
      <c r="HTU104" s="184"/>
      <c r="HTV104" s="185"/>
      <c r="HTW104" s="183"/>
      <c r="HTY104" s="182"/>
      <c r="HUD104" s="183"/>
      <c r="HUE104" s="183"/>
      <c r="HUF104" s="183"/>
      <c r="HUG104" s="184"/>
      <c r="HUH104" s="185"/>
      <c r="HUI104" s="183"/>
      <c r="HUK104" s="182"/>
      <c r="HUP104" s="183"/>
      <c r="HUQ104" s="183"/>
      <c r="HUR104" s="183"/>
      <c r="HUS104" s="184"/>
      <c r="HUT104" s="185"/>
      <c r="HUU104" s="183"/>
      <c r="HUW104" s="182"/>
      <c r="HVB104" s="183"/>
      <c r="HVC104" s="183"/>
      <c r="HVD104" s="183"/>
      <c r="HVE104" s="184"/>
      <c r="HVF104" s="185"/>
      <c r="HVG104" s="183"/>
      <c r="HVI104" s="182"/>
      <c r="HVN104" s="183"/>
      <c r="HVO104" s="183"/>
      <c r="HVP104" s="183"/>
      <c r="HVQ104" s="184"/>
      <c r="HVR104" s="185"/>
      <c r="HVS104" s="183"/>
      <c r="HVU104" s="182"/>
      <c r="HVZ104" s="183"/>
      <c r="HWA104" s="183"/>
      <c r="HWB104" s="183"/>
      <c r="HWC104" s="184"/>
      <c r="HWD104" s="185"/>
      <c r="HWE104" s="183"/>
      <c r="HWG104" s="182"/>
      <c r="HWL104" s="183"/>
      <c r="HWM104" s="183"/>
      <c r="HWN104" s="183"/>
      <c r="HWO104" s="184"/>
      <c r="HWP104" s="185"/>
      <c r="HWQ104" s="183"/>
      <c r="HWS104" s="182"/>
      <c r="HWX104" s="183"/>
      <c r="HWY104" s="183"/>
      <c r="HWZ104" s="183"/>
      <c r="HXA104" s="184"/>
      <c r="HXB104" s="185"/>
      <c r="HXC104" s="183"/>
      <c r="HXE104" s="182"/>
      <c r="HXJ104" s="183"/>
      <c r="HXK104" s="183"/>
      <c r="HXL104" s="183"/>
      <c r="HXM104" s="184"/>
      <c r="HXN104" s="185"/>
      <c r="HXO104" s="183"/>
      <c r="HXQ104" s="182"/>
      <c r="HXV104" s="183"/>
      <c r="HXW104" s="183"/>
      <c r="HXX104" s="183"/>
      <c r="HXY104" s="184"/>
      <c r="HXZ104" s="185"/>
      <c r="HYA104" s="183"/>
      <c r="HYC104" s="182"/>
      <c r="HYH104" s="183"/>
      <c r="HYI104" s="183"/>
      <c r="HYJ104" s="183"/>
      <c r="HYK104" s="184"/>
      <c r="HYL104" s="185"/>
      <c r="HYM104" s="183"/>
      <c r="HYO104" s="182"/>
      <c r="HYT104" s="183"/>
      <c r="HYU104" s="183"/>
      <c r="HYV104" s="183"/>
      <c r="HYW104" s="184"/>
      <c r="HYX104" s="185"/>
      <c r="HYY104" s="183"/>
      <c r="HZA104" s="182"/>
      <c r="HZF104" s="183"/>
      <c r="HZG104" s="183"/>
      <c r="HZH104" s="183"/>
      <c r="HZI104" s="184"/>
      <c r="HZJ104" s="185"/>
      <c r="HZK104" s="183"/>
      <c r="HZM104" s="182"/>
      <c r="HZR104" s="183"/>
      <c r="HZS104" s="183"/>
      <c r="HZT104" s="183"/>
      <c r="HZU104" s="184"/>
      <c r="HZV104" s="185"/>
      <c r="HZW104" s="183"/>
      <c r="HZY104" s="182"/>
      <c r="IAD104" s="183"/>
      <c r="IAE104" s="183"/>
      <c r="IAF104" s="183"/>
      <c r="IAG104" s="184"/>
      <c r="IAH104" s="185"/>
      <c r="IAI104" s="183"/>
      <c r="IAK104" s="182"/>
      <c r="IAP104" s="183"/>
      <c r="IAQ104" s="183"/>
      <c r="IAR104" s="183"/>
      <c r="IAS104" s="184"/>
      <c r="IAT104" s="185"/>
      <c r="IAU104" s="183"/>
      <c r="IAW104" s="182"/>
      <c r="IBB104" s="183"/>
      <c r="IBC104" s="183"/>
      <c r="IBD104" s="183"/>
      <c r="IBE104" s="184"/>
      <c r="IBF104" s="185"/>
      <c r="IBG104" s="183"/>
      <c r="IBI104" s="182"/>
      <c r="IBN104" s="183"/>
      <c r="IBO104" s="183"/>
      <c r="IBP104" s="183"/>
      <c r="IBQ104" s="184"/>
      <c r="IBR104" s="185"/>
      <c r="IBS104" s="183"/>
      <c r="IBU104" s="182"/>
      <c r="IBZ104" s="183"/>
      <c r="ICA104" s="183"/>
      <c r="ICB104" s="183"/>
      <c r="ICC104" s="184"/>
      <c r="ICD104" s="185"/>
      <c r="ICE104" s="183"/>
      <c r="ICG104" s="182"/>
      <c r="ICL104" s="183"/>
      <c r="ICM104" s="183"/>
      <c r="ICN104" s="183"/>
      <c r="ICO104" s="184"/>
      <c r="ICP104" s="185"/>
      <c r="ICQ104" s="183"/>
      <c r="ICS104" s="182"/>
      <c r="ICX104" s="183"/>
      <c r="ICY104" s="183"/>
      <c r="ICZ104" s="183"/>
      <c r="IDA104" s="184"/>
      <c r="IDB104" s="185"/>
      <c r="IDC104" s="183"/>
      <c r="IDE104" s="182"/>
      <c r="IDJ104" s="183"/>
      <c r="IDK104" s="183"/>
      <c r="IDL104" s="183"/>
      <c r="IDM104" s="184"/>
      <c r="IDN104" s="185"/>
      <c r="IDO104" s="183"/>
      <c r="IDQ104" s="182"/>
      <c r="IDV104" s="183"/>
      <c r="IDW104" s="183"/>
      <c r="IDX104" s="183"/>
      <c r="IDY104" s="184"/>
      <c r="IDZ104" s="185"/>
      <c r="IEA104" s="183"/>
      <c r="IEC104" s="182"/>
      <c r="IEH104" s="183"/>
      <c r="IEI104" s="183"/>
      <c r="IEJ104" s="183"/>
      <c r="IEK104" s="184"/>
      <c r="IEL104" s="185"/>
      <c r="IEM104" s="183"/>
      <c r="IEO104" s="182"/>
      <c r="IET104" s="183"/>
      <c r="IEU104" s="183"/>
      <c r="IEV104" s="183"/>
      <c r="IEW104" s="184"/>
      <c r="IEX104" s="185"/>
      <c r="IEY104" s="183"/>
      <c r="IFA104" s="182"/>
      <c r="IFF104" s="183"/>
      <c r="IFG104" s="183"/>
      <c r="IFH104" s="183"/>
      <c r="IFI104" s="184"/>
      <c r="IFJ104" s="185"/>
      <c r="IFK104" s="183"/>
      <c r="IFM104" s="182"/>
      <c r="IFR104" s="183"/>
      <c r="IFS104" s="183"/>
      <c r="IFT104" s="183"/>
      <c r="IFU104" s="184"/>
      <c r="IFV104" s="185"/>
      <c r="IFW104" s="183"/>
      <c r="IFY104" s="182"/>
      <c r="IGD104" s="183"/>
      <c r="IGE104" s="183"/>
      <c r="IGF104" s="183"/>
      <c r="IGG104" s="184"/>
      <c r="IGH104" s="185"/>
      <c r="IGI104" s="183"/>
      <c r="IGK104" s="182"/>
      <c r="IGP104" s="183"/>
      <c r="IGQ104" s="183"/>
      <c r="IGR104" s="183"/>
      <c r="IGS104" s="184"/>
      <c r="IGT104" s="185"/>
      <c r="IGU104" s="183"/>
      <c r="IGW104" s="182"/>
      <c r="IHB104" s="183"/>
      <c r="IHC104" s="183"/>
      <c r="IHD104" s="183"/>
      <c r="IHE104" s="184"/>
      <c r="IHF104" s="185"/>
      <c r="IHG104" s="183"/>
      <c r="IHI104" s="182"/>
      <c r="IHN104" s="183"/>
      <c r="IHO104" s="183"/>
      <c r="IHP104" s="183"/>
      <c r="IHQ104" s="184"/>
      <c r="IHR104" s="185"/>
      <c r="IHS104" s="183"/>
      <c r="IHU104" s="182"/>
      <c r="IHZ104" s="183"/>
      <c r="IIA104" s="183"/>
      <c r="IIB104" s="183"/>
      <c r="IIC104" s="184"/>
      <c r="IID104" s="185"/>
      <c r="IIE104" s="183"/>
      <c r="IIG104" s="182"/>
      <c r="IIL104" s="183"/>
      <c r="IIM104" s="183"/>
      <c r="IIN104" s="183"/>
      <c r="IIO104" s="184"/>
      <c r="IIP104" s="185"/>
      <c r="IIQ104" s="183"/>
      <c r="IIS104" s="182"/>
      <c r="IIX104" s="183"/>
      <c r="IIY104" s="183"/>
      <c r="IIZ104" s="183"/>
      <c r="IJA104" s="184"/>
      <c r="IJB104" s="185"/>
      <c r="IJC104" s="183"/>
      <c r="IJE104" s="182"/>
      <c r="IJJ104" s="183"/>
      <c r="IJK104" s="183"/>
      <c r="IJL104" s="183"/>
      <c r="IJM104" s="184"/>
      <c r="IJN104" s="185"/>
      <c r="IJO104" s="183"/>
      <c r="IJQ104" s="182"/>
      <c r="IJV104" s="183"/>
      <c r="IJW104" s="183"/>
      <c r="IJX104" s="183"/>
      <c r="IJY104" s="184"/>
      <c r="IJZ104" s="185"/>
      <c r="IKA104" s="183"/>
      <c r="IKC104" s="182"/>
      <c r="IKH104" s="183"/>
      <c r="IKI104" s="183"/>
      <c r="IKJ104" s="183"/>
      <c r="IKK104" s="184"/>
      <c r="IKL104" s="185"/>
      <c r="IKM104" s="183"/>
      <c r="IKO104" s="182"/>
      <c r="IKT104" s="183"/>
      <c r="IKU104" s="183"/>
      <c r="IKV104" s="183"/>
      <c r="IKW104" s="184"/>
      <c r="IKX104" s="185"/>
      <c r="IKY104" s="183"/>
      <c r="ILA104" s="182"/>
      <c r="ILF104" s="183"/>
      <c r="ILG104" s="183"/>
      <c r="ILH104" s="183"/>
      <c r="ILI104" s="184"/>
      <c r="ILJ104" s="185"/>
      <c r="ILK104" s="183"/>
      <c r="ILM104" s="182"/>
      <c r="ILR104" s="183"/>
      <c r="ILS104" s="183"/>
      <c r="ILT104" s="183"/>
      <c r="ILU104" s="184"/>
      <c r="ILV104" s="185"/>
      <c r="ILW104" s="183"/>
      <c r="ILY104" s="182"/>
      <c r="IMD104" s="183"/>
      <c r="IME104" s="183"/>
      <c r="IMF104" s="183"/>
      <c r="IMG104" s="184"/>
      <c r="IMH104" s="185"/>
      <c r="IMI104" s="183"/>
      <c r="IMK104" s="182"/>
      <c r="IMP104" s="183"/>
      <c r="IMQ104" s="183"/>
      <c r="IMR104" s="183"/>
      <c r="IMS104" s="184"/>
      <c r="IMT104" s="185"/>
      <c r="IMU104" s="183"/>
      <c r="IMW104" s="182"/>
      <c r="INB104" s="183"/>
      <c r="INC104" s="183"/>
      <c r="IND104" s="183"/>
      <c r="INE104" s="184"/>
      <c r="INF104" s="185"/>
      <c r="ING104" s="183"/>
      <c r="INI104" s="182"/>
      <c r="INN104" s="183"/>
      <c r="INO104" s="183"/>
      <c r="INP104" s="183"/>
      <c r="INQ104" s="184"/>
      <c r="INR104" s="185"/>
      <c r="INS104" s="183"/>
      <c r="INU104" s="182"/>
      <c r="INZ104" s="183"/>
      <c r="IOA104" s="183"/>
      <c r="IOB104" s="183"/>
      <c r="IOC104" s="184"/>
      <c r="IOD104" s="185"/>
      <c r="IOE104" s="183"/>
      <c r="IOG104" s="182"/>
      <c r="IOL104" s="183"/>
      <c r="IOM104" s="183"/>
      <c r="ION104" s="183"/>
      <c r="IOO104" s="184"/>
      <c r="IOP104" s="185"/>
      <c r="IOQ104" s="183"/>
      <c r="IOS104" s="182"/>
      <c r="IOX104" s="183"/>
      <c r="IOY104" s="183"/>
      <c r="IOZ104" s="183"/>
      <c r="IPA104" s="184"/>
      <c r="IPB104" s="185"/>
      <c r="IPC104" s="183"/>
      <c r="IPE104" s="182"/>
      <c r="IPJ104" s="183"/>
      <c r="IPK104" s="183"/>
      <c r="IPL104" s="183"/>
      <c r="IPM104" s="184"/>
      <c r="IPN104" s="185"/>
      <c r="IPO104" s="183"/>
      <c r="IPQ104" s="182"/>
      <c r="IPV104" s="183"/>
      <c r="IPW104" s="183"/>
      <c r="IPX104" s="183"/>
      <c r="IPY104" s="184"/>
      <c r="IPZ104" s="185"/>
      <c r="IQA104" s="183"/>
      <c r="IQC104" s="182"/>
      <c r="IQH104" s="183"/>
      <c r="IQI104" s="183"/>
      <c r="IQJ104" s="183"/>
      <c r="IQK104" s="184"/>
      <c r="IQL104" s="185"/>
      <c r="IQM104" s="183"/>
      <c r="IQO104" s="182"/>
      <c r="IQT104" s="183"/>
      <c r="IQU104" s="183"/>
      <c r="IQV104" s="183"/>
      <c r="IQW104" s="184"/>
      <c r="IQX104" s="185"/>
      <c r="IQY104" s="183"/>
      <c r="IRA104" s="182"/>
      <c r="IRF104" s="183"/>
      <c r="IRG104" s="183"/>
      <c r="IRH104" s="183"/>
      <c r="IRI104" s="184"/>
      <c r="IRJ104" s="185"/>
      <c r="IRK104" s="183"/>
      <c r="IRM104" s="182"/>
      <c r="IRR104" s="183"/>
      <c r="IRS104" s="183"/>
      <c r="IRT104" s="183"/>
      <c r="IRU104" s="184"/>
      <c r="IRV104" s="185"/>
      <c r="IRW104" s="183"/>
      <c r="IRY104" s="182"/>
      <c r="ISD104" s="183"/>
      <c r="ISE104" s="183"/>
      <c r="ISF104" s="183"/>
      <c r="ISG104" s="184"/>
      <c r="ISH104" s="185"/>
      <c r="ISI104" s="183"/>
      <c r="ISK104" s="182"/>
      <c r="ISP104" s="183"/>
      <c r="ISQ104" s="183"/>
      <c r="ISR104" s="183"/>
      <c r="ISS104" s="184"/>
      <c r="IST104" s="185"/>
      <c r="ISU104" s="183"/>
      <c r="ISW104" s="182"/>
      <c r="ITB104" s="183"/>
      <c r="ITC104" s="183"/>
      <c r="ITD104" s="183"/>
      <c r="ITE104" s="184"/>
      <c r="ITF104" s="185"/>
      <c r="ITG104" s="183"/>
      <c r="ITI104" s="182"/>
      <c r="ITN104" s="183"/>
      <c r="ITO104" s="183"/>
      <c r="ITP104" s="183"/>
      <c r="ITQ104" s="184"/>
      <c r="ITR104" s="185"/>
      <c r="ITS104" s="183"/>
      <c r="ITU104" s="182"/>
      <c r="ITZ104" s="183"/>
      <c r="IUA104" s="183"/>
      <c r="IUB104" s="183"/>
      <c r="IUC104" s="184"/>
      <c r="IUD104" s="185"/>
      <c r="IUE104" s="183"/>
      <c r="IUG104" s="182"/>
      <c r="IUL104" s="183"/>
      <c r="IUM104" s="183"/>
      <c r="IUN104" s="183"/>
      <c r="IUO104" s="184"/>
      <c r="IUP104" s="185"/>
      <c r="IUQ104" s="183"/>
      <c r="IUS104" s="182"/>
      <c r="IUX104" s="183"/>
      <c r="IUY104" s="183"/>
      <c r="IUZ104" s="183"/>
      <c r="IVA104" s="184"/>
      <c r="IVB104" s="185"/>
      <c r="IVC104" s="183"/>
      <c r="IVE104" s="182"/>
      <c r="IVJ104" s="183"/>
      <c r="IVK104" s="183"/>
      <c r="IVL104" s="183"/>
      <c r="IVM104" s="184"/>
      <c r="IVN104" s="185"/>
      <c r="IVO104" s="183"/>
      <c r="IVQ104" s="182"/>
      <c r="IVV104" s="183"/>
      <c r="IVW104" s="183"/>
      <c r="IVX104" s="183"/>
      <c r="IVY104" s="184"/>
      <c r="IVZ104" s="185"/>
      <c r="IWA104" s="183"/>
      <c r="IWC104" s="182"/>
      <c r="IWH104" s="183"/>
      <c r="IWI104" s="183"/>
      <c r="IWJ104" s="183"/>
      <c r="IWK104" s="184"/>
      <c r="IWL104" s="185"/>
      <c r="IWM104" s="183"/>
      <c r="IWO104" s="182"/>
      <c r="IWT104" s="183"/>
      <c r="IWU104" s="183"/>
      <c r="IWV104" s="183"/>
      <c r="IWW104" s="184"/>
      <c r="IWX104" s="185"/>
      <c r="IWY104" s="183"/>
      <c r="IXA104" s="182"/>
      <c r="IXF104" s="183"/>
      <c r="IXG104" s="183"/>
      <c r="IXH104" s="183"/>
      <c r="IXI104" s="184"/>
      <c r="IXJ104" s="185"/>
      <c r="IXK104" s="183"/>
      <c r="IXM104" s="182"/>
      <c r="IXR104" s="183"/>
      <c r="IXS104" s="183"/>
      <c r="IXT104" s="183"/>
      <c r="IXU104" s="184"/>
      <c r="IXV104" s="185"/>
      <c r="IXW104" s="183"/>
      <c r="IXY104" s="182"/>
      <c r="IYD104" s="183"/>
      <c r="IYE104" s="183"/>
      <c r="IYF104" s="183"/>
      <c r="IYG104" s="184"/>
      <c r="IYH104" s="185"/>
      <c r="IYI104" s="183"/>
      <c r="IYK104" s="182"/>
      <c r="IYP104" s="183"/>
      <c r="IYQ104" s="183"/>
      <c r="IYR104" s="183"/>
      <c r="IYS104" s="184"/>
      <c r="IYT104" s="185"/>
      <c r="IYU104" s="183"/>
      <c r="IYW104" s="182"/>
      <c r="IZB104" s="183"/>
      <c r="IZC104" s="183"/>
      <c r="IZD104" s="183"/>
      <c r="IZE104" s="184"/>
      <c r="IZF104" s="185"/>
      <c r="IZG104" s="183"/>
      <c r="IZI104" s="182"/>
      <c r="IZN104" s="183"/>
      <c r="IZO104" s="183"/>
      <c r="IZP104" s="183"/>
      <c r="IZQ104" s="184"/>
      <c r="IZR104" s="185"/>
      <c r="IZS104" s="183"/>
      <c r="IZU104" s="182"/>
      <c r="IZZ104" s="183"/>
      <c r="JAA104" s="183"/>
      <c r="JAB104" s="183"/>
      <c r="JAC104" s="184"/>
      <c r="JAD104" s="185"/>
      <c r="JAE104" s="183"/>
      <c r="JAG104" s="182"/>
      <c r="JAL104" s="183"/>
      <c r="JAM104" s="183"/>
      <c r="JAN104" s="183"/>
      <c r="JAO104" s="184"/>
      <c r="JAP104" s="185"/>
      <c r="JAQ104" s="183"/>
      <c r="JAS104" s="182"/>
      <c r="JAX104" s="183"/>
      <c r="JAY104" s="183"/>
      <c r="JAZ104" s="183"/>
      <c r="JBA104" s="184"/>
      <c r="JBB104" s="185"/>
      <c r="JBC104" s="183"/>
      <c r="JBE104" s="182"/>
      <c r="JBJ104" s="183"/>
      <c r="JBK104" s="183"/>
      <c r="JBL104" s="183"/>
      <c r="JBM104" s="184"/>
      <c r="JBN104" s="185"/>
      <c r="JBO104" s="183"/>
      <c r="JBQ104" s="182"/>
      <c r="JBV104" s="183"/>
      <c r="JBW104" s="183"/>
      <c r="JBX104" s="183"/>
      <c r="JBY104" s="184"/>
      <c r="JBZ104" s="185"/>
      <c r="JCA104" s="183"/>
      <c r="JCC104" s="182"/>
      <c r="JCH104" s="183"/>
      <c r="JCI104" s="183"/>
      <c r="JCJ104" s="183"/>
      <c r="JCK104" s="184"/>
      <c r="JCL104" s="185"/>
      <c r="JCM104" s="183"/>
      <c r="JCO104" s="182"/>
      <c r="JCT104" s="183"/>
      <c r="JCU104" s="183"/>
      <c r="JCV104" s="183"/>
      <c r="JCW104" s="184"/>
      <c r="JCX104" s="185"/>
      <c r="JCY104" s="183"/>
      <c r="JDA104" s="182"/>
      <c r="JDF104" s="183"/>
      <c r="JDG104" s="183"/>
      <c r="JDH104" s="183"/>
      <c r="JDI104" s="184"/>
      <c r="JDJ104" s="185"/>
      <c r="JDK104" s="183"/>
      <c r="JDM104" s="182"/>
      <c r="JDR104" s="183"/>
      <c r="JDS104" s="183"/>
      <c r="JDT104" s="183"/>
      <c r="JDU104" s="184"/>
      <c r="JDV104" s="185"/>
      <c r="JDW104" s="183"/>
      <c r="JDY104" s="182"/>
      <c r="JED104" s="183"/>
      <c r="JEE104" s="183"/>
      <c r="JEF104" s="183"/>
      <c r="JEG104" s="184"/>
      <c r="JEH104" s="185"/>
      <c r="JEI104" s="183"/>
      <c r="JEK104" s="182"/>
      <c r="JEP104" s="183"/>
      <c r="JEQ104" s="183"/>
      <c r="JER104" s="183"/>
      <c r="JES104" s="184"/>
      <c r="JET104" s="185"/>
      <c r="JEU104" s="183"/>
      <c r="JEW104" s="182"/>
      <c r="JFB104" s="183"/>
      <c r="JFC104" s="183"/>
      <c r="JFD104" s="183"/>
      <c r="JFE104" s="184"/>
      <c r="JFF104" s="185"/>
      <c r="JFG104" s="183"/>
      <c r="JFI104" s="182"/>
      <c r="JFN104" s="183"/>
      <c r="JFO104" s="183"/>
      <c r="JFP104" s="183"/>
      <c r="JFQ104" s="184"/>
      <c r="JFR104" s="185"/>
      <c r="JFS104" s="183"/>
      <c r="JFU104" s="182"/>
      <c r="JFZ104" s="183"/>
      <c r="JGA104" s="183"/>
      <c r="JGB104" s="183"/>
      <c r="JGC104" s="184"/>
      <c r="JGD104" s="185"/>
      <c r="JGE104" s="183"/>
      <c r="JGG104" s="182"/>
      <c r="JGL104" s="183"/>
      <c r="JGM104" s="183"/>
      <c r="JGN104" s="183"/>
      <c r="JGO104" s="184"/>
      <c r="JGP104" s="185"/>
      <c r="JGQ104" s="183"/>
      <c r="JGS104" s="182"/>
      <c r="JGX104" s="183"/>
      <c r="JGY104" s="183"/>
      <c r="JGZ104" s="183"/>
      <c r="JHA104" s="184"/>
      <c r="JHB104" s="185"/>
      <c r="JHC104" s="183"/>
      <c r="JHE104" s="182"/>
      <c r="JHJ104" s="183"/>
      <c r="JHK104" s="183"/>
      <c r="JHL104" s="183"/>
      <c r="JHM104" s="184"/>
      <c r="JHN104" s="185"/>
      <c r="JHO104" s="183"/>
      <c r="JHQ104" s="182"/>
      <c r="JHV104" s="183"/>
      <c r="JHW104" s="183"/>
      <c r="JHX104" s="183"/>
      <c r="JHY104" s="184"/>
      <c r="JHZ104" s="185"/>
      <c r="JIA104" s="183"/>
      <c r="JIC104" s="182"/>
      <c r="JIH104" s="183"/>
      <c r="JII104" s="183"/>
      <c r="JIJ104" s="183"/>
      <c r="JIK104" s="184"/>
      <c r="JIL104" s="185"/>
      <c r="JIM104" s="183"/>
      <c r="JIO104" s="182"/>
      <c r="JIT104" s="183"/>
      <c r="JIU104" s="183"/>
      <c r="JIV104" s="183"/>
      <c r="JIW104" s="184"/>
      <c r="JIX104" s="185"/>
      <c r="JIY104" s="183"/>
      <c r="JJA104" s="182"/>
      <c r="JJF104" s="183"/>
      <c r="JJG104" s="183"/>
      <c r="JJH104" s="183"/>
      <c r="JJI104" s="184"/>
      <c r="JJJ104" s="185"/>
      <c r="JJK104" s="183"/>
      <c r="JJM104" s="182"/>
      <c r="JJR104" s="183"/>
      <c r="JJS104" s="183"/>
      <c r="JJT104" s="183"/>
      <c r="JJU104" s="184"/>
      <c r="JJV104" s="185"/>
      <c r="JJW104" s="183"/>
      <c r="JJY104" s="182"/>
      <c r="JKD104" s="183"/>
      <c r="JKE104" s="183"/>
      <c r="JKF104" s="183"/>
      <c r="JKG104" s="184"/>
      <c r="JKH104" s="185"/>
      <c r="JKI104" s="183"/>
      <c r="JKK104" s="182"/>
      <c r="JKP104" s="183"/>
      <c r="JKQ104" s="183"/>
      <c r="JKR104" s="183"/>
      <c r="JKS104" s="184"/>
      <c r="JKT104" s="185"/>
      <c r="JKU104" s="183"/>
      <c r="JKW104" s="182"/>
      <c r="JLB104" s="183"/>
      <c r="JLC104" s="183"/>
      <c r="JLD104" s="183"/>
      <c r="JLE104" s="184"/>
      <c r="JLF104" s="185"/>
      <c r="JLG104" s="183"/>
      <c r="JLI104" s="182"/>
      <c r="JLN104" s="183"/>
      <c r="JLO104" s="183"/>
      <c r="JLP104" s="183"/>
      <c r="JLQ104" s="184"/>
      <c r="JLR104" s="185"/>
      <c r="JLS104" s="183"/>
      <c r="JLU104" s="182"/>
      <c r="JLZ104" s="183"/>
      <c r="JMA104" s="183"/>
      <c r="JMB104" s="183"/>
      <c r="JMC104" s="184"/>
      <c r="JMD104" s="185"/>
      <c r="JME104" s="183"/>
      <c r="JMG104" s="182"/>
      <c r="JML104" s="183"/>
      <c r="JMM104" s="183"/>
      <c r="JMN104" s="183"/>
      <c r="JMO104" s="184"/>
      <c r="JMP104" s="185"/>
      <c r="JMQ104" s="183"/>
      <c r="JMS104" s="182"/>
      <c r="JMX104" s="183"/>
      <c r="JMY104" s="183"/>
      <c r="JMZ104" s="183"/>
      <c r="JNA104" s="184"/>
      <c r="JNB104" s="185"/>
      <c r="JNC104" s="183"/>
      <c r="JNE104" s="182"/>
      <c r="JNJ104" s="183"/>
      <c r="JNK104" s="183"/>
      <c r="JNL104" s="183"/>
      <c r="JNM104" s="184"/>
      <c r="JNN104" s="185"/>
      <c r="JNO104" s="183"/>
      <c r="JNQ104" s="182"/>
      <c r="JNV104" s="183"/>
      <c r="JNW104" s="183"/>
      <c r="JNX104" s="183"/>
      <c r="JNY104" s="184"/>
      <c r="JNZ104" s="185"/>
      <c r="JOA104" s="183"/>
      <c r="JOC104" s="182"/>
      <c r="JOH104" s="183"/>
      <c r="JOI104" s="183"/>
      <c r="JOJ104" s="183"/>
      <c r="JOK104" s="184"/>
      <c r="JOL104" s="185"/>
      <c r="JOM104" s="183"/>
      <c r="JOO104" s="182"/>
      <c r="JOT104" s="183"/>
      <c r="JOU104" s="183"/>
      <c r="JOV104" s="183"/>
      <c r="JOW104" s="184"/>
      <c r="JOX104" s="185"/>
      <c r="JOY104" s="183"/>
      <c r="JPA104" s="182"/>
      <c r="JPF104" s="183"/>
      <c r="JPG104" s="183"/>
      <c r="JPH104" s="183"/>
      <c r="JPI104" s="184"/>
      <c r="JPJ104" s="185"/>
      <c r="JPK104" s="183"/>
      <c r="JPM104" s="182"/>
      <c r="JPR104" s="183"/>
      <c r="JPS104" s="183"/>
      <c r="JPT104" s="183"/>
      <c r="JPU104" s="184"/>
      <c r="JPV104" s="185"/>
      <c r="JPW104" s="183"/>
      <c r="JPY104" s="182"/>
      <c r="JQD104" s="183"/>
      <c r="JQE104" s="183"/>
      <c r="JQF104" s="183"/>
      <c r="JQG104" s="184"/>
      <c r="JQH104" s="185"/>
      <c r="JQI104" s="183"/>
      <c r="JQK104" s="182"/>
      <c r="JQP104" s="183"/>
      <c r="JQQ104" s="183"/>
      <c r="JQR104" s="183"/>
      <c r="JQS104" s="184"/>
      <c r="JQT104" s="185"/>
      <c r="JQU104" s="183"/>
      <c r="JQW104" s="182"/>
      <c r="JRB104" s="183"/>
      <c r="JRC104" s="183"/>
      <c r="JRD104" s="183"/>
      <c r="JRE104" s="184"/>
      <c r="JRF104" s="185"/>
      <c r="JRG104" s="183"/>
      <c r="JRI104" s="182"/>
      <c r="JRN104" s="183"/>
      <c r="JRO104" s="183"/>
      <c r="JRP104" s="183"/>
      <c r="JRQ104" s="184"/>
      <c r="JRR104" s="185"/>
      <c r="JRS104" s="183"/>
      <c r="JRU104" s="182"/>
      <c r="JRZ104" s="183"/>
      <c r="JSA104" s="183"/>
      <c r="JSB104" s="183"/>
      <c r="JSC104" s="184"/>
      <c r="JSD104" s="185"/>
      <c r="JSE104" s="183"/>
      <c r="JSG104" s="182"/>
      <c r="JSL104" s="183"/>
      <c r="JSM104" s="183"/>
      <c r="JSN104" s="183"/>
      <c r="JSO104" s="184"/>
      <c r="JSP104" s="185"/>
      <c r="JSQ104" s="183"/>
      <c r="JSS104" s="182"/>
      <c r="JSX104" s="183"/>
      <c r="JSY104" s="183"/>
      <c r="JSZ104" s="183"/>
      <c r="JTA104" s="184"/>
      <c r="JTB104" s="185"/>
      <c r="JTC104" s="183"/>
      <c r="JTE104" s="182"/>
      <c r="JTJ104" s="183"/>
      <c r="JTK104" s="183"/>
      <c r="JTL104" s="183"/>
      <c r="JTM104" s="184"/>
      <c r="JTN104" s="185"/>
      <c r="JTO104" s="183"/>
      <c r="JTQ104" s="182"/>
      <c r="JTV104" s="183"/>
      <c r="JTW104" s="183"/>
      <c r="JTX104" s="183"/>
      <c r="JTY104" s="184"/>
      <c r="JTZ104" s="185"/>
      <c r="JUA104" s="183"/>
      <c r="JUC104" s="182"/>
      <c r="JUH104" s="183"/>
      <c r="JUI104" s="183"/>
      <c r="JUJ104" s="183"/>
      <c r="JUK104" s="184"/>
      <c r="JUL104" s="185"/>
      <c r="JUM104" s="183"/>
      <c r="JUO104" s="182"/>
      <c r="JUT104" s="183"/>
      <c r="JUU104" s="183"/>
      <c r="JUV104" s="183"/>
      <c r="JUW104" s="184"/>
      <c r="JUX104" s="185"/>
      <c r="JUY104" s="183"/>
      <c r="JVA104" s="182"/>
      <c r="JVF104" s="183"/>
      <c r="JVG104" s="183"/>
      <c r="JVH104" s="183"/>
      <c r="JVI104" s="184"/>
      <c r="JVJ104" s="185"/>
      <c r="JVK104" s="183"/>
      <c r="JVM104" s="182"/>
      <c r="JVR104" s="183"/>
      <c r="JVS104" s="183"/>
      <c r="JVT104" s="183"/>
      <c r="JVU104" s="184"/>
      <c r="JVV104" s="185"/>
      <c r="JVW104" s="183"/>
      <c r="JVY104" s="182"/>
      <c r="JWD104" s="183"/>
      <c r="JWE104" s="183"/>
      <c r="JWF104" s="183"/>
      <c r="JWG104" s="184"/>
      <c r="JWH104" s="185"/>
      <c r="JWI104" s="183"/>
      <c r="JWK104" s="182"/>
      <c r="JWP104" s="183"/>
      <c r="JWQ104" s="183"/>
      <c r="JWR104" s="183"/>
      <c r="JWS104" s="184"/>
      <c r="JWT104" s="185"/>
      <c r="JWU104" s="183"/>
      <c r="JWW104" s="182"/>
      <c r="JXB104" s="183"/>
      <c r="JXC104" s="183"/>
      <c r="JXD104" s="183"/>
      <c r="JXE104" s="184"/>
      <c r="JXF104" s="185"/>
      <c r="JXG104" s="183"/>
      <c r="JXI104" s="182"/>
      <c r="JXN104" s="183"/>
      <c r="JXO104" s="183"/>
      <c r="JXP104" s="183"/>
      <c r="JXQ104" s="184"/>
      <c r="JXR104" s="185"/>
      <c r="JXS104" s="183"/>
      <c r="JXU104" s="182"/>
      <c r="JXZ104" s="183"/>
      <c r="JYA104" s="183"/>
      <c r="JYB104" s="183"/>
      <c r="JYC104" s="184"/>
      <c r="JYD104" s="185"/>
      <c r="JYE104" s="183"/>
      <c r="JYG104" s="182"/>
      <c r="JYL104" s="183"/>
      <c r="JYM104" s="183"/>
      <c r="JYN104" s="183"/>
      <c r="JYO104" s="184"/>
      <c r="JYP104" s="185"/>
      <c r="JYQ104" s="183"/>
      <c r="JYS104" s="182"/>
      <c r="JYX104" s="183"/>
      <c r="JYY104" s="183"/>
      <c r="JYZ104" s="183"/>
      <c r="JZA104" s="184"/>
      <c r="JZB104" s="185"/>
      <c r="JZC104" s="183"/>
      <c r="JZE104" s="182"/>
      <c r="JZJ104" s="183"/>
      <c r="JZK104" s="183"/>
      <c r="JZL104" s="183"/>
      <c r="JZM104" s="184"/>
      <c r="JZN104" s="185"/>
      <c r="JZO104" s="183"/>
      <c r="JZQ104" s="182"/>
      <c r="JZV104" s="183"/>
      <c r="JZW104" s="183"/>
      <c r="JZX104" s="183"/>
      <c r="JZY104" s="184"/>
      <c r="JZZ104" s="185"/>
      <c r="KAA104" s="183"/>
      <c r="KAC104" s="182"/>
      <c r="KAH104" s="183"/>
      <c r="KAI104" s="183"/>
      <c r="KAJ104" s="183"/>
      <c r="KAK104" s="184"/>
      <c r="KAL104" s="185"/>
      <c r="KAM104" s="183"/>
      <c r="KAO104" s="182"/>
      <c r="KAT104" s="183"/>
      <c r="KAU104" s="183"/>
      <c r="KAV104" s="183"/>
      <c r="KAW104" s="184"/>
      <c r="KAX104" s="185"/>
      <c r="KAY104" s="183"/>
      <c r="KBA104" s="182"/>
      <c r="KBF104" s="183"/>
      <c r="KBG104" s="183"/>
      <c r="KBH104" s="183"/>
      <c r="KBI104" s="184"/>
      <c r="KBJ104" s="185"/>
      <c r="KBK104" s="183"/>
      <c r="KBM104" s="182"/>
      <c r="KBR104" s="183"/>
      <c r="KBS104" s="183"/>
      <c r="KBT104" s="183"/>
      <c r="KBU104" s="184"/>
      <c r="KBV104" s="185"/>
      <c r="KBW104" s="183"/>
      <c r="KBY104" s="182"/>
      <c r="KCD104" s="183"/>
      <c r="KCE104" s="183"/>
      <c r="KCF104" s="183"/>
      <c r="KCG104" s="184"/>
      <c r="KCH104" s="185"/>
      <c r="KCI104" s="183"/>
      <c r="KCK104" s="182"/>
      <c r="KCP104" s="183"/>
      <c r="KCQ104" s="183"/>
      <c r="KCR104" s="183"/>
      <c r="KCS104" s="184"/>
      <c r="KCT104" s="185"/>
      <c r="KCU104" s="183"/>
      <c r="KCW104" s="182"/>
      <c r="KDB104" s="183"/>
      <c r="KDC104" s="183"/>
      <c r="KDD104" s="183"/>
      <c r="KDE104" s="184"/>
      <c r="KDF104" s="185"/>
      <c r="KDG104" s="183"/>
      <c r="KDI104" s="182"/>
      <c r="KDN104" s="183"/>
      <c r="KDO104" s="183"/>
      <c r="KDP104" s="183"/>
      <c r="KDQ104" s="184"/>
      <c r="KDR104" s="185"/>
      <c r="KDS104" s="183"/>
      <c r="KDU104" s="182"/>
      <c r="KDZ104" s="183"/>
      <c r="KEA104" s="183"/>
      <c r="KEB104" s="183"/>
      <c r="KEC104" s="184"/>
      <c r="KED104" s="185"/>
      <c r="KEE104" s="183"/>
      <c r="KEG104" s="182"/>
      <c r="KEL104" s="183"/>
      <c r="KEM104" s="183"/>
      <c r="KEN104" s="183"/>
      <c r="KEO104" s="184"/>
      <c r="KEP104" s="185"/>
      <c r="KEQ104" s="183"/>
      <c r="KES104" s="182"/>
      <c r="KEX104" s="183"/>
      <c r="KEY104" s="183"/>
      <c r="KEZ104" s="183"/>
      <c r="KFA104" s="184"/>
      <c r="KFB104" s="185"/>
      <c r="KFC104" s="183"/>
      <c r="KFE104" s="182"/>
      <c r="KFJ104" s="183"/>
      <c r="KFK104" s="183"/>
      <c r="KFL104" s="183"/>
      <c r="KFM104" s="184"/>
      <c r="KFN104" s="185"/>
      <c r="KFO104" s="183"/>
      <c r="KFQ104" s="182"/>
      <c r="KFV104" s="183"/>
      <c r="KFW104" s="183"/>
      <c r="KFX104" s="183"/>
      <c r="KFY104" s="184"/>
      <c r="KFZ104" s="185"/>
      <c r="KGA104" s="183"/>
      <c r="KGC104" s="182"/>
      <c r="KGH104" s="183"/>
      <c r="KGI104" s="183"/>
      <c r="KGJ104" s="183"/>
      <c r="KGK104" s="184"/>
      <c r="KGL104" s="185"/>
      <c r="KGM104" s="183"/>
      <c r="KGO104" s="182"/>
      <c r="KGT104" s="183"/>
      <c r="KGU104" s="183"/>
      <c r="KGV104" s="183"/>
      <c r="KGW104" s="184"/>
      <c r="KGX104" s="185"/>
      <c r="KGY104" s="183"/>
      <c r="KHA104" s="182"/>
      <c r="KHF104" s="183"/>
      <c r="KHG104" s="183"/>
      <c r="KHH104" s="183"/>
      <c r="KHI104" s="184"/>
      <c r="KHJ104" s="185"/>
      <c r="KHK104" s="183"/>
      <c r="KHM104" s="182"/>
      <c r="KHR104" s="183"/>
      <c r="KHS104" s="183"/>
      <c r="KHT104" s="183"/>
      <c r="KHU104" s="184"/>
      <c r="KHV104" s="185"/>
      <c r="KHW104" s="183"/>
      <c r="KHY104" s="182"/>
      <c r="KID104" s="183"/>
      <c r="KIE104" s="183"/>
      <c r="KIF104" s="183"/>
      <c r="KIG104" s="184"/>
      <c r="KIH104" s="185"/>
      <c r="KII104" s="183"/>
      <c r="KIK104" s="182"/>
      <c r="KIP104" s="183"/>
      <c r="KIQ104" s="183"/>
      <c r="KIR104" s="183"/>
      <c r="KIS104" s="184"/>
      <c r="KIT104" s="185"/>
      <c r="KIU104" s="183"/>
      <c r="KIW104" s="182"/>
      <c r="KJB104" s="183"/>
      <c r="KJC104" s="183"/>
      <c r="KJD104" s="183"/>
      <c r="KJE104" s="184"/>
      <c r="KJF104" s="185"/>
      <c r="KJG104" s="183"/>
      <c r="KJI104" s="182"/>
      <c r="KJN104" s="183"/>
      <c r="KJO104" s="183"/>
      <c r="KJP104" s="183"/>
      <c r="KJQ104" s="184"/>
      <c r="KJR104" s="185"/>
      <c r="KJS104" s="183"/>
      <c r="KJU104" s="182"/>
      <c r="KJZ104" s="183"/>
      <c r="KKA104" s="183"/>
      <c r="KKB104" s="183"/>
      <c r="KKC104" s="184"/>
      <c r="KKD104" s="185"/>
      <c r="KKE104" s="183"/>
      <c r="KKG104" s="182"/>
      <c r="KKL104" s="183"/>
      <c r="KKM104" s="183"/>
      <c r="KKN104" s="183"/>
      <c r="KKO104" s="184"/>
      <c r="KKP104" s="185"/>
      <c r="KKQ104" s="183"/>
      <c r="KKS104" s="182"/>
      <c r="KKX104" s="183"/>
      <c r="KKY104" s="183"/>
      <c r="KKZ104" s="183"/>
      <c r="KLA104" s="184"/>
      <c r="KLB104" s="185"/>
      <c r="KLC104" s="183"/>
      <c r="KLE104" s="182"/>
      <c r="KLJ104" s="183"/>
      <c r="KLK104" s="183"/>
      <c r="KLL104" s="183"/>
      <c r="KLM104" s="184"/>
      <c r="KLN104" s="185"/>
      <c r="KLO104" s="183"/>
      <c r="KLQ104" s="182"/>
      <c r="KLV104" s="183"/>
      <c r="KLW104" s="183"/>
      <c r="KLX104" s="183"/>
      <c r="KLY104" s="184"/>
      <c r="KLZ104" s="185"/>
      <c r="KMA104" s="183"/>
      <c r="KMC104" s="182"/>
      <c r="KMH104" s="183"/>
      <c r="KMI104" s="183"/>
      <c r="KMJ104" s="183"/>
      <c r="KMK104" s="184"/>
      <c r="KML104" s="185"/>
      <c r="KMM104" s="183"/>
      <c r="KMO104" s="182"/>
      <c r="KMT104" s="183"/>
      <c r="KMU104" s="183"/>
      <c r="KMV104" s="183"/>
      <c r="KMW104" s="184"/>
      <c r="KMX104" s="185"/>
      <c r="KMY104" s="183"/>
      <c r="KNA104" s="182"/>
      <c r="KNF104" s="183"/>
      <c r="KNG104" s="183"/>
      <c r="KNH104" s="183"/>
      <c r="KNI104" s="184"/>
      <c r="KNJ104" s="185"/>
      <c r="KNK104" s="183"/>
      <c r="KNM104" s="182"/>
      <c r="KNR104" s="183"/>
      <c r="KNS104" s="183"/>
      <c r="KNT104" s="183"/>
      <c r="KNU104" s="184"/>
      <c r="KNV104" s="185"/>
      <c r="KNW104" s="183"/>
      <c r="KNY104" s="182"/>
      <c r="KOD104" s="183"/>
      <c r="KOE104" s="183"/>
      <c r="KOF104" s="183"/>
      <c r="KOG104" s="184"/>
      <c r="KOH104" s="185"/>
      <c r="KOI104" s="183"/>
      <c r="KOK104" s="182"/>
      <c r="KOP104" s="183"/>
      <c r="KOQ104" s="183"/>
      <c r="KOR104" s="183"/>
      <c r="KOS104" s="184"/>
      <c r="KOT104" s="185"/>
      <c r="KOU104" s="183"/>
      <c r="KOW104" s="182"/>
      <c r="KPB104" s="183"/>
      <c r="KPC104" s="183"/>
      <c r="KPD104" s="183"/>
      <c r="KPE104" s="184"/>
      <c r="KPF104" s="185"/>
      <c r="KPG104" s="183"/>
      <c r="KPI104" s="182"/>
      <c r="KPN104" s="183"/>
      <c r="KPO104" s="183"/>
      <c r="KPP104" s="183"/>
      <c r="KPQ104" s="184"/>
      <c r="KPR104" s="185"/>
      <c r="KPS104" s="183"/>
      <c r="KPU104" s="182"/>
      <c r="KPZ104" s="183"/>
      <c r="KQA104" s="183"/>
      <c r="KQB104" s="183"/>
      <c r="KQC104" s="184"/>
      <c r="KQD104" s="185"/>
      <c r="KQE104" s="183"/>
      <c r="KQG104" s="182"/>
      <c r="KQL104" s="183"/>
      <c r="KQM104" s="183"/>
      <c r="KQN104" s="183"/>
      <c r="KQO104" s="184"/>
      <c r="KQP104" s="185"/>
      <c r="KQQ104" s="183"/>
      <c r="KQS104" s="182"/>
      <c r="KQX104" s="183"/>
      <c r="KQY104" s="183"/>
      <c r="KQZ104" s="183"/>
      <c r="KRA104" s="184"/>
      <c r="KRB104" s="185"/>
      <c r="KRC104" s="183"/>
      <c r="KRE104" s="182"/>
      <c r="KRJ104" s="183"/>
      <c r="KRK104" s="183"/>
      <c r="KRL104" s="183"/>
      <c r="KRM104" s="184"/>
      <c r="KRN104" s="185"/>
      <c r="KRO104" s="183"/>
      <c r="KRQ104" s="182"/>
      <c r="KRV104" s="183"/>
      <c r="KRW104" s="183"/>
      <c r="KRX104" s="183"/>
      <c r="KRY104" s="184"/>
      <c r="KRZ104" s="185"/>
      <c r="KSA104" s="183"/>
      <c r="KSC104" s="182"/>
      <c r="KSH104" s="183"/>
      <c r="KSI104" s="183"/>
      <c r="KSJ104" s="183"/>
      <c r="KSK104" s="184"/>
      <c r="KSL104" s="185"/>
      <c r="KSM104" s="183"/>
      <c r="KSO104" s="182"/>
      <c r="KST104" s="183"/>
      <c r="KSU104" s="183"/>
      <c r="KSV104" s="183"/>
      <c r="KSW104" s="184"/>
      <c r="KSX104" s="185"/>
      <c r="KSY104" s="183"/>
      <c r="KTA104" s="182"/>
      <c r="KTF104" s="183"/>
      <c r="KTG104" s="183"/>
      <c r="KTH104" s="183"/>
      <c r="KTI104" s="184"/>
      <c r="KTJ104" s="185"/>
      <c r="KTK104" s="183"/>
      <c r="KTM104" s="182"/>
      <c r="KTR104" s="183"/>
      <c r="KTS104" s="183"/>
      <c r="KTT104" s="183"/>
      <c r="KTU104" s="184"/>
      <c r="KTV104" s="185"/>
      <c r="KTW104" s="183"/>
      <c r="KTY104" s="182"/>
      <c r="KUD104" s="183"/>
      <c r="KUE104" s="183"/>
      <c r="KUF104" s="183"/>
      <c r="KUG104" s="184"/>
      <c r="KUH104" s="185"/>
      <c r="KUI104" s="183"/>
      <c r="KUK104" s="182"/>
      <c r="KUP104" s="183"/>
      <c r="KUQ104" s="183"/>
      <c r="KUR104" s="183"/>
      <c r="KUS104" s="184"/>
      <c r="KUT104" s="185"/>
      <c r="KUU104" s="183"/>
      <c r="KUW104" s="182"/>
      <c r="KVB104" s="183"/>
      <c r="KVC104" s="183"/>
      <c r="KVD104" s="183"/>
      <c r="KVE104" s="184"/>
      <c r="KVF104" s="185"/>
      <c r="KVG104" s="183"/>
      <c r="KVI104" s="182"/>
      <c r="KVN104" s="183"/>
      <c r="KVO104" s="183"/>
      <c r="KVP104" s="183"/>
      <c r="KVQ104" s="184"/>
      <c r="KVR104" s="185"/>
      <c r="KVS104" s="183"/>
      <c r="KVU104" s="182"/>
      <c r="KVZ104" s="183"/>
      <c r="KWA104" s="183"/>
      <c r="KWB104" s="183"/>
      <c r="KWC104" s="184"/>
      <c r="KWD104" s="185"/>
      <c r="KWE104" s="183"/>
      <c r="KWG104" s="182"/>
      <c r="KWL104" s="183"/>
      <c r="KWM104" s="183"/>
      <c r="KWN104" s="183"/>
      <c r="KWO104" s="184"/>
      <c r="KWP104" s="185"/>
      <c r="KWQ104" s="183"/>
      <c r="KWS104" s="182"/>
      <c r="KWX104" s="183"/>
      <c r="KWY104" s="183"/>
      <c r="KWZ104" s="183"/>
      <c r="KXA104" s="184"/>
      <c r="KXB104" s="185"/>
      <c r="KXC104" s="183"/>
      <c r="KXE104" s="182"/>
      <c r="KXJ104" s="183"/>
      <c r="KXK104" s="183"/>
      <c r="KXL104" s="183"/>
      <c r="KXM104" s="184"/>
      <c r="KXN104" s="185"/>
      <c r="KXO104" s="183"/>
      <c r="KXQ104" s="182"/>
      <c r="KXV104" s="183"/>
      <c r="KXW104" s="183"/>
      <c r="KXX104" s="183"/>
      <c r="KXY104" s="184"/>
      <c r="KXZ104" s="185"/>
      <c r="KYA104" s="183"/>
      <c r="KYC104" s="182"/>
      <c r="KYH104" s="183"/>
      <c r="KYI104" s="183"/>
      <c r="KYJ104" s="183"/>
      <c r="KYK104" s="184"/>
      <c r="KYL104" s="185"/>
      <c r="KYM104" s="183"/>
      <c r="KYO104" s="182"/>
      <c r="KYT104" s="183"/>
      <c r="KYU104" s="183"/>
      <c r="KYV104" s="183"/>
      <c r="KYW104" s="184"/>
      <c r="KYX104" s="185"/>
      <c r="KYY104" s="183"/>
      <c r="KZA104" s="182"/>
      <c r="KZF104" s="183"/>
      <c r="KZG104" s="183"/>
      <c r="KZH104" s="183"/>
      <c r="KZI104" s="184"/>
      <c r="KZJ104" s="185"/>
      <c r="KZK104" s="183"/>
      <c r="KZM104" s="182"/>
      <c r="KZR104" s="183"/>
      <c r="KZS104" s="183"/>
      <c r="KZT104" s="183"/>
      <c r="KZU104" s="184"/>
      <c r="KZV104" s="185"/>
      <c r="KZW104" s="183"/>
      <c r="KZY104" s="182"/>
      <c r="LAD104" s="183"/>
      <c r="LAE104" s="183"/>
      <c r="LAF104" s="183"/>
      <c r="LAG104" s="184"/>
      <c r="LAH104" s="185"/>
      <c r="LAI104" s="183"/>
      <c r="LAK104" s="182"/>
      <c r="LAP104" s="183"/>
      <c r="LAQ104" s="183"/>
      <c r="LAR104" s="183"/>
      <c r="LAS104" s="184"/>
      <c r="LAT104" s="185"/>
      <c r="LAU104" s="183"/>
      <c r="LAW104" s="182"/>
      <c r="LBB104" s="183"/>
      <c r="LBC104" s="183"/>
      <c r="LBD104" s="183"/>
      <c r="LBE104" s="184"/>
      <c r="LBF104" s="185"/>
      <c r="LBG104" s="183"/>
      <c r="LBI104" s="182"/>
      <c r="LBN104" s="183"/>
      <c r="LBO104" s="183"/>
      <c r="LBP104" s="183"/>
      <c r="LBQ104" s="184"/>
      <c r="LBR104" s="185"/>
      <c r="LBS104" s="183"/>
      <c r="LBU104" s="182"/>
      <c r="LBZ104" s="183"/>
      <c r="LCA104" s="183"/>
      <c r="LCB104" s="183"/>
      <c r="LCC104" s="184"/>
      <c r="LCD104" s="185"/>
      <c r="LCE104" s="183"/>
      <c r="LCG104" s="182"/>
      <c r="LCL104" s="183"/>
      <c r="LCM104" s="183"/>
      <c r="LCN104" s="183"/>
      <c r="LCO104" s="184"/>
      <c r="LCP104" s="185"/>
      <c r="LCQ104" s="183"/>
      <c r="LCS104" s="182"/>
      <c r="LCX104" s="183"/>
      <c r="LCY104" s="183"/>
      <c r="LCZ104" s="183"/>
      <c r="LDA104" s="184"/>
      <c r="LDB104" s="185"/>
      <c r="LDC104" s="183"/>
      <c r="LDE104" s="182"/>
      <c r="LDJ104" s="183"/>
      <c r="LDK104" s="183"/>
      <c r="LDL104" s="183"/>
      <c r="LDM104" s="184"/>
      <c r="LDN104" s="185"/>
      <c r="LDO104" s="183"/>
      <c r="LDQ104" s="182"/>
      <c r="LDV104" s="183"/>
      <c r="LDW104" s="183"/>
      <c r="LDX104" s="183"/>
      <c r="LDY104" s="184"/>
      <c r="LDZ104" s="185"/>
      <c r="LEA104" s="183"/>
      <c r="LEC104" s="182"/>
      <c r="LEH104" s="183"/>
      <c r="LEI104" s="183"/>
      <c r="LEJ104" s="183"/>
      <c r="LEK104" s="184"/>
      <c r="LEL104" s="185"/>
      <c r="LEM104" s="183"/>
      <c r="LEO104" s="182"/>
      <c r="LET104" s="183"/>
      <c r="LEU104" s="183"/>
      <c r="LEV104" s="183"/>
      <c r="LEW104" s="184"/>
      <c r="LEX104" s="185"/>
      <c r="LEY104" s="183"/>
      <c r="LFA104" s="182"/>
      <c r="LFF104" s="183"/>
      <c r="LFG104" s="183"/>
      <c r="LFH104" s="183"/>
      <c r="LFI104" s="184"/>
      <c r="LFJ104" s="185"/>
      <c r="LFK104" s="183"/>
      <c r="LFM104" s="182"/>
      <c r="LFR104" s="183"/>
      <c r="LFS104" s="183"/>
      <c r="LFT104" s="183"/>
      <c r="LFU104" s="184"/>
      <c r="LFV104" s="185"/>
      <c r="LFW104" s="183"/>
      <c r="LFY104" s="182"/>
      <c r="LGD104" s="183"/>
      <c r="LGE104" s="183"/>
      <c r="LGF104" s="183"/>
      <c r="LGG104" s="184"/>
      <c r="LGH104" s="185"/>
      <c r="LGI104" s="183"/>
      <c r="LGK104" s="182"/>
      <c r="LGP104" s="183"/>
      <c r="LGQ104" s="183"/>
      <c r="LGR104" s="183"/>
      <c r="LGS104" s="184"/>
      <c r="LGT104" s="185"/>
      <c r="LGU104" s="183"/>
      <c r="LGW104" s="182"/>
      <c r="LHB104" s="183"/>
      <c r="LHC104" s="183"/>
      <c r="LHD104" s="183"/>
      <c r="LHE104" s="184"/>
      <c r="LHF104" s="185"/>
      <c r="LHG104" s="183"/>
      <c r="LHI104" s="182"/>
      <c r="LHN104" s="183"/>
      <c r="LHO104" s="183"/>
      <c r="LHP104" s="183"/>
      <c r="LHQ104" s="184"/>
      <c r="LHR104" s="185"/>
      <c r="LHS104" s="183"/>
      <c r="LHU104" s="182"/>
      <c r="LHZ104" s="183"/>
      <c r="LIA104" s="183"/>
      <c r="LIB104" s="183"/>
      <c r="LIC104" s="184"/>
      <c r="LID104" s="185"/>
      <c r="LIE104" s="183"/>
      <c r="LIG104" s="182"/>
      <c r="LIL104" s="183"/>
      <c r="LIM104" s="183"/>
      <c r="LIN104" s="183"/>
      <c r="LIO104" s="184"/>
      <c r="LIP104" s="185"/>
      <c r="LIQ104" s="183"/>
      <c r="LIS104" s="182"/>
      <c r="LIX104" s="183"/>
      <c r="LIY104" s="183"/>
      <c r="LIZ104" s="183"/>
      <c r="LJA104" s="184"/>
      <c r="LJB104" s="185"/>
      <c r="LJC104" s="183"/>
      <c r="LJE104" s="182"/>
      <c r="LJJ104" s="183"/>
      <c r="LJK104" s="183"/>
      <c r="LJL104" s="183"/>
      <c r="LJM104" s="184"/>
      <c r="LJN104" s="185"/>
      <c r="LJO104" s="183"/>
      <c r="LJQ104" s="182"/>
      <c r="LJV104" s="183"/>
      <c r="LJW104" s="183"/>
      <c r="LJX104" s="183"/>
      <c r="LJY104" s="184"/>
      <c r="LJZ104" s="185"/>
      <c r="LKA104" s="183"/>
      <c r="LKC104" s="182"/>
      <c r="LKH104" s="183"/>
      <c r="LKI104" s="183"/>
      <c r="LKJ104" s="183"/>
      <c r="LKK104" s="184"/>
      <c r="LKL104" s="185"/>
      <c r="LKM104" s="183"/>
      <c r="LKO104" s="182"/>
      <c r="LKT104" s="183"/>
      <c r="LKU104" s="183"/>
      <c r="LKV104" s="183"/>
      <c r="LKW104" s="184"/>
      <c r="LKX104" s="185"/>
      <c r="LKY104" s="183"/>
      <c r="LLA104" s="182"/>
      <c r="LLF104" s="183"/>
      <c r="LLG104" s="183"/>
      <c r="LLH104" s="183"/>
      <c r="LLI104" s="184"/>
      <c r="LLJ104" s="185"/>
      <c r="LLK104" s="183"/>
      <c r="LLM104" s="182"/>
      <c r="LLR104" s="183"/>
      <c r="LLS104" s="183"/>
      <c r="LLT104" s="183"/>
      <c r="LLU104" s="184"/>
      <c r="LLV104" s="185"/>
      <c r="LLW104" s="183"/>
      <c r="LLY104" s="182"/>
      <c r="LMD104" s="183"/>
      <c r="LME104" s="183"/>
      <c r="LMF104" s="183"/>
      <c r="LMG104" s="184"/>
      <c r="LMH104" s="185"/>
      <c r="LMI104" s="183"/>
      <c r="LMK104" s="182"/>
      <c r="LMP104" s="183"/>
      <c r="LMQ104" s="183"/>
      <c r="LMR104" s="183"/>
      <c r="LMS104" s="184"/>
      <c r="LMT104" s="185"/>
      <c r="LMU104" s="183"/>
      <c r="LMW104" s="182"/>
      <c r="LNB104" s="183"/>
      <c r="LNC104" s="183"/>
      <c r="LND104" s="183"/>
      <c r="LNE104" s="184"/>
      <c r="LNF104" s="185"/>
      <c r="LNG104" s="183"/>
      <c r="LNI104" s="182"/>
      <c r="LNN104" s="183"/>
      <c r="LNO104" s="183"/>
      <c r="LNP104" s="183"/>
      <c r="LNQ104" s="184"/>
      <c r="LNR104" s="185"/>
      <c r="LNS104" s="183"/>
      <c r="LNU104" s="182"/>
      <c r="LNZ104" s="183"/>
      <c r="LOA104" s="183"/>
      <c r="LOB104" s="183"/>
      <c r="LOC104" s="184"/>
      <c r="LOD104" s="185"/>
      <c r="LOE104" s="183"/>
      <c r="LOG104" s="182"/>
      <c r="LOL104" s="183"/>
      <c r="LOM104" s="183"/>
      <c r="LON104" s="183"/>
      <c r="LOO104" s="184"/>
      <c r="LOP104" s="185"/>
      <c r="LOQ104" s="183"/>
      <c r="LOS104" s="182"/>
      <c r="LOX104" s="183"/>
      <c r="LOY104" s="183"/>
      <c r="LOZ104" s="183"/>
      <c r="LPA104" s="184"/>
      <c r="LPB104" s="185"/>
      <c r="LPC104" s="183"/>
      <c r="LPE104" s="182"/>
      <c r="LPJ104" s="183"/>
      <c r="LPK104" s="183"/>
      <c r="LPL104" s="183"/>
      <c r="LPM104" s="184"/>
      <c r="LPN104" s="185"/>
      <c r="LPO104" s="183"/>
      <c r="LPQ104" s="182"/>
      <c r="LPV104" s="183"/>
      <c r="LPW104" s="183"/>
      <c r="LPX104" s="183"/>
      <c r="LPY104" s="184"/>
      <c r="LPZ104" s="185"/>
      <c r="LQA104" s="183"/>
      <c r="LQC104" s="182"/>
      <c r="LQH104" s="183"/>
      <c r="LQI104" s="183"/>
      <c r="LQJ104" s="183"/>
      <c r="LQK104" s="184"/>
      <c r="LQL104" s="185"/>
      <c r="LQM104" s="183"/>
      <c r="LQO104" s="182"/>
      <c r="LQT104" s="183"/>
      <c r="LQU104" s="183"/>
      <c r="LQV104" s="183"/>
      <c r="LQW104" s="184"/>
      <c r="LQX104" s="185"/>
      <c r="LQY104" s="183"/>
      <c r="LRA104" s="182"/>
      <c r="LRF104" s="183"/>
      <c r="LRG104" s="183"/>
      <c r="LRH104" s="183"/>
      <c r="LRI104" s="184"/>
      <c r="LRJ104" s="185"/>
      <c r="LRK104" s="183"/>
      <c r="LRM104" s="182"/>
      <c r="LRR104" s="183"/>
      <c r="LRS104" s="183"/>
      <c r="LRT104" s="183"/>
      <c r="LRU104" s="184"/>
      <c r="LRV104" s="185"/>
      <c r="LRW104" s="183"/>
      <c r="LRY104" s="182"/>
      <c r="LSD104" s="183"/>
      <c r="LSE104" s="183"/>
      <c r="LSF104" s="183"/>
      <c r="LSG104" s="184"/>
      <c r="LSH104" s="185"/>
      <c r="LSI104" s="183"/>
      <c r="LSK104" s="182"/>
      <c r="LSP104" s="183"/>
      <c r="LSQ104" s="183"/>
      <c r="LSR104" s="183"/>
      <c r="LSS104" s="184"/>
      <c r="LST104" s="185"/>
      <c r="LSU104" s="183"/>
      <c r="LSW104" s="182"/>
      <c r="LTB104" s="183"/>
      <c r="LTC104" s="183"/>
      <c r="LTD104" s="183"/>
      <c r="LTE104" s="184"/>
      <c r="LTF104" s="185"/>
      <c r="LTG104" s="183"/>
      <c r="LTI104" s="182"/>
      <c r="LTN104" s="183"/>
      <c r="LTO104" s="183"/>
      <c r="LTP104" s="183"/>
      <c r="LTQ104" s="184"/>
      <c r="LTR104" s="185"/>
      <c r="LTS104" s="183"/>
      <c r="LTU104" s="182"/>
      <c r="LTZ104" s="183"/>
      <c r="LUA104" s="183"/>
      <c r="LUB104" s="183"/>
      <c r="LUC104" s="184"/>
      <c r="LUD104" s="185"/>
      <c r="LUE104" s="183"/>
      <c r="LUG104" s="182"/>
      <c r="LUL104" s="183"/>
      <c r="LUM104" s="183"/>
      <c r="LUN104" s="183"/>
      <c r="LUO104" s="184"/>
      <c r="LUP104" s="185"/>
      <c r="LUQ104" s="183"/>
      <c r="LUS104" s="182"/>
      <c r="LUX104" s="183"/>
      <c r="LUY104" s="183"/>
      <c r="LUZ104" s="183"/>
      <c r="LVA104" s="184"/>
      <c r="LVB104" s="185"/>
      <c r="LVC104" s="183"/>
      <c r="LVE104" s="182"/>
      <c r="LVJ104" s="183"/>
      <c r="LVK104" s="183"/>
      <c r="LVL104" s="183"/>
      <c r="LVM104" s="184"/>
      <c r="LVN104" s="185"/>
      <c r="LVO104" s="183"/>
      <c r="LVQ104" s="182"/>
      <c r="LVV104" s="183"/>
      <c r="LVW104" s="183"/>
      <c r="LVX104" s="183"/>
      <c r="LVY104" s="184"/>
      <c r="LVZ104" s="185"/>
      <c r="LWA104" s="183"/>
      <c r="LWC104" s="182"/>
      <c r="LWH104" s="183"/>
      <c r="LWI104" s="183"/>
      <c r="LWJ104" s="183"/>
      <c r="LWK104" s="184"/>
      <c r="LWL104" s="185"/>
      <c r="LWM104" s="183"/>
      <c r="LWO104" s="182"/>
      <c r="LWT104" s="183"/>
      <c r="LWU104" s="183"/>
      <c r="LWV104" s="183"/>
      <c r="LWW104" s="184"/>
      <c r="LWX104" s="185"/>
      <c r="LWY104" s="183"/>
      <c r="LXA104" s="182"/>
      <c r="LXF104" s="183"/>
      <c r="LXG104" s="183"/>
      <c r="LXH104" s="183"/>
      <c r="LXI104" s="184"/>
      <c r="LXJ104" s="185"/>
      <c r="LXK104" s="183"/>
      <c r="LXM104" s="182"/>
      <c r="LXR104" s="183"/>
      <c r="LXS104" s="183"/>
      <c r="LXT104" s="183"/>
      <c r="LXU104" s="184"/>
      <c r="LXV104" s="185"/>
      <c r="LXW104" s="183"/>
      <c r="LXY104" s="182"/>
      <c r="LYD104" s="183"/>
      <c r="LYE104" s="183"/>
      <c r="LYF104" s="183"/>
      <c r="LYG104" s="184"/>
      <c r="LYH104" s="185"/>
      <c r="LYI104" s="183"/>
      <c r="LYK104" s="182"/>
      <c r="LYP104" s="183"/>
      <c r="LYQ104" s="183"/>
      <c r="LYR104" s="183"/>
      <c r="LYS104" s="184"/>
      <c r="LYT104" s="185"/>
      <c r="LYU104" s="183"/>
      <c r="LYW104" s="182"/>
      <c r="LZB104" s="183"/>
      <c r="LZC104" s="183"/>
      <c r="LZD104" s="183"/>
      <c r="LZE104" s="184"/>
      <c r="LZF104" s="185"/>
      <c r="LZG104" s="183"/>
      <c r="LZI104" s="182"/>
      <c r="LZN104" s="183"/>
      <c r="LZO104" s="183"/>
      <c r="LZP104" s="183"/>
      <c r="LZQ104" s="184"/>
      <c r="LZR104" s="185"/>
      <c r="LZS104" s="183"/>
      <c r="LZU104" s="182"/>
      <c r="LZZ104" s="183"/>
      <c r="MAA104" s="183"/>
      <c r="MAB104" s="183"/>
      <c r="MAC104" s="184"/>
      <c r="MAD104" s="185"/>
      <c r="MAE104" s="183"/>
      <c r="MAG104" s="182"/>
      <c r="MAL104" s="183"/>
      <c r="MAM104" s="183"/>
      <c r="MAN104" s="183"/>
      <c r="MAO104" s="184"/>
      <c r="MAP104" s="185"/>
      <c r="MAQ104" s="183"/>
      <c r="MAS104" s="182"/>
      <c r="MAX104" s="183"/>
      <c r="MAY104" s="183"/>
      <c r="MAZ104" s="183"/>
      <c r="MBA104" s="184"/>
      <c r="MBB104" s="185"/>
      <c r="MBC104" s="183"/>
      <c r="MBE104" s="182"/>
      <c r="MBJ104" s="183"/>
      <c r="MBK104" s="183"/>
      <c r="MBL104" s="183"/>
      <c r="MBM104" s="184"/>
      <c r="MBN104" s="185"/>
      <c r="MBO104" s="183"/>
      <c r="MBQ104" s="182"/>
      <c r="MBV104" s="183"/>
      <c r="MBW104" s="183"/>
      <c r="MBX104" s="183"/>
      <c r="MBY104" s="184"/>
      <c r="MBZ104" s="185"/>
      <c r="MCA104" s="183"/>
      <c r="MCC104" s="182"/>
      <c r="MCH104" s="183"/>
      <c r="MCI104" s="183"/>
      <c r="MCJ104" s="183"/>
      <c r="MCK104" s="184"/>
      <c r="MCL104" s="185"/>
      <c r="MCM104" s="183"/>
      <c r="MCO104" s="182"/>
      <c r="MCT104" s="183"/>
      <c r="MCU104" s="183"/>
      <c r="MCV104" s="183"/>
      <c r="MCW104" s="184"/>
      <c r="MCX104" s="185"/>
      <c r="MCY104" s="183"/>
      <c r="MDA104" s="182"/>
      <c r="MDF104" s="183"/>
      <c r="MDG104" s="183"/>
      <c r="MDH104" s="183"/>
      <c r="MDI104" s="184"/>
      <c r="MDJ104" s="185"/>
      <c r="MDK104" s="183"/>
      <c r="MDM104" s="182"/>
      <c r="MDR104" s="183"/>
      <c r="MDS104" s="183"/>
      <c r="MDT104" s="183"/>
      <c r="MDU104" s="184"/>
      <c r="MDV104" s="185"/>
      <c r="MDW104" s="183"/>
      <c r="MDY104" s="182"/>
      <c r="MED104" s="183"/>
      <c r="MEE104" s="183"/>
      <c r="MEF104" s="183"/>
      <c r="MEG104" s="184"/>
      <c r="MEH104" s="185"/>
      <c r="MEI104" s="183"/>
      <c r="MEK104" s="182"/>
      <c r="MEP104" s="183"/>
      <c r="MEQ104" s="183"/>
      <c r="MER104" s="183"/>
      <c r="MES104" s="184"/>
      <c r="MET104" s="185"/>
      <c r="MEU104" s="183"/>
      <c r="MEW104" s="182"/>
      <c r="MFB104" s="183"/>
      <c r="MFC104" s="183"/>
      <c r="MFD104" s="183"/>
      <c r="MFE104" s="184"/>
      <c r="MFF104" s="185"/>
      <c r="MFG104" s="183"/>
      <c r="MFI104" s="182"/>
      <c r="MFN104" s="183"/>
      <c r="MFO104" s="183"/>
      <c r="MFP104" s="183"/>
      <c r="MFQ104" s="184"/>
      <c r="MFR104" s="185"/>
      <c r="MFS104" s="183"/>
      <c r="MFU104" s="182"/>
      <c r="MFZ104" s="183"/>
      <c r="MGA104" s="183"/>
      <c r="MGB104" s="183"/>
      <c r="MGC104" s="184"/>
      <c r="MGD104" s="185"/>
      <c r="MGE104" s="183"/>
      <c r="MGG104" s="182"/>
      <c r="MGL104" s="183"/>
      <c r="MGM104" s="183"/>
      <c r="MGN104" s="183"/>
      <c r="MGO104" s="184"/>
      <c r="MGP104" s="185"/>
      <c r="MGQ104" s="183"/>
      <c r="MGS104" s="182"/>
      <c r="MGX104" s="183"/>
      <c r="MGY104" s="183"/>
      <c r="MGZ104" s="183"/>
      <c r="MHA104" s="184"/>
      <c r="MHB104" s="185"/>
      <c r="MHC104" s="183"/>
      <c r="MHE104" s="182"/>
      <c r="MHJ104" s="183"/>
      <c r="MHK104" s="183"/>
      <c r="MHL104" s="183"/>
      <c r="MHM104" s="184"/>
      <c r="MHN104" s="185"/>
      <c r="MHO104" s="183"/>
      <c r="MHQ104" s="182"/>
      <c r="MHV104" s="183"/>
      <c r="MHW104" s="183"/>
      <c r="MHX104" s="183"/>
      <c r="MHY104" s="184"/>
      <c r="MHZ104" s="185"/>
      <c r="MIA104" s="183"/>
      <c r="MIC104" s="182"/>
      <c r="MIH104" s="183"/>
      <c r="MII104" s="183"/>
      <c r="MIJ104" s="183"/>
      <c r="MIK104" s="184"/>
      <c r="MIL104" s="185"/>
      <c r="MIM104" s="183"/>
      <c r="MIO104" s="182"/>
      <c r="MIT104" s="183"/>
      <c r="MIU104" s="183"/>
      <c r="MIV104" s="183"/>
      <c r="MIW104" s="184"/>
      <c r="MIX104" s="185"/>
      <c r="MIY104" s="183"/>
      <c r="MJA104" s="182"/>
      <c r="MJF104" s="183"/>
      <c r="MJG104" s="183"/>
      <c r="MJH104" s="183"/>
      <c r="MJI104" s="184"/>
      <c r="MJJ104" s="185"/>
      <c r="MJK104" s="183"/>
      <c r="MJM104" s="182"/>
      <c r="MJR104" s="183"/>
      <c r="MJS104" s="183"/>
      <c r="MJT104" s="183"/>
      <c r="MJU104" s="184"/>
      <c r="MJV104" s="185"/>
      <c r="MJW104" s="183"/>
      <c r="MJY104" s="182"/>
      <c r="MKD104" s="183"/>
      <c r="MKE104" s="183"/>
      <c r="MKF104" s="183"/>
      <c r="MKG104" s="184"/>
      <c r="MKH104" s="185"/>
      <c r="MKI104" s="183"/>
      <c r="MKK104" s="182"/>
      <c r="MKP104" s="183"/>
      <c r="MKQ104" s="183"/>
      <c r="MKR104" s="183"/>
      <c r="MKS104" s="184"/>
      <c r="MKT104" s="185"/>
      <c r="MKU104" s="183"/>
      <c r="MKW104" s="182"/>
      <c r="MLB104" s="183"/>
      <c r="MLC104" s="183"/>
      <c r="MLD104" s="183"/>
      <c r="MLE104" s="184"/>
      <c r="MLF104" s="185"/>
      <c r="MLG104" s="183"/>
      <c r="MLI104" s="182"/>
      <c r="MLN104" s="183"/>
      <c r="MLO104" s="183"/>
      <c r="MLP104" s="183"/>
      <c r="MLQ104" s="184"/>
      <c r="MLR104" s="185"/>
      <c r="MLS104" s="183"/>
      <c r="MLU104" s="182"/>
      <c r="MLZ104" s="183"/>
      <c r="MMA104" s="183"/>
      <c r="MMB104" s="183"/>
      <c r="MMC104" s="184"/>
      <c r="MMD104" s="185"/>
      <c r="MME104" s="183"/>
      <c r="MMG104" s="182"/>
      <c r="MML104" s="183"/>
      <c r="MMM104" s="183"/>
      <c r="MMN104" s="183"/>
      <c r="MMO104" s="184"/>
      <c r="MMP104" s="185"/>
      <c r="MMQ104" s="183"/>
      <c r="MMS104" s="182"/>
      <c r="MMX104" s="183"/>
      <c r="MMY104" s="183"/>
      <c r="MMZ104" s="183"/>
      <c r="MNA104" s="184"/>
      <c r="MNB104" s="185"/>
      <c r="MNC104" s="183"/>
      <c r="MNE104" s="182"/>
      <c r="MNJ104" s="183"/>
      <c r="MNK104" s="183"/>
      <c r="MNL104" s="183"/>
      <c r="MNM104" s="184"/>
      <c r="MNN104" s="185"/>
      <c r="MNO104" s="183"/>
      <c r="MNQ104" s="182"/>
      <c r="MNV104" s="183"/>
      <c r="MNW104" s="183"/>
      <c r="MNX104" s="183"/>
      <c r="MNY104" s="184"/>
      <c r="MNZ104" s="185"/>
      <c r="MOA104" s="183"/>
      <c r="MOC104" s="182"/>
      <c r="MOH104" s="183"/>
      <c r="MOI104" s="183"/>
      <c r="MOJ104" s="183"/>
      <c r="MOK104" s="184"/>
      <c r="MOL104" s="185"/>
      <c r="MOM104" s="183"/>
      <c r="MOO104" s="182"/>
      <c r="MOT104" s="183"/>
      <c r="MOU104" s="183"/>
      <c r="MOV104" s="183"/>
      <c r="MOW104" s="184"/>
      <c r="MOX104" s="185"/>
      <c r="MOY104" s="183"/>
      <c r="MPA104" s="182"/>
      <c r="MPF104" s="183"/>
      <c r="MPG104" s="183"/>
      <c r="MPH104" s="183"/>
      <c r="MPI104" s="184"/>
      <c r="MPJ104" s="185"/>
      <c r="MPK104" s="183"/>
      <c r="MPM104" s="182"/>
      <c r="MPR104" s="183"/>
      <c r="MPS104" s="183"/>
      <c r="MPT104" s="183"/>
      <c r="MPU104" s="184"/>
      <c r="MPV104" s="185"/>
      <c r="MPW104" s="183"/>
      <c r="MPY104" s="182"/>
      <c r="MQD104" s="183"/>
      <c r="MQE104" s="183"/>
      <c r="MQF104" s="183"/>
      <c r="MQG104" s="184"/>
      <c r="MQH104" s="185"/>
      <c r="MQI104" s="183"/>
      <c r="MQK104" s="182"/>
      <c r="MQP104" s="183"/>
      <c r="MQQ104" s="183"/>
      <c r="MQR104" s="183"/>
      <c r="MQS104" s="184"/>
      <c r="MQT104" s="185"/>
      <c r="MQU104" s="183"/>
      <c r="MQW104" s="182"/>
      <c r="MRB104" s="183"/>
      <c r="MRC104" s="183"/>
      <c r="MRD104" s="183"/>
      <c r="MRE104" s="184"/>
      <c r="MRF104" s="185"/>
      <c r="MRG104" s="183"/>
      <c r="MRI104" s="182"/>
      <c r="MRN104" s="183"/>
      <c r="MRO104" s="183"/>
      <c r="MRP104" s="183"/>
      <c r="MRQ104" s="184"/>
      <c r="MRR104" s="185"/>
      <c r="MRS104" s="183"/>
      <c r="MRU104" s="182"/>
      <c r="MRZ104" s="183"/>
      <c r="MSA104" s="183"/>
      <c r="MSB104" s="183"/>
      <c r="MSC104" s="184"/>
      <c r="MSD104" s="185"/>
      <c r="MSE104" s="183"/>
      <c r="MSG104" s="182"/>
      <c r="MSL104" s="183"/>
      <c r="MSM104" s="183"/>
      <c r="MSN104" s="183"/>
      <c r="MSO104" s="184"/>
      <c r="MSP104" s="185"/>
      <c r="MSQ104" s="183"/>
      <c r="MSS104" s="182"/>
      <c r="MSX104" s="183"/>
      <c r="MSY104" s="183"/>
      <c r="MSZ104" s="183"/>
      <c r="MTA104" s="184"/>
      <c r="MTB104" s="185"/>
      <c r="MTC104" s="183"/>
      <c r="MTE104" s="182"/>
      <c r="MTJ104" s="183"/>
      <c r="MTK104" s="183"/>
      <c r="MTL104" s="183"/>
      <c r="MTM104" s="184"/>
      <c r="MTN104" s="185"/>
      <c r="MTO104" s="183"/>
      <c r="MTQ104" s="182"/>
      <c r="MTV104" s="183"/>
      <c r="MTW104" s="183"/>
      <c r="MTX104" s="183"/>
      <c r="MTY104" s="184"/>
      <c r="MTZ104" s="185"/>
      <c r="MUA104" s="183"/>
      <c r="MUC104" s="182"/>
      <c r="MUH104" s="183"/>
      <c r="MUI104" s="183"/>
      <c r="MUJ104" s="183"/>
      <c r="MUK104" s="184"/>
      <c r="MUL104" s="185"/>
      <c r="MUM104" s="183"/>
      <c r="MUO104" s="182"/>
      <c r="MUT104" s="183"/>
      <c r="MUU104" s="183"/>
      <c r="MUV104" s="183"/>
      <c r="MUW104" s="184"/>
      <c r="MUX104" s="185"/>
      <c r="MUY104" s="183"/>
      <c r="MVA104" s="182"/>
      <c r="MVF104" s="183"/>
      <c r="MVG104" s="183"/>
      <c r="MVH104" s="183"/>
      <c r="MVI104" s="184"/>
      <c r="MVJ104" s="185"/>
      <c r="MVK104" s="183"/>
      <c r="MVM104" s="182"/>
      <c r="MVR104" s="183"/>
      <c r="MVS104" s="183"/>
      <c r="MVT104" s="183"/>
      <c r="MVU104" s="184"/>
      <c r="MVV104" s="185"/>
      <c r="MVW104" s="183"/>
      <c r="MVY104" s="182"/>
      <c r="MWD104" s="183"/>
      <c r="MWE104" s="183"/>
      <c r="MWF104" s="183"/>
      <c r="MWG104" s="184"/>
      <c r="MWH104" s="185"/>
      <c r="MWI104" s="183"/>
      <c r="MWK104" s="182"/>
      <c r="MWP104" s="183"/>
      <c r="MWQ104" s="183"/>
      <c r="MWR104" s="183"/>
      <c r="MWS104" s="184"/>
      <c r="MWT104" s="185"/>
      <c r="MWU104" s="183"/>
      <c r="MWW104" s="182"/>
      <c r="MXB104" s="183"/>
      <c r="MXC104" s="183"/>
      <c r="MXD104" s="183"/>
      <c r="MXE104" s="184"/>
      <c r="MXF104" s="185"/>
      <c r="MXG104" s="183"/>
      <c r="MXI104" s="182"/>
      <c r="MXN104" s="183"/>
      <c r="MXO104" s="183"/>
      <c r="MXP104" s="183"/>
      <c r="MXQ104" s="184"/>
      <c r="MXR104" s="185"/>
      <c r="MXS104" s="183"/>
      <c r="MXU104" s="182"/>
      <c r="MXZ104" s="183"/>
      <c r="MYA104" s="183"/>
      <c r="MYB104" s="183"/>
      <c r="MYC104" s="184"/>
      <c r="MYD104" s="185"/>
      <c r="MYE104" s="183"/>
      <c r="MYG104" s="182"/>
      <c r="MYL104" s="183"/>
      <c r="MYM104" s="183"/>
      <c r="MYN104" s="183"/>
      <c r="MYO104" s="184"/>
      <c r="MYP104" s="185"/>
      <c r="MYQ104" s="183"/>
      <c r="MYS104" s="182"/>
      <c r="MYX104" s="183"/>
      <c r="MYY104" s="183"/>
      <c r="MYZ104" s="183"/>
      <c r="MZA104" s="184"/>
      <c r="MZB104" s="185"/>
      <c r="MZC104" s="183"/>
      <c r="MZE104" s="182"/>
      <c r="MZJ104" s="183"/>
      <c r="MZK104" s="183"/>
      <c r="MZL104" s="183"/>
      <c r="MZM104" s="184"/>
      <c r="MZN104" s="185"/>
      <c r="MZO104" s="183"/>
      <c r="MZQ104" s="182"/>
      <c r="MZV104" s="183"/>
      <c r="MZW104" s="183"/>
      <c r="MZX104" s="183"/>
      <c r="MZY104" s="184"/>
      <c r="MZZ104" s="185"/>
      <c r="NAA104" s="183"/>
      <c r="NAC104" s="182"/>
      <c r="NAH104" s="183"/>
      <c r="NAI104" s="183"/>
      <c r="NAJ104" s="183"/>
      <c r="NAK104" s="184"/>
      <c r="NAL104" s="185"/>
      <c r="NAM104" s="183"/>
      <c r="NAO104" s="182"/>
      <c r="NAT104" s="183"/>
      <c r="NAU104" s="183"/>
      <c r="NAV104" s="183"/>
      <c r="NAW104" s="184"/>
      <c r="NAX104" s="185"/>
      <c r="NAY104" s="183"/>
      <c r="NBA104" s="182"/>
      <c r="NBF104" s="183"/>
      <c r="NBG104" s="183"/>
      <c r="NBH104" s="183"/>
      <c r="NBI104" s="184"/>
      <c r="NBJ104" s="185"/>
      <c r="NBK104" s="183"/>
      <c r="NBM104" s="182"/>
      <c r="NBR104" s="183"/>
      <c r="NBS104" s="183"/>
      <c r="NBT104" s="183"/>
      <c r="NBU104" s="184"/>
      <c r="NBV104" s="185"/>
      <c r="NBW104" s="183"/>
      <c r="NBY104" s="182"/>
      <c r="NCD104" s="183"/>
      <c r="NCE104" s="183"/>
      <c r="NCF104" s="183"/>
      <c r="NCG104" s="184"/>
      <c r="NCH104" s="185"/>
      <c r="NCI104" s="183"/>
      <c r="NCK104" s="182"/>
      <c r="NCP104" s="183"/>
      <c r="NCQ104" s="183"/>
      <c r="NCR104" s="183"/>
      <c r="NCS104" s="184"/>
      <c r="NCT104" s="185"/>
      <c r="NCU104" s="183"/>
      <c r="NCW104" s="182"/>
      <c r="NDB104" s="183"/>
      <c r="NDC104" s="183"/>
      <c r="NDD104" s="183"/>
      <c r="NDE104" s="184"/>
      <c r="NDF104" s="185"/>
      <c r="NDG104" s="183"/>
      <c r="NDI104" s="182"/>
      <c r="NDN104" s="183"/>
      <c r="NDO104" s="183"/>
      <c r="NDP104" s="183"/>
      <c r="NDQ104" s="184"/>
      <c r="NDR104" s="185"/>
      <c r="NDS104" s="183"/>
      <c r="NDU104" s="182"/>
      <c r="NDZ104" s="183"/>
      <c r="NEA104" s="183"/>
      <c r="NEB104" s="183"/>
      <c r="NEC104" s="184"/>
      <c r="NED104" s="185"/>
      <c r="NEE104" s="183"/>
      <c r="NEG104" s="182"/>
      <c r="NEL104" s="183"/>
      <c r="NEM104" s="183"/>
      <c r="NEN104" s="183"/>
      <c r="NEO104" s="184"/>
      <c r="NEP104" s="185"/>
      <c r="NEQ104" s="183"/>
      <c r="NES104" s="182"/>
      <c r="NEX104" s="183"/>
      <c r="NEY104" s="183"/>
      <c r="NEZ104" s="183"/>
      <c r="NFA104" s="184"/>
      <c r="NFB104" s="185"/>
      <c r="NFC104" s="183"/>
      <c r="NFE104" s="182"/>
      <c r="NFJ104" s="183"/>
      <c r="NFK104" s="183"/>
      <c r="NFL104" s="183"/>
      <c r="NFM104" s="184"/>
      <c r="NFN104" s="185"/>
      <c r="NFO104" s="183"/>
      <c r="NFQ104" s="182"/>
      <c r="NFV104" s="183"/>
      <c r="NFW104" s="183"/>
      <c r="NFX104" s="183"/>
      <c r="NFY104" s="184"/>
      <c r="NFZ104" s="185"/>
      <c r="NGA104" s="183"/>
      <c r="NGC104" s="182"/>
      <c r="NGH104" s="183"/>
      <c r="NGI104" s="183"/>
      <c r="NGJ104" s="183"/>
      <c r="NGK104" s="184"/>
      <c r="NGL104" s="185"/>
      <c r="NGM104" s="183"/>
      <c r="NGO104" s="182"/>
      <c r="NGT104" s="183"/>
      <c r="NGU104" s="183"/>
      <c r="NGV104" s="183"/>
      <c r="NGW104" s="184"/>
      <c r="NGX104" s="185"/>
      <c r="NGY104" s="183"/>
      <c r="NHA104" s="182"/>
      <c r="NHF104" s="183"/>
      <c r="NHG104" s="183"/>
      <c r="NHH104" s="183"/>
      <c r="NHI104" s="184"/>
      <c r="NHJ104" s="185"/>
      <c r="NHK104" s="183"/>
      <c r="NHM104" s="182"/>
      <c r="NHR104" s="183"/>
      <c r="NHS104" s="183"/>
      <c r="NHT104" s="183"/>
      <c r="NHU104" s="184"/>
      <c r="NHV104" s="185"/>
      <c r="NHW104" s="183"/>
      <c r="NHY104" s="182"/>
      <c r="NID104" s="183"/>
      <c r="NIE104" s="183"/>
      <c r="NIF104" s="183"/>
      <c r="NIG104" s="184"/>
      <c r="NIH104" s="185"/>
      <c r="NII104" s="183"/>
      <c r="NIK104" s="182"/>
      <c r="NIP104" s="183"/>
      <c r="NIQ104" s="183"/>
      <c r="NIR104" s="183"/>
      <c r="NIS104" s="184"/>
      <c r="NIT104" s="185"/>
      <c r="NIU104" s="183"/>
      <c r="NIW104" s="182"/>
      <c r="NJB104" s="183"/>
      <c r="NJC104" s="183"/>
      <c r="NJD104" s="183"/>
      <c r="NJE104" s="184"/>
      <c r="NJF104" s="185"/>
      <c r="NJG104" s="183"/>
      <c r="NJI104" s="182"/>
      <c r="NJN104" s="183"/>
      <c r="NJO104" s="183"/>
      <c r="NJP104" s="183"/>
      <c r="NJQ104" s="184"/>
      <c r="NJR104" s="185"/>
      <c r="NJS104" s="183"/>
      <c r="NJU104" s="182"/>
      <c r="NJZ104" s="183"/>
      <c r="NKA104" s="183"/>
      <c r="NKB104" s="183"/>
      <c r="NKC104" s="184"/>
      <c r="NKD104" s="185"/>
      <c r="NKE104" s="183"/>
      <c r="NKG104" s="182"/>
      <c r="NKL104" s="183"/>
      <c r="NKM104" s="183"/>
      <c r="NKN104" s="183"/>
      <c r="NKO104" s="184"/>
      <c r="NKP104" s="185"/>
      <c r="NKQ104" s="183"/>
      <c r="NKS104" s="182"/>
      <c r="NKX104" s="183"/>
      <c r="NKY104" s="183"/>
      <c r="NKZ104" s="183"/>
      <c r="NLA104" s="184"/>
      <c r="NLB104" s="185"/>
      <c r="NLC104" s="183"/>
      <c r="NLE104" s="182"/>
      <c r="NLJ104" s="183"/>
      <c r="NLK104" s="183"/>
      <c r="NLL104" s="183"/>
      <c r="NLM104" s="184"/>
      <c r="NLN104" s="185"/>
      <c r="NLO104" s="183"/>
      <c r="NLQ104" s="182"/>
      <c r="NLV104" s="183"/>
      <c r="NLW104" s="183"/>
      <c r="NLX104" s="183"/>
      <c r="NLY104" s="184"/>
      <c r="NLZ104" s="185"/>
      <c r="NMA104" s="183"/>
      <c r="NMC104" s="182"/>
      <c r="NMH104" s="183"/>
      <c r="NMI104" s="183"/>
      <c r="NMJ104" s="183"/>
      <c r="NMK104" s="184"/>
      <c r="NML104" s="185"/>
      <c r="NMM104" s="183"/>
      <c r="NMO104" s="182"/>
      <c r="NMT104" s="183"/>
      <c r="NMU104" s="183"/>
      <c r="NMV104" s="183"/>
      <c r="NMW104" s="184"/>
      <c r="NMX104" s="185"/>
      <c r="NMY104" s="183"/>
      <c r="NNA104" s="182"/>
      <c r="NNF104" s="183"/>
      <c r="NNG104" s="183"/>
      <c r="NNH104" s="183"/>
      <c r="NNI104" s="184"/>
      <c r="NNJ104" s="185"/>
      <c r="NNK104" s="183"/>
      <c r="NNM104" s="182"/>
      <c r="NNR104" s="183"/>
      <c r="NNS104" s="183"/>
      <c r="NNT104" s="183"/>
      <c r="NNU104" s="184"/>
      <c r="NNV104" s="185"/>
      <c r="NNW104" s="183"/>
      <c r="NNY104" s="182"/>
      <c r="NOD104" s="183"/>
      <c r="NOE104" s="183"/>
      <c r="NOF104" s="183"/>
      <c r="NOG104" s="184"/>
      <c r="NOH104" s="185"/>
      <c r="NOI104" s="183"/>
      <c r="NOK104" s="182"/>
      <c r="NOP104" s="183"/>
      <c r="NOQ104" s="183"/>
      <c r="NOR104" s="183"/>
      <c r="NOS104" s="184"/>
      <c r="NOT104" s="185"/>
      <c r="NOU104" s="183"/>
      <c r="NOW104" s="182"/>
      <c r="NPB104" s="183"/>
      <c r="NPC104" s="183"/>
      <c r="NPD104" s="183"/>
      <c r="NPE104" s="184"/>
      <c r="NPF104" s="185"/>
      <c r="NPG104" s="183"/>
      <c r="NPI104" s="182"/>
      <c r="NPN104" s="183"/>
      <c r="NPO104" s="183"/>
      <c r="NPP104" s="183"/>
      <c r="NPQ104" s="184"/>
      <c r="NPR104" s="185"/>
      <c r="NPS104" s="183"/>
      <c r="NPU104" s="182"/>
      <c r="NPZ104" s="183"/>
      <c r="NQA104" s="183"/>
      <c r="NQB104" s="183"/>
      <c r="NQC104" s="184"/>
      <c r="NQD104" s="185"/>
      <c r="NQE104" s="183"/>
      <c r="NQG104" s="182"/>
      <c r="NQL104" s="183"/>
      <c r="NQM104" s="183"/>
      <c r="NQN104" s="183"/>
      <c r="NQO104" s="184"/>
      <c r="NQP104" s="185"/>
      <c r="NQQ104" s="183"/>
      <c r="NQS104" s="182"/>
      <c r="NQX104" s="183"/>
      <c r="NQY104" s="183"/>
      <c r="NQZ104" s="183"/>
      <c r="NRA104" s="184"/>
      <c r="NRB104" s="185"/>
      <c r="NRC104" s="183"/>
      <c r="NRE104" s="182"/>
      <c r="NRJ104" s="183"/>
      <c r="NRK104" s="183"/>
      <c r="NRL104" s="183"/>
      <c r="NRM104" s="184"/>
      <c r="NRN104" s="185"/>
      <c r="NRO104" s="183"/>
      <c r="NRQ104" s="182"/>
      <c r="NRV104" s="183"/>
      <c r="NRW104" s="183"/>
      <c r="NRX104" s="183"/>
      <c r="NRY104" s="184"/>
      <c r="NRZ104" s="185"/>
      <c r="NSA104" s="183"/>
      <c r="NSC104" s="182"/>
      <c r="NSH104" s="183"/>
      <c r="NSI104" s="183"/>
      <c r="NSJ104" s="183"/>
      <c r="NSK104" s="184"/>
      <c r="NSL104" s="185"/>
      <c r="NSM104" s="183"/>
      <c r="NSO104" s="182"/>
      <c r="NST104" s="183"/>
      <c r="NSU104" s="183"/>
      <c r="NSV104" s="183"/>
      <c r="NSW104" s="184"/>
      <c r="NSX104" s="185"/>
      <c r="NSY104" s="183"/>
      <c r="NTA104" s="182"/>
      <c r="NTF104" s="183"/>
      <c r="NTG104" s="183"/>
      <c r="NTH104" s="183"/>
      <c r="NTI104" s="184"/>
      <c r="NTJ104" s="185"/>
      <c r="NTK104" s="183"/>
      <c r="NTM104" s="182"/>
      <c r="NTR104" s="183"/>
      <c r="NTS104" s="183"/>
      <c r="NTT104" s="183"/>
      <c r="NTU104" s="184"/>
      <c r="NTV104" s="185"/>
      <c r="NTW104" s="183"/>
      <c r="NTY104" s="182"/>
      <c r="NUD104" s="183"/>
      <c r="NUE104" s="183"/>
      <c r="NUF104" s="183"/>
      <c r="NUG104" s="184"/>
      <c r="NUH104" s="185"/>
      <c r="NUI104" s="183"/>
      <c r="NUK104" s="182"/>
      <c r="NUP104" s="183"/>
      <c r="NUQ104" s="183"/>
      <c r="NUR104" s="183"/>
      <c r="NUS104" s="184"/>
      <c r="NUT104" s="185"/>
      <c r="NUU104" s="183"/>
      <c r="NUW104" s="182"/>
      <c r="NVB104" s="183"/>
      <c r="NVC104" s="183"/>
      <c r="NVD104" s="183"/>
      <c r="NVE104" s="184"/>
      <c r="NVF104" s="185"/>
      <c r="NVG104" s="183"/>
      <c r="NVI104" s="182"/>
      <c r="NVN104" s="183"/>
      <c r="NVO104" s="183"/>
      <c r="NVP104" s="183"/>
      <c r="NVQ104" s="184"/>
      <c r="NVR104" s="185"/>
      <c r="NVS104" s="183"/>
      <c r="NVU104" s="182"/>
      <c r="NVZ104" s="183"/>
      <c r="NWA104" s="183"/>
      <c r="NWB104" s="183"/>
      <c r="NWC104" s="184"/>
      <c r="NWD104" s="185"/>
      <c r="NWE104" s="183"/>
      <c r="NWG104" s="182"/>
      <c r="NWL104" s="183"/>
      <c r="NWM104" s="183"/>
      <c r="NWN104" s="183"/>
      <c r="NWO104" s="184"/>
      <c r="NWP104" s="185"/>
      <c r="NWQ104" s="183"/>
      <c r="NWS104" s="182"/>
      <c r="NWX104" s="183"/>
      <c r="NWY104" s="183"/>
      <c r="NWZ104" s="183"/>
      <c r="NXA104" s="184"/>
      <c r="NXB104" s="185"/>
      <c r="NXC104" s="183"/>
      <c r="NXE104" s="182"/>
      <c r="NXJ104" s="183"/>
      <c r="NXK104" s="183"/>
      <c r="NXL104" s="183"/>
      <c r="NXM104" s="184"/>
      <c r="NXN104" s="185"/>
      <c r="NXO104" s="183"/>
      <c r="NXQ104" s="182"/>
      <c r="NXV104" s="183"/>
      <c r="NXW104" s="183"/>
      <c r="NXX104" s="183"/>
      <c r="NXY104" s="184"/>
      <c r="NXZ104" s="185"/>
      <c r="NYA104" s="183"/>
      <c r="NYC104" s="182"/>
      <c r="NYH104" s="183"/>
      <c r="NYI104" s="183"/>
      <c r="NYJ104" s="183"/>
      <c r="NYK104" s="184"/>
      <c r="NYL104" s="185"/>
      <c r="NYM104" s="183"/>
      <c r="NYO104" s="182"/>
      <c r="NYT104" s="183"/>
      <c r="NYU104" s="183"/>
      <c r="NYV104" s="183"/>
      <c r="NYW104" s="184"/>
      <c r="NYX104" s="185"/>
      <c r="NYY104" s="183"/>
      <c r="NZA104" s="182"/>
      <c r="NZF104" s="183"/>
      <c r="NZG104" s="183"/>
      <c r="NZH104" s="183"/>
      <c r="NZI104" s="184"/>
      <c r="NZJ104" s="185"/>
      <c r="NZK104" s="183"/>
      <c r="NZM104" s="182"/>
      <c r="NZR104" s="183"/>
      <c r="NZS104" s="183"/>
      <c r="NZT104" s="183"/>
      <c r="NZU104" s="184"/>
      <c r="NZV104" s="185"/>
      <c r="NZW104" s="183"/>
      <c r="NZY104" s="182"/>
      <c r="OAD104" s="183"/>
      <c r="OAE104" s="183"/>
      <c r="OAF104" s="183"/>
      <c r="OAG104" s="184"/>
      <c r="OAH104" s="185"/>
      <c r="OAI104" s="183"/>
      <c r="OAK104" s="182"/>
      <c r="OAP104" s="183"/>
      <c r="OAQ104" s="183"/>
      <c r="OAR104" s="183"/>
      <c r="OAS104" s="184"/>
      <c r="OAT104" s="185"/>
      <c r="OAU104" s="183"/>
      <c r="OAW104" s="182"/>
      <c r="OBB104" s="183"/>
      <c r="OBC104" s="183"/>
      <c r="OBD104" s="183"/>
      <c r="OBE104" s="184"/>
      <c r="OBF104" s="185"/>
      <c r="OBG104" s="183"/>
      <c r="OBI104" s="182"/>
      <c r="OBN104" s="183"/>
      <c r="OBO104" s="183"/>
      <c r="OBP104" s="183"/>
      <c r="OBQ104" s="184"/>
      <c r="OBR104" s="185"/>
      <c r="OBS104" s="183"/>
      <c r="OBU104" s="182"/>
      <c r="OBZ104" s="183"/>
      <c r="OCA104" s="183"/>
      <c r="OCB104" s="183"/>
      <c r="OCC104" s="184"/>
      <c r="OCD104" s="185"/>
      <c r="OCE104" s="183"/>
      <c r="OCG104" s="182"/>
      <c r="OCL104" s="183"/>
      <c r="OCM104" s="183"/>
      <c r="OCN104" s="183"/>
      <c r="OCO104" s="184"/>
      <c r="OCP104" s="185"/>
      <c r="OCQ104" s="183"/>
      <c r="OCS104" s="182"/>
      <c r="OCX104" s="183"/>
      <c r="OCY104" s="183"/>
      <c r="OCZ104" s="183"/>
      <c r="ODA104" s="184"/>
      <c r="ODB104" s="185"/>
      <c r="ODC104" s="183"/>
      <c r="ODE104" s="182"/>
      <c r="ODJ104" s="183"/>
      <c r="ODK104" s="183"/>
      <c r="ODL104" s="183"/>
      <c r="ODM104" s="184"/>
      <c r="ODN104" s="185"/>
      <c r="ODO104" s="183"/>
      <c r="ODQ104" s="182"/>
      <c r="ODV104" s="183"/>
      <c r="ODW104" s="183"/>
      <c r="ODX104" s="183"/>
      <c r="ODY104" s="184"/>
      <c r="ODZ104" s="185"/>
      <c r="OEA104" s="183"/>
      <c r="OEC104" s="182"/>
      <c r="OEH104" s="183"/>
      <c r="OEI104" s="183"/>
      <c r="OEJ104" s="183"/>
      <c r="OEK104" s="184"/>
      <c r="OEL104" s="185"/>
      <c r="OEM104" s="183"/>
      <c r="OEO104" s="182"/>
      <c r="OET104" s="183"/>
      <c r="OEU104" s="183"/>
      <c r="OEV104" s="183"/>
      <c r="OEW104" s="184"/>
      <c r="OEX104" s="185"/>
      <c r="OEY104" s="183"/>
      <c r="OFA104" s="182"/>
      <c r="OFF104" s="183"/>
      <c r="OFG104" s="183"/>
      <c r="OFH104" s="183"/>
      <c r="OFI104" s="184"/>
      <c r="OFJ104" s="185"/>
      <c r="OFK104" s="183"/>
      <c r="OFM104" s="182"/>
      <c r="OFR104" s="183"/>
      <c r="OFS104" s="183"/>
      <c r="OFT104" s="183"/>
      <c r="OFU104" s="184"/>
      <c r="OFV104" s="185"/>
      <c r="OFW104" s="183"/>
      <c r="OFY104" s="182"/>
      <c r="OGD104" s="183"/>
      <c r="OGE104" s="183"/>
      <c r="OGF104" s="183"/>
      <c r="OGG104" s="184"/>
      <c r="OGH104" s="185"/>
      <c r="OGI104" s="183"/>
      <c r="OGK104" s="182"/>
      <c r="OGP104" s="183"/>
      <c r="OGQ104" s="183"/>
      <c r="OGR104" s="183"/>
      <c r="OGS104" s="184"/>
      <c r="OGT104" s="185"/>
      <c r="OGU104" s="183"/>
      <c r="OGW104" s="182"/>
      <c r="OHB104" s="183"/>
      <c r="OHC104" s="183"/>
      <c r="OHD104" s="183"/>
      <c r="OHE104" s="184"/>
      <c r="OHF104" s="185"/>
      <c r="OHG104" s="183"/>
      <c r="OHI104" s="182"/>
      <c r="OHN104" s="183"/>
      <c r="OHO104" s="183"/>
      <c r="OHP104" s="183"/>
      <c r="OHQ104" s="184"/>
      <c r="OHR104" s="185"/>
      <c r="OHS104" s="183"/>
      <c r="OHU104" s="182"/>
      <c r="OHZ104" s="183"/>
      <c r="OIA104" s="183"/>
      <c r="OIB104" s="183"/>
      <c r="OIC104" s="184"/>
      <c r="OID104" s="185"/>
      <c r="OIE104" s="183"/>
      <c r="OIG104" s="182"/>
      <c r="OIL104" s="183"/>
      <c r="OIM104" s="183"/>
      <c r="OIN104" s="183"/>
      <c r="OIO104" s="184"/>
      <c r="OIP104" s="185"/>
      <c r="OIQ104" s="183"/>
      <c r="OIS104" s="182"/>
      <c r="OIX104" s="183"/>
      <c r="OIY104" s="183"/>
      <c r="OIZ104" s="183"/>
      <c r="OJA104" s="184"/>
      <c r="OJB104" s="185"/>
      <c r="OJC104" s="183"/>
      <c r="OJE104" s="182"/>
      <c r="OJJ104" s="183"/>
      <c r="OJK104" s="183"/>
      <c r="OJL104" s="183"/>
      <c r="OJM104" s="184"/>
      <c r="OJN104" s="185"/>
      <c r="OJO104" s="183"/>
      <c r="OJQ104" s="182"/>
      <c r="OJV104" s="183"/>
      <c r="OJW104" s="183"/>
      <c r="OJX104" s="183"/>
      <c r="OJY104" s="184"/>
      <c r="OJZ104" s="185"/>
      <c r="OKA104" s="183"/>
      <c r="OKC104" s="182"/>
      <c r="OKH104" s="183"/>
      <c r="OKI104" s="183"/>
      <c r="OKJ104" s="183"/>
      <c r="OKK104" s="184"/>
      <c r="OKL104" s="185"/>
      <c r="OKM104" s="183"/>
      <c r="OKO104" s="182"/>
      <c r="OKT104" s="183"/>
      <c r="OKU104" s="183"/>
      <c r="OKV104" s="183"/>
      <c r="OKW104" s="184"/>
      <c r="OKX104" s="185"/>
      <c r="OKY104" s="183"/>
      <c r="OLA104" s="182"/>
      <c r="OLF104" s="183"/>
      <c r="OLG104" s="183"/>
      <c r="OLH104" s="183"/>
      <c r="OLI104" s="184"/>
      <c r="OLJ104" s="185"/>
      <c r="OLK104" s="183"/>
      <c r="OLM104" s="182"/>
      <c r="OLR104" s="183"/>
      <c r="OLS104" s="183"/>
      <c r="OLT104" s="183"/>
      <c r="OLU104" s="184"/>
      <c r="OLV104" s="185"/>
      <c r="OLW104" s="183"/>
      <c r="OLY104" s="182"/>
      <c r="OMD104" s="183"/>
      <c r="OME104" s="183"/>
      <c r="OMF104" s="183"/>
      <c r="OMG104" s="184"/>
      <c r="OMH104" s="185"/>
      <c r="OMI104" s="183"/>
      <c r="OMK104" s="182"/>
      <c r="OMP104" s="183"/>
      <c r="OMQ104" s="183"/>
      <c r="OMR104" s="183"/>
      <c r="OMS104" s="184"/>
      <c r="OMT104" s="185"/>
      <c r="OMU104" s="183"/>
      <c r="OMW104" s="182"/>
      <c r="ONB104" s="183"/>
      <c r="ONC104" s="183"/>
      <c r="OND104" s="183"/>
      <c r="ONE104" s="184"/>
      <c r="ONF104" s="185"/>
      <c r="ONG104" s="183"/>
      <c r="ONI104" s="182"/>
      <c r="ONN104" s="183"/>
      <c r="ONO104" s="183"/>
      <c r="ONP104" s="183"/>
      <c r="ONQ104" s="184"/>
      <c r="ONR104" s="185"/>
      <c r="ONS104" s="183"/>
      <c r="ONU104" s="182"/>
      <c r="ONZ104" s="183"/>
      <c r="OOA104" s="183"/>
      <c r="OOB104" s="183"/>
      <c r="OOC104" s="184"/>
      <c r="OOD104" s="185"/>
      <c r="OOE104" s="183"/>
      <c r="OOG104" s="182"/>
      <c r="OOL104" s="183"/>
      <c r="OOM104" s="183"/>
      <c r="OON104" s="183"/>
      <c r="OOO104" s="184"/>
      <c r="OOP104" s="185"/>
      <c r="OOQ104" s="183"/>
      <c r="OOS104" s="182"/>
      <c r="OOX104" s="183"/>
      <c r="OOY104" s="183"/>
      <c r="OOZ104" s="183"/>
      <c r="OPA104" s="184"/>
      <c r="OPB104" s="185"/>
      <c r="OPC104" s="183"/>
      <c r="OPE104" s="182"/>
      <c r="OPJ104" s="183"/>
      <c r="OPK104" s="183"/>
      <c r="OPL104" s="183"/>
      <c r="OPM104" s="184"/>
      <c r="OPN104" s="185"/>
      <c r="OPO104" s="183"/>
      <c r="OPQ104" s="182"/>
      <c r="OPV104" s="183"/>
      <c r="OPW104" s="183"/>
      <c r="OPX104" s="183"/>
      <c r="OPY104" s="184"/>
      <c r="OPZ104" s="185"/>
      <c r="OQA104" s="183"/>
      <c r="OQC104" s="182"/>
      <c r="OQH104" s="183"/>
      <c r="OQI104" s="183"/>
      <c r="OQJ104" s="183"/>
      <c r="OQK104" s="184"/>
      <c r="OQL104" s="185"/>
      <c r="OQM104" s="183"/>
      <c r="OQO104" s="182"/>
      <c r="OQT104" s="183"/>
      <c r="OQU104" s="183"/>
      <c r="OQV104" s="183"/>
      <c r="OQW104" s="184"/>
      <c r="OQX104" s="185"/>
      <c r="OQY104" s="183"/>
      <c r="ORA104" s="182"/>
      <c r="ORF104" s="183"/>
      <c r="ORG104" s="183"/>
      <c r="ORH104" s="183"/>
      <c r="ORI104" s="184"/>
      <c r="ORJ104" s="185"/>
      <c r="ORK104" s="183"/>
      <c r="ORM104" s="182"/>
      <c r="ORR104" s="183"/>
      <c r="ORS104" s="183"/>
      <c r="ORT104" s="183"/>
      <c r="ORU104" s="184"/>
      <c r="ORV104" s="185"/>
      <c r="ORW104" s="183"/>
      <c r="ORY104" s="182"/>
      <c r="OSD104" s="183"/>
      <c r="OSE104" s="183"/>
      <c r="OSF104" s="183"/>
      <c r="OSG104" s="184"/>
      <c r="OSH104" s="185"/>
      <c r="OSI104" s="183"/>
      <c r="OSK104" s="182"/>
      <c r="OSP104" s="183"/>
      <c r="OSQ104" s="183"/>
      <c r="OSR104" s="183"/>
      <c r="OSS104" s="184"/>
      <c r="OST104" s="185"/>
      <c r="OSU104" s="183"/>
      <c r="OSW104" s="182"/>
      <c r="OTB104" s="183"/>
      <c r="OTC104" s="183"/>
      <c r="OTD104" s="183"/>
      <c r="OTE104" s="184"/>
      <c r="OTF104" s="185"/>
      <c r="OTG104" s="183"/>
      <c r="OTI104" s="182"/>
      <c r="OTN104" s="183"/>
      <c r="OTO104" s="183"/>
      <c r="OTP104" s="183"/>
      <c r="OTQ104" s="184"/>
      <c r="OTR104" s="185"/>
      <c r="OTS104" s="183"/>
      <c r="OTU104" s="182"/>
      <c r="OTZ104" s="183"/>
      <c r="OUA104" s="183"/>
      <c r="OUB104" s="183"/>
      <c r="OUC104" s="184"/>
      <c r="OUD104" s="185"/>
      <c r="OUE104" s="183"/>
      <c r="OUG104" s="182"/>
      <c r="OUL104" s="183"/>
      <c r="OUM104" s="183"/>
      <c r="OUN104" s="183"/>
      <c r="OUO104" s="184"/>
      <c r="OUP104" s="185"/>
      <c r="OUQ104" s="183"/>
      <c r="OUS104" s="182"/>
      <c r="OUX104" s="183"/>
      <c r="OUY104" s="183"/>
      <c r="OUZ104" s="183"/>
      <c r="OVA104" s="184"/>
      <c r="OVB104" s="185"/>
      <c r="OVC104" s="183"/>
      <c r="OVE104" s="182"/>
      <c r="OVJ104" s="183"/>
      <c r="OVK104" s="183"/>
      <c r="OVL104" s="183"/>
      <c r="OVM104" s="184"/>
      <c r="OVN104" s="185"/>
      <c r="OVO104" s="183"/>
      <c r="OVQ104" s="182"/>
      <c r="OVV104" s="183"/>
      <c r="OVW104" s="183"/>
      <c r="OVX104" s="183"/>
      <c r="OVY104" s="184"/>
      <c r="OVZ104" s="185"/>
      <c r="OWA104" s="183"/>
      <c r="OWC104" s="182"/>
      <c r="OWH104" s="183"/>
      <c r="OWI104" s="183"/>
      <c r="OWJ104" s="183"/>
      <c r="OWK104" s="184"/>
      <c r="OWL104" s="185"/>
      <c r="OWM104" s="183"/>
      <c r="OWO104" s="182"/>
      <c r="OWT104" s="183"/>
      <c r="OWU104" s="183"/>
      <c r="OWV104" s="183"/>
      <c r="OWW104" s="184"/>
      <c r="OWX104" s="185"/>
      <c r="OWY104" s="183"/>
      <c r="OXA104" s="182"/>
      <c r="OXF104" s="183"/>
      <c r="OXG104" s="183"/>
      <c r="OXH104" s="183"/>
      <c r="OXI104" s="184"/>
      <c r="OXJ104" s="185"/>
      <c r="OXK104" s="183"/>
      <c r="OXM104" s="182"/>
      <c r="OXR104" s="183"/>
      <c r="OXS104" s="183"/>
      <c r="OXT104" s="183"/>
      <c r="OXU104" s="184"/>
      <c r="OXV104" s="185"/>
      <c r="OXW104" s="183"/>
      <c r="OXY104" s="182"/>
      <c r="OYD104" s="183"/>
      <c r="OYE104" s="183"/>
      <c r="OYF104" s="183"/>
      <c r="OYG104" s="184"/>
      <c r="OYH104" s="185"/>
      <c r="OYI104" s="183"/>
      <c r="OYK104" s="182"/>
      <c r="OYP104" s="183"/>
      <c r="OYQ104" s="183"/>
      <c r="OYR104" s="183"/>
      <c r="OYS104" s="184"/>
      <c r="OYT104" s="185"/>
      <c r="OYU104" s="183"/>
      <c r="OYW104" s="182"/>
      <c r="OZB104" s="183"/>
      <c r="OZC104" s="183"/>
      <c r="OZD104" s="183"/>
      <c r="OZE104" s="184"/>
      <c r="OZF104" s="185"/>
      <c r="OZG104" s="183"/>
      <c r="OZI104" s="182"/>
      <c r="OZN104" s="183"/>
      <c r="OZO104" s="183"/>
      <c r="OZP104" s="183"/>
      <c r="OZQ104" s="184"/>
      <c r="OZR104" s="185"/>
      <c r="OZS104" s="183"/>
      <c r="OZU104" s="182"/>
      <c r="OZZ104" s="183"/>
      <c r="PAA104" s="183"/>
      <c r="PAB104" s="183"/>
      <c r="PAC104" s="184"/>
      <c r="PAD104" s="185"/>
      <c r="PAE104" s="183"/>
      <c r="PAG104" s="182"/>
      <c r="PAL104" s="183"/>
      <c r="PAM104" s="183"/>
      <c r="PAN104" s="183"/>
      <c r="PAO104" s="184"/>
      <c r="PAP104" s="185"/>
      <c r="PAQ104" s="183"/>
      <c r="PAS104" s="182"/>
      <c r="PAX104" s="183"/>
      <c r="PAY104" s="183"/>
      <c r="PAZ104" s="183"/>
      <c r="PBA104" s="184"/>
      <c r="PBB104" s="185"/>
      <c r="PBC104" s="183"/>
      <c r="PBE104" s="182"/>
      <c r="PBJ104" s="183"/>
      <c r="PBK104" s="183"/>
      <c r="PBL104" s="183"/>
      <c r="PBM104" s="184"/>
      <c r="PBN104" s="185"/>
      <c r="PBO104" s="183"/>
      <c r="PBQ104" s="182"/>
      <c r="PBV104" s="183"/>
      <c r="PBW104" s="183"/>
      <c r="PBX104" s="183"/>
      <c r="PBY104" s="184"/>
      <c r="PBZ104" s="185"/>
      <c r="PCA104" s="183"/>
      <c r="PCC104" s="182"/>
      <c r="PCH104" s="183"/>
      <c r="PCI104" s="183"/>
      <c r="PCJ104" s="183"/>
      <c r="PCK104" s="184"/>
      <c r="PCL104" s="185"/>
      <c r="PCM104" s="183"/>
      <c r="PCO104" s="182"/>
      <c r="PCT104" s="183"/>
      <c r="PCU104" s="183"/>
      <c r="PCV104" s="183"/>
      <c r="PCW104" s="184"/>
      <c r="PCX104" s="185"/>
      <c r="PCY104" s="183"/>
      <c r="PDA104" s="182"/>
      <c r="PDF104" s="183"/>
      <c r="PDG104" s="183"/>
      <c r="PDH104" s="183"/>
      <c r="PDI104" s="184"/>
      <c r="PDJ104" s="185"/>
      <c r="PDK104" s="183"/>
      <c r="PDM104" s="182"/>
      <c r="PDR104" s="183"/>
      <c r="PDS104" s="183"/>
      <c r="PDT104" s="183"/>
      <c r="PDU104" s="184"/>
      <c r="PDV104" s="185"/>
      <c r="PDW104" s="183"/>
      <c r="PDY104" s="182"/>
      <c r="PED104" s="183"/>
      <c r="PEE104" s="183"/>
      <c r="PEF104" s="183"/>
      <c r="PEG104" s="184"/>
      <c r="PEH104" s="185"/>
      <c r="PEI104" s="183"/>
      <c r="PEK104" s="182"/>
      <c r="PEP104" s="183"/>
      <c r="PEQ104" s="183"/>
      <c r="PER104" s="183"/>
      <c r="PES104" s="184"/>
      <c r="PET104" s="185"/>
      <c r="PEU104" s="183"/>
      <c r="PEW104" s="182"/>
      <c r="PFB104" s="183"/>
      <c r="PFC104" s="183"/>
      <c r="PFD104" s="183"/>
      <c r="PFE104" s="184"/>
      <c r="PFF104" s="185"/>
      <c r="PFG104" s="183"/>
      <c r="PFI104" s="182"/>
      <c r="PFN104" s="183"/>
      <c r="PFO104" s="183"/>
      <c r="PFP104" s="183"/>
      <c r="PFQ104" s="184"/>
      <c r="PFR104" s="185"/>
      <c r="PFS104" s="183"/>
      <c r="PFU104" s="182"/>
      <c r="PFZ104" s="183"/>
      <c r="PGA104" s="183"/>
      <c r="PGB104" s="183"/>
      <c r="PGC104" s="184"/>
      <c r="PGD104" s="185"/>
      <c r="PGE104" s="183"/>
      <c r="PGG104" s="182"/>
      <c r="PGL104" s="183"/>
      <c r="PGM104" s="183"/>
      <c r="PGN104" s="183"/>
      <c r="PGO104" s="184"/>
      <c r="PGP104" s="185"/>
      <c r="PGQ104" s="183"/>
      <c r="PGS104" s="182"/>
      <c r="PGX104" s="183"/>
      <c r="PGY104" s="183"/>
      <c r="PGZ104" s="183"/>
      <c r="PHA104" s="184"/>
      <c r="PHB104" s="185"/>
      <c r="PHC104" s="183"/>
      <c r="PHE104" s="182"/>
      <c r="PHJ104" s="183"/>
      <c r="PHK104" s="183"/>
      <c r="PHL104" s="183"/>
      <c r="PHM104" s="184"/>
      <c r="PHN104" s="185"/>
      <c r="PHO104" s="183"/>
      <c r="PHQ104" s="182"/>
      <c r="PHV104" s="183"/>
      <c r="PHW104" s="183"/>
      <c r="PHX104" s="183"/>
      <c r="PHY104" s="184"/>
      <c r="PHZ104" s="185"/>
      <c r="PIA104" s="183"/>
      <c r="PIC104" s="182"/>
      <c r="PIH104" s="183"/>
      <c r="PII104" s="183"/>
      <c r="PIJ104" s="183"/>
      <c r="PIK104" s="184"/>
      <c r="PIL104" s="185"/>
      <c r="PIM104" s="183"/>
      <c r="PIO104" s="182"/>
      <c r="PIT104" s="183"/>
      <c r="PIU104" s="183"/>
      <c r="PIV104" s="183"/>
      <c r="PIW104" s="184"/>
      <c r="PIX104" s="185"/>
      <c r="PIY104" s="183"/>
      <c r="PJA104" s="182"/>
      <c r="PJF104" s="183"/>
      <c r="PJG104" s="183"/>
      <c r="PJH104" s="183"/>
      <c r="PJI104" s="184"/>
      <c r="PJJ104" s="185"/>
      <c r="PJK104" s="183"/>
      <c r="PJM104" s="182"/>
      <c r="PJR104" s="183"/>
      <c r="PJS104" s="183"/>
      <c r="PJT104" s="183"/>
      <c r="PJU104" s="184"/>
      <c r="PJV104" s="185"/>
      <c r="PJW104" s="183"/>
      <c r="PJY104" s="182"/>
      <c r="PKD104" s="183"/>
      <c r="PKE104" s="183"/>
      <c r="PKF104" s="183"/>
      <c r="PKG104" s="184"/>
      <c r="PKH104" s="185"/>
      <c r="PKI104" s="183"/>
      <c r="PKK104" s="182"/>
      <c r="PKP104" s="183"/>
      <c r="PKQ104" s="183"/>
      <c r="PKR104" s="183"/>
      <c r="PKS104" s="184"/>
      <c r="PKT104" s="185"/>
      <c r="PKU104" s="183"/>
      <c r="PKW104" s="182"/>
      <c r="PLB104" s="183"/>
      <c r="PLC104" s="183"/>
      <c r="PLD104" s="183"/>
      <c r="PLE104" s="184"/>
      <c r="PLF104" s="185"/>
      <c r="PLG104" s="183"/>
      <c r="PLI104" s="182"/>
      <c r="PLN104" s="183"/>
      <c r="PLO104" s="183"/>
      <c r="PLP104" s="183"/>
      <c r="PLQ104" s="184"/>
      <c r="PLR104" s="185"/>
      <c r="PLS104" s="183"/>
      <c r="PLU104" s="182"/>
      <c r="PLZ104" s="183"/>
      <c r="PMA104" s="183"/>
      <c r="PMB104" s="183"/>
      <c r="PMC104" s="184"/>
      <c r="PMD104" s="185"/>
      <c r="PME104" s="183"/>
      <c r="PMG104" s="182"/>
      <c r="PML104" s="183"/>
      <c r="PMM104" s="183"/>
      <c r="PMN104" s="183"/>
      <c r="PMO104" s="184"/>
      <c r="PMP104" s="185"/>
      <c r="PMQ104" s="183"/>
      <c r="PMS104" s="182"/>
      <c r="PMX104" s="183"/>
      <c r="PMY104" s="183"/>
      <c r="PMZ104" s="183"/>
      <c r="PNA104" s="184"/>
      <c r="PNB104" s="185"/>
      <c r="PNC104" s="183"/>
      <c r="PNE104" s="182"/>
      <c r="PNJ104" s="183"/>
      <c r="PNK104" s="183"/>
      <c r="PNL104" s="183"/>
      <c r="PNM104" s="184"/>
      <c r="PNN104" s="185"/>
      <c r="PNO104" s="183"/>
      <c r="PNQ104" s="182"/>
      <c r="PNV104" s="183"/>
      <c r="PNW104" s="183"/>
      <c r="PNX104" s="183"/>
      <c r="PNY104" s="184"/>
      <c r="PNZ104" s="185"/>
      <c r="POA104" s="183"/>
      <c r="POC104" s="182"/>
      <c r="POH104" s="183"/>
      <c r="POI104" s="183"/>
      <c r="POJ104" s="183"/>
      <c r="POK104" s="184"/>
      <c r="POL104" s="185"/>
      <c r="POM104" s="183"/>
      <c r="POO104" s="182"/>
      <c r="POT104" s="183"/>
      <c r="POU104" s="183"/>
      <c r="POV104" s="183"/>
      <c r="POW104" s="184"/>
      <c r="POX104" s="185"/>
      <c r="POY104" s="183"/>
      <c r="PPA104" s="182"/>
      <c r="PPF104" s="183"/>
      <c r="PPG104" s="183"/>
      <c r="PPH104" s="183"/>
      <c r="PPI104" s="184"/>
      <c r="PPJ104" s="185"/>
      <c r="PPK104" s="183"/>
      <c r="PPM104" s="182"/>
      <c r="PPR104" s="183"/>
      <c r="PPS104" s="183"/>
      <c r="PPT104" s="183"/>
      <c r="PPU104" s="184"/>
      <c r="PPV104" s="185"/>
      <c r="PPW104" s="183"/>
      <c r="PPY104" s="182"/>
      <c r="PQD104" s="183"/>
      <c r="PQE104" s="183"/>
      <c r="PQF104" s="183"/>
      <c r="PQG104" s="184"/>
      <c r="PQH104" s="185"/>
      <c r="PQI104" s="183"/>
      <c r="PQK104" s="182"/>
      <c r="PQP104" s="183"/>
      <c r="PQQ104" s="183"/>
      <c r="PQR104" s="183"/>
      <c r="PQS104" s="184"/>
      <c r="PQT104" s="185"/>
      <c r="PQU104" s="183"/>
      <c r="PQW104" s="182"/>
      <c r="PRB104" s="183"/>
      <c r="PRC104" s="183"/>
      <c r="PRD104" s="183"/>
      <c r="PRE104" s="184"/>
      <c r="PRF104" s="185"/>
      <c r="PRG104" s="183"/>
      <c r="PRI104" s="182"/>
      <c r="PRN104" s="183"/>
      <c r="PRO104" s="183"/>
      <c r="PRP104" s="183"/>
      <c r="PRQ104" s="184"/>
      <c r="PRR104" s="185"/>
      <c r="PRS104" s="183"/>
      <c r="PRU104" s="182"/>
      <c r="PRZ104" s="183"/>
      <c r="PSA104" s="183"/>
      <c r="PSB104" s="183"/>
      <c r="PSC104" s="184"/>
      <c r="PSD104" s="185"/>
      <c r="PSE104" s="183"/>
      <c r="PSG104" s="182"/>
      <c r="PSL104" s="183"/>
      <c r="PSM104" s="183"/>
      <c r="PSN104" s="183"/>
      <c r="PSO104" s="184"/>
      <c r="PSP104" s="185"/>
      <c r="PSQ104" s="183"/>
      <c r="PSS104" s="182"/>
      <c r="PSX104" s="183"/>
      <c r="PSY104" s="183"/>
      <c r="PSZ104" s="183"/>
      <c r="PTA104" s="184"/>
      <c r="PTB104" s="185"/>
      <c r="PTC104" s="183"/>
      <c r="PTE104" s="182"/>
      <c r="PTJ104" s="183"/>
      <c r="PTK104" s="183"/>
      <c r="PTL104" s="183"/>
      <c r="PTM104" s="184"/>
      <c r="PTN104" s="185"/>
      <c r="PTO104" s="183"/>
      <c r="PTQ104" s="182"/>
      <c r="PTV104" s="183"/>
      <c r="PTW104" s="183"/>
      <c r="PTX104" s="183"/>
      <c r="PTY104" s="184"/>
      <c r="PTZ104" s="185"/>
      <c r="PUA104" s="183"/>
      <c r="PUC104" s="182"/>
      <c r="PUH104" s="183"/>
      <c r="PUI104" s="183"/>
      <c r="PUJ104" s="183"/>
      <c r="PUK104" s="184"/>
      <c r="PUL104" s="185"/>
      <c r="PUM104" s="183"/>
      <c r="PUO104" s="182"/>
      <c r="PUT104" s="183"/>
      <c r="PUU104" s="183"/>
      <c r="PUV104" s="183"/>
      <c r="PUW104" s="184"/>
      <c r="PUX104" s="185"/>
      <c r="PUY104" s="183"/>
      <c r="PVA104" s="182"/>
      <c r="PVF104" s="183"/>
      <c r="PVG104" s="183"/>
      <c r="PVH104" s="183"/>
      <c r="PVI104" s="184"/>
      <c r="PVJ104" s="185"/>
      <c r="PVK104" s="183"/>
      <c r="PVM104" s="182"/>
      <c r="PVR104" s="183"/>
      <c r="PVS104" s="183"/>
      <c r="PVT104" s="183"/>
      <c r="PVU104" s="184"/>
      <c r="PVV104" s="185"/>
      <c r="PVW104" s="183"/>
      <c r="PVY104" s="182"/>
      <c r="PWD104" s="183"/>
      <c r="PWE104" s="183"/>
      <c r="PWF104" s="183"/>
      <c r="PWG104" s="184"/>
      <c r="PWH104" s="185"/>
      <c r="PWI104" s="183"/>
      <c r="PWK104" s="182"/>
      <c r="PWP104" s="183"/>
      <c r="PWQ104" s="183"/>
      <c r="PWR104" s="183"/>
      <c r="PWS104" s="184"/>
      <c r="PWT104" s="185"/>
      <c r="PWU104" s="183"/>
      <c r="PWW104" s="182"/>
      <c r="PXB104" s="183"/>
      <c r="PXC104" s="183"/>
      <c r="PXD104" s="183"/>
      <c r="PXE104" s="184"/>
      <c r="PXF104" s="185"/>
      <c r="PXG104" s="183"/>
      <c r="PXI104" s="182"/>
      <c r="PXN104" s="183"/>
      <c r="PXO104" s="183"/>
      <c r="PXP104" s="183"/>
      <c r="PXQ104" s="184"/>
      <c r="PXR104" s="185"/>
      <c r="PXS104" s="183"/>
      <c r="PXU104" s="182"/>
      <c r="PXZ104" s="183"/>
      <c r="PYA104" s="183"/>
      <c r="PYB104" s="183"/>
      <c r="PYC104" s="184"/>
      <c r="PYD104" s="185"/>
      <c r="PYE104" s="183"/>
      <c r="PYG104" s="182"/>
      <c r="PYL104" s="183"/>
      <c r="PYM104" s="183"/>
      <c r="PYN104" s="183"/>
      <c r="PYO104" s="184"/>
      <c r="PYP104" s="185"/>
      <c r="PYQ104" s="183"/>
      <c r="PYS104" s="182"/>
      <c r="PYX104" s="183"/>
      <c r="PYY104" s="183"/>
      <c r="PYZ104" s="183"/>
      <c r="PZA104" s="184"/>
      <c r="PZB104" s="185"/>
      <c r="PZC104" s="183"/>
      <c r="PZE104" s="182"/>
      <c r="PZJ104" s="183"/>
      <c r="PZK104" s="183"/>
      <c r="PZL104" s="183"/>
      <c r="PZM104" s="184"/>
      <c r="PZN104" s="185"/>
      <c r="PZO104" s="183"/>
      <c r="PZQ104" s="182"/>
      <c r="PZV104" s="183"/>
      <c r="PZW104" s="183"/>
      <c r="PZX104" s="183"/>
      <c r="PZY104" s="184"/>
      <c r="PZZ104" s="185"/>
      <c r="QAA104" s="183"/>
      <c r="QAC104" s="182"/>
      <c r="QAH104" s="183"/>
      <c r="QAI104" s="183"/>
      <c r="QAJ104" s="183"/>
      <c r="QAK104" s="184"/>
      <c r="QAL104" s="185"/>
      <c r="QAM104" s="183"/>
      <c r="QAO104" s="182"/>
      <c r="QAT104" s="183"/>
      <c r="QAU104" s="183"/>
      <c r="QAV104" s="183"/>
      <c r="QAW104" s="184"/>
      <c r="QAX104" s="185"/>
      <c r="QAY104" s="183"/>
      <c r="QBA104" s="182"/>
      <c r="QBF104" s="183"/>
      <c r="QBG104" s="183"/>
      <c r="QBH104" s="183"/>
      <c r="QBI104" s="184"/>
      <c r="QBJ104" s="185"/>
      <c r="QBK104" s="183"/>
      <c r="QBM104" s="182"/>
      <c r="QBR104" s="183"/>
      <c r="QBS104" s="183"/>
      <c r="QBT104" s="183"/>
      <c r="QBU104" s="184"/>
      <c r="QBV104" s="185"/>
      <c r="QBW104" s="183"/>
      <c r="QBY104" s="182"/>
      <c r="QCD104" s="183"/>
      <c r="QCE104" s="183"/>
      <c r="QCF104" s="183"/>
      <c r="QCG104" s="184"/>
      <c r="QCH104" s="185"/>
      <c r="QCI104" s="183"/>
      <c r="QCK104" s="182"/>
      <c r="QCP104" s="183"/>
      <c r="QCQ104" s="183"/>
      <c r="QCR104" s="183"/>
      <c r="QCS104" s="184"/>
      <c r="QCT104" s="185"/>
      <c r="QCU104" s="183"/>
      <c r="QCW104" s="182"/>
      <c r="QDB104" s="183"/>
      <c r="QDC104" s="183"/>
      <c r="QDD104" s="183"/>
      <c r="QDE104" s="184"/>
      <c r="QDF104" s="185"/>
      <c r="QDG104" s="183"/>
      <c r="QDI104" s="182"/>
      <c r="QDN104" s="183"/>
      <c r="QDO104" s="183"/>
      <c r="QDP104" s="183"/>
      <c r="QDQ104" s="184"/>
      <c r="QDR104" s="185"/>
      <c r="QDS104" s="183"/>
      <c r="QDU104" s="182"/>
      <c r="QDZ104" s="183"/>
      <c r="QEA104" s="183"/>
      <c r="QEB104" s="183"/>
      <c r="QEC104" s="184"/>
      <c r="QED104" s="185"/>
      <c r="QEE104" s="183"/>
      <c r="QEG104" s="182"/>
      <c r="QEL104" s="183"/>
      <c r="QEM104" s="183"/>
      <c r="QEN104" s="183"/>
      <c r="QEO104" s="184"/>
      <c r="QEP104" s="185"/>
      <c r="QEQ104" s="183"/>
      <c r="QES104" s="182"/>
      <c r="QEX104" s="183"/>
      <c r="QEY104" s="183"/>
      <c r="QEZ104" s="183"/>
      <c r="QFA104" s="184"/>
      <c r="QFB104" s="185"/>
      <c r="QFC104" s="183"/>
      <c r="QFE104" s="182"/>
      <c r="QFJ104" s="183"/>
      <c r="QFK104" s="183"/>
      <c r="QFL104" s="183"/>
      <c r="QFM104" s="184"/>
      <c r="QFN104" s="185"/>
      <c r="QFO104" s="183"/>
      <c r="QFQ104" s="182"/>
      <c r="QFV104" s="183"/>
      <c r="QFW104" s="183"/>
      <c r="QFX104" s="183"/>
      <c r="QFY104" s="184"/>
      <c r="QFZ104" s="185"/>
      <c r="QGA104" s="183"/>
      <c r="QGC104" s="182"/>
      <c r="QGH104" s="183"/>
      <c r="QGI104" s="183"/>
      <c r="QGJ104" s="183"/>
      <c r="QGK104" s="184"/>
      <c r="QGL104" s="185"/>
      <c r="QGM104" s="183"/>
      <c r="QGO104" s="182"/>
      <c r="QGT104" s="183"/>
      <c r="QGU104" s="183"/>
      <c r="QGV104" s="183"/>
      <c r="QGW104" s="184"/>
      <c r="QGX104" s="185"/>
      <c r="QGY104" s="183"/>
      <c r="QHA104" s="182"/>
      <c r="QHF104" s="183"/>
      <c r="QHG104" s="183"/>
      <c r="QHH104" s="183"/>
      <c r="QHI104" s="184"/>
      <c r="QHJ104" s="185"/>
      <c r="QHK104" s="183"/>
      <c r="QHM104" s="182"/>
      <c r="QHR104" s="183"/>
      <c r="QHS104" s="183"/>
      <c r="QHT104" s="183"/>
      <c r="QHU104" s="184"/>
      <c r="QHV104" s="185"/>
      <c r="QHW104" s="183"/>
      <c r="QHY104" s="182"/>
      <c r="QID104" s="183"/>
      <c r="QIE104" s="183"/>
      <c r="QIF104" s="183"/>
      <c r="QIG104" s="184"/>
      <c r="QIH104" s="185"/>
      <c r="QII104" s="183"/>
      <c r="QIK104" s="182"/>
      <c r="QIP104" s="183"/>
      <c r="QIQ104" s="183"/>
      <c r="QIR104" s="183"/>
      <c r="QIS104" s="184"/>
      <c r="QIT104" s="185"/>
      <c r="QIU104" s="183"/>
      <c r="QIW104" s="182"/>
      <c r="QJB104" s="183"/>
      <c r="QJC104" s="183"/>
      <c r="QJD104" s="183"/>
      <c r="QJE104" s="184"/>
      <c r="QJF104" s="185"/>
      <c r="QJG104" s="183"/>
      <c r="QJI104" s="182"/>
      <c r="QJN104" s="183"/>
      <c r="QJO104" s="183"/>
      <c r="QJP104" s="183"/>
      <c r="QJQ104" s="184"/>
      <c r="QJR104" s="185"/>
      <c r="QJS104" s="183"/>
      <c r="QJU104" s="182"/>
      <c r="QJZ104" s="183"/>
      <c r="QKA104" s="183"/>
      <c r="QKB104" s="183"/>
      <c r="QKC104" s="184"/>
      <c r="QKD104" s="185"/>
      <c r="QKE104" s="183"/>
      <c r="QKG104" s="182"/>
      <c r="QKL104" s="183"/>
      <c r="QKM104" s="183"/>
      <c r="QKN104" s="183"/>
      <c r="QKO104" s="184"/>
      <c r="QKP104" s="185"/>
      <c r="QKQ104" s="183"/>
      <c r="QKS104" s="182"/>
      <c r="QKX104" s="183"/>
      <c r="QKY104" s="183"/>
      <c r="QKZ104" s="183"/>
      <c r="QLA104" s="184"/>
      <c r="QLB104" s="185"/>
      <c r="QLC104" s="183"/>
      <c r="QLE104" s="182"/>
      <c r="QLJ104" s="183"/>
      <c r="QLK104" s="183"/>
      <c r="QLL104" s="183"/>
      <c r="QLM104" s="184"/>
      <c r="QLN104" s="185"/>
      <c r="QLO104" s="183"/>
      <c r="QLQ104" s="182"/>
      <c r="QLV104" s="183"/>
      <c r="QLW104" s="183"/>
      <c r="QLX104" s="183"/>
      <c r="QLY104" s="184"/>
      <c r="QLZ104" s="185"/>
      <c r="QMA104" s="183"/>
      <c r="QMC104" s="182"/>
      <c r="QMH104" s="183"/>
      <c r="QMI104" s="183"/>
      <c r="QMJ104" s="183"/>
      <c r="QMK104" s="184"/>
      <c r="QML104" s="185"/>
      <c r="QMM104" s="183"/>
      <c r="QMO104" s="182"/>
      <c r="QMT104" s="183"/>
      <c r="QMU104" s="183"/>
      <c r="QMV104" s="183"/>
      <c r="QMW104" s="184"/>
      <c r="QMX104" s="185"/>
      <c r="QMY104" s="183"/>
      <c r="QNA104" s="182"/>
      <c r="QNF104" s="183"/>
      <c r="QNG104" s="183"/>
      <c r="QNH104" s="183"/>
      <c r="QNI104" s="184"/>
      <c r="QNJ104" s="185"/>
      <c r="QNK104" s="183"/>
      <c r="QNM104" s="182"/>
      <c r="QNR104" s="183"/>
      <c r="QNS104" s="183"/>
      <c r="QNT104" s="183"/>
      <c r="QNU104" s="184"/>
      <c r="QNV104" s="185"/>
      <c r="QNW104" s="183"/>
      <c r="QNY104" s="182"/>
      <c r="QOD104" s="183"/>
      <c r="QOE104" s="183"/>
      <c r="QOF104" s="183"/>
      <c r="QOG104" s="184"/>
      <c r="QOH104" s="185"/>
      <c r="QOI104" s="183"/>
      <c r="QOK104" s="182"/>
      <c r="QOP104" s="183"/>
      <c r="QOQ104" s="183"/>
      <c r="QOR104" s="183"/>
      <c r="QOS104" s="184"/>
      <c r="QOT104" s="185"/>
      <c r="QOU104" s="183"/>
      <c r="QOW104" s="182"/>
      <c r="QPB104" s="183"/>
      <c r="QPC104" s="183"/>
      <c r="QPD104" s="183"/>
      <c r="QPE104" s="184"/>
      <c r="QPF104" s="185"/>
      <c r="QPG104" s="183"/>
      <c r="QPI104" s="182"/>
      <c r="QPN104" s="183"/>
      <c r="QPO104" s="183"/>
      <c r="QPP104" s="183"/>
      <c r="QPQ104" s="184"/>
      <c r="QPR104" s="185"/>
      <c r="QPS104" s="183"/>
      <c r="QPU104" s="182"/>
      <c r="QPZ104" s="183"/>
      <c r="QQA104" s="183"/>
      <c r="QQB104" s="183"/>
      <c r="QQC104" s="184"/>
      <c r="QQD104" s="185"/>
      <c r="QQE104" s="183"/>
      <c r="QQG104" s="182"/>
      <c r="QQL104" s="183"/>
      <c r="QQM104" s="183"/>
      <c r="QQN104" s="183"/>
      <c r="QQO104" s="184"/>
      <c r="QQP104" s="185"/>
      <c r="QQQ104" s="183"/>
      <c r="QQS104" s="182"/>
      <c r="QQX104" s="183"/>
      <c r="QQY104" s="183"/>
      <c r="QQZ104" s="183"/>
      <c r="QRA104" s="184"/>
      <c r="QRB104" s="185"/>
      <c r="QRC104" s="183"/>
      <c r="QRE104" s="182"/>
      <c r="QRJ104" s="183"/>
      <c r="QRK104" s="183"/>
      <c r="QRL104" s="183"/>
      <c r="QRM104" s="184"/>
      <c r="QRN104" s="185"/>
      <c r="QRO104" s="183"/>
      <c r="QRQ104" s="182"/>
      <c r="QRV104" s="183"/>
      <c r="QRW104" s="183"/>
      <c r="QRX104" s="183"/>
      <c r="QRY104" s="184"/>
      <c r="QRZ104" s="185"/>
      <c r="QSA104" s="183"/>
      <c r="QSC104" s="182"/>
      <c r="QSH104" s="183"/>
      <c r="QSI104" s="183"/>
      <c r="QSJ104" s="183"/>
      <c r="QSK104" s="184"/>
      <c r="QSL104" s="185"/>
      <c r="QSM104" s="183"/>
      <c r="QSO104" s="182"/>
      <c r="QST104" s="183"/>
      <c r="QSU104" s="183"/>
      <c r="QSV104" s="183"/>
      <c r="QSW104" s="184"/>
      <c r="QSX104" s="185"/>
      <c r="QSY104" s="183"/>
      <c r="QTA104" s="182"/>
      <c r="QTF104" s="183"/>
      <c r="QTG104" s="183"/>
      <c r="QTH104" s="183"/>
      <c r="QTI104" s="184"/>
      <c r="QTJ104" s="185"/>
      <c r="QTK104" s="183"/>
      <c r="QTM104" s="182"/>
      <c r="QTR104" s="183"/>
      <c r="QTS104" s="183"/>
      <c r="QTT104" s="183"/>
      <c r="QTU104" s="184"/>
      <c r="QTV104" s="185"/>
      <c r="QTW104" s="183"/>
      <c r="QTY104" s="182"/>
      <c r="QUD104" s="183"/>
      <c r="QUE104" s="183"/>
      <c r="QUF104" s="183"/>
      <c r="QUG104" s="184"/>
      <c r="QUH104" s="185"/>
      <c r="QUI104" s="183"/>
      <c r="QUK104" s="182"/>
      <c r="QUP104" s="183"/>
      <c r="QUQ104" s="183"/>
      <c r="QUR104" s="183"/>
      <c r="QUS104" s="184"/>
      <c r="QUT104" s="185"/>
      <c r="QUU104" s="183"/>
      <c r="QUW104" s="182"/>
      <c r="QVB104" s="183"/>
      <c r="QVC104" s="183"/>
      <c r="QVD104" s="183"/>
      <c r="QVE104" s="184"/>
      <c r="QVF104" s="185"/>
      <c r="QVG104" s="183"/>
      <c r="QVI104" s="182"/>
      <c r="QVN104" s="183"/>
      <c r="QVO104" s="183"/>
      <c r="QVP104" s="183"/>
      <c r="QVQ104" s="184"/>
      <c r="QVR104" s="185"/>
      <c r="QVS104" s="183"/>
      <c r="QVU104" s="182"/>
      <c r="QVZ104" s="183"/>
      <c r="QWA104" s="183"/>
      <c r="QWB104" s="183"/>
      <c r="QWC104" s="184"/>
      <c r="QWD104" s="185"/>
      <c r="QWE104" s="183"/>
      <c r="QWG104" s="182"/>
      <c r="QWL104" s="183"/>
      <c r="QWM104" s="183"/>
      <c r="QWN104" s="183"/>
      <c r="QWO104" s="184"/>
      <c r="QWP104" s="185"/>
      <c r="QWQ104" s="183"/>
      <c r="QWS104" s="182"/>
      <c r="QWX104" s="183"/>
      <c r="QWY104" s="183"/>
      <c r="QWZ104" s="183"/>
      <c r="QXA104" s="184"/>
      <c r="QXB104" s="185"/>
      <c r="QXC104" s="183"/>
      <c r="QXE104" s="182"/>
      <c r="QXJ104" s="183"/>
      <c r="QXK104" s="183"/>
      <c r="QXL104" s="183"/>
      <c r="QXM104" s="184"/>
      <c r="QXN104" s="185"/>
      <c r="QXO104" s="183"/>
      <c r="QXQ104" s="182"/>
      <c r="QXV104" s="183"/>
      <c r="QXW104" s="183"/>
      <c r="QXX104" s="183"/>
      <c r="QXY104" s="184"/>
      <c r="QXZ104" s="185"/>
      <c r="QYA104" s="183"/>
      <c r="QYC104" s="182"/>
      <c r="QYH104" s="183"/>
      <c r="QYI104" s="183"/>
      <c r="QYJ104" s="183"/>
      <c r="QYK104" s="184"/>
      <c r="QYL104" s="185"/>
      <c r="QYM104" s="183"/>
      <c r="QYO104" s="182"/>
      <c r="QYT104" s="183"/>
      <c r="QYU104" s="183"/>
      <c r="QYV104" s="183"/>
      <c r="QYW104" s="184"/>
      <c r="QYX104" s="185"/>
      <c r="QYY104" s="183"/>
      <c r="QZA104" s="182"/>
      <c r="QZF104" s="183"/>
      <c r="QZG104" s="183"/>
      <c r="QZH104" s="183"/>
      <c r="QZI104" s="184"/>
      <c r="QZJ104" s="185"/>
      <c r="QZK104" s="183"/>
      <c r="QZM104" s="182"/>
      <c r="QZR104" s="183"/>
      <c r="QZS104" s="183"/>
      <c r="QZT104" s="183"/>
      <c r="QZU104" s="184"/>
      <c r="QZV104" s="185"/>
      <c r="QZW104" s="183"/>
      <c r="QZY104" s="182"/>
      <c r="RAD104" s="183"/>
      <c r="RAE104" s="183"/>
      <c r="RAF104" s="183"/>
      <c r="RAG104" s="184"/>
      <c r="RAH104" s="185"/>
      <c r="RAI104" s="183"/>
      <c r="RAK104" s="182"/>
      <c r="RAP104" s="183"/>
      <c r="RAQ104" s="183"/>
      <c r="RAR104" s="183"/>
      <c r="RAS104" s="184"/>
      <c r="RAT104" s="185"/>
      <c r="RAU104" s="183"/>
      <c r="RAW104" s="182"/>
      <c r="RBB104" s="183"/>
      <c r="RBC104" s="183"/>
      <c r="RBD104" s="183"/>
      <c r="RBE104" s="184"/>
      <c r="RBF104" s="185"/>
      <c r="RBG104" s="183"/>
      <c r="RBI104" s="182"/>
      <c r="RBN104" s="183"/>
      <c r="RBO104" s="183"/>
      <c r="RBP104" s="183"/>
      <c r="RBQ104" s="184"/>
      <c r="RBR104" s="185"/>
      <c r="RBS104" s="183"/>
      <c r="RBU104" s="182"/>
      <c r="RBZ104" s="183"/>
      <c r="RCA104" s="183"/>
      <c r="RCB104" s="183"/>
      <c r="RCC104" s="184"/>
      <c r="RCD104" s="185"/>
      <c r="RCE104" s="183"/>
      <c r="RCG104" s="182"/>
      <c r="RCL104" s="183"/>
      <c r="RCM104" s="183"/>
      <c r="RCN104" s="183"/>
      <c r="RCO104" s="184"/>
      <c r="RCP104" s="185"/>
      <c r="RCQ104" s="183"/>
      <c r="RCS104" s="182"/>
      <c r="RCX104" s="183"/>
      <c r="RCY104" s="183"/>
      <c r="RCZ104" s="183"/>
      <c r="RDA104" s="184"/>
      <c r="RDB104" s="185"/>
      <c r="RDC104" s="183"/>
      <c r="RDE104" s="182"/>
      <c r="RDJ104" s="183"/>
      <c r="RDK104" s="183"/>
      <c r="RDL104" s="183"/>
      <c r="RDM104" s="184"/>
      <c r="RDN104" s="185"/>
      <c r="RDO104" s="183"/>
      <c r="RDQ104" s="182"/>
      <c r="RDV104" s="183"/>
      <c r="RDW104" s="183"/>
      <c r="RDX104" s="183"/>
      <c r="RDY104" s="184"/>
      <c r="RDZ104" s="185"/>
      <c r="REA104" s="183"/>
      <c r="REC104" s="182"/>
      <c r="REH104" s="183"/>
      <c r="REI104" s="183"/>
      <c r="REJ104" s="183"/>
      <c r="REK104" s="184"/>
      <c r="REL104" s="185"/>
      <c r="REM104" s="183"/>
      <c r="REO104" s="182"/>
      <c r="RET104" s="183"/>
      <c r="REU104" s="183"/>
      <c r="REV104" s="183"/>
      <c r="REW104" s="184"/>
      <c r="REX104" s="185"/>
      <c r="REY104" s="183"/>
      <c r="RFA104" s="182"/>
      <c r="RFF104" s="183"/>
      <c r="RFG104" s="183"/>
      <c r="RFH104" s="183"/>
      <c r="RFI104" s="184"/>
      <c r="RFJ104" s="185"/>
      <c r="RFK104" s="183"/>
      <c r="RFM104" s="182"/>
      <c r="RFR104" s="183"/>
      <c r="RFS104" s="183"/>
      <c r="RFT104" s="183"/>
      <c r="RFU104" s="184"/>
      <c r="RFV104" s="185"/>
      <c r="RFW104" s="183"/>
      <c r="RFY104" s="182"/>
      <c r="RGD104" s="183"/>
      <c r="RGE104" s="183"/>
      <c r="RGF104" s="183"/>
      <c r="RGG104" s="184"/>
      <c r="RGH104" s="185"/>
      <c r="RGI104" s="183"/>
      <c r="RGK104" s="182"/>
      <c r="RGP104" s="183"/>
      <c r="RGQ104" s="183"/>
      <c r="RGR104" s="183"/>
      <c r="RGS104" s="184"/>
      <c r="RGT104" s="185"/>
      <c r="RGU104" s="183"/>
      <c r="RGW104" s="182"/>
      <c r="RHB104" s="183"/>
      <c r="RHC104" s="183"/>
      <c r="RHD104" s="183"/>
      <c r="RHE104" s="184"/>
      <c r="RHF104" s="185"/>
      <c r="RHG104" s="183"/>
      <c r="RHI104" s="182"/>
      <c r="RHN104" s="183"/>
      <c r="RHO104" s="183"/>
      <c r="RHP104" s="183"/>
      <c r="RHQ104" s="184"/>
      <c r="RHR104" s="185"/>
      <c r="RHS104" s="183"/>
      <c r="RHU104" s="182"/>
      <c r="RHZ104" s="183"/>
      <c r="RIA104" s="183"/>
      <c r="RIB104" s="183"/>
      <c r="RIC104" s="184"/>
      <c r="RID104" s="185"/>
      <c r="RIE104" s="183"/>
      <c r="RIG104" s="182"/>
      <c r="RIL104" s="183"/>
      <c r="RIM104" s="183"/>
      <c r="RIN104" s="183"/>
      <c r="RIO104" s="184"/>
      <c r="RIP104" s="185"/>
      <c r="RIQ104" s="183"/>
      <c r="RIS104" s="182"/>
      <c r="RIX104" s="183"/>
      <c r="RIY104" s="183"/>
      <c r="RIZ104" s="183"/>
      <c r="RJA104" s="184"/>
      <c r="RJB104" s="185"/>
      <c r="RJC104" s="183"/>
      <c r="RJE104" s="182"/>
      <c r="RJJ104" s="183"/>
      <c r="RJK104" s="183"/>
      <c r="RJL104" s="183"/>
      <c r="RJM104" s="184"/>
      <c r="RJN104" s="185"/>
      <c r="RJO104" s="183"/>
      <c r="RJQ104" s="182"/>
      <c r="RJV104" s="183"/>
      <c r="RJW104" s="183"/>
      <c r="RJX104" s="183"/>
      <c r="RJY104" s="184"/>
      <c r="RJZ104" s="185"/>
      <c r="RKA104" s="183"/>
      <c r="RKC104" s="182"/>
      <c r="RKH104" s="183"/>
      <c r="RKI104" s="183"/>
      <c r="RKJ104" s="183"/>
      <c r="RKK104" s="184"/>
      <c r="RKL104" s="185"/>
      <c r="RKM104" s="183"/>
      <c r="RKO104" s="182"/>
      <c r="RKT104" s="183"/>
      <c r="RKU104" s="183"/>
      <c r="RKV104" s="183"/>
      <c r="RKW104" s="184"/>
      <c r="RKX104" s="185"/>
      <c r="RKY104" s="183"/>
      <c r="RLA104" s="182"/>
      <c r="RLF104" s="183"/>
      <c r="RLG104" s="183"/>
      <c r="RLH104" s="183"/>
      <c r="RLI104" s="184"/>
      <c r="RLJ104" s="185"/>
      <c r="RLK104" s="183"/>
      <c r="RLM104" s="182"/>
      <c r="RLR104" s="183"/>
      <c r="RLS104" s="183"/>
      <c r="RLT104" s="183"/>
      <c r="RLU104" s="184"/>
      <c r="RLV104" s="185"/>
      <c r="RLW104" s="183"/>
      <c r="RLY104" s="182"/>
      <c r="RMD104" s="183"/>
      <c r="RME104" s="183"/>
      <c r="RMF104" s="183"/>
      <c r="RMG104" s="184"/>
      <c r="RMH104" s="185"/>
      <c r="RMI104" s="183"/>
      <c r="RMK104" s="182"/>
      <c r="RMP104" s="183"/>
      <c r="RMQ104" s="183"/>
      <c r="RMR104" s="183"/>
      <c r="RMS104" s="184"/>
      <c r="RMT104" s="185"/>
      <c r="RMU104" s="183"/>
      <c r="RMW104" s="182"/>
      <c r="RNB104" s="183"/>
      <c r="RNC104" s="183"/>
      <c r="RND104" s="183"/>
      <c r="RNE104" s="184"/>
      <c r="RNF104" s="185"/>
      <c r="RNG104" s="183"/>
      <c r="RNI104" s="182"/>
      <c r="RNN104" s="183"/>
      <c r="RNO104" s="183"/>
      <c r="RNP104" s="183"/>
      <c r="RNQ104" s="184"/>
      <c r="RNR104" s="185"/>
      <c r="RNS104" s="183"/>
      <c r="RNU104" s="182"/>
      <c r="RNZ104" s="183"/>
      <c r="ROA104" s="183"/>
      <c r="ROB104" s="183"/>
      <c r="ROC104" s="184"/>
      <c r="ROD104" s="185"/>
      <c r="ROE104" s="183"/>
      <c r="ROG104" s="182"/>
      <c r="ROL104" s="183"/>
      <c r="ROM104" s="183"/>
      <c r="RON104" s="183"/>
      <c r="ROO104" s="184"/>
      <c r="ROP104" s="185"/>
      <c r="ROQ104" s="183"/>
      <c r="ROS104" s="182"/>
      <c r="ROX104" s="183"/>
      <c r="ROY104" s="183"/>
      <c r="ROZ104" s="183"/>
      <c r="RPA104" s="184"/>
      <c r="RPB104" s="185"/>
      <c r="RPC104" s="183"/>
      <c r="RPE104" s="182"/>
      <c r="RPJ104" s="183"/>
      <c r="RPK104" s="183"/>
      <c r="RPL104" s="183"/>
      <c r="RPM104" s="184"/>
      <c r="RPN104" s="185"/>
      <c r="RPO104" s="183"/>
      <c r="RPQ104" s="182"/>
      <c r="RPV104" s="183"/>
      <c r="RPW104" s="183"/>
      <c r="RPX104" s="183"/>
      <c r="RPY104" s="184"/>
      <c r="RPZ104" s="185"/>
      <c r="RQA104" s="183"/>
      <c r="RQC104" s="182"/>
      <c r="RQH104" s="183"/>
      <c r="RQI104" s="183"/>
      <c r="RQJ104" s="183"/>
      <c r="RQK104" s="184"/>
      <c r="RQL104" s="185"/>
      <c r="RQM104" s="183"/>
      <c r="RQO104" s="182"/>
      <c r="RQT104" s="183"/>
      <c r="RQU104" s="183"/>
      <c r="RQV104" s="183"/>
      <c r="RQW104" s="184"/>
      <c r="RQX104" s="185"/>
      <c r="RQY104" s="183"/>
      <c r="RRA104" s="182"/>
      <c r="RRF104" s="183"/>
      <c r="RRG104" s="183"/>
      <c r="RRH104" s="183"/>
      <c r="RRI104" s="184"/>
      <c r="RRJ104" s="185"/>
      <c r="RRK104" s="183"/>
      <c r="RRM104" s="182"/>
      <c r="RRR104" s="183"/>
      <c r="RRS104" s="183"/>
      <c r="RRT104" s="183"/>
      <c r="RRU104" s="184"/>
      <c r="RRV104" s="185"/>
      <c r="RRW104" s="183"/>
      <c r="RRY104" s="182"/>
      <c r="RSD104" s="183"/>
      <c r="RSE104" s="183"/>
      <c r="RSF104" s="183"/>
      <c r="RSG104" s="184"/>
      <c r="RSH104" s="185"/>
      <c r="RSI104" s="183"/>
      <c r="RSK104" s="182"/>
      <c r="RSP104" s="183"/>
      <c r="RSQ104" s="183"/>
      <c r="RSR104" s="183"/>
      <c r="RSS104" s="184"/>
      <c r="RST104" s="185"/>
      <c r="RSU104" s="183"/>
      <c r="RSW104" s="182"/>
      <c r="RTB104" s="183"/>
      <c r="RTC104" s="183"/>
      <c r="RTD104" s="183"/>
      <c r="RTE104" s="184"/>
      <c r="RTF104" s="185"/>
      <c r="RTG104" s="183"/>
      <c r="RTI104" s="182"/>
      <c r="RTN104" s="183"/>
      <c r="RTO104" s="183"/>
      <c r="RTP104" s="183"/>
      <c r="RTQ104" s="184"/>
      <c r="RTR104" s="185"/>
      <c r="RTS104" s="183"/>
      <c r="RTU104" s="182"/>
      <c r="RTZ104" s="183"/>
      <c r="RUA104" s="183"/>
      <c r="RUB104" s="183"/>
      <c r="RUC104" s="184"/>
      <c r="RUD104" s="185"/>
      <c r="RUE104" s="183"/>
      <c r="RUG104" s="182"/>
      <c r="RUL104" s="183"/>
      <c r="RUM104" s="183"/>
      <c r="RUN104" s="183"/>
      <c r="RUO104" s="184"/>
      <c r="RUP104" s="185"/>
      <c r="RUQ104" s="183"/>
      <c r="RUS104" s="182"/>
      <c r="RUX104" s="183"/>
      <c r="RUY104" s="183"/>
      <c r="RUZ104" s="183"/>
      <c r="RVA104" s="184"/>
      <c r="RVB104" s="185"/>
      <c r="RVC104" s="183"/>
      <c r="RVE104" s="182"/>
      <c r="RVJ104" s="183"/>
      <c r="RVK104" s="183"/>
      <c r="RVL104" s="183"/>
      <c r="RVM104" s="184"/>
      <c r="RVN104" s="185"/>
      <c r="RVO104" s="183"/>
      <c r="RVQ104" s="182"/>
      <c r="RVV104" s="183"/>
      <c r="RVW104" s="183"/>
      <c r="RVX104" s="183"/>
      <c r="RVY104" s="184"/>
      <c r="RVZ104" s="185"/>
      <c r="RWA104" s="183"/>
      <c r="RWC104" s="182"/>
      <c r="RWH104" s="183"/>
      <c r="RWI104" s="183"/>
      <c r="RWJ104" s="183"/>
      <c r="RWK104" s="184"/>
      <c r="RWL104" s="185"/>
      <c r="RWM104" s="183"/>
      <c r="RWO104" s="182"/>
      <c r="RWT104" s="183"/>
      <c r="RWU104" s="183"/>
      <c r="RWV104" s="183"/>
      <c r="RWW104" s="184"/>
      <c r="RWX104" s="185"/>
      <c r="RWY104" s="183"/>
      <c r="RXA104" s="182"/>
      <c r="RXF104" s="183"/>
      <c r="RXG104" s="183"/>
      <c r="RXH104" s="183"/>
      <c r="RXI104" s="184"/>
      <c r="RXJ104" s="185"/>
      <c r="RXK104" s="183"/>
      <c r="RXM104" s="182"/>
      <c r="RXR104" s="183"/>
      <c r="RXS104" s="183"/>
      <c r="RXT104" s="183"/>
      <c r="RXU104" s="184"/>
      <c r="RXV104" s="185"/>
      <c r="RXW104" s="183"/>
      <c r="RXY104" s="182"/>
      <c r="RYD104" s="183"/>
      <c r="RYE104" s="183"/>
      <c r="RYF104" s="183"/>
      <c r="RYG104" s="184"/>
      <c r="RYH104" s="185"/>
      <c r="RYI104" s="183"/>
      <c r="RYK104" s="182"/>
      <c r="RYP104" s="183"/>
      <c r="RYQ104" s="183"/>
      <c r="RYR104" s="183"/>
      <c r="RYS104" s="184"/>
      <c r="RYT104" s="185"/>
      <c r="RYU104" s="183"/>
      <c r="RYW104" s="182"/>
      <c r="RZB104" s="183"/>
      <c r="RZC104" s="183"/>
      <c r="RZD104" s="183"/>
      <c r="RZE104" s="184"/>
      <c r="RZF104" s="185"/>
      <c r="RZG104" s="183"/>
      <c r="RZI104" s="182"/>
      <c r="RZN104" s="183"/>
      <c r="RZO104" s="183"/>
      <c r="RZP104" s="183"/>
      <c r="RZQ104" s="184"/>
      <c r="RZR104" s="185"/>
      <c r="RZS104" s="183"/>
      <c r="RZU104" s="182"/>
      <c r="RZZ104" s="183"/>
      <c r="SAA104" s="183"/>
      <c r="SAB104" s="183"/>
      <c r="SAC104" s="184"/>
      <c r="SAD104" s="185"/>
      <c r="SAE104" s="183"/>
      <c r="SAG104" s="182"/>
      <c r="SAL104" s="183"/>
      <c r="SAM104" s="183"/>
      <c r="SAN104" s="183"/>
      <c r="SAO104" s="184"/>
      <c r="SAP104" s="185"/>
      <c r="SAQ104" s="183"/>
      <c r="SAS104" s="182"/>
      <c r="SAX104" s="183"/>
      <c r="SAY104" s="183"/>
      <c r="SAZ104" s="183"/>
      <c r="SBA104" s="184"/>
      <c r="SBB104" s="185"/>
      <c r="SBC104" s="183"/>
      <c r="SBE104" s="182"/>
      <c r="SBJ104" s="183"/>
      <c r="SBK104" s="183"/>
      <c r="SBL104" s="183"/>
      <c r="SBM104" s="184"/>
      <c r="SBN104" s="185"/>
      <c r="SBO104" s="183"/>
      <c r="SBQ104" s="182"/>
      <c r="SBV104" s="183"/>
      <c r="SBW104" s="183"/>
      <c r="SBX104" s="183"/>
      <c r="SBY104" s="184"/>
      <c r="SBZ104" s="185"/>
      <c r="SCA104" s="183"/>
      <c r="SCC104" s="182"/>
      <c r="SCH104" s="183"/>
      <c r="SCI104" s="183"/>
      <c r="SCJ104" s="183"/>
      <c r="SCK104" s="184"/>
      <c r="SCL104" s="185"/>
      <c r="SCM104" s="183"/>
      <c r="SCO104" s="182"/>
      <c r="SCT104" s="183"/>
      <c r="SCU104" s="183"/>
      <c r="SCV104" s="183"/>
      <c r="SCW104" s="184"/>
      <c r="SCX104" s="185"/>
      <c r="SCY104" s="183"/>
      <c r="SDA104" s="182"/>
      <c r="SDF104" s="183"/>
      <c r="SDG104" s="183"/>
      <c r="SDH104" s="183"/>
      <c r="SDI104" s="184"/>
      <c r="SDJ104" s="185"/>
      <c r="SDK104" s="183"/>
      <c r="SDM104" s="182"/>
      <c r="SDR104" s="183"/>
      <c r="SDS104" s="183"/>
      <c r="SDT104" s="183"/>
      <c r="SDU104" s="184"/>
      <c r="SDV104" s="185"/>
      <c r="SDW104" s="183"/>
      <c r="SDY104" s="182"/>
      <c r="SED104" s="183"/>
      <c r="SEE104" s="183"/>
      <c r="SEF104" s="183"/>
      <c r="SEG104" s="184"/>
      <c r="SEH104" s="185"/>
      <c r="SEI104" s="183"/>
      <c r="SEK104" s="182"/>
      <c r="SEP104" s="183"/>
      <c r="SEQ104" s="183"/>
      <c r="SER104" s="183"/>
      <c r="SES104" s="184"/>
      <c r="SET104" s="185"/>
      <c r="SEU104" s="183"/>
      <c r="SEW104" s="182"/>
      <c r="SFB104" s="183"/>
      <c r="SFC104" s="183"/>
      <c r="SFD104" s="183"/>
      <c r="SFE104" s="184"/>
      <c r="SFF104" s="185"/>
      <c r="SFG104" s="183"/>
      <c r="SFI104" s="182"/>
      <c r="SFN104" s="183"/>
      <c r="SFO104" s="183"/>
      <c r="SFP104" s="183"/>
      <c r="SFQ104" s="184"/>
      <c r="SFR104" s="185"/>
      <c r="SFS104" s="183"/>
      <c r="SFU104" s="182"/>
      <c r="SFZ104" s="183"/>
      <c r="SGA104" s="183"/>
      <c r="SGB104" s="183"/>
      <c r="SGC104" s="184"/>
      <c r="SGD104" s="185"/>
      <c r="SGE104" s="183"/>
      <c r="SGG104" s="182"/>
      <c r="SGL104" s="183"/>
      <c r="SGM104" s="183"/>
      <c r="SGN104" s="183"/>
      <c r="SGO104" s="184"/>
      <c r="SGP104" s="185"/>
      <c r="SGQ104" s="183"/>
      <c r="SGS104" s="182"/>
      <c r="SGX104" s="183"/>
      <c r="SGY104" s="183"/>
      <c r="SGZ104" s="183"/>
      <c r="SHA104" s="184"/>
      <c r="SHB104" s="185"/>
      <c r="SHC104" s="183"/>
      <c r="SHE104" s="182"/>
      <c r="SHJ104" s="183"/>
      <c r="SHK104" s="183"/>
      <c r="SHL104" s="183"/>
      <c r="SHM104" s="184"/>
      <c r="SHN104" s="185"/>
      <c r="SHO104" s="183"/>
      <c r="SHQ104" s="182"/>
      <c r="SHV104" s="183"/>
      <c r="SHW104" s="183"/>
      <c r="SHX104" s="183"/>
      <c r="SHY104" s="184"/>
      <c r="SHZ104" s="185"/>
      <c r="SIA104" s="183"/>
      <c r="SIC104" s="182"/>
      <c r="SIH104" s="183"/>
      <c r="SII104" s="183"/>
      <c r="SIJ104" s="183"/>
      <c r="SIK104" s="184"/>
      <c r="SIL104" s="185"/>
      <c r="SIM104" s="183"/>
      <c r="SIO104" s="182"/>
      <c r="SIT104" s="183"/>
      <c r="SIU104" s="183"/>
      <c r="SIV104" s="183"/>
      <c r="SIW104" s="184"/>
      <c r="SIX104" s="185"/>
      <c r="SIY104" s="183"/>
      <c r="SJA104" s="182"/>
      <c r="SJF104" s="183"/>
      <c r="SJG104" s="183"/>
      <c r="SJH104" s="183"/>
      <c r="SJI104" s="184"/>
      <c r="SJJ104" s="185"/>
      <c r="SJK104" s="183"/>
      <c r="SJM104" s="182"/>
      <c r="SJR104" s="183"/>
      <c r="SJS104" s="183"/>
      <c r="SJT104" s="183"/>
      <c r="SJU104" s="184"/>
      <c r="SJV104" s="185"/>
      <c r="SJW104" s="183"/>
      <c r="SJY104" s="182"/>
      <c r="SKD104" s="183"/>
      <c r="SKE104" s="183"/>
      <c r="SKF104" s="183"/>
      <c r="SKG104" s="184"/>
      <c r="SKH104" s="185"/>
      <c r="SKI104" s="183"/>
      <c r="SKK104" s="182"/>
      <c r="SKP104" s="183"/>
      <c r="SKQ104" s="183"/>
      <c r="SKR104" s="183"/>
      <c r="SKS104" s="184"/>
      <c r="SKT104" s="185"/>
      <c r="SKU104" s="183"/>
      <c r="SKW104" s="182"/>
      <c r="SLB104" s="183"/>
      <c r="SLC104" s="183"/>
      <c r="SLD104" s="183"/>
      <c r="SLE104" s="184"/>
      <c r="SLF104" s="185"/>
      <c r="SLG104" s="183"/>
      <c r="SLI104" s="182"/>
      <c r="SLN104" s="183"/>
      <c r="SLO104" s="183"/>
      <c r="SLP104" s="183"/>
      <c r="SLQ104" s="184"/>
      <c r="SLR104" s="185"/>
      <c r="SLS104" s="183"/>
      <c r="SLU104" s="182"/>
      <c r="SLZ104" s="183"/>
      <c r="SMA104" s="183"/>
      <c r="SMB104" s="183"/>
      <c r="SMC104" s="184"/>
      <c r="SMD104" s="185"/>
      <c r="SME104" s="183"/>
      <c r="SMG104" s="182"/>
      <c r="SML104" s="183"/>
      <c r="SMM104" s="183"/>
      <c r="SMN104" s="183"/>
      <c r="SMO104" s="184"/>
      <c r="SMP104" s="185"/>
      <c r="SMQ104" s="183"/>
      <c r="SMS104" s="182"/>
      <c r="SMX104" s="183"/>
      <c r="SMY104" s="183"/>
      <c r="SMZ104" s="183"/>
      <c r="SNA104" s="184"/>
      <c r="SNB104" s="185"/>
      <c r="SNC104" s="183"/>
      <c r="SNE104" s="182"/>
      <c r="SNJ104" s="183"/>
      <c r="SNK104" s="183"/>
      <c r="SNL104" s="183"/>
      <c r="SNM104" s="184"/>
      <c r="SNN104" s="185"/>
      <c r="SNO104" s="183"/>
      <c r="SNQ104" s="182"/>
      <c r="SNV104" s="183"/>
      <c r="SNW104" s="183"/>
      <c r="SNX104" s="183"/>
      <c r="SNY104" s="184"/>
      <c r="SNZ104" s="185"/>
      <c r="SOA104" s="183"/>
      <c r="SOC104" s="182"/>
      <c r="SOH104" s="183"/>
      <c r="SOI104" s="183"/>
      <c r="SOJ104" s="183"/>
      <c r="SOK104" s="184"/>
      <c r="SOL104" s="185"/>
      <c r="SOM104" s="183"/>
      <c r="SOO104" s="182"/>
      <c r="SOT104" s="183"/>
      <c r="SOU104" s="183"/>
      <c r="SOV104" s="183"/>
      <c r="SOW104" s="184"/>
      <c r="SOX104" s="185"/>
      <c r="SOY104" s="183"/>
      <c r="SPA104" s="182"/>
      <c r="SPF104" s="183"/>
      <c r="SPG104" s="183"/>
      <c r="SPH104" s="183"/>
      <c r="SPI104" s="184"/>
      <c r="SPJ104" s="185"/>
      <c r="SPK104" s="183"/>
      <c r="SPM104" s="182"/>
      <c r="SPR104" s="183"/>
      <c r="SPS104" s="183"/>
      <c r="SPT104" s="183"/>
      <c r="SPU104" s="184"/>
      <c r="SPV104" s="185"/>
      <c r="SPW104" s="183"/>
      <c r="SPY104" s="182"/>
      <c r="SQD104" s="183"/>
      <c r="SQE104" s="183"/>
      <c r="SQF104" s="183"/>
      <c r="SQG104" s="184"/>
      <c r="SQH104" s="185"/>
      <c r="SQI104" s="183"/>
      <c r="SQK104" s="182"/>
      <c r="SQP104" s="183"/>
      <c r="SQQ104" s="183"/>
      <c r="SQR104" s="183"/>
      <c r="SQS104" s="184"/>
      <c r="SQT104" s="185"/>
      <c r="SQU104" s="183"/>
      <c r="SQW104" s="182"/>
      <c r="SRB104" s="183"/>
      <c r="SRC104" s="183"/>
      <c r="SRD104" s="183"/>
      <c r="SRE104" s="184"/>
      <c r="SRF104" s="185"/>
      <c r="SRG104" s="183"/>
      <c r="SRI104" s="182"/>
      <c r="SRN104" s="183"/>
      <c r="SRO104" s="183"/>
      <c r="SRP104" s="183"/>
      <c r="SRQ104" s="184"/>
      <c r="SRR104" s="185"/>
      <c r="SRS104" s="183"/>
      <c r="SRU104" s="182"/>
      <c r="SRZ104" s="183"/>
      <c r="SSA104" s="183"/>
      <c r="SSB104" s="183"/>
      <c r="SSC104" s="184"/>
      <c r="SSD104" s="185"/>
      <c r="SSE104" s="183"/>
      <c r="SSG104" s="182"/>
      <c r="SSL104" s="183"/>
      <c r="SSM104" s="183"/>
      <c r="SSN104" s="183"/>
      <c r="SSO104" s="184"/>
      <c r="SSP104" s="185"/>
      <c r="SSQ104" s="183"/>
      <c r="SSS104" s="182"/>
      <c r="SSX104" s="183"/>
      <c r="SSY104" s="183"/>
      <c r="SSZ104" s="183"/>
      <c r="STA104" s="184"/>
      <c r="STB104" s="185"/>
      <c r="STC104" s="183"/>
      <c r="STE104" s="182"/>
      <c r="STJ104" s="183"/>
      <c r="STK104" s="183"/>
      <c r="STL104" s="183"/>
      <c r="STM104" s="184"/>
      <c r="STN104" s="185"/>
      <c r="STO104" s="183"/>
      <c r="STQ104" s="182"/>
      <c r="STV104" s="183"/>
      <c r="STW104" s="183"/>
      <c r="STX104" s="183"/>
      <c r="STY104" s="184"/>
      <c r="STZ104" s="185"/>
      <c r="SUA104" s="183"/>
      <c r="SUC104" s="182"/>
      <c r="SUH104" s="183"/>
      <c r="SUI104" s="183"/>
      <c r="SUJ104" s="183"/>
      <c r="SUK104" s="184"/>
      <c r="SUL104" s="185"/>
      <c r="SUM104" s="183"/>
      <c r="SUO104" s="182"/>
      <c r="SUT104" s="183"/>
      <c r="SUU104" s="183"/>
      <c r="SUV104" s="183"/>
      <c r="SUW104" s="184"/>
      <c r="SUX104" s="185"/>
      <c r="SUY104" s="183"/>
      <c r="SVA104" s="182"/>
      <c r="SVF104" s="183"/>
      <c r="SVG104" s="183"/>
      <c r="SVH104" s="183"/>
      <c r="SVI104" s="184"/>
      <c r="SVJ104" s="185"/>
      <c r="SVK104" s="183"/>
      <c r="SVM104" s="182"/>
      <c r="SVR104" s="183"/>
      <c r="SVS104" s="183"/>
      <c r="SVT104" s="183"/>
      <c r="SVU104" s="184"/>
      <c r="SVV104" s="185"/>
      <c r="SVW104" s="183"/>
      <c r="SVY104" s="182"/>
      <c r="SWD104" s="183"/>
      <c r="SWE104" s="183"/>
      <c r="SWF104" s="183"/>
      <c r="SWG104" s="184"/>
      <c r="SWH104" s="185"/>
      <c r="SWI104" s="183"/>
      <c r="SWK104" s="182"/>
      <c r="SWP104" s="183"/>
      <c r="SWQ104" s="183"/>
      <c r="SWR104" s="183"/>
      <c r="SWS104" s="184"/>
      <c r="SWT104" s="185"/>
      <c r="SWU104" s="183"/>
      <c r="SWW104" s="182"/>
      <c r="SXB104" s="183"/>
      <c r="SXC104" s="183"/>
      <c r="SXD104" s="183"/>
      <c r="SXE104" s="184"/>
      <c r="SXF104" s="185"/>
      <c r="SXG104" s="183"/>
      <c r="SXI104" s="182"/>
      <c r="SXN104" s="183"/>
      <c r="SXO104" s="183"/>
      <c r="SXP104" s="183"/>
      <c r="SXQ104" s="184"/>
      <c r="SXR104" s="185"/>
      <c r="SXS104" s="183"/>
      <c r="SXU104" s="182"/>
      <c r="SXZ104" s="183"/>
      <c r="SYA104" s="183"/>
      <c r="SYB104" s="183"/>
      <c r="SYC104" s="184"/>
      <c r="SYD104" s="185"/>
      <c r="SYE104" s="183"/>
      <c r="SYG104" s="182"/>
      <c r="SYL104" s="183"/>
      <c r="SYM104" s="183"/>
      <c r="SYN104" s="183"/>
      <c r="SYO104" s="184"/>
      <c r="SYP104" s="185"/>
      <c r="SYQ104" s="183"/>
      <c r="SYS104" s="182"/>
      <c r="SYX104" s="183"/>
      <c r="SYY104" s="183"/>
      <c r="SYZ104" s="183"/>
      <c r="SZA104" s="184"/>
      <c r="SZB104" s="185"/>
      <c r="SZC104" s="183"/>
      <c r="SZE104" s="182"/>
      <c r="SZJ104" s="183"/>
      <c r="SZK104" s="183"/>
      <c r="SZL104" s="183"/>
      <c r="SZM104" s="184"/>
      <c r="SZN104" s="185"/>
      <c r="SZO104" s="183"/>
      <c r="SZQ104" s="182"/>
      <c r="SZV104" s="183"/>
      <c r="SZW104" s="183"/>
      <c r="SZX104" s="183"/>
      <c r="SZY104" s="184"/>
      <c r="SZZ104" s="185"/>
      <c r="TAA104" s="183"/>
      <c r="TAC104" s="182"/>
      <c r="TAH104" s="183"/>
      <c r="TAI104" s="183"/>
      <c r="TAJ104" s="183"/>
      <c r="TAK104" s="184"/>
      <c r="TAL104" s="185"/>
      <c r="TAM104" s="183"/>
      <c r="TAO104" s="182"/>
      <c r="TAT104" s="183"/>
      <c r="TAU104" s="183"/>
      <c r="TAV104" s="183"/>
      <c r="TAW104" s="184"/>
      <c r="TAX104" s="185"/>
      <c r="TAY104" s="183"/>
      <c r="TBA104" s="182"/>
      <c r="TBF104" s="183"/>
      <c r="TBG104" s="183"/>
      <c r="TBH104" s="183"/>
      <c r="TBI104" s="184"/>
      <c r="TBJ104" s="185"/>
      <c r="TBK104" s="183"/>
      <c r="TBM104" s="182"/>
      <c r="TBR104" s="183"/>
      <c r="TBS104" s="183"/>
      <c r="TBT104" s="183"/>
      <c r="TBU104" s="184"/>
      <c r="TBV104" s="185"/>
      <c r="TBW104" s="183"/>
      <c r="TBY104" s="182"/>
      <c r="TCD104" s="183"/>
      <c r="TCE104" s="183"/>
      <c r="TCF104" s="183"/>
      <c r="TCG104" s="184"/>
      <c r="TCH104" s="185"/>
      <c r="TCI104" s="183"/>
      <c r="TCK104" s="182"/>
      <c r="TCP104" s="183"/>
      <c r="TCQ104" s="183"/>
      <c r="TCR104" s="183"/>
      <c r="TCS104" s="184"/>
      <c r="TCT104" s="185"/>
      <c r="TCU104" s="183"/>
      <c r="TCW104" s="182"/>
      <c r="TDB104" s="183"/>
      <c r="TDC104" s="183"/>
      <c r="TDD104" s="183"/>
      <c r="TDE104" s="184"/>
      <c r="TDF104" s="185"/>
      <c r="TDG104" s="183"/>
      <c r="TDI104" s="182"/>
      <c r="TDN104" s="183"/>
      <c r="TDO104" s="183"/>
      <c r="TDP104" s="183"/>
      <c r="TDQ104" s="184"/>
      <c r="TDR104" s="185"/>
      <c r="TDS104" s="183"/>
      <c r="TDU104" s="182"/>
      <c r="TDZ104" s="183"/>
      <c r="TEA104" s="183"/>
      <c r="TEB104" s="183"/>
      <c r="TEC104" s="184"/>
      <c r="TED104" s="185"/>
      <c r="TEE104" s="183"/>
      <c r="TEG104" s="182"/>
      <c r="TEL104" s="183"/>
      <c r="TEM104" s="183"/>
      <c r="TEN104" s="183"/>
      <c r="TEO104" s="184"/>
      <c r="TEP104" s="185"/>
      <c r="TEQ104" s="183"/>
      <c r="TES104" s="182"/>
      <c r="TEX104" s="183"/>
      <c r="TEY104" s="183"/>
      <c r="TEZ104" s="183"/>
      <c r="TFA104" s="184"/>
      <c r="TFB104" s="185"/>
      <c r="TFC104" s="183"/>
      <c r="TFE104" s="182"/>
      <c r="TFJ104" s="183"/>
      <c r="TFK104" s="183"/>
      <c r="TFL104" s="183"/>
      <c r="TFM104" s="184"/>
      <c r="TFN104" s="185"/>
      <c r="TFO104" s="183"/>
      <c r="TFQ104" s="182"/>
      <c r="TFV104" s="183"/>
      <c r="TFW104" s="183"/>
      <c r="TFX104" s="183"/>
      <c r="TFY104" s="184"/>
      <c r="TFZ104" s="185"/>
      <c r="TGA104" s="183"/>
      <c r="TGC104" s="182"/>
      <c r="TGH104" s="183"/>
      <c r="TGI104" s="183"/>
      <c r="TGJ104" s="183"/>
      <c r="TGK104" s="184"/>
      <c r="TGL104" s="185"/>
      <c r="TGM104" s="183"/>
      <c r="TGO104" s="182"/>
      <c r="TGT104" s="183"/>
      <c r="TGU104" s="183"/>
      <c r="TGV104" s="183"/>
      <c r="TGW104" s="184"/>
      <c r="TGX104" s="185"/>
      <c r="TGY104" s="183"/>
      <c r="THA104" s="182"/>
      <c r="THF104" s="183"/>
      <c r="THG104" s="183"/>
      <c r="THH104" s="183"/>
      <c r="THI104" s="184"/>
      <c r="THJ104" s="185"/>
      <c r="THK104" s="183"/>
      <c r="THM104" s="182"/>
      <c r="THR104" s="183"/>
      <c r="THS104" s="183"/>
      <c r="THT104" s="183"/>
      <c r="THU104" s="184"/>
      <c r="THV104" s="185"/>
      <c r="THW104" s="183"/>
      <c r="THY104" s="182"/>
      <c r="TID104" s="183"/>
      <c r="TIE104" s="183"/>
      <c r="TIF104" s="183"/>
      <c r="TIG104" s="184"/>
      <c r="TIH104" s="185"/>
      <c r="TII104" s="183"/>
      <c r="TIK104" s="182"/>
      <c r="TIP104" s="183"/>
      <c r="TIQ104" s="183"/>
      <c r="TIR104" s="183"/>
      <c r="TIS104" s="184"/>
      <c r="TIT104" s="185"/>
      <c r="TIU104" s="183"/>
      <c r="TIW104" s="182"/>
      <c r="TJB104" s="183"/>
      <c r="TJC104" s="183"/>
      <c r="TJD104" s="183"/>
      <c r="TJE104" s="184"/>
      <c r="TJF104" s="185"/>
      <c r="TJG104" s="183"/>
      <c r="TJI104" s="182"/>
      <c r="TJN104" s="183"/>
      <c r="TJO104" s="183"/>
      <c r="TJP104" s="183"/>
      <c r="TJQ104" s="184"/>
      <c r="TJR104" s="185"/>
      <c r="TJS104" s="183"/>
      <c r="TJU104" s="182"/>
      <c r="TJZ104" s="183"/>
      <c r="TKA104" s="183"/>
      <c r="TKB104" s="183"/>
      <c r="TKC104" s="184"/>
      <c r="TKD104" s="185"/>
      <c r="TKE104" s="183"/>
      <c r="TKG104" s="182"/>
      <c r="TKL104" s="183"/>
      <c r="TKM104" s="183"/>
      <c r="TKN104" s="183"/>
      <c r="TKO104" s="184"/>
      <c r="TKP104" s="185"/>
      <c r="TKQ104" s="183"/>
      <c r="TKS104" s="182"/>
      <c r="TKX104" s="183"/>
      <c r="TKY104" s="183"/>
      <c r="TKZ104" s="183"/>
      <c r="TLA104" s="184"/>
      <c r="TLB104" s="185"/>
      <c r="TLC104" s="183"/>
      <c r="TLE104" s="182"/>
      <c r="TLJ104" s="183"/>
      <c r="TLK104" s="183"/>
      <c r="TLL104" s="183"/>
      <c r="TLM104" s="184"/>
      <c r="TLN104" s="185"/>
      <c r="TLO104" s="183"/>
      <c r="TLQ104" s="182"/>
      <c r="TLV104" s="183"/>
      <c r="TLW104" s="183"/>
      <c r="TLX104" s="183"/>
      <c r="TLY104" s="184"/>
      <c r="TLZ104" s="185"/>
      <c r="TMA104" s="183"/>
      <c r="TMC104" s="182"/>
      <c r="TMH104" s="183"/>
      <c r="TMI104" s="183"/>
      <c r="TMJ104" s="183"/>
      <c r="TMK104" s="184"/>
      <c r="TML104" s="185"/>
      <c r="TMM104" s="183"/>
      <c r="TMO104" s="182"/>
      <c r="TMT104" s="183"/>
      <c r="TMU104" s="183"/>
      <c r="TMV104" s="183"/>
      <c r="TMW104" s="184"/>
      <c r="TMX104" s="185"/>
      <c r="TMY104" s="183"/>
      <c r="TNA104" s="182"/>
      <c r="TNF104" s="183"/>
      <c r="TNG104" s="183"/>
      <c r="TNH104" s="183"/>
      <c r="TNI104" s="184"/>
      <c r="TNJ104" s="185"/>
      <c r="TNK104" s="183"/>
      <c r="TNM104" s="182"/>
      <c r="TNR104" s="183"/>
      <c r="TNS104" s="183"/>
      <c r="TNT104" s="183"/>
      <c r="TNU104" s="184"/>
      <c r="TNV104" s="185"/>
      <c r="TNW104" s="183"/>
      <c r="TNY104" s="182"/>
      <c r="TOD104" s="183"/>
      <c r="TOE104" s="183"/>
      <c r="TOF104" s="183"/>
      <c r="TOG104" s="184"/>
      <c r="TOH104" s="185"/>
      <c r="TOI104" s="183"/>
      <c r="TOK104" s="182"/>
      <c r="TOP104" s="183"/>
      <c r="TOQ104" s="183"/>
      <c r="TOR104" s="183"/>
      <c r="TOS104" s="184"/>
      <c r="TOT104" s="185"/>
      <c r="TOU104" s="183"/>
      <c r="TOW104" s="182"/>
      <c r="TPB104" s="183"/>
      <c r="TPC104" s="183"/>
      <c r="TPD104" s="183"/>
      <c r="TPE104" s="184"/>
      <c r="TPF104" s="185"/>
      <c r="TPG104" s="183"/>
      <c r="TPI104" s="182"/>
      <c r="TPN104" s="183"/>
      <c r="TPO104" s="183"/>
      <c r="TPP104" s="183"/>
      <c r="TPQ104" s="184"/>
      <c r="TPR104" s="185"/>
      <c r="TPS104" s="183"/>
      <c r="TPU104" s="182"/>
      <c r="TPZ104" s="183"/>
      <c r="TQA104" s="183"/>
      <c r="TQB104" s="183"/>
      <c r="TQC104" s="184"/>
      <c r="TQD104" s="185"/>
      <c r="TQE104" s="183"/>
      <c r="TQG104" s="182"/>
      <c r="TQL104" s="183"/>
      <c r="TQM104" s="183"/>
      <c r="TQN104" s="183"/>
      <c r="TQO104" s="184"/>
      <c r="TQP104" s="185"/>
      <c r="TQQ104" s="183"/>
      <c r="TQS104" s="182"/>
      <c r="TQX104" s="183"/>
      <c r="TQY104" s="183"/>
      <c r="TQZ104" s="183"/>
      <c r="TRA104" s="184"/>
      <c r="TRB104" s="185"/>
      <c r="TRC104" s="183"/>
      <c r="TRE104" s="182"/>
      <c r="TRJ104" s="183"/>
      <c r="TRK104" s="183"/>
      <c r="TRL104" s="183"/>
      <c r="TRM104" s="184"/>
      <c r="TRN104" s="185"/>
      <c r="TRO104" s="183"/>
      <c r="TRQ104" s="182"/>
      <c r="TRV104" s="183"/>
      <c r="TRW104" s="183"/>
      <c r="TRX104" s="183"/>
      <c r="TRY104" s="184"/>
      <c r="TRZ104" s="185"/>
      <c r="TSA104" s="183"/>
      <c r="TSC104" s="182"/>
      <c r="TSH104" s="183"/>
      <c r="TSI104" s="183"/>
      <c r="TSJ104" s="183"/>
      <c r="TSK104" s="184"/>
      <c r="TSL104" s="185"/>
      <c r="TSM104" s="183"/>
      <c r="TSO104" s="182"/>
      <c r="TST104" s="183"/>
      <c r="TSU104" s="183"/>
      <c r="TSV104" s="183"/>
      <c r="TSW104" s="184"/>
      <c r="TSX104" s="185"/>
      <c r="TSY104" s="183"/>
      <c r="TTA104" s="182"/>
      <c r="TTF104" s="183"/>
      <c r="TTG104" s="183"/>
      <c r="TTH104" s="183"/>
      <c r="TTI104" s="184"/>
      <c r="TTJ104" s="185"/>
      <c r="TTK104" s="183"/>
      <c r="TTM104" s="182"/>
      <c r="TTR104" s="183"/>
      <c r="TTS104" s="183"/>
      <c r="TTT104" s="183"/>
      <c r="TTU104" s="184"/>
      <c r="TTV104" s="185"/>
      <c r="TTW104" s="183"/>
      <c r="TTY104" s="182"/>
      <c r="TUD104" s="183"/>
      <c r="TUE104" s="183"/>
      <c r="TUF104" s="183"/>
      <c r="TUG104" s="184"/>
      <c r="TUH104" s="185"/>
      <c r="TUI104" s="183"/>
      <c r="TUK104" s="182"/>
      <c r="TUP104" s="183"/>
      <c r="TUQ104" s="183"/>
      <c r="TUR104" s="183"/>
      <c r="TUS104" s="184"/>
      <c r="TUT104" s="185"/>
      <c r="TUU104" s="183"/>
      <c r="TUW104" s="182"/>
      <c r="TVB104" s="183"/>
      <c r="TVC104" s="183"/>
      <c r="TVD104" s="183"/>
      <c r="TVE104" s="184"/>
      <c r="TVF104" s="185"/>
      <c r="TVG104" s="183"/>
      <c r="TVI104" s="182"/>
      <c r="TVN104" s="183"/>
      <c r="TVO104" s="183"/>
      <c r="TVP104" s="183"/>
      <c r="TVQ104" s="184"/>
      <c r="TVR104" s="185"/>
      <c r="TVS104" s="183"/>
      <c r="TVU104" s="182"/>
      <c r="TVZ104" s="183"/>
      <c r="TWA104" s="183"/>
      <c r="TWB104" s="183"/>
      <c r="TWC104" s="184"/>
      <c r="TWD104" s="185"/>
      <c r="TWE104" s="183"/>
      <c r="TWG104" s="182"/>
      <c r="TWL104" s="183"/>
      <c r="TWM104" s="183"/>
      <c r="TWN104" s="183"/>
      <c r="TWO104" s="184"/>
      <c r="TWP104" s="185"/>
      <c r="TWQ104" s="183"/>
      <c r="TWS104" s="182"/>
      <c r="TWX104" s="183"/>
      <c r="TWY104" s="183"/>
      <c r="TWZ104" s="183"/>
      <c r="TXA104" s="184"/>
      <c r="TXB104" s="185"/>
      <c r="TXC104" s="183"/>
      <c r="TXE104" s="182"/>
      <c r="TXJ104" s="183"/>
      <c r="TXK104" s="183"/>
      <c r="TXL104" s="183"/>
      <c r="TXM104" s="184"/>
      <c r="TXN104" s="185"/>
      <c r="TXO104" s="183"/>
      <c r="TXQ104" s="182"/>
      <c r="TXV104" s="183"/>
      <c r="TXW104" s="183"/>
      <c r="TXX104" s="183"/>
      <c r="TXY104" s="184"/>
      <c r="TXZ104" s="185"/>
      <c r="TYA104" s="183"/>
      <c r="TYC104" s="182"/>
      <c r="TYH104" s="183"/>
      <c r="TYI104" s="183"/>
      <c r="TYJ104" s="183"/>
      <c r="TYK104" s="184"/>
      <c r="TYL104" s="185"/>
      <c r="TYM104" s="183"/>
      <c r="TYO104" s="182"/>
      <c r="TYT104" s="183"/>
      <c r="TYU104" s="183"/>
      <c r="TYV104" s="183"/>
      <c r="TYW104" s="184"/>
      <c r="TYX104" s="185"/>
      <c r="TYY104" s="183"/>
      <c r="TZA104" s="182"/>
      <c r="TZF104" s="183"/>
      <c r="TZG104" s="183"/>
      <c r="TZH104" s="183"/>
      <c r="TZI104" s="184"/>
      <c r="TZJ104" s="185"/>
      <c r="TZK104" s="183"/>
      <c r="TZM104" s="182"/>
      <c r="TZR104" s="183"/>
      <c r="TZS104" s="183"/>
      <c r="TZT104" s="183"/>
      <c r="TZU104" s="184"/>
      <c r="TZV104" s="185"/>
      <c r="TZW104" s="183"/>
      <c r="TZY104" s="182"/>
      <c r="UAD104" s="183"/>
      <c r="UAE104" s="183"/>
      <c r="UAF104" s="183"/>
      <c r="UAG104" s="184"/>
      <c r="UAH104" s="185"/>
      <c r="UAI104" s="183"/>
      <c r="UAK104" s="182"/>
      <c r="UAP104" s="183"/>
      <c r="UAQ104" s="183"/>
      <c r="UAR104" s="183"/>
      <c r="UAS104" s="184"/>
      <c r="UAT104" s="185"/>
      <c r="UAU104" s="183"/>
      <c r="UAW104" s="182"/>
      <c r="UBB104" s="183"/>
      <c r="UBC104" s="183"/>
      <c r="UBD104" s="183"/>
      <c r="UBE104" s="184"/>
      <c r="UBF104" s="185"/>
      <c r="UBG104" s="183"/>
      <c r="UBI104" s="182"/>
      <c r="UBN104" s="183"/>
      <c r="UBO104" s="183"/>
      <c r="UBP104" s="183"/>
      <c r="UBQ104" s="184"/>
      <c r="UBR104" s="185"/>
      <c r="UBS104" s="183"/>
      <c r="UBU104" s="182"/>
      <c r="UBZ104" s="183"/>
      <c r="UCA104" s="183"/>
      <c r="UCB104" s="183"/>
      <c r="UCC104" s="184"/>
      <c r="UCD104" s="185"/>
      <c r="UCE104" s="183"/>
      <c r="UCG104" s="182"/>
      <c r="UCL104" s="183"/>
      <c r="UCM104" s="183"/>
      <c r="UCN104" s="183"/>
      <c r="UCO104" s="184"/>
      <c r="UCP104" s="185"/>
      <c r="UCQ104" s="183"/>
      <c r="UCS104" s="182"/>
      <c r="UCX104" s="183"/>
      <c r="UCY104" s="183"/>
      <c r="UCZ104" s="183"/>
      <c r="UDA104" s="184"/>
      <c r="UDB104" s="185"/>
      <c r="UDC104" s="183"/>
      <c r="UDE104" s="182"/>
      <c r="UDJ104" s="183"/>
      <c r="UDK104" s="183"/>
      <c r="UDL104" s="183"/>
      <c r="UDM104" s="184"/>
      <c r="UDN104" s="185"/>
      <c r="UDO104" s="183"/>
      <c r="UDQ104" s="182"/>
      <c r="UDV104" s="183"/>
      <c r="UDW104" s="183"/>
      <c r="UDX104" s="183"/>
      <c r="UDY104" s="184"/>
      <c r="UDZ104" s="185"/>
      <c r="UEA104" s="183"/>
      <c r="UEC104" s="182"/>
      <c r="UEH104" s="183"/>
      <c r="UEI104" s="183"/>
      <c r="UEJ104" s="183"/>
      <c r="UEK104" s="184"/>
      <c r="UEL104" s="185"/>
      <c r="UEM104" s="183"/>
      <c r="UEO104" s="182"/>
      <c r="UET104" s="183"/>
      <c r="UEU104" s="183"/>
      <c r="UEV104" s="183"/>
      <c r="UEW104" s="184"/>
      <c r="UEX104" s="185"/>
      <c r="UEY104" s="183"/>
      <c r="UFA104" s="182"/>
      <c r="UFF104" s="183"/>
      <c r="UFG104" s="183"/>
      <c r="UFH104" s="183"/>
      <c r="UFI104" s="184"/>
      <c r="UFJ104" s="185"/>
      <c r="UFK104" s="183"/>
      <c r="UFM104" s="182"/>
      <c r="UFR104" s="183"/>
      <c r="UFS104" s="183"/>
      <c r="UFT104" s="183"/>
      <c r="UFU104" s="184"/>
      <c r="UFV104" s="185"/>
      <c r="UFW104" s="183"/>
      <c r="UFY104" s="182"/>
      <c r="UGD104" s="183"/>
      <c r="UGE104" s="183"/>
      <c r="UGF104" s="183"/>
      <c r="UGG104" s="184"/>
      <c r="UGH104" s="185"/>
      <c r="UGI104" s="183"/>
      <c r="UGK104" s="182"/>
      <c r="UGP104" s="183"/>
      <c r="UGQ104" s="183"/>
      <c r="UGR104" s="183"/>
      <c r="UGS104" s="184"/>
      <c r="UGT104" s="185"/>
      <c r="UGU104" s="183"/>
      <c r="UGW104" s="182"/>
      <c r="UHB104" s="183"/>
      <c r="UHC104" s="183"/>
      <c r="UHD104" s="183"/>
      <c r="UHE104" s="184"/>
      <c r="UHF104" s="185"/>
      <c r="UHG104" s="183"/>
      <c r="UHI104" s="182"/>
      <c r="UHN104" s="183"/>
      <c r="UHO104" s="183"/>
      <c r="UHP104" s="183"/>
      <c r="UHQ104" s="184"/>
      <c r="UHR104" s="185"/>
      <c r="UHS104" s="183"/>
      <c r="UHU104" s="182"/>
      <c r="UHZ104" s="183"/>
      <c r="UIA104" s="183"/>
      <c r="UIB104" s="183"/>
      <c r="UIC104" s="184"/>
      <c r="UID104" s="185"/>
      <c r="UIE104" s="183"/>
      <c r="UIG104" s="182"/>
      <c r="UIL104" s="183"/>
      <c r="UIM104" s="183"/>
      <c r="UIN104" s="183"/>
      <c r="UIO104" s="184"/>
      <c r="UIP104" s="185"/>
      <c r="UIQ104" s="183"/>
      <c r="UIS104" s="182"/>
      <c r="UIX104" s="183"/>
      <c r="UIY104" s="183"/>
      <c r="UIZ104" s="183"/>
      <c r="UJA104" s="184"/>
      <c r="UJB104" s="185"/>
      <c r="UJC104" s="183"/>
      <c r="UJE104" s="182"/>
      <c r="UJJ104" s="183"/>
      <c r="UJK104" s="183"/>
      <c r="UJL104" s="183"/>
      <c r="UJM104" s="184"/>
      <c r="UJN104" s="185"/>
      <c r="UJO104" s="183"/>
      <c r="UJQ104" s="182"/>
      <c r="UJV104" s="183"/>
      <c r="UJW104" s="183"/>
      <c r="UJX104" s="183"/>
      <c r="UJY104" s="184"/>
      <c r="UJZ104" s="185"/>
      <c r="UKA104" s="183"/>
      <c r="UKC104" s="182"/>
      <c r="UKH104" s="183"/>
      <c r="UKI104" s="183"/>
      <c r="UKJ104" s="183"/>
      <c r="UKK104" s="184"/>
      <c r="UKL104" s="185"/>
      <c r="UKM104" s="183"/>
      <c r="UKO104" s="182"/>
      <c r="UKT104" s="183"/>
      <c r="UKU104" s="183"/>
      <c r="UKV104" s="183"/>
      <c r="UKW104" s="184"/>
      <c r="UKX104" s="185"/>
      <c r="UKY104" s="183"/>
      <c r="ULA104" s="182"/>
      <c r="ULF104" s="183"/>
      <c r="ULG104" s="183"/>
      <c r="ULH104" s="183"/>
      <c r="ULI104" s="184"/>
      <c r="ULJ104" s="185"/>
      <c r="ULK104" s="183"/>
      <c r="ULM104" s="182"/>
      <c r="ULR104" s="183"/>
      <c r="ULS104" s="183"/>
      <c r="ULT104" s="183"/>
      <c r="ULU104" s="184"/>
      <c r="ULV104" s="185"/>
      <c r="ULW104" s="183"/>
      <c r="ULY104" s="182"/>
      <c r="UMD104" s="183"/>
      <c r="UME104" s="183"/>
      <c r="UMF104" s="183"/>
      <c r="UMG104" s="184"/>
      <c r="UMH104" s="185"/>
      <c r="UMI104" s="183"/>
      <c r="UMK104" s="182"/>
      <c r="UMP104" s="183"/>
      <c r="UMQ104" s="183"/>
      <c r="UMR104" s="183"/>
      <c r="UMS104" s="184"/>
      <c r="UMT104" s="185"/>
      <c r="UMU104" s="183"/>
      <c r="UMW104" s="182"/>
      <c r="UNB104" s="183"/>
      <c r="UNC104" s="183"/>
      <c r="UND104" s="183"/>
      <c r="UNE104" s="184"/>
      <c r="UNF104" s="185"/>
      <c r="UNG104" s="183"/>
      <c r="UNI104" s="182"/>
      <c r="UNN104" s="183"/>
      <c r="UNO104" s="183"/>
      <c r="UNP104" s="183"/>
      <c r="UNQ104" s="184"/>
      <c r="UNR104" s="185"/>
      <c r="UNS104" s="183"/>
      <c r="UNU104" s="182"/>
      <c r="UNZ104" s="183"/>
      <c r="UOA104" s="183"/>
      <c r="UOB104" s="183"/>
      <c r="UOC104" s="184"/>
      <c r="UOD104" s="185"/>
      <c r="UOE104" s="183"/>
      <c r="UOG104" s="182"/>
      <c r="UOL104" s="183"/>
      <c r="UOM104" s="183"/>
      <c r="UON104" s="183"/>
      <c r="UOO104" s="184"/>
      <c r="UOP104" s="185"/>
      <c r="UOQ104" s="183"/>
      <c r="UOS104" s="182"/>
      <c r="UOX104" s="183"/>
      <c r="UOY104" s="183"/>
      <c r="UOZ104" s="183"/>
      <c r="UPA104" s="184"/>
      <c r="UPB104" s="185"/>
      <c r="UPC104" s="183"/>
      <c r="UPE104" s="182"/>
      <c r="UPJ104" s="183"/>
      <c r="UPK104" s="183"/>
      <c r="UPL104" s="183"/>
      <c r="UPM104" s="184"/>
      <c r="UPN104" s="185"/>
      <c r="UPO104" s="183"/>
      <c r="UPQ104" s="182"/>
      <c r="UPV104" s="183"/>
      <c r="UPW104" s="183"/>
      <c r="UPX104" s="183"/>
      <c r="UPY104" s="184"/>
      <c r="UPZ104" s="185"/>
      <c r="UQA104" s="183"/>
      <c r="UQC104" s="182"/>
      <c r="UQH104" s="183"/>
      <c r="UQI104" s="183"/>
      <c r="UQJ104" s="183"/>
      <c r="UQK104" s="184"/>
      <c r="UQL104" s="185"/>
      <c r="UQM104" s="183"/>
      <c r="UQO104" s="182"/>
      <c r="UQT104" s="183"/>
      <c r="UQU104" s="183"/>
      <c r="UQV104" s="183"/>
      <c r="UQW104" s="184"/>
      <c r="UQX104" s="185"/>
      <c r="UQY104" s="183"/>
      <c r="URA104" s="182"/>
      <c r="URF104" s="183"/>
      <c r="URG104" s="183"/>
      <c r="URH104" s="183"/>
      <c r="URI104" s="184"/>
      <c r="URJ104" s="185"/>
      <c r="URK104" s="183"/>
      <c r="URM104" s="182"/>
      <c r="URR104" s="183"/>
      <c r="URS104" s="183"/>
      <c r="URT104" s="183"/>
      <c r="URU104" s="184"/>
      <c r="URV104" s="185"/>
      <c r="URW104" s="183"/>
      <c r="URY104" s="182"/>
      <c r="USD104" s="183"/>
      <c r="USE104" s="183"/>
      <c r="USF104" s="183"/>
      <c r="USG104" s="184"/>
      <c r="USH104" s="185"/>
      <c r="USI104" s="183"/>
      <c r="USK104" s="182"/>
      <c r="USP104" s="183"/>
      <c r="USQ104" s="183"/>
      <c r="USR104" s="183"/>
      <c r="USS104" s="184"/>
      <c r="UST104" s="185"/>
      <c r="USU104" s="183"/>
      <c r="USW104" s="182"/>
      <c r="UTB104" s="183"/>
      <c r="UTC104" s="183"/>
      <c r="UTD104" s="183"/>
      <c r="UTE104" s="184"/>
      <c r="UTF104" s="185"/>
      <c r="UTG104" s="183"/>
      <c r="UTI104" s="182"/>
      <c r="UTN104" s="183"/>
      <c r="UTO104" s="183"/>
      <c r="UTP104" s="183"/>
      <c r="UTQ104" s="184"/>
      <c r="UTR104" s="185"/>
      <c r="UTS104" s="183"/>
      <c r="UTU104" s="182"/>
      <c r="UTZ104" s="183"/>
      <c r="UUA104" s="183"/>
      <c r="UUB104" s="183"/>
      <c r="UUC104" s="184"/>
      <c r="UUD104" s="185"/>
      <c r="UUE104" s="183"/>
      <c r="UUG104" s="182"/>
      <c r="UUL104" s="183"/>
      <c r="UUM104" s="183"/>
      <c r="UUN104" s="183"/>
      <c r="UUO104" s="184"/>
      <c r="UUP104" s="185"/>
      <c r="UUQ104" s="183"/>
      <c r="UUS104" s="182"/>
      <c r="UUX104" s="183"/>
      <c r="UUY104" s="183"/>
      <c r="UUZ104" s="183"/>
      <c r="UVA104" s="184"/>
      <c r="UVB104" s="185"/>
      <c r="UVC104" s="183"/>
      <c r="UVE104" s="182"/>
      <c r="UVJ104" s="183"/>
      <c r="UVK104" s="183"/>
      <c r="UVL104" s="183"/>
      <c r="UVM104" s="184"/>
      <c r="UVN104" s="185"/>
      <c r="UVO104" s="183"/>
      <c r="UVQ104" s="182"/>
      <c r="UVV104" s="183"/>
      <c r="UVW104" s="183"/>
      <c r="UVX104" s="183"/>
      <c r="UVY104" s="184"/>
      <c r="UVZ104" s="185"/>
      <c r="UWA104" s="183"/>
      <c r="UWC104" s="182"/>
      <c r="UWH104" s="183"/>
      <c r="UWI104" s="183"/>
      <c r="UWJ104" s="183"/>
      <c r="UWK104" s="184"/>
      <c r="UWL104" s="185"/>
      <c r="UWM104" s="183"/>
      <c r="UWO104" s="182"/>
      <c r="UWT104" s="183"/>
      <c r="UWU104" s="183"/>
      <c r="UWV104" s="183"/>
      <c r="UWW104" s="184"/>
      <c r="UWX104" s="185"/>
      <c r="UWY104" s="183"/>
      <c r="UXA104" s="182"/>
      <c r="UXF104" s="183"/>
      <c r="UXG104" s="183"/>
      <c r="UXH104" s="183"/>
      <c r="UXI104" s="184"/>
      <c r="UXJ104" s="185"/>
      <c r="UXK104" s="183"/>
      <c r="UXM104" s="182"/>
      <c r="UXR104" s="183"/>
      <c r="UXS104" s="183"/>
      <c r="UXT104" s="183"/>
      <c r="UXU104" s="184"/>
      <c r="UXV104" s="185"/>
      <c r="UXW104" s="183"/>
      <c r="UXY104" s="182"/>
      <c r="UYD104" s="183"/>
      <c r="UYE104" s="183"/>
      <c r="UYF104" s="183"/>
      <c r="UYG104" s="184"/>
      <c r="UYH104" s="185"/>
      <c r="UYI104" s="183"/>
      <c r="UYK104" s="182"/>
      <c r="UYP104" s="183"/>
      <c r="UYQ104" s="183"/>
      <c r="UYR104" s="183"/>
      <c r="UYS104" s="184"/>
      <c r="UYT104" s="185"/>
      <c r="UYU104" s="183"/>
      <c r="UYW104" s="182"/>
      <c r="UZB104" s="183"/>
      <c r="UZC104" s="183"/>
      <c r="UZD104" s="183"/>
      <c r="UZE104" s="184"/>
      <c r="UZF104" s="185"/>
      <c r="UZG104" s="183"/>
      <c r="UZI104" s="182"/>
      <c r="UZN104" s="183"/>
      <c r="UZO104" s="183"/>
      <c r="UZP104" s="183"/>
      <c r="UZQ104" s="184"/>
      <c r="UZR104" s="185"/>
      <c r="UZS104" s="183"/>
      <c r="UZU104" s="182"/>
      <c r="UZZ104" s="183"/>
      <c r="VAA104" s="183"/>
      <c r="VAB104" s="183"/>
      <c r="VAC104" s="184"/>
      <c r="VAD104" s="185"/>
      <c r="VAE104" s="183"/>
      <c r="VAG104" s="182"/>
      <c r="VAL104" s="183"/>
      <c r="VAM104" s="183"/>
      <c r="VAN104" s="183"/>
      <c r="VAO104" s="184"/>
      <c r="VAP104" s="185"/>
      <c r="VAQ104" s="183"/>
      <c r="VAS104" s="182"/>
      <c r="VAX104" s="183"/>
      <c r="VAY104" s="183"/>
      <c r="VAZ104" s="183"/>
      <c r="VBA104" s="184"/>
      <c r="VBB104" s="185"/>
      <c r="VBC104" s="183"/>
      <c r="VBE104" s="182"/>
      <c r="VBJ104" s="183"/>
      <c r="VBK104" s="183"/>
      <c r="VBL104" s="183"/>
      <c r="VBM104" s="184"/>
      <c r="VBN104" s="185"/>
      <c r="VBO104" s="183"/>
      <c r="VBQ104" s="182"/>
      <c r="VBV104" s="183"/>
      <c r="VBW104" s="183"/>
      <c r="VBX104" s="183"/>
      <c r="VBY104" s="184"/>
      <c r="VBZ104" s="185"/>
      <c r="VCA104" s="183"/>
      <c r="VCC104" s="182"/>
      <c r="VCH104" s="183"/>
      <c r="VCI104" s="183"/>
      <c r="VCJ104" s="183"/>
      <c r="VCK104" s="184"/>
      <c r="VCL104" s="185"/>
      <c r="VCM104" s="183"/>
      <c r="VCO104" s="182"/>
      <c r="VCT104" s="183"/>
      <c r="VCU104" s="183"/>
      <c r="VCV104" s="183"/>
      <c r="VCW104" s="184"/>
      <c r="VCX104" s="185"/>
      <c r="VCY104" s="183"/>
      <c r="VDA104" s="182"/>
      <c r="VDF104" s="183"/>
      <c r="VDG104" s="183"/>
      <c r="VDH104" s="183"/>
      <c r="VDI104" s="184"/>
      <c r="VDJ104" s="185"/>
      <c r="VDK104" s="183"/>
      <c r="VDM104" s="182"/>
      <c r="VDR104" s="183"/>
      <c r="VDS104" s="183"/>
      <c r="VDT104" s="183"/>
      <c r="VDU104" s="184"/>
      <c r="VDV104" s="185"/>
      <c r="VDW104" s="183"/>
      <c r="VDY104" s="182"/>
      <c r="VED104" s="183"/>
      <c r="VEE104" s="183"/>
      <c r="VEF104" s="183"/>
      <c r="VEG104" s="184"/>
      <c r="VEH104" s="185"/>
      <c r="VEI104" s="183"/>
      <c r="VEK104" s="182"/>
      <c r="VEP104" s="183"/>
      <c r="VEQ104" s="183"/>
      <c r="VER104" s="183"/>
      <c r="VES104" s="184"/>
      <c r="VET104" s="185"/>
      <c r="VEU104" s="183"/>
      <c r="VEW104" s="182"/>
      <c r="VFB104" s="183"/>
      <c r="VFC104" s="183"/>
      <c r="VFD104" s="183"/>
      <c r="VFE104" s="184"/>
      <c r="VFF104" s="185"/>
      <c r="VFG104" s="183"/>
      <c r="VFI104" s="182"/>
      <c r="VFN104" s="183"/>
      <c r="VFO104" s="183"/>
      <c r="VFP104" s="183"/>
      <c r="VFQ104" s="184"/>
      <c r="VFR104" s="185"/>
      <c r="VFS104" s="183"/>
      <c r="VFU104" s="182"/>
      <c r="VFZ104" s="183"/>
      <c r="VGA104" s="183"/>
      <c r="VGB104" s="183"/>
      <c r="VGC104" s="184"/>
      <c r="VGD104" s="185"/>
      <c r="VGE104" s="183"/>
      <c r="VGG104" s="182"/>
      <c r="VGL104" s="183"/>
      <c r="VGM104" s="183"/>
      <c r="VGN104" s="183"/>
      <c r="VGO104" s="184"/>
      <c r="VGP104" s="185"/>
      <c r="VGQ104" s="183"/>
      <c r="VGS104" s="182"/>
      <c r="VGX104" s="183"/>
      <c r="VGY104" s="183"/>
      <c r="VGZ104" s="183"/>
      <c r="VHA104" s="184"/>
      <c r="VHB104" s="185"/>
      <c r="VHC104" s="183"/>
      <c r="VHE104" s="182"/>
      <c r="VHJ104" s="183"/>
      <c r="VHK104" s="183"/>
      <c r="VHL104" s="183"/>
      <c r="VHM104" s="184"/>
      <c r="VHN104" s="185"/>
      <c r="VHO104" s="183"/>
      <c r="VHQ104" s="182"/>
      <c r="VHV104" s="183"/>
      <c r="VHW104" s="183"/>
      <c r="VHX104" s="183"/>
      <c r="VHY104" s="184"/>
      <c r="VHZ104" s="185"/>
      <c r="VIA104" s="183"/>
      <c r="VIC104" s="182"/>
      <c r="VIH104" s="183"/>
      <c r="VII104" s="183"/>
      <c r="VIJ104" s="183"/>
      <c r="VIK104" s="184"/>
      <c r="VIL104" s="185"/>
      <c r="VIM104" s="183"/>
      <c r="VIO104" s="182"/>
      <c r="VIT104" s="183"/>
      <c r="VIU104" s="183"/>
      <c r="VIV104" s="183"/>
      <c r="VIW104" s="184"/>
      <c r="VIX104" s="185"/>
      <c r="VIY104" s="183"/>
      <c r="VJA104" s="182"/>
      <c r="VJF104" s="183"/>
      <c r="VJG104" s="183"/>
      <c r="VJH104" s="183"/>
      <c r="VJI104" s="184"/>
      <c r="VJJ104" s="185"/>
      <c r="VJK104" s="183"/>
      <c r="VJM104" s="182"/>
      <c r="VJR104" s="183"/>
      <c r="VJS104" s="183"/>
      <c r="VJT104" s="183"/>
      <c r="VJU104" s="184"/>
      <c r="VJV104" s="185"/>
      <c r="VJW104" s="183"/>
      <c r="VJY104" s="182"/>
      <c r="VKD104" s="183"/>
      <c r="VKE104" s="183"/>
      <c r="VKF104" s="183"/>
      <c r="VKG104" s="184"/>
      <c r="VKH104" s="185"/>
      <c r="VKI104" s="183"/>
      <c r="VKK104" s="182"/>
      <c r="VKP104" s="183"/>
      <c r="VKQ104" s="183"/>
      <c r="VKR104" s="183"/>
      <c r="VKS104" s="184"/>
      <c r="VKT104" s="185"/>
      <c r="VKU104" s="183"/>
      <c r="VKW104" s="182"/>
      <c r="VLB104" s="183"/>
      <c r="VLC104" s="183"/>
      <c r="VLD104" s="183"/>
      <c r="VLE104" s="184"/>
      <c r="VLF104" s="185"/>
      <c r="VLG104" s="183"/>
      <c r="VLI104" s="182"/>
      <c r="VLN104" s="183"/>
      <c r="VLO104" s="183"/>
      <c r="VLP104" s="183"/>
      <c r="VLQ104" s="184"/>
      <c r="VLR104" s="185"/>
      <c r="VLS104" s="183"/>
      <c r="VLU104" s="182"/>
      <c r="VLZ104" s="183"/>
      <c r="VMA104" s="183"/>
      <c r="VMB104" s="183"/>
      <c r="VMC104" s="184"/>
      <c r="VMD104" s="185"/>
      <c r="VME104" s="183"/>
      <c r="VMG104" s="182"/>
      <c r="VML104" s="183"/>
      <c r="VMM104" s="183"/>
      <c r="VMN104" s="183"/>
      <c r="VMO104" s="184"/>
      <c r="VMP104" s="185"/>
      <c r="VMQ104" s="183"/>
      <c r="VMS104" s="182"/>
      <c r="VMX104" s="183"/>
      <c r="VMY104" s="183"/>
      <c r="VMZ104" s="183"/>
      <c r="VNA104" s="184"/>
      <c r="VNB104" s="185"/>
      <c r="VNC104" s="183"/>
      <c r="VNE104" s="182"/>
      <c r="VNJ104" s="183"/>
      <c r="VNK104" s="183"/>
      <c r="VNL104" s="183"/>
      <c r="VNM104" s="184"/>
      <c r="VNN104" s="185"/>
      <c r="VNO104" s="183"/>
      <c r="VNQ104" s="182"/>
      <c r="VNV104" s="183"/>
      <c r="VNW104" s="183"/>
      <c r="VNX104" s="183"/>
      <c r="VNY104" s="184"/>
      <c r="VNZ104" s="185"/>
      <c r="VOA104" s="183"/>
      <c r="VOC104" s="182"/>
      <c r="VOH104" s="183"/>
      <c r="VOI104" s="183"/>
      <c r="VOJ104" s="183"/>
      <c r="VOK104" s="184"/>
      <c r="VOL104" s="185"/>
      <c r="VOM104" s="183"/>
      <c r="VOO104" s="182"/>
      <c r="VOT104" s="183"/>
      <c r="VOU104" s="183"/>
      <c r="VOV104" s="183"/>
      <c r="VOW104" s="184"/>
      <c r="VOX104" s="185"/>
      <c r="VOY104" s="183"/>
      <c r="VPA104" s="182"/>
      <c r="VPF104" s="183"/>
      <c r="VPG104" s="183"/>
      <c r="VPH104" s="183"/>
      <c r="VPI104" s="184"/>
      <c r="VPJ104" s="185"/>
      <c r="VPK104" s="183"/>
      <c r="VPM104" s="182"/>
      <c r="VPR104" s="183"/>
      <c r="VPS104" s="183"/>
      <c r="VPT104" s="183"/>
      <c r="VPU104" s="184"/>
      <c r="VPV104" s="185"/>
      <c r="VPW104" s="183"/>
      <c r="VPY104" s="182"/>
      <c r="VQD104" s="183"/>
      <c r="VQE104" s="183"/>
      <c r="VQF104" s="183"/>
      <c r="VQG104" s="184"/>
      <c r="VQH104" s="185"/>
      <c r="VQI104" s="183"/>
      <c r="VQK104" s="182"/>
      <c r="VQP104" s="183"/>
      <c r="VQQ104" s="183"/>
      <c r="VQR104" s="183"/>
      <c r="VQS104" s="184"/>
      <c r="VQT104" s="185"/>
      <c r="VQU104" s="183"/>
      <c r="VQW104" s="182"/>
      <c r="VRB104" s="183"/>
      <c r="VRC104" s="183"/>
      <c r="VRD104" s="183"/>
      <c r="VRE104" s="184"/>
      <c r="VRF104" s="185"/>
      <c r="VRG104" s="183"/>
      <c r="VRI104" s="182"/>
      <c r="VRN104" s="183"/>
      <c r="VRO104" s="183"/>
      <c r="VRP104" s="183"/>
      <c r="VRQ104" s="184"/>
      <c r="VRR104" s="185"/>
      <c r="VRS104" s="183"/>
      <c r="VRU104" s="182"/>
      <c r="VRZ104" s="183"/>
      <c r="VSA104" s="183"/>
      <c r="VSB104" s="183"/>
      <c r="VSC104" s="184"/>
      <c r="VSD104" s="185"/>
      <c r="VSE104" s="183"/>
      <c r="VSG104" s="182"/>
      <c r="VSL104" s="183"/>
      <c r="VSM104" s="183"/>
      <c r="VSN104" s="183"/>
      <c r="VSO104" s="184"/>
      <c r="VSP104" s="185"/>
      <c r="VSQ104" s="183"/>
      <c r="VSS104" s="182"/>
      <c r="VSX104" s="183"/>
      <c r="VSY104" s="183"/>
      <c r="VSZ104" s="183"/>
      <c r="VTA104" s="184"/>
      <c r="VTB104" s="185"/>
      <c r="VTC104" s="183"/>
      <c r="VTE104" s="182"/>
      <c r="VTJ104" s="183"/>
      <c r="VTK104" s="183"/>
      <c r="VTL104" s="183"/>
      <c r="VTM104" s="184"/>
      <c r="VTN104" s="185"/>
      <c r="VTO104" s="183"/>
      <c r="VTQ104" s="182"/>
      <c r="VTV104" s="183"/>
      <c r="VTW104" s="183"/>
      <c r="VTX104" s="183"/>
      <c r="VTY104" s="184"/>
      <c r="VTZ104" s="185"/>
      <c r="VUA104" s="183"/>
      <c r="VUC104" s="182"/>
      <c r="VUH104" s="183"/>
      <c r="VUI104" s="183"/>
      <c r="VUJ104" s="183"/>
      <c r="VUK104" s="184"/>
      <c r="VUL104" s="185"/>
      <c r="VUM104" s="183"/>
      <c r="VUO104" s="182"/>
      <c r="VUT104" s="183"/>
      <c r="VUU104" s="183"/>
      <c r="VUV104" s="183"/>
      <c r="VUW104" s="184"/>
      <c r="VUX104" s="185"/>
      <c r="VUY104" s="183"/>
      <c r="VVA104" s="182"/>
      <c r="VVF104" s="183"/>
      <c r="VVG104" s="183"/>
      <c r="VVH104" s="183"/>
      <c r="VVI104" s="184"/>
      <c r="VVJ104" s="185"/>
      <c r="VVK104" s="183"/>
      <c r="VVM104" s="182"/>
      <c r="VVR104" s="183"/>
      <c r="VVS104" s="183"/>
      <c r="VVT104" s="183"/>
      <c r="VVU104" s="184"/>
      <c r="VVV104" s="185"/>
      <c r="VVW104" s="183"/>
      <c r="VVY104" s="182"/>
      <c r="VWD104" s="183"/>
      <c r="VWE104" s="183"/>
      <c r="VWF104" s="183"/>
      <c r="VWG104" s="184"/>
      <c r="VWH104" s="185"/>
      <c r="VWI104" s="183"/>
      <c r="VWK104" s="182"/>
      <c r="VWP104" s="183"/>
      <c r="VWQ104" s="183"/>
      <c r="VWR104" s="183"/>
      <c r="VWS104" s="184"/>
      <c r="VWT104" s="185"/>
      <c r="VWU104" s="183"/>
      <c r="VWW104" s="182"/>
      <c r="VXB104" s="183"/>
      <c r="VXC104" s="183"/>
      <c r="VXD104" s="183"/>
      <c r="VXE104" s="184"/>
      <c r="VXF104" s="185"/>
      <c r="VXG104" s="183"/>
      <c r="VXI104" s="182"/>
      <c r="VXN104" s="183"/>
      <c r="VXO104" s="183"/>
      <c r="VXP104" s="183"/>
      <c r="VXQ104" s="184"/>
      <c r="VXR104" s="185"/>
      <c r="VXS104" s="183"/>
      <c r="VXU104" s="182"/>
      <c r="VXZ104" s="183"/>
      <c r="VYA104" s="183"/>
      <c r="VYB104" s="183"/>
      <c r="VYC104" s="184"/>
      <c r="VYD104" s="185"/>
      <c r="VYE104" s="183"/>
      <c r="VYG104" s="182"/>
      <c r="VYL104" s="183"/>
      <c r="VYM104" s="183"/>
      <c r="VYN104" s="183"/>
      <c r="VYO104" s="184"/>
      <c r="VYP104" s="185"/>
      <c r="VYQ104" s="183"/>
      <c r="VYS104" s="182"/>
      <c r="VYX104" s="183"/>
      <c r="VYY104" s="183"/>
      <c r="VYZ104" s="183"/>
      <c r="VZA104" s="184"/>
      <c r="VZB104" s="185"/>
      <c r="VZC104" s="183"/>
      <c r="VZE104" s="182"/>
      <c r="VZJ104" s="183"/>
      <c r="VZK104" s="183"/>
      <c r="VZL104" s="183"/>
      <c r="VZM104" s="184"/>
      <c r="VZN104" s="185"/>
      <c r="VZO104" s="183"/>
      <c r="VZQ104" s="182"/>
      <c r="VZV104" s="183"/>
      <c r="VZW104" s="183"/>
      <c r="VZX104" s="183"/>
      <c r="VZY104" s="184"/>
      <c r="VZZ104" s="185"/>
      <c r="WAA104" s="183"/>
      <c r="WAC104" s="182"/>
      <c r="WAH104" s="183"/>
      <c r="WAI104" s="183"/>
      <c r="WAJ104" s="183"/>
      <c r="WAK104" s="184"/>
      <c r="WAL104" s="185"/>
      <c r="WAM104" s="183"/>
      <c r="WAO104" s="182"/>
      <c r="WAT104" s="183"/>
      <c r="WAU104" s="183"/>
      <c r="WAV104" s="183"/>
      <c r="WAW104" s="184"/>
      <c r="WAX104" s="185"/>
      <c r="WAY104" s="183"/>
      <c r="WBA104" s="182"/>
      <c r="WBF104" s="183"/>
      <c r="WBG104" s="183"/>
      <c r="WBH104" s="183"/>
      <c r="WBI104" s="184"/>
      <c r="WBJ104" s="185"/>
      <c r="WBK104" s="183"/>
      <c r="WBM104" s="182"/>
      <c r="WBR104" s="183"/>
      <c r="WBS104" s="183"/>
      <c r="WBT104" s="183"/>
      <c r="WBU104" s="184"/>
      <c r="WBV104" s="185"/>
      <c r="WBW104" s="183"/>
      <c r="WBY104" s="182"/>
      <c r="WCD104" s="183"/>
      <c r="WCE104" s="183"/>
      <c r="WCF104" s="183"/>
      <c r="WCG104" s="184"/>
      <c r="WCH104" s="185"/>
      <c r="WCI104" s="183"/>
      <c r="WCK104" s="182"/>
      <c r="WCP104" s="183"/>
      <c r="WCQ104" s="183"/>
      <c r="WCR104" s="183"/>
      <c r="WCS104" s="184"/>
      <c r="WCT104" s="185"/>
      <c r="WCU104" s="183"/>
      <c r="WCW104" s="182"/>
      <c r="WDB104" s="183"/>
      <c r="WDC104" s="183"/>
      <c r="WDD104" s="183"/>
      <c r="WDE104" s="184"/>
      <c r="WDF104" s="185"/>
      <c r="WDG104" s="183"/>
      <c r="WDI104" s="182"/>
      <c r="WDN104" s="183"/>
      <c r="WDO104" s="183"/>
      <c r="WDP104" s="183"/>
      <c r="WDQ104" s="184"/>
      <c r="WDR104" s="185"/>
      <c r="WDS104" s="183"/>
      <c r="WDU104" s="182"/>
      <c r="WDZ104" s="183"/>
      <c r="WEA104" s="183"/>
      <c r="WEB104" s="183"/>
      <c r="WEC104" s="184"/>
      <c r="WED104" s="185"/>
      <c r="WEE104" s="183"/>
      <c r="WEG104" s="182"/>
      <c r="WEL104" s="183"/>
      <c r="WEM104" s="183"/>
      <c r="WEN104" s="183"/>
      <c r="WEO104" s="184"/>
      <c r="WEP104" s="185"/>
      <c r="WEQ104" s="183"/>
      <c r="WES104" s="182"/>
      <c r="WEX104" s="183"/>
      <c r="WEY104" s="183"/>
      <c r="WEZ104" s="183"/>
      <c r="WFA104" s="184"/>
      <c r="WFB104" s="185"/>
      <c r="WFC104" s="183"/>
      <c r="WFE104" s="182"/>
      <c r="WFJ104" s="183"/>
      <c r="WFK104" s="183"/>
      <c r="WFL104" s="183"/>
      <c r="WFM104" s="184"/>
      <c r="WFN104" s="185"/>
      <c r="WFO104" s="183"/>
      <c r="WFQ104" s="182"/>
      <c r="WFV104" s="183"/>
      <c r="WFW104" s="183"/>
      <c r="WFX104" s="183"/>
      <c r="WFY104" s="184"/>
      <c r="WFZ104" s="185"/>
      <c r="WGA104" s="183"/>
      <c r="WGC104" s="182"/>
      <c r="WGH104" s="183"/>
      <c r="WGI104" s="183"/>
      <c r="WGJ104" s="183"/>
      <c r="WGK104" s="184"/>
      <c r="WGL104" s="185"/>
      <c r="WGM104" s="183"/>
      <c r="WGO104" s="182"/>
      <c r="WGT104" s="183"/>
      <c r="WGU104" s="183"/>
      <c r="WGV104" s="183"/>
      <c r="WGW104" s="184"/>
      <c r="WGX104" s="185"/>
      <c r="WGY104" s="183"/>
      <c r="WHA104" s="182"/>
      <c r="WHF104" s="183"/>
      <c r="WHG104" s="183"/>
      <c r="WHH104" s="183"/>
      <c r="WHI104" s="184"/>
      <c r="WHJ104" s="185"/>
      <c r="WHK104" s="183"/>
      <c r="WHM104" s="182"/>
      <c r="WHR104" s="183"/>
      <c r="WHS104" s="183"/>
      <c r="WHT104" s="183"/>
      <c r="WHU104" s="184"/>
      <c r="WHV104" s="185"/>
      <c r="WHW104" s="183"/>
      <c r="WHY104" s="182"/>
      <c r="WID104" s="183"/>
      <c r="WIE104" s="183"/>
      <c r="WIF104" s="183"/>
      <c r="WIG104" s="184"/>
      <c r="WIH104" s="185"/>
      <c r="WII104" s="183"/>
      <c r="WIK104" s="182"/>
      <c r="WIP104" s="183"/>
      <c r="WIQ104" s="183"/>
      <c r="WIR104" s="183"/>
      <c r="WIS104" s="184"/>
      <c r="WIT104" s="185"/>
      <c r="WIU104" s="183"/>
      <c r="WIW104" s="182"/>
      <c r="WJB104" s="183"/>
      <c r="WJC104" s="183"/>
      <c r="WJD104" s="183"/>
      <c r="WJE104" s="184"/>
      <c r="WJF104" s="185"/>
      <c r="WJG104" s="183"/>
      <c r="WJI104" s="182"/>
      <c r="WJN104" s="183"/>
      <c r="WJO104" s="183"/>
      <c r="WJP104" s="183"/>
      <c r="WJQ104" s="184"/>
      <c r="WJR104" s="185"/>
      <c r="WJS104" s="183"/>
      <c r="WJU104" s="182"/>
      <c r="WJZ104" s="183"/>
      <c r="WKA104" s="183"/>
      <c r="WKB104" s="183"/>
      <c r="WKC104" s="184"/>
      <c r="WKD104" s="185"/>
      <c r="WKE104" s="183"/>
      <c r="WKG104" s="182"/>
      <c r="WKL104" s="183"/>
      <c r="WKM104" s="183"/>
      <c r="WKN104" s="183"/>
      <c r="WKO104" s="184"/>
      <c r="WKP104" s="185"/>
      <c r="WKQ104" s="183"/>
      <c r="WKS104" s="182"/>
      <c r="WKX104" s="183"/>
      <c r="WKY104" s="183"/>
      <c r="WKZ104" s="183"/>
      <c r="WLA104" s="184"/>
      <c r="WLB104" s="185"/>
      <c r="WLC104" s="183"/>
      <c r="WLE104" s="182"/>
      <c r="WLJ104" s="183"/>
      <c r="WLK104" s="183"/>
      <c r="WLL104" s="183"/>
      <c r="WLM104" s="184"/>
      <c r="WLN104" s="185"/>
      <c r="WLO104" s="183"/>
      <c r="WLQ104" s="182"/>
      <c r="WLV104" s="183"/>
      <c r="WLW104" s="183"/>
      <c r="WLX104" s="183"/>
      <c r="WLY104" s="184"/>
      <c r="WLZ104" s="185"/>
      <c r="WMA104" s="183"/>
      <c r="WMC104" s="182"/>
      <c r="WMH104" s="183"/>
      <c r="WMI104" s="183"/>
      <c r="WMJ104" s="183"/>
      <c r="WMK104" s="184"/>
      <c r="WML104" s="185"/>
      <c r="WMM104" s="183"/>
      <c r="WMO104" s="182"/>
      <c r="WMT104" s="183"/>
      <c r="WMU104" s="183"/>
      <c r="WMV104" s="183"/>
      <c r="WMW104" s="184"/>
      <c r="WMX104" s="185"/>
      <c r="WMY104" s="183"/>
      <c r="WNA104" s="182"/>
      <c r="WNF104" s="183"/>
      <c r="WNG104" s="183"/>
      <c r="WNH104" s="183"/>
      <c r="WNI104" s="184"/>
      <c r="WNJ104" s="185"/>
      <c r="WNK104" s="183"/>
      <c r="WNM104" s="182"/>
      <c r="WNR104" s="183"/>
      <c r="WNS104" s="183"/>
      <c r="WNT104" s="183"/>
      <c r="WNU104" s="184"/>
      <c r="WNV104" s="185"/>
      <c r="WNW104" s="183"/>
      <c r="WNY104" s="182"/>
      <c r="WOD104" s="183"/>
      <c r="WOE104" s="183"/>
      <c r="WOF104" s="183"/>
      <c r="WOG104" s="184"/>
      <c r="WOH104" s="185"/>
      <c r="WOI104" s="183"/>
      <c r="WOK104" s="182"/>
      <c r="WOP104" s="183"/>
      <c r="WOQ104" s="183"/>
      <c r="WOR104" s="183"/>
      <c r="WOS104" s="184"/>
      <c r="WOT104" s="185"/>
      <c r="WOU104" s="183"/>
      <c r="WOW104" s="182"/>
      <c r="WPB104" s="183"/>
      <c r="WPC104" s="183"/>
      <c r="WPD104" s="183"/>
      <c r="WPE104" s="184"/>
      <c r="WPF104" s="185"/>
      <c r="WPG104" s="183"/>
      <c r="WPI104" s="182"/>
      <c r="WPN104" s="183"/>
      <c r="WPO104" s="183"/>
      <c r="WPP104" s="183"/>
      <c r="WPQ104" s="184"/>
      <c r="WPR104" s="185"/>
      <c r="WPS104" s="183"/>
      <c r="WPU104" s="182"/>
      <c r="WPZ104" s="183"/>
      <c r="WQA104" s="183"/>
      <c r="WQB104" s="183"/>
      <c r="WQC104" s="184"/>
      <c r="WQD104" s="185"/>
      <c r="WQE104" s="183"/>
      <c r="WQG104" s="182"/>
      <c r="WQL104" s="183"/>
      <c r="WQM104" s="183"/>
      <c r="WQN104" s="183"/>
      <c r="WQO104" s="184"/>
      <c r="WQP104" s="185"/>
      <c r="WQQ104" s="183"/>
      <c r="WQS104" s="182"/>
      <c r="WQX104" s="183"/>
      <c r="WQY104" s="183"/>
      <c r="WQZ104" s="183"/>
      <c r="WRA104" s="184"/>
      <c r="WRB104" s="185"/>
      <c r="WRC104" s="183"/>
      <c r="WRE104" s="182"/>
      <c r="WRJ104" s="183"/>
      <c r="WRK104" s="183"/>
      <c r="WRL104" s="183"/>
      <c r="WRM104" s="184"/>
      <c r="WRN104" s="185"/>
      <c r="WRO104" s="183"/>
      <c r="WRQ104" s="182"/>
      <c r="WRV104" s="183"/>
      <c r="WRW104" s="183"/>
      <c r="WRX104" s="183"/>
      <c r="WRY104" s="184"/>
      <c r="WRZ104" s="185"/>
      <c r="WSA104" s="183"/>
      <c r="WSC104" s="182"/>
      <c r="WSH104" s="183"/>
      <c r="WSI104" s="183"/>
      <c r="WSJ104" s="183"/>
      <c r="WSK104" s="184"/>
      <c r="WSL104" s="185"/>
      <c r="WSM104" s="183"/>
      <c r="WSO104" s="182"/>
      <c r="WST104" s="183"/>
      <c r="WSU104" s="183"/>
      <c r="WSV104" s="183"/>
      <c r="WSW104" s="184"/>
      <c r="WSX104" s="185"/>
      <c r="WSY104" s="183"/>
      <c r="WTA104" s="182"/>
      <c r="WTF104" s="183"/>
      <c r="WTG104" s="183"/>
      <c r="WTH104" s="183"/>
      <c r="WTI104" s="184"/>
      <c r="WTJ104" s="185"/>
      <c r="WTK104" s="183"/>
      <c r="WTM104" s="182"/>
      <c r="WTR104" s="183"/>
      <c r="WTS104" s="183"/>
      <c r="WTT104" s="183"/>
      <c r="WTU104" s="184"/>
      <c r="WTV104" s="185"/>
      <c r="WTW104" s="183"/>
      <c r="WTY104" s="182"/>
      <c r="WUD104" s="183"/>
      <c r="WUE104" s="183"/>
      <c r="WUF104" s="183"/>
      <c r="WUG104" s="184"/>
      <c r="WUH104" s="185"/>
      <c r="WUI104" s="183"/>
      <c r="WUK104" s="182"/>
      <c r="WUP104" s="183"/>
      <c r="WUQ104" s="183"/>
      <c r="WUR104" s="183"/>
      <c r="WUS104" s="184"/>
      <c r="WUT104" s="185"/>
      <c r="WUU104" s="183"/>
      <c r="WUW104" s="182"/>
      <c r="WVB104" s="183"/>
      <c r="WVC104" s="183"/>
      <c r="WVD104" s="183"/>
      <c r="WVE104" s="184"/>
      <c r="WVF104" s="185"/>
      <c r="WVG104" s="183"/>
      <c r="WVI104" s="182"/>
      <c r="WVN104" s="183"/>
      <c r="WVO104" s="183"/>
      <c r="WVP104" s="183"/>
      <c r="WVQ104" s="184"/>
      <c r="WVR104" s="185"/>
      <c r="WVS104" s="183"/>
      <c r="WVU104" s="182"/>
      <c r="WVZ104" s="183"/>
      <c r="WWA104" s="183"/>
      <c r="WWB104" s="183"/>
      <c r="WWC104" s="184"/>
      <c r="WWD104" s="185"/>
      <c r="WWE104" s="183"/>
      <c r="WWG104" s="182"/>
      <c r="WWL104" s="183"/>
      <c r="WWM104" s="183"/>
      <c r="WWN104" s="183"/>
      <c r="WWO104" s="184"/>
      <c r="WWP104" s="185"/>
      <c r="WWQ104" s="183"/>
      <c r="WWS104" s="182"/>
      <c r="WWX104" s="183"/>
      <c r="WWY104" s="183"/>
      <c r="WWZ104" s="183"/>
      <c r="WXA104" s="184"/>
      <c r="WXB104" s="185"/>
      <c r="WXC104" s="183"/>
      <c r="WXE104" s="182"/>
      <c r="WXJ104" s="183"/>
      <c r="WXK104" s="183"/>
      <c r="WXL104" s="183"/>
      <c r="WXM104" s="184"/>
      <c r="WXN104" s="185"/>
      <c r="WXO104" s="183"/>
      <c r="WXQ104" s="182"/>
      <c r="WXV104" s="183"/>
      <c r="WXW104" s="183"/>
      <c r="WXX104" s="183"/>
      <c r="WXY104" s="184"/>
      <c r="WXZ104" s="185"/>
      <c r="WYA104" s="183"/>
      <c r="WYC104" s="182"/>
      <c r="WYH104" s="183"/>
      <c r="WYI104" s="183"/>
      <c r="WYJ104" s="183"/>
      <c r="WYK104" s="184"/>
      <c r="WYL104" s="185"/>
      <c r="WYM104" s="183"/>
      <c r="WYO104" s="182"/>
      <c r="WYT104" s="183"/>
      <c r="WYU104" s="183"/>
      <c r="WYV104" s="183"/>
      <c r="WYW104" s="184"/>
      <c r="WYX104" s="185"/>
      <c r="WYY104" s="183"/>
      <c r="WZA104" s="182"/>
      <c r="WZF104" s="183"/>
      <c r="WZG104" s="183"/>
      <c r="WZH104" s="183"/>
      <c r="WZI104" s="184"/>
      <c r="WZJ104" s="185"/>
      <c r="WZK104" s="183"/>
      <c r="WZM104" s="182"/>
      <c r="WZR104" s="183"/>
      <c r="WZS104" s="183"/>
      <c r="WZT104" s="183"/>
      <c r="WZU104" s="184"/>
      <c r="WZV104" s="185"/>
      <c r="WZW104" s="183"/>
      <c r="WZY104" s="182"/>
      <c r="XAD104" s="183"/>
      <c r="XAE104" s="183"/>
      <c r="XAF104" s="183"/>
      <c r="XAG104" s="184"/>
      <c r="XAH104" s="185"/>
      <c r="XAI104" s="183"/>
      <c r="XAK104" s="182"/>
      <c r="XAP104" s="183"/>
      <c r="XAQ104" s="183"/>
      <c r="XAR104" s="183"/>
      <c r="XAS104" s="184"/>
      <c r="XAT104" s="185"/>
      <c r="XAU104" s="183"/>
      <c r="XAW104" s="182"/>
      <c r="XBB104" s="183"/>
      <c r="XBC104" s="183"/>
      <c r="XBD104" s="183"/>
      <c r="XBE104" s="184"/>
      <c r="XBF104" s="185"/>
      <c r="XBG104" s="183"/>
      <c r="XBI104" s="182"/>
      <c r="XBN104" s="183"/>
      <c r="XBO104" s="183"/>
      <c r="XBP104" s="183"/>
      <c r="XBQ104" s="184"/>
      <c r="XBR104" s="185"/>
      <c r="XBS104" s="183"/>
      <c r="XBU104" s="182"/>
      <c r="XBZ104" s="183"/>
      <c r="XCA104" s="183"/>
      <c r="XCB104" s="183"/>
      <c r="XCC104" s="184"/>
      <c r="XCD104" s="185"/>
      <c r="XCE104" s="183"/>
      <c r="XCG104" s="182"/>
      <c r="XCL104" s="183"/>
      <c r="XCM104" s="183"/>
      <c r="XCN104" s="183"/>
      <c r="XCO104" s="184"/>
      <c r="XCP104" s="185"/>
      <c r="XCQ104" s="183"/>
      <c r="XCS104" s="182"/>
      <c r="XCX104" s="183"/>
      <c r="XCY104" s="183"/>
      <c r="XCZ104" s="183"/>
      <c r="XDA104" s="184"/>
      <c r="XDB104" s="185"/>
      <c r="XDC104" s="183"/>
      <c r="XDE104" s="182"/>
      <c r="XDJ104" s="183"/>
      <c r="XDK104" s="183"/>
      <c r="XDL104" s="183"/>
      <c r="XDM104" s="184"/>
      <c r="XDN104" s="185"/>
      <c r="XDO104" s="183"/>
      <c r="XDQ104" s="182"/>
      <c r="XDV104" s="183"/>
      <c r="XDW104" s="183"/>
      <c r="XDX104" s="183"/>
      <c r="XDY104" s="184"/>
      <c r="XDZ104" s="185"/>
      <c r="XEA104" s="183"/>
      <c r="XEC104" s="182"/>
      <c r="XEH104" s="183"/>
      <c r="XEI104" s="183"/>
      <c r="XEJ104" s="183"/>
      <c r="XEK104" s="184"/>
      <c r="XEL104" s="185"/>
      <c r="XEM104" s="183"/>
      <c r="XEO104" s="182"/>
      <c r="XET104" s="183"/>
      <c r="XEU104" s="183"/>
      <c r="XEV104" s="183"/>
      <c r="XEW104" s="184"/>
      <c r="XEX104" s="185"/>
      <c r="XEY104" s="183"/>
      <c r="XFA104" s="182"/>
    </row>
    <row r="105" spans="1:1021 1026:3071 3073:4093 4098:6143 6145:7165 7170:9215 9217:10237 10242:12287 12289:13309 13314:15359 15361:16381">
      <c r="A105" s="159"/>
      <c r="B105" s="160" t="s">
        <v>15630</v>
      </c>
      <c r="C105" s="160" t="s">
        <v>15727</v>
      </c>
      <c r="D105" s="160" t="s">
        <v>15590</v>
      </c>
      <c r="E105" s="160" t="s">
        <v>15611</v>
      </c>
      <c r="F105" s="161">
        <v>54.97</v>
      </c>
      <c r="G105" s="161"/>
      <c r="H105" s="161">
        <v>33.549999999999997</v>
      </c>
      <c r="I105" s="176"/>
      <c r="J105" s="177"/>
      <c r="K105" s="161"/>
      <c r="L105" s="164"/>
      <c r="M105" s="182"/>
      <c r="R105" s="183"/>
      <c r="S105" s="183"/>
      <c r="T105" s="183"/>
      <c r="U105" s="184"/>
      <c r="V105" s="185"/>
      <c r="W105" s="183"/>
      <c r="Y105" s="182"/>
      <c r="AD105" s="183"/>
      <c r="AE105" s="183"/>
      <c r="AF105" s="183"/>
      <c r="AG105" s="184"/>
      <c r="AH105" s="185"/>
      <c r="AI105" s="183"/>
      <c r="AK105" s="182"/>
      <c r="AP105" s="183"/>
      <c r="AQ105" s="183"/>
      <c r="AR105" s="183"/>
      <c r="AS105" s="184"/>
      <c r="AT105" s="185"/>
      <c r="AU105" s="183"/>
      <c r="AW105" s="182"/>
      <c r="BB105" s="183"/>
      <c r="BC105" s="183"/>
      <c r="BD105" s="183"/>
      <c r="BE105" s="184"/>
      <c r="BF105" s="185"/>
      <c r="BG105" s="183"/>
      <c r="BI105" s="182"/>
      <c r="BN105" s="183"/>
      <c r="BO105" s="183"/>
      <c r="BP105" s="183"/>
      <c r="BQ105" s="184"/>
      <c r="BR105" s="185"/>
      <c r="BS105" s="183"/>
      <c r="BU105" s="182"/>
      <c r="BZ105" s="183"/>
      <c r="CA105" s="183"/>
      <c r="CB105" s="183"/>
      <c r="CC105" s="184"/>
      <c r="CD105" s="185"/>
      <c r="CE105" s="183"/>
      <c r="CG105" s="182"/>
      <c r="CL105" s="183"/>
      <c r="CM105" s="183"/>
      <c r="CN105" s="183"/>
      <c r="CO105" s="184"/>
      <c r="CP105" s="185"/>
      <c r="CQ105" s="183"/>
      <c r="CS105" s="182"/>
      <c r="CX105" s="183"/>
      <c r="CY105" s="183"/>
      <c r="CZ105" s="183"/>
      <c r="DA105" s="184"/>
      <c r="DB105" s="185"/>
      <c r="DC105" s="183"/>
      <c r="DE105" s="182"/>
      <c r="DJ105" s="183"/>
      <c r="DK105" s="183"/>
      <c r="DL105" s="183"/>
      <c r="DM105" s="184"/>
      <c r="DN105" s="185"/>
      <c r="DO105" s="183"/>
      <c r="DQ105" s="182"/>
      <c r="DV105" s="183"/>
      <c r="DW105" s="183"/>
      <c r="DX105" s="183"/>
      <c r="DY105" s="184"/>
      <c r="DZ105" s="185"/>
      <c r="EA105" s="183"/>
      <c r="EC105" s="182"/>
      <c r="EH105" s="183"/>
      <c r="EI105" s="183"/>
      <c r="EJ105" s="183"/>
      <c r="EK105" s="184"/>
      <c r="EL105" s="185"/>
      <c r="EM105" s="183"/>
      <c r="EO105" s="182"/>
      <c r="ET105" s="183"/>
      <c r="EU105" s="183"/>
      <c r="EV105" s="183"/>
      <c r="EW105" s="184"/>
      <c r="EX105" s="185"/>
      <c r="EY105" s="183"/>
      <c r="FA105" s="182"/>
      <c r="FF105" s="183"/>
      <c r="FG105" s="183"/>
      <c r="FH105" s="183"/>
      <c r="FI105" s="184"/>
      <c r="FJ105" s="185"/>
      <c r="FK105" s="183"/>
      <c r="FM105" s="182"/>
      <c r="FR105" s="183"/>
      <c r="FS105" s="183"/>
      <c r="FT105" s="183"/>
      <c r="FU105" s="184"/>
      <c r="FV105" s="185"/>
      <c r="FW105" s="183"/>
      <c r="FY105" s="182"/>
      <c r="GD105" s="183"/>
      <c r="GE105" s="183"/>
      <c r="GF105" s="183"/>
      <c r="GG105" s="184"/>
      <c r="GH105" s="185"/>
      <c r="GI105" s="183"/>
      <c r="GK105" s="182"/>
      <c r="GP105" s="183"/>
      <c r="GQ105" s="183"/>
      <c r="GR105" s="183"/>
      <c r="GS105" s="184"/>
      <c r="GT105" s="185"/>
      <c r="GU105" s="183"/>
      <c r="GW105" s="182"/>
      <c r="HB105" s="183"/>
      <c r="HC105" s="183"/>
      <c r="HD105" s="183"/>
      <c r="HE105" s="184"/>
      <c r="HF105" s="185"/>
      <c r="HG105" s="183"/>
      <c r="HI105" s="182"/>
      <c r="HN105" s="183"/>
      <c r="HO105" s="183"/>
      <c r="HP105" s="183"/>
      <c r="HQ105" s="184"/>
      <c r="HR105" s="185"/>
      <c r="HS105" s="183"/>
      <c r="HU105" s="182"/>
      <c r="HZ105" s="183"/>
      <c r="IA105" s="183"/>
      <c r="IB105" s="183"/>
      <c r="IC105" s="184"/>
      <c r="ID105" s="185"/>
      <c r="IE105" s="183"/>
      <c r="IG105" s="182"/>
      <c r="IL105" s="183"/>
      <c r="IM105" s="183"/>
      <c r="IN105" s="183"/>
      <c r="IO105" s="184"/>
      <c r="IP105" s="185"/>
      <c r="IQ105" s="183"/>
      <c r="IS105" s="182"/>
      <c r="IX105" s="183"/>
      <c r="IY105" s="183"/>
      <c r="IZ105" s="183"/>
      <c r="JA105" s="184"/>
      <c r="JB105" s="185"/>
      <c r="JC105" s="183"/>
      <c r="JE105" s="182"/>
      <c r="JJ105" s="183"/>
      <c r="JK105" s="183"/>
      <c r="JL105" s="183"/>
      <c r="JM105" s="184"/>
      <c r="JN105" s="185"/>
      <c r="JO105" s="183"/>
      <c r="JQ105" s="182"/>
      <c r="JV105" s="183"/>
      <c r="JW105" s="183"/>
      <c r="JX105" s="183"/>
      <c r="JY105" s="184"/>
      <c r="JZ105" s="185"/>
      <c r="KA105" s="183"/>
      <c r="KC105" s="182"/>
      <c r="KH105" s="183"/>
      <c r="KI105" s="183"/>
      <c r="KJ105" s="183"/>
      <c r="KK105" s="184"/>
      <c r="KL105" s="185"/>
      <c r="KM105" s="183"/>
      <c r="KO105" s="182"/>
      <c r="KT105" s="183"/>
      <c r="KU105" s="183"/>
      <c r="KV105" s="183"/>
      <c r="KW105" s="184"/>
      <c r="KX105" s="185"/>
      <c r="KY105" s="183"/>
      <c r="LA105" s="182"/>
      <c r="LF105" s="183"/>
      <c r="LG105" s="183"/>
      <c r="LH105" s="183"/>
      <c r="LI105" s="184"/>
      <c r="LJ105" s="185"/>
      <c r="LK105" s="183"/>
      <c r="LM105" s="182"/>
      <c r="LR105" s="183"/>
      <c r="LS105" s="183"/>
      <c r="LT105" s="183"/>
      <c r="LU105" s="184"/>
      <c r="LV105" s="185"/>
      <c r="LW105" s="183"/>
      <c r="LY105" s="182"/>
      <c r="MD105" s="183"/>
      <c r="ME105" s="183"/>
      <c r="MF105" s="183"/>
      <c r="MG105" s="184"/>
      <c r="MH105" s="185"/>
      <c r="MI105" s="183"/>
      <c r="MK105" s="182"/>
      <c r="MP105" s="183"/>
      <c r="MQ105" s="183"/>
      <c r="MR105" s="183"/>
      <c r="MS105" s="184"/>
      <c r="MT105" s="185"/>
      <c r="MU105" s="183"/>
      <c r="MW105" s="182"/>
      <c r="NB105" s="183"/>
      <c r="NC105" s="183"/>
      <c r="ND105" s="183"/>
      <c r="NE105" s="184"/>
      <c r="NF105" s="185"/>
      <c r="NG105" s="183"/>
      <c r="NI105" s="182"/>
      <c r="NN105" s="183"/>
      <c r="NO105" s="183"/>
      <c r="NP105" s="183"/>
      <c r="NQ105" s="184"/>
      <c r="NR105" s="185"/>
      <c r="NS105" s="183"/>
      <c r="NU105" s="182"/>
      <c r="NZ105" s="183"/>
      <c r="OA105" s="183"/>
      <c r="OB105" s="183"/>
      <c r="OC105" s="184"/>
      <c r="OD105" s="185"/>
      <c r="OE105" s="183"/>
      <c r="OG105" s="182"/>
      <c r="OL105" s="183"/>
      <c r="OM105" s="183"/>
      <c r="ON105" s="183"/>
      <c r="OO105" s="184"/>
      <c r="OP105" s="185"/>
      <c r="OQ105" s="183"/>
      <c r="OS105" s="182"/>
      <c r="OX105" s="183"/>
      <c r="OY105" s="183"/>
      <c r="OZ105" s="183"/>
      <c r="PA105" s="184"/>
      <c r="PB105" s="185"/>
      <c r="PC105" s="183"/>
      <c r="PE105" s="182"/>
      <c r="PJ105" s="183"/>
      <c r="PK105" s="183"/>
      <c r="PL105" s="183"/>
      <c r="PM105" s="184"/>
      <c r="PN105" s="185"/>
      <c r="PO105" s="183"/>
      <c r="PQ105" s="182"/>
      <c r="PV105" s="183"/>
      <c r="PW105" s="183"/>
      <c r="PX105" s="183"/>
      <c r="PY105" s="184"/>
      <c r="PZ105" s="185"/>
      <c r="QA105" s="183"/>
      <c r="QC105" s="182"/>
      <c r="QH105" s="183"/>
      <c r="QI105" s="183"/>
      <c r="QJ105" s="183"/>
      <c r="QK105" s="184"/>
      <c r="QL105" s="185"/>
      <c r="QM105" s="183"/>
      <c r="QO105" s="182"/>
      <c r="QT105" s="183"/>
      <c r="QU105" s="183"/>
      <c r="QV105" s="183"/>
      <c r="QW105" s="184"/>
      <c r="QX105" s="185"/>
      <c r="QY105" s="183"/>
      <c r="RA105" s="182"/>
      <c r="RF105" s="183"/>
      <c r="RG105" s="183"/>
      <c r="RH105" s="183"/>
      <c r="RI105" s="184"/>
      <c r="RJ105" s="185"/>
      <c r="RK105" s="183"/>
      <c r="RM105" s="182"/>
      <c r="RR105" s="183"/>
      <c r="RS105" s="183"/>
      <c r="RT105" s="183"/>
      <c r="RU105" s="184"/>
      <c r="RV105" s="185"/>
      <c r="RW105" s="183"/>
      <c r="RY105" s="182"/>
      <c r="SD105" s="183"/>
      <c r="SE105" s="183"/>
      <c r="SF105" s="183"/>
      <c r="SG105" s="184"/>
      <c r="SH105" s="185"/>
      <c r="SI105" s="183"/>
      <c r="SK105" s="182"/>
      <c r="SP105" s="183"/>
      <c r="SQ105" s="183"/>
      <c r="SR105" s="183"/>
      <c r="SS105" s="184"/>
      <c r="ST105" s="185"/>
      <c r="SU105" s="183"/>
      <c r="SW105" s="182"/>
      <c r="TB105" s="183"/>
      <c r="TC105" s="183"/>
      <c r="TD105" s="183"/>
      <c r="TE105" s="184"/>
      <c r="TF105" s="185"/>
      <c r="TG105" s="183"/>
      <c r="TI105" s="182"/>
      <c r="TN105" s="183"/>
      <c r="TO105" s="183"/>
      <c r="TP105" s="183"/>
      <c r="TQ105" s="184"/>
      <c r="TR105" s="185"/>
      <c r="TS105" s="183"/>
      <c r="TU105" s="182"/>
      <c r="TZ105" s="183"/>
      <c r="UA105" s="183"/>
      <c r="UB105" s="183"/>
      <c r="UC105" s="184"/>
      <c r="UD105" s="185"/>
      <c r="UE105" s="183"/>
      <c r="UG105" s="182"/>
      <c r="UL105" s="183"/>
      <c r="UM105" s="183"/>
      <c r="UN105" s="183"/>
      <c r="UO105" s="184"/>
      <c r="UP105" s="185"/>
      <c r="UQ105" s="183"/>
      <c r="US105" s="182"/>
      <c r="UX105" s="183"/>
      <c r="UY105" s="183"/>
      <c r="UZ105" s="183"/>
      <c r="VA105" s="184"/>
      <c r="VB105" s="185"/>
      <c r="VC105" s="183"/>
      <c r="VE105" s="182"/>
      <c r="VJ105" s="183"/>
      <c r="VK105" s="183"/>
      <c r="VL105" s="183"/>
      <c r="VM105" s="184"/>
      <c r="VN105" s="185"/>
      <c r="VO105" s="183"/>
      <c r="VQ105" s="182"/>
      <c r="VV105" s="183"/>
      <c r="VW105" s="183"/>
      <c r="VX105" s="183"/>
      <c r="VY105" s="184"/>
      <c r="VZ105" s="185"/>
      <c r="WA105" s="183"/>
      <c r="WC105" s="182"/>
      <c r="WH105" s="183"/>
      <c r="WI105" s="183"/>
      <c r="WJ105" s="183"/>
      <c r="WK105" s="184"/>
      <c r="WL105" s="185"/>
      <c r="WM105" s="183"/>
      <c r="WO105" s="182"/>
      <c r="WT105" s="183"/>
      <c r="WU105" s="183"/>
      <c r="WV105" s="183"/>
      <c r="WW105" s="184"/>
      <c r="WX105" s="185"/>
      <c r="WY105" s="183"/>
      <c r="XA105" s="182"/>
      <c r="XF105" s="183"/>
      <c r="XG105" s="183"/>
      <c r="XH105" s="183"/>
      <c r="XI105" s="184"/>
      <c r="XJ105" s="185"/>
      <c r="XK105" s="183"/>
      <c r="XM105" s="182"/>
      <c r="XR105" s="183"/>
      <c r="XS105" s="183"/>
      <c r="XT105" s="183"/>
      <c r="XU105" s="184"/>
      <c r="XV105" s="185"/>
      <c r="XW105" s="183"/>
      <c r="XY105" s="182"/>
      <c r="YD105" s="183"/>
      <c r="YE105" s="183"/>
      <c r="YF105" s="183"/>
      <c r="YG105" s="184"/>
      <c r="YH105" s="185"/>
      <c r="YI105" s="183"/>
      <c r="YK105" s="182"/>
      <c r="YP105" s="183"/>
      <c r="YQ105" s="183"/>
      <c r="YR105" s="183"/>
      <c r="YS105" s="184"/>
      <c r="YT105" s="185"/>
      <c r="YU105" s="183"/>
      <c r="YW105" s="182"/>
      <c r="ZB105" s="183"/>
      <c r="ZC105" s="183"/>
      <c r="ZD105" s="183"/>
      <c r="ZE105" s="184"/>
      <c r="ZF105" s="185"/>
      <c r="ZG105" s="183"/>
      <c r="ZI105" s="182"/>
      <c r="ZN105" s="183"/>
      <c r="ZO105" s="183"/>
      <c r="ZP105" s="183"/>
      <c r="ZQ105" s="184"/>
      <c r="ZR105" s="185"/>
      <c r="ZS105" s="183"/>
      <c r="ZU105" s="182"/>
      <c r="ZZ105" s="183"/>
      <c r="AAA105" s="183"/>
      <c r="AAB105" s="183"/>
      <c r="AAC105" s="184"/>
      <c r="AAD105" s="185"/>
      <c r="AAE105" s="183"/>
      <c r="AAG105" s="182"/>
      <c r="AAL105" s="183"/>
      <c r="AAM105" s="183"/>
      <c r="AAN105" s="183"/>
      <c r="AAO105" s="184"/>
      <c r="AAP105" s="185"/>
      <c r="AAQ105" s="183"/>
      <c r="AAS105" s="182"/>
      <c r="AAX105" s="183"/>
      <c r="AAY105" s="183"/>
      <c r="AAZ105" s="183"/>
      <c r="ABA105" s="184"/>
      <c r="ABB105" s="185"/>
      <c r="ABC105" s="183"/>
      <c r="ABE105" s="182"/>
      <c r="ABJ105" s="183"/>
      <c r="ABK105" s="183"/>
      <c r="ABL105" s="183"/>
      <c r="ABM105" s="184"/>
      <c r="ABN105" s="185"/>
      <c r="ABO105" s="183"/>
      <c r="ABQ105" s="182"/>
      <c r="ABV105" s="183"/>
      <c r="ABW105" s="183"/>
      <c r="ABX105" s="183"/>
      <c r="ABY105" s="184"/>
      <c r="ABZ105" s="185"/>
      <c r="ACA105" s="183"/>
      <c r="ACC105" s="182"/>
      <c r="ACH105" s="183"/>
      <c r="ACI105" s="183"/>
      <c r="ACJ105" s="183"/>
      <c r="ACK105" s="184"/>
      <c r="ACL105" s="185"/>
      <c r="ACM105" s="183"/>
      <c r="ACO105" s="182"/>
      <c r="ACT105" s="183"/>
      <c r="ACU105" s="183"/>
      <c r="ACV105" s="183"/>
      <c r="ACW105" s="184"/>
      <c r="ACX105" s="185"/>
      <c r="ACY105" s="183"/>
      <c r="ADA105" s="182"/>
      <c r="ADF105" s="183"/>
      <c r="ADG105" s="183"/>
      <c r="ADH105" s="183"/>
      <c r="ADI105" s="184"/>
      <c r="ADJ105" s="185"/>
      <c r="ADK105" s="183"/>
      <c r="ADM105" s="182"/>
      <c r="ADR105" s="183"/>
      <c r="ADS105" s="183"/>
      <c r="ADT105" s="183"/>
      <c r="ADU105" s="184"/>
      <c r="ADV105" s="185"/>
      <c r="ADW105" s="183"/>
      <c r="ADY105" s="182"/>
      <c r="AED105" s="183"/>
      <c r="AEE105" s="183"/>
      <c r="AEF105" s="183"/>
      <c r="AEG105" s="184"/>
      <c r="AEH105" s="185"/>
      <c r="AEI105" s="183"/>
      <c r="AEK105" s="182"/>
      <c r="AEP105" s="183"/>
      <c r="AEQ105" s="183"/>
      <c r="AER105" s="183"/>
      <c r="AES105" s="184"/>
      <c r="AET105" s="185"/>
      <c r="AEU105" s="183"/>
      <c r="AEW105" s="182"/>
      <c r="AFB105" s="183"/>
      <c r="AFC105" s="183"/>
      <c r="AFD105" s="183"/>
      <c r="AFE105" s="184"/>
      <c r="AFF105" s="185"/>
      <c r="AFG105" s="183"/>
      <c r="AFI105" s="182"/>
      <c r="AFN105" s="183"/>
      <c r="AFO105" s="183"/>
      <c r="AFP105" s="183"/>
      <c r="AFQ105" s="184"/>
      <c r="AFR105" s="185"/>
      <c r="AFS105" s="183"/>
      <c r="AFU105" s="182"/>
      <c r="AFZ105" s="183"/>
      <c r="AGA105" s="183"/>
      <c r="AGB105" s="183"/>
      <c r="AGC105" s="184"/>
      <c r="AGD105" s="185"/>
      <c r="AGE105" s="183"/>
      <c r="AGG105" s="182"/>
      <c r="AGL105" s="183"/>
      <c r="AGM105" s="183"/>
      <c r="AGN105" s="183"/>
      <c r="AGO105" s="184"/>
      <c r="AGP105" s="185"/>
      <c r="AGQ105" s="183"/>
      <c r="AGS105" s="182"/>
      <c r="AGX105" s="183"/>
      <c r="AGY105" s="183"/>
      <c r="AGZ105" s="183"/>
      <c r="AHA105" s="184"/>
      <c r="AHB105" s="185"/>
      <c r="AHC105" s="183"/>
      <c r="AHE105" s="182"/>
      <c r="AHJ105" s="183"/>
      <c r="AHK105" s="183"/>
      <c r="AHL105" s="183"/>
      <c r="AHM105" s="184"/>
      <c r="AHN105" s="185"/>
      <c r="AHO105" s="183"/>
      <c r="AHQ105" s="182"/>
      <c r="AHV105" s="183"/>
      <c r="AHW105" s="183"/>
      <c r="AHX105" s="183"/>
      <c r="AHY105" s="184"/>
      <c r="AHZ105" s="185"/>
      <c r="AIA105" s="183"/>
      <c r="AIC105" s="182"/>
      <c r="AIH105" s="183"/>
      <c r="AII105" s="183"/>
      <c r="AIJ105" s="183"/>
      <c r="AIK105" s="184"/>
      <c r="AIL105" s="185"/>
      <c r="AIM105" s="183"/>
      <c r="AIO105" s="182"/>
      <c r="AIT105" s="183"/>
      <c r="AIU105" s="183"/>
      <c r="AIV105" s="183"/>
      <c r="AIW105" s="184"/>
      <c r="AIX105" s="185"/>
      <c r="AIY105" s="183"/>
      <c r="AJA105" s="182"/>
      <c r="AJF105" s="183"/>
      <c r="AJG105" s="183"/>
      <c r="AJH105" s="183"/>
      <c r="AJI105" s="184"/>
      <c r="AJJ105" s="185"/>
      <c r="AJK105" s="183"/>
      <c r="AJM105" s="182"/>
      <c r="AJR105" s="183"/>
      <c r="AJS105" s="183"/>
      <c r="AJT105" s="183"/>
      <c r="AJU105" s="184"/>
      <c r="AJV105" s="185"/>
      <c r="AJW105" s="183"/>
      <c r="AJY105" s="182"/>
      <c r="AKD105" s="183"/>
      <c r="AKE105" s="183"/>
      <c r="AKF105" s="183"/>
      <c r="AKG105" s="184"/>
      <c r="AKH105" s="185"/>
      <c r="AKI105" s="183"/>
      <c r="AKK105" s="182"/>
      <c r="AKP105" s="183"/>
      <c r="AKQ105" s="183"/>
      <c r="AKR105" s="183"/>
      <c r="AKS105" s="184"/>
      <c r="AKT105" s="185"/>
      <c r="AKU105" s="183"/>
      <c r="AKW105" s="182"/>
      <c r="ALB105" s="183"/>
      <c r="ALC105" s="183"/>
      <c r="ALD105" s="183"/>
      <c r="ALE105" s="184"/>
      <c r="ALF105" s="185"/>
      <c r="ALG105" s="183"/>
      <c r="ALI105" s="182"/>
      <c r="ALN105" s="183"/>
      <c r="ALO105" s="183"/>
      <c r="ALP105" s="183"/>
      <c r="ALQ105" s="184"/>
      <c r="ALR105" s="185"/>
      <c r="ALS105" s="183"/>
      <c r="ALU105" s="182"/>
      <c r="ALZ105" s="183"/>
      <c r="AMA105" s="183"/>
      <c r="AMB105" s="183"/>
      <c r="AMC105" s="184"/>
      <c r="AMD105" s="185"/>
      <c r="AME105" s="183"/>
      <c r="AMG105" s="182"/>
      <c r="AML105" s="183"/>
      <c r="AMM105" s="183"/>
      <c r="AMN105" s="183"/>
      <c r="AMO105" s="184"/>
      <c r="AMP105" s="185"/>
      <c r="AMQ105" s="183"/>
      <c r="AMS105" s="182"/>
      <c r="AMX105" s="183"/>
      <c r="AMY105" s="183"/>
      <c r="AMZ105" s="183"/>
      <c r="ANA105" s="184"/>
      <c r="ANB105" s="185"/>
      <c r="ANC105" s="183"/>
      <c r="ANE105" s="182"/>
      <c r="ANJ105" s="183"/>
      <c r="ANK105" s="183"/>
      <c r="ANL105" s="183"/>
      <c r="ANM105" s="184"/>
      <c r="ANN105" s="185"/>
      <c r="ANO105" s="183"/>
      <c r="ANQ105" s="182"/>
      <c r="ANV105" s="183"/>
      <c r="ANW105" s="183"/>
      <c r="ANX105" s="183"/>
      <c r="ANY105" s="184"/>
      <c r="ANZ105" s="185"/>
      <c r="AOA105" s="183"/>
      <c r="AOC105" s="182"/>
      <c r="AOH105" s="183"/>
      <c r="AOI105" s="183"/>
      <c r="AOJ105" s="183"/>
      <c r="AOK105" s="184"/>
      <c r="AOL105" s="185"/>
      <c r="AOM105" s="183"/>
      <c r="AOO105" s="182"/>
      <c r="AOT105" s="183"/>
      <c r="AOU105" s="183"/>
      <c r="AOV105" s="183"/>
      <c r="AOW105" s="184"/>
      <c r="AOX105" s="185"/>
      <c r="AOY105" s="183"/>
      <c r="APA105" s="182"/>
      <c r="APF105" s="183"/>
      <c r="APG105" s="183"/>
      <c r="APH105" s="183"/>
      <c r="API105" s="184"/>
      <c r="APJ105" s="185"/>
      <c r="APK105" s="183"/>
      <c r="APM105" s="182"/>
      <c r="APR105" s="183"/>
      <c r="APS105" s="183"/>
      <c r="APT105" s="183"/>
      <c r="APU105" s="184"/>
      <c r="APV105" s="185"/>
      <c r="APW105" s="183"/>
      <c r="APY105" s="182"/>
      <c r="AQD105" s="183"/>
      <c r="AQE105" s="183"/>
      <c r="AQF105" s="183"/>
      <c r="AQG105" s="184"/>
      <c r="AQH105" s="185"/>
      <c r="AQI105" s="183"/>
      <c r="AQK105" s="182"/>
      <c r="AQP105" s="183"/>
      <c r="AQQ105" s="183"/>
      <c r="AQR105" s="183"/>
      <c r="AQS105" s="184"/>
      <c r="AQT105" s="185"/>
      <c r="AQU105" s="183"/>
      <c r="AQW105" s="182"/>
      <c r="ARB105" s="183"/>
      <c r="ARC105" s="183"/>
      <c r="ARD105" s="183"/>
      <c r="ARE105" s="184"/>
      <c r="ARF105" s="185"/>
      <c r="ARG105" s="183"/>
      <c r="ARI105" s="182"/>
      <c r="ARN105" s="183"/>
      <c r="ARO105" s="183"/>
      <c r="ARP105" s="183"/>
      <c r="ARQ105" s="184"/>
      <c r="ARR105" s="185"/>
      <c r="ARS105" s="183"/>
      <c r="ARU105" s="182"/>
      <c r="ARZ105" s="183"/>
      <c r="ASA105" s="183"/>
      <c r="ASB105" s="183"/>
      <c r="ASC105" s="184"/>
      <c r="ASD105" s="185"/>
      <c r="ASE105" s="183"/>
      <c r="ASG105" s="182"/>
      <c r="ASL105" s="183"/>
      <c r="ASM105" s="183"/>
      <c r="ASN105" s="183"/>
      <c r="ASO105" s="184"/>
      <c r="ASP105" s="185"/>
      <c r="ASQ105" s="183"/>
      <c r="ASS105" s="182"/>
      <c r="ASX105" s="183"/>
      <c r="ASY105" s="183"/>
      <c r="ASZ105" s="183"/>
      <c r="ATA105" s="184"/>
      <c r="ATB105" s="185"/>
      <c r="ATC105" s="183"/>
      <c r="ATE105" s="182"/>
      <c r="ATJ105" s="183"/>
      <c r="ATK105" s="183"/>
      <c r="ATL105" s="183"/>
      <c r="ATM105" s="184"/>
      <c r="ATN105" s="185"/>
      <c r="ATO105" s="183"/>
      <c r="ATQ105" s="182"/>
      <c r="ATV105" s="183"/>
      <c r="ATW105" s="183"/>
      <c r="ATX105" s="183"/>
      <c r="ATY105" s="184"/>
      <c r="ATZ105" s="185"/>
      <c r="AUA105" s="183"/>
      <c r="AUC105" s="182"/>
      <c r="AUH105" s="183"/>
      <c r="AUI105" s="183"/>
      <c r="AUJ105" s="183"/>
      <c r="AUK105" s="184"/>
      <c r="AUL105" s="185"/>
      <c r="AUM105" s="183"/>
      <c r="AUO105" s="182"/>
      <c r="AUT105" s="183"/>
      <c r="AUU105" s="183"/>
      <c r="AUV105" s="183"/>
      <c r="AUW105" s="184"/>
      <c r="AUX105" s="185"/>
      <c r="AUY105" s="183"/>
      <c r="AVA105" s="182"/>
      <c r="AVF105" s="183"/>
      <c r="AVG105" s="183"/>
      <c r="AVH105" s="183"/>
      <c r="AVI105" s="184"/>
      <c r="AVJ105" s="185"/>
      <c r="AVK105" s="183"/>
      <c r="AVM105" s="182"/>
      <c r="AVR105" s="183"/>
      <c r="AVS105" s="183"/>
      <c r="AVT105" s="183"/>
      <c r="AVU105" s="184"/>
      <c r="AVV105" s="185"/>
      <c r="AVW105" s="183"/>
      <c r="AVY105" s="182"/>
      <c r="AWD105" s="183"/>
      <c r="AWE105" s="183"/>
      <c r="AWF105" s="183"/>
      <c r="AWG105" s="184"/>
      <c r="AWH105" s="185"/>
      <c r="AWI105" s="183"/>
      <c r="AWK105" s="182"/>
      <c r="AWP105" s="183"/>
      <c r="AWQ105" s="183"/>
      <c r="AWR105" s="183"/>
      <c r="AWS105" s="184"/>
      <c r="AWT105" s="185"/>
      <c r="AWU105" s="183"/>
      <c r="AWW105" s="182"/>
      <c r="AXB105" s="183"/>
      <c r="AXC105" s="183"/>
      <c r="AXD105" s="183"/>
      <c r="AXE105" s="184"/>
      <c r="AXF105" s="185"/>
      <c r="AXG105" s="183"/>
      <c r="AXI105" s="182"/>
      <c r="AXN105" s="183"/>
      <c r="AXO105" s="183"/>
      <c r="AXP105" s="183"/>
      <c r="AXQ105" s="184"/>
      <c r="AXR105" s="185"/>
      <c r="AXS105" s="183"/>
      <c r="AXU105" s="182"/>
      <c r="AXZ105" s="183"/>
      <c r="AYA105" s="183"/>
      <c r="AYB105" s="183"/>
      <c r="AYC105" s="184"/>
      <c r="AYD105" s="185"/>
      <c r="AYE105" s="183"/>
      <c r="AYG105" s="182"/>
      <c r="AYL105" s="183"/>
      <c r="AYM105" s="183"/>
      <c r="AYN105" s="183"/>
      <c r="AYO105" s="184"/>
      <c r="AYP105" s="185"/>
      <c r="AYQ105" s="183"/>
      <c r="AYS105" s="182"/>
      <c r="AYX105" s="183"/>
      <c r="AYY105" s="183"/>
      <c r="AYZ105" s="183"/>
      <c r="AZA105" s="184"/>
      <c r="AZB105" s="185"/>
      <c r="AZC105" s="183"/>
      <c r="AZE105" s="182"/>
      <c r="AZJ105" s="183"/>
      <c r="AZK105" s="183"/>
      <c r="AZL105" s="183"/>
      <c r="AZM105" s="184"/>
      <c r="AZN105" s="185"/>
      <c r="AZO105" s="183"/>
      <c r="AZQ105" s="182"/>
      <c r="AZV105" s="183"/>
      <c r="AZW105" s="183"/>
      <c r="AZX105" s="183"/>
      <c r="AZY105" s="184"/>
      <c r="AZZ105" s="185"/>
      <c r="BAA105" s="183"/>
      <c r="BAC105" s="182"/>
      <c r="BAH105" s="183"/>
      <c r="BAI105" s="183"/>
      <c r="BAJ105" s="183"/>
      <c r="BAK105" s="184"/>
      <c r="BAL105" s="185"/>
      <c r="BAM105" s="183"/>
      <c r="BAO105" s="182"/>
      <c r="BAT105" s="183"/>
      <c r="BAU105" s="183"/>
      <c r="BAV105" s="183"/>
      <c r="BAW105" s="184"/>
      <c r="BAX105" s="185"/>
      <c r="BAY105" s="183"/>
      <c r="BBA105" s="182"/>
      <c r="BBF105" s="183"/>
      <c r="BBG105" s="183"/>
      <c r="BBH105" s="183"/>
      <c r="BBI105" s="184"/>
      <c r="BBJ105" s="185"/>
      <c r="BBK105" s="183"/>
      <c r="BBM105" s="182"/>
      <c r="BBR105" s="183"/>
      <c r="BBS105" s="183"/>
      <c r="BBT105" s="183"/>
      <c r="BBU105" s="184"/>
      <c r="BBV105" s="185"/>
      <c r="BBW105" s="183"/>
      <c r="BBY105" s="182"/>
      <c r="BCD105" s="183"/>
      <c r="BCE105" s="183"/>
      <c r="BCF105" s="183"/>
      <c r="BCG105" s="184"/>
      <c r="BCH105" s="185"/>
      <c r="BCI105" s="183"/>
      <c r="BCK105" s="182"/>
      <c r="BCP105" s="183"/>
      <c r="BCQ105" s="183"/>
      <c r="BCR105" s="183"/>
      <c r="BCS105" s="184"/>
      <c r="BCT105" s="185"/>
      <c r="BCU105" s="183"/>
      <c r="BCW105" s="182"/>
      <c r="BDB105" s="183"/>
      <c r="BDC105" s="183"/>
      <c r="BDD105" s="183"/>
      <c r="BDE105" s="184"/>
      <c r="BDF105" s="185"/>
      <c r="BDG105" s="183"/>
      <c r="BDI105" s="182"/>
      <c r="BDN105" s="183"/>
      <c r="BDO105" s="183"/>
      <c r="BDP105" s="183"/>
      <c r="BDQ105" s="184"/>
      <c r="BDR105" s="185"/>
      <c r="BDS105" s="183"/>
      <c r="BDU105" s="182"/>
      <c r="BDZ105" s="183"/>
      <c r="BEA105" s="183"/>
      <c r="BEB105" s="183"/>
      <c r="BEC105" s="184"/>
      <c r="BED105" s="185"/>
      <c r="BEE105" s="183"/>
      <c r="BEG105" s="182"/>
      <c r="BEL105" s="183"/>
      <c r="BEM105" s="183"/>
      <c r="BEN105" s="183"/>
      <c r="BEO105" s="184"/>
      <c r="BEP105" s="185"/>
      <c r="BEQ105" s="183"/>
      <c r="BES105" s="182"/>
      <c r="BEX105" s="183"/>
      <c r="BEY105" s="183"/>
      <c r="BEZ105" s="183"/>
      <c r="BFA105" s="184"/>
      <c r="BFB105" s="185"/>
      <c r="BFC105" s="183"/>
      <c r="BFE105" s="182"/>
      <c r="BFJ105" s="183"/>
      <c r="BFK105" s="183"/>
      <c r="BFL105" s="183"/>
      <c r="BFM105" s="184"/>
      <c r="BFN105" s="185"/>
      <c r="BFO105" s="183"/>
      <c r="BFQ105" s="182"/>
      <c r="BFV105" s="183"/>
      <c r="BFW105" s="183"/>
      <c r="BFX105" s="183"/>
      <c r="BFY105" s="184"/>
      <c r="BFZ105" s="185"/>
      <c r="BGA105" s="183"/>
      <c r="BGC105" s="182"/>
      <c r="BGH105" s="183"/>
      <c r="BGI105" s="183"/>
      <c r="BGJ105" s="183"/>
      <c r="BGK105" s="184"/>
      <c r="BGL105" s="185"/>
      <c r="BGM105" s="183"/>
      <c r="BGO105" s="182"/>
      <c r="BGT105" s="183"/>
      <c r="BGU105" s="183"/>
      <c r="BGV105" s="183"/>
      <c r="BGW105" s="184"/>
      <c r="BGX105" s="185"/>
      <c r="BGY105" s="183"/>
      <c r="BHA105" s="182"/>
      <c r="BHF105" s="183"/>
      <c r="BHG105" s="183"/>
      <c r="BHH105" s="183"/>
      <c r="BHI105" s="184"/>
      <c r="BHJ105" s="185"/>
      <c r="BHK105" s="183"/>
      <c r="BHM105" s="182"/>
      <c r="BHR105" s="183"/>
      <c r="BHS105" s="183"/>
      <c r="BHT105" s="183"/>
      <c r="BHU105" s="184"/>
      <c r="BHV105" s="185"/>
      <c r="BHW105" s="183"/>
      <c r="BHY105" s="182"/>
      <c r="BID105" s="183"/>
      <c r="BIE105" s="183"/>
      <c r="BIF105" s="183"/>
      <c r="BIG105" s="184"/>
      <c r="BIH105" s="185"/>
      <c r="BII105" s="183"/>
      <c r="BIK105" s="182"/>
      <c r="BIP105" s="183"/>
      <c r="BIQ105" s="183"/>
      <c r="BIR105" s="183"/>
      <c r="BIS105" s="184"/>
      <c r="BIT105" s="185"/>
      <c r="BIU105" s="183"/>
      <c r="BIW105" s="182"/>
      <c r="BJB105" s="183"/>
      <c r="BJC105" s="183"/>
      <c r="BJD105" s="183"/>
      <c r="BJE105" s="184"/>
      <c r="BJF105" s="185"/>
      <c r="BJG105" s="183"/>
      <c r="BJI105" s="182"/>
      <c r="BJN105" s="183"/>
      <c r="BJO105" s="183"/>
      <c r="BJP105" s="183"/>
      <c r="BJQ105" s="184"/>
      <c r="BJR105" s="185"/>
      <c r="BJS105" s="183"/>
      <c r="BJU105" s="182"/>
      <c r="BJZ105" s="183"/>
      <c r="BKA105" s="183"/>
      <c r="BKB105" s="183"/>
      <c r="BKC105" s="184"/>
      <c r="BKD105" s="185"/>
      <c r="BKE105" s="183"/>
      <c r="BKG105" s="182"/>
      <c r="BKL105" s="183"/>
      <c r="BKM105" s="183"/>
      <c r="BKN105" s="183"/>
      <c r="BKO105" s="184"/>
      <c r="BKP105" s="185"/>
      <c r="BKQ105" s="183"/>
      <c r="BKS105" s="182"/>
      <c r="BKX105" s="183"/>
      <c r="BKY105" s="183"/>
      <c r="BKZ105" s="183"/>
      <c r="BLA105" s="184"/>
      <c r="BLB105" s="185"/>
      <c r="BLC105" s="183"/>
      <c r="BLE105" s="182"/>
      <c r="BLJ105" s="183"/>
      <c r="BLK105" s="183"/>
      <c r="BLL105" s="183"/>
      <c r="BLM105" s="184"/>
      <c r="BLN105" s="185"/>
      <c r="BLO105" s="183"/>
      <c r="BLQ105" s="182"/>
      <c r="BLV105" s="183"/>
      <c r="BLW105" s="183"/>
      <c r="BLX105" s="183"/>
      <c r="BLY105" s="184"/>
      <c r="BLZ105" s="185"/>
      <c r="BMA105" s="183"/>
      <c r="BMC105" s="182"/>
      <c r="BMH105" s="183"/>
      <c r="BMI105" s="183"/>
      <c r="BMJ105" s="183"/>
      <c r="BMK105" s="184"/>
      <c r="BML105" s="185"/>
      <c r="BMM105" s="183"/>
      <c r="BMO105" s="182"/>
      <c r="BMT105" s="183"/>
      <c r="BMU105" s="183"/>
      <c r="BMV105" s="183"/>
      <c r="BMW105" s="184"/>
      <c r="BMX105" s="185"/>
      <c r="BMY105" s="183"/>
      <c r="BNA105" s="182"/>
      <c r="BNF105" s="183"/>
      <c r="BNG105" s="183"/>
      <c r="BNH105" s="183"/>
      <c r="BNI105" s="184"/>
      <c r="BNJ105" s="185"/>
      <c r="BNK105" s="183"/>
      <c r="BNM105" s="182"/>
      <c r="BNR105" s="183"/>
      <c r="BNS105" s="183"/>
      <c r="BNT105" s="183"/>
      <c r="BNU105" s="184"/>
      <c r="BNV105" s="185"/>
      <c r="BNW105" s="183"/>
      <c r="BNY105" s="182"/>
      <c r="BOD105" s="183"/>
      <c r="BOE105" s="183"/>
      <c r="BOF105" s="183"/>
      <c r="BOG105" s="184"/>
      <c r="BOH105" s="185"/>
      <c r="BOI105" s="183"/>
      <c r="BOK105" s="182"/>
      <c r="BOP105" s="183"/>
      <c r="BOQ105" s="183"/>
      <c r="BOR105" s="183"/>
      <c r="BOS105" s="184"/>
      <c r="BOT105" s="185"/>
      <c r="BOU105" s="183"/>
      <c r="BOW105" s="182"/>
      <c r="BPB105" s="183"/>
      <c r="BPC105" s="183"/>
      <c r="BPD105" s="183"/>
      <c r="BPE105" s="184"/>
      <c r="BPF105" s="185"/>
      <c r="BPG105" s="183"/>
      <c r="BPI105" s="182"/>
      <c r="BPN105" s="183"/>
      <c r="BPO105" s="183"/>
      <c r="BPP105" s="183"/>
      <c r="BPQ105" s="184"/>
      <c r="BPR105" s="185"/>
      <c r="BPS105" s="183"/>
      <c r="BPU105" s="182"/>
      <c r="BPZ105" s="183"/>
      <c r="BQA105" s="183"/>
      <c r="BQB105" s="183"/>
      <c r="BQC105" s="184"/>
      <c r="BQD105" s="185"/>
      <c r="BQE105" s="183"/>
      <c r="BQG105" s="182"/>
      <c r="BQL105" s="183"/>
      <c r="BQM105" s="183"/>
      <c r="BQN105" s="183"/>
      <c r="BQO105" s="184"/>
      <c r="BQP105" s="185"/>
      <c r="BQQ105" s="183"/>
      <c r="BQS105" s="182"/>
      <c r="BQX105" s="183"/>
      <c r="BQY105" s="183"/>
      <c r="BQZ105" s="183"/>
      <c r="BRA105" s="184"/>
      <c r="BRB105" s="185"/>
      <c r="BRC105" s="183"/>
      <c r="BRE105" s="182"/>
      <c r="BRJ105" s="183"/>
      <c r="BRK105" s="183"/>
      <c r="BRL105" s="183"/>
      <c r="BRM105" s="184"/>
      <c r="BRN105" s="185"/>
      <c r="BRO105" s="183"/>
      <c r="BRQ105" s="182"/>
      <c r="BRV105" s="183"/>
      <c r="BRW105" s="183"/>
      <c r="BRX105" s="183"/>
      <c r="BRY105" s="184"/>
      <c r="BRZ105" s="185"/>
      <c r="BSA105" s="183"/>
      <c r="BSC105" s="182"/>
      <c r="BSH105" s="183"/>
      <c r="BSI105" s="183"/>
      <c r="BSJ105" s="183"/>
      <c r="BSK105" s="184"/>
      <c r="BSL105" s="185"/>
      <c r="BSM105" s="183"/>
      <c r="BSO105" s="182"/>
      <c r="BST105" s="183"/>
      <c r="BSU105" s="183"/>
      <c r="BSV105" s="183"/>
      <c r="BSW105" s="184"/>
      <c r="BSX105" s="185"/>
      <c r="BSY105" s="183"/>
      <c r="BTA105" s="182"/>
      <c r="BTF105" s="183"/>
      <c r="BTG105" s="183"/>
      <c r="BTH105" s="183"/>
      <c r="BTI105" s="184"/>
      <c r="BTJ105" s="185"/>
      <c r="BTK105" s="183"/>
      <c r="BTM105" s="182"/>
      <c r="BTR105" s="183"/>
      <c r="BTS105" s="183"/>
      <c r="BTT105" s="183"/>
      <c r="BTU105" s="184"/>
      <c r="BTV105" s="185"/>
      <c r="BTW105" s="183"/>
      <c r="BTY105" s="182"/>
      <c r="BUD105" s="183"/>
      <c r="BUE105" s="183"/>
      <c r="BUF105" s="183"/>
      <c r="BUG105" s="184"/>
      <c r="BUH105" s="185"/>
      <c r="BUI105" s="183"/>
      <c r="BUK105" s="182"/>
      <c r="BUP105" s="183"/>
      <c r="BUQ105" s="183"/>
      <c r="BUR105" s="183"/>
      <c r="BUS105" s="184"/>
      <c r="BUT105" s="185"/>
      <c r="BUU105" s="183"/>
      <c r="BUW105" s="182"/>
      <c r="BVB105" s="183"/>
      <c r="BVC105" s="183"/>
      <c r="BVD105" s="183"/>
      <c r="BVE105" s="184"/>
      <c r="BVF105" s="185"/>
      <c r="BVG105" s="183"/>
      <c r="BVI105" s="182"/>
      <c r="BVN105" s="183"/>
      <c r="BVO105" s="183"/>
      <c r="BVP105" s="183"/>
      <c r="BVQ105" s="184"/>
      <c r="BVR105" s="185"/>
      <c r="BVS105" s="183"/>
      <c r="BVU105" s="182"/>
      <c r="BVZ105" s="183"/>
      <c r="BWA105" s="183"/>
      <c r="BWB105" s="183"/>
      <c r="BWC105" s="184"/>
      <c r="BWD105" s="185"/>
      <c r="BWE105" s="183"/>
      <c r="BWG105" s="182"/>
      <c r="BWL105" s="183"/>
      <c r="BWM105" s="183"/>
      <c r="BWN105" s="183"/>
      <c r="BWO105" s="184"/>
      <c r="BWP105" s="185"/>
      <c r="BWQ105" s="183"/>
      <c r="BWS105" s="182"/>
      <c r="BWX105" s="183"/>
      <c r="BWY105" s="183"/>
      <c r="BWZ105" s="183"/>
      <c r="BXA105" s="184"/>
      <c r="BXB105" s="185"/>
      <c r="BXC105" s="183"/>
      <c r="BXE105" s="182"/>
      <c r="BXJ105" s="183"/>
      <c r="BXK105" s="183"/>
      <c r="BXL105" s="183"/>
      <c r="BXM105" s="184"/>
      <c r="BXN105" s="185"/>
      <c r="BXO105" s="183"/>
      <c r="BXQ105" s="182"/>
      <c r="BXV105" s="183"/>
      <c r="BXW105" s="183"/>
      <c r="BXX105" s="183"/>
      <c r="BXY105" s="184"/>
      <c r="BXZ105" s="185"/>
      <c r="BYA105" s="183"/>
      <c r="BYC105" s="182"/>
      <c r="BYH105" s="183"/>
      <c r="BYI105" s="183"/>
      <c r="BYJ105" s="183"/>
      <c r="BYK105" s="184"/>
      <c r="BYL105" s="185"/>
      <c r="BYM105" s="183"/>
      <c r="BYO105" s="182"/>
      <c r="BYT105" s="183"/>
      <c r="BYU105" s="183"/>
      <c r="BYV105" s="183"/>
      <c r="BYW105" s="184"/>
      <c r="BYX105" s="185"/>
      <c r="BYY105" s="183"/>
      <c r="BZA105" s="182"/>
      <c r="BZF105" s="183"/>
      <c r="BZG105" s="183"/>
      <c r="BZH105" s="183"/>
      <c r="BZI105" s="184"/>
      <c r="BZJ105" s="185"/>
      <c r="BZK105" s="183"/>
      <c r="BZM105" s="182"/>
      <c r="BZR105" s="183"/>
      <c r="BZS105" s="183"/>
      <c r="BZT105" s="183"/>
      <c r="BZU105" s="184"/>
      <c r="BZV105" s="185"/>
      <c r="BZW105" s="183"/>
      <c r="BZY105" s="182"/>
      <c r="CAD105" s="183"/>
      <c r="CAE105" s="183"/>
      <c r="CAF105" s="183"/>
      <c r="CAG105" s="184"/>
      <c r="CAH105" s="185"/>
      <c r="CAI105" s="183"/>
      <c r="CAK105" s="182"/>
      <c r="CAP105" s="183"/>
      <c r="CAQ105" s="183"/>
      <c r="CAR105" s="183"/>
      <c r="CAS105" s="184"/>
      <c r="CAT105" s="185"/>
      <c r="CAU105" s="183"/>
      <c r="CAW105" s="182"/>
      <c r="CBB105" s="183"/>
      <c r="CBC105" s="183"/>
      <c r="CBD105" s="183"/>
      <c r="CBE105" s="184"/>
      <c r="CBF105" s="185"/>
      <c r="CBG105" s="183"/>
      <c r="CBI105" s="182"/>
      <c r="CBN105" s="183"/>
      <c r="CBO105" s="183"/>
      <c r="CBP105" s="183"/>
      <c r="CBQ105" s="184"/>
      <c r="CBR105" s="185"/>
      <c r="CBS105" s="183"/>
      <c r="CBU105" s="182"/>
      <c r="CBZ105" s="183"/>
      <c r="CCA105" s="183"/>
      <c r="CCB105" s="183"/>
      <c r="CCC105" s="184"/>
      <c r="CCD105" s="185"/>
      <c r="CCE105" s="183"/>
      <c r="CCG105" s="182"/>
      <c r="CCL105" s="183"/>
      <c r="CCM105" s="183"/>
      <c r="CCN105" s="183"/>
      <c r="CCO105" s="184"/>
      <c r="CCP105" s="185"/>
      <c r="CCQ105" s="183"/>
      <c r="CCS105" s="182"/>
      <c r="CCX105" s="183"/>
      <c r="CCY105" s="183"/>
      <c r="CCZ105" s="183"/>
      <c r="CDA105" s="184"/>
      <c r="CDB105" s="185"/>
      <c r="CDC105" s="183"/>
      <c r="CDE105" s="182"/>
      <c r="CDJ105" s="183"/>
      <c r="CDK105" s="183"/>
      <c r="CDL105" s="183"/>
      <c r="CDM105" s="184"/>
      <c r="CDN105" s="185"/>
      <c r="CDO105" s="183"/>
      <c r="CDQ105" s="182"/>
      <c r="CDV105" s="183"/>
      <c r="CDW105" s="183"/>
      <c r="CDX105" s="183"/>
      <c r="CDY105" s="184"/>
      <c r="CDZ105" s="185"/>
      <c r="CEA105" s="183"/>
      <c r="CEC105" s="182"/>
      <c r="CEH105" s="183"/>
      <c r="CEI105" s="183"/>
      <c r="CEJ105" s="183"/>
      <c r="CEK105" s="184"/>
      <c r="CEL105" s="185"/>
      <c r="CEM105" s="183"/>
      <c r="CEO105" s="182"/>
      <c r="CET105" s="183"/>
      <c r="CEU105" s="183"/>
      <c r="CEV105" s="183"/>
      <c r="CEW105" s="184"/>
      <c r="CEX105" s="185"/>
      <c r="CEY105" s="183"/>
      <c r="CFA105" s="182"/>
      <c r="CFF105" s="183"/>
      <c r="CFG105" s="183"/>
      <c r="CFH105" s="183"/>
      <c r="CFI105" s="184"/>
      <c r="CFJ105" s="185"/>
      <c r="CFK105" s="183"/>
      <c r="CFM105" s="182"/>
      <c r="CFR105" s="183"/>
      <c r="CFS105" s="183"/>
      <c r="CFT105" s="183"/>
      <c r="CFU105" s="184"/>
      <c r="CFV105" s="185"/>
      <c r="CFW105" s="183"/>
      <c r="CFY105" s="182"/>
      <c r="CGD105" s="183"/>
      <c r="CGE105" s="183"/>
      <c r="CGF105" s="183"/>
      <c r="CGG105" s="184"/>
      <c r="CGH105" s="185"/>
      <c r="CGI105" s="183"/>
      <c r="CGK105" s="182"/>
      <c r="CGP105" s="183"/>
      <c r="CGQ105" s="183"/>
      <c r="CGR105" s="183"/>
      <c r="CGS105" s="184"/>
      <c r="CGT105" s="185"/>
      <c r="CGU105" s="183"/>
      <c r="CGW105" s="182"/>
      <c r="CHB105" s="183"/>
      <c r="CHC105" s="183"/>
      <c r="CHD105" s="183"/>
      <c r="CHE105" s="184"/>
      <c r="CHF105" s="185"/>
      <c r="CHG105" s="183"/>
      <c r="CHI105" s="182"/>
      <c r="CHN105" s="183"/>
      <c r="CHO105" s="183"/>
      <c r="CHP105" s="183"/>
      <c r="CHQ105" s="184"/>
      <c r="CHR105" s="185"/>
      <c r="CHS105" s="183"/>
      <c r="CHU105" s="182"/>
      <c r="CHZ105" s="183"/>
      <c r="CIA105" s="183"/>
      <c r="CIB105" s="183"/>
      <c r="CIC105" s="184"/>
      <c r="CID105" s="185"/>
      <c r="CIE105" s="183"/>
      <c r="CIG105" s="182"/>
      <c r="CIL105" s="183"/>
      <c r="CIM105" s="183"/>
      <c r="CIN105" s="183"/>
      <c r="CIO105" s="184"/>
      <c r="CIP105" s="185"/>
      <c r="CIQ105" s="183"/>
      <c r="CIS105" s="182"/>
      <c r="CIX105" s="183"/>
      <c r="CIY105" s="183"/>
      <c r="CIZ105" s="183"/>
      <c r="CJA105" s="184"/>
      <c r="CJB105" s="185"/>
      <c r="CJC105" s="183"/>
      <c r="CJE105" s="182"/>
      <c r="CJJ105" s="183"/>
      <c r="CJK105" s="183"/>
      <c r="CJL105" s="183"/>
      <c r="CJM105" s="184"/>
      <c r="CJN105" s="185"/>
      <c r="CJO105" s="183"/>
      <c r="CJQ105" s="182"/>
      <c r="CJV105" s="183"/>
      <c r="CJW105" s="183"/>
      <c r="CJX105" s="183"/>
      <c r="CJY105" s="184"/>
      <c r="CJZ105" s="185"/>
      <c r="CKA105" s="183"/>
      <c r="CKC105" s="182"/>
      <c r="CKH105" s="183"/>
      <c r="CKI105" s="183"/>
      <c r="CKJ105" s="183"/>
      <c r="CKK105" s="184"/>
      <c r="CKL105" s="185"/>
      <c r="CKM105" s="183"/>
      <c r="CKO105" s="182"/>
      <c r="CKT105" s="183"/>
      <c r="CKU105" s="183"/>
      <c r="CKV105" s="183"/>
      <c r="CKW105" s="184"/>
      <c r="CKX105" s="185"/>
      <c r="CKY105" s="183"/>
      <c r="CLA105" s="182"/>
      <c r="CLF105" s="183"/>
      <c r="CLG105" s="183"/>
      <c r="CLH105" s="183"/>
      <c r="CLI105" s="184"/>
      <c r="CLJ105" s="185"/>
      <c r="CLK105" s="183"/>
      <c r="CLM105" s="182"/>
      <c r="CLR105" s="183"/>
      <c r="CLS105" s="183"/>
      <c r="CLT105" s="183"/>
      <c r="CLU105" s="184"/>
      <c r="CLV105" s="185"/>
      <c r="CLW105" s="183"/>
      <c r="CLY105" s="182"/>
      <c r="CMD105" s="183"/>
      <c r="CME105" s="183"/>
      <c r="CMF105" s="183"/>
      <c r="CMG105" s="184"/>
      <c r="CMH105" s="185"/>
      <c r="CMI105" s="183"/>
      <c r="CMK105" s="182"/>
      <c r="CMP105" s="183"/>
      <c r="CMQ105" s="183"/>
      <c r="CMR105" s="183"/>
      <c r="CMS105" s="184"/>
      <c r="CMT105" s="185"/>
      <c r="CMU105" s="183"/>
      <c r="CMW105" s="182"/>
      <c r="CNB105" s="183"/>
      <c r="CNC105" s="183"/>
      <c r="CND105" s="183"/>
      <c r="CNE105" s="184"/>
      <c r="CNF105" s="185"/>
      <c r="CNG105" s="183"/>
      <c r="CNI105" s="182"/>
      <c r="CNN105" s="183"/>
      <c r="CNO105" s="183"/>
      <c r="CNP105" s="183"/>
      <c r="CNQ105" s="184"/>
      <c r="CNR105" s="185"/>
      <c r="CNS105" s="183"/>
      <c r="CNU105" s="182"/>
      <c r="CNZ105" s="183"/>
      <c r="COA105" s="183"/>
      <c r="COB105" s="183"/>
      <c r="COC105" s="184"/>
      <c r="COD105" s="185"/>
      <c r="COE105" s="183"/>
      <c r="COG105" s="182"/>
      <c r="COL105" s="183"/>
      <c r="COM105" s="183"/>
      <c r="CON105" s="183"/>
      <c r="COO105" s="184"/>
      <c r="COP105" s="185"/>
      <c r="COQ105" s="183"/>
      <c r="COS105" s="182"/>
      <c r="COX105" s="183"/>
      <c r="COY105" s="183"/>
      <c r="COZ105" s="183"/>
      <c r="CPA105" s="184"/>
      <c r="CPB105" s="185"/>
      <c r="CPC105" s="183"/>
      <c r="CPE105" s="182"/>
      <c r="CPJ105" s="183"/>
      <c r="CPK105" s="183"/>
      <c r="CPL105" s="183"/>
      <c r="CPM105" s="184"/>
      <c r="CPN105" s="185"/>
      <c r="CPO105" s="183"/>
      <c r="CPQ105" s="182"/>
      <c r="CPV105" s="183"/>
      <c r="CPW105" s="183"/>
      <c r="CPX105" s="183"/>
      <c r="CPY105" s="184"/>
      <c r="CPZ105" s="185"/>
      <c r="CQA105" s="183"/>
      <c r="CQC105" s="182"/>
      <c r="CQH105" s="183"/>
      <c r="CQI105" s="183"/>
      <c r="CQJ105" s="183"/>
      <c r="CQK105" s="184"/>
      <c r="CQL105" s="185"/>
      <c r="CQM105" s="183"/>
      <c r="CQO105" s="182"/>
      <c r="CQT105" s="183"/>
      <c r="CQU105" s="183"/>
      <c r="CQV105" s="183"/>
      <c r="CQW105" s="184"/>
      <c r="CQX105" s="185"/>
      <c r="CQY105" s="183"/>
      <c r="CRA105" s="182"/>
      <c r="CRF105" s="183"/>
      <c r="CRG105" s="183"/>
      <c r="CRH105" s="183"/>
      <c r="CRI105" s="184"/>
      <c r="CRJ105" s="185"/>
      <c r="CRK105" s="183"/>
      <c r="CRM105" s="182"/>
      <c r="CRR105" s="183"/>
      <c r="CRS105" s="183"/>
      <c r="CRT105" s="183"/>
      <c r="CRU105" s="184"/>
      <c r="CRV105" s="185"/>
      <c r="CRW105" s="183"/>
      <c r="CRY105" s="182"/>
      <c r="CSD105" s="183"/>
      <c r="CSE105" s="183"/>
      <c r="CSF105" s="183"/>
      <c r="CSG105" s="184"/>
      <c r="CSH105" s="185"/>
      <c r="CSI105" s="183"/>
      <c r="CSK105" s="182"/>
      <c r="CSP105" s="183"/>
      <c r="CSQ105" s="183"/>
      <c r="CSR105" s="183"/>
      <c r="CSS105" s="184"/>
      <c r="CST105" s="185"/>
      <c r="CSU105" s="183"/>
      <c r="CSW105" s="182"/>
      <c r="CTB105" s="183"/>
      <c r="CTC105" s="183"/>
      <c r="CTD105" s="183"/>
      <c r="CTE105" s="184"/>
      <c r="CTF105" s="185"/>
      <c r="CTG105" s="183"/>
      <c r="CTI105" s="182"/>
      <c r="CTN105" s="183"/>
      <c r="CTO105" s="183"/>
      <c r="CTP105" s="183"/>
      <c r="CTQ105" s="184"/>
      <c r="CTR105" s="185"/>
      <c r="CTS105" s="183"/>
      <c r="CTU105" s="182"/>
      <c r="CTZ105" s="183"/>
      <c r="CUA105" s="183"/>
      <c r="CUB105" s="183"/>
      <c r="CUC105" s="184"/>
      <c r="CUD105" s="185"/>
      <c r="CUE105" s="183"/>
      <c r="CUG105" s="182"/>
      <c r="CUL105" s="183"/>
      <c r="CUM105" s="183"/>
      <c r="CUN105" s="183"/>
      <c r="CUO105" s="184"/>
      <c r="CUP105" s="185"/>
      <c r="CUQ105" s="183"/>
      <c r="CUS105" s="182"/>
      <c r="CUX105" s="183"/>
      <c r="CUY105" s="183"/>
      <c r="CUZ105" s="183"/>
      <c r="CVA105" s="184"/>
      <c r="CVB105" s="185"/>
      <c r="CVC105" s="183"/>
      <c r="CVE105" s="182"/>
      <c r="CVJ105" s="183"/>
      <c r="CVK105" s="183"/>
      <c r="CVL105" s="183"/>
      <c r="CVM105" s="184"/>
      <c r="CVN105" s="185"/>
      <c r="CVO105" s="183"/>
      <c r="CVQ105" s="182"/>
      <c r="CVV105" s="183"/>
      <c r="CVW105" s="183"/>
      <c r="CVX105" s="183"/>
      <c r="CVY105" s="184"/>
      <c r="CVZ105" s="185"/>
      <c r="CWA105" s="183"/>
      <c r="CWC105" s="182"/>
      <c r="CWH105" s="183"/>
      <c r="CWI105" s="183"/>
      <c r="CWJ105" s="183"/>
      <c r="CWK105" s="184"/>
      <c r="CWL105" s="185"/>
      <c r="CWM105" s="183"/>
      <c r="CWO105" s="182"/>
      <c r="CWT105" s="183"/>
      <c r="CWU105" s="183"/>
      <c r="CWV105" s="183"/>
      <c r="CWW105" s="184"/>
      <c r="CWX105" s="185"/>
      <c r="CWY105" s="183"/>
      <c r="CXA105" s="182"/>
      <c r="CXF105" s="183"/>
      <c r="CXG105" s="183"/>
      <c r="CXH105" s="183"/>
      <c r="CXI105" s="184"/>
      <c r="CXJ105" s="185"/>
      <c r="CXK105" s="183"/>
      <c r="CXM105" s="182"/>
      <c r="CXR105" s="183"/>
      <c r="CXS105" s="183"/>
      <c r="CXT105" s="183"/>
      <c r="CXU105" s="184"/>
      <c r="CXV105" s="185"/>
      <c r="CXW105" s="183"/>
      <c r="CXY105" s="182"/>
      <c r="CYD105" s="183"/>
      <c r="CYE105" s="183"/>
      <c r="CYF105" s="183"/>
      <c r="CYG105" s="184"/>
      <c r="CYH105" s="185"/>
      <c r="CYI105" s="183"/>
      <c r="CYK105" s="182"/>
      <c r="CYP105" s="183"/>
      <c r="CYQ105" s="183"/>
      <c r="CYR105" s="183"/>
      <c r="CYS105" s="184"/>
      <c r="CYT105" s="185"/>
      <c r="CYU105" s="183"/>
      <c r="CYW105" s="182"/>
      <c r="CZB105" s="183"/>
      <c r="CZC105" s="183"/>
      <c r="CZD105" s="183"/>
      <c r="CZE105" s="184"/>
      <c r="CZF105" s="185"/>
      <c r="CZG105" s="183"/>
      <c r="CZI105" s="182"/>
      <c r="CZN105" s="183"/>
      <c r="CZO105" s="183"/>
      <c r="CZP105" s="183"/>
      <c r="CZQ105" s="184"/>
      <c r="CZR105" s="185"/>
      <c r="CZS105" s="183"/>
      <c r="CZU105" s="182"/>
      <c r="CZZ105" s="183"/>
      <c r="DAA105" s="183"/>
      <c r="DAB105" s="183"/>
      <c r="DAC105" s="184"/>
      <c r="DAD105" s="185"/>
      <c r="DAE105" s="183"/>
      <c r="DAG105" s="182"/>
      <c r="DAL105" s="183"/>
      <c r="DAM105" s="183"/>
      <c r="DAN105" s="183"/>
      <c r="DAO105" s="184"/>
      <c r="DAP105" s="185"/>
      <c r="DAQ105" s="183"/>
      <c r="DAS105" s="182"/>
      <c r="DAX105" s="183"/>
      <c r="DAY105" s="183"/>
      <c r="DAZ105" s="183"/>
      <c r="DBA105" s="184"/>
      <c r="DBB105" s="185"/>
      <c r="DBC105" s="183"/>
      <c r="DBE105" s="182"/>
      <c r="DBJ105" s="183"/>
      <c r="DBK105" s="183"/>
      <c r="DBL105" s="183"/>
      <c r="DBM105" s="184"/>
      <c r="DBN105" s="185"/>
      <c r="DBO105" s="183"/>
      <c r="DBQ105" s="182"/>
      <c r="DBV105" s="183"/>
      <c r="DBW105" s="183"/>
      <c r="DBX105" s="183"/>
      <c r="DBY105" s="184"/>
      <c r="DBZ105" s="185"/>
      <c r="DCA105" s="183"/>
      <c r="DCC105" s="182"/>
      <c r="DCH105" s="183"/>
      <c r="DCI105" s="183"/>
      <c r="DCJ105" s="183"/>
      <c r="DCK105" s="184"/>
      <c r="DCL105" s="185"/>
      <c r="DCM105" s="183"/>
      <c r="DCO105" s="182"/>
      <c r="DCT105" s="183"/>
      <c r="DCU105" s="183"/>
      <c r="DCV105" s="183"/>
      <c r="DCW105" s="184"/>
      <c r="DCX105" s="185"/>
      <c r="DCY105" s="183"/>
      <c r="DDA105" s="182"/>
      <c r="DDF105" s="183"/>
      <c r="DDG105" s="183"/>
      <c r="DDH105" s="183"/>
      <c r="DDI105" s="184"/>
      <c r="DDJ105" s="185"/>
      <c r="DDK105" s="183"/>
      <c r="DDM105" s="182"/>
      <c r="DDR105" s="183"/>
      <c r="DDS105" s="183"/>
      <c r="DDT105" s="183"/>
      <c r="DDU105" s="184"/>
      <c r="DDV105" s="185"/>
      <c r="DDW105" s="183"/>
      <c r="DDY105" s="182"/>
      <c r="DED105" s="183"/>
      <c r="DEE105" s="183"/>
      <c r="DEF105" s="183"/>
      <c r="DEG105" s="184"/>
      <c r="DEH105" s="185"/>
      <c r="DEI105" s="183"/>
      <c r="DEK105" s="182"/>
      <c r="DEP105" s="183"/>
      <c r="DEQ105" s="183"/>
      <c r="DER105" s="183"/>
      <c r="DES105" s="184"/>
      <c r="DET105" s="185"/>
      <c r="DEU105" s="183"/>
      <c r="DEW105" s="182"/>
      <c r="DFB105" s="183"/>
      <c r="DFC105" s="183"/>
      <c r="DFD105" s="183"/>
      <c r="DFE105" s="184"/>
      <c r="DFF105" s="185"/>
      <c r="DFG105" s="183"/>
      <c r="DFI105" s="182"/>
      <c r="DFN105" s="183"/>
      <c r="DFO105" s="183"/>
      <c r="DFP105" s="183"/>
      <c r="DFQ105" s="184"/>
      <c r="DFR105" s="185"/>
      <c r="DFS105" s="183"/>
      <c r="DFU105" s="182"/>
      <c r="DFZ105" s="183"/>
      <c r="DGA105" s="183"/>
      <c r="DGB105" s="183"/>
      <c r="DGC105" s="184"/>
      <c r="DGD105" s="185"/>
      <c r="DGE105" s="183"/>
      <c r="DGG105" s="182"/>
      <c r="DGL105" s="183"/>
      <c r="DGM105" s="183"/>
      <c r="DGN105" s="183"/>
      <c r="DGO105" s="184"/>
      <c r="DGP105" s="185"/>
      <c r="DGQ105" s="183"/>
      <c r="DGS105" s="182"/>
      <c r="DGX105" s="183"/>
      <c r="DGY105" s="183"/>
      <c r="DGZ105" s="183"/>
      <c r="DHA105" s="184"/>
      <c r="DHB105" s="185"/>
      <c r="DHC105" s="183"/>
      <c r="DHE105" s="182"/>
      <c r="DHJ105" s="183"/>
      <c r="DHK105" s="183"/>
      <c r="DHL105" s="183"/>
      <c r="DHM105" s="184"/>
      <c r="DHN105" s="185"/>
      <c r="DHO105" s="183"/>
      <c r="DHQ105" s="182"/>
      <c r="DHV105" s="183"/>
      <c r="DHW105" s="183"/>
      <c r="DHX105" s="183"/>
      <c r="DHY105" s="184"/>
      <c r="DHZ105" s="185"/>
      <c r="DIA105" s="183"/>
      <c r="DIC105" s="182"/>
      <c r="DIH105" s="183"/>
      <c r="DII105" s="183"/>
      <c r="DIJ105" s="183"/>
      <c r="DIK105" s="184"/>
      <c r="DIL105" s="185"/>
      <c r="DIM105" s="183"/>
      <c r="DIO105" s="182"/>
      <c r="DIT105" s="183"/>
      <c r="DIU105" s="183"/>
      <c r="DIV105" s="183"/>
      <c r="DIW105" s="184"/>
      <c r="DIX105" s="185"/>
      <c r="DIY105" s="183"/>
      <c r="DJA105" s="182"/>
      <c r="DJF105" s="183"/>
      <c r="DJG105" s="183"/>
      <c r="DJH105" s="183"/>
      <c r="DJI105" s="184"/>
      <c r="DJJ105" s="185"/>
      <c r="DJK105" s="183"/>
      <c r="DJM105" s="182"/>
      <c r="DJR105" s="183"/>
      <c r="DJS105" s="183"/>
      <c r="DJT105" s="183"/>
      <c r="DJU105" s="184"/>
      <c r="DJV105" s="185"/>
      <c r="DJW105" s="183"/>
      <c r="DJY105" s="182"/>
      <c r="DKD105" s="183"/>
      <c r="DKE105" s="183"/>
      <c r="DKF105" s="183"/>
      <c r="DKG105" s="184"/>
      <c r="DKH105" s="185"/>
      <c r="DKI105" s="183"/>
      <c r="DKK105" s="182"/>
      <c r="DKP105" s="183"/>
      <c r="DKQ105" s="183"/>
      <c r="DKR105" s="183"/>
      <c r="DKS105" s="184"/>
      <c r="DKT105" s="185"/>
      <c r="DKU105" s="183"/>
      <c r="DKW105" s="182"/>
      <c r="DLB105" s="183"/>
      <c r="DLC105" s="183"/>
      <c r="DLD105" s="183"/>
      <c r="DLE105" s="184"/>
      <c r="DLF105" s="185"/>
      <c r="DLG105" s="183"/>
      <c r="DLI105" s="182"/>
      <c r="DLN105" s="183"/>
      <c r="DLO105" s="183"/>
      <c r="DLP105" s="183"/>
      <c r="DLQ105" s="184"/>
      <c r="DLR105" s="185"/>
      <c r="DLS105" s="183"/>
      <c r="DLU105" s="182"/>
      <c r="DLZ105" s="183"/>
      <c r="DMA105" s="183"/>
      <c r="DMB105" s="183"/>
      <c r="DMC105" s="184"/>
      <c r="DMD105" s="185"/>
      <c r="DME105" s="183"/>
      <c r="DMG105" s="182"/>
      <c r="DML105" s="183"/>
      <c r="DMM105" s="183"/>
      <c r="DMN105" s="183"/>
      <c r="DMO105" s="184"/>
      <c r="DMP105" s="185"/>
      <c r="DMQ105" s="183"/>
      <c r="DMS105" s="182"/>
      <c r="DMX105" s="183"/>
      <c r="DMY105" s="183"/>
      <c r="DMZ105" s="183"/>
      <c r="DNA105" s="184"/>
      <c r="DNB105" s="185"/>
      <c r="DNC105" s="183"/>
      <c r="DNE105" s="182"/>
      <c r="DNJ105" s="183"/>
      <c r="DNK105" s="183"/>
      <c r="DNL105" s="183"/>
      <c r="DNM105" s="184"/>
      <c r="DNN105" s="185"/>
      <c r="DNO105" s="183"/>
      <c r="DNQ105" s="182"/>
      <c r="DNV105" s="183"/>
      <c r="DNW105" s="183"/>
      <c r="DNX105" s="183"/>
      <c r="DNY105" s="184"/>
      <c r="DNZ105" s="185"/>
      <c r="DOA105" s="183"/>
      <c r="DOC105" s="182"/>
      <c r="DOH105" s="183"/>
      <c r="DOI105" s="183"/>
      <c r="DOJ105" s="183"/>
      <c r="DOK105" s="184"/>
      <c r="DOL105" s="185"/>
      <c r="DOM105" s="183"/>
      <c r="DOO105" s="182"/>
      <c r="DOT105" s="183"/>
      <c r="DOU105" s="183"/>
      <c r="DOV105" s="183"/>
      <c r="DOW105" s="184"/>
      <c r="DOX105" s="185"/>
      <c r="DOY105" s="183"/>
      <c r="DPA105" s="182"/>
      <c r="DPF105" s="183"/>
      <c r="DPG105" s="183"/>
      <c r="DPH105" s="183"/>
      <c r="DPI105" s="184"/>
      <c r="DPJ105" s="185"/>
      <c r="DPK105" s="183"/>
      <c r="DPM105" s="182"/>
      <c r="DPR105" s="183"/>
      <c r="DPS105" s="183"/>
      <c r="DPT105" s="183"/>
      <c r="DPU105" s="184"/>
      <c r="DPV105" s="185"/>
      <c r="DPW105" s="183"/>
      <c r="DPY105" s="182"/>
      <c r="DQD105" s="183"/>
      <c r="DQE105" s="183"/>
      <c r="DQF105" s="183"/>
      <c r="DQG105" s="184"/>
      <c r="DQH105" s="185"/>
      <c r="DQI105" s="183"/>
      <c r="DQK105" s="182"/>
      <c r="DQP105" s="183"/>
      <c r="DQQ105" s="183"/>
      <c r="DQR105" s="183"/>
      <c r="DQS105" s="184"/>
      <c r="DQT105" s="185"/>
      <c r="DQU105" s="183"/>
      <c r="DQW105" s="182"/>
      <c r="DRB105" s="183"/>
      <c r="DRC105" s="183"/>
      <c r="DRD105" s="183"/>
      <c r="DRE105" s="184"/>
      <c r="DRF105" s="185"/>
      <c r="DRG105" s="183"/>
      <c r="DRI105" s="182"/>
      <c r="DRN105" s="183"/>
      <c r="DRO105" s="183"/>
      <c r="DRP105" s="183"/>
      <c r="DRQ105" s="184"/>
      <c r="DRR105" s="185"/>
      <c r="DRS105" s="183"/>
      <c r="DRU105" s="182"/>
      <c r="DRZ105" s="183"/>
      <c r="DSA105" s="183"/>
      <c r="DSB105" s="183"/>
      <c r="DSC105" s="184"/>
      <c r="DSD105" s="185"/>
      <c r="DSE105" s="183"/>
      <c r="DSG105" s="182"/>
      <c r="DSL105" s="183"/>
      <c r="DSM105" s="183"/>
      <c r="DSN105" s="183"/>
      <c r="DSO105" s="184"/>
      <c r="DSP105" s="185"/>
      <c r="DSQ105" s="183"/>
      <c r="DSS105" s="182"/>
      <c r="DSX105" s="183"/>
      <c r="DSY105" s="183"/>
      <c r="DSZ105" s="183"/>
      <c r="DTA105" s="184"/>
      <c r="DTB105" s="185"/>
      <c r="DTC105" s="183"/>
      <c r="DTE105" s="182"/>
      <c r="DTJ105" s="183"/>
      <c r="DTK105" s="183"/>
      <c r="DTL105" s="183"/>
      <c r="DTM105" s="184"/>
      <c r="DTN105" s="185"/>
      <c r="DTO105" s="183"/>
      <c r="DTQ105" s="182"/>
      <c r="DTV105" s="183"/>
      <c r="DTW105" s="183"/>
      <c r="DTX105" s="183"/>
      <c r="DTY105" s="184"/>
      <c r="DTZ105" s="185"/>
      <c r="DUA105" s="183"/>
      <c r="DUC105" s="182"/>
      <c r="DUH105" s="183"/>
      <c r="DUI105" s="183"/>
      <c r="DUJ105" s="183"/>
      <c r="DUK105" s="184"/>
      <c r="DUL105" s="185"/>
      <c r="DUM105" s="183"/>
      <c r="DUO105" s="182"/>
      <c r="DUT105" s="183"/>
      <c r="DUU105" s="183"/>
      <c r="DUV105" s="183"/>
      <c r="DUW105" s="184"/>
      <c r="DUX105" s="185"/>
      <c r="DUY105" s="183"/>
      <c r="DVA105" s="182"/>
      <c r="DVF105" s="183"/>
      <c r="DVG105" s="183"/>
      <c r="DVH105" s="183"/>
      <c r="DVI105" s="184"/>
      <c r="DVJ105" s="185"/>
      <c r="DVK105" s="183"/>
      <c r="DVM105" s="182"/>
      <c r="DVR105" s="183"/>
      <c r="DVS105" s="183"/>
      <c r="DVT105" s="183"/>
      <c r="DVU105" s="184"/>
      <c r="DVV105" s="185"/>
      <c r="DVW105" s="183"/>
      <c r="DVY105" s="182"/>
      <c r="DWD105" s="183"/>
      <c r="DWE105" s="183"/>
      <c r="DWF105" s="183"/>
      <c r="DWG105" s="184"/>
      <c r="DWH105" s="185"/>
      <c r="DWI105" s="183"/>
      <c r="DWK105" s="182"/>
      <c r="DWP105" s="183"/>
      <c r="DWQ105" s="183"/>
      <c r="DWR105" s="183"/>
      <c r="DWS105" s="184"/>
      <c r="DWT105" s="185"/>
      <c r="DWU105" s="183"/>
      <c r="DWW105" s="182"/>
      <c r="DXB105" s="183"/>
      <c r="DXC105" s="183"/>
      <c r="DXD105" s="183"/>
      <c r="DXE105" s="184"/>
      <c r="DXF105" s="185"/>
      <c r="DXG105" s="183"/>
      <c r="DXI105" s="182"/>
      <c r="DXN105" s="183"/>
      <c r="DXO105" s="183"/>
      <c r="DXP105" s="183"/>
      <c r="DXQ105" s="184"/>
      <c r="DXR105" s="185"/>
      <c r="DXS105" s="183"/>
      <c r="DXU105" s="182"/>
      <c r="DXZ105" s="183"/>
      <c r="DYA105" s="183"/>
      <c r="DYB105" s="183"/>
      <c r="DYC105" s="184"/>
      <c r="DYD105" s="185"/>
      <c r="DYE105" s="183"/>
      <c r="DYG105" s="182"/>
      <c r="DYL105" s="183"/>
      <c r="DYM105" s="183"/>
      <c r="DYN105" s="183"/>
      <c r="DYO105" s="184"/>
      <c r="DYP105" s="185"/>
      <c r="DYQ105" s="183"/>
      <c r="DYS105" s="182"/>
      <c r="DYX105" s="183"/>
      <c r="DYY105" s="183"/>
      <c r="DYZ105" s="183"/>
      <c r="DZA105" s="184"/>
      <c r="DZB105" s="185"/>
      <c r="DZC105" s="183"/>
      <c r="DZE105" s="182"/>
      <c r="DZJ105" s="183"/>
      <c r="DZK105" s="183"/>
      <c r="DZL105" s="183"/>
      <c r="DZM105" s="184"/>
      <c r="DZN105" s="185"/>
      <c r="DZO105" s="183"/>
      <c r="DZQ105" s="182"/>
      <c r="DZV105" s="183"/>
      <c r="DZW105" s="183"/>
      <c r="DZX105" s="183"/>
      <c r="DZY105" s="184"/>
      <c r="DZZ105" s="185"/>
      <c r="EAA105" s="183"/>
      <c r="EAC105" s="182"/>
      <c r="EAH105" s="183"/>
      <c r="EAI105" s="183"/>
      <c r="EAJ105" s="183"/>
      <c r="EAK105" s="184"/>
      <c r="EAL105" s="185"/>
      <c r="EAM105" s="183"/>
      <c r="EAO105" s="182"/>
      <c r="EAT105" s="183"/>
      <c r="EAU105" s="183"/>
      <c r="EAV105" s="183"/>
      <c r="EAW105" s="184"/>
      <c r="EAX105" s="185"/>
      <c r="EAY105" s="183"/>
      <c r="EBA105" s="182"/>
      <c r="EBF105" s="183"/>
      <c r="EBG105" s="183"/>
      <c r="EBH105" s="183"/>
      <c r="EBI105" s="184"/>
      <c r="EBJ105" s="185"/>
      <c r="EBK105" s="183"/>
      <c r="EBM105" s="182"/>
      <c r="EBR105" s="183"/>
      <c r="EBS105" s="183"/>
      <c r="EBT105" s="183"/>
      <c r="EBU105" s="184"/>
      <c r="EBV105" s="185"/>
      <c r="EBW105" s="183"/>
      <c r="EBY105" s="182"/>
      <c r="ECD105" s="183"/>
      <c r="ECE105" s="183"/>
      <c r="ECF105" s="183"/>
      <c r="ECG105" s="184"/>
      <c r="ECH105" s="185"/>
      <c r="ECI105" s="183"/>
      <c r="ECK105" s="182"/>
      <c r="ECP105" s="183"/>
      <c r="ECQ105" s="183"/>
      <c r="ECR105" s="183"/>
      <c r="ECS105" s="184"/>
      <c r="ECT105" s="185"/>
      <c r="ECU105" s="183"/>
      <c r="ECW105" s="182"/>
      <c r="EDB105" s="183"/>
      <c r="EDC105" s="183"/>
      <c r="EDD105" s="183"/>
      <c r="EDE105" s="184"/>
      <c r="EDF105" s="185"/>
      <c r="EDG105" s="183"/>
      <c r="EDI105" s="182"/>
      <c r="EDN105" s="183"/>
      <c r="EDO105" s="183"/>
      <c r="EDP105" s="183"/>
      <c r="EDQ105" s="184"/>
      <c r="EDR105" s="185"/>
      <c r="EDS105" s="183"/>
      <c r="EDU105" s="182"/>
      <c r="EDZ105" s="183"/>
      <c r="EEA105" s="183"/>
      <c r="EEB105" s="183"/>
      <c r="EEC105" s="184"/>
      <c r="EED105" s="185"/>
      <c r="EEE105" s="183"/>
      <c r="EEG105" s="182"/>
      <c r="EEL105" s="183"/>
      <c r="EEM105" s="183"/>
      <c r="EEN105" s="183"/>
      <c r="EEO105" s="184"/>
      <c r="EEP105" s="185"/>
      <c r="EEQ105" s="183"/>
      <c r="EES105" s="182"/>
      <c r="EEX105" s="183"/>
      <c r="EEY105" s="183"/>
      <c r="EEZ105" s="183"/>
      <c r="EFA105" s="184"/>
      <c r="EFB105" s="185"/>
      <c r="EFC105" s="183"/>
      <c r="EFE105" s="182"/>
      <c r="EFJ105" s="183"/>
      <c r="EFK105" s="183"/>
      <c r="EFL105" s="183"/>
      <c r="EFM105" s="184"/>
      <c r="EFN105" s="185"/>
      <c r="EFO105" s="183"/>
      <c r="EFQ105" s="182"/>
      <c r="EFV105" s="183"/>
      <c r="EFW105" s="183"/>
      <c r="EFX105" s="183"/>
      <c r="EFY105" s="184"/>
      <c r="EFZ105" s="185"/>
      <c r="EGA105" s="183"/>
      <c r="EGC105" s="182"/>
      <c r="EGH105" s="183"/>
      <c r="EGI105" s="183"/>
      <c r="EGJ105" s="183"/>
      <c r="EGK105" s="184"/>
      <c r="EGL105" s="185"/>
      <c r="EGM105" s="183"/>
      <c r="EGO105" s="182"/>
      <c r="EGT105" s="183"/>
      <c r="EGU105" s="183"/>
      <c r="EGV105" s="183"/>
      <c r="EGW105" s="184"/>
      <c r="EGX105" s="185"/>
      <c r="EGY105" s="183"/>
      <c r="EHA105" s="182"/>
      <c r="EHF105" s="183"/>
      <c r="EHG105" s="183"/>
      <c r="EHH105" s="183"/>
      <c r="EHI105" s="184"/>
      <c r="EHJ105" s="185"/>
      <c r="EHK105" s="183"/>
      <c r="EHM105" s="182"/>
      <c r="EHR105" s="183"/>
      <c r="EHS105" s="183"/>
      <c r="EHT105" s="183"/>
      <c r="EHU105" s="184"/>
      <c r="EHV105" s="185"/>
      <c r="EHW105" s="183"/>
      <c r="EHY105" s="182"/>
      <c r="EID105" s="183"/>
      <c r="EIE105" s="183"/>
      <c r="EIF105" s="183"/>
      <c r="EIG105" s="184"/>
      <c r="EIH105" s="185"/>
      <c r="EII105" s="183"/>
      <c r="EIK105" s="182"/>
      <c r="EIP105" s="183"/>
      <c r="EIQ105" s="183"/>
      <c r="EIR105" s="183"/>
      <c r="EIS105" s="184"/>
      <c r="EIT105" s="185"/>
      <c r="EIU105" s="183"/>
      <c r="EIW105" s="182"/>
      <c r="EJB105" s="183"/>
      <c r="EJC105" s="183"/>
      <c r="EJD105" s="183"/>
      <c r="EJE105" s="184"/>
      <c r="EJF105" s="185"/>
      <c r="EJG105" s="183"/>
      <c r="EJI105" s="182"/>
      <c r="EJN105" s="183"/>
      <c r="EJO105" s="183"/>
      <c r="EJP105" s="183"/>
      <c r="EJQ105" s="184"/>
      <c r="EJR105" s="185"/>
      <c r="EJS105" s="183"/>
      <c r="EJU105" s="182"/>
      <c r="EJZ105" s="183"/>
      <c r="EKA105" s="183"/>
      <c r="EKB105" s="183"/>
      <c r="EKC105" s="184"/>
      <c r="EKD105" s="185"/>
      <c r="EKE105" s="183"/>
      <c r="EKG105" s="182"/>
      <c r="EKL105" s="183"/>
      <c r="EKM105" s="183"/>
      <c r="EKN105" s="183"/>
      <c r="EKO105" s="184"/>
      <c r="EKP105" s="185"/>
      <c r="EKQ105" s="183"/>
      <c r="EKS105" s="182"/>
      <c r="EKX105" s="183"/>
      <c r="EKY105" s="183"/>
      <c r="EKZ105" s="183"/>
      <c r="ELA105" s="184"/>
      <c r="ELB105" s="185"/>
      <c r="ELC105" s="183"/>
      <c r="ELE105" s="182"/>
      <c r="ELJ105" s="183"/>
      <c r="ELK105" s="183"/>
      <c r="ELL105" s="183"/>
      <c r="ELM105" s="184"/>
      <c r="ELN105" s="185"/>
      <c r="ELO105" s="183"/>
      <c r="ELQ105" s="182"/>
      <c r="ELV105" s="183"/>
      <c r="ELW105" s="183"/>
      <c r="ELX105" s="183"/>
      <c r="ELY105" s="184"/>
      <c r="ELZ105" s="185"/>
      <c r="EMA105" s="183"/>
      <c r="EMC105" s="182"/>
      <c r="EMH105" s="183"/>
      <c r="EMI105" s="183"/>
      <c r="EMJ105" s="183"/>
      <c r="EMK105" s="184"/>
      <c r="EML105" s="185"/>
      <c r="EMM105" s="183"/>
      <c r="EMO105" s="182"/>
      <c r="EMT105" s="183"/>
      <c r="EMU105" s="183"/>
      <c r="EMV105" s="183"/>
      <c r="EMW105" s="184"/>
      <c r="EMX105" s="185"/>
      <c r="EMY105" s="183"/>
      <c r="ENA105" s="182"/>
      <c r="ENF105" s="183"/>
      <c r="ENG105" s="183"/>
      <c r="ENH105" s="183"/>
      <c r="ENI105" s="184"/>
      <c r="ENJ105" s="185"/>
      <c r="ENK105" s="183"/>
      <c r="ENM105" s="182"/>
      <c r="ENR105" s="183"/>
      <c r="ENS105" s="183"/>
      <c r="ENT105" s="183"/>
      <c r="ENU105" s="184"/>
      <c r="ENV105" s="185"/>
      <c r="ENW105" s="183"/>
      <c r="ENY105" s="182"/>
      <c r="EOD105" s="183"/>
      <c r="EOE105" s="183"/>
      <c r="EOF105" s="183"/>
      <c r="EOG105" s="184"/>
      <c r="EOH105" s="185"/>
      <c r="EOI105" s="183"/>
      <c r="EOK105" s="182"/>
      <c r="EOP105" s="183"/>
      <c r="EOQ105" s="183"/>
      <c r="EOR105" s="183"/>
      <c r="EOS105" s="184"/>
      <c r="EOT105" s="185"/>
      <c r="EOU105" s="183"/>
      <c r="EOW105" s="182"/>
      <c r="EPB105" s="183"/>
      <c r="EPC105" s="183"/>
      <c r="EPD105" s="183"/>
      <c r="EPE105" s="184"/>
      <c r="EPF105" s="185"/>
      <c r="EPG105" s="183"/>
      <c r="EPI105" s="182"/>
      <c r="EPN105" s="183"/>
      <c r="EPO105" s="183"/>
      <c r="EPP105" s="183"/>
      <c r="EPQ105" s="184"/>
      <c r="EPR105" s="185"/>
      <c r="EPS105" s="183"/>
      <c r="EPU105" s="182"/>
      <c r="EPZ105" s="183"/>
      <c r="EQA105" s="183"/>
      <c r="EQB105" s="183"/>
      <c r="EQC105" s="184"/>
      <c r="EQD105" s="185"/>
      <c r="EQE105" s="183"/>
      <c r="EQG105" s="182"/>
      <c r="EQL105" s="183"/>
      <c r="EQM105" s="183"/>
      <c r="EQN105" s="183"/>
      <c r="EQO105" s="184"/>
      <c r="EQP105" s="185"/>
      <c r="EQQ105" s="183"/>
      <c r="EQS105" s="182"/>
      <c r="EQX105" s="183"/>
      <c r="EQY105" s="183"/>
      <c r="EQZ105" s="183"/>
      <c r="ERA105" s="184"/>
      <c r="ERB105" s="185"/>
      <c r="ERC105" s="183"/>
      <c r="ERE105" s="182"/>
      <c r="ERJ105" s="183"/>
      <c r="ERK105" s="183"/>
      <c r="ERL105" s="183"/>
      <c r="ERM105" s="184"/>
      <c r="ERN105" s="185"/>
      <c r="ERO105" s="183"/>
      <c r="ERQ105" s="182"/>
      <c r="ERV105" s="183"/>
      <c r="ERW105" s="183"/>
      <c r="ERX105" s="183"/>
      <c r="ERY105" s="184"/>
      <c r="ERZ105" s="185"/>
      <c r="ESA105" s="183"/>
      <c r="ESC105" s="182"/>
      <c r="ESH105" s="183"/>
      <c r="ESI105" s="183"/>
      <c r="ESJ105" s="183"/>
      <c r="ESK105" s="184"/>
      <c r="ESL105" s="185"/>
      <c r="ESM105" s="183"/>
      <c r="ESO105" s="182"/>
      <c r="EST105" s="183"/>
      <c r="ESU105" s="183"/>
      <c r="ESV105" s="183"/>
      <c r="ESW105" s="184"/>
      <c r="ESX105" s="185"/>
      <c r="ESY105" s="183"/>
      <c r="ETA105" s="182"/>
      <c r="ETF105" s="183"/>
      <c r="ETG105" s="183"/>
      <c r="ETH105" s="183"/>
      <c r="ETI105" s="184"/>
      <c r="ETJ105" s="185"/>
      <c r="ETK105" s="183"/>
      <c r="ETM105" s="182"/>
      <c r="ETR105" s="183"/>
      <c r="ETS105" s="183"/>
      <c r="ETT105" s="183"/>
      <c r="ETU105" s="184"/>
      <c r="ETV105" s="185"/>
      <c r="ETW105" s="183"/>
      <c r="ETY105" s="182"/>
      <c r="EUD105" s="183"/>
      <c r="EUE105" s="183"/>
      <c r="EUF105" s="183"/>
      <c r="EUG105" s="184"/>
      <c r="EUH105" s="185"/>
      <c r="EUI105" s="183"/>
      <c r="EUK105" s="182"/>
      <c r="EUP105" s="183"/>
      <c r="EUQ105" s="183"/>
      <c r="EUR105" s="183"/>
      <c r="EUS105" s="184"/>
      <c r="EUT105" s="185"/>
      <c r="EUU105" s="183"/>
      <c r="EUW105" s="182"/>
      <c r="EVB105" s="183"/>
      <c r="EVC105" s="183"/>
      <c r="EVD105" s="183"/>
      <c r="EVE105" s="184"/>
      <c r="EVF105" s="185"/>
      <c r="EVG105" s="183"/>
      <c r="EVI105" s="182"/>
      <c r="EVN105" s="183"/>
      <c r="EVO105" s="183"/>
      <c r="EVP105" s="183"/>
      <c r="EVQ105" s="184"/>
      <c r="EVR105" s="185"/>
      <c r="EVS105" s="183"/>
      <c r="EVU105" s="182"/>
      <c r="EVZ105" s="183"/>
      <c r="EWA105" s="183"/>
      <c r="EWB105" s="183"/>
      <c r="EWC105" s="184"/>
      <c r="EWD105" s="185"/>
      <c r="EWE105" s="183"/>
      <c r="EWG105" s="182"/>
      <c r="EWL105" s="183"/>
      <c r="EWM105" s="183"/>
      <c r="EWN105" s="183"/>
      <c r="EWO105" s="184"/>
      <c r="EWP105" s="185"/>
      <c r="EWQ105" s="183"/>
      <c r="EWS105" s="182"/>
      <c r="EWX105" s="183"/>
      <c r="EWY105" s="183"/>
      <c r="EWZ105" s="183"/>
      <c r="EXA105" s="184"/>
      <c r="EXB105" s="185"/>
      <c r="EXC105" s="183"/>
      <c r="EXE105" s="182"/>
      <c r="EXJ105" s="183"/>
      <c r="EXK105" s="183"/>
      <c r="EXL105" s="183"/>
      <c r="EXM105" s="184"/>
      <c r="EXN105" s="185"/>
      <c r="EXO105" s="183"/>
      <c r="EXQ105" s="182"/>
      <c r="EXV105" s="183"/>
      <c r="EXW105" s="183"/>
      <c r="EXX105" s="183"/>
      <c r="EXY105" s="184"/>
      <c r="EXZ105" s="185"/>
      <c r="EYA105" s="183"/>
      <c r="EYC105" s="182"/>
      <c r="EYH105" s="183"/>
      <c r="EYI105" s="183"/>
      <c r="EYJ105" s="183"/>
      <c r="EYK105" s="184"/>
      <c r="EYL105" s="185"/>
      <c r="EYM105" s="183"/>
      <c r="EYO105" s="182"/>
      <c r="EYT105" s="183"/>
      <c r="EYU105" s="183"/>
      <c r="EYV105" s="183"/>
      <c r="EYW105" s="184"/>
      <c r="EYX105" s="185"/>
      <c r="EYY105" s="183"/>
      <c r="EZA105" s="182"/>
      <c r="EZF105" s="183"/>
      <c r="EZG105" s="183"/>
      <c r="EZH105" s="183"/>
      <c r="EZI105" s="184"/>
      <c r="EZJ105" s="185"/>
      <c r="EZK105" s="183"/>
      <c r="EZM105" s="182"/>
      <c r="EZR105" s="183"/>
      <c r="EZS105" s="183"/>
      <c r="EZT105" s="183"/>
      <c r="EZU105" s="184"/>
      <c r="EZV105" s="185"/>
      <c r="EZW105" s="183"/>
      <c r="EZY105" s="182"/>
      <c r="FAD105" s="183"/>
      <c r="FAE105" s="183"/>
      <c r="FAF105" s="183"/>
      <c r="FAG105" s="184"/>
      <c r="FAH105" s="185"/>
      <c r="FAI105" s="183"/>
      <c r="FAK105" s="182"/>
      <c r="FAP105" s="183"/>
      <c r="FAQ105" s="183"/>
      <c r="FAR105" s="183"/>
      <c r="FAS105" s="184"/>
      <c r="FAT105" s="185"/>
      <c r="FAU105" s="183"/>
      <c r="FAW105" s="182"/>
      <c r="FBB105" s="183"/>
      <c r="FBC105" s="183"/>
      <c r="FBD105" s="183"/>
      <c r="FBE105" s="184"/>
      <c r="FBF105" s="185"/>
      <c r="FBG105" s="183"/>
      <c r="FBI105" s="182"/>
      <c r="FBN105" s="183"/>
      <c r="FBO105" s="183"/>
      <c r="FBP105" s="183"/>
      <c r="FBQ105" s="184"/>
      <c r="FBR105" s="185"/>
      <c r="FBS105" s="183"/>
      <c r="FBU105" s="182"/>
      <c r="FBZ105" s="183"/>
      <c r="FCA105" s="183"/>
      <c r="FCB105" s="183"/>
      <c r="FCC105" s="184"/>
      <c r="FCD105" s="185"/>
      <c r="FCE105" s="183"/>
      <c r="FCG105" s="182"/>
      <c r="FCL105" s="183"/>
      <c r="FCM105" s="183"/>
      <c r="FCN105" s="183"/>
      <c r="FCO105" s="184"/>
      <c r="FCP105" s="185"/>
      <c r="FCQ105" s="183"/>
      <c r="FCS105" s="182"/>
      <c r="FCX105" s="183"/>
      <c r="FCY105" s="183"/>
      <c r="FCZ105" s="183"/>
      <c r="FDA105" s="184"/>
      <c r="FDB105" s="185"/>
      <c r="FDC105" s="183"/>
      <c r="FDE105" s="182"/>
      <c r="FDJ105" s="183"/>
      <c r="FDK105" s="183"/>
      <c r="FDL105" s="183"/>
      <c r="FDM105" s="184"/>
      <c r="FDN105" s="185"/>
      <c r="FDO105" s="183"/>
      <c r="FDQ105" s="182"/>
      <c r="FDV105" s="183"/>
      <c r="FDW105" s="183"/>
      <c r="FDX105" s="183"/>
      <c r="FDY105" s="184"/>
      <c r="FDZ105" s="185"/>
      <c r="FEA105" s="183"/>
      <c r="FEC105" s="182"/>
      <c r="FEH105" s="183"/>
      <c r="FEI105" s="183"/>
      <c r="FEJ105" s="183"/>
      <c r="FEK105" s="184"/>
      <c r="FEL105" s="185"/>
      <c r="FEM105" s="183"/>
      <c r="FEO105" s="182"/>
      <c r="FET105" s="183"/>
      <c r="FEU105" s="183"/>
      <c r="FEV105" s="183"/>
      <c r="FEW105" s="184"/>
      <c r="FEX105" s="185"/>
      <c r="FEY105" s="183"/>
      <c r="FFA105" s="182"/>
      <c r="FFF105" s="183"/>
      <c r="FFG105" s="183"/>
      <c r="FFH105" s="183"/>
      <c r="FFI105" s="184"/>
      <c r="FFJ105" s="185"/>
      <c r="FFK105" s="183"/>
      <c r="FFM105" s="182"/>
      <c r="FFR105" s="183"/>
      <c r="FFS105" s="183"/>
      <c r="FFT105" s="183"/>
      <c r="FFU105" s="184"/>
      <c r="FFV105" s="185"/>
      <c r="FFW105" s="183"/>
      <c r="FFY105" s="182"/>
      <c r="FGD105" s="183"/>
      <c r="FGE105" s="183"/>
      <c r="FGF105" s="183"/>
      <c r="FGG105" s="184"/>
      <c r="FGH105" s="185"/>
      <c r="FGI105" s="183"/>
      <c r="FGK105" s="182"/>
      <c r="FGP105" s="183"/>
      <c r="FGQ105" s="183"/>
      <c r="FGR105" s="183"/>
      <c r="FGS105" s="184"/>
      <c r="FGT105" s="185"/>
      <c r="FGU105" s="183"/>
      <c r="FGW105" s="182"/>
      <c r="FHB105" s="183"/>
      <c r="FHC105" s="183"/>
      <c r="FHD105" s="183"/>
      <c r="FHE105" s="184"/>
      <c r="FHF105" s="185"/>
      <c r="FHG105" s="183"/>
      <c r="FHI105" s="182"/>
      <c r="FHN105" s="183"/>
      <c r="FHO105" s="183"/>
      <c r="FHP105" s="183"/>
      <c r="FHQ105" s="184"/>
      <c r="FHR105" s="185"/>
      <c r="FHS105" s="183"/>
      <c r="FHU105" s="182"/>
      <c r="FHZ105" s="183"/>
      <c r="FIA105" s="183"/>
      <c r="FIB105" s="183"/>
      <c r="FIC105" s="184"/>
      <c r="FID105" s="185"/>
      <c r="FIE105" s="183"/>
      <c r="FIG105" s="182"/>
      <c r="FIL105" s="183"/>
      <c r="FIM105" s="183"/>
      <c r="FIN105" s="183"/>
      <c r="FIO105" s="184"/>
      <c r="FIP105" s="185"/>
      <c r="FIQ105" s="183"/>
      <c r="FIS105" s="182"/>
      <c r="FIX105" s="183"/>
      <c r="FIY105" s="183"/>
      <c r="FIZ105" s="183"/>
      <c r="FJA105" s="184"/>
      <c r="FJB105" s="185"/>
      <c r="FJC105" s="183"/>
      <c r="FJE105" s="182"/>
      <c r="FJJ105" s="183"/>
      <c r="FJK105" s="183"/>
      <c r="FJL105" s="183"/>
      <c r="FJM105" s="184"/>
      <c r="FJN105" s="185"/>
      <c r="FJO105" s="183"/>
      <c r="FJQ105" s="182"/>
      <c r="FJV105" s="183"/>
      <c r="FJW105" s="183"/>
      <c r="FJX105" s="183"/>
      <c r="FJY105" s="184"/>
      <c r="FJZ105" s="185"/>
      <c r="FKA105" s="183"/>
      <c r="FKC105" s="182"/>
      <c r="FKH105" s="183"/>
      <c r="FKI105" s="183"/>
      <c r="FKJ105" s="183"/>
      <c r="FKK105" s="184"/>
      <c r="FKL105" s="185"/>
      <c r="FKM105" s="183"/>
      <c r="FKO105" s="182"/>
      <c r="FKT105" s="183"/>
      <c r="FKU105" s="183"/>
      <c r="FKV105" s="183"/>
      <c r="FKW105" s="184"/>
      <c r="FKX105" s="185"/>
      <c r="FKY105" s="183"/>
      <c r="FLA105" s="182"/>
      <c r="FLF105" s="183"/>
      <c r="FLG105" s="183"/>
      <c r="FLH105" s="183"/>
      <c r="FLI105" s="184"/>
      <c r="FLJ105" s="185"/>
      <c r="FLK105" s="183"/>
      <c r="FLM105" s="182"/>
      <c r="FLR105" s="183"/>
      <c r="FLS105" s="183"/>
      <c r="FLT105" s="183"/>
      <c r="FLU105" s="184"/>
      <c r="FLV105" s="185"/>
      <c r="FLW105" s="183"/>
      <c r="FLY105" s="182"/>
      <c r="FMD105" s="183"/>
      <c r="FME105" s="183"/>
      <c r="FMF105" s="183"/>
      <c r="FMG105" s="184"/>
      <c r="FMH105" s="185"/>
      <c r="FMI105" s="183"/>
      <c r="FMK105" s="182"/>
      <c r="FMP105" s="183"/>
      <c r="FMQ105" s="183"/>
      <c r="FMR105" s="183"/>
      <c r="FMS105" s="184"/>
      <c r="FMT105" s="185"/>
      <c r="FMU105" s="183"/>
      <c r="FMW105" s="182"/>
      <c r="FNB105" s="183"/>
      <c r="FNC105" s="183"/>
      <c r="FND105" s="183"/>
      <c r="FNE105" s="184"/>
      <c r="FNF105" s="185"/>
      <c r="FNG105" s="183"/>
      <c r="FNI105" s="182"/>
      <c r="FNN105" s="183"/>
      <c r="FNO105" s="183"/>
      <c r="FNP105" s="183"/>
      <c r="FNQ105" s="184"/>
      <c r="FNR105" s="185"/>
      <c r="FNS105" s="183"/>
      <c r="FNU105" s="182"/>
      <c r="FNZ105" s="183"/>
      <c r="FOA105" s="183"/>
      <c r="FOB105" s="183"/>
      <c r="FOC105" s="184"/>
      <c r="FOD105" s="185"/>
      <c r="FOE105" s="183"/>
      <c r="FOG105" s="182"/>
      <c r="FOL105" s="183"/>
      <c r="FOM105" s="183"/>
      <c r="FON105" s="183"/>
      <c r="FOO105" s="184"/>
      <c r="FOP105" s="185"/>
      <c r="FOQ105" s="183"/>
      <c r="FOS105" s="182"/>
      <c r="FOX105" s="183"/>
      <c r="FOY105" s="183"/>
      <c r="FOZ105" s="183"/>
      <c r="FPA105" s="184"/>
      <c r="FPB105" s="185"/>
      <c r="FPC105" s="183"/>
      <c r="FPE105" s="182"/>
      <c r="FPJ105" s="183"/>
      <c r="FPK105" s="183"/>
      <c r="FPL105" s="183"/>
      <c r="FPM105" s="184"/>
      <c r="FPN105" s="185"/>
      <c r="FPO105" s="183"/>
      <c r="FPQ105" s="182"/>
      <c r="FPV105" s="183"/>
      <c r="FPW105" s="183"/>
      <c r="FPX105" s="183"/>
      <c r="FPY105" s="184"/>
      <c r="FPZ105" s="185"/>
      <c r="FQA105" s="183"/>
      <c r="FQC105" s="182"/>
      <c r="FQH105" s="183"/>
      <c r="FQI105" s="183"/>
      <c r="FQJ105" s="183"/>
      <c r="FQK105" s="184"/>
      <c r="FQL105" s="185"/>
      <c r="FQM105" s="183"/>
      <c r="FQO105" s="182"/>
      <c r="FQT105" s="183"/>
      <c r="FQU105" s="183"/>
      <c r="FQV105" s="183"/>
      <c r="FQW105" s="184"/>
      <c r="FQX105" s="185"/>
      <c r="FQY105" s="183"/>
      <c r="FRA105" s="182"/>
      <c r="FRF105" s="183"/>
      <c r="FRG105" s="183"/>
      <c r="FRH105" s="183"/>
      <c r="FRI105" s="184"/>
      <c r="FRJ105" s="185"/>
      <c r="FRK105" s="183"/>
      <c r="FRM105" s="182"/>
      <c r="FRR105" s="183"/>
      <c r="FRS105" s="183"/>
      <c r="FRT105" s="183"/>
      <c r="FRU105" s="184"/>
      <c r="FRV105" s="185"/>
      <c r="FRW105" s="183"/>
      <c r="FRY105" s="182"/>
      <c r="FSD105" s="183"/>
      <c r="FSE105" s="183"/>
      <c r="FSF105" s="183"/>
      <c r="FSG105" s="184"/>
      <c r="FSH105" s="185"/>
      <c r="FSI105" s="183"/>
      <c r="FSK105" s="182"/>
      <c r="FSP105" s="183"/>
      <c r="FSQ105" s="183"/>
      <c r="FSR105" s="183"/>
      <c r="FSS105" s="184"/>
      <c r="FST105" s="185"/>
      <c r="FSU105" s="183"/>
      <c r="FSW105" s="182"/>
      <c r="FTB105" s="183"/>
      <c r="FTC105" s="183"/>
      <c r="FTD105" s="183"/>
      <c r="FTE105" s="184"/>
      <c r="FTF105" s="185"/>
      <c r="FTG105" s="183"/>
      <c r="FTI105" s="182"/>
      <c r="FTN105" s="183"/>
      <c r="FTO105" s="183"/>
      <c r="FTP105" s="183"/>
      <c r="FTQ105" s="184"/>
      <c r="FTR105" s="185"/>
      <c r="FTS105" s="183"/>
      <c r="FTU105" s="182"/>
      <c r="FTZ105" s="183"/>
      <c r="FUA105" s="183"/>
      <c r="FUB105" s="183"/>
      <c r="FUC105" s="184"/>
      <c r="FUD105" s="185"/>
      <c r="FUE105" s="183"/>
      <c r="FUG105" s="182"/>
      <c r="FUL105" s="183"/>
      <c r="FUM105" s="183"/>
      <c r="FUN105" s="183"/>
      <c r="FUO105" s="184"/>
      <c r="FUP105" s="185"/>
      <c r="FUQ105" s="183"/>
      <c r="FUS105" s="182"/>
      <c r="FUX105" s="183"/>
      <c r="FUY105" s="183"/>
      <c r="FUZ105" s="183"/>
      <c r="FVA105" s="184"/>
      <c r="FVB105" s="185"/>
      <c r="FVC105" s="183"/>
      <c r="FVE105" s="182"/>
      <c r="FVJ105" s="183"/>
      <c r="FVK105" s="183"/>
      <c r="FVL105" s="183"/>
      <c r="FVM105" s="184"/>
      <c r="FVN105" s="185"/>
      <c r="FVO105" s="183"/>
      <c r="FVQ105" s="182"/>
      <c r="FVV105" s="183"/>
      <c r="FVW105" s="183"/>
      <c r="FVX105" s="183"/>
      <c r="FVY105" s="184"/>
      <c r="FVZ105" s="185"/>
      <c r="FWA105" s="183"/>
      <c r="FWC105" s="182"/>
      <c r="FWH105" s="183"/>
      <c r="FWI105" s="183"/>
      <c r="FWJ105" s="183"/>
      <c r="FWK105" s="184"/>
      <c r="FWL105" s="185"/>
      <c r="FWM105" s="183"/>
      <c r="FWO105" s="182"/>
      <c r="FWT105" s="183"/>
      <c r="FWU105" s="183"/>
      <c r="FWV105" s="183"/>
      <c r="FWW105" s="184"/>
      <c r="FWX105" s="185"/>
      <c r="FWY105" s="183"/>
      <c r="FXA105" s="182"/>
      <c r="FXF105" s="183"/>
      <c r="FXG105" s="183"/>
      <c r="FXH105" s="183"/>
      <c r="FXI105" s="184"/>
      <c r="FXJ105" s="185"/>
      <c r="FXK105" s="183"/>
      <c r="FXM105" s="182"/>
      <c r="FXR105" s="183"/>
      <c r="FXS105" s="183"/>
      <c r="FXT105" s="183"/>
      <c r="FXU105" s="184"/>
      <c r="FXV105" s="185"/>
      <c r="FXW105" s="183"/>
      <c r="FXY105" s="182"/>
      <c r="FYD105" s="183"/>
      <c r="FYE105" s="183"/>
      <c r="FYF105" s="183"/>
      <c r="FYG105" s="184"/>
      <c r="FYH105" s="185"/>
      <c r="FYI105" s="183"/>
      <c r="FYK105" s="182"/>
      <c r="FYP105" s="183"/>
      <c r="FYQ105" s="183"/>
      <c r="FYR105" s="183"/>
      <c r="FYS105" s="184"/>
      <c r="FYT105" s="185"/>
      <c r="FYU105" s="183"/>
      <c r="FYW105" s="182"/>
      <c r="FZB105" s="183"/>
      <c r="FZC105" s="183"/>
      <c r="FZD105" s="183"/>
      <c r="FZE105" s="184"/>
      <c r="FZF105" s="185"/>
      <c r="FZG105" s="183"/>
      <c r="FZI105" s="182"/>
      <c r="FZN105" s="183"/>
      <c r="FZO105" s="183"/>
      <c r="FZP105" s="183"/>
      <c r="FZQ105" s="184"/>
      <c r="FZR105" s="185"/>
      <c r="FZS105" s="183"/>
      <c r="FZU105" s="182"/>
      <c r="FZZ105" s="183"/>
      <c r="GAA105" s="183"/>
      <c r="GAB105" s="183"/>
      <c r="GAC105" s="184"/>
      <c r="GAD105" s="185"/>
      <c r="GAE105" s="183"/>
      <c r="GAG105" s="182"/>
      <c r="GAL105" s="183"/>
      <c r="GAM105" s="183"/>
      <c r="GAN105" s="183"/>
      <c r="GAO105" s="184"/>
      <c r="GAP105" s="185"/>
      <c r="GAQ105" s="183"/>
      <c r="GAS105" s="182"/>
      <c r="GAX105" s="183"/>
      <c r="GAY105" s="183"/>
      <c r="GAZ105" s="183"/>
      <c r="GBA105" s="184"/>
      <c r="GBB105" s="185"/>
      <c r="GBC105" s="183"/>
      <c r="GBE105" s="182"/>
      <c r="GBJ105" s="183"/>
      <c r="GBK105" s="183"/>
      <c r="GBL105" s="183"/>
      <c r="GBM105" s="184"/>
      <c r="GBN105" s="185"/>
      <c r="GBO105" s="183"/>
      <c r="GBQ105" s="182"/>
      <c r="GBV105" s="183"/>
      <c r="GBW105" s="183"/>
      <c r="GBX105" s="183"/>
      <c r="GBY105" s="184"/>
      <c r="GBZ105" s="185"/>
      <c r="GCA105" s="183"/>
      <c r="GCC105" s="182"/>
      <c r="GCH105" s="183"/>
      <c r="GCI105" s="183"/>
      <c r="GCJ105" s="183"/>
      <c r="GCK105" s="184"/>
      <c r="GCL105" s="185"/>
      <c r="GCM105" s="183"/>
      <c r="GCO105" s="182"/>
      <c r="GCT105" s="183"/>
      <c r="GCU105" s="183"/>
      <c r="GCV105" s="183"/>
      <c r="GCW105" s="184"/>
      <c r="GCX105" s="185"/>
      <c r="GCY105" s="183"/>
      <c r="GDA105" s="182"/>
      <c r="GDF105" s="183"/>
      <c r="GDG105" s="183"/>
      <c r="GDH105" s="183"/>
      <c r="GDI105" s="184"/>
      <c r="GDJ105" s="185"/>
      <c r="GDK105" s="183"/>
      <c r="GDM105" s="182"/>
      <c r="GDR105" s="183"/>
      <c r="GDS105" s="183"/>
      <c r="GDT105" s="183"/>
      <c r="GDU105" s="184"/>
      <c r="GDV105" s="185"/>
      <c r="GDW105" s="183"/>
      <c r="GDY105" s="182"/>
      <c r="GED105" s="183"/>
      <c r="GEE105" s="183"/>
      <c r="GEF105" s="183"/>
      <c r="GEG105" s="184"/>
      <c r="GEH105" s="185"/>
      <c r="GEI105" s="183"/>
      <c r="GEK105" s="182"/>
      <c r="GEP105" s="183"/>
      <c r="GEQ105" s="183"/>
      <c r="GER105" s="183"/>
      <c r="GES105" s="184"/>
      <c r="GET105" s="185"/>
      <c r="GEU105" s="183"/>
      <c r="GEW105" s="182"/>
      <c r="GFB105" s="183"/>
      <c r="GFC105" s="183"/>
      <c r="GFD105" s="183"/>
      <c r="GFE105" s="184"/>
      <c r="GFF105" s="185"/>
      <c r="GFG105" s="183"/>
      <c r="GFI105" s="182"/>
      <c r="GFN105" s="183"/>
      <c r="GFO105" s="183"/>
      <c r="GFP105" s="183"/>
      <c r="GFQ105" s="184"/>
      <c r="GFR105" s="185"/>
      <c r="GFS105" s="183"/>
      <c r="GFU105" s="182"/>
      <c r="GFZ105" s="183"/>
      <c r="GGA105" s="183"/>
      <c r="GGB105" s="183"/>
      <c r="GGC105" s="184"/>
      <c r="GGD105" s="185"/>
      <c r="GGE105" s="183"/>
      <c r="GGG105" s="182"/>
      <c r="GGL105" s="183"/>
      <c r="GGM105" s="183"/>
      <c r="GGN105" s="183"/>
      <c r="GGO105" s="184"/>
      <c r="GGP105" s="185"/>
      <c r="GGQ105" s="183"/>
      <c r="GGS105" s="182"/>
      <c r="GGX105" s="183"/>
      <c r="GGY105" s="183"/>
      <c r="GGZ105" s="183"/>
      <c r="GHA105" s="184"/>
      <c r="GHB105" s="185"/>
      <c r="GHC105" s="183"/>
      <c r="GHE105" s="182"/>
      <c r="GHJ105" s="183"/>
      <c r="GHK105" s="183"/>
      <c r="GHL105" s="183"/>
      <c r="GHM105" s="184"/>
      <c r="GHN105" s="185"/>
      <c r="GHO105" s="183"/>
      <c r="GHQ105" s="182"/>
      <c r="GHV105" s="183"/>
      <c r="GHW105" s="183"/>
      <c r="GHX105" s="183"/>
      <c r="GHY105" s="184"/>
      <c r="GHZ105" s="185"/>
      <c r="GIA105" s="183"/>
      <c r="GIC105" s="182"/>
      <c r="GIH105" s="183"/>
      <c r="GII105" s="183"/>
      <c r="GIJ105" s="183"/>
      <c r="GIK105" s="184"/>
      <c r="GIL105" s="185"/>
      <c r="GIM105" s="183"/>
      <c r="GIO105" s="182"/>
      <c r="GIT105" s="183"/>
      <c r="GIU105" s="183"/>
      <c r="GIV105" s="183"/>
      <c r="GIW105" s="184"/>
      <c r="GIX105" s="185"/>
      <c r="GIY105" s="183"/>
      <c r="GJA105" s="182"/>
      <c r="GJF105" s="183"/>
      <c r="GJG105" s="183"/>
      <c r="GJH105" s="183"/>
      <c r="GJI105" s="184"/>
      <c r="GJJ105" s="185"/>
      <c r="GJK105" s="183"/>
      <c r="GJM105" s="182"/>
      <c r="GJR105" s="183"/>
      <c r="GJS105" s="183"/>
      <c r="GJT105" s="183"/>
      <c r="GJU105" s="184"/>
      <c r="GJV105" s="185"/>
      <c r="GJW105" s="183"/>
      <c r="GJY105" s="182"/>
      <c r="GKD105" s="183"/>
      <c r="GKE105" s="183"/>
      <c r="GKF105" s="183"/>
      <c r="GKG105" s="184"/>
      <c r="GKH105" s="185"/>
      <c r="GKI105" s="183"/>
      <c r="GKK105" s="182"/>
      <c r="GKP105" s="183"/>
      <c r="GKQ105" s="183"/>
      <c r="GKR105" s="183"/>
      <c r="GKS105" s="184"/>
      <c r="GKT105" s="185"/>
      <c r="GKU105" s="183"/>
      <c r="GKW105" s="182"/>
      <c r="GLB105" s="183"/>
      <c r="GLC105" s="183"/>
      <c r="GLD105" s="183"/>
      <c r="GLE105" s="184"/>
      <c r="GLF105" s="185"/>
      <c r="GLG105" s="183"/>
      <c r="GLI105" s="182"/>
      <c r="GLN105" s="183"/>
      <c r="GLO105" s="183"/>
      <c r="GLP105" s="183"/>
      <c r="GLQ105" s="184"/>
      <c r="GLR105" s="185"/>
      <c r="GLS105" s="183"/>
      <c r="GLU105" s="182"/>
      <c r="GLZ105" s="183"/>
      <c r="GMA105" s="183"/>
      <c r="GMB105" s="183"/>
      <c r="GMC105" s="184"/>
      <c r="GMD105" s="185"/>
      <c r="GME105" s="183"/>
      <c r="GMG105" s="182"/>
      <c r="GML105" s="183"/>
      <c r="GMM105" s="183"/>
      <c r="GMN105" s="183"/>
      <c r="GMO105" s="184"/>
      <c r="GMP105" s="185"/>
      <c r="GMQ105" s="183"/>
      <c r="GMS105" s="182"/>
      <c r="GMX105" s="183"/>
      <c r="GMY105" s="183"/>
      <c r="GMZ105" s="183"/>
      <c r="GNA105" s="184"/>
      <c r="GNB105" s="185"/>
      <c r="GNC105" s="183"/>
      <c r="GNE105" s="182"/>
      <c r="GNJ105" s="183"/>
      <c r="GNK105" s="183"/>
      <c r="GNL105" s="183"/>
      <c r="GNM105" s="184"/>
      <c r="GNN105" s="185"/>
      <c r="GNO105" s="183"/>
      <c r="GNQ105" s="182"/>
      <c r="GNV105" s="183"/>
      <c r="GNW105" s="183"/>
      <c r="GNX105" s="183"/>
      <c r="GNY105" s="184"/>
      <c r="GNZ105" s="185"/>
      <c r="GOA105" s="183"/>
      <c r="GOC105" s="182"/>
      <c r="GOH105" s="183"/>
      <c r="GOI105" s="183"/>
      <c r="GOJ105" s="183"/>
      <c r="GOK105" s="184"/>
      <c r="GOL105" s="185"/>
      <c r="GOM105" s="183"/>
      <c r="GOO105" s="182"/>
      <c r="GOT105" s="183"/>
      <c r="GOU105" s="183"/>
      <c r="GOV105" s="183"/>
      <c r="GOW105" s="184"/>
      <c r="GOX105" s="185"/>
      <c r="GOY105" s="183"/>
      <c r="GPA105" s="182"/>
      <c r="GPF105" s="183"/>
      <c r="GPG105" s="183"/>
      <c r="GPH105" s="183"/>
      <c r="GPI105" s="184"/>
      <c r="GPJ105" s="185"/>
      <c r="GPK105" s="183"/>
      <c r="GPM105" s="182"/>
      <c r="GPR105" s="183"/>
      <c r="GPS105" s="183"/>
      <c r="GPT105" s="183"/>
      <c r="GPU105" s="184"/>
      <c r="GPV105" s="185"/>
      <c r="GPW105" s="183"/>
      <c r="GPY105" s="182"/>
      <c r="GQD105" s="183"/>
      <c r="GQE105" s="183"/>
      <c r="GQF105" s="183"/>
      <c r="GQG105" s="184"/>
      <c r="GQH105" s="185"/>
      <c r="GQI105" s="183"/>
      <c r="GQK105" s="182"/>
      <c r="GQP105" s="183"/>
      <c r="GQQ105" s="183"/>
      <c r="GQR105" s="183"/>
      <c r="GQS105" s="184"/>
      <c r="GQT105" s="185"/>
      <c r="GQU105" s="183"/>
      <c r="GQW105" s="182"/>
      <c r="GRB105" s="183"/>
      <c r="GRC105" s="183"/>
      <c r="GRD105" s="183"/>
      <c r="GRE105" s="184"/>
      <c r="GRF105" s="185"/>
      <c r="GRG105" s="183"/>
      <c r="GRI105" s="182"/>
      <c r="GRN105" s="183"/>
      <c r="GRO105" s="183"/>
      <c r="GRP105" s="183"/>
      <c r="GRQ105" s="184"/>
      <c r="GRR105" s="185"/>
      <c r="GRS105" s="183"/>
      <c r="GRU105" s="182"/>
      <c r="GRZ105" s="183"/>
      <c r="GSA105" s="183"/>
      <c r="GSB105" s="183"/>
      <c r="GSC105" s="184"/>
      <c r="GSD105" s="185"/>
      <c r="GSE105" s="183"/>
      <c r="GSG105" s="182"/>
      <c r="GSL105" s="183"/>
      <c r="GSM105" s="183"/>
      <c r="GSN105" s="183"/>
      <c r="GSO105" s="184"/>
      <c r="GSP105" s="185"/>
      <c r="GSQ105" s="183"/>
      <c r="GSS105" s="182"/>
      <c r="GSX105" s="183"/>
      <c r="GSY105" s="183"/>
      <c r="GSZ105" s="183"/>
      <c r="GTA105" s="184"/>
      <c r="GTB105" s="185"/>
      <c r="GTC105" s="183"/>
      <c r="GTE105" s="182"/>
      <c r="GTJ105" s="183"/>
      <c r="GTK105" s="183"/>
      <c r="GTL105" s="183"/>
      <c r="GTM105" s="184"/>
      <c r="GTN105" s="185"/>
      <c r="GTO105" s="183"/>
      <c r="GTQ105" s="182"/>
      <c r="GTV105" s="183"/>
      <c r="GTW105" s="183"/>
      <c r="GTX105" s="183"/>
      <c r="GTY105" s="184"/>
      <c r="GTZ105" s="185"/>
      <c r="GUA105" s="183"/>
      <c r="GUC105" s="182"/>
      <c r="GUH105" s="183"/>
      <c r="GUI105" s="183"/>
      <c r="GUJ105" s="183"/>
      <c r="GUK105" s="184"/>
      <c r="GUL105" s="185"/>
      <c r="GUM105" s="183"/>
      <c r="GUO105" s="182"/>
      <c r="GUT105" s="183"/>
      <c r="GUU105" s="183"/>
      <c r="GUV105" s="183"/>
      <c r="GUW105" s="184"/>
      <c r="GUX105" s="185"/>
      <c r="GUY105" s="183"/>
      <c r="GVA105" s="182"/>
      <c r="GVF105" s="183"/>
      <c r="GVG105" s="183"/>
      <c r="GVH105" s="183"/>
      <c r="GVI105" s="184"/>
      <c r="GVJ105" s="185"/>
      <c r="GVK105" s="183"/>
      <c r="GVM105" s="182"/>
      <c r="GVR105" s="183"/>
      <c r="GVS105" s="183"/>
      <c r="GVT105" s="183"/>
      <c r="GVU105" s="184"/>
      <c r="GVV105" s="185"/>
      <c r="GVW105" s="183"/>
      <c r="GVY105" s="182"/>
      <c r="GWD105" s="183"/>
      <c r="GWE105" s="183"/>
      <c r="GWF105" s="183"/>
      <c r="GWG105" s="184"/>
      <c r="GWH105" s="185"/>
      <c r="GWI105" s="183"/>
      <c r="GWK105" s="182"/>
      <c r="GWP105" s="183"/>
      <c r="GWQ105" s="183"/>
      <c r="GWR105" s="183"/>
      <c r="GWS105" s="184"/>
      <c r="GWT105" s="185"/>
      <c r="GWU105" s="183"/>
      <c r="GWW105" s="182"/>
      <c r="GXB105" s="183"/>
      <c r="GXC105" s="183"/>
      <c r="GXD105" s="183"/>
      <c r="GXE105" s="184"/>
      <c r="GXF105" s="185"/>
      <c r="GXG105" s="183"/>
      <c r="GXI105" s="182"/>
      <c r="GXN105" s="183"/>
      <c r="GXO105" s="183"/>
      <c r="GXP105" s="183"/>
      <c r="GXQ105" s="184"/>
      <c r="GXR105" s="185"/>
      <c r="GXS105" s="183"/>
      <c r="GXU105" s="182"/>
      <c r="GXZ105" s="183"/>
      <c r="GYA105" s="183"/>
      <c r="GYB105" s="183"/>
      <c r="GYC105" s="184"/>
      <c r="GYD105" s="185"/>
      <c r="GYE105" s="183"/>
      <c r="GYG105" s="182"/>
      <c r="GYL105" s="183"/>
      <c r="GYM105" s="183"/>
      <c r="GYN105" s="183"/>
      <c r="GYO105" s="184"/>
      <c r="GYP105" s="185"/>
      <c r="GYQ105" s="183"/>
      <c r="GYS105" s="182"/>
      <c r="GYX105" s="183"/>
      <c r="GYY105" s="183"/>
      <c r="GYZ105" s="183"/>
      <c r="GZA105" s="184"/>
      <c r="GZB105" s="185"/>
      <c r="GZC105" s="183"/>
      <c r="GZE105" s="182"/>
      <c r="GZJ105" s="183"/>
      <c r="GZK105" s="183"/>
      <c r="GZL105" s="183"/>
      <c r="GZM105" s="184"/>
      <c r="GZN105" s="185"/>
      <c r="GZO105" s="183"/>
      <c r="GZQ105" s="182"/>
      <c r="GZV105" s="183"/>
      <c r="GZW105" s="183"/>
      <c r="GZX105" s="183"/>
      <c r="GZY105" s="184"/>
      <c r="GZZ105" s="185"/>
      <c r="HAA105" s="183"/>
      <c r="HAC105" s="182"/>
      <c r="HAH105" s="183"/>
      <c r="HAI105" s="183"/>
      <c r="HAJ105" s="183"/>
      <c r="HAK105" s="184"/>
      <c r="HAL105" s="185"/>
      <c r="HAM105" s="183"/>
      <c r="HAO105" s="182"/>
      <c r="HAT105" s="183"/>
      <c r="HAU105" s="183"/>
      <c r="HAV105" s="183"/>
      <c r="HAW105" s="184"/>
      <c r="HAX105" s="185"/>
      <c r="HAY105" s="183"/>
      <c r="HBA105" s="182"/>
      <c r="HBF105" s="183"/>
      <c r="HBG105" s="183"/>
      <c r="HBH105" s="183"/>
      <c r="HBI105" s="184"/>
      <c r="HBJ105" s="185"/>
      <c r="HBK105" s="183"/>
      <c r="HBM105" s="182"/>
      <c r="HBR105" s="183"/>
      <c r="HBS105" s="183"/>
      <c r="HBT105" s="183"/>
      <c r="HBU105" s="184"/>
      <c r="HBV105" s="185"/>
      <c r="HBW105" s="183"/>
      <c r="HBY105" s="182"/>
      <c r="HCD105" s="183"/>
      <c r="HCE105" s="183"/>
      <c r="HCF105" s="183"/>
      <c r="HCG105" s="184"/>
      <c r="HCH105" s="185"/>
      <c r="HCI105" s="183"/>
      <c r="HCK105" s="182"/>
      <c r="HCP105" s="183"/>
      <c r="HCQ105" s="183"/>
      <c r="HCR105" s="183"/>
      <c r="HCS105" s="184"/>
      <c r="HCT105" s="185"/>
      <c r="HCU105" s="183"/>
      <c r="HCW105" s="182"/>
      <c r="HDB105" s="183"/>
      <c r="HDC105" s="183"/>
      <c r="HDD105" s="183"/>
      <c r="HDE105" s="184"/>
      <c r="HDF105" s="185"/>
      <c r="HDG105" s="183"/>
      <c r="HDI105" s="182"/>
      <c r="HDN105" s="183"/>
      <c r="HDO105" s="183"/>
      <c r="HDP105" s="183"/>
      <c r="HDQ105" s="184"/>
      <c r="HDR105" s="185"/>
      <c r="HDS105" s="183"/>
      <c r="HDU105" s="182"/>
      <c r="HDZ105" s="183"/>
      <c r="HEA105" s="183"/>
      <c r="HEB105" s="183"/>
      <c r="HEC105" s="184"/>
      <c r="HED105" s="185"/>
      <c r="HEE105" s="183"/>
      <c r="HEG105" s="182"/>
      <c r="HEL105" s="183"/>
      <c r="HEM105" s="183"/>
      <c r="HEN105" s="183"/>
      <c r="HEO105" s="184"/>
      <c r="HEP105" s="185"/>
      <c r="HEQ105" s="183"/>
      <c r="HES105" s="182"/>
      <c r="HEX105" s="183"/>
      <c r="HEY105" s="183"/>
      <c r="HEZ105" s="183"/>
      <c r="HFA105" s="184"/>
      <c r="HFB105" s="185"/>
      <c r="HFC105" s="183"/>
      <c r="HFE105" s="182"/>
      <c r="HFJ105" s="183"/>
      <c r="HFK105" s="183"/>
      <c r="HFL105" s="183"/>
      <c r="HFM105" s="184"/>
      <c r="HFN105" s="185"/>
      <c r="HFO105" s="183"/>
      <c r="HFQ105" s="182"/>
      <c r="HFV105" s="183"/>
      <c r="HFW105" s="183"/>
      <c r="HFX105" s="183"/>
      <c r="HFY105" s="184"/>
      <c r="HFZ105" s="185"/>
      <c r="HGA105" s="183"/>
      <c r="HGC105" s="182"/>
      <c r="HGH105" s="183"/>
      <c r="HGI105" s="183"/>
      <c r="HGJ105" s="183"/>
      <c r="HGK105" s="184"/>
      <c r="HGL105" s="185"/>
      <c r="HGM105" s="183"/>
      <c r="HGO105" s="182"/>
      <c r="HGT105" s="183"/>
      <c r="HGU105" s="183"/>
      <c r="HGV105" s="183"/>
      <c r="HGW105" s="184"/>
      <c r="HGX105" s="185"/>
      <c r="HGY105" s="183"/>
      <c r="HHA105" s="182"/>
      <c r="HHF105" s="183"/>
      <c r="HHG105" s="183"/>
      <c r="HHH105" s="183"/>
      <c r="HHI105" s="184"/>
      <c r="HHJ105" s="185"/>
      <c r="HHK105" s="183"/>
      <c r="HHM105" s="182"/>
      <c r="HHR105" s="183"/>
      <c r="HHS105" s="183"/>
      <c r="HHT105" s="183"/>
      <c r="HHU105" s="184"/>
      <c r="HHV105" s="185"/>
      <c r="HHW105" s="183"/>
      <c r="HHY105" s="182"/>
      <c r="HID105" s="183"/>
      <c r="HIE105" s="183"/>
      <c r="HIF105" s="183"/>
      <c r="HIG105" s="184"/>
      <c r="HIH105" s="185"/>
      <c r="HII105" s="183"/>
      <c r="HIK105" s="182"/>
      <c r="HIP105" s="183"/>
      <c r="HIQ105" s="183"/>
      <c r="HIR105" s="183"/>
      <c r="HIS105" s="184"/>
      <c r="HIT105" s="185"/>
      <c r="HIU105" s="183"/>
      <c r="HIW105" s="182"/>
      <c r="HJB105" s="183"/>
      <c r="HJC105" s="183"/>
      <c r="HJD105" s="183"/>
      <c r="HJE105" s="184"/>
      <c r="HJF105" s="185"/>
      <c r="HJG105" s="183"/>
      <c r="HJI105" s="182"/>
      <c r="HJN105" s="183"/>
      <c r="HJO105" s="183"/>
      <c r="HJP105" s="183"/>
      <c r="HJQ105" s="184"/>
      <c r="HJR105" s="185"/>
      <c r="HJS105" s="183"/>
      <c r="HJU105" s="182"/>
      <c r="HJZ105" s="183"/>
      <c r="HKA105" s="183"/>
      <c r="HKB105" s="183"/>
      <c r="HKC105" s="184"/>
      <c r="HKD105" s="185"/>
      <c r="HKE105" s="183"/>
      <c r="HKG105" s="182"/>
      <c r="HKL105" s="183"/>
      <c r="HKM105" s="183"/>
      <c r="HKN105" s="183"/>
      <c r="HKO105" s="184"/>
      <c r="HKP105" s="185"/>
      <c r="HKQ105" s="183"/>
      <c r="HKS105" s="182"/>
      <c r="HKX105" s="183"/>
      <c r="HKY105" s="183"/>
      <c r="HKZ105" s="183"/>
      <c r="HLA105" s="184"/>
      <c r="HLB105" s="185"/>
      <c r="HLC105" s="183"/>
      <c r="HLE105" s="182"/>
      <c r="HLJ105" s="183"/>
      <c r="HLK105" s="183"/>
      <c r="HLL105" s="183"/>
      <c r="HLM105" s="184"/>
      <c r="HLN105" s="185"/>
      <c r="HLO105" s="183"/>
      <c r="HLQ105" s="182"/>
      <c r="HLV105" s="183"/>
      <c r="HLW105" s="183"/>
      <c r="HLX105" s="183"/>
      <c r="HLY105" s="184"/>
      <c r="HLZ105" s="185"/>
      <c r="HMA105" s="183"/>
      <c r="HMC105" s="182"/>
      <c r="HMH105" s="183"/>
      <c r="HMI105" s="183"/>
      <c r="HMJ105" s="183"/>
      <c r="HMK105" s="184"/>
      <c r="HML105" s="185"/>
      <c r="HMM105" s="183"/>
      <c r="HMO105" s="182"/>
      <c r="HMT105" s="183"/>
      <c r="HMU105" s="183"/>
      <c r="HMV105" s="183"/>
      <c r="HMW105" s="184"/>
      <c r="HMX105" s="185"/>
      <c r="HMY105" s="183"/>
      <c r="HNA105" s="182"/>
      <c r="HNF105" s="183"/>
      <c r="HNG105" s="183"/>
      <c r="HNH105" s="183"/>
      <c r="HNI105" s="184"/>
      <c r="HNJ105" s="185"/>
      <c r="HNK105" s="183"/>
      <c r="HNM105" s="182"/>
      <c r="HNR105" s="183"/>
      <c r="HNS105" s="183"/>
      <c r="HNT105" s="183"/>
      <c r="HNU105" s="184"/>
      <c r="HNV105" s="185"/>
      <c r="HNW105" s="183"/>
      <c r="HNY105" s="182"/>
      <c r="HOD105" s="183"/>
      <c r="HOE105" s="183"/>
      <c r="HOF105" s="183"/>
      <c r="HOG105" s="184"/>
      <c r="HOH105" s="185"/>
      <c r="HOI105" s="183"/>
      <c r="HOK105" s="182"/>
      <c r="HOP105" s="183"/>
      <c r="HOQ105" s="183"/>
      <c r="HOR105" s="183"/>
      <c r="HOS105" s="184"/>
      <c r="HOT105" s="185"/>
      <c r="HOU105" s="183"/>
      <c r="HOW105" s="182"/>
      <c r="HPB105" s="183"/>
      <c r="HPC105" s="183"/>
      <c r="HPD105" s="183"/>
      <c r="HPE105" s="184"/>
      <c r="HPF105" s="185"/>
      <c r="HPG105" s="183"/>
      <c r="HPI105" s="182"/>
      <c r="HPN105" s="183"/>
      <c r="HPO105" s="183"/>
      <c r="HPP105" s="183"/>
      <c r="HPQ105" s="184"/>
      <c r="HPR105" s="185"/>
      <c r="HPS105" s="183"/>
      <c r="HPU105" s="182"/>
      <c r="HPZ105" s="183"/>
      <c r="HQA105" s="183"/>
      <c r="HQB105" s="183"/>
      <c r="HQC105" s="184"/>
      <c r="HQD105" s="185"/>
      <c r="HQE105" s="183"/>
      <c r="HQG105" s="182"/>
      <c r="HQL105" s="183"/>
      <c r="HQM105" s="183"/>
      <c r="HQN105" s="183"/>
      <c r="HQO105" s="184"/>
      <c r="HQP105" s="185"/>
      <c r="HQQ105" s="183"/>
      <c r="HQS105" s="182"/>
      <c r="HQX105" s="183"/>
      <c r="HQY105" s="183"/>
      <c r="HQZ105" s="183"/>
      <c r="HRA105" s="184"/>
      <c r="HRB105" s="185"/>
      <c r="HRC105" s="183"/>
      <c r="HRE105" s="182"/>
      <c r="HRJ105" s="183"/>
      <c r="HRK105" s="183"/>
      <c r="HRL105" s="183"/>
      <c r="HRM105" s="184"/>
      <c r="HRN105" s="185"/>
      <c r="HRO105" s="183"/>
      <c r="HRQ105" s="182"/>
      <c r="HRV105" s="183"/>
      <c r="HRW105" s="183"/>
      <c r="HRX105" s="183"/>
      <c r="HRY105" s="184"/>
      <c r="HRZ105" s="185"/>
      <c r="HSA105" s="183"/>
      <c r="HSC105" s="182"/>
      <c r="HSH105" s="183"/>
      <c r="HSI105" s="183"/>
      <c r="HSJ105" s="183"/>
      <c r="HSK105" s="184"/>
      <c r="HSL105" s="185"/>
      <c r="HSM105" s="183"/>
      <c r="HSO105" s="182"/>
      <c r="HST105" s="183"/>
      <c r="HSU105" s="183"/>
      <c r="HSV105" s="183"/>
      <c r="HSW105" s="184"/>
      <c r="HSX105" s="185"/>
      <c r="HSY105" s="183"/>
      <c r="HTA105" s="182"/>
      <c r="HTF105" s="183"/>
      <c r="HTG105" s="183"/>
      <c r="HTH105" s="183"/>
      <c r="HTI105" s="184"/>
      <c r="HTJ105" s="185"/>
      <c r="HTK105" s="183"/>
      <c r="HTM105" s="182"/>
      <c r="HTR105" s="183"/>
      <c r="HTS105" s="183"/>
      <c r="HTT105" s="183"/>
      <c r="HTU105" s="184"/>
      <c r="HTV105" s="185"/>
      <c r="HTW105" s="183"/>
      <c r="HTY105" s="182"/>
      <c r="HUD105" s="183"/>
      <c r="HUE105" s="183"/>
      <c r="HUF105" s="183"/>
      <c r="HUG105" s="184"/>
      <c r="HUH105" s="185"/>
      <c r="HUI105" s="183"/>
      <c r="HUK105" s="182"/>
      <c r="HUP105" s="183"/>
      <c r="HUQ105" s="183"/>
      <c r="HUR105" s="183"/>
      <c r="HUS105" s="184"/>
      <c r="HUT105" s="185"/>
      <c r="HUU105" s="183"/>
      <c r="HUW105" s="182"/>
      <c r="HVB105" s="183"/>
      <c r="HVC105" s="183"/>
      <c r="HVD105" s="183"/>
      <c r="HVE105" s="184"/>
      <c r="HVF105" s="185"/>
      <c r="HVG105" s="183"/>
      <c r="HVI105" s="182"/>
      <c r="HVN105" s="183"/>
      <c r="HVO105" s="183"/>
      <c r="HVP105" s="183"/>
      <c r="HVQ105" s="184"/>
      <c r="HVR105" s="185"/>
      <c r="HVS105" s="183"/>
      <c r="HVU105" s="182"/>
      <c r="HVZ105" s="183"/>
      <c r="HWA105" s="183"/>
      <c r="HWB105" s="183"/>
      <c r="HWC105" s="184"/>
      <c r="HWD105" s="185"/>
      <c r="HWE105" s="183"/>
      <c r="HWG105" s="182"/>
      <c r="HWL105" s="183"/>
      <c r="HWM105" s="183"/>
      <c r="HWN105" s="183"/>
      <c r="HWO105" s="184"/>
      <c r="HWP105" s="185"/>
      <c r="HWQ105" s="183"/>
      <c r="HWS105" s="182"/>
      <c r="HWX105" s="183"/>
      <c r="HWY105" s="183"/>
      <c r="HWZ105" s="183"/>
      <c r="HXA105" s="184"/>
      <c r="HXB105" s="185"/>
      <c r="HXC105" s="183"/>
      <c r="HXE105" s="182"/>
      <c r="HXJ105" s="183"/>
      <c r="HXK105" s="183"/>
      <c r="HXL105" s="183"/>
      <c r="HXM105" s="184"/>
      <c r="HXN105" s="185"/>
      <c r="HXO105" s="183"/>
      <c r="HXQ105" s="182"/>
      <c r="HXV105" s="183"/>
      <c r="HXW105" s="183"/>
      <c r="HXX105" s="183"/>
      <c r="HXY105" s="184"/>
      <c r="HXZ105" s="185"/>
      <c r="HYA105" s="183"/>
      <c r="HYC105" s="182"/>
      <c r="HYH105" s="183"/>
      <c r="HYI105" s="183"/>
      <c r="HYJ105" s="183"/>
      <c r="HYK105" s="184"/>
      <c r="HYL105" s="185"/>
      <c r="HYM105" s="183"/>
      <c r="HYO105" s="182"/>
      <c r="HYT105" s="183"/>
      <c r="HYU105" s="183"/>
      <c r="HYV105" s="183"/>
      <c r="HYW105" s="184"/>
      <c r="HYX105" s="185"/>
      <c r="HYY105" s="183"/>
      <c r="HZA105" s="182"/>
      <c r="HZF105" s="183"/>
      <c r="HZG105" s="183"/>
      <c r="HZH105" s="183"/>
      <c r="HZI105" s="184"/>
      <c r="HZJ105" s="185"/>
      <c r="HZK105" s="183"/>
      <c r="HZM105" s="182"/>
      <c r="HZR105" s="183"/>
      <c r="HZS105" s="183"/>
      <c r="HZT105" s="183"/>
      <c r="HZU105" s="184"/>
      <c r="HZV105" s="185"/>
      <c r="HZW105" s="183"/>
      <c r="HZY105" s="182"/>
      <c r="IAD105" s="183"/>
      <c r="IAE105" s="183"/>
      <c r="IAF105" s="183"/>
      <c r="IAG105" s="184"/>
      <c r="IAH105" s="185"/>
      <c r="IAI105" s="183"/>
      <c r="IAK105" s="182"/>
      <c r="IAP105" s="183"/>
      <c r="IAQ105" s="183"/>
      <c r="IAR105" s="183"/>
      <c r="IAS105" s="184"/>
      <c r="IAT105" s="185"/>
      <c r="IAU105" s="183"/>
      <c r="IAW105" s="182"/>
      <c r="IBB105" s="183"/>
      <c r="IBC105" s="183"/>
      <c r="IBD105" s="183"/>
      <c r="IBE105" s="184"/>
      <c r="IBF105" s="185"/>
      <c r="IBG105" s="183"/>
      <c r="IBI105" s="182"/>
      <c r="IBN105" s="183"/>
      <c r="IBO105" s="183"/>
      <c r="IBP105" s="183"/>
      <c r="IBQ105" s="184"/>
      <c r="IBR105" s="185"/>
      <c r="IBS105" s="183"/>
      <c r="IBU105" s="182"/>
      <c r="IBZ105" s="183"/>
      <c r="ICA105" s="183"/>
      <c r="ICB105" s="183"/>
      <c r="ICC105" s="184"/>
      <c r="ICD105" s="185"/>
      <c r="ICE105" s="183"/>
      <c r="ICG105" s="182"/>
      <c r="ICL105" s="183"/>
      <c r="ICM105" s="183"/>
      <c r="ICN105" s="183"/>
      <c r="ICO105" s="184"/>
      <c r="ICP105" s="185"/>
      <c r="ICQ105" s="183"/>
      <c r="ICS105" s="182"/>
      <c r="ICX105" s="183"/>
      <c r="ICY105" s="183"/>
      <c r="ICZ105" s="183"/>
      <c r="IDA105" s="184"/>
      <c r="IDB105" s="185"/>
      <c r="IDC105" s="183"/>
      <c r="IDE105" s="182"/>
      <c r="IDJ105" s="183"/>
      <c r="IDK105" s="183"/>
      <c r="IDL105" s="183"/>
      <c r="IDM105" s="184"/>
      <c r="IDN105" s="185"/>
      <c r="IDO105" s="183"/>
      <c r="IDQ105" s="182"/>
      <c r="IDV105" s="183"/>
      <c r="IDW105" s="183"/>
      <c r="IDX105" s="183"/>
      <c r="IDY105" s="184"/>
      <c r="IDZ105" s="185"/>
      <c r="IEA105" s="183"/>
      <c r="IEC105" s="182"/>
      <c r="IEH105" s="183"/>
      <c r="IEI105" s="183"/>
      <c r="IEJ105" s="183"/>
      <c r="IEK105" s="184"/>
      <c r="IEL105" s="185"/>
      <c r="IEM105" s="183"/>
      <c r="IEO105" s="182"/>
      <c r="IET105" s="183"/>
      <c r="IEU105" s="183"/>
      <c r="IEV105" s="183"/>
      <c r="IEW105" s="184"/>
      <c r="IEX105" s="185"/>
      <c r="IEY105" s="183"/>
      <c r="IFA105" s="182"/>
      <c r="IFF105" s="183"/>
      <c r="IFG105" s="183"/>
      <c r="IFH105" s="183"/>
      <c r="IFI105" s="184"/>
      <c r="IFJ105" s="185"/>
      <c r="IFK105" s="183"/>
      <c r="IFM105" s="182"/>
      <c r="IFR105" s="183"/>
      <c r="IFS105" s="183"/>
      <c r="IFT105" s="183"/>
      <c r="IFU105" s="184"/>
      <c r="IFV105" s="185"/>
      <c r="IFW105" s="183"/>
      <c r="IFY105" s="182"/>
      <c r="IGD105" s="183"/>
      <c r="IGE105" s="183"/>
      <c r="IGF105" s="183"/>
      <c r="IGG105" s="184"/>
      <c r="IGH105" s="185"/>
      <c r="IGI105" s="183"/>
      <c r="IGK105" s="182"/>
      <c r="IGP105" s="183"/>
      <c r="IGQ105" s="183"/>
      <c r="IGR105" s="183"/>
      <c r="IGS105" s="184"/>
      <c r="IGT105" s="185"/>
      <c r="IGU105" s="183"/>
      <c r="IGW105" s="182"/>
      <c r="IHB105" s="183"/>
      <c r="IHC105" s="183"/>
      <c r="IHD105" s="183"/>
      <c r="IHE105" s="184"/>
      <c r="IHF105" s="185"/>
      <c r="IHG105" s="183"/>
      <c r="IHI105" s="182"/>
      <c r="IHN105" s="183"/>
      <c r="IHO105" s="183"/>
      <c r="IHP105" s="183"/>
      <c r="IHQ105" s="184"/>
      <c r="IHR105" s="185"/>
      <c r="IHS105" s="183"/>
      <c r="IHU105" s="182"/>
      <c r="IHZ105" s="183"/>
      <c r="IIA105" s="183"/>
      <c r="IIB105" s="183"/>
      <c r="IIC105" s="184"/>
      <c r="IID105" s="185"/>
      <c r="IIE105" s="183"/>
      <c r="IIG105" s="182"/>
      <c r="IIL105" s="183"/>
      <c r="IIM105" s="183"/>
      <c r="IIN105" s="183"/>
      <c r="IIO105" s="184"/>
      <c r="IIP105" s="185"/>
      <c r="IIQ105" s="183"/>
      <c r="IIS105" s="182"/>
      <c r="IIX105" s="183"/>
      <c r="IIY105" s="183"/>
      <c r="IIZ105" s="183"/>
      <c r="IJA105" s="184"/>
      <c r="IJB105" s="185"/>
      <c r="IJC105" s="183"/>
      <c r="IJE105" s="182"/>
      <c r="IJJ105" s="183"/>
      <c r="IJK105" s="183"/>
      <c r="IJL105" s="183"/>
      <c r="IJM105" s="184"/>
      <c r="IJN105" s="185"/>
      <c r="IJO105" s="183"/>
      <c r="IJQ105" s="182"/>
      <c r="IJV105" s="183"/>
      <c r="IJW105" s="183"/>
      <c r="IJX105" s="183"/>
      <c r="IJY105" s="184"/>
      <c r="IJZ105" s="185"/>
      <c r="IKA105" s="183"/>
      <c r="IKC105" s="182"/>
      <c r="IKH105" s="183"/>
      <c r="IKI105" s="183"/>
      <c r="IKJ105" s="183"/>
      <c r="IKK105" s="184"/>
      <c r="IKL105" s="185"/>
      <c r="IKM105" s="183"/>
      <c r="IKO105" s="182"/>
      <c r="IKT105" s="183"/>
      <c r="IKU105" s="183"/>
      <c r="IKV105" s="183"/>
      <c r="IKW105" s="184"/>
      <c r="IKX105" s="185"/>
      <c r="IKY105" s="183"/>
      <c r="ILA105" s="182"/>
      <c r="ILF105" s="183"/>
      <c r="ILG105" s="183"/>
      <c r="ILH105" s="183"/>
      <c r="ILI105" s="184"/>
      <c r="ILJ105" s="185"/>
      <c r="ILK105" s="183"/>
      <c r="ILM105" s="182"/>
      <c r="ILR105" s="183"/>
      <c r="ILS105" s="183"/>
      <c r="ILT105" s="183"/>
      <c r="ILU105" s="184"/>
      <c r="ILV105" s="185"/>
      <c r="ILW105" s="183"/>
      <c r="ILY105" s="182"/>
      <c r="IMD105" s="183"/>
      <c r="IME105" s="183"/>
      <c r="IMF105" s="183"/>
      <c r="IMG105" s="184"/>
      <c r="IMH105" s="185"/>
      <c r="IMI105" s="183"/>
      <c r="IMK105" s="182"/>
      <c r="IMP105" s="183"/>
      <c r="IMQ105" s="183"/>
      <c r="IMR105" s="183"/>
      <c r="IMS105" s="184"/>
      <c r="IMT105" s="185"/>
      <c r="IMU105" s="183"/>
      <c r="IMW105" s="182"/>
      <c r="INB105" s="183"/>
      <c r="INC105" s="183"/>
      <c r="IND105" s="183"/>
      <c r="INE105" s="184"/>
      <c r="INF105" s="185"/>
      <c r="ING105" s="183"/>
      <c r="INI105" s="182"/>
      <c r="INN105" s="183"/>
      <c r="INO105" s="183"/>
      <c r="INP105" s="183"/>
      <c r="INQ105" s="184"/>
      <c r="INR105" s="185"/>
      <c r="INS105" s="183"/>
      <c r="INU105" s="182"/>
      <c r="INZ105" s="183"/>
      <c r="IOA105" s="183"/>
      <c r="IOB105" s="183"/>
      <c r="IOC105" s="184"/>
      <c r="IOD105" s="185"/>
      <c r="IOE105" s="183"/>
      <c r="IOG105" s="182"/>
      <c r="IOL105" s="183"/>
      <c r="IOM105" s="183"/>
      <c r="ION105" s="183"/>
      <c r="IOO105" s="184"/>
      <c r="IOP105" s="185"/>
      <c r="IOQ105" s="183"/>
      <c r="IOS105" s="182"/>
      <c r="IOX105" s="183"/>
      <c r="IOY105" s="183"/>
      <c r="IOZ105" s="183"/>
      <c r="IPA105" s="184"/>
      <c r="IPB105" s="185"/>
      <c r="IPC105" s="183"/>
      <c r="IPE105" s="182"/>
      <c r="IPJ105" s="183"/>
      <c r="IPK105" s="183"/>
      <c r="IPL105" s="183"/>
      <c r="IPM105" s="184"/>
      <c r="IPN105" s="185"/>
      <c r="IPO105" s="183"/>
      <c r="IPQ105" s="182"/>
      <c r="IPV105" s="183"/>
      <c r="IPW105" s="183"/>
      <c r="IPX105" s="183"/>
      <c r="IPY105" s="184"/>
      <c r="IPZ105" s="185"/>
      <c r="IQA105" s="183"/>
      <c r="IQC105" s="182"/>
      <c r="IQH105" s="183"/>
      <c r="IQI105" s="183"/>
      <c r="IQJ105" s="183"/>
      <c r="IQK105" s="184"/>
      <c r="IQL105" s="185"/>
      <c r="IQM105" s="183"/>
      <c r="IQO105" s="182"/>
      <c r="IQT105" s="183"/>
      <c r="IQU105" s="183"/>
      <c r="IQV105" s="183"/>
      <c r="IQW105" s="184"/>
      <c r="IQX105" s="185"/>
      <c r="IQY105" s="183"/>
      <c r="IRA105" s="182"/>
      <c r="IRF105" s="183"/>
      <c r="IRG105" s="183"/>
      <c r="IRH105" s="183"/>
      <c r="IRI105" s="184"/>
      <c r="IRJ105" s="185"/>
      <c r="IRK105" s="183"/>
      <c r="IRM105" s="182"/>
      <c r="IRR105" s="183"/>
      <c r="IRS105" s="183"/>
      <c r="IRT105" s="183"/>
      <c r="IRU105" s="184"/>
      <c r="IRV105" s="185"/>
      <c r="IRW105" s="183"/>
      <c r="IRY105" s="182"/>
      <c r="ISD105" s="183"/>
      <c r="ISE105" s="183"/>
      <c r="ISF105" s="183"/>
      <c r="ISG105" s="184"/>
      <c r="ISH105" s="185"/>
      <c r="ISI105" s="183"/>
      <c r="ISK105" s="182"/>
      <c r="ISP105" s="183"/>
      <c r="ISQ105" s="183"/>
      <c r="ISR105" s="183"/>
      <c r="ISS105" s="184"/>
      <c r="IST105" s="185"/>
      <c r="ISU105" s="183"/>
      <c r="ISW105" s="182"/>
      <c r="ITB105" s="183"/>
      <c r="ITC105" s="183"/>
      <c r="ITD105" s="183"/>
      <c r="ITE105" s="184"/>
      <c r="ITF105" s="185"/>
      <c r="ITG105" s="183"/>
      <c r="ITI105" s="182"/>
      <c r="ITN105" s="183"/>
      <c r="ITO105" s="183"/>
      <c r="ITP105" s="183"/>
      <c r="ITQ105" s="184"/>
      <c r="ITR105" s="185"/>
      <c r="ITS105" s="183"/>
      <c r="ITU105" s="182"/>
      <c r="ITZ105" s="183"/>
      <c r="IUA105" s="183"/>
      <c r="IUB105" s="183"/>
      <c r="IUC105" s="184"/>
      <c r="IUD105" s="185"/>
      <c r="IUE105" s="183"/>
      <c r="IUG105" s="182"/>
      <c r="IUL105" s="183"/>
      <c r="IUM105" s="183"/>
      <c r="IUN105" s="183"/>
      <c r="IUO105" s="184"/>
      <c r="IUP105" s="185"/>
      <c r="IUQ105" s="183"/>
      <c r="IUS105" s="182"/>
      <c r="IUX105" s="183"/>
      <c r="IUY105" s="183"/>
      <c r="IUZ105" s="183"/>
      <c r="IVA105" s="184"/>
      <c r="IVB105" s="185"/>
      <c r="IVC105" s="183"/>
      <c r="IVE105" s="182"/>
      <c r="IVJ105" s="183"/>
      <c r="IVK105" s="183"/>
      <c r="IVL105" s="183"/>
      <c r="IVM105" s="184"/>
      <c r="IVN105" s="185"/>
      <c r="IVO105" s="183"/>
      <c r="IVQ105" s="182"/>
      <c r="IVV105" s="183"/>
      <c r="IVW105" s="183"/>
      <c r="IVX105" s="183"/>
      <c r="IVY105" s="184"/>
      <c r="IVZ105" s="185"/>
      <c r="IWA105" s="183"/>
      <c r="IWC105" s="182"/>
      <c r="IWH105" s="183"/>
      <c r="IWI105" s="183"/>
      <c r="IWJ105" s="183"/>
      <c r="IWK105" s="184"/>
      <c r="IWL105" s="185"/>
      <c r="IWM105" s="183"/>
      <c r="IWO105" s="182"/>
      <c r="IWT105" s="183"/>
      <c r="IWU105" s="183"/>
      <c r="IWV105" s="183"/>
      <c r="IWW105" s="184"/>
      <c r="IWX105" s="185"/>
      <c r="IWY105" s="183"/>
      <c r="IXA105" s="182"/>
      <c r="IXF105" s="183"/>
      <c r="IXG105" s="183"/>
      <c r="IXH105" s="183"/>
      <c r="IXI105" s="184"/>
      <c r="IXJ105" s="185"/>
      <c r="IXK105" s="183"/>
      <c r="IXM105" s="182"/>
      <c r="IXR105" s="183"/>
      <c r="IXS105" s="183"/>
      <c r="IXT105" s="183"/>
      <c r="IXU105" s="184"/>
      <c r="IXV105" s="185"/>
      <c r="IXW105" s="183"/>
      <c r="IXY105" s="182"/>
      <c r="IYD105" s="183"/>
      <c r="IYE105" s="183"/>
      <c r="IYF105" s="183"/>
      <c r="IYG105" s="184"/>
      <c r="IYH105" s="185"/>
      <c r="IYI105" s="183"/>
      <c r="IYK105" s="182"/>
      <c r="IYP105" s="183"/>
      <c r="IYQ105" s="183"/>
      <c r="IYR105" s="183"/>
      <c r="IYS105" s="184"/>
      <c r="IYT105" s="185"/>
      <c r="IYU105" s="183"/>
      <c r="IYW105" s="182"/>
      <c r="IZB105" s="183"/>
      <c r="IZC105" s="183"/>
      <c r="IZD105" s="183"/>
      <c r="IZE105" s="184"/>
      <c r="IZF105" s="185"/>
      <c r="IZG105" s="183"/>
      <c r="IZI105" s="182"/>
      <c r="IZN105" s="183"/>
      <c r="IZO105" s="183"/>
      <c r="IZP105" s="183"/>
      <c r="IZQ105" s="184"/>
      <c r="IZR105" s="185"/>
      <c r="IZS105" s="183"/>
      <c r="IZU105" s="182"/>
      <c r="IZZ105" s="183"/>
      <c r="JAA105" s="183"/>
      <c r="JAB105" s="183"/>
      <c r="JAC105" s="184"/>
      <c r="JAD105" s="185"/>
      <c r="JAE105" s="183"/>
      <c r="JAG105" s="182"/>
      <c r="JAL105" s="183"/>
      <c r="JAM105" s="183"/>
      <c r="JAN105" s="183"/>
      <c r="JAO105" s="184"/>
      <c r="JAP105" s="185"/>
      <c r="JAQ105" s="183"/>
      <c r="JAS105" s="182"/>
      <c r="JAX105" s="183"/>
      <c r="JAY105" s="183"/>
      <c r="JAZ105" s="183"/>
      <c r="JBA105" s="184"/>
      <c r="JBB105" s="185"/>
      <c r="JBC105" s="183"/>
      <c r="JBE105" s="182"/>
      <c r="JBJ105" s="183"/>
      <c r="JBK105" s="183"/>
      <c r="JBL105" s="183"/>
      <c r="JBM105" s="184"/>
      <c r="JBN105" s="185"/>
      <c r="JBO105" s="183"/>
      <c r="JBQ105" s="182"/>
      <c r="JBV105" s="183"/>
      <c r="JBW105" s="183"/>
      <c r="JBX105" s="183"/>
      <c r="JBY105" s="184"/>
      <c r="JBZ105" s="185"/>
      <c r="JCA105" s="183"/>
      <c r="JCC105" s="182"/>
      <c r="JCH105" s="183"/>
      <c r="JCI105" s="183"/>
      <c r="JCJ105" s="183"/>
      <c r="JCK105" s="184"/>
      <c r="JCL105" s="185"/>
      <c r="JCM105" s="183"/>
      <c r="JCO105" s="182"/>
      <c r="JCT105" s="183"/>
      <c r="JCU105" s="183"/>
      <c r="JCV105" s="183"/>
      <c r="JCW105" s="184"/>
      <c r="JCX105" s="185"/>
      <c r="JCY105" s="183"/>
      <c r="JDA105" s="182"/>
      <c r="JDF105" s="183"/>
      <c r="JDG105" s="183"/>
      <c r="JDH105" s="183"/>
      <c r="JDI105" s="184"/>
      <c r="JDJ105" s="185"/>
      <c r="JDK105" s="183"/>
      <c r="JDM105" s="182"/>
      <c r="JDR105" s="183"/>
      <c r="JDS105" s="183"/>
      <c r="JDT105" s="183"/>
      <c r="JDU105" s="184"/>
      <c r="JDV105" s="185"/>
      <c r="JDW105" s="183"/>
      <c r="JDY105" s="182"/>
      <c r="JED105" s="183"/>
      <c r="JEE105" s="183"/>
      <c r="JEF105" s="183"/>
      <c r="JEG105" s="184"/>
      <c r="JEH105" s="185"/>
      <c r="JEI105" s="183"/>
      <c r="JEK105" s="182"/>
      <c r="JEP105" s="183"/>
      <c r="JEQ105" s="183"/>
      <c r="JER105" s="183"/>
      <c r="JES105" s="184"/>
      <c r="JET105" s="185"/>
      <c r="JEU105" s="183"/>
      <c r="JEW105" s="182"/>
      <c r="JFB105" s="183"/>
      <c r="JFC105" s="183"/>
      <c r="JFD105" s="183"/>
      <c r="JFE105" s="184"/>
      <c r="JFF105" s="185"/>
      <c r="JFG105" s="183"/>
      <c r="JFI105" s="182"/>
      <c r="JFN105" s="183"/>
      <c r="JFO105" s="183"/>
      <c r="JFP105" s="183"/>
      <c r="JFQ105" s="184"/>
      <c r="JFR105" s="185"/>
      <c r="JFS105" s="183"/>
      <c r="JFU105" s="182"/>
      <c r="JFZ105" s="183"/>
      <c r="JGA105" s="183"/>
      <c r="JGB105" s="183"/>
      <c r="JGC105" s="184"/>
      <c r="JGD105" s="185"/>
      <c r="JGE105" s="183"/>
      <c r="JGG105" s="182"/>
      <c r="JGL105" s="183"/>
      <c r="JGM105" s="183"/>
      <c r="JGN105" s="183"/>
      <c r="JGO105" s="184"/>
      <c r="JGP105" s="185"/>
      <c r="JGQ105" s="183"/>
      <c r="JGS105" s="182"/>
      <c r="JGX105" s="183"/>
      <c r="JGY105" s="183"/>
      <c r="JGZ105" s="183"/>
      <c r="JHA105" s="184"/>
      <c r="JHB105" s="185"/>
      <c r="JHC105" s="183"/>
      <c r="JHE105" s="182"/>
      <c r="JHJ105" s="183"/>
      <c r="JHK105" s="183"/>
      <c r="JHL105" s="183"/>
      <c r="JHM105" s="184"/>
      <c r="JHN105" s="185"/>
      <c r="JHO105" s="183"/>
      <c r="JHQ105" s="182"/>
      <c r="JHV105" s="183"/>
      <c r="JHW105" s="183"/>
      <c r="JHX105" s="183"/>
      <c r="JHY105" s="184"/>
      <c r="JHZ105" s="185"/>
      <c r="JIA105" s="183"/>
      <c r="JIC105" s="182"/>
      <c r="JIH105" s="183"/>
      <c r="JII105" s="183"/>
      <c r="JIJ105" s="183"/>
      <c r="JIK105" s="184"/>
      <c r="JIL105" s="185"/>
      <c r="JIM105" s="183"/>
      <c r="JIO105" s="182"/>
      <c r="JIT105" s="183"/>
      <c r="JIU105" s="183"/>
      <c r="JIV105" s="183"/>
      <c r="JIW105" s="184"/>
      <c r="JIX105" s="185"/>
      <c r="JIY105" s="183"/>
      <c r="JJA105" s="182"/>
      <c r="JJF105" s="183"/>
      <c r="JJG105" s="183"/>
      <c r="JJH105" s="183"/>
      <c r="JJI105" s="184"/>
      <c r="JJJ105" s="185"/>
      <c r="JJK105" s="183"/>
      <c r="JJM105" s="182"/>
      <c r="JJR105" s="183"/>
      <c r="JJS105" s="183"/>
      <c r="JJT105" s="183"/>
      <c r="JJU105" s="184"/>
      <c r="JJV105" s="185"/>
      <c r="JJW105" s="183"/>
      <c r="JJY105" s="182"/>
      <c r="JKD105" s="183"/>
      <c r="JKE105" s="183"/>
      <c r="JKF105" s="183"/>
      <c r="JKG105" s="184"/>
      <c r="JKH105" s="185"/>
      <c r="JKI105" s="183"/>
      <c r="JKK105" s="182"/>
      <c r="JKP105" s="183"/>
      <c r="JKQ105" s="183"/>
      <c r="JKR105" s="183"/>
      <c r="JKS105" s="184"/>
      <c r="JKT105" s="185"/>
      <c r="JKU105" s="183"/>
      <c r="JKW105" s="182"/>
      <c r="JLB105" s="183"/>
      <c r="JLC105" s="183"/>
      <c r="JLD105" s="183"/>
      <c r="JLE105" s="184"/>
      <c r="JLF105" s="185"/>
      <c r="JLG105" s="183"/>
      <c r="JLI105" s="182"/>
      <c r="JLN105" s="183"/>
      <c r="JLO105" s="183"/>
      <c r="JLP105" s="183"/>
      <c r="JLQ105" s="184"/>
      <c r="JLR105" s="185"/>
      <c r="JLS105" s="183"/>
      <c r="JLU105" s="182"/>
      <c r="JLZ105" s="183"/>
      <c r="JMA105" s="183"/>
      <c r="JMB105" s="183"/>
      <c r="JMC105" s="184"/>
      <c r="JMD105" s="185"/>
      <c r="JME105" s="183"/>
      <c r="JMG105" s="182"/>
      <c r="JML105" s="183"/>
      <c r="JMM105" s="183"/>
      <c r="JMN105" s="183"/>
      <c r="JMO105" s="184"/>
      <c r="JMP105" s="185"/>
      <c r="JMQ105" s="183"/>
      <c r="JMS105" s="182"/>
      <c r="JMX105" s="183"/>
      <c r="JMY105" s="183"/>
      <c r="JMZ105" s="183"/>
      <c r="JNA105" s="184"/>
      <c r="JNB105" s="185"/>
      <c r="JNC105" s="183"/>
      <c r="JNE105" s="182"/>
      <c r="JNJ105" s="183"/>
      <c r="JNK105" s="183"/>
      <c r="JNL105" s="183"/>
      <c r="JNM105" s="184"/>
      <c r="JNN105" s="185"/>
      <c r="JNO105" s="183"/>
      <c r="JNQ105" s="182"/>
      <c r="JNV105" s="183"/>
      <c r="JNW105" s="183"/>
      <c r="JNX105" s="183"/>
      <c r="JNY105" s="184"/>
      <c r="JNZ105" s="185"/>
      <c r="JOA105" s="183"/>
      <c r="JOC105" s="182"/>
      <c r="JOH105" s="183"/>
      <c r="JOI105" s="183"/>
      <c r="JOJ105" s="183"/>
      <c r="JOK105" s="184"/>
      <c r="JOL105" s="185"/>
      <c r="JOM105" s="183"/>
      <c r="JOO105" s="182"/>
      <c r="JOT105" s="183"/>
      <c r="JOU105" s="183"/>
      <c r="JOV105" s="183"/>
      <c r="JOW105" s="184"/>
      <c r="JOX105" s="185"/>
      <c r="JOY105" s="183"/>
      <c r="JPA105" s="182"/>
      <c r="JPF105" s="183"/>
      <c r="JPG105" s="183"/>
      <c r="JPH105" s="183"/>
      <c r="JPI105" s="184"/>
      <c r="JPJ105" s="185"/>
      <c r="JPK105" s="183"/>
      <c r="JPM105" s="182"/>
      <c r="JPR105" s="183"/>
      <c r="JPS105" s="183"/>
      <c r="JPT105" s="183"/>
      <c r="JPU105" s="184"/>
      <c r="JPV105" s="185"/>
      <c r="JPW105" s="183"/>
      <c r="JPY105" s="182"/>
      <c r="JQD105" s="183"/>
      <c r="JQE105" s="183"/>
      <c r="JQF105" s="183"/>
      <c r="JQG105" s="184"/>
      <c r="JQH105" s="185"/>
      <c r="JQI105" s="183"/>
      <c r="JQK105" s="182"/>
      <c r="JQP105" s="183"/>
      <c r="JQQ105" s="183"/>
      <c r="JQR105" s="183"/>
      <c r="JQS105" s="184"/>
      <c r="JQT105" s="185"/>
      <c r="JQU105" s="183"/>
      <c r="JQW105" s="182"/>
      <c r="JRB105" s="183"/>
      <c r="JRC105" s="183"/>
      <c r="JRD105" s="183"/>
      <c r="JRE105" s="184"/>
      <c r="JRF105" s="185"/>
      <c r="JRG105" s="183"/>
      <c r="JRI105" s="182"/>
      <c r="JRN105" s="183"/>
      <c r="JRO105" s="183"/>
      <c r="JRP105" s="183"/>
      <c r="JRQ105" s="184"/>
      <c r="JRR105" s="185"/>
      <c r="JRS105" s="183"/>
      <c r="JRU105" s="182"/>
      <c r="JRZ105" s="183"/>
      <c r="JSA105" s="183"/>
      <c r="JSB105" s="183"/>
      <c r="JSC105" s="184"/>
      <c r="JSD105" s="185"/>
      <c r="JSE105" s="183"/>
      <c r="JSG105" s="182"/>
      <c r="JSL105" s="183"/>
      <c r="JSM105" s="183"/>
      <c r="JSN105" s="183"/>
      <c r="JSO105" s="184"/>
      <c r="JSP105" s="185"/>
      <c r="JSQ105" s="183"/>
      <c r="JSS105" s="182"/>
      <c r="JSX105" s="183"/>
      <c r="JSY105" s="183"/>
      <c r="JSZ105" s="183"/>
      <c r="JTA105" s="184"/>
      <c r="JTB105" s="185"/>
      <c r="JTC105" s="183"/>
      <c r="JTE105" s="182"/>
      <c r="JTJ105" s="183"/>
      <c r="JTK105" s="183"/>
      <c r="JTL105" s="183"/>
      <c r="JTM105" s="184"/>
      <c r="JTN105" s="185"/>
      <c r="JTO105" s="183"/>
      <c r="JTQ105" s="182"/>
      <c r="JTV105" s="183"/>
      <c r="JTW105" s="183"/>
      <c r="JTX105" s="183"/>
      <c r="JTY105" s="184"/>
      <c r="JTZ105" s="185"/>
      <c r="JUA105" s="183"/>
      <c r="JUC105" s="182"/>
      <c r="JUH105" s="183"/>
      <c r="JUI105" s="183"/>
      <c r="JUJ105" s="183"/>
      <c r="JUK105" s="184"/>
      <c r="JUL105" s="185"/>
      <c r="JUM105" s="183"/>
      <c r="JUO105" s="182"/>
      <c r="JUT105" s="183"/>
      <c r="JUU105" s="183"/>
      <c r="JUV105" s="183"/>
      <c r="JUW105" s="184"/>
      <c r="JUX105" s="185"/>
      <c r="JUY105" s="183"/>
      <c r="JVA105" s="182"/>
      <c r="JVF105" s="183"/>
      <c r="JVG105" s="183"/>
      <c r="JVH105" s="183"/>
      <c r="JVI105" s="184"/>
      <c r="JVJ105" s="185"/>
      <c r="JVK105" s="183"/>
      <c r="JVM105" s="182"/>
      <c r="JVR105" s="183"/>
      <c r="JVS105" s="183"/>
      <c r="JVT105" s="183"/>
      <c r="JVU105" s="184"/>
      <c r="JVV105" s="185"/>
      <c r="JVW105" s="183"/>
      <c r="JVY105" s="182"/>
      <c r="JWD105" s="183"/>
      <c r="JWE105" s="183"/>
      <c r="JWF105" s="183"/>
      <c r="JWG105" s="184"/>
      <c r="JWH105" s="185"/>
      <c r="JWI105" s="183"/>
      <c r="JWK105" s="182"/>
      <c r="JWP105" s="183"/>
      <c r="JWQ105" s="183"/>
      <c r="JWR105" s="183"/>
      <c r="JWS105" s="184"/>
      <c r="JWT105" s="185"/>
      <c r="JWU105" s="183"/>
      <c r="JWW105" s="182"/>
      <c r="JXB105" s="183"/>
      <c r="JXC105" s="183"/>
      <c r="JXD105" s="183"/>
      <c r="JXE105" s="184"/>
      <c r="JXF105" s="185"/>
      <c r="JXG105" s="183"/>
      <c r="JXI105" s="182"/>
      <c r="JXN105" s="183"/>
      <c r="JXO105" s="183"/>
      <c r="JXP105" s="183"/>
      <c r="JXQ105" s="184"/>
      <c r="JXR105" s="185"/>
      <c r="JXS105" s="183"/>
      <c r="JXU105" s="182"/>
      <c r="JXZ105" s="183"/>
      <c r="JYA105" s="183"/>
      <c r="JYB105" s="183"/>
      <c r="JYC105" s="184"/>
      <c r="JYD105" s="185"/>
      <c r="JYE105" s="183"/>
      <c r="JYG105" s="182"/>
      <c r="JYL105" s="183"/>
      <c r="JYM105" s="183"/>
      <c r="JYN105" s="183"/>
      <c r="JYO105" s="184"/>
      <c r="JYP105" s="185"/>
      <c r="JYQ105" s="183"/>
      <c r="JYS105" s="182"/>
      <c r="JYX105" s="183"/>
      <c r="JYY105" s="183"/>
      <c r="JYZ105" s="183"/>
      <c r="JZA105" s="184"/>
      <c r="JZB105" s="185"/>
      <c r="JZC105" s="183"/>
      <c r="JZE105" s="182"/>
      <c r="JZJ105" s="183"/>
      <c r="JZK105" s="183"/>
      <c r="JZL105" s="183"/>
      <c r="JZM105" s="184"/>
      <c r="JZN105" s="185"/>
      <c r="JZO105" s="183"/>
      <c r="JZQ105" s="182"/>
      <c r="JZV105" s="183"/>
      <c r="JZW105" s="183"/>
      <c r="JZX105" s="183"/>
      <c r="JZY105" s="184"/>
      <c r="JZZ105" s="185"/>
      <c r="KAA105" s="183"/>
      <c r="KAC105" s="182"/>
      <c r="KAH105" s="183"/>
      <c r="KAI105" s="183"/>
      <c r="KAJ105" s="183"/>
      <c r="KAK105" s="184"/>
      <c r="KAL105" s="185"/>
      <c r="KAM105" s="183"/>
      <c r="KAO105" s="182"/>
      <c r="KAT105" s="183"/>
      <c r="KAU105" s="183"/>
      <c r="KAV105" s="183"/>
      <c r="KAW105" s="184"/>
      <c r="KAX105" s="185"/>
      <c r="KAY105" s="183"/>
      <c r="KBA105" s="182"/>
      <c r="KBF105" s="183"/>
      <c r="KBG105" s="183"/>
      <c r="KBH105" s="183"/>
      <c r="KBI105" s="184"/>
      <c r="KBJ105" s="185"/>
      <c r="KBK105" s="183"/>
      <c r="KBM105" s="182"/>
      <c r="KBR105" s="183"/>
      <c r="KBS105" s="183"/>
      <c r="KBT105" s="183"/>
      <c r="KBU105" s="184"/>
      <c r="KBV105" s="185"/>
      <c r="KBW105" s="183"/>
      <c r="KBY105" s="182"/>
      <c r="KCD105" s="183"/>
      <c r="KCE105" s="183"/>
      <c r="KCF105" s="183"/>
      <c r="KCG105" s="184"/>
      <c r="KCH105" s="185"/>
      <c r="KCI105" s="183"/>
      <c r="KCK105" s="182"/>
      <c r="KCP105" s="183"/>
      <c r="KCQ105" s="183"/>
      <c r="KCR105" s="183"/>
      <c r="KCS105" s="184"/>
      <c r="KCT105" s="185"/>
      <c r="KCU105" s="183"/>
      <c r="KCW105" s="182"/>
      <c r="KDB105" s="183"/>
      <c r="KDC105" s="183"/>
      <c r="KDD105" s="183"/>
      <c r="KDE105" s="184"/>
      <c r="KDF105" s="185"/>
      <c r="KDG105" s="183"/>
      <c r="KDI105" s="182"/>
      <c r="KDN105" s="183"/>
      <c r="KDO105" s="183"/>
      <c r="KDP105" s="183"/>
      <c r="KDQ105" s="184"/>
      <c r="KDR105" s="185"/>
      <c r="KDS105" s="183"/>
      <c r="KDU105" s="182"/>
      <c r="KDZ105" s="183"/>
      <c r="KEA105" s="183"/>
      <c r="KEB105" s="183"/>
      <c r="KEC105" s="184"/>
      <c r="KED105" s="185"/>
      <c r="KEE105" s="183"/>
      <c r="KEG105" s="182"/>
      <c r="KEL105" s="183"/>
      <c r="KEM105" s="183"/>
      <c r="KEN105" s="183"/>
      <c r="KEO105" s="184"/>
      <c r="KEP105" s="185"/>
      <c r="KEQ105" s="183"/>
      <c r="KES105" s="182"/>
      <c r="KEX105" s="183"/>
      <c r="KEY105" s="183"/>
      <c r="KEZ105" s="183"/>
      <c r="KFA105" s="184"/>
      <c r="KFB105" s="185"/>
      <c r="KFC105" s="183"/>
      <c r="KFE105" s="182"/>
      <c r="KFJ105" s="183"/>
      <c r="KFK105" s="183"/>
      <c r="KFL105" s="183"/>
      <c r="KFM105" s="184"/>
      <c r="KFN105" s="185"/>
      <c r="KFO105" s="183"/>
      <c r="KFQ105" s="182"/>
      <c r="KFV105" s="183"/>
      <c r="KFW105" s="183"/>
      <c r="KFX105" s="183"/>
      <c r="KFY105" s="184"/>
      <c r="KFZ105" s="185"/>
      <c r="KGA105" s="183"/>
      <c r="KGC105" s="182"/>
      <c r="KGH105" s="183"/>
      <c r="KGI105" s="183"/>
      <c r="KGJ105" s="183"/>
      <c r="KGK105" s="184"/>
      <c r="KGL105" s="185"/>
      <c r="KGM105" s="183"/>
      <c r="KGO105" s="182"/>
      <c r="KGT105" s="183"/>
      <c r="KGU105" s="183"/>
      <c r="KGV105" s="183"/>
      <c r="KGW105" s="184"/>
      <c r="KGX105" s="185"/>
      <c r="KGY105" s="183"/>
      <c r="KHA105" s="182"/>
      <c r="KHF105" s="183"/>
      <c r="KHG105" s="183"/>
      <c r="KHH105" s="183"/>
      <c r="KHI105" s="184"/>
      <c r="KHJ105" s="185"/>
      <c r="KHK105" s="183"/>
      <c r="KHM105" s="182"/>
      <c r="KHR105" s="183"/>
      <c r="KHS105" s="183"/>
      <c r="KHT105" s="183"/>
      <c r="KHU105" s="184"/>
      <c r="KHV105" s="185"/>
      <c r="KHW105" s="183"/>
      <c r="KHY105" s="182"/>
      <c r="KID105" s="183"/>
      <c r="KIE105" s="183"/>
      <c r="KIF105" s="183"/>
      <c r="KIG105" s="184"/>
      <c r="KIH105" s="185"/>
      <c r="KII105" s="183"/>
      <c r="KIK105" s="182"/>
      <c r="KIP105" s="183"/>
      <c r="KIQ105" s="183"/>
      <c r="KIR105" s="183"/>
      <c r="KIS105" s="184"/>
      <c r="KIT105" s="185"/>
      <c r="KIU105" s="183"/>
      <c r="KIW105" s="182"/>
      <c r="KJB105" s="183"/>
      <c r="KJC105" s="183"/>
      <c r="KJD105" s="183"/>
      <c r="KJE105" s="184"/>
      <c r="KJF105" s="185"/>
      <c r="KJG105" s="183"/>
      <c r="KJI105" s="182"/>
      <c r="KJN105" s="183"/>
      <c r="KJO105" s="183"/>
      <c r="KJP105" s="183"/>
      <c r="KJQ105" s="184"/>
      <c r="KJR105" s="185"/>
      <c r="KJS105" s="183"/>
      <c r="KJU105" s="182"/>
      <c r="KJZ105" s="183"/>
      <c r="KKA105" s="183"/>
      <c r="KKB105" s="183"/>
      <c r="KKC105" s="184"/>
      <c r="KKD105" s="185"/>
      <c r="KKE105" s="183"/>
      <c r="KKG105" s="182"/>
      <c r="KKL105" s="183"/>
      <c r="KKM105" s="183"/>
      <c r="KKN105" s="183"/>
      <c r="KKO105" s="184"/>
      <c r="KKP105" s="185"/>
      <c r="KKQ105" s="183"/>
      <c r="KKS105" s="182"/>
      <c r="KKX105" s="183"/>
      <c r="KKY105" s="183"/>
      <c r="KKZ105" s="183"/>
      <c r="KLA105" s="184"/>
      <c r="KLB105" s="185"/>
      <c r="KLC105" s="183"/>
      <c r="KLE105" s="182"/>
      <c r="KLJ105" s="183"/>
      <c r="KLK105" s="183"/>
      <c r="KLL105" s="183"/>
      <c r="KLM105" s="184"/>
      <c r="KLN105" s="185"/>
      <c r="KLO105" s="183"/>
      <c r="KLQ105" s="182"/>
      <c r="KLV105" s="183"/>
      <c r="KLW105" s="183"/>
      <c r="KLX105" s="183"/>
      <c r="KLY105" s="184"/>
      <c r="KLZ105" s="185"/>
      <c r="KMA105" s="183"/>
      <c r="KMC105" s="182"/>
      <c r="KMH105" s="183"/>
      <c r="KMI105" s="183"/>
      <c r="KMJ105" s="183"/>
      <c r="KMK105" s="184"/>
      <c r="KML105" s="185"/>
      <c r="KMM105" s="183"/>
      <c r="KMO105" s="182"/>
      <c r="KMT105" s="183"/>
      <c r="KMU105" s="183"/>
      <c r="KMV105" s="183"/>
      <c r="KMW105" s="184"/>
      <c r="KMX105" s="185"/>
      <c r="KMY105" s="183"/>
      <c r="KNA105" s="182"/>
      <c r="KNF105" s="183"/>
      <c r="KNG105" s="183"/>
      <c r="KNH105" s="183"/>
      <c r="KNI105" s="184"/>
      <c r="KNJ105" s="185"/>
      <c r="KNK105" s="183"/>
      <c r="KNM105" s="182"/>
      <c r="KNR105" s="183"/>
      <c r="KNS105" s="183"/>
      <c r="KNT105" s="183"/>
      <c r="KNU105" s="184"/>
      <c r="KNV105" s="185"/>
      <c r="KNW105" s="183"/>
      <c r="KNY105" s="182"/>
      <c r="KOD105" s="183"/>
      <c r="KOE105" s="183"/>
      <c r="KOF105" s="183"/>
      <c r="KOG105" s="184"/>
      <c r="KOH105" s="185"/>
      <c r="KOI105" s="183"/>
      <c r="KOK105" s="182"/>
      <c r="KOP105" s="183"/>
      <c r="KOQ105" s="183"/>
      <c r="KOR105" s="183"/>
      <c r="KOS105" s="184"/>
      <c r="KOT105" s="185"/>
      <c r="KOU105" s="183"/>
      <c r="KOW105" s="182"/>
      <c r="KPB105" s="183"/>
      <c r="KPC105" s="183"/>
      <c r="KPD105" s="183"/>
      <c r="KPE105" s="184"/>
      <c r="KPF105" s="185"/>
      <c r="KPG105" s="183"/>
      <c r="KPI105" s="182"/>
      <c r="KPN105" s="183"/>
      <c r="KPO105" s="183"/>
      <c r="KPP105" s="183"/>
      <c r="KPQ105" s="184"/>
      <c r="KPR105" s="185"/>
      <c r="KPS105" s="183"/>
      <c r="KPU105" s="182"/>
      <c r="KPZ105" s="183"/>
      <c r="KQA105" s="183"/>
      <c r="KQB105" s="183"/>
      <c r="KQC105" s="184"/>
      <c r="KQD105" s="185"/>
      <c r="KQE105" s="183"/>
      <c r="KQG105" s="182"/>
      <c r="KQL105" s="183"/>
      <c r="KQM105" s="183"/>
      <c r="KQN105" s="183"/>
      <c r="KQO105" s="184"/>
      <c r="KQP105" s="185"/>
      <c r="KQQ105" s="183"/>
      <c r="KQS105" s="182"/>
      <c r="KQX105" s="183"/>
      <c r="KQY105" s="183"/>
      <c r="KQZ105" s="183"/>
      <c r="KRA105" s="184"/>
      <c r="KRB105" s="185"/>
      <c r="KRC105" s="183"/>
      <c r="KRE105" s="182"/>
      <c r="KRJ105" s="183"/>
      <c r="KRK105" s="183"/>
      <c r="KRL105" s="183"/>
      <c r="KRM105" s="184"/>
      <c r="KRN105" s="185"/>
      <c r="KRO105" s="183"/>
      <c r="KRQ105" s="182"/>
      <c r="KRV105" s="183"/>
      <c r="KRW105" s="183"/>
      <c r="KRX105" s="183"/>
      <c r="KRY105" s="184"/>
      <c r="KRZ105" s="185"/>
      <c r="KSA105" s="183"/>
      <c r="KSC105" s="182"/>
      <c r="KSH105" s="183"/>
      <c r="KSI105" s="183"/>
      <c r="KSJ105" s="183"/>
      <c r="KSK105" s="184"/>
      <c r="KSL105" s="185"/>
      <c r="KSM105" s="183"/>
      <c r="KSO105" s="182"/>
      <c r="KST105" s="183"/>
      <c r="KSU105" s="183"/>
      <c r="KSV105" s="183"/>
      <c r="KSW105" s="184"/>
      <c r="KSX105" s="185"/>
      <c r="KSY105" s="183"/>
      <c r="KTA105" s="182"/>
      <c r="KTF105" s="183"/>
      <c r="KTG105" s="183"/>
      <c r="KTH105" s="183"/>
      <c r="KTI105" s="184"/>
      <c r="KTJ105" s="185"/>
      <c r="KTK105" s="183"/>
      <c r="KTM105" s="182"/>
      <c r="KTR105" s="183"/>
      <c r="KTS105" s="183"/>
      <c r="KTT105" s="183"/>
      <c r="KTU105" s="184"/>
      <c r="KTV105" s="185"/>
      <c r="KTW105" s="183"/>
      <c r="KTY105" s="182"/>
      <c r="KUD105" s="183"/>
      <c r="KUE105" s="183"/>
      <c r="KUF105" s="183"/>
      <c r="KUG105" s="184"/>
      <c r="KUH105" s="185"/>
      <c r="KUI105" s="183"/>
      <c r="KUK105" s="182"/>
      <c r="KUP105" s="183"/>
      <c r="KUQ105" s="183"/>
      <c r="KUR105" s="183"/>
      <c r="KUS105" s="184"/>
      <c r="KUT105" s="185"/>
      <c r="KUU105" s="183"/>
      <c r="KUW105" s="182"/>
      <c r="KVB105" s="183"/>
      <c r="KVC105" s="183"/>
      <c r="KVD105" s="183"/>
      <c r="KVE105" s="184"/>
      <c r="KVF105" s="185"/>
      <c r="KVG105" s="183"/>
      <c r="KVI105" s="182"/>
      <c r="KVN105" s="183"/>
      <c r="KVO105" s="183"/>
      <c r="KVP105" s="183"/>
      <c r="KVQ105" s="184"/>
      <c r="KVR105" s="185"/>
      <c r="KVS105" s="183"/>
      <c r="KVU105" s="182"/>
      <c r="KVZ105" s="183"/>
      <c r="KWA105" s="183"/>
      <c r="KWB105" s="183"/>
      <c r="KWC105" s="184"/>
      <c r="KWD105" s="185"/>
      <c r="KWE105" s="183"/>
      <c r="KWG105" s="182"/>
      <c r="KWL105" s="183"/>
      <c r="KWM105" s="183"/>
      <c r="KWN105" s="183"/>
      <c r="KWO105" s="184"/>
      <c r="KWP105" s="185"/>
      <c r="KWQ105" s="183"/>
      <c r="KWS105" s="182"/>
      <c r="KWX105" s="183"/>
      <c r="KWY105" s="183"/>
      <c r="KWZ105" s="183"/>
      <c r="KXA105" s="184"/>
      <c r="KXB105" s="185"/>
      <c r="KXC105" s="183"/>
      <c r="KXE105" s="182"/>
      <c r="KXJ105" s="183"/>
      <c r="KXK105" s="183"/>
      <c r="KXL105" s="183"/>
      <c r="KXM105" s="184"/>
      <c r="KXN105" s="185"/>
      <c r="KXO105" s="183"/>
      <c r="KXQ105" s="182"/>
      <c r="KXV105" s="183"/>
      <c r="KXW105" s="183"/>
      <c r="KXX105" s="183"/>
      <c r="KXY105" s="184"/>
      <c r="KXZ105" s="185"/>
      <c r="KYA105" s="183"/>
      <c r="KYC105" s="182"/>
      <c r="KYH105" s="183"/>
      <c r="KYI105" s="183"/>
      <c r="KYJ105" s="183"/>
      <c r="KYK105" s="184"/>
      <c r="KYL105" s="185"/>
      <c r="KYM105" s="183"/>
      <c r="KYO105" s="182"/>
      <c r="KYT105" s="183"/>
      <c r="KYU105" s="183"/>
      <c r="KYV105" s="183"/>
      <c r="KYW105" s="184"/>
      <c r="KYX105" s="185"/>
      <c r="KYY105" s="183"/>
      <c r="KZA105" s="182"/>
      <c r="KZF105" s="183"/>
      <c r="KZG105" s="183"/>
      <c r="KZH105" s="183"/>
      <c r="KZI105" s="184"/>
      <c r="KZJ105" s="185"/>
      <c r="KZK105" s="183"/>
      <c r="KZM105" s="182"/>
      <c r="KZR105" s="183"/>
      <c r="KZS105" s="183"/>
      <c r="KZT105" s="183"/>
      <c r="KZU105" s="184"/>
      <c r="KZV105" s="185"/>
      <c r="KZW105" s="183"/>
      <c r="KZY105" s="182"/>
      <c r="LAD105" s="183"/>
      <c r="LAE105" s="183"/>
      <c r="LAF105" s="183"/>
      <c r="LAG105" s="184"/>
      <c r="LAH105" s="185"/>
      <c r="LAI105" s="183"/>
      <c r="LAK105" s="182"/>
      <c r="LAP105" s="183"/>
      <c r="LAQ105" s="183"/>
      <c r="LAR105" s="183"/>
      <c r="LAS105" s="184"/>
      <c r="LAT105" s="185"/>
      <c r="LAU105" s="183"/>
      <c r="LAW105" s="182"/>
      <c r="LBB105" s="183"/>
      <c r="LBC105" s="183"/>
      <c r="LBD105" s="183"/>
      <c r="LBE105" s="184"/>
      <c r="LBF105" s="185"/>
      <c r="LBG105" s="183"/>
      <c r="LBI105" s="182"/>
      <c r="LBN105" s="183"/>
      <c r="LBO105" s="183"/>
      <c r="LBP105" s="183"/>
      <c r="LBQ105" s="184"/>
      <c r="LBR105" s="185"/>
      <c r="LBS105" s="183"/>
      <c r="LBU105" s="182"/>
      <c r="LBZ105" s="183"/>
      <c r="LCA105" s="183"/>
      <c r="LCB105" s="183"/>
      <c r="LCC105" s="184"/>
      <c r="LCD105" s="185"/>
      <c r="LCE105" s="183"/>
      <c r="LCG105" s="182"/>
      <c r="LCL105" s="183"/>
      <c r="LCM105" s="183"/>
      <c r="LCN105" s="183"/>
      <c r="LCO105" s="184"/>
      <c r="LCP105" s="185"/>
      <c r="LCQ105" s="183"/>
      <c r="LCS105" s="182"/>
      <c r="LCX105" s="183"/>
      <c r="LCY105" s="183"/>
      <c r="LCZ105" s="183"/>
      <c r="LDA105" s="184"/>
      <c r="LDB105" s="185"/>
      <c r="LDC105" s="183"/>
      <c r="LDE105" s="182"/>
      <c r="LDJ105" s="183"/>
      <c r="LDK105" s="183"/>
      <c r="LDL105" s="183"/>
      <c r="LDM105" s="184"/>
      <c r="LDN105" s="185"/>
      <c r="LDO105" s="183"/>
      <c r="LDQ105" s="182"/>
      <c r="LDV105" s="183"/>
      <c r="LDW105" s="183"/>
      <c r="LDX105" s="183"/>
      <c r="LDY105" s="184"/>
      <c r="LDZ105" s="185"/>
      <c r="LEA105" s="183"/>
      <c r="LEC105" s="182"/>
      <c r="LEH105" s="183"/>
      <c r="LEI105" s="183"/>
      <c r="LEJ105" s="183"/>
      <c r="LEK105" s="184"/>
      <c r="LEL105" s="185"/>
      <c r="LEM105" s="183"/>
      <c r="LEO105" s="182"/>
      <c r="LET105" s="183"/>
      <c r="LEU105" s="183"/>
      <c r="LEV105" s="183"/>
      <c r="LEW105" s="184"/>
      <c r="LEX105" s="185"/>
      <c r="LEY105" s="183"/>
      <c r="LFA105" s="182"/>
      <c r="LFF105" s="183"/>
      <c r="LFG105" s="183"/>
      <c r="LFH105" s="183"/>
      <c r="LFI105" s="184"/>
      <c r="LFJ105" s="185"/>
      <c r="LFK105" s="183"/>
      <c r="LFM105" s="182"/>
      <c r="LFR105" s="183"/>
      <c r="LFS105" s="183"/>
      <c r="LFT105" s="183"/>
      <c r="LFU105" s="184"/>
      <c r="LFV105" s="185"/>
      <c r="LFW105" s="183"/>
      <c r="LFY105" s="182"/>
      <c r="LGD105" s="183"/>
      <c r="LGE105" s="183"/>
      <c r="LGF105" s="183"/>
      <c r="LGG105" s="184"/>
      <c r="LGH105" s="185"/>
      <c r="LGI105" s="183"/>
      <c r="LGK105" s="182"/>
      <c r="LGP105" s="183"/>
      <c r="LGQ105" s="183"/>
      <c r="LGR105" s="183"/>
      <c r="LGS105" s="184"/>
      <c r="LGT105" s="185"/>
      <c r="LGU105" s="183"/>
      <c r="LGW105" s="182"/>
      <c r="LHB105" s="183"/>
      <c r="LHC105" s="183"/>
      <c r="LHD105" s="183"/>
      <c r="LHE105" s="184"/>
      <c r="LHF105" s="185"/>
      <c r="LHG105" s="183"/>
      <c r="LHI105" s="182"/>
      <c r="LHN105" s="183"/>
      <c r="LHO105" s="183"/>
      <c r="LHP105" s="183"/>
      <c r="LHQ105" s="184"/>
      <c r="LHR105" s="185"/>
      <c r="LHS105" s="183"/>
      <c r="LHU105" s="182"/>
      <c r="LHZ105" s="183"/>
      <c r="LIA105" s="183"/>
      <c r="LIB105" s="183"/>
      <c r="LIC105" s="184"/>
      <c r="LID105" s="185"/>
      <c r="LIE105" s="183"/>
      <c r="LIG105" s="182"/>
      <c r="LIL105" s="183"/>
      <c r="LIM105" s="183"/>
      <c r="LIN105" s="183"/>
      <c r="LIO105" s="184"/>
      <c r="LIP105" s="185"/>
      <c r="LIQ105" s="183"/>
      <c r="LIS105" s="182"/>
      <c r="LIX105" s="183"/>
      <c r="LIY105" s="183"/>
      <c r="LIZ105" s="183"/>
      <c r="LJA105" s="184"/>
      <c r="LJB105" s="185"/>
      <c r="LJC105" s="183"/>
      <c r="LJE105" s="182"/>
      <c r="LJJ105" s="183"/>
      <c r="LJK105" s="183"/>
      <c r="LJL105" s="183"/>
      <c r="LJM105" s="184"/>
      <c r="LJN105" s="185"/>
      <c r="LJO105" s="183"/>
      <c r="LJQ105" s="182"/>
      <c r="LJV105" s="183"/>
      <c r="LJW105" s="183"/>
      <c r="LJX105" s="183"/>
      <c r="LJY105" s="184"/>
      <c r="LJZ105" s="185"/>
      <c r="LKA105" s="183"/>
      <c r="LKC105" s="182"/>
      <c r="LKH105" s="183"/>
      <c r="LKI105" s="183"/>
      <c r="LKJ105" s="183"/>
      <c r="LKK105" s="184"/>
      <c r="LKL105" s="185"/>
      <c r="LKM105" s="183"/>
      <c r="LKO105" s="182"/>
      <c r="LKT105" s="183"/>
      <c r="LKU105" s="183"/>
      <c r="LKV105" s="183"/>
      <c r="LKW105" s="184"/>
      <c r="LKX105" s="185"/>
      <c r="LKY105" s="183"/>
      <c r="LLA105" s="182"/>
      <c r="LLF105" s="183"/>
      <c r="LLG105" s="183"/>
      <c r="LLH105" s="183"/>
      <c r="LLI105" s="184"/>
      <c r="LLJ105" s="185"/>
      <c r="LLK105" s="183"/>
      <c r="LLM105" s="182"/>
      <c r="LLR105" s="183"/>
      <c r="LLS105" s="183"/>
      <c r="LLT105" s="183"/>
      <c r="LLU105" s="184"/>
      <c r="LLV105" s="185"/>
      <c r="LLW105" s="183"/>
      <c r="LLY105" s="182"/>
      <c r="LMD105" s="183"/>
      <c r="LME105" s="183"/>
      <c r="LMF105" s="183"/>
      <c r="LMG105" s="184"/>
      <c r="LMH105" s="185"/>
      <c r="LMI105" s="183"/>
      <c r="LMK105" s="182"/>
      <c r="LMP105" s="183"/>
      <c r="LMQ105" s="183"/>
      <c r="LMR105" s="183"/>
      <c r="LMS105" s="184"/>
      <c r="LMT105" s="185"/>
      <c r="LMU105" s="183"/>
      <c r="LMW105" s="182"/>
      <c r="LNB105" s="183"/>
      <c r="LNC105" s="183"/>
      <c r="LND105" s="183"/>
      <c r="LNE105" s="184"/>
      <c r="LNF105" s="185"/>
      <c r="LNG105" s="183"/>
      <c r="LNI105" s="182"/>
      <c r="LNN105" s="183"/>
      <c r="LNO105" s="183"/>
      <c r="LNP105" s="183"/>
      <c r="LNQ105" s="184"/>
      <c r="LNR105" s="185"/>
      <c r="LNS105" s="183"/>
      <c r="LNU105" s="182"/>
      <c r="LNZ105" s="183"/>
      <c r="LOA105" s="183"/>
      <c r="LOB105" s="183"/>
      <c r="LOC105" s="184"/>
      <c r="LOD105" s="185"/>
      <c r="LOE105" s="183"/>
      <c r="LOG105" s="182"/>
      <c r="LOL105" s="183"/>
      <c r="LOM105" s="183"/>
      <c r="LON105" s="183"/>
      <c r="LOO105" s="184"/>
      <c r="LOP105" s="185"/>
      <c r="LOQ105" s="183"/>
      <c r="LOS105" s="182"/>
      <c r="LOX105" s="183"/>
      <c r="LOY105" s="183"/>
      <c r="LOZ105" s="183"/>
      <c r="LPA105" s="184"/>
      <c r="LPB105" s="185"/>
      <c r="LPC105" s="183"/>
      <c r="LPE105" s="182"/>
      <c r="LPJ105" s="183"/>
      <c r="LPK105" s="183"/>
      <c r="LPL105" s="183"/>
      <c r="LPM105" s="184"/>
      <c r="LPN105" s="185"/>
      <c r="LPO105" s="183"/>
      <c r="LPQ105" s="182"/>
      <c r="LPV105" s="183"/>
      <c r="LPW105" s="183"/>
      <c r="LPX105" s="183"/>
      <c r="LPY105" s="184"/>
      <c r="LPZ105" s="185"/>
      <c r="LQA105" s="183"/>
      <c r="LQC105" s="182"/>
      <c r="LQH105" s="183"/>
      <c r="LQI105" s="183"/>
      <c r="LQJ105" s="183"/>
      <c r="LQK105" s="184"/>
      <c r="LQL105" s="185"/>
      <c r="LQM105" s="183"/>
      <c r="LQO105" s="182"/>
      <c r="LQT105" s="183"/>
      <c r="LQU105" s="183"/>
      <c r="LQV105" s="183"/>
      <c r="LQW105" s="184"/>
      <c r="LQX105" s="185"/>
      <c r="LQY105" s="183"/>
      <c r="LRA105" s="182"/>
      <c r="LRF105" s="183"/>
      <c r="LRG105" s="183"/>
      <c r="LRH105" s="183"/>
      <c r="LRI105" s="184"/>
      <c r="LRJ105" s="185"/>
      <c r="LRK105" s="183"/>
      <c r="LRM105" s="182"/>
      <c r="LRR105" s="183"/>
      <c r="LRS105" s="183"/>
      <c r="LRT105" s="183"/>
      <c r="LRU105" s="184"/>
      <c r="LRV105" s="185"/>
      <c r="LRW105" s="183"/>
      <c r="LRY105" s="182"/>
      <c r="LSD105" s="183"/>
      <c r="LSE105" s="183"/>
      <c r="LSF105" s="183"/>
      <c r="LSG105" s="184"/>
      <c r="LSH105" s="185"/>
      <c r="LSI105" s="183"/>
      <c r="LSK105" s="182"/>
      <c r="LSP105" s="183"/>
      <c r="LSQ105" s="183"/>
      <c r="LSR105" s="183"/>
      <c r="LSS105" s="184"/>
      <c r="LST105" s="185"/>
      <c r="LSU105" s="183"/>
      <c r="LSW105" s="182"/>
      <c r="LTB105" s="183"/>
      <c r="LTC105" s="183"/>
      <c r="LTD105" s="183"/>
      <c r="LTE105" s="184"/>
      <c r="LTF105" s="185"/>
      <c r="LTG105" s="183"/>
      <c r="LTI105" s="182"/>
      <c r="LTN105" s="183"/>
      <c r="LTO105" s="183"/>
      <c r="LTP105" s="183"/>
      <c r="LTQ105" s="184"/>
      <c r="LTR105" s="185"/>
      <c r="LTS105" s="183"/>
      <c r="LTU105" s="182"/>
      <c r="LTZ105" s="183"/>
      <c r="LUA105" s="183"/>
      <c r="LUB105" s="183"/>
      <c r="LUC105" s="184"/>
      <c r="LUD105" s="185"/>
      <c r="LUE105" s="183"/>
      <c r="LUG105" s="182"/>
      <c r="LUL105" s="183"/>
      <c r="LUM105" s="183"/>
      <c r="LUN105" s="183"/>
      <c r="LUO105" s="184"/>
      <c r="LUP105" s="185"/>
      <c r="LUQ105" s="183"/>
      <c r="LUS105" s="182"/>
      <c r="LUX105" s="183"/>
      <c r="LUY105" s="183"/>
      <c r="LUZ105" s="183"/>
      <c r="LVA105" s="184"/>
      <c r="LVB105" s="185"/>
      <c r="LVC105" s="183"/>
      <c r="LVE105" s="182"/>
      <c r="LVJ105" s="183"/>
      <c r="LVK105" s="183"/>
      <c r="LVL105" s="183"/>
      <c r="LVM105" s="184"/>
      <c r="LVN105" s="185"/>
      <c r="LVO105" s="183"/>
      <c r="LVQ105" s="182"/>
      <c r="LVV105" s="183"/>
      <c r="LVW105" s="183"/>
      <c r="LVX105" s="183"/>
      <c r="LVY105" s="184"/>
      <c r="LVZ105" s="185"/>
      <c r="LWA105" s="183"/>
      <c r="LWC105" s="182"/>
      <c r="LWH105" s="183"/>
      <c r="LWI105" s="183"/>
      <c r="LWJ105" s="183"/>
      <c r="LWK105" s="184"/>
      <c r="LWL105" s="185"/>
      <c r="LWM105" s="183"/>
      <c r="LWO105" s="182"/>
      <c r="LWT105" s="183"/>
      <c r="LWU105" s="183"/>
      <c r="LWV105" s="183"/>
      <c r="LWW105" s="184"/>
      <c r="LWX105" s="185"/>
      <c r="LWY105" s="183"/>
      <c r="LXA105" s="182"/>
      <c r="LXF105" s="183"/>
      <c r="LXG105" s="183"/>
      <c r="LXH105" s="183"/>
      <c r="LXI105" s="184"/>
      <c r="LXJ105" s="185"/>
      <c r="LXK105" s="183"/>
      <c r="LXM105" s="182"/>
      <c r="LXR105" s="183"/>
      <c r="LXS105" s="183"/>
      <c r="LXT105" s="183"/>
      <c r="LXU105" s="184"/>
      <c r="LXV105" s="185"/>
      <c r="LXW105" s="183"/>
      <c r="LXY105" s="182"/>
      <c r="LYD105" s="183"/>
      <c r="LYE105" s="183"/>
      <c r="LYF105" s="183"/>
      <c r="LYG105" s="184"/>
      <c r="LYH105" s="185"/>
      <c r="LYI105" s="183"/>
      <c r="LYK105" s="182"/>
      <c r="LYP105" s="183"/>
      <c r="LYQ105" s="183"/>
      <c r="LYR105" s="183"/>
      <c r="LYS105" s="184"/>
      <c r="LYT105" s="185"/>
      <c r="LYU105" s="183"/>
      <c r="LYW105" s="182"/>
      <c r="LZB105" s="183"/>
      <c r="LZC105" s="183"/>
      <c r="LZD105" s="183"/>
      <c r="LZE105" s="184"/>
      <c r="LZF105" s="185"/>
      <c r="LZG105" s="183"/>
      <c r="LZI105" s="182"/>
      <c r="LZN105" s="183"/>
      <c r="LZO105" s="183"/>
      <c r="LZP105" s="183"/>
      <c r="LZQ105" s="184"/>
      <c r="LZR105" s="185"/>
      <c r="LZS105" s="183"/>
      <c r="LZU105" s="182"/>
      <c r="LZZ105" s="183"/>
      <c r="MAA105" s="183"/>
      <c r="MAB105" s="183"/>
      <c r="MAC105" s="184"/>
      <c r="MAD105" s="185"/>
      <c r="MAE105" s="183"/>
      <c r="MAG105" s="182"/>
      <c r="MAL105" s="183"/>
      <c r="MAM105" s="183"/>
      <c r="MAN105" s="183"/>
      <c r="MAO105" s="184"/>
      <c r="MAP105" s="185"/>
      <c r="MAQ105" s="183"/>
      <c r="MAS105" s="182"/>
      <c r="MAX105" s="183"/>
      <c r="MAY105" s="183"/>
      <c r="MAZ105" s="183"/>
      <c r="MBA105" s="184"/>
      <c r="MBB105" s="185"/>
      <c r="MBC105" s="183"/>
      <c r="MBE105" s="182"/>
      <c r="MBJ105" s="183"/>
      <c r="MBK105" s="183"/>
      <c r="MBL105" s="183"/>
      <c r="MBM105" s="184"/>
      <c r="MBN105" s="185"/>
      <c r="MBO105" s="183"/>
      <c r="MBQ105" s="182"/>
      <c r="MBV105" s="183"/>
      <c r="MBW105" s="183"/>
      <c r="MBX105" s="183"/>
      <c r="MBY105" s="184"/>
      <c r="MBZ105" s="185"/>
      <c r="MCA105" s="183"/>
      <c r="MCC105" s="182"/>
      <c r="MCH105" s="183"/>
      <c r="MCI105" s="183"/>
      <c r="MCJ105" s="183"/>
      <c r="MCK105" s="184"/>
      <c r="MCL105" s="185"/>
      <c r="MCM105" s="183"/>
      <c r="MCO105" s="182"/>
      <c r="MCT105" s="183"/>
      <c r="MCU105" s="183"/>
      <c r="MCV105" s="183"/>
      <c r="MCW105" s="184"/>
      <c r="MCX105" s="185"/>
      <c r="MCY105" s="183"/>
      <c r="MDA105" s="182"/>
      <c r="MDF105" s="183"/>
      <c r="MDG105" s="183"/>
      <c r="MDH105" s="183"/>
      <c r="MDI105" s="184"/>
      <c r="MDJ105" s="185"/>
      <c r="MDK105" s="183"/>
      <c r="MDM105" s="182"/>
      <c r="MDR105" s="183"/>
      <c r="MDS105" s="183"/>
      <c r="MDT105" s="183"/>
      <c r="MDU105" s="184"/>
      <c r="MDV105" s="185"/>
      <c r="MDW105" s="183"/>
      <c r="MDY105" s="182"/>
      <c r="MED105" s="183"/>
      <c r="MEE105" s="183"/>
      <c r="MEF105" s="183"/>
      <c r="MEG105" s="184"/>
      <c r="MEH105" s="185"/>
      <c r="MEI105" s="183"/>
      <c r="MEK105" s="182"/>
      <c r="MEP105" s="183"/>
      <c r="MEQ105" s="183"/>
      <c r="MER105" s="183"/>
      <c r="MES105" s="184"/>
      <c r="MET105" s="185"/>
      <c r="MEU105" s="183"/>
      <c r="MEW105" s="182"/>
      <c r="MFB105" s="183"/>
      <c r="MFC105" s="183"/>
      <c r="MFD105" s="183"/>
      <c r="MFE105" s="184"/>
      <c r="MFF105" s="185"/>
      <c r="MFG105" s="183"/>
      <c r="MFI105" s="182"/>
      <c r="MFN105" s="183"/>
      <c r="MFO105" s="183"/>
      <c r="MFP105" s="183"/>
      <c r="MFQ105" s="184"/>
      <c r="MFR105" s="185"/>
      <c r="MFS105" s="183"/>
      <c r="MFU105" s="182"/>
      <c r="MFZ105" s="183"/>
      <c r="MGA105" s="183"/>
      <c r="MGB105" s="183"/>
      <c r="MGC105" s="184"/>
      <c r="MGD105" s="185"/>
      <c r="MGE105" s="183"/>
      <c r="MGG105" s="182"/>
      <c r="MGL105" s="183"/>
      <c r="MGM105" s="183"/>
      <c r="MGN105" s="183"/>
      <c r="MGO105" s="184"/>
      <c r="MGP105" s="185"/>
      <c r="MGQ105" s="183"/>
      <c r="MGS105" s="182"/>
      <c r="MGX105" s="183"/>
      <c r="MGY105" s="183"/>
      <c r="MGZ105" s="183"/>
      <c r="MHA105" s="184"/>
      <c r="MHB105" s="185"/>
      <c r="MHC105" s="183"/>
      <c r="MHE105" s="182"/>
      <c r="MHJ105" s="183"/>
      <c r="MHK105" s="183"/>
      <c r="MHL105" s="183"/>
      <c r="MHM105" s="184"/>
      <c r="MHN105" s="185"/>
      <c r="MHO105" s="183"/>
      <c r="MHQ105" s="182"/>
      <c r="MHV105" s="183"/>
      <c r="MHW105" s="183"/>
      <c r="MHX105" s="183"/>
      <c r="MHY105" s="184"/>
      <c r="MHZ105" s="185"/>
      <c r="MIA105" s="183"/>
      <c r="MIC105" s="182"/>
      <c r="MIH105" s="183"/>
      <c r="MII105" s="183"/>
      <c r="MIJ105" s="183"/>
      <c r="MIK105" s="184"/>
      <c r="MIL105" s="185"/>
      <c r="MIM105" s="183"/>
      <c r="MIO105" s="182"/>
      <c r="MIT105" s="183"/>
      <c r="MIU105" s="183"/>
      <c r="MIV105" s="183"/>
      <c r="MIW105" s="184"/>
      <c r="MIX105" s="185"/>
      <c r="MIY105" s="183"/>
      <c r="MJA105" s="182"/>
      <c r="MJF105" s="183"/>
      <c r="MJG105" s="183"/>
      <c r="MJH105" s="183"/>
      <c r="MJI105" s="184"/>
      <c r="MJJ105" s="185"/>
      <c r="MJK105" s="183"/>
      <c r="MJM105" s="182"/>
      <c r="MJR105" s="183"/>
      <c r="MJS105" s="183"/>
      <c r="MJT105" s="183"/>
      <c r="MJU105" s="184"/>
      <c r="MJV105" s="185"/>
      <c r="MJW105" s="183"/>
      <c r="MJY105" s="182"/>
      <c r="MKD105" s="183"/>
      <c r="MKE105" s="183"/>
      <c r="MKF105" s="183"/>
      <c r="MKG105" s="184"/>
      <c r="MKH105" s="185"/>
      <c r="MKI105" s="183"/>
      <c r="MKK105" s="182"/>
      <c r="MKP105" s="183"/>
      <c r="MKQ105" s="183"/>
      <c r="MKR105" s="183"/>
      <c r="MKS105" s="184"/>
      <c r="MKT105" s="185"/>
      <c r="MKU105" s="183"/>
      <c r="MKW105" s="182"/>
      <c r="MLB105" s="183"/>
      <c r="MLC105" s="183"/>
      <c r="MLD105" s="183"/>
      <c r="MLE105" s="184"/>
      <c r="MLF105" s="185"/>
      <c r="MLG105" s="183"/>
      <c r="MLI105" s="182"/>
      <c r="MLN105" s="183"/>
      <c r="MLO105" s="183"/>
      <c r="MLP105" s="183"/>
      <c r="MLQ105" s="184"/>
      <c r="MLR105" s="185"/>
      <c r="MLS105" s="183"/>
      <c r="MLU105" s="182"/>
      <c r="MLZ105" s="183"/>
      <c r="MMA105" s="183"/>
      <c r="MMB105" s="183"/>
      <c r="MMC105" s="184"/>
      <c r="MMD105" s="185"/>
      <c r="MME105" s="183"/>
      <c r="MMG105" s="182"/>
      <c r="MML105" s="183"/>
      <c r="MMM105" s="183"/>
      <c r="MMN105" s="183"/>
      <c r="MMO105" s="184"/>
      <c r="MMP105" s="185"/>
      <c r="MMQ105" s="183"/>
      <c r="MMS105" s="182"/>
      <c r="MMX105" s="183"/>
      <c r="MMY105" s="183"/>
      <c r="MMZ105" s="183"/>
      <c r="MNA105" s="184"/>
      <c r="MNB105" s="185"/>
      <c r="MNC105" s="183"/>
      <c r="MNE105" s="182"/>
      <c r="MNJ105" s="183"/>
      <c r="MNK105" s="183"/>
      <c r="MNL105" s="183"/>
      <c r="MNM105" s="184"/>
      <c r="MNN105" s="185"/>
      <c r="MNO105" s="183"/>
      <c r="MNQ105" s="182"/>
      <c r="MNV105" s="183"/>
      <c r="MNW105" s="183"/>
      <c r="MNX105" s="183"/>
      <c r="MNY105" s="184"/>
      <c r="MNZ105" s="185"/>
      <c r="MOA105" s="183"/>
      <c r="MOC105" s="182"/>
      <c r="MOH105" s="183"/>
      <c r="MOI105" s="183"/>
      <c r="MOJ105" s="183"/>
      <c r="MOK105" s="184"/>
      <c r="MOL105" s="185"/>
      <c r="MOM105" s="183"/>
      <c r="MOO105" s="182"/>
      <c r="MOT105" s="183"/>
      <c r="MOU105" s="183"/>
      <c r="MOV105" s="183"/>
      <c r="MOW105" s="184"/>
      <c r="MOX105" s="185"/>
      <c r="MOY105" s="183"/>
      <c r="MPA105" s="182"/>
      <c r="MPF105" s="183"/>
      <c r="MPG105" s="183"/>
      <c r="MPH105" s="183"/>
      <c r="MPI105" s="184"/>
      <c r="MPJ105" s="185"/>
      <c r="MPK105" s="183"/>
      <c r="MPM105" s="182"/>
      <c r="MPR105" s="183"/>
      <c r="MPS105" s="183"/>
      <c r="MPT105" s="183"/>
      <c r="MPU105" s="184"/>
      <c r="MPV105" s="185"/>
      <c r="MPW105" s="183"/>
      <c r="MPY105" s="182"/>
      <c r="MQD105" s="183"/>
      <c r="MQE105" s="183"/>
      <c r="MQF105" s="183"/>
      <c r="MQG105" s="184"/>
      <c r="MQH105" s="185"/>
      <c r="MQI105" s="183"/>
      <c r="MQK105" s="182"/>
      <c r="MQP105" s="183"/>
      <c r="MQQ105" s="183"/>
      <c r="MQR105" s="183"/>
      <c r="MQS105" s="184"/>
      <c r="MQT105" s="185"/>
      <c r="MQU105" s="183"/>
      <c r="MQW105" s="182"/>
      <c r="MRB105" s="183"/>
      <c r="MRC105" s="183"/>
      <c r="MRD105" s="183"/>
      <c r="MRE105" s="184"/>
      <c r="MRF105" s="185"/>
      <c r="MRG105" s="183"/>
      <c r="MRI105" s="182"/>
      <c r="MRN105" s="183"/>
      <c r="MRO105" s="183"/>
      <c r="MRP105" s="183"/>
      <c r="MRQ105" s="184"/>
      <c r="MRR105" s="185"/>
      <c r="MRS105" s="183"/>
      <c r="MRU105" s="182"/>
      <c r="MRZ105" s="183"/>
      <c r="MSA105" s="183"/>
      <c r="MSB105" s="183"/>
      <c r="MSC105" s="184"/>
      <c r="MSD105" s="185"/>
      <c r="MSE105" s="183"/>
      <c r="MSG105" s="182"/>
      <c r="MSL105" s="183"/>
      <c r="MSM105" s="183"/>
      <c r="MSN105" s="183"/>
      <c r="MSO105" s="184"/>
      <c r="MSP105" s="185"/>
      <c r="MSQ105" s="183"/>
      <c r="MSS105" s="182"/>
      <c r="MSX105" s="183"/>
      <c r="MSY105" s="183"/>
      <c r="MSZ105" s="183"/>
      <c r="MTA105" s="184"/>
      <c r="MTB105" s="185"/>
      <c r="MTC105" s="183"/>
      <c r="MTE105" s="182"/>
      <c r="MTJ105" s="183"/>
      <c r="MTK105" s="183"/>
      <c r="MTL105" s="183"/>
      <c r="MTM105" s="184"/>
      <c r="MTN105" s="185"/>
      <c r="MTO105" s="183"/>
      <c r="MTQ105" s="182"/>
      <c r="MTV105" s="183"/>
      <c r="MTW105" s="183"/>
      <c r="MTX105" s="183"/>
      <c r="MTY105" s="184"/>
      <c r="MTZ105" s="185"/>
      <c r="MUA105" s="183"/>
      <c r="MUC105" s="182"/>
      <c r="MUH105" s="183"/>
      <c r="MUI105" s="183"/>
      <c r="MUJ105" s="183"/>
      <c r="MUK105" s="184"/>
      <c r="MUL105" s="185"/>
      <c r="MUM105" s="183"/>
      <c r="MUO105" s="182"/>
      <c r="MUT105" s="183"/>
      <c r="MUU105" s="183"/>
      <c r="MUV105" s="183"/>
      <c r="MUW105" s="184"/>
      <c r="MUX105" s="185"/>
      <c r="MUY105" s="183"/>
      <c r="MVA105" s="182"/>
      <c r="MVF105" s="183"/>
      <c r="MVG105" s="183"/>
      <c r="MVH105" s="183"/>
      <c r="MVI105" s="184"/>
      <c r="MVJ105" s="185"/>
      <c r="MVK105" s="183"/>
      <c r="MVM105" s="182"/>
      <c r="MVR105" s="183"/>
      <c r="MVS105" s="183"/>
      <c r="MVT105" s="183"/>
      <c r="MVU105" s="184"/>
      <c r="MVV105" s="185"/>
      <c r="MVW105" s="183"/>
      <c r="MVY105" s="182"/>
      <c r="MWD105" s="183"/>
      <c r="MWE105" s="183"/>
      <c r="MWF105" s="183"/>
      <c r="MWG105" s="184"/>
      <c r="MWH105" s="185"/>
      <c r="MWI105" s="183"/>
      <c r="MWK105" s="182"/>
      <c r="MWP105" s="183"/>
      <c r="MWQ105" s="183"/>
      <c r="MWR105" s="183"/>
      <c r="MWS105" s="184"/>
      <c r="MWT105" s="185"/>
      <c r="MWU105" s="183"/>
      <c r="MWW105" s="182"/>
      <c r="MXB105" s="183"/>
      <c r="MXC105" s="183"/>
      <c r="MXD105" s="183"/>
      <c r="MXE105" s="184"/>
      <c r="MXF105" s="185"/>
      <c r="MXG105" s="183"/>
      <c r="MXI105" s="182"/>
      <c r="MXN105" s="183"/>
      <c r="MXO105" s="183"/>
      <c r="MXP105" s="183"/>
      <c r="MXQ105" s="184"/>
      <c r="MXR105" s="185"/>
      <c r="MXS105" s="183"/>
      <c r="MXU105" s="182"/>
      <c r="MXZ105" s="183"/>
      <c r="MYA105" s="183"/>
      <c r="MYB105" s="183"/>
      <c r="MYC105" s="184"/>
      <c r="MYD105" s="185"/>
      <c r="MYE105" s="183"/>
      <c r="MYG105" s="182"/>
      <c r="MYL105" s="183"/>
      <c r="MYM105" s="183"/>
      <c r="MYN105" s="183"/>
      <c r="MYO105" s="184"/>
      <c r="MYP105" s="185"/>
      <c r="MYQ105" s="183"/>
      <c r="MYS105" s="182"/>
      <c r="MYX105" s="183"/>
      <c r="MYY105" s="183"/>
      <c r="MYZ105" s="183"/>
      <c r="MZA105" s="184"/>
      <c r="MZB105" s="185"/>
      <c r="MZC105" s="183"/>
      <c r="MZE105" s="182"/>
      <c r="MZJ105" s="183"/>
      <c r="MZK105" s="183"/>
      <c r="MZL105" s="183"/>
      <c r="MZM105" s="184"/>
      <c r="MZN105" s="185"/>
      <c r="MZO105" s="183"/>
      <c r="MZQ105" s="182"/>
      <c r="MZV105" s="183"/>
      <c r="MZW105" s="183"/>
      <c r="MZX105" s="183"/>
      <c r="MZY105" s="184"/>
      <c r="MZZ105" s="185"/>
      <c r="NAA105" s="183"/>
      <c r="NAC105" s="182"/>
      <c r="NAH105" s="183"/>
      <c r="NAI105" s="183"/>
      <c r="NAJ105" s="183"/>
      <c r="NAK105" s="184"/>
      <c r="NAL105" s="185"/>
      <c r="NAM105" s="183"/>
      <c r="NAO105" s="182"/>
      <c r="NAT105" s="183"/>
      <c r="NAU105" s="183"/>
      <c r="NAV105" s="183"/>
      <c r="NAW105" s="184"/>
      <c r="NAX105" s="185"/>
      <c r="NAY105" s="183"/>
      <c r="NBA105" s="182"/>
      <c r="NBF105" s="183"/>
      <c r="NBG105" s="183"/>
      <c r="NBH105" s="183"/>
      <c r="NBI105" s="184"/>
      <c r="NBJ105" s="185"/>
      <c r="NBK105" s="183"/>
      <c r="NBM105" s="182"/>
      <c r="NBR105" s="183"/>
      <c r="NBS105" s="183"/>
      <c r="NBT105" s="183"/>
      <c r="NBU105" s="184"/>
      <c r="NBV105" s="185"/>
      <c r="NBW105" s="183"/>
      <c r="NBY105" s="182"/>
      <c r="NCD105" s="183"/>
      <c r="NCE105" s="183"/>
      <c r="NCF105" s="183"/>
      <c r="NCG105" s="184"/>
      <c r="NCH105" s="185"/>
      <c r="NCI105" s="183"/>
      <c r="NCK105" s="182"/>
      <c r="NCP105" s="183"/>
      <c r="NCQ105" s="183"/>
      <c r="NCR105" s="183"/>
      <c r="NCS105" s="184"/>
      <c r="NCT105" s="185"/>
      <c r="NCU105" s="183"/>
      <c r="NCW105" s="182"/>
      <c r="NDB105" s="183"/>
      <c r="NDC105" s="183"/>
      <c r="NDD105" s="183"/>
      <c r="NDE105" s="184"/>
      <c r="NDF105" s="185"/>
      <c r="NDG105" s="183"/>
      <c r="NDI105" s="182"/>
      <c r="NDN105" s="183"/>
      <c r="NDO105" s="183"/>
      <c r="NDP105" s="183"/>
      <c r="NDQ105" s="184"/>
      <c r="NDR105" s="185"/>
      <c r="NDS105" s="183"/>
      <c r="NDU105" s="182"/>
      <c r="NDZ105" s="183"/>
      <c r="NEA105" s="183"/>
      <c r="NEB105" s="183"/>
      <c r="NEC105" s="184"/>
      <c r="NED105" s="185"/>
      <c r="NEE105" s="183"/>
      <c r="NEG105" s="182"/>
      <c r="NEL105" s="183"/>
      <c r="NEM105" s="183"/>
      <c r="NEN105" s="183"/>
      <c r="NEO105" s="184"/>
      <c r="NEP105" s="185"/>
      <c r="NEQ105" s="183"/>
      <c r="NES105" s="182"/>
      <c r="NEX105" s="183"/>
      <c r="NEY105" s="183"/>
      <c r="NEZ105" s="183"/>
      <c r="NFA105" s="184"/>
      <c r="NFB105" s="185"/>
      <c r="NFC105" s="183"/>
      <c r="NFE105" s="182"/>
      <c r="NFJ105" s="183"/>
      <c r="NFK105" s="183"/>
      <c r="NFL105" s="183"/>
      <c r="NFM105" s="184"/>
      <c r="NFN105" s="185"/>
      <c r="NFO105" s="183"/>
      <c r="NFQ105" s="182"/>
      <c r="NFV105" s="183"/>
      <c r="NFW105" s="183"/>
      <c r="NFX105" s="183"/>
      <c r="NFY105" s="184"/>
      <c r="NFZ105" s="185"/>
      <c r="NGA105" s="183"/>
      <c r="NGC105" s="182"/>
      <c r="NGH105" s="183"/>
      <c r="NGI105" s="183"/>
      <c r="NGJ105" s="183"/>
      <c r="NGK105" s="184"/>
      <c r="NGL105" s="185"/>
      <c r="NGM105" s="183"/>
      <c r="NGO105" s="182"/>
      <c r="NGT105" s="183"/>
      <c r="NGU105" s="183"/>
      <c r="NGV105" s="183"/>
      <c r="NGW105" s="184"/>
      <c r="NGX105" s="185"/>
      <c r="NGY105" s="183"/>
      <c r="NHA105" s="182"/>
      <c r="NHF105" s="183"/>
      <c r="NHG105" s="183"/>
      <c r="NHH105" s="183"/>
      <c r="NHI105" s="184"/>
      <c r="NHJ105" s="185"/>
      <c r="NHK105" s="183"/>
      <c r="NHM105" s="182"/>
      <c r="NHR105" s="183"/>
      <c r="NHS105" s="183"/>
      <c r="NHT105" s="183"/>
      <c r="NHU105" s="184"/>
      <c r="NHV105" s="185"/>
      <c r="NHW105" s="183"/>
      <c r="NHY105" s="182"/>
      <c r="NID105" s="183"/>
      <c r="NIE105" s="183"/>
      <c r="NIF105" s="183"/>
      <c r="NIG105" s="184"/>
      <c r="NIH105" s="185"/>
      <c r="NII105" s="183"/>
      <c r="NIK105" s="182"/>
      <c r="NIP105" s="183"/>
      <c r="NIQ105" s="183"/>
      <c r="NIR105" s="183"/>
      <c r="NIS105" s="184"/>
      <c r="NIT105" s="185"/>
      <c r="NIU105" s="183"/>
      <c r="NIW105" s="182"/>
      <c r="NJB105" s="183"/>
      <c r="NJC105" s="183"/>
      <c r="NJD105" s="183"/>
      <c r="NJE105" s="184"/>
      <c r="NJF105" s="185"/>
      <c r="NJG105" s="183"/>
      <c r="NJI105" s="182"/>
      <c r="NJN105" s="183"/>
      <c r="NJO105" s="183"/>
      <c r="NJP105" s="183"/>
      <c r="NJQ105" s="184"/>
      <c r="NJR105" s="185"/>
      <c r="NJS105" s="183"/>
      <c r="NJU105" s="182"/>
      <c r="NJZ105" s="183"/>
      <c r="NKA105" s="183"/>
      <c r="NKB105" s="183"/>
      <c r="NKC105" s="184"/>
      <c r="NKD105" s="185"/>
      <c r="NKE105" s="183"/>
      <c r="NKG105" s="182"/>
      <c r="NKL105" s="183"/>
      <c r="NKM105" s="183"/>
      <c r="NKN105" s="183"/>
      <c r="NKO105" s="184"/>
      <c r="NKP105" s="185"/>
      <c r="NKQ105" s="183"/>
      <c r="NKS105" s="182"/>
      <c r="NKX105" s="183"/>
      <c r="NKY105" s="183"/>
      <c r="NKZ105" s="183"/>
      <c r="NLA105" s="184"/>
      <c r="NLB105" s="185"/>
      <c r="NLC105" s="183"/>
      <c r="NLE105" s="182"/>
      <c r="NLJ105" s="183"/>
      <c r="NLK105" s="183"/>
      <c r="NLL105" s="183"/>
      <c r="NLM105" s="184"/>
      <c r="NLN105" s="185"/>
      <c r="NLO105" s="183"/>
      <c r="NLQ105" s="182"/>
      <c r="NLV105" s="183"/>
      <c r="NLW105" s="183"/>
      <c r="NLX105" s="183"/>
      <c r="NLY105" s="184"/>
      <c r="NLZ105" s="185"/>
      <c r="NMA105" s="183"/>
      <c r="NMC105" s="182"/>
      <c r="NMH105" s="183"/>
      <c r="NMI105" s="183"/>
      <c r="NMJ105" s="183"/>
      <c r="NMK105" s="184"/>
      <c r="NML105" s="185"/>
      <c r="NMM105" s="183"/>
      <c r="NMO105" s="182"/>
      <c r="NMT105" s="183"/>
      <c r="NMU105" s="183"/>
      <c r="NMV105" s="183"/>
      <c r="NMW105" s="184"/>
      <c r="NMX105" s="185"/>
      <c r="NMY105" s="183"/>
      <c r="NNA105" s="182"/>
      <c r="NNF105" s="183"/>
      <c r="NNG105" s="183"/>
      <c r="NNH105" s="183"/>
      <c r="NNI105" s="184"/>
      <c r="NNJ105" s="185"/>
      <c r="NNK105" s="183"/>
      <c r="NNM105" s="182"/>
      <c r="NNR105" s="183"/>
      <c r="NNS105" s="183"/>
      <c r="NNT105" s="183"/>
      <c r="NNU105" s="184"/>
      <c r="NNV105" s="185"/>
      <c r="NNW105" s="183"/>
      <c r="NNY105" s="182"/>
      <c r="NOD105" s="183"/>
      <c r="NOE105" s="183"/>
      <c r="NOF105" s="183"/>
      <c r="NOG105" s="184"/>
      <c r="NOH105" s="185"/>
      <c r="NOI105" s="183"/>
      <c r="NOK105" s="182"/>
      <c r="NOP105" s="183"/>
      <c r="NOQ105" s="183"/>
      <c r="NOR105" s="183"/>
      <c r="NOS105" s="184"/>
      <c r="NOT105" s="185"/>
      <c r="NOU105" s="183"/>
      <c r="NOW105" s="182"/>
      <c r="NPB105" s="183"/>
      <c r="NPC105" s="183"/>
      <c r="NPD105" s="183"/>
      <c r="NPE105" s="184"/>
      <c r="NPF105" s="185"/>
      <c r="NPG105" s="183"/>
      <c r="NPI105" s="182"/>
      <c r="NPN105" s="183"/>
      <c r="NPO105" s="183"/>
      <c r="NPP105" s="183"/>
      <c r="NPQ105" s="184"/>
      <c r="NPR105" s="185"/>
      <c r="NPS105" s="183"/>
      <c r="NPU105" s="182"/>
      <c r="NPZ105" s="183"/>
      <c r="NQA105" s="183"/>
      <c r="NQB105" s="183"/>
      <c r="NQC105" s="184"/>
      <c r="NQD105" s="185"/>
      <c r="NQE105" s="183"/>
      <c r="NQG105" s="182"/>
      <c r="NQL105" s="183"/>
      <c r="NQM105" s="183"/>
      <c r="NQN105" s="183"/>
      <c r="NQO105" s="184"/>
      <c r="NQP105" s="185"/>
      <c r="NQQ105" s="183"/>
      <c r="NQS105" s="182"/>
      <c r="NQX105" s="183"/>
      <c r="NQY105" s="183"/>
      <c r="NQZ105" s="183"/>
      <c r="NRA105" s="184"/>
      <c r="NRB105" s="185"/>
      <c r="NRC105" s="183"/>
      <c r="NRE105" s="182"/>
      <c r="NRJ105" s="183"/>
      <c r="NRK105" s="183"/>
      <c r="NRL105" s="183"/>
      <c r="NRM105" s="184"/>
      <c r="NRN105" s="185"/>
      <c r="NRO105" s="183"/>
      <c r="NRQ105" s="182"/>
      <c r="NRV105" s="183"/>
      <c r="NRW105" s="183"/>
      <c r="NRX105" s="183"/>
      <c r="NRY105" s="184"/>
      <c r="NRZ105" s="185"/>
      <c r="NSA105" s="183"/>
      <c r="NSC105" s="182"/>
      <c r="NSH105" s="183"/>
      <c r="NSI105" s="183"/>
      <c r="NSJ105" s="183"/>
      <c r="NSK105" s="184"/>
      <c r="NSL105" s="185"/>
      <c r="NSM105" s="183"/>
      <c r="NSO105" s="182"/>
      <c r="NST105" s="183"/>
      <c r="NSU105" s="183"/>
      <c r="NSV105" s="183"/>
      <c r="NSW105" s="184"/>
      <c r="NSX105" s="185"/>
      <c r="NSY105" s="183"/>
      <c r="NTA105" s="182"/>
      <c r="NTF105" s="183"/>
      <c r="NTG105" s="183"/>
      <c r="NTH105" s="183"/>
      <c r="NTI105" s="184"/>
      <c r="NTJ105" s="185"/>
      <c r="NTK105" s="183"/>
      <c r="NTM105" s="182"/>
      <c r="NTR105" s="183"/>
      <c r="NTS105" s="183"/>
      <c r="NTT105" s="183"/>
      <c r="NTU105" s="184"/>
      <c r="NTV105" s="185"/>
      <c r="NTW105" s="183"/>
      <c r="NTY105" s="182"/>
      <c r="NUD105" s="183"/>
      <c r="NUE105" s="183"/>
      <c r="NUF105" s="183"/>
      <c r="NUG105" s="184"/>
      <c r="NUH105" s="185"/>
      <c r="NUI105" s="183"/>
      <c r="NUK105" s="182"/>
      <c r="NUP105" s="183"/>
      <c r="NUQ105" s="183"/>
      <c r="NUR105" s="183"/>
      <c r="NUS105" s="184"/>
      <c r="NUT105" s="185"/>
      <c r="NUU105" s="183"/>
      <c r="NUW105" s="182"/>
      <c r="NVB105" s="183"/>
      <c r="NVC105" s="183"/>
      <c r="NVD105" s="183"/>
      <c r="NVE105" s="184"/>
      <c r="NVF105" s="185"/>
      <c r="NVG105" s="183"/>
      <c r="NVI105" s="182"/>
      <c r="NVN105" s="183"/>
      <c r="NVO105" s="183"/>
      <c r="NVP105" s="183"/>
      <c r="NVQ105" s="184"/>
      <c r="NVR105" s="185"/>
      <c r="NVS105" s="183"/>
      <c r="NVU105" s="182"/>
      <c r="NVZ105" s="183"/>
      <c r="NWA105" s="183"/>
      <c r="NWB105" s="183"/>
      <c r="NWC105" s="184"/>
      <c r="NWD105" s="185"/>
      <c r="NWE105" s="183"/>
      <c r="NWG105" s="182"/>
      <c r="NWL105" s="183"/>
      <c r="NWM105" s="183"/>
      <c r="NWN105" s="183"/>
      <c r="NWO105" s="184"/>
      <c r="NWP105" s="185"/>
      <c r="NWQ105" s="183"/>
      <c r="NWS105" s="182"/>
      <c r="NWX105" s="183"/>
      <c r="NWY105" s="183"/>
      <c r="NWZ105" s="183"/>
      <c r="NXA105" s="184"/>
      <c r="NXB105" s="185"/>
      <c r="NXC105" s="183"/>
      <c r="NXE105" s="182"/>
      <c r="NXJ105" s="183"/>
      <c r="NXK105" s="183"/>
      <c r="NXL105" s="183"/>
      <c r="NXM105" s="184"/>
      <c r="NXN105" s="185"/>
      <c r="NXO105" s="183"/>
      <c r="NXQ105" s="182"/>
      <c r="NXV105" s="183"/>
      <c r="NXW105" s="183"/>
      <c r="NXX105" s="183"/>
      <c r="NXY105" s="184"/>
      <c r="NXZ105" s="185"/>
      <c r="NYA105" s="183"/>
      <c r="NYC105" s="182"/>
      <c r="NYH105" s="183"/>
      <c r="NYI105" s="183"/>
      <c r="NYJ105" s="183"/>
      <c r="NYK105" s="184"/>
      <c r="NYL105" s="185"/>
      <c r="NYM105" s="183"/>
      <c r="NYO105" s="182"/>
      <c r="NYT105" s="183"/>
      <c r="NYU105" s="183"/>
      <c r="NYV105" s="183"/>
      <c r="NYW105" s="184"/>
      <c r="NYX105" s="185"/>
      <c r="NYY105" s="183"/>
      <c r="NZA105" s="182"/>
      <c r="NZF105" s="183"/>
      <c r="NZG105" s="183"/>
      <c r="NZH105" s="183"/>
      <c r="NZI105" s="184"/>
      <c r="NZJ105" s="185"/>
      <c r="NZK105" s="183"/>
      <c r="NZM105" s="182"/>
      <c r="NZR105" s="183"/>
      <c r="NZS105" s="183"/>
      <c r="NZT105" s="183"/>
      <c r="NZU105" s="184"/>
      <c r="NZV105" s="185"/>
      <c r="NZW105" s="183"/>
      <c r="NZY105" s="182"/>
      <c r="OAD105" s="183"/>
      <c r="OAE105" s="183"/>
      <c r="OAF105" s="183"/>
      <c r="OAG105" s="184"/>
      <c r="OAH105" s="185"/>
      <c r="OAI105" s="183"/>
      <c r="OAK105" s="182"/>
      <c r="OAP105" s="183"/>
      <c r="OAQ105" s="183"/>
      <c r="OAR105" s="183"/>
      <c r="OAS105" s="184"/>
      <c r="OAT105" s="185"/>
      <c r="OAU105" s="183"/>
      <c r="OAW105" s="182"/>
      <c r="OBB105" s="183"/>
      <c r="OBC105" s="183"/>
      <c r="OBD105" s="183"/>
      <c r="OBE105" s="184"/>
      <c r="OBF105" s="185"/>
      <c r="OBG105" s="183"/>
      <c r="OBI105" s="182"/>
      <c r="OBN105" s="183"/>
      <c r="OBO105" s="183"/>
      <c r="OBP105" s="183"/>
      <c r="OBQ105" s="184"/>
      <c r="OBR105" s="185"/>
      <c r="OBS105" s="183"/>
      <c r="OBU105" s="182"/>
      <c r="OBZ105" s="183"/>
      <c r="OCA105" s="183"/>
      <c r="OCB105" s="183"/>
      <c r="OCC105" s="184"/>
      <c r="OCD105" s="185"/>
      <c r="OCE105" s="183"/>
      <c r="OCG105" s="182"/>
      <c r="OCL105" s="183"/>
      <c r="OCM105" s="183"/>
      <c r="OCN105" s="183"/>
      <c r="OCO105" s="184"/>
      <c r="OCP105" s="185"/>
      <c r="OCQ105" s="183"/>
      <c r="OCS105" s="182"/>
      <c r="OCX105" s="183"/>
      <c r="OCY105" s="183"/>
      <c r="OCZ105" s="183"/>
      <c r="ODA105" s="184"/>
      <c r="ODB105" s="185"/>
      <c r="ODC105" s="183"/>
      <c r="ODE105" s="182"/>
      <c r="ODJ105" s="183"/>
      <c r="ODK105" s="183"/>
      <c r="ODL105" s="183"/>
      <c r="ODM105" s="184"/>
      <c r="ODN105" s="185"/>
      <c r="ODO105" s="183"/>
      <c r="ODQ105" s="182"/>
      <c r="ODV105" s="183"/>
      <c r="ODW105" s="183"/>
      <c r="ODX105" s="183"/>
      <c r="ODY105" s="184"/>
      <c r="ODZ105" s="185"/>
      <c r="OEA105" s="183"/>
      <c r="OEC105" s="182"/>
      <c r="OEH105" s="183"/>
      <c r="OEI105" s="183"/>
      <c r="OEJ105" s="183"/>
      <c r="OEK105" s="184"/>
      <c r="OEL105" s="185"/>
      <c r="OEM105" s="183"/>
      <c r="OEO105" s="182"/>
      <c r="OET105" s="183"/>
      <c r="OEU105" s="183"/>
      <c r="OEV105" s="183"/>
      <c r="OEW105" s="184"/>
      <c r="OEX105" s="185"/>
      <c r="OEY105" s="183"/>
      <c r="OFA105" s="182"/>
      <c r="OFF105" s="183"/>
      <c r="OFG105" s="183"/>
      <c r="OFH105" s="183"/>
      <c r="OFI105" s="184"/>
      <c r="OFJ105" s="185"/>
      <c r="OFK105" s="183"/>
      <c r="OFM105" s="182"/>
      <c r="OFR105" s="183"/>
      <c r="OFS105" s="183"/>
      <c r="OFT105" s="183"/>
      <c r="OFU105" s="184"/>
      <c r="OFV105" s="185"/>
      <c r="OFW105" s="183"/>
      <c r="OFY105" s="182"/>
      <c r="OGD105" s="183"/>
      <c r="OGE105" s="183"/>
      <c r="OGF105" s="183"/>
      <c r="OGG105" s="184"/>
      <c r="OGH105" s="185"/>
      <c r="OGI105" s="183"/>
      <c r="OGK105" s="182"/>
      <c r="OGP105" s="183"/>
      <c r="OGQ105" s="183"/>
      <c r="OGR105" s="183"/>
      <c r="OGS105" s="184"/>
      <c r="OGT105" s="185"/>
      <c r="OGU105" s="183"/>
      <c r="OGW105" s="182"/>
      <c r="OHB105" s="183"/>
      <c r="OHC105" s="183"/>
      <c r="OHD105" s="183"/>
      <c r="OHE105" s="184"/>
      <c r="OHF105" s="185"/>
      <c r="OHG105" s="183"/>
      <c r="OHI105" s="182"/>
      <c r="OHN105" s="183"/>
      <c r="OHO105" s="183"/>
      <c r="OHP105" s="183"/>
      <c r="OHQ105" s="184"/>
      <c r="OHR105" s="185"/>
      <c r="OHS105" s="183"/>
      <c r="OHU105" s="182"/>
      <c r="OHZ105" s="183"/>
      <c r="OIA105" s="183"/>
      <c r="OIB105" s="183"/>
      <c r="OIC105" s="184"/>
      <c r="OID105" s="185"/>
      <c r="OIE105" s="183"/>
      <c r="OIG105" s="182"/>
      <c r="OIL105" s="183"/>
      <c r="OIM105" s="183"/>
      <c r="OIN105" s="183"/>
      <c r="OIO105" s="184"/>
      <c r="OIP105" s="185"/>
      <c r="OIQ105" s="183"/>
      <c r="OIS105" s="182"/>
      <c r="OIX105" s="183"/>
      <c r="OIY105" s="183"/>
      <c r="OIZ105" s="183"/>
      <c r="OJA105" s="184"/>
      <c r="OJB105" s="185"/>
      <c r="OJC105" s="183"/>
      <c r="OJE105" s="182"/>
      <c r="OJJ105" s="183"/>
      <c r="OJK105" s="183"/>
      <c r="OJL105" s="183"/>
      <c r="OJM105" s="184"/>
      <c r="OJN105" s="185"/>
      <c r="OJO105" s="183"/>
      <c r="OJQ105" s="182"/>
      <c r="OJV105" s="183"/>
      <c r="OJW105" s="183"/>
      <c r="OJX105" s="183"/>
      <c r="OJY105" s="184"/>
      <c r="OJZ105" s="185"/>
      <c r="OKA105" s="183"/>
      <c r="OKC105" s="182"/>
      <c r="OKH105" s="183"/>
      <c r="OKI105" s="183"/>
      <c r="OKJ105" s="183"/>
      <c r="OKK105" s="184"/>
      <c r="OKL105" s="185"/>
      <c r="OKM105" s="183"/>
      <c r="OKO105" s="182"/>
      <c r="OKT105" s="183"/>
      <c r="OKU105" s="183"/>
      <c r="OKV105" s="183"/>
      <c r="OKW105" s="184"/>
      <c r="OKX105" s="185"/>
      <c r="OKY105" s="183"/>
      <c r="OLA105" s="182"/>
      <c r="OLF105" s="183"/>
      <c r="OLG105" s="183"/>
      <c r="OLH105" s="183"/>
      <c r="OLI105" s="184"/>
      <c r="OLJ105" s="185"/>
      <c r="OLK105" s="183"/>
      <c r="OLM105" s="182"/>
      <c r="OLR105" s="183"/>
      <c r="OLS105" s="183"/>
      <c r="OLT105" s="183"/>
      <c r="OLU105" s="184"/>
      <c r="OLV105" s="185"/>
      <c r="OLW105" s="183"/>
      <c r="OLY105" s="182"/>
      <c r="OMD105" s="183"/>
      <c r="OME105" s="183"/>
      <c r="OMF105" s="183"/>
      <c r="OMG105" s="184"/>
      <c r="OMH105" s="185"/>
      <c r="OMI105" s="183"/>
      <c r="OMK105" s="182"/>
      <c r="OMP105" s="183"/>
      <c r="OMQ105" s="183"/>
      <c r="OMR105" s="183"/>
      <c r="OMS105" s="184"/>
      <c r="OMT105" s="185"/>
      <c r="OMU105" s="183"/>
      <c r="OMW105" s="182"/>
      <c r="ONB105" s="183"/>
      <c r="ONC105" s="183"/>
      <c r="OND105" s="183"/>
      <c r="ONE105" s="184"/>
      <c r="ONF105" s="185"/>
      <c r="ONG105" s="183"/>
      <c r="ONI105" s="182"/>
      <c r="ONN105" s="183"/>
      <c r="ONO105" s="183"/>
      <c r="ONP105" s="183"/>
      <c r="ONQ105" s="184"/>
      <c r="ONR105" s="185"/>
      <c r="ONS105" s="183"/>
      <c r="ONU105" s="182"/>
      <c r="ONZ105" s="183"/>
      <c r="OOA105" s="183"/>
      <c r="OOB105" s="183"/>
      <c r="OOC105" s="184"/>
      <c r="OOD105" s="185"/>
      <c r="OOE105" s="183"/>
      <c r="OOG105" s="182"/>
      <c r="OOL105" s="183"/>
      <c r="OOM105" s="183"/>
      <c r="OON105" s="183"/>
      <c r="OOO105" s="184"/>
      <c r="OOP105" s="185"/>
      <c r="OOQ105" s="183"/>
      <c r="OOS105" s="182"/>
      <c r="OOX105" s="183"/>
      <c r="OOY105" s="183"/>
      <c r="OOZ105" s="183"/>
      <c r="OPA105" s="184"/>
      <c r="OPB105" s="185"/>
      <c r="OPC105" s="183"/>
      <c r="OPE105" s="182"/>
      <c r="OPJ105" s="183"/>
      <c r="OPK105" s="183"/>
      <c r="OPL105" s="183"/>
      <c r="OPM105" s="184"/>
      <c r="OPN105" s="185"/>
      <c r="OPO105" s="183"/>
      <c r="OPQ105" s="182"/>
      <c r="OPV105" s="183"/>
      <c r="OPW105" s="183"/>
      <c r="OPX105" s="183"/>
      <c r="OPY105" s="184"/>
      <c r="OPZ105" s="185"/>
      <c r="OQA105" s="183"/>
      <c r="OQC105" s="182"/>
      <c r="OQH105" s="183"/>
      <c r="OQI105" s="183"/>
      <c r="OQJ105" s="183"/>
      <c r="OQK105" s="184"/>
      <c r="OQL105" s="185"/>
      <c r="OQM105" s="183"/>
      <c r="OQO105" s="182"/>
      <c r="OQT105" s="183"/>
      <c r="OQU105" s="183"/>
      <c r="OQV105" s="183"/>
      <c r="OQW105" s="184"/>
      <c r="OQX105" s="185"/>
      <c r="OQY105" s="183"/>
      <c r="ORA105" s="182"/>
      <c r="ORF105" s="183"/>
      <c r="ORG105" s="183"/>
      <c r="ORH105" s="183"/>
      <c r="ORI105" s="184"/>
      <c r="ORJ105" s="185"/>
      <c r="ORK105" s="183"/>
      <c r="ORM105" s="182"/>
      <c r="ORR105" s="183"/>
      <c r="ORS105" s="183"/>
      <c r="ORT105" s="183"/>
      <c r="ORU105" s="184"/>
      <c r="ORV105" s="185"/>
      <c r="ORW105" s="183"/>
      <c r="ORY105" s="182"/>
      <c r="OSD105" s="183"/>
      <c r="OSE105" s="183"/>
      <c r="OSF105" s="183"/>
      <c r="OSG105" s="184"/>
      <c r="OSH105" s="185"/>
      <c r="OSI105" s="183"/>
      <c r="OSK105" s="182"/>
      <c r="OSP105" s="183"/>
      <c r="OSQ105" s="183"/>
      <c r="OSR105" s="183"/>
      <c r="OSS105" s="184"/>
      <c r="OST105" s="185"/>
      <c r="OSU105" s="183"/>
      <c r="OSW105" s="182"/>
      <c r="OTB105" s="183"/>
      <c r="OTC105" s="183"/>
      <c r="OTD105" s="183"/>
      <c r="OTE105" s="184"/>
      <c r="OTF105" s="185"/>
      <c r="OTG105" s="183"/>
      <c r="OTI105" s="182"/>
      <c r="OTN105" s="183"/>
      <c r="OTO105" s="183"/>
      <c r="OTP105" s="183"/>
      <c r="OTQ105" s="184"/>
      <c r="OTR105" s="185"/>
      <c r="OTS105" s="183"/>
      <c r="OTU105" s="182"/>
      <c r="OTZ105" s="183"/>
      <c r="OUA105" s="183"/>
      <c r="OUB105" s="183"/>
      <c r="OUC105" s="184"/>
      <c r="OUD105" s="185"/>
      <c r="OUE105" s="183"/>
      <c r="OUG105" s="182"/>
      <c r="OUL105" s="183"/>
      <c r="OUM105" s="183"/>
      <c r="OUN105" s="183"/>
      <c r="OUO105" s="184"/>
      <c r="OUP105" s="185"/>
      <c r="OUQ105" s="183"/>
      <c r="OUS105" s="182"/>
      <c r="OUX105" s="183"/>
      <c r="OUY105" s="183"/>
      <c r="OUZ105" s="183"/>
      <c r="OVA105" s="184"/>
      <c r="OVB105" s="185"/>
      <c r="OVC105" s="183"/>
      <c r="OVE105" s="182"/>
      <c r="OVJ105" s="183"/>
      <c r="OVK105" s="183"/>
      <c r="OVL105" s="183"/>
      <c r="OVM105" s="184"/>
      <c r="OVN105" s="185"/>
      <c r="OVO105" s="183"/>
      <c r="OVQ105" s="182"/>
      <c r="OVV105" s="183"/>
      <c r="OVW105" s="183"/>
      <c r="OVX105" s="183"/>
      <c r="OVY105" s="184"/>
      <c r="OVZ105" s="185"/>
      <c r="OWA105" s="183"/>
      <c r="OWC105" s="182"/>
      <c r="OWH105" s="183"/>
      <c r="OWI105" s="183"/>
      <c r="OWJ105" s="183"/>
      <c r="OWK105" s="184"/>
      <c r="OWL105" s="185"/>
      <c r="OWM105" s="183"/>
      <c r="OWO105" s="182"/>
      <c r="OWT105" s="183"/>
      <c r="OWU105" s="183"/>
      <c r="OWV105" s="183"/>
      <c r="OWW105" s="184"/>
      <c r="OWX105" s="185"/>
      <c r="OWY105" s="183"/>
      <c r="OXA105" s="182"/>
      <c r="OXF105" s="183"/>
      <c r="OXG105" s="183"/>
      <c r="OXH105" s="183"/>
      <c r="OXI105" s="184"/>
      <c r="OXJ105" s="185"/>
      <c r="OXK105" s="183"/>
      <c r="OXM105" s="182"/>
      <c r="OXR105" s="183"/>
      <c r="OXS105" s="183"/>
      <c r="OXT105" s="183"/>
      <c r="OXU105" s="184"/>
      <c r="OXV105" s="185"/>
      <c r="OXW105" s="183"/>
      <c r="OXY105" s="182"/>
      <c r="OYD105" s="183"/>
      <c r="OYE105" s="183"/>
      <c r="OYF105" s="183"/>
      <c r="OYG105" s="184"/>
      <c r="OYH105" s="185"/>
      <c r="OYI105" s="183"/>
      <c r="OYK105" s="182"/>
      <c r="OYP105" s="183"/>
      <c r="OYQ105" s="183"/>
      <c r="OYR105" s="183"/>
      <c r="OYS105" s="184"/>
      <c r="OYT105" s="185"/>
      <c r="OYU105" s="183"/>
      <c r="OYW105" s="182"/>
      <c r="OZB105" s="183"/>
      <c r="OZC105" s="183"/>
      <c r="OZD105" s="183"/>
      <c r="OZE105" s="184"/>
      <c r="OZF105" s="185"/>
      <c r="OZG105" s="183"/>
      <c r="OZI105" s="182"/>
      <c r="OZN105" s="183"/>
      <c r="OZO105" s="183"/>
      <c r="OZP105" s="183"/>
      <c r="OZQ105" s="184"/>
      <c r="OZR105" s="185"/>
      <c r="OZS105" s="183"/>
      <c r="OZU105" s="182"/>
      <c r="OZZ105" s="183"/>
      <c r="PAA105" s="183"/>
      <c r="PAB105" s="183"/>
      <c r="PAC105" s="184"/>
      <c r="PAD105" s="185"/>
      <c r="PAE105" s="183"/>
      <c r="PAG105" s="182"/>
      <c r="PAL105" s="183"/>
      <c r="PAM105" s="183"/>
      <c r="PAN105" s="183"/>
      <c r="PAO105" s="184"/>
      <c r="PAP105" s="185"/>
      <c r="PAQ105" s="183"/>
      <c r="PAS105" s="182"/>
      <c r="PAX105" s="183"/>
      <c r="PAY105" s="183"/>
      <c r="PAZ105" s="183"/>
      <c r="PBA105" s="184"/>
      <c r="PBB105" s="185"/>
      <c r="PBC105" s="183"/>
      <c r="PBE105" s="182"/>
      <c r="PBJ105" s="183"/>
      <c r="PBK105" s="183"/>
      <c r="PBL105" s="183"/>
      <c r="PBM105" s="184"/>
      <c r="PBN105" s="185"/>
      <c r="PBO105" s="183"/>
      <c r="PBQ105" s="182"/>
      <c r="PBV105" s="183"/>
      <c r="PBW105" s="183"/>
      <c r="PBX105" s="183"/>
      <c r="PBY105" s="184"/>
      <c r="PBZ105" s="185"/>
      <c r="PCA105" s="183"/>
      <c r="PCC105" s="182"/>
      <c r="PCH105" s="183"/>
      <c r="PCI105" s="183"/>
      <c r="PCJ105" s="183"/>
      <c r="PCK105" s="184"/>
      <c r="PCL105" s="185"/>
      <c r="PCM105" s="183"/>
      <c r="PCO105" s="182"/>
      <c r="PCT105" s="183"/>
      <c r="PCU105" s="183"/>
      <c r="PCV105" s="183"/>
      <c r="PCW105" s="184"/>
      <c r="PCX105" s="185"/>
      <c r="PCY105" s="183"/>
      <c r="PDA105" s="182"/>
      <c r="PDF105" s="183"/>
      <c r="PDG105" s="183"/>
      <c r="PDH105" s="183"/>
      <c r="PDI105" s="184"/>
      <c r="PDJ105" s="185"/>
      <c r="PDK105" s="183"/>
      <c r="PDM105" s="182"/>
      <c r="PDR105" s="183"/>
      <c r="PDS105" s="183"/>
      <c r="PDT105" s="183"/>
      <c r="PDU105" s="184"/>
      <c r="PDV105" s="185"/>
      <c r="PDW105" s="183"/>
      <c r="PDY105" s="182"/>
      <c r="PED105" s="183"/>
      <c r="PEE105" s="183"/>
      <c r="PEF105" s="183"/>
      <c r="PEG105" s="184"/>
      <c r="PEH105" s="185"/>
      <c r="PEI105" s="183"/>
      <c r="PEK105" s="182"/>
      <c r="PEP105" s="183"/>
      <c r="PEQ105" s="183"/>
      <c r="PER105" s="183"/>
      <c r="PES105" s="184"/>
      <c r="PET105" s="185"/>
      <c r="PEU105" s="183"/>
      <c r="PEW105" s="182"/>
      <c r="PFB105" s="183"/>
      <c r="PFC105" s="183"/>
      <c r="PFD105" s="183"/>
      <c r="PFE105" s="184"/>
      <c r="PFF105" s="185"/>
      <c r="PFG105" s="183"/>
      <c r="PFI105" s="182"/>
      <c r="PFN105" s="183"/>
      <c r="PFO105" s="183"/>
      <c r="PFP105" s="183"/>
      <c r="PFQ105" s="184"/>
      <c r="PFR105" s="185"/>
      <c r="PFS105" s="183"/>
      <c r="PFU105" s="182"/>
      <c r="PFZ105" s="183"/>
      <c r="PGA105" s="183"/>
      <c r="PGB105" s="183"/>
      <c r="PGC105" s="184"/>
      <c r="PGD105" s="185"/>
      <c r="PGE105" s="183"/>
      <c r="PGG105" s="182"/>
      <c r="PGL105" s="183"/>
      <c r="PGM105" s="183"/>
      <c r="PGN105" s="183"/>
      <c r="PGO105" s="184"/>
      <c r="PGP105" s="185"/>
      <c r="PGQ105" s="183"/>
      <c r="PGS105" s="182"/>
      <c r="PGX105" s="183"/>
      <c r="PGY105" s="183"/>
      <c r="PGZ105" s="183"/>
      <c r="PHA105" s="184"/>
      <c r="PHB105" s="185"/>
      <c r="PHC105" s="183"/>
      <c r="PHE105" s="182"/>
      <c r="PHJ105" s="183"/>
      <c r="PHK105" s="183"/>
      <c r="PHL105" s="183"/>
      <c r="PHM105" s="184"/>
      <c r="PHN105" s="185"/>
      <c r="PHO105" s="183"/>
      <c r="PHQ105" s="182"/>
      <c r="PHV105" s="183"/>
      <c r="PHW105" s="183"/>
      <c r="PHX105" s="183"/>
      <c r="PHY105" s="184"/>
      <c r="PHZ105" s="185"/>
      <c r="PIA105" s="183"/>
      <c r="PIC105" s="182"/>
      <c r="PIH105" s="183"/>
      <c r="PII105" s="183"/>
      <c r="PIJ105" s="183"/>
      <c r="PIK105" s="184"/>
      <c r="PIL105" s="185"/>
      <c r="PIM105" s="183"/>
      <c r="PIO105" s="182"/>
      <c r="PIT105" s="183"/>
      <c r="PIU105" s="183"/>
      <c r="PIV105" s="183"/>
      <c r="PIW105" s="184"/>
      <c r="PIX105" s="185"/>
      <c r="PIY105" s="183"/>
      <c r="PJA105" s="182"/>
      <c r="PJF105" s="183"/>
      <c r="PJG105" s="183"/>
      <c r="PJH105" s="183"/>
      <c r="PJI105" s="184"/>
      <c r="PJJ105" s="185"/>
      <c r="PJK105" s="183"/>
      <c r="PJM105" s="182"/>
      <c r="PJR105" s="183"/>
      <c r="PJS105" s="183"/>
      <c r="PJT105" s="183"/>
      <c r="PJU105" s="184"/>
      <c r="PJV105" s="185"/>
      <c r="PJW105" s="183"/>
      <c r="PJY105" s="182"/>
      <c r="PKD105" s="183"/>
      <c r="PKE105" s="183"/>
      <c r="PKF105" s="183"/>
      <c r="PKG105" s="184"/>
      <c r="PKH105" s="185"/>
      <c r="PKI105" s="183"/>
      <c r="PKK105" s="182"/>
      <c r="PKP105" s="183"/>
      <c r="PKQ105" s="183"/>
      <c r="PKR105" s="183"/>
      <c r="PKS105" s="184"/>
      <c r="PKT105" s="185"/>
      <c r="PKU105" s="183"/>
      <c r="PKW105" s="182"/>
      <c r="PLB105" s="183"/>
      <c r="PLC105" s="183"/>
      <c r="PLD105" s="183"/>
      <c r="PLE105" s="184"/>
      <c r="PLF105" s="185"/>
      <c r="PLG105" s="183"/>
      <c r="PLI105" s="182"/>
      <c r="PLN105" s="183"/>
      <c r="PLO105" s="183"/>
      <c r="PLP105" s="183"/>
      <c r="PLQ105" s="184"/>
      <c r="PLR105" s="185"/>
      <c r="PLS105" s="183"/>
      <c r="PLU105" s="182"/>
      <c r="PLZ105" s="183"/>
      <c r="PMA105" s="183"/>
      <c r="PMB105" s="183"/>
      <c r="PMC105" s="184"/>
      <c r="PMD105" s="185"/>
      <c r="PME105" s="183"/>
      <c r="PMG105" s="182"/>
      <c r="PML105" s="183"/>
      <c r="PMM105" s="183"/>
      <c r="PMN105" s="183"/>
      <c r="PMO105" s="184"/>
      <c r="PMP105" s="185"/>
      <c r="PMQ105" s="183"/>
      <c r="PMS105" s="182"/>
      <c r="PMX105" s="183"/>
      <c r="PMY105" s="183"/>
      <c r="PMZ105" s="183"/>
      <c r="PNA105" s="184"/>
      <c r="PNB105" s="185"/>
      <c r="PNC105" s="183"/>
      <c r="PNE105" s="182"/>
      <c r="PNJ105" s="183"/>
      <c r="PNK105" s="183"/>
      <c r="PNL105" s="183"/>
      <c r="PNM105" s="184"/>
      <c r="PNN105" s="185"/>
      <c r="PNO105" s="183"/>
      <c r="PNQ105" s="182"/>
      <c r="PNV105" s="183"/>
      <c r="PNW105" s="183"/>
      <c r="PNX105" s="183"/>
      <c r="PNY105" s="184"/>
      <c r="PNZ105" s="185"/>
      <c r="POA105" s="183"/>
      <c r="POC105" s="182"/>
      <c r="POH105" s="183"/>
      <c r="POI105" s="183"/>
      <c r="POJ105" s="183"/>
      <c r="POK105" s="184"/>
      <c r="POL105" s="185"/>
      <c r="POM105" s="183"/>
      <c r="POO105" s="182"/>
      <c r="POT105" s="183"/>
      <c r="POU105" s="183"/>
      <c r="POV105" s="183"/>
      <c r="POW105" s="184"/>
      <c r="POX105" s="185"/>
      <c r="POY105" s="183"/>
      <c r="PPA105" s="182"/>
      <c r="PPF105" s="183"/>
      <c r="PPG105" s="183"/>
      <c r="PPH105" s="183"/>
      <c r="PPI105" s="184"/>
      <c r="PPJ105" s="185"/>
      <c r="PPK105" s="183"/>
      <c r="PPM105" s="182"/>
      <c r="PPR105" s="183"/>
      <c r="PPS105" s="183"/>
      <c r="PPT105" s="183"/>
      <c r="PPU105" s="184"/>
      <c r="PPV105" s="185"/>
      <c r="PPW105" s="183"/>
      <c r="PPY105" s="182"/>
      <c r="PQD105" s="183"/>
      <c r="PQE105" s="183"/>
      <c r="PQF105" s="183"/>
      <c r="PQG105" s="184"/>
      <c r="PQH105" s="185"/>
      <c r="PQI105" s="183"/>
      <c r="PQK105" s="182"/>
      <c r="PQP105" s="183"/>
      <c r="PQQ105" s="183"/>
      <c r="PQR105" s="183"/>
      <c r="PQS105" s="184"/>
      <c r="PQT105" s="185"/>
      <c r="PQU105" s="183"/>
      <c r="PQW105" s="182"/>
      <c r="PRB105" s="183"/>
      <c r="PRC105" s="183"/>
      <c r="PRD105" s="183"/>
      <c r="PRE105" s="184"/>
      <c r="PRF105" s="185"/>
      <c r="PRG105" s="183"/>
      <c r="PRI105" s="182"/>
      <c r="PRN105" s="183"/>
      <c r="PRO105" s="183"/>
      <c r="PRP105" s="183"/>
      <c r="PRQ105" s="184"/>
      <c r="PRR105" s="185"/>
      <c r="PRS105" s="183"/>
      <c r="PRU105" s="182"/>
      <c r="PRZ105" s="183"/>
      <c r="PSA105" s="183"/>
      <c r="PSB105" s="183"/>
      <c r="PSC105" s="184"/>
      <c r="PSD105" s="185"/>
      <c r="PSE105" s="183"/>
      <c r="PSG105" s="182"/>
      <c r="PSL105" s="183"/>
      <c r="PSM105" s="183"/>
      <c r="PSN105" s="183"/>
      <c r="PSO105" s="184"/>
      <c r="PSP105" s="185"/>
      <c r="PSQ105" s="183"/>
      <c r="PSS105" s="182"/>
      <c r="PSX105" s="183"/>
      <c r="PSY105" s="183"/>
      <c r="PSZ105" s="183"/>
      <c r="PTA105" s="184"/>
      <c r="PTB105" s="185"/>
      <c r="PTC105" s="183"/>
      <c r="PTE105" s="182"/>
      <c r="PTJ105" s="183"/>
      <c r="PTK105" s="183"/>
      <c r="PTL105" s="183"/>
      <c r="PTM105" s="184"/>
      <c r="PTN105" s="185"/>
      <c r="PTO105" s="183"/>
      <c r="PTQ105" s="182"/>
      <c r="PTV105" s="183"/>
      <c r="PTW105" s="183"/>
      <c r="PTX105" s="183"/>
      <c r="PTY105" s="184"/>
      <c r="PTZ105" s="185"/>
      <c r="PUA105" s="183"/>
      <c r="PUC105" s="182"/>
      <c r="PUH105" s="183"/>
      <c r="PUI105" s="183"/>
      <c r="PUJ105" s="183"/>
      <c r="PUK105" s="184"/>
      <c r="PUL105" s="185"/>
      <c r="PUM105" s="183"/>
      <c r="PUO105" s="182"/>
      <c r="PUT105" s="183"/>
      <c r="PUU105" s="183"/>
      <c r="PUV105" s="183"/>
      <c r="PUW105" s="184"/>
      <c r="PUX105" s="185"/>
      <c r="PUY105" s="183"/>
      <c r="PVA105" s="182"/>
      <c r="PVF105" s="183"/>
      <c r="PVG105" s="183"/>
      <c r="PVH105" s="183"/>
      <c r="PVI105" s="184"/>
      <c r="PVJ105" s="185"/>
      <c r="PVK105" s="183"/>
      <c r="PVM105" s="182"/>
      <c r="PVR105" s="183"/>
      <c r="PVS105" s="183"/>
      <c r="PVT105" s="183"/>
      <c r="PVU105" s="184"/>
      <c r="PVV105" s="185"/>
      <c r="PVW105" s="183"/>
      <c r="PVY105" s="182"/>
      <c r="PWD105" s="183"/>
      <c r="PWE105" s="183"/>
      <c r="PWF105" s="183"/>
      <c r="PWG105" s="184"/>
      <c r="PWH105" s="185"/>
      <c r="PWI105" s="183"/>
      <c r="PWK105" s="182"/>
      <c r="PWP105" s="183"/>
      <c r="PWQ105" s="183"/>
      <c r="PWR105" s="183"/>
      <c r="PWS105" s="184"/>
      <c r="PWT105" s="185"/>
      <c r="PWU105" s="183"/>
      <c r="PWW105" s="182"/>
      <c r="PXB105" s="183"/>
      <c r="PXC105" s="183"/>
      <c r="PXD105" s="183"/>
      <c r="PXE105" s="184"/>
      <c r="PXF105" s="185"/>
      <c r="PXG105" s="183"/>
      <c r="PXI105" s="182"/>
      <c r="PXN105" s="183"/>
      <c r="PXO105" s="183"/>
      <c r="PXP105" s="183"/>
      <c r="PXQ105" s="184"/>
      <c r="PXR105" s="185"/>
      <c r="PXS105" s="183"/>
      <c r="PXU105" s="182"/>
      <c r="PXZ105" s="183"/>
      <c r="PYA105" s="183"/>
      <c r="PYB105" s="183"/>
      <c r="PYC105" s="184"/>
      <c r="PYD105" s="185"/>
      <c r="PYE105" s="183"/>
      <c r="PYG105" s="182"/>
      <c r="PYL105" s="183"/>
      <c r="PYM105" s="183"/>
      <c r="PYN105" s="183"/>
      <c r="PYO105" s="184"/>
      <c r="PYP105" s="185"/>
      <c r="PYQ105" s="183"/>
      <c r="PYS105" s="182"/>
      <c r="PYX105" s="183"/>
      <c r="PYY105" s="183"/>
      <c r="PYZ105" s="183"/>
      <c r="PZA105" s="184"/>
      <c r="PZB105" s="185"/>
      <c r="PZC105" s="183"/>
      <c r="PZE105" s="182"/>
      <c r="PZJ105" s="183"/>
      <c r="PZK105" s="183"/>
      <c r="PZL105" s="183"/>
      <c r="PZM105" s="184"/>
      <c r="PZN105" s="185"/>
      <c r="PZO105" s="183"/>
      <c r="PZQ105" s="182"/>
      <c r="PZV105" s="183"/>
      <c r="PZW105" s="183"/>
      <c r="PZX105" s="183"/>
      <c r="PZY105" s="184"/>
      <c r="PZZ105" s="185"/>
      <c r="QAA105" s="183"/>
      <c r="QAC105" s="182"/>
      <c r="QAH105" s="183"/>
      <c r="QAI105" s="183"/>
      <c r="QAJ105" s="183"/>
      <c r="QAK105" s="184"/>
      <c r="QAL105" s="185"/>
      <c r="QAM105" s="183"/>
      <c r="QAO105" s="182"/>
      <c r="QAT105" s="183"/>
      <c r="QAU105" s="183"/>
      <c r="QAV105" s="183"/>
      <c r="QAW105" s="184"/>
      <c r="QAX105" s="185"/>
      <c r="QAY105" s="183"/>
      <c r="QBA105" s="182"/>
      <c r="QBF105" s="183"/>
      <c r="QBG105" s="183"/>
      <c r="QBH105" s="183"/>
      <c r="QBI105" s="184"/>
      <c r="QBJ105" s="185"/>
      <c r="QBK105" s="183"/>
      <c r="QBM105" s="182"/>
      <c r="QBR105" s="183"/>
      <c r="QBS105" s="183"/>
      <c r="QBT105" s="183"/>
      <c r="QBU105" s="184"/>
      <c r="QBV105" s="185"/>
      <c r="QBW105" s="183"/>
      <c r="QBY105" s="182"/>
      <c r="QCD105" s="183"/>
      <c r="QCE105" s="183"/>
      <c r="QCF105" s="183"/>
      <c r="QCG105" s="184"/>
      <c r="QCH105" s="185"/>
      <c r="QCI105" s="183"/>
      <c r="QCK105" s="182"/>
      <c r="QCP105" s="183"/>
      <c r="QCQ105" s="183"/>
      <c r="QCR105" s="183"/>
      <c r="QCS105" s="184"/>
      <c r="QCT105" s="185"/>
      <c r="QCU105" s="183"/>
      <c r="QCW105" s="182"/>
      <c r="QDB105" s="183"/>
      <c r="QDC105" s="183"/>
      <c r="QDD105" s="183"/>
      <c r="QDE105" s="184"/>
      <c r="QDF105" s="185"/>
      <c r="QDG105" s="183"/>
      <c r="QDI105" s="182"/>
      <c r="QDN105" s="183"/>
      <c r="QDO105" s="183"/>
      <c r="QDP105" s="183"/>
      <c r="QDQ105" s="184"/>
      <c r="QDR105" s="185"/>
      <c r="QDS105" s="183"/>
      <c r="QDU105" s="182"/>
      <c r="QDZ105" s="183"/>
      <c r="QEA105" s="183"/>
      <c r="QEB105" s="183"/>
      <c r="QEC105" s="184"/>
      <c r="QED105" s="185"/>
      <c r="QEE105" s="183"/>
      <c r="QEG105" s="182"/>
      <c r="QEL105" s="183"/>
      <c r="QEM105" s="183"/>
      <c r="QEN105" s="183"/>
      <c r="QEO105" s="184"/>
      <c r="QEP105" s="185"/>
      <c r="QEQ105" s="183"/>
      <c r="QES105" s="182"/>
      <c r="QEX105" s="183"/>
      <c r="QEY105" s="183"/>
      <c r="QEZ105" s="183"/>
      <c r="QFA105" s="184"/>
      <c r="QFB105" s="185"/>
      <c r="QFC105" s="183"/>
      <c r="QFE105" s="182"/>
      <c r="QFJ105" s="183"/>
      <c r="QFK105" s="183"/>
      <c r="QFL105" s="183"/>
      <c r="QFM105" s="184"/>
      <c r="QFN105" s="185"/>
      <c r="QFO105" s="183"/>
      <c r="QFQ105" s="182"/>
      <c r="QFV105" s="183"/>
      <c r="QFW105" s="183"/>
      <c r="QFX105" s="183"/>
      <c r="QFY105" s="184"/>
      <c r="QFZ105" s="185"/>
      <c r="QGA105" s="183"/>
      <c r="QGC105" s="182"/>
      <c r="QGH105" s="183"/>
      <c r="QGI105" s="183"/>
      <c r="QGJ105" s="183"/>
      <c r="QGK105" s="184"/>
      <c r="QGL105" s="185"/>
      <c r="QGM105" s="183"/>
      <c r="QGO105" s="182"/>
      <c r="QGT105" s="183"/>
      <c r="QGU105" s="183"/>
      <c r="QGV105" s="183"/>
      <c r="QGW105" s="184"/>
      <c r="QGX105" s="185"/>
      <c r="QGY105" s="183"/>
      <c r="QHA105" s="182"/>
      <c r="QHF105" s="183"/>
      <c r="QHG105" s="183"/>
      <c r="QHH105" s="183"/>
      <c r="QHI105" s="184"/>
      <c r="QHJ105" s="185"/>
      <c r="QHK105" s="183"/>
      <c r="QHM105" s="182"/>
      <c r="QHR105" s="183"/>
      <c r="QHS105" s="183"/>
      <c r="QHT105" s="183"/>
      <c r="QHU105" s="184"/>
      <c r="QHV105" s="185"/>
      <c r="QHW105" s="183"/>
      <c r="QHY105" s="182"/>
      <c r="QID105" s="183"/>
      <c r="QIE105" s="183"/>
      <c r="QIF105" s="183"/>
      <c r="QIG105" s="184"/>
      <c r="QIH105" s="185"/>
      <c r="QII105" s="183"/>
      <c r="QIK105" s="182"/>
      <c r="QIP105" s="183"/>
      <c r="QIQ105" s="183"/>
      <c r="QIR105" s="183"/>
      <c r="QIS105" s="184"/>
      <c r="QIT105" s="185"/>
      <c r="QIU105" s="183"/>
      <c r="QIW105" s="182"/>
      <c r="QJB105" s="183"/>
      <c r="QJC105" s="183"/>
      <c r="QJD105" s="183"/>
      <c r="QJE105" s="184"/>
      <c r="QJF105" s="185"/>
      <c r="QJG105" s="183"/>
      <c r="QJI105" s="182"/>
      <c r="QJN105" s="183"/>
      <c r="QJO105" s="183"/>
      <c r="QJP105" s="183"/>
      <c r="QJQ105" s="184"/>
      <c r="QJR105" s="185"/>
      <c r="QJS105" s="183"/>
      <c r="QJU105" s="182"/>
      <c r="QJZ105" s="183"/>
      <c r="QKA105" s="183"/>
      <c r="QKB105" s="183"/>
      <c r="QKC105" s="184"/>
      <c r="QKD105" s="185"/>
      <c r="QKE105" s="183"/>
      <c r="QKG105" s="182"/>
      <c r="QKL105" s="183"/>
      <c r="QKM105" s="183"/>
      <c r="QKN105" s="183"/>
      <c r="QKO105" s="184"/>
      <c r="QKP105" s="185"/>
      <c r="QKQ105" s="183"/>
      <c r="QKS105" s="182"/>
      <c r="QKX105" s="183"/>
      <c r="QKY105" s="183"/>
      <c r="QKZ105" s="183"/>
      <c r="QLA105" s="184"/>
      <c r="QLB105" s="185"/>
      <c r="QLC105" s="183"/>
      <c r="QLE105" s="182"/>
      <c r="QLJ105" s="183"/>
      <c r="QLK105" s="183"/>
      <c r="QLL105" s="183"/>
      <c r="QLM105" s="184"/>
      <c r="QLN105" s="185"/>
      <c r="QLO105" s="183"/>
      <c r="QLQ105" s="182"/>
      <c r="QLV105" s="183"/>
      <c r="QLW105" s="183"/>
      <c r="QLX105" s="183"/>
      <c r="QLY105" s="184"/>
      <c r="QLZ105" s="185"/>
      <c r="QMA105" s="183"/>
      <c r="QMC105" s="182"/>
      <c r="QMH105" s="183"/>
      <c r="QMI105" s="183"/>
      <c r="QMJ105" s="183"/>
      <c r="QMK105" s="184"/>
      <c r="QML105" s="185"/>
      <c r="QMM105" s="183"/>
      <c r="QMO105" s="182"/>
      <c r="QMT105" s="183"/>
      <c r="QMU105" s="183"/>
      <c r="QMV105" s="183"/>
      <c r="QMW105" s="184"/>
      <c r="QMX105" s="185"/>
      <c r="QMY105" s="183"/>
      <c r="QNA105" s="182"/>
      <c r="QNF105" s="183"/>
      <c r="QNG105" s="183"/>
      <c r="QNH105" s="183"/>
      <c r="QNI105" s="184"/>
      <c r="QNJ105" s="185"/>
      <c r="QNK105" s="183"/>
      <c r="QNM105" s="182"/>
      <c r="QNR105" s="183"/>
      <c r="QNS105" s="183"/>
      <c r="QNT105" s="183"/>
      <c r="QNU105" s="184"/>
      <c r="QNV105" s="185"/>
      <c r="QNW105" s="183"/>
      <c r="QNY105" s="182"/>
      <c r="QOD105" s="183"/>
      <c r="QOE105" s="183"/>
      <c r="QOF105" s="183"/>
      <c r="QOG105" s="184"/>
      <c r="QOH105" s="185"/>
      <c r="QOI105" s="183"/>
      <c r="QOK105" s="182"/>
      <c r="QOP105" s="183"/>
      <c r="QOQ105" s="183"/>
      <c r="QOR105" s="183"/>
      <c r="QOS105" s="184"/>
      <c r="QOT105" s="185"/>
      <c r="QOU105" s="183"/>
      <c r="QOW105" s="182"/>
      <c r="QPB105" s="183"/>
      <c r="QPC105" s="183"/>
      <c r="QPD105" s="183"/>
      <c r="QPE105" s="184"/>
      <c r="QPF105" s="185"/>
      <c r="QPG105" s="183"/>
      <c r="QPI105" s="182"/>
      <c r="QPN105" s="183"/>
      <c r="QPO105" s="183"/>
      <c r="QPP105" s="183"/>
      <c r="QPQ105" s="184"/>
      <c r="QPR105" s="185"/>
      <c r="QPS105" s="183"/>
      <c r="QPU105" s="182"/>
      <c r="QPZ105" s="183"/>
      <c r="QQA105" s="183"/>
      <c r="QQB105" s="183"/>
      <c r="QQC105" s="184"/>
      <c r="QQD105" s="185"/>
      <c r="QQE105" s="183"/>
      <c r="QQG105" s="182"/>
      <c r="QQL105" s="183"/>
      <c r="QQM105" s="183"/>
      <c r="QQN105" s="183"/>
      <c r="QQO105" s="184"/>
      <c r="QQP105" s="185"/>
      <c r="QQQ105" s="183"/>
      <c r="QQS105" s="182"/>
      <c r="QQX105" s="183"/>
      <c r="QQY105" s="183"/>
      <c r="QQZ105" s="183"/>
      <c r="QRA105" s="184"/>
      <c r="QRB105" s="185"/>
      <c r="QRC105" s="183"/>
      <c r="QRE105" s="182"/>
      <c r="QRJ105" s="183"/>
      <c r="QRK105" s="183"/>
      <c r="QRL105" s="183"/>
      <c r="QRM105" s="184"/>
      <c r="QRN105" s="185"/>
      <c r="QRO105" s="183"/>
      <c r="QRQ105" s="182"/>
      <c r="QRV105" s="183"/>
      <c r="QRW105" s="183"/>
      <c r="QRX105" s="183"/>
      <c r="QRY105" s="184"/>
      <c r="QRZ105" s="185"/>
      <c r="QSA105" s="183"/>
      <c r="QSC105" s="182"/>
      <c r="QSH105" s="183"/>
      <c r="QSI105" s="183"/>
      <c r="QSJ105" s="183"/>
      <c r="QSK105" s="184"/>
      <c r="QSL105" s="185"/>
      <c r="QSM105" s="183"/>
      <c r="QSO105" s="182"/>
      <c r="QST105" s="183"/>
      <c r="QSU105" s="183"/>
      <c r="QSV105" s="183"/>
      <c r="QSW105" s="184"/>
      <c r="QSX105" s="185"/>
      <c r="QSY105" s="183"/>
      <c r="QTA105" s="182"/>
      <c r="QTF105" s="183"/>
      <c r="QTG105" s="183"/>
      <c r="QTH105" s="183"/>
      <c r="QTI105" s="184"/>
      <c r="QTJ105" s="185"/>
      <c r="QTK105" s="183"/>
      <c r="QTM105" s="182"/>
      <c r="QTR105" s="183"/>
      <c r="QTS105" s="183"/>
      <c r="QTT105" s="183"/>
      <c r="QTU105" s="184"/>
      <c r="QTV105" s="185"/>
      <c r="QTW105" s="183"/>
      <c r="QTY105" s="182"/>
      <c r="QUD105" s="183"/>
      <c r="QUE105" s="183"/>
      <c r="QUF105" s="183"/>
      <c r="QUG105" s="184"/>
      <c r="QUH105" s="185"/>
      <c r="QUI105" s="183"/>
      <c r="QUK105" s="182"/>
      <c r="QUP105" s="183"/>
      <c r="QUQ105" s="183"/>
      <c r="QUR105" s="183"/>
      <c r="QUS105" s="184"/>
      <c r="QUT105" s="185"/>
      <c r="QUU105" s="183"/>
      <c r="QUW105" s="182"/>
      <c r="QVB105" s="183"/>
      <c r="QVC105" s="183"/>
      <c r="QVD105" s="183"/>
      <c r="QVE105" s="184"/>
      <c r="QVF105" s="185"/>
      <c r="QVG105" s="183"/>
      <c r="QVI105" s="182"/>
      <c r="QVN105" s="183"/>
      <c r="QVO105" s="183"/>
      <c r="QVP105" s="183"/>
      <c r="QVQ105" s="184"/>
      <c r="QVR105" s="185"/>
      <c r="QVS105" s="183"/>
      <c r="QVU105" s="182"/>
      <c r="QVZ105" s="183"/>
      <c r="QWA105" s="183"/>
      <c r="QWB105" s="183"/>
      <c r="QWC105" s="184"/>
      <c r="QWD105" s="185"/>
      <c r="QWE105" s="183"/>
      <c r="QWG105" s="182"/>
      <c r="QWL105" s="183"/>
      <c r="QWM105" s="183"/>
      <c r="QWN105" s="183"/>
      <c r="QWO105" s="184"/>
      <c r="QWP105" s="185"/>
      <c r="QWQ105" s="183"/>
      <c r="QWS105" s="182"/>
      <c r="QWX105" s="183"/>
      <c r="QWY105" s="183"/>
      <c r="QWZ105" s="183"/>
      <c r="QXA105" s="184"/>
      <c r="QXB105" s="185"/>
      <c r="QXC105" s="183"/>
      <c r="QXE105" s="182"/>
      <c r="QXJ105" s="183"/>
      <c r="QXK105" s="183"/>
      <c r="QXL105" s="183"/>
      <c r="QXM105" s="184"/>
      <c r="QXN105" s="185"/>
      <c r="QXO105" s="183"/>
      <c r="QXQ105" s="182"/>
      <c r="QXV105" s="183"/>
      <c r="QXW105" s="183"/>
      <c r="QXX105" s="183"/>
      <c r="QXY105" s="184"/>
      <c r="QXZ105" s="185"/>
      <c r="QYA105" s="183"/>
      <c r="QYC105" s="182"/>
      <c r="QYH105" s="183"/>
      <c r="QYI105" s="183"/>
      <c r="QYJ105" s="183"/>
      <c r="QYK105" s="184"/>
      <c r="QYL105" s="185"/>
      <c r="QYM105" s="183"/>
      <c r="QYO105" s="182"/>
      <c r="QYT105" s="183"/>
      <c r="QYU105" s="183"/>
      <c r="QYV105" s="183"/>
      <c r="QYW105" s="184"/>
      <c r="QYX105" s="185"/>
      <c r="QYY105" s="183"/>
      <c r="QZA105" s="182"/>
      <c r="QZF105" s="183"/>
      <c r="QZG105" s="183"/>
      <c r="QZH105" s="183"/>
      <c r="QZI105" s="184"/>
      <c r="QZJ105" s="185"/>
      <c r="QZK105" s="183"/>
      <c r="QZM105" s="182"/>
      <c r="QZR105" s="183"/>
      <c r="QZS105" s="183"/>
      <c r="QZT105" s="183"/>
      <c r="QZU105" s="184"/>
      <c r="QZV105" s="185"/>
      <c r="QZW105" s="183"/>
      <c r="QZY105" s="182"/>
      <c r="RAD105" s="183"/>
      <c r="RAE105" s="183"/>
      <c r="RAF105" s="183"/>
      <c r="RAG105" s="184"/>
      <c r="RAH105" s="185"/>
      <c r="RAI105" s="183"/>
      <c r="RAK105" s="182"/>
      <c r="RAP105" s="183"/>
      <c r="RAQ105" s="183"/>
      <c r="RAR105" s="183"/>
      <c r="RAS105" s="184"/>
      <c r="RAT105" s="185"/>
      <c r="RAU105" s="183"/>
      <c r="RAW105" s="182"/>
      <c r="RBB105" s="183"/>
      <c r="RBC105" s="183"/>
      <c r="RBD105" s="183"/>
      <c r="RBE105" s="184"/>
      <c r="RBF105" s="185"/>
      <c r="RBG105" s="183"/>
      <c r="RBI105" s="182"/>
      <c r="RBN105" s="183"/>
      <c r="RBO105" s="183"/>
      <c r="RBP105" s="183"/>
      <c r="RBQ105" s="184"/>
      <c r="RBR105" s="185"/>
      <c r="RBS105" s="183"/>
      <c r="RBU105" s="182"/>
      <c r="RBZ105" s="183"/>
      <c r="RCA105" s="183"/>
      <c r="RCB105" s="183"/>
      <c r="RCC105" s="184"/>
      <c r="RCD105" s="185"/>
      <c r="RCE105" s="183"/>
      <c r="RCG105" s="182"/>
      <c r="RCL105" s="183"/>
      <c r="RCM105" s="183"/>
      <c r="RCN105" s="183"/>
      <c r="RCO105" s="184"/>
      <c r="RCP105" s="185"/>
      <c r="RCQ105" s="183"/>
      <c r="RCS105" s="182"/>
      <c r="RCX105" s="183"/>
      <c r="RCY105" s="183"/>
      <c r="RCZ105" s="183"/>
      <c r="RDA105" s="184"/>
      <c r="RDB105" s="185"/>
      <c r="RDC105" s="183"/>
      <c r="RDE105" s="182"/>
      <c r="RDJ105" s="183"/>
      <c r="RDK105" s="183"/>
      <c r="RDL105" s="183"/>
      <c r="RDM105" s="184"/>
      <c r="RDN105" s="185"/>
      <c r="RDO105" s="183"/>
      <c r="RDQ105" s="182"/>
      <c r="RDV105" s="183"/>
      <c r="RDW105" s="183"/>
      <c r="RDX105" s="183"/>
      <c r="RDY105" s="184"/>
      <c r="RDZ105" s="185"/>
      <c r="REA105" s="183"/>
      <c r="REC105" s="182"/>
      <c r="REH105" s="183"/>
      <c r="REI105" s="183"/>
      <c r="REJ105" s="183"/>
      <c r="REK105" s="184"/>
      <c r="REL105" s="185"/>
      <c r="REM105" s="183"/>
      <c r="REO105" s="182"/>
      <c r="RET105" s="183"/>
      <c r="REU105" s="183"/>
      <c r="REV105" s="183"/>
      <c r="REW105" s="184"/>
      <c r="REX105" s="185"/>
      <c r="REY105" s="183"/>
      <c r="RFA105" s="182"/>
      <c r="RFF105" s="183"/>
      <c r="RFG105" s="183"/>
      <c r="RFH105" s="183"/>
      <c r="RFI105" s="184"/>
      <c r="RFJ105" s="185"/>
      <c r="RFK105" s="183"/>
      <c r="RFM105" s="182"/>
      <c r="RFR105" s="183"/>
      <c r="RFS105" s="183"/>
      <c r="RFT105" s="183"/>
      <c r="RFU105" s="184"/>
      <c r="RFV105" s="185"/>
      <c r="RFW105" s="183"/>
      <c r="RFY105" s="182"/>
      <c r="RGD105" s="183"/>
      <c r="RGE105" s="183"/>
      <c r="RGF105" s="183"/>
      <c r="RGG105" s="184"/>
      <c r="RGH105" s="185"/>
      <c r="RGI105" s="183"/>
      <c r="RGK105" s="182"/>
      <c r="RGP105" s="183"/>
      <c r="RGQ105" s="183"/>
      <c r="RGR105" s="183"/>
      <c r="RGS105" s="184"/>
      <c r="RGT105" s="185"/>
      <c r="RGU105" s="183"/>
      <c r="RGW105" s="182"/>
      <c r="RHB105" s="183"/>
      <c r="RHC105" s="183"/>
      <c r="RHD105" s="183"/>
      <c r="RHE105" s="184"/>
      <c r="RHF105" s="185"/>
      <c r="RHG105" s="183"/>
      <c r="RHI105" s="182"/>
      <c r="RHN105" s="183"/>
      <c r="RHO105" s="183"/>
      <c r="RHP105" s="183"/>
      <c r="RHQ105" s="184"/>
      <c r="RHR105" s="185"/>
      <c r="RHS105" s="183"/>
      <c r="RHU105" s="182"/>
      <c r="RHZ105" s="183"/>
      <c r="RIA105" s="183"/>
      <c r="RIB105" s="183"/>
      <c r="RIC105" s="184"/>
      <c r="RID105" s="185"/>
      <c r="RIE105" s="183"/>
      <c r="RIG105" s="182"/>
      <c r="RIL105" s="183"/>
      <c r="RIM105" s="183"/>
      <c r="RIN105" s="183"/>
      <c r="RIO105" s="184"/>
      <c r="RIP105" s="185"/>
      <c r="RIQ105" s="183"/>
      <c r="RIS105" s="182"/>
      <c r="RIX105" s="183"/>
      <c r="RIY105" s="183"/>
      <c r="RIZ105" s="183"/>
      <c r="RJA105" s="184"/>
      <c r="RJB105" s="185"/>
      <c r="RJC105" s="183"/>
      <c r="RJE105" s="182"/>
      <c r="RJJ105" s="183"/>
      <c r="RJK105" s="183"/>
      <c r="RJL105" s="183"/>
      <c r="RJM105" s="184"/>
      <c r="RJN105" s="185"/>
      <c r="RJO105" s="183"/>
      <c r="RJQ105" s="182"/>
      <c r="RJV105" s="183"/>
      <c r="RJW105" s="183"/>
      <c r="RJX105" s="183"/>
      <c r="RJY105" s="184"/>
      <c r="RJZ105" s="185"/>
      <c r="RKA105" s="183"/>
      <c r="RKC105" s="182"/>
      <c r="RKH105" s="183"/>
      <c r="RKI105" s="183"/>
      <c r="RKJ105" s="183"/>
      <c r="RKK105" s="184"/>
      <c r="RKL105" s="185"/>
      <c r="RKM105" s="183"/>
      <c r="RKO105" s="182"/>
      <c r="RKT105" s="183"/>
      <c r="RKU105" s="183"/>
      <c r="RKV105" s="183"/>
      <c r="RKW105" s="184"/>
      <c r="RKX105" s="185"/>
      <c r="RKY105" s="183"/>
      <c r="RLA105" s="182"/>
      <c r="RLF105" s="183"/>
      <c r="RLG105" s="183"/>
      <c r="RLH105" s="183"/>
      <c r="RLI105" s="184"/>
      <c r="RLJ105" s="185"/>
      <c r="RLK105" s="183"/>
      <c r="RLM105" s="182"/>
      <c r="RLR105" s="183"/>
      <c r="RLS105" s="183"/>
      <c r="RLT105" s="183"/>
      <c r="RLU105" s="184"/>
      <c r="RLV105" s="185"/>
      <c r="RLW105" s="183"/>
      <c r="RLY105" s="182"/>
      <c r="RMD105" s="183"/>
      <c r="RME105" s="183"/>
      <c r="RMF105" s="183"/>
      <c r="RMG105" s="184"/>
      <c r="RMH105" s="185"/>
      <c r="RMI105" s="183"/>
      <c r="RMK105" s="182"/>
      <c r="RMP105" s="183"/>
      <c r="RMQ105" s="183"/>
      <c r="RMR105" s="183"/>
      <c r="RMS105" s="184"/>
      <c r="RMT105" s="185"/>
      <c r="RMU105" s="183"/>
      <c r="RMW105" s="182"/>
      <c r="RNB105" s="183"/>
      <c r="RNC105" s="183"/>
      <c r="RND105" s="183"/>
      <c r="RNE105" s="184"/>
      <c r="RNF105" s="185"/>
      <c r="RNG105" s="183"/>
      <c r="RNI105" s="182"/>
      <c r="RNN105" s="183"/>
      <c r="RNO105" s="183"/>
      <c r="RNP105" s="183"/>
      <c r="RNQ105" s="184"/>
      <c r="RNR105" s="185"/>
      <c r="RNS105" s="183"/>
      <c r="RNU105" s="182"/>
      <c r="RNZ105" s="183"/>
      <c r="ROA105" s="183"/>
      <c r="ROB105" s="183"/>
      <c r="ROC105" s="184"/>
      <c r="ROD105" s="185"/>
      <c r="ROE105" s="183"/>
      <c r="ROG105" s="182"/>
      <c r="ROL105" s="183"/>
      <c r="ROM105" s="183"/>
      <c r="RON105" s="183"/>
      <c r="ROO105" s="184"/>
      <c r="ROP105" s="185"/>
      <c r="ROQ105" s="183"/>
      <c r="ROS105" s="182"/>
      <c r="ROX105" s="183"/>
      <c r="ROY105" s="183"/>
      <c r="ROZ105" s="183"/>
      <c r="RPA105" s="184"/>
      <c r="RPB105" s="185"/>
      <c r="RPC105" s="183"/>
      <c r="RPE105" s="182"/>
      <c r="RPJ105" s="183"/>
      <c r="RPK105" s="183"/>
      <c r="RPL105" s="183"/>
      <c r="RPM105" s="184"/>
      <c r="RPN105" s="185"/>
      <c r="RPO105" s="183"/>
      <c r="RPQ105" s="182"/>
      <c r="RPV105" s="183"/>
      <c r="RPW105" s="183"/>
      <c r="RPX105" s="183"/>
      <c r="RPY105" s="184"/>
      <c r="RPZ105" s="185"/>
      <c r="RQA105" s="183"/>
      <c r="RQC105" s="182"/>
      <c r="RQH105" s="183"/>
      <c r="RQI105" s="183"/>
      <c r="RQJ105" s="183"/>
      <c r="RQK105" s="184"/>
      <c r="RQL105" s="185"/>
      <c r="RQM105" s="183"/>
      <c r="RQO105" s="182"/>
      <c r="RQT105" s="183"/>
      <c r="RQU105" s="183"/>
      <c r="RQV105" s="183"/>
      <c r="RQW105" s="184"/>
      <c r="RQX105" s="185"/>
      <c r="RQY105" s="183"/>
      <c r="RRA105" s="182"/>
      <c r="RRF105" s="183"/>
      <c r="RRG105" s="183"/>
      <c r="RRH105" s="183"/>
      <c r="RRI105" s="184"/>
      <c r="RRJ105" s="185"/>
      <c r="RRK105" s="183"/>
      <c r="RRM105" s="182"/>
      <c r="RRR105" s="183"/>
      <c r="RRS105" s="183"/>
      <c r="RRT105" s="183"/>
      <c r="RRU105" s="184"/>
      <c r="RRV105" s="185"/>
      <c r="RRW105" s="183"/>
      <c r="RRY105" s="182"/>
      <c r="RSD105" s="183"/>
      <c r="RSE105" s="183"/>
      <c r="RSF105" s="183"/>
      <c r="RSG105" s="184"/>
      <c r="RSH105" s="185"/>
      <c r="RSI105" s="183"/>
      <c r="RSK105" s="182"/>
      <c r="RSP105" s="183"/>
      <c r="RSQ105" s="183"/>
      <c r="RSR105" s="183"/>
      <c r="RSS105" s="184"/>
      <c r="RST105" s="185"/>
      <c r="RSU105" s="183"/>
      <c r="RSW105" s="182"/>
      <c r="RTB105" s="183"/>
      <c r="RTC105" s="183"/>
      <c r="RTD105" s="183"/>
      <c r="RTE105" s="184"/>
      <c r="RTF105" s="185"/>
      <c r="RTG105" s="183"/>
      <c r="RTI105" s="182"/>
      <c r="RTN105" s="183"/>
      <c r="RTO105" s="183"/>
      <c r="RTP105" s="183"/>
      <c r="RTQ105" s="184"/>
      <c r="RTR105" s="185"/>
      <c r="RTS105" s="183"/>
      <c r="RTU105" s="182"/>
      <c r="RTZ105" s="183"/>
      <c r="RUA105" s="183"/>
      <c r="RUB105" s="183"/>
      <c r="RUC105" s="184"/>
      <c r="RUD105" s="185"/>
      <c r="RUE105" s="183"/>
      <c r="RUG105" s="182"/>
      <c r="RUL105" s="183"/>
      <c r="RUM105" s="183"/>
      <c r="RUN105" s="183"/>
      <c r="RUO105" s="184"/>
      <c r="RUP105" s="185"/>
      <c r="RUQ105" s="183"/>
      <c r="RUS105" s="182"/>
      <c r="RUX105" s="183"/>
      <c r="RUY105" s="183"/>
      <c r="RUZ105" s="183"/>
      <c r="RVA105" s="184"/>
      <c r="RVB105" s="185"/>
      <c r="RVC105" s="183"/>
      <c r="RVE105" s="182"/>
      <c r="RVJ105" s="183"/>
      <c r="RVK105" s="183"/>
      <c r="RVL105" s="183"/>
      <c r="RVM105" s="184"/>
      <c r="RVN105" s="185"/>
      <c r="RVO105" s="183"/>
      <c r="RVQ105" s="182"/>
      <c r="RVV105" s="183"/>
      <c r="RVW105" s="183"/>
      <c r="RVX105" s="183"/>
      <c r="RVY105" s="184"/>
      <c r="RVZ105" s="185"/>
      <c r="RWA105" s="183"/>
      <c r="RWC105" s="182"/>
      <c r="RWH105" s="183"/>
      <c r="RWI105" s="183"/>
      <c r="RWJ105" s="183"/>
      <c r="RWK105" s="184"/>
      <c r="RWL105" s="185"/>
      <c r="RWM105" s="183"/>
      <c r="RWO105" s="182"/>
      <c r="RWT105" s="183"/>
      <c r="RWU105" s="183"/>
      <c r="RWV105" s="183"/>
      <c r="RWW105" s="184"/>
      <c r="RWX105" s="185"/>
      <c r="RWY105" s="183"/>
      <c r="RXA105" s="182"/>
      <c r="RXF105" s="183"/>
      <c r="RXG105" s="183"/>
      <c r="RXH105" s="183"/>
      <c r="RXI105" s="184"/>
      <c r="RXJ105" s="185"/>
      <c r="RXK105" s="183"/>
      <c r="RXM105" s="182"/>
      <c r="RXR105" s="183"/>
      <c r="RXS105" s="183"/>
      <c r="RXT105" s="183"/>
      <c r="RXU105" s="184"/>
      <c r="RXV105" s="185"/>
      <c r="RXW105" s="183"/>
      <c r="RXY105" s="182"/>
      <c r="RYD105" s="183"/>
      <c r="RYE105" s="183"/>
      <c r="RYF105" s="183"/>
      <c r="RYG105" s="184"/>
      <c r="RYH105" s="185"/>
      <c r="RYI105" s="183"/>
      <c r="RYK105" s="182"/>
      <c r="RYP105" s="183"/>
      <c r="RYQ105" s="183"/>
      <c r="RYR105" s="183"/>
      <c r="RYS105" s="184"/>
      <c r="RYT105" s="185"/>
      <c r="RYU105" s="183"/>
      <c r="RYW105" s="182"/>
      <c r="RZB105" s="183"/>
      <c r="RZC105" s="183"/>
      <c r="RZD105" s="183"/>
      <c r="RZE105" s="184"/>
      <c r="RZF105" s="185"/>
      <c r="RZG105" s="183"/>
      <c r="RZI105" s="182"/>
      <c r="RZN105" s="183"/>
      <c r="RZO105" s="183"/>
      <c r="RZP105" s="183"/>
      <c r="RZQ105" s="184"/>
      <c r="RZR105" s="185"/>
      <c r="RZS105" s="183"/>
      <c r="RZU105" s="182"/>
      <c r="RZZ105" s="183"/>
      <c r="SAA105" s="183"/>
      <c r="SAB105" s="183"/>
      <c r="SAC105" s="184"/>
      <c r="SAD105" s="185"/>
      <c r="SAE105" s="183"/>
      <c r="SAG105" s="182"/>
      <c r="SAL105" s="183"/>
      <c r="SAM105" s="183"/>
      <c r="SAN105" s="183"/>
      <c r="SAO105" s="184"/>
      <c r="SAP105" s="185"/>
      <c r="SAQ105" s="183"/>
      <c r="SAS105" s="182"/>
      <c r="SAX105" s="183"/>
      <c r="SAY105" s="183"/>
      <c r="SAZ105" s="183"/>
      <c r="SBA105" s="184"/>
      <c r="SBB105" s="185"/>
      <c r="SBC105" s="183"/>
      <c r="SBE105" s="182"/>
      <c r="SBJ105" s="183"/>
      <c r="SBK105" s="183"/>
      <c r="SBL105" s="183"/>
      <c r="SBM105" s="184"/>
      <c r="SBN105" s="185"/>
      <c r="SBO105" s="183"/>
      <c r="SBQ105" s="182"/>
      <c r="SBV105" s="183"/>
      <c r="SBW105" s="183"/>
      <c r="SBX105" s="183"/>
      <c r="SBY105" s="184"/>
      <c r="SBZ105" s="185"/>
      <c r="SCA105" s="183"/>
      <c r="SCC105" s="182"/>
      <c r="SCH105" s="183"/>
      <c r="SCI105" s="183"/>
      <c r="SCJ105" s="183"/>
      <c r="SCK105" s="184"/>
      <c r="SCL105" s="185"/>
      <c r="SCM105" s="183"/>
      <c r="SCO105" s="182"/>
      <c r="SCT105" s="183"/>
      <c r="SCU105" s="183"/>
      <c r="SCV105" s="183"/>
      <c r="SCW105" s="184"/>
      <c r="SCX105" s="185"/>
      <c r="SCY105" s="183"/>
      <c r="SDA105" s="182"/>
      <c r="SDF105" s="183"/>
      <c r="SDG105" s="183"/>
      <c r="SDH105" s="183"/>
      <c r="SDI105" s="184"/>
      <c r="SDJ105" s="185"/>
      <c r="SDK105" s="183"/>
      <c r="SDM105" s="182"/>
      <c r="SDR105" s="183"/>
      <c r="SDS105" s="183"/>
      <c r="SDT105" s="183"/>
      <c r="SDU105" s="184"/>
      <c r="SDV105" s="185"/>
      <c r="SDW105" s="183"/>
      <c r="SDY105" s="182"/>
      <c r="SED105" s="183"/>
      <c r="SEE105" s="183"/>
      <c r="SEF105" s="183"/>
      <c r="SEG105" s="184"/>
      <c r="SEH105" s="185"/>
      <c r="SEI105" s="183"/>
      <c r="SEK105" s="182"/>
      <c r="SEP105" s="183"/>
      <c r="SEQ105" s="183"/>
      <c r="SER105" s="183"/>
      <c r="SES105" s="184"/>
      <c r="SET105" s="185"/>
      <c r="SEU105" s="183"/>
      <c r="SEW105" s="182"/>
      <c r="SFB105" s="183"/>
      <c r="SFC105" s="183"/>
      <c r="SFD105" s="183"/>
      <c r="SFE105" s="184"/>
      <c r="SFF105" s="185"/>
      <c r="SFG105" s="183"/>
      <c r="SFI105" s="182"/>
      <c r="SFN105" s="183"/>
      <c r="SFO105" s="183"/>
      <c r="SFP105" s="183"/>
      <c r="SFQ105" s="184"/>
      <c r="SFR105" s="185"/>
      <c r="SFS105" s="183"/>
      <c r="SFU105" s="182"/>
      <c r="SFZ105" s="183"/>
      <c r="SGA105" s="183"/>
      <c r="SGB105" s="183"/>
      <c r="SGC105" s="184"/>
      <c r="SGD105" s="185"/>
      <c r="SGE105" s="183"/>
      <c r="SGG105" s="182"/>
      <c r="SGL105" s="183"/>
      <c r="SGM105" s="183"/>
      <c r="SGN105" s="183"/>
      <c r="SGO105" s="184"/>
      <c r="SGP105" s="185"/>
      <c r="SGQ105" s="183"/>
      <c r="SGS105" s="182"/>
      <c r="SGX105" s="183"/>
      <c r="SGY105" s="183"/>
      <c r="SGZ105" s="183"/>
      <c r="SHA105" s="184"/>
      <c r="SHB105" s="185"/>
      <c r="SHC105" s="183"/>
      <c r="SHE105" s="182"/>
      <c r="SHJ105" s="183"/>
      <c r="SHK105" s="183"/>
      <c r="SHL105" s="183"/>
      <c r="SHM105" s="184"/>
      <c r="SHN105" s="185"/>
      <c r="SHO105" s="183"/>
      <c r="SHQ105" s="182"/>
      <c r="SHV105" s="183"/>
      <c r="SHW105" s="183"/>
      <c r="SHX105" s="183"/>
      <c r="SHY105" s="184"/>
      <c r="SHZ105" s="185"/>
      <c r="SIA105" s="183"/>
      <c r="SIC105" s="182"/>
      <c r="SIH105" s="183"/>
      <c r="SII105" s="183"/>
      <c r="SIJ105" s="183"/>
      <c r="SIK105" s="184"/>
      <c r="SIL105" s="185"/>
      <c r="SIM105" s="183"/>
      <c r="SIO105" s="182"/>
      <c r="SIT105" s="183"/>
      <c r="SIU105" s="183"/>
      <c r="SIV105" s="183"/>
      <c r="SIW105" s="184"/>
      <c r="SIX105" s="185"/>
      <c r="SIY105" s="183"/>
      <c r="SJA105" s="182"/>
      <c r="SJF105" s="183"/>
      <c r="SJG105" s="183"/>
      <c r="SJH105" s="183"/>
      <c r="SJI105" s="184"/>
      <c r="SJJ105" s="185"/>
      <c r="SJK105" s="183"/>
      <c r="SJM105" s="182"/>
      <c r="SJR105" s="183"/>
      <c r="SJS105" s="183"/>
      <c r="SJT105" s="183"/>
      <c r="SJU105" s="184"/>
      <c r="SJV105" s="185"/>
      <c r="SJW105" s="183"/>
      <c r="SJY105" s="182"/>
      <c r="SKD105" s="183"/>
      <c r="SKE105" s="183"/>
      <c r="SKF105" s="183"/>
      <c r="SKG105" s="184"/>
      <c r="SKH105" s="185"/>
      <c r="SKI105" s="183"/>
      <c r="SKK105" s="182"/>
      <c r="SKP105" s="183"/>
      <c r="SKQ105" s="183"/>
      <c r="SKR105" s="183"/>
      <c r="SKS105" s="184"/>
      <c r="SKT105" s="185"/>
      <c r="SKU105" s="183"/>
      <c r="SKW105" s="182"/>
      <c r="SLB105" s="183"/>
      <c r="SLC105" s="183"/>
      <c r="SLD105" s="183"/>
      <c r="SLE105" s="184"/>
      <c r="SLF105" s="185"/>
      <c r="SLG105" s="183"/>
      <c r="SLI105" s="182"/>
      <c r="SLN105" s="183"/>
      <c r="SLO105" s="183"/>
      <c r="SLP105" s="183"/>
      <c r="SLQ105" s="184"/>
      <c r="SLR105" s="185"/>
      <c r="SLS105" s="183"/>
      <c r="SLU105" s="182"/>
      <c r="SLZ105" s="183"/>
      <c r="SMA105" s="183"/>
      <c r="SMB105" s="183"/>
      <c r="SMC105" s="184"/>
      <c r="SMD105" s="185"/>
      <c r="SME105" s="183"/>
      <c r="SMG105" s="182"/>
      <c r="SML105" s="183"/>
      <c r="SMM105" s="183"/>
      <c r="SMN105" s="183"/>
      <c r="SMO105" s="184"/>
      <c r="SMP105" s="185"/>
      <c r="SMQ105" s="183"/>
      <c r="SMS105" s="182"/>
      <c r="SMX105" s="183"/>
      <c r="SMY105" s="183"/>
      <c r="SMZ105" s="183"/>
      <c r="SNA105" s="184"/>
      <c r="SNB105" s="185"/>
      <c r="SNC105" s="183"/>
      <c r="SNE105" s="182"/>
      <c r="SNJ105" s="183"/>
      <c r="SNK105" s="183"/>
      <c r="SNL105" s="183"/>
      <c r="SNM105" s="184"/>
      <c r="SNN105" s="185"/>
      <c r="SNO105" s="183"/>
      <c r="SNQ105" s="182"/>
      <c r="SNV105" s="183"/>
      <c r="SNW105" s="183"/>
      <c r="SNX105" s="183"/>
      <c r="SNY105" s="184"/>
      <c r="SNZ105" s="185"/>
      <c r="SOA105" s="183"/>
      <c r="SOC105" s="182"/>
      <c r="SOH105" s="183"/>
      <c r="SOI105" s="183"/>
      <c r="SOJ105" s="183"/>
      <c r="SOK105" s="184"/>
      <c r="SOL105" s="185"/>
      <c r="SOM105" s="183"/>
      <c r="SOO105" s="182"/>
      <c r="SOT105" s="183"/>
      <c r="SOU105" s="183"/>
      <c r="SOV105" s="183"/>
      <c r="SOW105" s="184"/>
      <c r="SOX105" s="185"/>
      <c r="SOY105" s="183"/>
      <c r="SPA105" s="182"/>
      <c r="SPF105" s="183"/>
      <c r="SPG105" s="183"/>
      <c r="SPH105" s="183"/>
      <c r="SPI105" s="184"/>
      <c r="SPJ105" s="185"/>
      <c r="SPK105" s="183"/>
      <c r="SPM105" s="182"/>
      <c r="SPR105" s="183"/>
      <c r="SPS105" s="183"/>
      <c r="SPT105" s="183"/>
      <c r="SPU105" s="184"/>
      <c r="SPV105" s="185"/>
      <c r="SPW105" s="183"/>
      <c r="SPY105" s="182"/>
      <c r="SQD105" s="183"/>
      <c r="SQE105" s="183"/>
      <c r="SQF105" s="183"/>
      <c r="SQG105" s="184"/>
      <c r="SQH105" s="185"/>
      <c r="SQI105" s="183"/>
      <c r="SQK105" s="182"/>
      <c r="SQP105" s="183"/>
      <c r="SQQ105" s="183"/>
      <c r="SQR105" s="183"/>
      <c r="SQS105" s="184"/>
      <c r="SQT105" s="185"/>
      <c r="SQU105" s="183"/>
      <c r="SQW105" s="182"/>
      <c r="SRB105" s="183"/>
      <c r="SRC105" s="183"/>
      <c r="SRD105" s="183"/>
      <c r="SRE105" s="184"/>
      <c r="SRF105" s="185"/>
      <c r="SRG105" s="183"/>
      <c r="SRI105" s="182"/>
      <c r="SRN105" s="183"/>
      <c r="SRO105" s="183"/>
      <c r="SRP105" s="183"/>
      <c r="SRQ105" s="184"/>
      <c r="SRR105" s="185"/>
      <c r="SRS105" s="183"/>
      <c r="SRU105" s="182"/>
      <c r="SRZ105" s="183"/>
      <c r="SSA105" s="183"/>
      <c r="SSB105" s="183"/>
      <c r="SSC105" s="184"/>
      <c r="SSD105" s="185"/>
      <c r="SSE105" s="183"/>
      <c r="SSG105" s="182"/>
      <c r="SSL105" s="183"/>
      <c r="SSM105" s="183"/>
      <c r="SSN105" s="183"/>
      <c r="SSO105" s="184"/>
      <c r="SSP105" s="185"/>
      <c r="SSQ105" s="183"/>
      <c r="SSS105" s="182"/>
      <c r="SSX105" s="183"/>
      <c r="SSY105" s="183"/>
      <c r="SSZ105" s="183"/>
      <c r="STA105" s="184"/>
      <c r="STB105" s="185"/>
      <c r="STC105" s="183"/>
      <c r="STE105" s="182"/>
      <c r="STJ105" s="183"/>
      <c r="STK105" s="183"/>
      <c r="STL105" s="183"/>
      <c r="STM105" s="184"/>
      <c r="STN105" s="185"/>
      <c r="STO105" s="183"/>
      <c r="STQ105" s="182"/>
      <c r="STV105" s="183"/>
      <c r="STW105" s="183"/>
      <c r="STX105" s="183"/>
      <c r="STY105" s="184"/>
      <c r="STZ105" s="185"/>
      <c r="SUA105" s="183"/>
      <c r="SUC105" s="182"/>
      <c r="SUH105" s="183"/>
      <c r="SUI105" s="183"/>
      <c r="SUJ105" s="183"/>
      <c r="SUK105" s="184"/>
      <c r="SUL105" s="185"/>
      <c r="SUM105" s="183"/>
      <c r="SUO105" s="182"/>
      <c r="SUT105" s="183"/>
      <c r="SUU105" s="183"/>
      <c r="SUV105" s="183"/>
      <c r="SUW105" s="184"/>
      <c r="SUX105" s="185"/>
      <c r="SUY105" s="183"/>
      <c r="SVA105" s="182"/>
      <c r="SVF105" s="183"/>
      <c r="SVG105" s="183"/>
      <c r="SVH105" s="183"/>
      <c r="SVI105" s="184"/>
      <c r="SVJ105" s="185"/>
      <c r="SVK105" s="183"/>
      <c r="SVM105" s="182"/>
      <c r="SVR105" s="183"/>
      <c r="SVS105" s="183"/>
      <c r="SVT105" s="183"/>
      <c r="SVU105" s="184"/>
      <c r="SVV105" s="185"/>
      <c r="SVW105" s="183"/>
      <c r="SVY105" s="182"/>
      <c r="SWD105" s="183"/>
      <c r="SWE105" s="183"/>
      <c r="SWF105" s="183"/>
      <c r="SWG105" s="184"/>
      <c r="SWH105" s="185"/>
      <c r="SWI105" s="183"/>
      <c r="SWK105" s="182"/>
      <c r="SWP105" s="183"/>
      <c r="SWQ105" s="183"/>
      <c r="SWR105" s="183"/>
      <c r="SWS105" s="184"/>
      <c r="SWT105" s="185"/>
      <c r="SWU105" s="183"/>
      <c r="SWW105" s="182"/>
      <c r="SXB105" s="183"/>
      <c r="SXC105" s="183"/>
      <c r="SXD105" s="183"/>
      <c r="SXE105" s="184"/>
      <c r="SXF105" s="185"/>
      <c r="SXG105" s="183"/>
      <c r="SXI105" s="182"/>
      <c r="SXN105" s="183"/>
      <c r="SXO105" s="183"/>
      <c r="SXP105" s="183"/>
      <c r="SXQ105" s="184"/>
      <c r="SXR105" s="185"/>
      <c r="SXS105" s="183"/>
      <c r="SXU105" s="182"/>
      <c r="SXZ105" s="183"/>
      <c r="SYA105" s="183"/>
      <c r="SYB105" s="183"/>
      <c r="SYC105" s="184"/>
      <c r="SYD105" s="185"/>
      <c r="SYE105" s="183"/>
      <c r="SYG105" s="182"/>
      <c r="SYL105" s="183"/>
      <c r="SYM105" s="183"/>
      <c r="SYN105" s="183"/>
      <c r="SYO105" s="184"/>
      <c r="SYP105" s="185"/>
      <c r="SYQ105" s="183"/>
      <c r="SYS105" s="182"/>
      <c r="SYX105" s="183"/>
      <c r="SYY105" s="183"/>
      <c r="SYZ105" s="183"/>
      <c r="SZA105" s="184"/>
      <c r="SZB105" s="185"/>
      <c r="SZC105" s="183"/>
      <c r="SZE105" s="182"/>
      <c r="SZJ105" s="183"/>
      <c r="SZK105" s="183"/>
      <c r="SZL105" s="183"/>
      <c r="SZM105" s="184"/>
      <c r="SZN105" s="185"/>
      <c r="SZO105" s="183"/>
      <c r="SZQ105" s="182"/>
      <c r="SZV105" s="183"/>
      <c r="SZW105" s="183"/>
      <c r="SZX105" s="183"/>
      <c r="SZY105" s="184"/>
      <c r="SZZ105" s="185"/>
      <c r="TAA105" s="183"/>
      <c r="TAC105" s="182"/>
      <c r="TAH105" s="183"/>
      <c r="TAI105" s="183"/>
      <c r="TAJ105" s="183"/>
      <c r="TAK105" s="184"/>
      <c r="TAL105" s="185"/>
      <c r="TAM105" s="183"/>
      <c r="TAO105" s="182"/>
      <c r="TAT105" s="183"/>
      <c r="TAU105" s="183"/>
      <c r="TAV105" s="183"/>
      <c r="TAW105" s="184"/>
      <c r="TAX105" s="185"/>
      <c r="TAY105" s="183"/>
      <c r="TBA105" s="182"/>
      <c r="TBF105" s="183"/>
      <c r="TBG105" s="183"/>
      <c r="TBH105" s="183"/>
      <c r="TBI105" s="184"/>
      <c r="TBJ105" s="185"/>
      <c r="TBK105" s="183"/>
      <c r="TBM105" s="182"/>
      <c r="TBR105" s="183"/>
      <c r="TBS105" s="183"/>
      <c r="TBT105" s="183"/>
      <c r="TBU105" s="184"/>
      <c r="TBV105" s="185"/>
      <c r="TBW105" s="183"/>
      <c r="TBY105" s="182"/>
      <c r="TCD105" s="183"/>
      <c r="TCE105" s="183"/>
      <c r="TCF105" s="183"/>
      <c r="TCG105" s="184"/>
      <c r="TCH105" s="185"/>
      <c r="TCI105" s="183"/>
      <c r="TCK105" s="182"/>
      <c r="TCP105" s="183"/>
      <c r="TCQ105" s="183"/>
      <c r="TCR105" s="183"/>
      <c r="TCS105" s="184"/>
      <c r="TCT105" s="185"/>
      <c r="TCU105" s="183"/>
      <c r="TCW105" s="182"/>
      <c r="TDB105" s="183"/>
      <c r="TDC105" s="183"/>
      <c r="TDD105" s="183"/>
      <c r="TDE105" s="184"/>
      <c r="TDF105" s="185"/>
      <c r="TDG105" s="183"/>
      <c r="TDI105" s="182"/>
      <c r="TDN105" s="183"/>
      <c r="TDO105" s="183"/>
      <c r="TDP105" s="183"/>
      <c r="TDQ105" s="184"/>
      <c r="TDR105" s="185"/>
      <c r="TDS105" s="183"/>
      <c r="TDU105" s="182"/>
      <c r="TDZ105" s="183"/>
      <c r="TEA105" s="183"/>
      <c r="TEB105" s="183"/>
      <c r="TEC105" s="184"/>
      <c r="TED105" s="185"/>
      <c r="TEE105" s="183"/>
      <c r="TEG105" s="182"/>
      <c r="TEL105" s="183"/>
      <c r="TEM105" s="183"/>
      <c r="TEN105" s="183"/>
      <c r="TEO105" s="184"/>
      <c r="TEP105" s="185"/>
      <c r="TEQ105" s="183"/>
      <c r="TES105" s="182"/>
      <c r="TEX105" s="183"/>
      <c r="TEY105" s="183"/>
      <c r="TEZ105" s="183"/>
      <c r="TFA105" s="184"/>
      <c r="TFB105" s="185"/>
      <c r="TFC105" s="183"/>
      <c r="TFE105" s="182"/>
      <c r="TFJ105" s="183"/>
      <c r="TFK105" s="183"/>
      <c r="TFL105" s="183"/>
      <c r="TFM105" s="184"/>
      <c r="TFN105" s="185"/>
      <c r="TFO105" s="183"/>
      <c r="TFQ105" s="182"/>
      <c r="TFV105" s="183"/>
      <c r="TFW105" s="183"/>
      <c r="TFX105" s="183"/>
      <c r="TFY105" s="184"/>
      <c r="TFZ105" s="185"/>
      <c r="TGA105" s="183"/>
      <c r="TGC105" s="182"/>
      <c r="TGH105" s="183"/>
      <c r="TGI105" s="183"/>
      <c r="TGJ105" s="183"/>
      <c r="TGK105" s="184"/>
      <c r="TGL105" s="185"/>
      <c r="TGM105" s="183"/>
      <c r="TGO105" s="182"/>
      <c r="TGT105" s="183"/>
      <c r="TGU105" s="183"/>
      <c r="TGV105" s="183"/>
      <c r="TGW105" s="184"/>
      <c r="TGX105" s="185"/>
      <c r="TGY105" s="183"/>
      <c r="THA105" s="182"/>
      <c r="THF105" s="183"/>
      <c r="THG105" s="183"/>
      <c r="THH105" s="183"/>
      <c r="THI105" s="184"/>
      <c r="THJ105" s="185"/>
      <c r="THK105" s="183"/>
      <c r="THM105" s="182"/>
      <c r="THR105" s="183"/>
      <c r="THS105" s="183"/>
      <c r="THT105" s="183"/>
      <c r="THU105" s="184"/>
      <c r="THV105" s="185"/>
      <c r="THW105" s="183"/>
      <c r="THY105" s="182"/>
      <c r="TID105" s="183"/>
      <c r="TIE105" s="183"/>
      <c r="TIF105" s="183"/>
      <c r="TIG105" s="184"/>
      <c r="TIH105" s="185"/>
      <c r="TII105" s="183"/>
      <c r="TIK105" s="182"/>
      <c r="TIP105" s="183"/>
      <c r="TIQ105" s="183"/>
      <c r="TIR105" s="183"/>
      <c r="TIS105" s="184"/>
      <c r="TIT105" s="185"/>
      <c r="TIU105" s="183"/>
      <c r="TIW105" s="182"/>
      <c r="TJB105" s="183"/>
      <c r="TJC105" s="183"/>
      <c r="TJD105" s="183"/>
      <c r="TJE105" s="184"/>
      <c r="TJF105" s="185"/>
      <c r="TJG105" s="183"/>
      <c r="TJI105" s="182"/>
      <c r="TJN105" s="183"/>
      <c r="TJO105" s="183"/>
      <c r="TJP105" s="183"/>
      <c r="TJQ105" s="184"/>
      <c r="TJR105" s="185"/>
      <c r="TJS105" s="183"/>
      <c r="TJU105" s="182"/>
      <c r="TJZ105" s="183"/>
      <c r="TKA105" s="183"/>
      <c r="TKB105" s="183"/>
      <c r="TKC105" s="184"/>
      <c r="TKD105" s="185"/>
      <c r="TKE105" s="183"/>
      <c r="TKG105" s="182"/>
      <c r="TKL105" s="183"/>
      <c r="TKM105" s="183"/>
      <c r="TKN105" s="183"/>
      <c r="TKO105" s="184"/>
      <c r="TKP105" s="185"/>
      <c r="TKQ105" s="183"/>
      <c r="TKS105" s="182"/>
      <c r="TKX105" s="183"/>
      <c r="TKY105" s="183"/>
      <c r="TKZ105" s="183"/>
      <c r="TLA105" s="184"/>
      <c r="TLB105" s="185"/>
      <c r="TLC105" s="183"/>
      <c r="TLE105" s="182"/>
      <c r="TLJ105" s="183"/>
      <c r="TLK105" s="183"/>
      <c r="TLL105" s="183"/>
      <c r="TLM105" s="184"/>
      <c r="TLN105" s="185"/>
      <c r="TLO105" s="183"/>
      <c r="TLQ105" s="182"/>
      <c r="TLV105" s="183"/>
      <c r="TLW105" s="183"/>
      <c r="TLX105" s="183"/>
      <c r="TLY105" s="184"/>
      <c r="TLZ105" s="185"/>
      <c r="TMA105" s="183"/>
      <c r="TMC105" s="182"/>
      <c r="TMH105" s="183"/>
      <c r="TMI105" s="183"/>
      <c r="TMJ105" s="183"/>
      <c r="TMK105" s="184"/>
      <c r="TML105" s="185"/>
      <c r="TMM105" s="183"/>
      <c r="TMO105" s="182"/>
      <c r="TMT105" s="183"/>
      <c r="TMU105" s="183"/>
      <c r="TMV105" s="183"/>
      <c r="TMW105" s="184"/>
      <c r="TMX105" s="185"/>
      <c r="TMY105" s="183"/>
      <c r="TNA105" s="182"/>
      <c r="TNF105" s="183"/>
      <c r="TNG105" s="183"/>
      <c r="TNH105" s="183"/>
      <c r="TNI105" s="184"/>
      <c r="TNJ105" s="185"/>
      <c r="TNK105" s="183"/>
      <c r="TNM105" s="182"/>
      <c r="TNR105" s="183"/>
      <c r="TNS105" s="183"/>
      <c r="TNT105" s="183"/>
      <c r="TNU105" s="184"/>
      <c r="TNV105" s="185"/>
      <c r="TNW105" s="183"/>
      <c r="TNY105" s="182"/>
      <c r="TOD105" s="183"/>
      <c r="TOE105" s="183"/>
      <c r="TOF105" s="183"/>
      <c r="TOG105" s="184"/>
      <c r="TOH105" s="185"/>
      <c r="TOI105" s="183"/>
      <c r="TOK105" s="182"/>
      <c r="TOP105" s="183"/>
      <c r="TOQ105" s="183"/>
      <c r="TOR105" s="183"/>
      <c r="TOS105" s="184"/>
      <c r="TOT105" s="185"/>
      <c r="TOU105" s="183"/>
      <c r="TOW105" s="182"/>
      <c r="TPB105" s="183"/>
      <c r="TPC105" s="183"/>
      <c r="TPD105" s="183"/>
      <c r="TPE105" s="184"/>
      <c r="TPF105" s="185"/>
      <c r="TPG105" s="183"/>
      <c r="TPI105" s="182"/>
      <c r="TPN105" s="183"/>
      <c r="TPO105" s="183"/>
      <c r="TPP105" s="183"/>
      <c r="TPQ105" s="184"/>
      <c r="TPR105" s="185"/>
      <c r="TPS105" s="183"/>
      <c r="TPU105" s="182"/>
      <c r="TPZ105" s="183"/>
      <c r="TQA105" s="183"/>
      <c r="TQB105" s="183"/>
      <c r="TQC105" s="184"/>
      <c r="TQD105" s="185"/>
      <c r="TQE105" s="183"/>
      <c r="TQG105" s="182"/>
      <c r="TQL105" s="183"/>
      <c r="TQM105" s="183"/>
      <c r="TQN105" s="183"/>
      <c r="TQO105" s="184"/>
      <c r="TQP105" s="185"/>
      <c r="TQQ105" s="183"/>
      <c r="TQS105" s="182"/>
      <c r="TQX105" s="183"/>
      <c r="TQY105" s="183"/>
      <c r="TQZ105" s="183"/>
      <c r="TRA105" s="184"/>
      <c r="TRB105" s="185"/>
      <c r="TRC105" s="183"/>
      <c r="TRE105" s="182"/>
      <c r="TRJ105" s="183"/>
      <c r="TRK105" s="183"/>
      <c r="TRL105" s="183"/>
      <c r="TRM105" s="184"/>
      <c r="TRN105" s="185"/>
      <c r="TRO105" s="183"/>
      <c r="TRQ105" s="182"/>
      <c r="TRV105" s="183"/>
      <c r="TRW105" s="183"/>
      <c r="TRX105" s="183"/>
      <c r="TRY105" s="184"/>
      <c r="TRZ105" s="185"/>
      <c r="TSA105" s="183"/>
      <c r="TSC105" s="182"/>
      <c r="TSH105" s="183"/>
      <c r="TSI105" s="183"/>
      <c r="TSJ105" s="183"/>
      <c r="TSK105" s="184"/>
      <c r="TSL105" s="185"/>
      <c r="TSM105" s="183"/>
      <c r="TSO105" s="182"/>
      <c r="TST105" s="183"/>
      <c r="TSU105" s="183"/>
      <c r="TSV105" s="183"/>
      <c r="TSW105" s="184"/>
      <c r="TSX105" s="185"/>
      <c r="TSY105" s="183"/>
      <c r="TTA105" s="182"/>
      <c r="TTF105" s="183"/>
      <c r="TTG105" s="183"/>
      <c r="TTH105" s="183"/>
      <c r="TTI105" s="184"/>
      <c r="TTJ105" s="185"/>
      <c r="TTK105" s="183"/>
      <c r="TTM105" s="182"/>
      <c r="TTR105" s="183"/>
      <c r="TTS105" s="183"/>
      <c r="TTT105" s="183"/>
      <c r="TTU105" s="184"/>
      <c r="TTV105" s="185"/>
      <c r="TTW105" s="183"/>
      <c r="TTY105" s="182"/>
      <c r="TUD105" s="183"/>
      <c r="TUE105" s="183"/>
      <c r="TUF105" s="183"/>
      <c r="TUG105" s="184"/>
      <c r="TUH105" s="185"/>
      <c r="TUI105" s="183"/>
      <c r="TUK105" s="182"/>
      <c r="TUP105" s="183"/>
      <c r="TUQ105" s="183"/>
      <c r="TUR105" s="183"/>
      <c r="TUS105" s="184"/>
      <c r="TUT105" s="185"/>
      <c r="TUU105" s="183"/>
      <c r="TUW105" s="182"/>
      <c r="TVB105" s="183"/>
      <c r="TVC105" s="183"/>
      <c r="TVD105" s="183"/>
      <c r="TVE105" s="184"/>
      <c r="TVF105" s="185"/>
      <c r="TVG105" s="183"/>
      <c r="TVI105" s="182"/>
      <c r="TVN105" s="183"/>
      <c r="TVO105" s="183"/>
      <c r="TVP105" s="183"/>
      <c r="TVQ105" s="184"/>
      <c r="TVR105" s="185"/>
      <c r="TVS105" s="183"/>
      <c r="TVU105" s="182"/>
      <c r="TVZ105" s="183"/>
      <c r="TWA105" s="183"/>
      <c r="TWB105" s="183"/>
      <c r="TWC105" s="184"/>
      <c r="TWD105" s="185"/>
      <c r="TWE105" s="183"/>
      <c r="TWG105" s="182"/>
      <c r="TWL105" s="183"/>
      <c r="TWM105" s="183"/>
      <c r="TWN105" s="183"/>
      <c r="TWO105" s="184"/>
      <c r="TWP105" s="185"/>
      <c r="TWQ105" s="183"/>
      <c r="TWS105" s="182"/>
      <c r="TWX105" s="183"/>
      <c r="TWY105" s="183"/>
      <c r="TWZ105" s="183"/>
      <c r="TXA105" s="184"/>
      <c r="TXB105" s="185"/>
      <c r="TXC105" s="183"/>
      <c r="TXE105" s="182"/>
      <c r="TXJ105" s="183"/>
      <c r="TXK105" s="183"/>
      <c r="TXL105" s="183"/>
      <c r="TXM105" s="184"/>
      <c r="TXN105" s="185"/>
      <c r="TXO105" s="183"/>
      <c r="TXQ105" s="182"/>
      <c r="TXV105" s="183"/>
      <c r="TXW105" s="183"/>
      <c r="TXX105" s="183"/>
      <c r="TXY105" s="184"/>
      <c r="TXZ105" s="185"/>
      <c r="TYA105" s="183"/>
      <c r="TYC105" s="182"/>
      <c r="TYH105" s="183"/>
      <c r="TYI105" s="183"/>
      <c r="TYJ105" s="183"/>
      <c r="TYK105" s="184"/>
      <c r="TYL105" s="185"/>
      <c r="TYM105" s="183"/>
      <c r="TYO105" s="182"/>
      <c r="TYT105" s="183"/>
      <c r="TYU105" s="183"/>
      <c r="TYV105" s="183"/>
      <c r="TYW105" s="184"/>
      <c r="TYX105" s="185"/>
      <c r="TYY105" s="183"/>
      <c r="TZA105" s="182"/>
      <c r="TZF105" s="183"/>
      <c r="TZG105" s="183"/>
      <c r="TZH105" s="183"/>
      <c r="TZI105" s="184"/>
      <c r="TZJ105" s="185"/>
      <c r="TZK105" s="183"/>
      <c r="TZM105" s="182"/>
      <c r="TZR105" s="183"/>
      <c r="TZS105" s="183"/>
      <c r="TZT105" s="183"/>
      <c r="TZU105" s="184"/>
      <c r="TZV105" s="185"/>
      <c r="TZW105" s="183"/>
      <c r="TZY105" s="182"/>
      <c r="UAD105" s="183"/>
      <c r="UAE105" s="183"/>
      <c r="UAF105" s="183"/>
      <c r="UAG105" s="184"/>
      <c r="UAH105" s="185"/>
      <c r="UAI105" s="183"/>
      <c r="UAK105" s="182"/>
      <c r="UAP105" s="183"/>
      <c r="UAQ105" s="183"/>
      <c r="UAR105" s="183"/>
      <c r="UAS105" s="184"/>
      <c r="UAT105" s="185"/>
      <c r="UAU105" s="183"/>
      <c r="UAW105" s="182"/>
      <c r="UBB105" s="183"/>
      <c r="UBC105" s="183"/>
      <c r="UBD105" s="183"/>
      <c r="UBE105" s="184"/>
      <c r="UBF105" s="185"/>
      <c r="UBG105" s="183"/>
      <c r="UBI105" s="182"/>
      <c r="UBN105" s="183"/>
      <c r="UBO105" s="183"/>
      <c r="UBP105" s="183"/>
      <c r="UBQ105" s="184"/>
      <c r="UBR105" s="185"/>
      <c r="UBS105" s="183"/>
      <c r="UBU105" s="182"/>
      <c r="UBZ105" s="183"/>
      <c r="UCA105" s="183"/>
      <c r="UCB105" s="183"/>
      <c r="UCC105" s="184"/>
      <c r="UCD105" s="185"/>
      <c r="UCE105" s="183"/>
      <c r="UCG105" s="182"/>
      <c r="UCL105" s="183"/>
      <c r="UCM105" s="183"/>
      <c r="UCN105" s="183"/>
      <c r="UCO105" s="184"/>
      <c r="UCP105" s="185"/>
      <c r="UCQ105" s="183"/>
      <c r="UCS105" s="182"/>
      <c r="UCX105" s="183"/>
      <c r="UCY105" s="183"/>
      <c r="UCZ105" s="183"/>
      <c r="UDA105" s="184"/>
      <c r="UDB105" s="185"/>
      <c r="UDC105" s="183"/>
      <c r="UDE105" s="182"/>
      <c r="UDJ105" s="183"/>
      <c r="UDK105" s="183"/>
      <c r="UDL105" s="183"/>
      <c r="UDM105" s="184"/>
      <c r="UDN105" s="185"/>
      <c r="UDO105" s="183"/>
      <c r="UDQ105" s="182"/>
      <c r="UDV105" s="183"/>
      <c r="UDW105" s="183"/>
      <c r="UDX105" s="183"/>
      <c r="UDY105" s="184"/>
      <c r="UDZ105" s="185"/>
      <c r="UEA105" s="183"/>
      <c r="UEC105" s="182"/>
      <c r="UEH105" s="183"/>
      <c r="UEI105" s="183"/>
      <c r="UEJ105" s="183"/>
      <c r="UEK105" s="184"/>
      <c r="UEL105" s="185"/>
      <c r="UEM105" s="183"/>
      <c r="UEO105" s="182"/>
      <c r="UET105" s="183"/>
      <c r="UEU105" s="183"/>
      <c r="UEV105" s="183"/>
      <c r="UEW105" s="184"/>
      <c r="UEX105" s="185"/>
      <c r="UEY105" s="183"/>
      <c r="UFA105" s="182"/>
      <c r="UFF105" s="183"/>
      <c r="UFG105" s="183"/>
      <c r="UFH105" s="183"/>
      <c r="UFI105" s="184"/>
      <c r="UFJ105" s="185"/>
      <c r="UFK105" s="183"/>
      <c r="UFM105" s="182"/>
      <c r="UFR105" s="183"/>
      <c r="UFS105" s="183"/>
      <c r="UFT105" s="183"/>
      <c r="UFU105" s="184"/>
      <c r="UFV105" s="185"/>
      <c r="UFW105" s="183"/>
      <c r="UFY105" s="182"/>
      <c r="UGD105" s="183"/>
      <c r="UGE105" s="183"/>
      <c r="UGF105" s="183"/>
      <c r="UGG105" s="184"/>
      <c r="UGH105" s="185"/>
      <c r="UGI105" s="183"/>
      <c r="UGK105" s="182"/>
      <c r="UGP105" s="183"/>
      <c r="UGQ105" s="183"/>
      <c r="UGR105" s="183"/>
      <c r="UGS105" s="184"/>
      <c r="UGT105" s="185"/>
      <c r="UGU105" s="183"/>
      <c r="UGW105" s="182"/>
      <c r="UHB105" s="183"/>
      <c r="UHC105" s="183"/>
      <c r="UHD105" s="183"/>
      <c r="UHE105" s="184"/>
      <c r="UHF105" s="185"/>
      <c r="UHG105" s="183"/>
      <c r="UHI105" s="182"/>
      <c r="UHN105" s="183"/>
      <c r="UHO105" s="183"/>
      <c r="UHP105" s="183"/>
      <c r="UHQ105" s="184"/>
      <c r="UHR105" s="185"/>
      <c r="UHS105" s="183"/>
      <c r="UHU105" s="182"/>
      <c r="UHZ105" s="183"/>
      <c r="UIA105" s="183"/>
      <c r="UIB105" s="183"/>
      <c r="UIC105" s="184"/>
      <c r="UID105" s="185"/>
      <c r="UIE105" s="183"/>
      <c r="UIG105" s="182"/>
      <c r="UIL105" s="183"/>
      <c r="UIM105" s="183"/>
      <c r="UIN105" s="183"/>
      <c r="UIO105" s="184"/>
      <c r="UIP105" s="185"/>
      <c r="UIQ105" s="183"/>
      <c r="UIS105" s="182"/>
      <c r="UIX105" s="183"/>
      <c r="UIY105" s="183"/>
      <c r="UIZ105" s="183"/>
      <c r="UJA105" s="184"/>
      <c r="UJB105" s="185"/>
      <c r="UJC105" s="183"/>
      <c r="UJE105" s="182"/>
      <c r="UJJ105" s="183"/>
      <c r="UJK105" s="183"/>
      <c r="UJL105" s="183"/>
      <c r="UJM105" s="184"/>
      <c r="UJN105" s="185"/>
      <c r="UJO105" s="183"/>
      <c r="UJQ105" s="182"/>
      <c r="UJV105" s="183"/>
      <c r="UJW105" s="183"/>
      <c r="UJX105" s="183"/>
      <c r="UJY105" s="184"/>
      <c r="UJZ105" s="185"/>
      <c r="UKA105" s="183"/>
      <c r="UKC105" s="182"/>
      <c r="UKH105" s="183"/>
      <c r="UKI105" s="183"/>
      <c r="UKJ105" s="183"/>
      <c r="UKK105" s="184"/>
      <c r="UKL105" s="185"/>
      <c r="UKM105" s="183"/>
      <c r="UKO105" s="182"/>
      <c r="UKT105" s="183"/>
      <c r="UKU105" s="183"/>
      <c r="UKV105" s="183"/>
      <c r="UKW105" s="184"/>
      <c r="UKX105" s="185"/>
      <c r="UKY105" s="183"/>
      <c r="ULA105" s="182"/>
      <c r="ULF105" s="183"/>
      <c r="ULG105" s="183"/>
      <c r="ULH105" s="183"/>
      <c r="ULI105" s="184"/>
      <c r="ULJ105" s="185"/>
      <c r="ULK105" s="183"/>
      <c r="ULM105" s="182"/>
      <c r="ULR105" s="183"/>
      <c r="ULS105" s="183"/>
      <c r="ULT105" s="183"/>
      <c r="ULU105" s="184"/>
      <c r="ULV105" s="185"/>
      <c r="ULW105" s="183"/>
      <c r="ULY105" s="182"/>
      <c r="UMD105" s="183"/>
      <c r="UME105" s="183"/>
      <c r="UMF105" s="183"/>
      <c r="UMG105" s="184"/>
      <c r="UMH105" s="185"/>
      <c r="UMI105" s="183"/>
      <c r="UMK105" s="182"/>
      <c r="UMP105" s="183"/>
      <c r="UMQ105" s="183"/>
      <c r="UMR105" s="183"/>
      <c r="UMS105" s="184"/>
      <c r="UMT105" s="185"/>
      <c r="UMU105" s="183"/>
      <c r="UMW105" s="182"/>
      <c r="UNB105" s="183"/>
      <c r="UNC105" s="183"/>
      <c r="UND105" s="183"/>
      <c r="UNE105" s="184"/>
      <c r="UNF105" s="185"/>
      <c r="UNG105" s="183"/>
      <c r="UNI105" s="182"/>
      <c r="UNN105" s="183"/>
      <c r="UNO105" s="183"/>
      <c r="UNP105" s="183"/>
      <c r="UNQ105" s="184"/>
      <c r="UNR105" s="185"/>
      <c r="UNS105" s="183"/>
      <c r="UNU105" s="182"/>
      <c r="UNZ105" s="183"/>
      <c r="UOA105" s="183"/>
      <c r="UOB105" s="183"/>
      <c r="UOC105" s="184"/>
      <c r="UOD105" s="185"/>
      <c r="UOE105" s="183"/>
      <c r="UOG105" s="182"/>
      <c r="UOL105" s="183"/>
      <c r="UOM105" s="183"/>
      <c r="UON105" s="183"/>
      <c r="UOO105" s="184"/>
      <c r="UOP105" s="185"/>
      <c r="UOQ105" s="183"/>
      <c r="UOS105" s="182"/>
      <c r="UOX105" s="183"/>
      <c r="UOY105" s="183"/>
      <c r="UOZ105" s="183"/>
      <c r="UPA105" s="184"/>
      <c r="UPB105" s="185"/>
      <c r="UPC105" s="183"/>
      <c r="UPE105" s="182"/>
      <c r="UPJ105" s="183"/>
      <c r="UPK105" s="183"/>
      <c r="UPL105" s="183"/>
      <c r="UPM105" s="184"/>
      <c r="UPN105" s="185"/>
      <c r="UPO105" s="183"/>
      <c r="UPQ105" s="182"/>
      <c r="UPV105" s="183"/>
      <c r="UPW105" s="183"/>
      <c r="UPX105" s="183"/>
      <c r="UPY105" s="184"/>
      <c r="UPZ105" s="185"/>
      <c r="UQA105" s="183"/>
      <c r="UQC105" s="182"/>
      <c r="UQH105" s="183"/>
      <c r="UQI105" s="183"/>
      <c r="UQJ105" s="183"/>
      <c r="UQK105" s="184"/>
      <c r="UQL105" s="185"/>
      <c r="UQM105" s="183"/>
      <c r="UQO105" s="182"/>
      <c r="UQT105" s="183"/>
      <c r="UQU105" s="183"/>
      <c r="UQV105" s="183"/>
      <c r="UQW105" s="184"/>
      <c r="UQX105" s="185"/>
      <c r="UQY105" s="183"/>
      <c r="URA105" s="182"/>
      <c r="URF105" s="183"/>
      <c r="URG105" s="183"/>
      <c r="URH105" s="183"/>
      <c r="URI105" s="184"/>
      <c r="URJ105" s="185"/>
      <c r="URK105" s="183"/>
      <c r="URM105" s="182"/>
      <c r="URR105" s="183"/>
      <c r="URS105" s="183"/>
      <c r="URT105" s="183"/>
      <c r="URU105" s="184"/>
      <c r="URV105" s="185"/>
      <c r="URW105" s="183"/>
      <c r="URY105" s="182"/>
      <c r="USD105" s="183"/>
      <c r="USE105" s="183"/>
      <c r="USF105" s="183"/>
      <c r="USG105" s="184"/>
      <c r="USH105" s="185"/>
      <c r="USI105" s="183"/>
      <c r="USK105" s="182"/>
      <c r="USP105" s="183"/>
      <c r="USQ105" s="183"/>
      <c r="USR105" s="183"/>
      <c r="USS105" s="184"/>
      <c r="UST105" s="185"/>
      <c r="USU105" s="183"/>
      <c r="USW105" s="182"/>
      <c r="UTB105" s="183"/>
      <c r="UTC105" s="183"/>
      <c r="UTD105" s="183"/>
      <c r="UTE105" s="184"/>
      <c r="UTF105" s="185"/>
      <c r="UTG105" s="183"/>
      <c r="UTI105" s="182"/>
      <c r="UTN105" s="183"/>
      <c r="UTO105" s="183"/>
      <c r="UTP105" s="183"/>
      <c r="UTQ105" s="184"/>
      <c r="UTR105" s="185"/>
      <c r="UTS105" s="183"/>
      <c r="UTU105" s="182"/>
      <c r="UTZ105" s="183"/>
      <c r="UUA105" s="183"/>
      <c r="UUB105" s="183"/>
      <c r="UUC105" s="184"/>
      <c r="UUD105" s="185"/>
      <c r="UUE105" s="183"/>
      <c r="UUG105" s="182"/>
      <c r="UUL105" s="183"/>
      <c r="UUM105" s="183"/>
      <c r="UUN105" s="183"/>
      <c r="UUO105" s="184"/>
      <c r="UUP105" s="185"/>
      <c r="UUQ105" s="183"/>
      <c r="UUS105" s="182"/>
      <c r="UUX105" s="183"/>
      <c r="UUY105" s="183"/>
      <c r="UUZ105" s="183"/>
      <c r="UVA105" s="184"/>
      <c r="UVB105" s="185"/>
      <c r="UVC105" s="183"/>
      <c r="UVE105" s="182"/>
      <c r="UVJ105" s="183"/>
      <c r="UVK105" s="183"/>
      <c r="UVL105" s="183"/>
      <c r="UVM105" s="184"/>
      <c r="UVN105" s="185"/>
      <c r="UVO105" s="183"/>
      <c r="UVQ105" s="182"/>
      <c r="UVV105" s="183"/>
      <c r="UVW105" s="183"/>
      <c r="UVX105" s="183"/>
      <c r="UVY105" s="184"/>
      <c r="UVZ105" s="185"/>
      <c r="UWA105" s="183"/>
      <c r="UWC105" s="182"/>
      <c r="UWH105" s="183"/>
      <c r="UWI105" s="183"/>
      <c r="UWJ105" s="183"/>
      <c r="UWK105" s="184"/>
      <c r="UWL105" s="185"/>
      <c r="UWM105" s="183"/>
      <c r="UWO105" s="182"/>
      <c r="UWT105" s="183"/>
      <c r="UWU105" s="183"/>
      <c r="UWV105" s="183"/>
      <c r="UWW105" s="184"/>
      <c r="UWX105" s="185"/>
      <c r="UWY105" s="183"/>
      <c r="UXA105" s="182"/>
      <c r="UXF105" s="183"/>
      <c r="UXG105" s="183"/>
      <c r="UXH105" s="183"/>
      <c r="UXI105" s="184"/>
      <c r="UXJ105" s="185"/>
      <c r="UXK105" s="183"/>
      <c r="UXM105" s="182"/>
      <c r="UXR105" s="183"/>
      <c r="UXS105" s="183"/>
      <c r="UXT105" s="183"/>
      <c r="UXU105" s="184"/>
      <c r="UXV105" s="185"/>
      <c r="UXW105" s="183"/>
      <c r="UXY105" s="182"/>
      <c r="UYD105" s="183"/>
      <c r="UYE105" s="183"/>
      <c r="UYF105" s="183"/>
      <c r="UYG105" s="184"/>
      <c r="UYH105" s="185"/>
      <c r="UYI105" s="183"/>
      <c r="UYK105" s="182"/>
      <c r="UYP105" s="183"/>
      <c r="UYQ105" s="183"/>
      <c r="UYR105" s="183"/>
      <c r="UYS105" s="184"/>
      <c r="UYT105" s="185"/>
      <c r="UYU105" s="183"/>
      <c r="UYW105" s="182"/>
      <c r="UZB105" s="183"/>
      <c r="UZC105" s="183"/>
      <c r="UZD105" s="183"/>
      <c r="UZE105" s="184"/>
      <c r="UZF105" s="185"/>
      <c r="UZG105" s="183"/>
      <c r="UZI105" s="182"/>
      <c r="UZN105" s="183"/>
      <c r="UZO105" s="183"/>
      <c r="UZP105" s="183"/>
      <c r="UZQ105" s="184"/>
      <c r="UZR105" s="185"/>
      <c r="UZS105" s="183"/>
      <c r="UZU105" s="182"/>
      <c r="UZZ105" s="183"/>
      <c r="VAA105" s="183"/>
      <c r="VAB105" s="183"/>
      <c r="VAC105" s="184"/>
      <c r="VAD105" s="185"/>
      <c r="VAE105" s="183"/>
      <c r="VAG105" s="182"/>
      <c r="VAL105" s="183"/>
      <c r="VAM105" s="183"/>
      <c r="VAN105" s="183"/>
      <c r="VAO105" s="184"/>
      <c r="VAP105" s="185"/>
      <c r="VAQ105" s="183"/>
      <c r="VAS105" s="182"/>
      <c r="VAX105" s="183"/>
      <c r="VAY105" s="183"/>
      <c r="VAZ105" s="183"/>
      <c r="VBA105" s="184"/>
      <c r="VBB105" s="185"/>
      <c r="VBC105" s="183"/>
      <c r="VBE105" s="182"/>
      <c r="VBJ105" s="183"/>
      <c r="VBK105" s="183"/>
      <c r="VBL105" s="183"/>
      <c r="VBM105" s="184"/>
      <c r="VBN105" s="185"/>
      <c r="VBO105" s="183"/>
      <c r="VBQ105" s="182"/>
      <c r="VBV105" s="183"/>
      <c r="VBW105" s="183"/>
      <c r="VBX105" s="183"/>
      <c r="VBY105" s="184"/>
      <c r="VBZ105" s="185"/>
      <c r="VCA105" s="183"/>
      <c r="VCC105" s="182"/>
      <c r="VCH105" s="183"/>
      <c r="VCI105" s="183"/>
      <c r="VCJ105" s="183"/>
      <c r="VCK105" s="184"/>
      <c r="VCL105" s="185"/>
      <c r="VCM105" s="183"/>
      <c r="VCO105" s="182"/>
      <c r="VCT105" s="183"/>
      <c r="VCU105" s="183"/>
      <c r="VCV105" s="183"/>
      <c r="VCW105" s="184"/>
      <c r="VCX105" s="185"/>
      <c r="VCY105" s="183"/>
      <c r="VDA105" s="182"/>
      <c r="VDF105" s="183"/>
      <c r="VDG105" s="183"/>
      <c r="VDH105" s="183"/>
      <c r="VDI105" s="184"/>
      <c r="VDJ105" s="185"/>
      <c r="VDK105" s="183"/>
      <c r="VDM105" s="182"/>
      <c r="VDR105" s="183"/>
      <c r="VDS105" s="183"/>
      <c r="VDT105" s="183"/>
      <c r="VDU105" s="184"/>
      <c r="VDV105" s="185"/>
      <c r="VDW105" s="183"/>
      <c r="VDY105" s="182"/>
      <c r="VED105" s="183"/>
      <c r="VEE105" s="183"/>
      <c r="VEF105" s="183"/>
      <c r="VEG105" s="184"/>
      <c r="VEH105" s="185"/>
      <c r="VEI105" s="183"/>
      <c r="VEK105" s="182"/>
      <c r="VEP105" s="183"/>
      <c r="VEQ105" s="183"/>
      <c r="VER105" s="183"/>
      <c r="VES105" s="184"/>
      <c r="VET105" s="185"/>
      <c r="VEU105" s="183"/>
      <c r="VEW105" s="182"/>
      <c r="VFB105" s="183"/>
      <c r="VFC105" s="183"/>
      <c r="VFD105" s="183"/>
      <c r="VFE105" s="184"/>
      <c r="VFF105" s="185"/>
      <c r="VFG105" s="183"/>
      <c r="VFI105" s="182"/>
      <c r="VFN105" s="183"/>
      <c r="VFO105" s="183"/>
      <c r="VFP105" s="183"/>
      <c r="VFQ105" s="184"/>
      <c r="VFR105" s="185"/>
      <c r="VFS105" s="183"/>
      <c r="VFU105" s="182"/>
      <c r="VFZ105" s="183"/>
      <c r="VGA105" s="183"/>
      <c r="VGB105" s="183"/>
      <c r="VGC105" s="184"/>
      <c r="VGD105" s="185"/>
      <c r="VGE105" s="183"/>
      <c r="VGG105" s="182"/>
      <c r="VGL105" s="183"/>
      <c r="VGM105" s="183"/>
      <c r="VGN105" s="183"/>
      <c r="VGO105" s="184"/>
      <c r="VGP105" s="185"/>
      <c r="VGQ105" s="183"/>
      <c r="VGS105" s="182"/>
      <c r="VGX105" s="183"/>
      <c r="VGY105" s="183"/>
      <c r="VGZ105" s="183"/>
      <c r="VHA105" s="184"/>
      <c r="VHB105" s="185"/>
      <c r="VHC105" s="183"/>
      <c r="VHE105" s="182"/>
      <c r="VHJ105" s="183"/>
      <c r="VHK105" s="183"/>
      <c r="VHL105" s="183"/>
      <c r="VHM105" s="184"/>
      <c r="VHN105" s="185"/>
      <c r="VHO105" s="183"/>
      <c r="VHQ105" s="182"/>
      <c r="VHV105" s="183"/>
      <c r="VHW105" s="183"/>
      <c r="VHX105" s="183"/>
      <c r="VHY105" s="184"/>
      <c r="VHZ105" s="185"/>
      <c r="VIA105" s="183"/>
      <c r="VIC105" s="182"/>
      <c r="VIH105" s="183"/>
      <c r="VII105" s="183"/>
      <c r="VIJ105" s="183"/>
      <c r="VIK105" s="184"/>
      <c r="VIL105" s="185"/>
      <c r="VIM105" s="183"/>
      <c r="VIO105" s="182"/>
      <c r="VIT105" s="183"/>
      <c r="VIU105" s="183"/>
      <c r="VIV105" s="183"/>
      <c r="VIW105" s="184"/>
      <c r="VIX105" s="185"/>
      <c r="VIY105" s="183"/>
      <c r="VJA105" s="182"/>
      <c r="VJF105" s="183"/>
      <c r="VJG105" s="183"/>
      <c r="VJH105" s="183"/>
      <c r="VJI105" s="184"/>
      <c r="VJJ105" s="185"/>
      <c r="VJK105" s="183"/>
      <c r="VJM105" s="182"/>
      <c r="VJR105" s="183"/>
      <c r="VJS105" s="183"/>
      <c r="VJT105" s="183"/>
      <c r="VJU105" s="184"/>
      <c r="VJV105" s="185"/>
      <c r="VJW105" s="183"/>
      <c r="VJY105" s="182"/>
      <c r="VKD105" s="183"/>
      <c r="VKE105" s="183"/>
      <c r="VKF105" s="183"/>
      <c r="VKG105" s="184"/>
      <c r="VKH105" s="185"/>
      <c r="VKI105" s="183"/>
      <c r="VKK105" s="182"/>
      <c r="VKP105" s="183"/>
      <c r="VKQ105" s="183"/>
      <c r="VKR105" s="183"/>
      <c r="VKS105" s="184"/>
      <c r="VKT105" s="185"/>
      <c r="VKU105" s="183"/>
      <c r="VKW105" s="182"/>
      <c r="VLB105" s="183"/>
      <c r="VLC105" s="183"/>
      <c r="VLD105" s="183"/>
      <c r="VLE105" s="184"/>
      <c r="VLF105" s="185"/>
      <c r="VLG105" s="183"/>
      <c r="VLI105" s="182"/>
      <c r="VLN105" s="183"/>
      <c r="VLO105" s="183"/>
      <c r="VLP105" s="183"/>
      <c r="VLQ105" s="184"/>
      <c r="VLR105" s="185"/>
      <c r="VLS105" s="183"/>
      <c r="VLU105" s="182"/>
      <c r="VLZ105" s="183"/>
      <c r="VMA105" s="183"/>
      <c r="VMB105" s="183"/>
      <c r="VMC105" s="184"/>
      <c r="VMD105" s="185"/>
      <c r="VME105" s="183"/>
      <c r="VMG105" s="182"/>
      <c r="VML105" s="183"/>
      <c r="VMM105" s="183"/>
      <c r="VMN105" s="183"/>
      <c r="VMO105" s="184"/>
      <c r="VMP105" s="185"/>
      <c r="VMQ105" s="183"/>
      <c r="VMS105" s="182"/>
      <c r="VMX105" s="183"/>
      <c r="VMY105" s="183"/>
      <c r="VMZ105" s="183"/>
      <c r="VNA105" s="184"/>
      <c r="VNB105" s="185"/>
      <c r="VNC105" s="183"/>
      <c r="VNE105" s="182"/>
      <c r="VNJ105" s="183"/>
      <c r="VNK105" s="183"/>
      <c r="VNL105" s="183"/>
      <c r="VNM105" s="184"/>
      <c r="VNN105" s="185"/>
      <c r="VNO105" s="183"/>
      <c r="VNQ105" s="182"/>
      <c r="VNV105" s="183"/>
      <c r="VNW105" s="183"/>
      <c r="VNX105" s="183"/>
      <c r="VNY105" s="184"/>
      <c r="VNZ105" s="185"/>
      <c r="VOA105" s="183"/>
      <c r="VOC105" s="182"/>
      <c r="VOH105" s="183"/>
      <c r="VOI105" s="183"/>
      <c r="VOJ105" s="183"/>
      <c r="VOK105" s="184"/>
      <c r="VOL105" s="185"/>
      <c r="VOM105" s="183"/>
      <c r="VOO105" s="182"/>
      <c r="VOT105" s="183"/>
      <c r="VOU105" s="183"/>
      <c r="VOV105" s="183"/>
      <c r="VOW105" s="184"/>
      <c r="VOX105" s="185"/>
      <c r="VOY105" s="183"/>
      <c r="VPA105" s="182"/>
      <c r="VPF105" s="183"/>
      <c r="VPG105" s="183"/>
      <c r="VPH105" s="183"/>
      <c r="VPI105" s="184"/>
      <c r="VPJ105" s="185"/>
      <c r="VPK105" s="183"/>
      <c r="VPM105" s="182"/>
      <c r="VPR105" s="183"/>
      <c r="VPS105" s="183"/>
      <c r="VPT105" s="183"/>
      <c r="VPU105" s="184"/>
      <c r="VPV105" s="185"/>
      <c r="VPW105" s="183"/>
      <c r="VPY105" s="182"/>
      <c r="VQD105" s="183"/>
      <c r="VQE105" s="183"/>
      <c r="VQF105" s="183"/>
      <c r="VQG105" s="184"/>
      <c r="VQH105" s="185"/>
      <c r="VQI105" s="183"/>
      <c r="VQK105" s="182"/>
      <c r="VQP105" s="183"/>
      <c r="VQQ105" s="183"/>
      <c r="VQR105" s="183"/>
      <c r="VQS105" s="184"/>
      <c r="VQT105" s="185"/>
      <c r="VQU105" s="183"/>
      <c r="VQW105" s="182"/>
      <c r="VRB105" s="183"/>
      <c r="VRC105" s="183"/>
      <c r="VRD105" s="183"/>
      <c r="VRE105" s="184"/>
      <c r="VRF105" s="185"/>
      <c r="VRG105" s="183"/>
      <c r="VRI105" s="182"/>
      <c r="VRN105" s="183"/>
      <c r="VRO105" s="183"/>
      <c r="VRP105" s="183"/>
      <c r="VRQ105" s="184"/>
      <c r="VRR105" s="185"/>
      <c r="VRS105" s="183"/>
      <c r="VRU105" s="182"/>
      <c r="VRZ105" s="183"/>
      <c r="VSA105" s="183"/>
      <c r="VSB105" s="183"/>
      <c r="VSC105" s="184"/>
      <c r="VSD105" s="185"/>
      <c r="VSE105" s="183"/>
      <c r="VSG105" s="182"/>
      <c r="VSL105" s="183"/>
      <c r="VSM105" s="183"/>
      <c r="VSN105" s="183"/>
      <c r="VSO105" s="184"/>
      <c r="VSP105" s="185"/>
      <c r="VSQ105" s="183"/>
      <c r="VSS105" s="182"/>
      <c r="VSX105" s="183"/>
      <c r="VSY105" s="183"/>
      <c r="VSZ105" s="183"/>
      <c r="VTA105" s="184"/>
      <c r="VTB105" s="185"/>
      <c r="VTC105" s="183"/>
      <c r="VTE105" s="182"/>
      <c r="VTJ105" s="183"/>
      <c r="VTK105" s="183"/>
      <c r="VTL105" s="183"/>
      <c r="VTM105" s="184"/>
      <c r="VTN105" s="185"/>
      <c r="VTO105" s="183"/>
      <c r="VTQ105" s="182"/>
      <c r="VTV105" s="183"/>
      <c r="VTW105" s="183"/>
      <c r="VTX105" s="183"/>
      <c r="VTY105" s="184"/>
      <c r="VTZ105" s="185"/>
      <c r="VUA105" s="183"/>
      <c r="VUC105" s="182"/>
      <c r="VUH105" s="183"/>
      <c r="VUI105" s="183"/>
      <c r="VUJ105" s="183"/>
      <c r="VUK105" s="184"/>
      <c r="VUL105" s="185"/>
      <c r="VUM105" s="183"/>
      <c r="VUO105" s="182"/>
      <c r="VUT105" s="183"/>
      <c r="VUU105" s="183"/>
      <c r="VUV105" s="183"/>
      <c r="VUW105" s="184"/>
      <c r="VUX105" s="185"/>
      <c r="VUY105" s="183"/>
      <c r="VVA105" s="182"/>
      <c r="VVF105" s="183"/>
      <c r="VVG105" s="183"/>
      <c r="VVH105" s="183"/>
      <c r="VVI105" s="184"/>
      <c r="VVJ105" s="185"/>
      <c r="VVK105" s="183"/>
      <c r="VVM105" s="182"/>
      <c r="VVR105" s="183"/>
      <c r="VVS105" s="183"/>
      <c r="VVT105" s="183"/>
      <c r="VVU105" s="184"/>
      <c r="VVV105" s="185"/>
      <c r="VVW105" s="183"/>
      <c r="VVY105" s="182"/>
      <c r="VWD105" s="183"/>
      <c r="VWE105" s="183"/>
      <c r="VWF105" s="183"/>
      <c r="VWG105" s="184"/>
      <c r="VWH105" s="185"/>
      <c r="VWI105" s="183"/>
      <c r="VWK105" s="182"/>
      <c r="VWP105" s="183"/>
      <c r="VWQ105" s="183"/>
      <c r="VWR105" s="183"/>
      <c r="VWS105" s="184"/>
      <c r="VWT105" s="185"/>
      <c r="VWU105" s="183"/>
      <c r="VWW105" s="182"/>
      <c r="VXB105" s="183"/>
      <c r="VXC105" s="183"/>
      <c r="VXD105" s="183"/>
      <c r="VXE105" s="184"/>
      <c r="VXF105" s="185"/>
      <c r="VXG105" s="183"/>
      <c r="VXI105" s="182"/>
      <c r="VXN105" s="183"/>
      <c r="VXO105" s="183"/>
      <c r="VXP105" s="183"/>
      <c r="VXQ105" s="184"/>
      <c r="VXR105" s="185"/>
      <c r="VXS105" s="183"/>
      <c r="VXU105" s="182"/>
      <c r="VXZ105" s="183"/>
      <c r="VYA105" s="183"/>
      <c r="VYB105" s="183"/>
      <c r="VYC105" s="184"/>
      <c r="VYD105" s="185"/>
      <c r="VYE105" s="183"/>
      <c r="VYG105" s="182"/>
      <c r="VYL105" s="183"/>
      <c r="VYM105" s="183"/>
      <c r="VYN105" s="183"/>
      <c r="VYO105" s="184"/>
      <c r="VYP105" s="185"/>
      <c r="VYQ105" s="183"/>
      <c r="VYS105" s="182"/>
      <c r="VYX105" s="183"/>
      <c r="VYY105" s="183"/>
      <c r="VYZ105" s="183"/>
      <c r="VZA105" s="184"/>
      <c r="VZB105" s="185"/>
      <c r="VZC105" s="183"/>
      <c r="VZE105" s="182"/>
      <c r="VZJ105" s="183"/>
      <c r="VZK105" s="183"/>
      <c r="VZL105" s="183"/>
      <c r="VZM105" s="184"/>
      <c r="VZN105" s="185"/>
      <c r="VZO105" s="183"/>
      <c r="VZQ105" s="182"/>
      <c r="VZV105" s="183"/>
      <c r="VZW105" s="183"/>
      <c r="VZX105" s="183"/>
      <c r="VZY105" s="184"/>
      <c r="VZZ105" s="185"/>
      <c r="WAA105" s="183"/>
      <c r="WAC105" s="182"/>
      <c r="WAH105" s="183"/>
      <c r="WAI105" s="183"/>
      <c r="WAJ105" s="183"/>
      <c r="WAK105" s="184"/>
      <c r="WAL105" s="185"/>
      <c r="WAM105" s="183"/>
      <c r="WAO105" s="182"/>
      <c r="WAT105" s="183"/>
      <c r="WAU105" s="183"/>
      <c r="WAV105" s="183"/>
      <c r="WAW105" s="184"/>
      <c r="WAX105" s="185"/>
      <c r="WAY105" s="183"/>
      <c r="WBA105" s="182"/>
      <c r="WBF105" s="183"/>
      <c r="WBG105" s="183"/>
      <c r="WBH105" s="183"/>
      <c r="WBI105" s="184"/>
      <c r="WBJ105" s="185"/>
      <c r="WBK105" s="183"/>
      <c r="WBM105" s="182"/>
      <c r="WBR105" s="183"/>
      <c r="WBS105" s="183"/>
      <c r="WBT105" s="183"/>
      <c r="WBU105" s="184"/>
      <c r="WBV105" s="185"/>
      <c r="WBW105" s="183"/>
      <c r="WBY105" s="182"/>
      <c r="WCD105" s="183"/>
      <c r="WCE105" s="183"/>
      <c r="WCF105" s="183"/>
      <c r="WCG105" s="184"/>
      <c r="WCH105" s="185"/>
      <c r="WCI105" s="183"/>
      <c r="WCK105" s="182"/>
      <c r="WCP105" s="183"/>
      <c r="WCQ105" s="183"/>
      <c r="WCR105" s="183"/>
      <c r="WCS105" s="184"/>
      <c r="WCT105" s="185"/>
      <c r="WCU105" s="183"/>
      <c r="WCW105" s="182"/>
      <c r="WDB105" s="183"/>
      <c r="WDC105" s="183"/>
      <c r="WDD105" s="183"/>
      <c r="WDE105" s="184"/>
      <c r="WDF105" s="185"/>
      <c r="WDG105" s="183"/>
      <c r="WDI105" s="182"/>
      <c r="WDN105" s="183"/>
      <c r="WDO105" s="183"/>
      <c r="WDP105" s="183"/>
      <c r="WDQ105" s="184"/>
      <c r="WDR105" s="185"/>
      <c r="WDS105" s="183"/>
      <c r="WDU105" s="182"/>
      <c r="WDZ105" s="183"/>
      <c r="WEA105" s="183"/>
      <c r="WEB105" s="183"/>
      <c r="WEC105" s="184"/>
      <c r="WED105" s="185"/>
      <c r="WEE105" s="183"/>
      <c r="WEG105" s="182"/>
      <c r="WEL105" s="183"/>
      <c r="WEM105" s="183"/>
      <c r="WEN105" s="183"/>
      <c r="WEO105" s="184"/>
      <c r="WEP105" s="185"/>
      <c r="WEQ105" s="183"/>
      <c r="WES105" s="182"/>
      <c r="WEX105" s="183"/>
      <c r="WEY105" s="183"/>
      <c r="WEZ105" s="183"/>
      <c r="WFA105" s="184"/>
      <c r="WFB105" s="185"/>
      <c r="WFC105" s="183"/>
      <c r="WFE105" s="182"/>
      <c r="WFJ105" s="183"/>
      <c r="WFK105" s="183"/>
      <c r="WFL105" s="183"/>
      <c r="WFM105" s="184"/>
      <c r="WFN105" s="185"/>
      <c r="WFO105" s="183"/>
      <c r="WFQ105" s="182"/>
      <c r="WFV105" s="183"/>
      <c r="WFW105" s="183"/>
      <c r="WFX105" s="183"/>
      <c r="WFY105" s="184"/>
      <c r="WFZ105" s="185"/>
      <c r="WGA105" s="183"/>
      <c r="WGC105" s="182"/>
      <c r="WGH105" s="183"/>
      <c r="WGI105" s="183"/>
      <c r="WGJ105" s="183"/>
      <c r="WGK105" s="184"/>
      <c r="WGL105" s="185"/>
      <c r="WGM105" s="183"/>
      <c r="WGO105" s="182"/>
      <c r="WGT105" s="183"/>
      <c r="WGU105" s="183"/>
      <c r="WGV105" s="183"/>
      <c r="WGW105" s="184"/>
      <c r="WGX105" s="185"/>
      <c r="WGY105" s="183"/>
      <c r="WHA105" s="182"/>
      <c r="WHF105" s="183"/>
      <c r="WHG105" s="183"/>
      <c r="WHH105" s="183"/>
      <c r="WHI105" s="184"/>
      <c r="WHJ105" s="185"/>
      <c r="WHK105" s="183"/>
      <c r="WHM105" s="182"/>
      <c r="WHR105" s="183"/>
      <c r="WHS105" s="183"/>
      <c r="WHT105" s="183"/>
      <c r="WHU105" s="184"/>
      <c r="WHV105" s="185"/>
      <c r="WHW105" s="183"/>
      <c r="WHY105" s="182"/>
      <c r="WID105" s="183"/>
      <c r="WIE105" s="183"/>
      <c r="WIF105" s="183"/>
      <c r="WIG105" s="184"/>
      <c r="WIH105" s="185"/>
      <c r="WII105" s="183"/>
      <c r="WIK105" s="182"/>
      <c r="WIP105" s="183"/>
      <c r="WIQ105" s="183"/>
      <c r="WIR105" s="183"/>
      <c r="WIS105" s="184"/>
      <c r="WIT105" s="185"/>
      <c r="WIU105" s="183"/>
      <c r="WIW105" s="182"/>
      <c r="WJB105" s="183"/>
      <c r="WJC105" s="183"/>
      <c r="WJD105" s="183"/>
      <c r="WJE105" s="184"/>
      <c r="WJF105" s="185"/>
      <c r="WJG105" s="183"/>
      <c r="WJI105" s="182"/>
      <c r="WJN105" s="183"/>
      <c r="WJO105" s="183"/>
      <c r="WJP105" s="183"/>
      <c r="WJQ105" s="184"/>
      <c r="WJR105" s="185"/>
      <c r="WJS105" s="183"/>
      <c r="WJU105" s="182"/>
      <c r="WJZ105" s="183"/>
      <c r="WKA105" s="183"/>
      <c r="WKB105" s="183"/>
      <c r="WKC105" s="184"/>
      <c r="WKD105" s="185"/>
      <c r="WKE105" s="183"/>
      <c r="WKG105" s="182"/>
      <c r="WKL105" s="183"/>
      <c r="WKM105" s="183"/>
      <c r="WKN105" s="183"/>
      <c r="WKO105" s="184"/>
      <c r="WKP105" s="185"/>
      <c r="WKQ105" s="183"/>
      <c r="WKS105" s="182"/>
      <c r="WKX105" s="183"/>
      <c r="WKY105" s="183"/>
      <c r="WKZ105" s="183"/>
      <c r="WLA105" s="184"/>
      <c r="WLB105" s="185"/>
      <c r="WLC105" s="183"/>
      <c r="WLE105" s="182"/>
      <c r="WLJ105" s="183"/>
      <c r="WLK105" s="183"/>
      <c r="WLL105" s="183"/>
      <c r="WLM105" s="184"/>
      <c r="WLN105" s="185"/>
      <c r="WLO105" s="183"/>
      <c r="WLQ105" s="182"/>
      <c r="WLV105" s="183"/>
      <c r="WLW105" s="183"/>
      <c r="WLX105" s="183"/>
      <c r="WLY105" s="184"/>
      <c r="WLZ105" s="185"/>
      <c r="WMA105" s="183"/>
      <c r="WMC105" s="182"/>
      <c r="WMH105" s="183"/>
      <c r="WMI105" s="183"/>
      <c r="WMJ105" s="183"/>
      <c r="WMK105" s="184"/>
      <c r="WML105" s="185"/>
      <c r="WMM105" s="183"/>
      <c r="WMO105" s="182"/>
      <c r="WMT105" s="183"/>
      <c r="WMU105" s="183"/>
      <c r="WMV105" s="183"/>
      <c r="WMW105" s="184"/>
      <c r="WMX105" s="185"/>
      <c r="WMY105" s="183"/>
      <c r="WNA105" s="182"/>
      <c r="WNF105" s="183"/>
      <c r="WNG105" s="183"/>
      <c r="WNH105" s="183"/>
      <c r="WNI105" s="184"/>
      <c r="WNJ105" s="185"/>
      <c r="WNK105" s="183"/>
      <c r="WNM105" s="182"/>
      <c r="WNR105" s="183"/>
      <c r="WNS105" s="183"/>
      <c r="WNT105" s="183"/>
      <c r="WNU105" s="184"/>
      <c r="WNV105" s="185"/>
      <c r="WNW105" s="183"/>
      <c r="WNY105" s="182"/>
      <c r="WOD105" s="183"/>
      <c r="WOE105" s="183"/>
      <c r="WOF105" s="183"/>
      <c r="WOG105" s="184"/>
      <c r="WOH105" s="185"/>
      <c r="WOI105" s="183"/>
      <c r="WOK105" s="182"/>
      <c r="WOP105" s="183"/>
      <c r="WOQ105" s="183"/>
      <c r="WOR105" s="183"/>
      <c r="WOS105" s="184"/>
      <c r="WOT105" s="185"/>
      <c r="WOU105" s="183"/>
      <c r="WOW105" s="182"/>
      <c r="WPB105" s="183"/>
      <c r="WPC105" s="183"/>
      <c r="WPD105" s="183"/>
      <c r="WPE105" s="184"/>
      <c r="WPF105" s="185"/>
      <c r="WPG105" s="183"/>
      <c r="WPI105" s="182"/>
      <c r="WPN105" s="183"/>
      <c r="WPO105" s="183"/>
      <c r="WPP105" s="183"/>
      <c r="WPQ105" s="184"/>
      <c r="WPR105" s="185"/>
      <c r="WPS105" s="183"/>
      <c r="WPU105" s="182"/>
      <c r="WPZ105" s="183"/>
      <c r="WQA105" s="183"/>
      <c r="WQB105" s="183"/>
      <c r="WQC105" s="184"/>
      <c r="WQD105" s="185"/>
      <c r="WQE105" s="183"/>
      <c r="WQG105" s="182"/>
      <c r="WQL105" s="183"/>
      <c r="WQM105" s="183"/>
      <c r="WQN105" s="183"/>
      <c r="WQO105" s="184"/>
      <c r="WQP105" s="185"/>
      <c r="WQQ105" s="183"/>
      <c r="WQS105" s="182"/>
      <c r="WQX105" s="183"/>
      <c r="WQY105" s="183"/>
      <c r="WQZ105" s="183"/>
      <c r="WRA105" s="184"/>
      <c r="WRB105" s="185"/>
      <c r="WRC105" s="183"/>
      <c r="WRE105" s="182"/>
      <c r="WRJ105" s="183"/>
      <c r="WRK105" s="183"/>
      <c r="WRL105" s="183"/>
      <c r="WRM105" s="184"/>
      <c r="WRN105" s="185"/>
      <c r="WRO105" s="183"/>
      <c r="WRQ105" s="182"/>
      <c r="WRV105" s="183"/>
      <c r="WRW105" s="183"/>
      <c r="WRX105" s="183"/>
      <c r="WRY105" s="184"/>
      <c r="WRZ105" s="185"/>
      <c r="WSA105" s="183"/>
      <c r="WSC105" s="182"/>
      <c r="WSH105" s="183"/>
      <c r="WSI105" s="183"/>
      <c r="WSJ105" s="183"/>
      <c r="WSK105" s="184"/>
      <c r="WSL105" s="185"/>
      <c r="WSM105" s="183"/>
      <c r="WSO105" s="182"/>
      <c r="WST105" s="183"/>
      <c r="WSU105" s="183"/>
      <c r="WSV105" s="183"/>
      <c r="WSW105" s="184"/>
      <c r="WSX105" s="185"/>
      <c r="WSY105" s="183"/>
      <c r="WTA105" s="182"/>
      <c r="WTF105" s="183"/>
      <c r="WTG105" s="183"/>
      <c r="WTH105" s="183"/>
      <c r="WTI105" s="184"/>
      <c r="WTJ105" s="185"/>
      <c r="WTK105" s="183"/>
      <c r="WTM105" s="182"/>
      <c r="WTR105" s="183"/>
      <c r="WTS105" s="183"/>
      <c r="WTT105" s="183"/>
      <c r="WTU105" s="184"/>
      <c r="WTV105" s="185"/>
      <c r="WTW105" s="183"/>
      <c r="WTY105" s="182"/>
      <c r="WUD105" s="183"/>
      <c r="WUE105" s="183"/>
      <c r="WUF105" s="183"/>
      <c r="WUG105" s="184"/>
      <c r="WUH105" s="185"/>
      <c r="WUI105" s="183"/>
      <c r="WUK105" s="182"/>
      <c r="WUP105" s="183"/>
      <c r="WUQ105" s="183"/>
      <c r="WUR105" s="183"/>
      <c r="WUS105" s="184"/>
      <c r="WUT105" s="185"/>
      <c r="WUU105" s="183"/>
      <c r="WUW105" s="182"/>
      <c r="WVB105" s="183"/>
      <c r="WVC105" s="183"/>
      <c r="WVD105" s="183"/>
      <c r="WVE105" s="184"/>
      <c r="WVF105" s="185"/>
      <c r="WVG105" s="183"/>
      <c r="WVI105" s="182"/>
      <c r="WVN105" s="183"/>
      <c r="WVO105" s="183"/>
      <c r="WVP105" s="183"/>
      <c r="WVQ105" s="184"/>
      <c r="WVR105" s="185"/>
      <c r="WVS105" s="183"/>
      <c r="WVU105" s="182"/>
      <c r="WVZ105" s="183"/>
      <c r="WWA105" s="183"/>
      <c r="WWB105" s="183"/>
      <c r="WWC105" s="184"/>
      <c r="WWD105" s="185"/>
      <c r="WWE105" s="183"/>
      <c r="WWG105" s="182"/>
      <c r="WWL105" s="183"/>
      <c r="WWM105" s="183"/>
      <c r="WWN105" s="183"/>
      <c r="WWO105" s="184"/>
      <c r="WWP105" s="185"/>
      <c r="WWQ105" s="183"/>
      <c r="WWS105" s="182"/>
      <c r="WWX105" s="183"/>
      <c r="WWY105" s="183"/>
      <c r="WWZ105" s="183"/>
      <c r="WXA105" s="184"/>
      <c r="WXB105" s="185"/>
      <c r="WXC105" s="183"/>
      <c r="WXE105" s="182"/>
      <c r="WXJ105" s="183"/>
      <c r="WXK105" s="183"/>
      <c r="WXL105" s="183"/>
      <c r="WXM105" s="184"/>
      <c r="WXN105" s="185"/>
      <c r="WXO105" s="183"/>
      <c r="WXQ105" s="182"/>
      <c r="WXV105" s="183"/>
      <c r="WXW105" s="183"/>
      <c r="WXX105" s="183"/>
      <c r="WXY105" s="184"/>
      <c r="WXZ105" s="185"/>
      <c r="WYA105" s="183"/>
      <c r="WYC105" s="182"/>
      <c r="WYH105" s="183"/>
      <c r="WYI105" s="183"/>
      <c r="WYJ105" s="183"/>
      <c r="WYK105" s="184"/>
      <c r="WYL105" s="185"/>
      <c r="WYM105" s="183"/>
      <c r="WYO105" s="182"/>
      <c r="WYT105" s="183"/>
      <c r="WYU105" s="183"/>
      <c r="WYV105" s="183"/>
      <c r="WYW105" s="184"/>
      <c r="WYX105" s="185"/>
      <c r="WYY105" s="183"/>
      <c r="WZA105" s="182"/>
      <c r="WZF105" s="183"/>
      <c r="WZG105" s="183"/>
      <c r="WZH105" s="183"/>
      <c r="WZI105" s="184"/>
      <c r="WZJ105" s="185"/>
      <c r="WZK105" s="183"/>
      <c r="WZM105" s="182"/>
      <c r="WZR105" s="183"/>
      <c r="WZS105" s="183"/>
      <c r="WZT105" s="183"/>
      <c r="WZU105" s="184"/>
      <c r="WZV105" s="185"/>
      <c r="WZW105" s="183"/>
      <c r="WZY105" s="182"/>
      <c r="XAD105" s="183"/>
      <c r="XAE105" s="183"/>
      <c r="XAF105" s="183"/>
      <c r="XAG105" s="184"/>
      <c r="XAH105" s="185"/>
      <c r="XAI105" s="183"/>
      <c r="XAK105" s="182"/>
      <c r="XAP105" s="183"/>
      <c r="XAQ105" s="183"/>
      <c r="XAR105" s="183"/>
      <c r="XAS105" s="184"/>
      <c r="XAT105" s="185"/>
      <c r="XAU105" s="183"/>
      <c r="XAW105" s="182"/>
      <c r="XBB105" s="183"/>
      <c r="XBC105" s="183"/>
      <c r="XBD105" s="183"/>
      <c r="XBE105" s="184"/>
      <c r="XBF105" s="185"/>
      <c r="XBG105" s="183"/>
      <c r="XBI105" s="182"/>
      <c r="XBN105" s="183"/>
      <c r="XBO105" s="183"/>
      <c r="XBP105" s="183"/>
      <c r="XBQ105" s="184"/>
      <c r="XBR105" s="185"/>
      <c r="XBS105" s="183"/>
      <c r="XBU105" s="182"/>
      <c r="XBZ105" s="183"/>
      <c r="XCA105" s="183"/>
      <c r="XCB105" s="183"/>
      <c r="XCC105" s="184"/>
      <c r="XCD105" s="185"/>
      <c r="XCE105" s="183"/>
      <c r="XCG105" s="182"/>
      <c r="XCL105" s="183"/>
      <c r="XCM105" s="183"/>
      <c r="XCN105" s="183"/>
      <c r="XCO105" s="184"/>
      <c r="XCP105" s="185"/>
      <c r="XCQ105" s="183"/>
      <c r="XCS105" s="182"/>
      <c r="XCX105" s="183"/>
      <c r="XCY105" s="183"/>
      <c r="XCZ105" s="183"/>
      <c r="XDA105" s="184"/>
      <c r="XDB105" s="185"/>
      <c r="XDC105" s="183"/>
      <c r="XDE105" s="182"/>
      <c r="XDJ105" s="183"/>
      <c r="XDK105" s="183"/>
      <c r="XDL105" s="183"/>
      <c r="XDM105" s="184"/>
      <c r="XDN105" s="185"/>
      <c r="XDO105" s="183"/>
      <c r="XDQ105" s="182"/>
      <c r="XDV105" s="183"/>
      <c r="XDW105" s="183"/>
      <c r="XDX105" s="183"/>
      <c r="XDY105" s="184"/>
      <c r="XDZ105" s="185"/>
      <c r="XEA105" s="183"/>
      <c r="XEC105" s="182"/>
      <c r="XEH105" s="183"/>
      <c r="XEI105" s="183"/>
      <c r="XEJ105" s="183"/>
      <c r="XEK105" s="184"/>
      <c r="XEL105" s="185"/>
      <c r="XEM105" s="183"/>
      <c r="XEO105" s="182"/>
      <c r="XET105" s="183"/>
      <c r="XEU105" s="183"/>
      <c r="XEV105" s="183"/>
      <c r="XEW105" s="184"/>
      <c r="XEX105" s="185"/>
      <c r="XEY105" s="183"/>
      <c r="XFA105" s="182"/>
    </row>
    <row r="106" spans="1:1021 1026:3071 3073:4093 4098:6143 6145:7165 7170:9215 9217:10237 10242:12287 12289:13309 13314:15359 15361:16381">
      <c r="A106" s="159"/>
      <c r="B106" s="160" t="s">
        <v>15630</v>
      </c>
      <c r="C106" s="160" t="s">
        <v>15727</v>
      </c>
      <c r="D106" s="160" t="s">
        <v>15590</v>
      </c>
      <c r="E106" s="160" t="s">
        <v>15612</v>
      </c>
      <c r="F106" s="161">
        <v>51.69</v>
      </c>
      <c r="G106" s="161"/>
      <c r="H106" s="161">
        <v>33.549999999999997</v>
      </c>
      <c r="I106" s="176"/>
      <c r="J106" s="177"/>
      <c r="K106" s="161"/>
      <c r="L106" s="164"/>
      <c r="M106" s="182"/>
      <c r="R106" s="183"/>
      <c r="S106" s="183"/>
      <c r="T106" s="183"/>
      <c r="U106" s="184"/>
      <c r="V106" s="185"/>
      <c r="W106" s="183"/>
      <c r="Y106" s="182"/>
      <c r="AD106" s="183"/>
      <c r="AE106" s="183"/>
      <c r="AF106" s="183"/>
      <c r="AG106" s="184"/>
      <c r="AH106" s="185"/>
      <c r="AI106" s="183"/>
      <c r="AK106" s="182"/>
      <c r="AP106" s="183"/>
      <c r="AQ106" s="183"/>
      <c r="AR106" s="183"/>
      <c r="AS106" s="184"/>
      <c r="AT106" s="185"/>
      <c r="AU106" s="183"/>
      <c r="AW106" s="182"/>
      <c r="BB106" s="183"/>
      <c r="BC106" s="183"/>
      <c r="BD106" s="183"/>
      <c r="BE106" s="184"/>
      <c r="BF106" s="185"/>
      <c r="BG106" s="183"/>
      <c r="BI106" s="182"/>
      <c r="BN106" s="183"/>
      <c r="BO106" s="183"/>
      <c r="BP106" s="183"/>
      <c r="BQ106" s="184"/>
      <c r="BR106" s="185"/>
      <c r="BS106" s="183"/>
      <c r="BU106" s="182"/>
      <c r="BZ106" s="183"/>
      <c r="CA106" s="183"/>
      <c r="CB106" s="183"/>
      <c r="CC106" s="184"/>
      <c r="CD106" s="185"/>
      <c r="CE106" s="183"/>
      <c r="CG106" s="182"/>
      <c r="CL106" s="183"/>
      <c r="CM106" s="183"/>
      <c r="CN106" s="183"/>
      <c r="CO106" s="184"/>
      <c r="CP106" s="185"/>
      <c r="CQ106" s="183"/>
      <c r="CS106" s="182"/>
      <c r="CX106" s="183"/>
      <c r="CY106" s="183"/>
      <c r="CZ106" s="183"/>
      <c r="DA106" s="184"/>
      <c r="DB106" s="185"/>
      <c r="DC106" s="183"/>
      <c r="DE106" s="182"/>
      <c r="DJ106" s="183"/>
      <c r="DK106" s="183"/>
      <c r="DL106" s="183"/>
      <c r="DM106" s="184"/>
      <c r="DN106" s="185"/>
      <c r="DO106" s="183"/>
      <c r="DQ106" s="182"/>
      <c r="DV106" s="183"/>
      <c r="DW106" s="183"/>
      <c r="DX106" s="183"/>
      <c r="DY106" s="184"/>
      <c r="DZ106" s="185"/>
      <c r="EA106" s="183"/>
      <c r="EC106" s="182"/>
      <c r="EH106" s="183"/>
      <c r="EI106" s="183"/>
      <c r="EJ106" s="183"/>
      <c r="EK106" s="184"/>
      <c r="EL106" s="185"/>
      <c r="EM106" s="183"/>
      <c r="EO106" s="182"/>
      <c r="ET106" s="183"/>
      <c r="EU106" s="183"/>
      <c r="EV106" s="183"/>
      <c r="EW106" s="184"/>
      <c r="EX106" s="185"/>
      <c r="EY106" s="183"/>
      <c r="FA106" s="182"/>
      <c r="FF106" s="183"/>
      <c r="FG106" s="183"/>
      <c r="FH106" s="183"/>
      <c r="FI106" s="184"/>
      <c r="FJ106" s="185"/>
      <c r="FK106" s="183"/>
      <c r="FM106" s="182"/>
      <c r="FR106" s="183"/>
      <c r="FS106" s="183"/>
      <c r="FT106" s="183"/>
      <c r="FU106" s="184"/>
      <c r="FV106" s="185"/>
      <c r="FW106" s="183"/>
      <c r="FY106" s="182"/>
      <c r="GD106" s="183"/>
      <c r="GE106" s="183"/>
      <c r="GF106" s="183"/>
      <c r="GG106" s="184"/>
      <c r="GH106" s="185"/>
      <c r="GI106" s="183"/>
      <c r="GK106" s="182"/>
      <c r="GP106" s="183"/>
      <c r="GQ106" s="183"/>
      <c r="GR106" s="183"/>
      <c r="GS106" s="184"/>
      <c r="GT106" s="185"/>
      <c r="GU106" s="183"/>
      <c r="GW106" s="182"/>
      <c r="HB106" s="183"/>
      <c r="HC106" s="183"/>
      <c r="HD106" s="183"/>
      <c r="HE106" s="184"/>
      <c r="HF106" s="185"/>
      <c r="HG106" s="183"/>
      <c r="HI106" s="182"/>
      <c r="HN106" s="183"/>
      <c r="HO106" s="183"/>
      <c r="HP106" s="183"/>
      <c r="HQ106" s="184"/>
      <c r="HR106" s="185"/>
      <c r="HS106" s="183"/>
      <c r="HU106" s="182"/>
      <c r="HZ106" s="183"/>
      <c r="IA106" s="183"/>
      <c r="IB106" s="183"/>
      <c r="IC106" s="184"/>
      <c r="ID106" s="185"/>
      <c r="IE106" s="183"/>
      <c r="IG106" s="182"/>
      <c r="IL106" s="183"/>
      <c r="IM106" s="183"/>
      <c r="IN106" s="183"/>
      <c r="IO106" s="184"/>
      <c r="IP106" s="185"/>
      <c r="IQ106" s="183"/>
      <c r="IS106" s="182"/>
      <c r="IX106" s="183"/>
      <c r="IY106" s="183"/>
      <c r="IZ106" s="183"/>
      <c r="JA106" s="184"/>
      <c r="JB106" s="185"/>
      <c r="JC106" s="183"/>
      <c r="JE106" s="182"/>
      <c r="JJ106" s="183"/>
      <c r="JK106" s="183"/>
      <c r="JL106" s="183"/>
      <c r="JM106" s="184"/>
      <c r="JN106" s="185"/>
      <c r="JO106" s="183"/>
      <c r="JQ106" s="182"/>
      <c r="JV106" s="183"/>
      <c r="JW106" s="183"/>
      <c r="JX106" s="183"/>
      <c r="JY106" s="184"/>
      <c r="JZ106" s="185"/>
      <c r="KA106" s="183"/>
      <c r="KC106" s="182"/>
      <c r="KH106" s="183"/>
      <c r="KI106" s="183"/>
      <c r="KJ106" s="183"/>
      <c r="KK106" s="184"/>
      <c r="KL106" s="185"/>
      <c r="KM106" s="183"/>
      <c r="KO106" s="182"/>
      <c r="KT106" s="183"/>
      <c r="KU106" s="183"/>
      <c r="KV106" s="183"/>
      <c r="KW106" s="184"/>
      <c r="KX106" s="185"/>
      <c r="KY106" s="183"/>
      <c r="LA106" s="182"/>
      <c r="LF106" s="183"/>
      <c r="LG106" s="183"/>
      <c r="LH106" s="183"/>
      <c r="LI106" s="184"/>
      <c r="LJ106" s="185"/>
      <c r="LK106" s="183"/>
      <c r="LM106" s="182"/>
      <c r="LR106" s="183"/>
      <c r="LS106" s="183"/>
      <c r="LT106" s="183"/>
      <c r="LU106" s="184"/>
      <c r="LV106" s="185"/>
      <c r="LW106" s="183"/>
      <c r="LY106" s="182"/>
      <c r="MD106" s="183"/>
      <c r="ME106" s="183"/>
      <c r="MF106" s="183"/>
      <c r="MG106" s="184"/>
      <c r="MH106" s="185"/>
      <c r="MI106" s="183"/>
      <c r="MK106" s="182"/>
      <c r="MP106" s="183"/>
      <c r="MQ106" s="183"/>
      <c r="MR106" s="183"/>
      <c r="MS106" s="184"/>
      <c r="MT106" s="185"/>
      <c r="MU106" s="183"/>
      <c r="MW106" s="182"/>
      <c r="NB106" s="183"/>
      <c r="NC106" s="183"/>
      <c r="ND106" s="183"/>
      <c r="NE106" s="184"/>
      <c r="NF106" s="185"/>
      <c r="NG106" s="183"/>
      <c r="NI106" s="182"/>
      <c r="NN106" s="183"/>
      <c r="NO106" s="183"/>
      <c r="NP106" s="183"/>
      <c r="NQ106" s="184"/>
      <c r="NR106" s="185"/>
      <c r="NS106" s="183"/>
      <c r="NU106" s="182"/>
      <c r="NZ106" s="183"/>
      <c r="OA106" s="183"/>
      <c r="OB106" s="183"/>
      <c r="OC106" s="184"/>
      <c r="OD106" s="185"/>
      <c r="OE106" s="183"/>
      <c r="OG106" s="182"/>
      <c r="OL106" s="183"/>
      <c r="OM106" s="183"/>
      <c r="ON106" s="183"/>
      <c r="OO106" s="184"/>
      <c r="OP106" s="185"/>
      <c r="OQ106" s="183"/>
      <c r="OS106" s="182"/>
      <c r="OX106" s="183"/>
      <c r="OY106" s="183"/>
      <c r="OZ106" s="183"/>
      <c r="PA106" s="184"/>
      <c r="PB106" s="185"/>
      <c r="PC106" s="183"/>
      <c r="PE106" s="182"/>
      <c r="PJ106" s="183"/>
      <c r="PK106" s="183"/>
      <c r="PL106" s="183"/>
      <c r="PM106" s="184"/>
      <c r="PN106" s="185"/>
      <c r="PO106" s="183"/>
      <c r="PQ106" s="182"/>
      <c r="PV106" s="183"/>
      <c r="PW106" s="183"/>
      <c r="PX106" s="183"/>
      <c r="PY106" s="184"/>
      <c r="PZ106" s="185"/>
      <c r="QA106" s="183"/>
      <c r="QC106" s="182"/>
      <c r="QH106" s="183"/>
      <c r="QI106" s="183"/>
      <c r="QJ106" s="183"/>
      <c r="QK106" s="184"/>
      <c r="QL106" s="185"/>
      <c r="QM106" s="183"/>
      <c r="QO106" s="182"/>
      <c r="QT106" s="183"/>
      <c r="QU106" s="183"/>
      <c r="QV106" s="183"/>
      <c r="QW106" s="184"/>
      <c r="QX106" s="185"/>
      <c r="QY106" s="183"/>
      <c r="RA106" s="182"/>
      <c r="RF106" s="183"/>
      <c r="RG106" s="183"/>
      <c r="RH106" s="183"/>
      <c r="RI106" s="184"/>
      <c r="RJ106" s="185"/>
      <c r="RK106" s="183"/>
      <c r="RM106" s="182"/>
      <c r="RR106" s="183"/>
      <c r="RS106" s="183"/>
      <c r="RT106" s="183"/>
      <c r="RU106" s="184"/>
      <c r="RV106" s="185"/>
      <c r="RW106" s="183"/>
      <c r="RY106" s="182"/>
      <c r="SD106" s="183"/>
      <c r="SE106" s="183"/>
      <c r="SF106" s="183"/>
      <c r="SG106" s="184"/>
      <c r="SH106" s="185"/>
      <c r="SI106" s="183"/>
      <c r="SK106" s="182"/>
      <c r="SP106" s="183"/>
      <c r="SQ106" s="183"/>
      <c r="SR106" s="183"/>
      <c r="SS106" s="184"/>
      <c r="ST106" s="185"/>
      <c r="SU106" s="183"/>
      <c r="SW106" s="182"/>
      <c r="TB106" s="183"/>
      <c r="TC106" s="183"/>
      <c r="TD106" s="183"/>
      <c r="TE106" s="184"/>
      <c r="TF106" s="185"/>
      <c r="TG106" s="183"/>
      <c r="TI106" s="182"/>
      <c r="TN106" s="183"/>
      <c r="TO106" s="183"/>
      <c r="TP106" s="183"/>
      <c r="TQ106" s="184"/>
      <c r="TR106" s="185"/>
      <c r="TS106" s="183"/>
      <c r="TU106" s="182"/>
      <c r="TZ106" s="183"/>
      <c r="UA106" s="183"/>
      <c r="UB106" s="183"/>
      <c r="UC106" s="184"/>
      <c r="UD106" s="185"/>
      <c r="UE106" s="183"/>
      <c r="UG106" s="182"/>
      <c r="UL106" s="183"/>
      <c r="UM106" s="183"/>
      <c r="UN106" s="183"/>
      <c r="UO106" s="184"/>
      <c r="UP106" s="185"/>
      <c r="UQ106" s="183"/>
      <c r="US106" s="182"/>
      <c r="UX106" s="183"/>
      <c r="UY106" s="183"/>
      <c r="UZ106" s="183"/>
      <c r="VA106" s="184"/>
      <c r="VB106" s="185"/>
      <c r="VC106" s="183"/>
      <c r="VE106" s="182"/>
      <c r="VJ106" s="183"/>
      <c r="VK106" s="183"/>
      <c r="VL106" s="183"/>
      <c r="VM106" s="184"/>
      <c r="VN106" s="185"/>
      <c r="VO106" s="183"/>
      <c r="VQ106" s="182"/>
      <c r="VV106" s="183"/>
      <c r="VW106" s="183"/>
      <c r="VX106" s="183"/>
      <c r="VY106" s="184"/>
      <c r="VZ106" s="185"/>
      <c r="WA106" s="183"/>
      <c r="WC106" s="182"/>
      <c r="WH106" s="183"/>
      <c r="WI106" s="183"/>
      <c r="WJ106" s="183"/>
      <c r="WK106" s="184"/>
      <c r="WL106" s="185"/>
      <c r="WM106" s="183"/>
      <c r="WO106" s="182"/>
      <c r="WT106" s="183"/>
      <c r="WU106" s="183"/>
      <c r="WV106" s="183"/>
      <c r="WW106" s="184"/>
      <c r="WX106" s="185"/>
      <c r="WY106" s="183"/>
      <c r="XA106" s="182"/>
      <c r="XF106" s="183"/>
      <c r="XG106" s="183"/>
      <c r="XH106" s="183"/>
      <c r="XI106" s="184"/>
      <c r="XJ106" s="185"/>
      <c r="XK106" s="183"/>
      <c r="XM106" s="182"/>
      <c r="XR106" s="183"/>
      <c r="XS106" s="183"/>
      <c r="XT106" s="183"/>
      <c r="XU106" s="184"/>
      <c r="XV106" s="185"/>
      <c r="XW106" s="183"/>
      <c r="XY106" s="182"/>
      <c r="YD106" s="183"/>
      <c r="YE106" s="183"/>
      <c r="YF106" s="183"/>
      <c r="YG106" s="184"/>
      <c r="YH106" s="185"/>
      <c r="YI106" s="183"/>
      <c r="YK106" s="182"/>
      <c r="YP106" s="183"/>
      <c r="YQ106" s="183"/>
      <c r="YR106" s="183"/>
      <c r="YS106" s="184"/>
      <c r="YT106" s="185"/>
      <c r="YU106" s="183"/>
      <c r="YW106" s="182"/>
      <c r="ZB106" s="183"/>
      <c r="ZC106" s="183"/>
      <c r="ZD106" s="183"/>
      <c r="ZE106" s="184"/>
      <c r="ZF106" s="185"/>
      <c r="ZG106" s="183"/>
      <c r="ZI106" s="182"/>
      <c r="ZN106" s="183"/>
      <c r="ZO106" s="183"/>
      <c r="ZP106" s="183"/>
      <c r="ZQ106" s="184"/>
      <c r="ZR106" s="185"/>
      <c r="ZS106" s="183"/>
      <c r="ZU106" s="182"/>
      <c r="ZZ106" s="183"/>
      <c r="AAA106" s="183"/>
      <c r="AAB106" s="183"/>
      <c r="AAC106" s="184"/>
      <c r="AAD106" s="185"/>
      <c r="AAE106" s="183"/>
      <c r="AAG106" s="182"/>
      <c r="AAL106" s="183"/>
      <c r="AAM106" s="183"/>
      <c r="AAN106" s="183"/>
      <c r="AAO106" s="184"/>
      <c r="AAP106" s="185"/>
      <c r="AAQ106" s="183"/>
      <c r="AAS106" s="182"/>
      <c r="AAX106" s="183"/>
      <c r="AAY106" s="183"/>
      <c r="AAZ106" s="183"/>
      <c r="ABA106" s="184"/>
      <c r="ABB106" s="185"/>
      <c r="ABC106" s="183"/>
      <c r="ABE106" s="182"/>
      <c r="ABJ106" s="183"/>
      <c r="ABK106" s="183"/>
      <c r="ABL106" s="183"/>
      <c r="ABM106" s="184"/>
      <c r="ABN106" s="185"/>
      <c r="ABO106" s="183"/>
      <c r="ABQ106" s="182"/>
      <c r="ABV106" s="183"/>
      <c r="ABW106" s="183"/>
      <c r="ABX106" s="183"/>
      <c r="ABY106" s="184"/>
      <c r="ABZ106" s="185"/>
      <c r="ACA106" s="183"/>
      <c r="ACC106" s="182"/>
      <c r="ACH106" s="183"/>
      <c r="ACI106" s="183"/>
      <c r="ACJ106" s="183"/>
      <c r="ACK106" s="184"/>
      <c r="ACL106" s="185"/>
      <c r="ACM106" s="183"/>
      <c r="ACO106" s="182"/>
      <c r="ACT106" s="183"/>
      <c r="ACU106" s="183"/>
      <c r="ACV106" s="183"/>
      <c r="ACW106" s="184"/>
      <c r="ACX106" s="185"/>
      <c r="ACY106" s="183"/>
      <c r="ADA106" s="182"/>
      <c r="ADF106" s="183"/>
      <c r="ADG106" s="183"/>
      <c r="ADH106" s="183"/>
      <c r="ADI106" s="184"/>
      <c r="ADJ106" s="185"/>
      <c r="ADK106" s="183"/>
      <c r="ADM106" s="182"/>
      <c r="ADR106" s="183"/>
      <c r="ADS106" s="183"/>
      <c r="ADT106" s="183"/>
      <c r="ADU106" s="184"/>
      <c r="ADV106" s="185"/>
      <c r="ADW106" s="183"/>
      <c r="ADY106" s="182"/>
      <c r="AED106" s="183"/>
      <c r="AEE106" s="183"/>
      <c r="AEF106" s="183"/>
      <c r="AEG106" s="184"/>
      <c r="AEH106" s="185"/>
      <c r="AEI106" s="183"/>
      <c r="AEK106" s="182"/>
      <c r="AEP106" s="183"/>
      <c r="AEQ106" s="183"/>
      <c r="AER106" s="183"/>
      <c r="AES106" s="184"/>
      <c r="AET106" s="185"/>
      <c r="AEU106" s="183"/>
      <c r="AEW106" s="182"/>
      <c r="AFB106" s="183"/>
      <c r="AFC106" s="183"/>
      <c r="AFD106" s="183"/>
      <c r="AFE106" s="184"/>
      <c r="AFF106" s="185"/>
      <c r="AFG106" s="183"/>
      <c r="AFI106" s="182"/>
      <c r="AFN106" s="183"/>
      <c r="AFO106" s="183"/>
      <c r="AFP106" s="183"/>
      <c r="AFQ106" s="184"/>
      <c r="AFR106" s="185"/>
      <c r="AFS106" s="183"/>
      <c r="AFU106" s="182"/>
      <c r="AFZ106" s="183"/>
      <c r="AGA106" s="183"/>
      <c r="AGB106" s="183"/>
      <c r="AGC106" s="184"/>
      <c r="AGD106" s="185"/>
      <c r="AGE106" s="183"/>
      <c r="AGG106" s="182"/>
      <c r="AGL106" s="183"/>
      <c r="AGM106" s="183"/>
      <c r="AGN106" s="183"/>
      <c r="AGO106" s="184"/>
      <c r="AGP106" s="185"/>
      <c r="AGQ106" s="183"/>
      <c r="AGS106" s="182"/>
      <c r="AGX106" s="183"/>
      <c r="AGY106" s="183"/>
      <c r="AGZ106" s="183"/>
      <c r="AHA106" s="184"/>
      <c r="AHB106" s="185"/>
      <c r="AHC106" s="183"/>
      <c r="AHE106" s="182"/>
      <c r="AHJ106" s="183"/>
      <c r="AHK106" s="183"/>
      <c r="AHL106" s="183"/>
      <c r="AHM106" s="184"/>
      <c r="AHN106" s="185"/>
      <c r="AHO106" s="183"/>
      <c r="AHQ106" s="182"/>
      <c r="AHV106" s="183"/>
      <c r="AHW106" s="183"/>
      <c r="AHX106" s="183"/>
      <c r="AHY106" s="184"/>
      <c r="AHZ106" s="185"/>
      <c r="AIA106" s="183"/>
      <c r="AIC106" s="182"/>
      <c r="AIH106" s="183"/>
      <c r="AII106" s="183"/>
      <c r="AIJ106" s="183"/>
      <c r="AIK106" s="184"/>
      <c r="AIL106" s="185"/>
      <c r="AIM106" s="183"/>
      <c r="AIO106" s="182"/>
      <c r="AIT106" s="183"/>
      <c r="AIU106" s="183"/>
      <c r="AIV106" s="183"/>
      <c r="AIW106" s="184"/>
      <c r="AIX106" s="185"/>
      <c r="AIY106" s="183"/>
      <c r="AJA106" s="182"/>
      <c r="AJF106" s="183"/>
      <c r="AJG106" s="183"/>
      <c r="AJH106" s="183"/>
      <c r="AJI106" s="184"/>
      <c r="AJJ106" s="185"/>
      <c r="AJK106" s="183"/>
      <c r="AJM106" s="182"/>
      <c r="AJR106" s="183"/>
      <c r="AJS106" s="183"/>
      <c r="AJT106" s="183"/>
      <c r="AJU106" s="184"/>
      <c r="AJV106" s="185"/>
      <c r="AJW106" s="183"/>
      <c r="AJY106" s="182"/>
      <c r="AKD106" s="183"/>
      <c r="AKE106" s="183"/>
      <c r="AKF106" s="183"/>
      <c r="AKG106" s="184"/>
      <c r="AKH106" s="185"/>
      <c r="AKI106" s="183"/>
      <c r="AKK106" s="182"/>
      <c r="AKP106" s="183"/>
      <c r="AKQ106" s="183"/>
      <c r="AKR106" s="183"/>
      <c r="AKS106" s="184"/>
      <c r="AKT106" s="185"/>
      <c r="AKU106" s="183"/>
      <c r="AKW106" s="182"/>
      <c r="ALB106" s="183"/>
      <c r="ALC106" s="183"/>
      <c r="ALD106" s="183"/>
      <c r="ALE106" s="184"/>
      <c r="ALF106" s="185"/>
      <c r="ALG106" s="183"/>
      <c r="ALI106" s="182"/>
      <c r="ALN106" s="183"/>
      <c r="ALO106" s="183"/>
      <c r="ALP106" s="183"/>
      <c r="ALQ106" s="184"/>
      <c r="ALR106" s="185"/>
      <c r="ALS106" s="183"/>
      <c r="ALU106" s="182"/>
      <c r="ALZ106" s="183"/>
      <c r="AMA106" s="183"/>
      <c r="AMB106" s="183"/>
      <c r="AMC106" s="184"/>
      <c r="AMD106" s="185"/>
      <c r="AME106" s="183"/>
      <c r="AMG106" s="182"/>
      <c r="AML106" s="183"/>
      <c r="AMM106" s="183"/>
      <c r="AMN106" s="183"/>
      <c r="AMO106" s="184"/>
      <c r="AMP106" s="185"/>
      <c r="AMQ106" s="183"/>
      <c r="AMS106" s="182"/>
      <c r="AMX106" s="183"/>
      <c r="AMY106" s="183"/>
      <c r="AMZ106" s="183"/>
      <c r="ANA106" s="184"/>
      <c r="ANB106" s="185"/>
      <c r="ANC106" s="183"/>
      <c r="ANE106" s="182"/>
      <c r="ANJ106" s="183"/>
      <c r="ANK106" s="183"/>
      <c r="ANL106" s="183"/>
      <c r="ANM106" s="184"/>
      <c r="ANN106" s="185"/>
      <c r="ANO106" s="183"/>
      <c r="ANQ106" s="182"/>
      <c r="ANV106" s="183"/>
      <c r="ANW106" s="183"/>
      <c r="ANX106" s="183"/>
      <c r="ANY106" s="184"/>
      <c r="ANZ106" s="185"/>
      <c r="AOA106" s="183"/>
      <c r="AOC106" s="182"/>
      <c r="AOH106" s="183"/>
      <c r="AOI106" s="183"/>
      <c r="AOJ106" s="183"/>
      <c r="AOK106" s="184"/>
      <c r="AOL106" s="185"/>
      <c r="AOM106" s="183"/>
      <c r="AOO106" s="182"/>
      <c r="AOT106" s="183"/>
      <c r="AOU106" s="183"/>
      <c r="AOV106" s="183"/>
      <c r="AOW106" s="184"/>
      <c r="AOX106" s="185"/>
      <c r="AOY106" s="183"/>
      <c r="APA106" s="182"/>
      <c r="APF106" s="183"/>
      <c r="APG106" s="183"/>
      <c r="APH106" s="183"/>
      <c r="API106" s="184"/>
      <c r="APJ106" s="185"/>
      <c r="APK106" s="183"/>
      <c r="APM106" s="182"/>
      <c r="APR106" s="183"/>
      <c r="APS106" s="183"/>
      <c r="APT106" s="183"/>
      <c r="APU106" s="184"/>
      <c r="APV106" s="185"/>
      <c r="APW106" s="183"/>
      <c r="APY106" s="182"/>
      <c r="AQD106" s="183"/>
      <c r="AQE106" s="183"/>
      <c r="AQF106" s="183"/>
      <c r="AQG106" s="184"/>
      <c r="AQH106" s="185"/>
      <c r="AQI106" s="183"/>
      <c r="AQK106" s="182"/>
      <c r="AQP106" s="183"/>
      <c r="AQQ106" s="183"/>
      <c r="AQR106" s="183"/>
      <c r="AQS106" s="184"/>
      <c r="AQT106" s="185"/>
      <c r="AQU106" s="183"/>
      <c r="AQW106" s="182"/>
      <c r="ARB106" s="183"/>
      <c r="ARC106" s="183"/>
      <c r="ARD106" s="183"/>
      <c r="ARE106" s="184"/>
      <c r="ARF106" s="185"/>
      <c r="ARG106" s="183"/>
      <c r="ARI106" s="182"/>
      <c r="ARN106" s="183"/>
      <c r="ARO106" s="183"/>
      <c r="ARP106" s="183"/>
      <c r="ARQ106" s="184"/>
      <c r="ARR106" s="185"/>
      <c r="ARS106" s="183"/>
      <c r="ARU106" s="182"/>
      <c r="ARZ106" s="183"/>
      <c r="ASA106" s="183"/>
      <c r="ASB106" s="183"/>
      <c r="ASC106" s="184"/>
      <c r="ASD106" s="185"/>
      <c r="ASE106" s="183"/>
      <c r="ASG106" s="182"/>
      <c r="ASL106" s="183"/>
      <c r="ASM106" s="183"/>
      <c r="ASN106" s="183"/>
      <c r="ASO106" s="184"/>
      <c r="ASP106" s="185"/>
      <c r="ASQ106" s="183"/>
      <c r="ASS106" s="182"/>
      <c r="ASX106" s="183"/>
      <c r="ASY106" s="183"/>
      <c r="ASZ106" s="183"/>
      <c r="ATA106" s="184"/>
      <c r="ATB106" s="185"/>
      <c r="ATC106" s="183"/>
      <c r="ATE106" s="182"/>
      <c r="ATJ106" s="183"/>
      <c r="ATK106" s="183"/>
      <c r="ATL106" s="183"/>
      <c r="ATM106" s="184"/>
      <c r="ATN106" s="185"/>
      <c r="ATO106" s="183"/>
      <c r="ATQ106" s="182"/>
      <c r="ATV106" s="183"/>
      <c r="ATW106" s="183"/>
      <c r="ATX106" s="183"/>
      <c r="ATY106" s="184"/>
      <c r="ATZ106" s="185"/>
      <c r="AUA106" s="183"/>
      <c r="AUC106" s="182"/>
      <c r="AUH106" s="183"/>
      <c r="AUI106" s="183"/>
      <c r="AUJ106" s="183"/>
      <c r="AUK106" s="184"/>
      <c r="AUL106" s="185"/>
      <c r="AUM106" s="183"/>
      <c r="AUO106" s="182"/>
      <c r="AUT106" s="183"/>
      <c r="AUU106" s="183"/>
      <c r="AUV106" s="183"/>
      <c r="AUW106" s="184"/>
      <c r="AUX106" s="185"/>
      <c r="AUY106" s="183"/>
      <c r="AVA106" s="182"/>
      <c r="AVF106" s="183"/>
      <c r="AVG106" s="183"/>
      <c r="AVH106" s="183"/>
      <c r="AVI106" s="184"/>
      <c r="AVJ106" s="185"/>
      <c r="AVK106" s="183"/>
      <c r="AVM106" s="182"/>
      <c r="AVR106" s="183"/>
      <c r="AVS106" s="183"/>
      <c r="AVT106" s="183"/>
      <c r="AVU106" s="184"/>
      <c r="AVV106" s="185"/>
      <c r="AVW106" s="183"/>
      <c r="AVY106" s="182"/>
      <c r="AWD106" s="183"/>
      <c r="AWE106" s="183"/>
      <c r="AWF106" s="183"/>
      <c r="AWG106" s="184"/>
      <c r="AWH106" s="185"/>
      <c r="AWI106" s="183"/>
      <c r="AWK106" s="182"/>
      <c r="AWP106" s="183"/>
      <c r="AWQ106" s="183"/>
      <c r="AWR106" s="183"/>
      <c r="AWS106" s="184"/>
      <c r="AWT106" s="185"/>
      <c r="AWU106" s="183"/>
      <c r="AWW106" s="182"/>
      <c r="AXB106" s="183"/>
      <c r="AXC106" s="183"/>
      <c r="AXD106" s="183"/>
      <c r="AXE106" s="184"/>
      <c r="AXF106" s="185"/>
      <c r="AXG106" s="183"/>
      <c r="AXI106" s="182"/>
      <c r="AXN106" s="183"/>
      <c r="AXO106" s="183"/>
      <c r="AXP106" s="183"/>
      <c r="AXQ106" s="184"/>
      <c r="AXR106" s="185"/>
      <c r="AXS106" s="183"/>
      <c r="AXU106" s="182"/>
      <c r="AXZ106" s="183"/>
      <c r="AYA106" s="183"/>
      <c r="AYB106" s="183"/>
      <c r="AYC106" s="184"/>
      <c r="AYD106" s="185"/>
      <c r="AYE106" s="183"/>
      <c r="AYG106" s="182"/>
      <c r="AYL106" s="183"/>
      <c r="AYM106" s="183"/>
      <c r="AYN106" s="183"/>
      <c r="AYO106" s="184"/>
      <c r="AYP106" s="185"/>
      <c r="AYQ106" s="183"/>
      <c r="AYS106" s="182"/>
      <c r="AYX106" s="183"/>
      <c r="AYY106" s="183"/>
      <c r="AYZ106" s="183"/>
      <c r="AZA106" s="184"/>
      <c r="AZB106" s="185"/>
      <c r="AZC106" s="183"/>
      <c r="AZE106" s="182"/>
      <c r="AZJ106" s="183"/>
      <c r="AZK106" s="183"/>
      <c r="AZL106" s="183"/>
      <c r="AZM106" s="184"/>
      <c r="AZN106" s="185"/>
      <c r="AZO106" s="183"/>
      <c r="AZQ106" s="182"/>
      <c r="AZV106" s="183"/>
      <c r="AZW106" s="183"/>
      <c r="AZX106" s="183"/>
      <c r="AZY106" s="184"/>
      <c r="AZZ106" s="185"/>
      <c r="BAA106" s="183"/>
      <c r="BAC106" s="182"/>
      <c r="BAH106" s="183"/>
      <c r="BAI106" s="183"/>
      <c r="BAJ106" s="183"/>
      <c r="BAK106" s="184"/>
      <c r="BAL106" s="185"/>
      <c r="BAM106" s="183"/>
      <c r="BAO106" s="182"/>
      <c r="BAT106" s="183"/>
      <c r="BAU106" s="183"/>
      <c r="BAV106" s="183"/>
      <c r="BAW106" s="184"/>
      <c r="BAX106" s="185"/>
      <c r="BAY106" s="183"/>
      <c r="BBA106" s="182"/>
      <c r="BBF106" s="183"/>
      <c r="BBG106" s="183"/>
      <c r="BBH106" s="183"/>
      <c r="BBI106" s="184"/>
      <c r="BBJ106" s="185"/>
      <c r="BBK106" s="183"/>
      <c r="BBM106" s="182"/>
      <c r="BBR106" s="183"/>
      <c r="BBS106" s="183"/>
      <c r="BBT106" s="183"/>
      <c r="BBU106" s="184"/>
      <c r="BBV106" s="185"/>
      <c r="BBW106" s="183"/>
      <c r="BBY106" s="182"/>
      <c r="BCD106" s="183"/>
      <c r="BCE106" s="183"/>
      <c r="BCF106" s="183"/>
      <c r="BCG106" s="184"/>
      <c r="BCH106" s="185"/>
      <c r="BCI106" s="183"/>
      <c r="BCK106" s="182"/>
      <c r="BCP106" s="183"/>
      <c r="BCQ106" s="183"/>
      <c r="BCR106" s="183"/>
      <c r="BCS106" s="184"/>
      <c r="BCT106" s="185"/>
      <c r="BCU106" s="183"/>
      <c r="BCW106" s="182"/>
      <c r="BDB106" s="183"/>
      <c r="BDC106" s="183"/>
      <c r="BDD106" s="183"/>
      <c r="BDE106" s="184"/>
      <c r="BDF106" s="185"/>
      <c r="BDG106" s="183"/>
      <c r="BDI106" s="182"/>
      <c r="BDN106" s="183"/>
      <c r="BDO106" s="183"/>
      <c r="BDP106" s="183"/>
      <c r="BDQ106" s="184"/>
      <c r="BDR106" s="185"/>
      <c r="BDS106" s="183"/>
      <c r="BDU106" s="182"/>
      <c r="BDZ106" s="183"/>
      <c r="BEA106" s="183"/>
      <c r="BEB106" s="183"/>
      <c r="BEC106" s="184"/>
      <c r="BED106" s="185"/>
      <c r="BEE106" s="183"/>
      <c r="BEG106" s="182"/>
      <c r="BEL106" s="183"/>
      <c r="BEM106" s="183"/>
      <c r="BEN106" s="183"/>
      <c r="BEO106" s="184"/>
      <c r="BEP106" s="185"/>
      <c r="BEQ106" s="183"/>
      <c r="BES106" s="182"/>
      <c r="BEX106" s="183"/>
      <c r="BEY106" s="183"/>
      <c r="BEZ106" s="183"/>
      <c r="BFA106" s="184"/>
      <c r="BFB106" s="185"/>
      <c r="BFC106" s="183"/>
      <c r="BFE106" s="182"/>
      <c r="BFJ106" s="183"/>
      <c r="BFK106" s="183"/>
      <c r="BFL106" s="183"/>
      <c r="BFM106" s="184"/>
      <c r="BFN106" s="185"/>
      <c r="BFO106" s="183"/>
      <c r="BFQ106" s="182"/>
      <c r="BFV106" s="183"/>
      <c r="BFW106" s="183"/>
      <c r="BFX106" s="183"/>
      <c r="BFY106" s="184"/>
      <c r="BFZ106" s="185"/>
      <c r="BGA106" s="183"/>
      <c r="BGC106" s="182"/>
      <c r="BGH106" s="183"/>
      <c r="BGI106" s="183"/>
      <c r="BGJ106" s="183"/>
      <c r="BGK106" s="184"/>
      <c r="BGL106" s="185"/>
      <c r="BGM106" s="183"/>
      <c r="BGO106" s="182"/>
      <c r="BGT106" s="183"/>
      <c r="BGU106" s="183"/>
      <c r="BGV106" s="183"/>
      <c r="BGW106" s="184"/>
      <c r="BGX106" s="185"/>
      <c r="BGY106" s="183"/>
      <c r="BHA106" s="182"/>
      <c r="BHF106" s="183"/>
      <c r="BHG106" s="183"/>
      <c r="BHH106" s="183"/>
      <c r="BHI106" s="184"/>
      <c r="BHJ106" s="185"/>
      <c r="BHK106" s="183"/>
      <c r="BHM106" s="182"/>
      <c r="BHR106" s="183"/>
      <c r="BHS106" s="183"/>
      <c r="BHT106" s="183"/>
      <c r="BHU106" s="184"/>
      <c r="BHV106" s="185"/>
      <c r="BHW106" s="183"/>
      <c r="BHY106" s="182"/>
      <c r="BID106" s="183"/>
      <c r="BIE106" s="183"/>
      <c r="BIF106" s="183"/>
      <c r="BIG106" s="184"/>
      <c r="BIH106" s="185"/>
      <c r="BII106" s="183"/>
      <c r="BIK106" s="182"/>
      <c r="BIP106" s="183"/>
      <c r="BIQ106" s="183"/>
      <c r="BIR106" s="183"/>
      <c r="BIS106" s="184"/>
      <c r="BIT106" s="185"/>
      <c r="BIU106" s="183"/>
      <c r="BIW106" s="182"/>
      <c r="BJB106" s="183"/>
      <c r="BJC106" s="183"/>
      <c r="BJD106" s="183"/>
      <c r="BJE106" s="184"/>
      <c r="BJF106" s="185"/>
      <c r="BJG106" s="183"/>
      <c r="BJI106" s="182"/>
      <c r="BJN106" s="183"/>
      <c r="BJO106" s="183"/>
      <c r="BJP106" s="183"/>
      <c r="BJQ106" s="184"/>
      <c r="BJR106" s="185"/>
      <c r="BJS106" s="183"/>
      <c r="BJU106" s="182"/>
      <c r="BJZ106" s="183"/>
      <c r="BKA106" s="183"/>
      <c r="BKB106" s="183"/>
      <c r="BKC106" s="184"/>
      <c r="BKD106" s="185"/>
      <c r="BKE106" s="183"/>
      <c r="BKG106" s="182"/>
      <c r="BKL106" s="183"/>
      <c r="BKM106" s="183"/>
      <c r="BKN106" s="183"/>
      <c r="BKO106" s="184"/>
      <c r="BKP106" s="185"/>
      <c r="BKQ106" s="183"/>
      <c r="BKS106" s="182"/>
      <c r="BKX106" s="183"/>
      <c r="BKY106" s="183"/>
      <c r="BKZ106" s="183"/>
      <c r="BLA106" s="184"/>
      <c r="BLB106" s="185"/>
      <c r="BLC106" s="183"/>
      <c r="BLE106" s="182"/>
      <c r="BLJ106" s="183"/>
      <c r="BLK106" s="183"/>
      <c r="BLL106" s="183"/>
      <c r="BLM106" s="184"/>
      <c r="BLN106" s="185"/>
      <c r="BLO106" s="183"/>
      <c r="BLQ106" s="182"/>
      <c r="BLV106" s="183"/>
      <c r="BLW106" s="183"/>
      <c r="BLX106" s="183"/>
      <c r="BLY106" s="184"/>
      <c r="BLZ106" s="185"/>
      <c r="BMA106" s="183"/>
      <c r="BMC106" s="182"/>
      <c r="BMH106" s="183"/>
      <c r="BMI106" s="183"/>
      <c r="BMJ106" s="183"/>
      <c r="BMK106" s="184"/>
      <c r="BML106" s="185"/>
      <c r="BMM106" s="183"/>
      <c r="BMO106" s="182"/>
      <c r="BMT106" s="183"/>
      <c r="BMU106" s="183"/>
      <c r="BMV106" s="183"/>
      <c r="BMW106" s="184"/>
      <c r="BMX106" s="185"/>
      <c r="BMY106" s="183"/>
      <c r="BNA106" s="182"/>
      <c r="BNF106" s="183"/>
      <c r="BNG106" s="183"/>
      <c r="BNH106" s="183"/>
      <c r="BNI106" s="184"/>
      <c r="BNJ106" s="185"/>
      <c r="BNK106" s="183"/>
      <c r="BNM106" s="182"/>
      <c r="BNR106" s="183"/>
      <c r="BNS106" s="183"/>
      <c r="BNT106" s="183"/>
      <c r="BNU106" s="184"/>
      <c r="BNV106" s="185"/>
      <c r="BNW106" s="183"/>
      <c r="BNY106" s="182"/>
      <c r="BOD106" s="183"/>
      <c r="BOE106" s="183"/>
      <c r="BOF106" s="183"/>
      <c r="BOG106" s="184"/>
      <c r="BOH106" s="185"/>
      <c r="BOI106" s="183"/>
      <c r="BOK106" s="182"/>
      <c r="BOP106" s="183"/>
      <c r="BOQ106" s="183"/>
      <c r="BOR106" s="183"/>
      <c r="BOS106" s="184"/>
      <c r="BOT106" s="185"/>
      <c r="BOU106" s="183"/>
      <c r="BOW106" s="182"/>
      <c r="BPB106" s="183"/>
      <c r="BPC106" s="183"/>
      <c r="BPD106" s="183"/>
      <c r="BPE106" s="184"/>
      <c r="BPF106" s="185"/>
      <c r="BPG106" s="183"/>
      <c r="BPI106" s="182"/>
      <c r="BPN106" s="183"/>
      <c r="BPO106" s="183"/>
      <c r="BPP106" s="183"/>
      <c r="BPQ106" s="184"/>
      <c r="BPR106" s="185"/>
      <c r="BPS106" s="183"/>
      <c r="BPU106" s="182"/>
      <c r="BPZ106" s="183"/>
      <c r="BQA106" s="183"/>
      <c r="BQB106" s="183"/>
      <c r="BQC106" s="184"/>
      <c r="BQD106" s="185"/>
      <c r="BQE106" s="183"/>
      <c r="BQG106" s="182"/>
      <c r="BQL106" s="183"/>
      <c r="BQM106" s="183"/>
      <c r="BQN106" s="183"/>
      <c r="BQO106" s="184"/>
      <c r="BQP106" s="185"/>
      <c r="BQQ106" s="183"/>
      <c r="BQS106" s="182"/>
      <c r="BQX106" s="183"/>
      <c r="BQY106" s="183"/>
      <c r="BQZ106" s="183"/>
      <c r="BRA106" s="184"/>
      <c r="BRB106" s="185"/>
      <c r="BRC106" s="183"/>
      <c r="BRE106" s="182"/>
      <c r="BRJ106" s="183"/>
      <c r="BRK106" s="183"/>
      <c r="BRL106" s="183"/>
      <c r="BRM106" s="184"/>
      <c r="BRN106" s="185"/>
      <c r="BRO106" s="183"/>
      <c r="BRQ106" s="182"/>
      <c r="BRV106" s="183"/>
      <c r="BRW106" s="183"/>
      <c r="BRX106" s="183"/>
      <c r="BRY106" s="184"/>
      <c r="BRZ106" s="185"/>
      <c r="BSA106" s="183"/>
      <c r="BSC106" s="182"/>
      <c r="BSH106" s="183"/>
      <c r="BSI106" s="183"/>
      <c r="BSJ106" s="183"/>
      <c r="BSK106" s="184"/>
      <c r="BSL106" s="185"/>
      <c r="BSM106" s="183"/>
      <c r="BSO106" s="182"/>
      <c r="BST106" s="183"/>
      <c r="BSU106" s="183"/>
      <c r="BSV106" s="183"/>
      <c r="BSW106" s="184"/>
      <c r="BSX106" s="185"/>
      <c r="BSY106" s="183"/>
      <c r="BTA106" s="182"/>
      <c r="BTF106" s="183"/>
      <c r="BTG106" s="183"/>
      <c r="BTH106" s="183"/>
      <c r="BTI106" s="184"/>
      <c r="BTJ106" s="185"/>
      <c r="BTK106" s="183"/>
      <c r="BTM106" s="182"/>
      <c r="BTR106" s="183"/>
      <c r="BTS106" s="183"/>
      <c r="BTT106" s="183"/>
      <c r="BTU106" s="184"/>
      <c r="BTV106" s="185"/>
      <c r="BTW106" s="183"/>
      <c r="BTY106" s="182"/>
      <c r="BUD106" s="183"/>
      <c r="BUE106" s="183"/>
      <c r="BUF106" s="183"/>
      <c r="BUG106" s="184"/>
      <c r="BUH106" s="185"/>
      <c r="BUI106" s="183"/>
      <c r="BUK106" s="182"/>
      <c r="BUP106" s="183"/>
      <c r="BUQ106" s="183"/>
      <c r="BUR106" s="183"/>
      <c r="BUS106" s="184"/>
      <c r="BUT106" s="185"/>
      <c r="BUU106" s="183"/>
      <c r="BUW106" s="182"/>
      <c r="BVB106" s="183"/>
      <c r="BVC106" s="183"/>
      <c r="BVD106" s="183"/>
      <c r="BVE106" s="184"/>
      <c r="BVF106" s="185"/>
      <c r="BVG106" s="183"/>
      <c r="BVI106" s="182"/>
      <c r="BVN106" s="183"/>
      <c r="BVO106" s="183"/>
      <c r="BVP106" s="183"/>
      <c r="BVQ106" s="184"/>
      <c r="BVR106" s="185"/>
      <c r="BVS106" s="183"/>
      <c r="BVU106" s="182"/>
      <c r="BVZ106" s="183"/>
      <c r="BWA106" s="183"/>
      <c r="BWB106" s="183"/>
      <c r="BWC106" s="184"/>
      <c r="BWD106" s="185"/>
      <c r="BWE106" s="183"/>
      <c r="BWG106" s="182"/>
      <c r="BWL106" s="183"/>
      <c r="BWM106" s="183"/>
      <c r="BWN106" s="183"/>
      <c r="BWO106" s="184"/>
      <c r="BWP106" s="185"/>
      <c r="BWQ106" s="183"/>
      <c r="BWS106" s="182"/>
      <c r="BWX106" s="183"/>
      <c r="BWY106" s="183"/>
      <c r="BWZ106" s="183"/>
      <c r="BXA106" s="184"/>
      <c r="BXB106" s="185"/>
      <c r="BXC106" s="183"/>
      <c r="BXE106" s="182"/>
      <c r="BXJ106" s="183"/>
      <c r="BXK106" s="183"/>
      <c r="BXL106" s="183"/>
      <c r="BXM106" s="184"/>
      <c r="BXN106" s="185"/>
      <c r="BXO106" s="183"/>
      <c r="BXQ106" s="182"/>
      <c r="BXV106" s="183"/>
      <c r="BXW106" s="183"/>
      <c r="BXX106" s="183"/>
      <c r="BXY106" s="184"/>
      <c r="BXZ106" s="185"/>
      <c r="BYA106" s="183"/>
      <c r="BYC106" s="182"/>
      <c r="BYH106" s="183"/>
      <c r="BYI106" s="183"/>
      <c r="BYJ106" s="183"/>
      <c r="BYK106" s="184"/>
      <c r="BYL106" s="185"/>
      <c r="BYM106" s="183"/>
      <c r="BYO106" s="182"/>
      <c r="BYT106" s="183"/>
      <c r="BYU106" s="183"/>
      <c r="BYV106" s="183"/>
      <c r="BYW106" s="184"/>
      <c r="BYX106" s="185"/>
      <c r="BYY106" s="183"/>
      <c r="BZA106" s="182"/>
      <c r="BZF106" s="183"/>
      <c r="BZG106" s="183"/>
      <c r="BZH106" s="183"/>
      <c r="BZI106" s="184"/>
      <c r="BZJ106" s="185"/>
      <c r="BZK106" s="183"/>
      <c r="BZM106" s="182"/>
      <c r="BZR106" s="183"/>
      <c r="BZS106" s="183"/>
      <c r="BZT106" s="183"/>
      <c r="BZU106" s="184"/>
      <c r="BZV106" s="185"/>
      <c r="BZW106" s="183"/>
      <c r="BZY106" s="182"/>
      <c r="CAD106" s="183"/>
      <c r="CAE106" s="183"/>
      <c r="CAF106" s="183"/>
      <c r="CAG106" s="184"/>
      <c r="CAH106" s="185"/>
      <c r="CAI106" s="183"/>
      <c r="CAK106" s="182"/>
      <c r="CAP106" s="183"/>
      <c r="CAQ106" s="183"/>
      <c r="CAR106" s="183"/>
      <c r="CAS106" s="184"/>
      <c r="CAT106" s="185"/>
      <c r="CAU106" s="183"/>
      <c r="CAW106" s="182"/>
      <c r="CBB106" s="183"/>
      <c r="CBC106" s="183"/>
      <c r="CBD106" s="183"/>
      <c r="CBE106" s="184"/>
      <c r="CBF106" s="185"/>
      <c r="CBG106" s="183"/>
      <c r="CBI106" s="182"/>
      <c r="CBN106" s="183"/>
      <c r="CBO106" s="183"/>
      <c r="CBP106" s="183"/>
      <c r="CBQ106" s="184"/>
      <c r="CBR106" s="185"/>
      <c r="CBS106" s="183"/>
      <c r="CBU106" s="182"/>
      <c r="CBZ106" s="183"/>
      <c r="CCA106" s="183"/>
      <c r="CCB106" s="183"/>
      <c r="CCC106" s="184"/>
      <c r="CCD106" s="185"/>
      <c r="CCE106" s="183"/>
      <c r="CCG106" s="182"/>
      <c r="CCL106" s="183"/>
      <c r="CCM106" s="183"/>
      <c r="CCN106" s="183"/>
      <c r="CCO106" s="184"/>
      <c r="CCP106" s="185"/>
      <c r="CCQ106" s="183"/>
      <c r="CCS106" s="182"/>
      <c r="CCX106" s="183"/>
      <c r="CCY106" s="183"/>
      <c r="CCZ106" s="183"/>
      <c r="CDA106" s="184"/>
      <c r="CDB106" s="185"/>
      <c r="CDC106" s="183"/>
      <c r="CDE106" s="182"/>
      <c r="CDJ106" s="183"/>
      <c r="CDK106" s="183"/>
      <c r="CDL106" s="183"/>
      <c r="CDM106" s="184"/>
      <c r="CDN106" s="185"/>
      <c r="CDO106" s="183"/>
      <c r="CDQ106" s="182"/>
      <c r="CDV106" s="183"/>
      <c r="CDW106" s="183"/>
      <c r="CDX106" s="183"/>
      <c r="CDY106" s="184"/>
      <c r="CDZ106" s="185"/>
      <c r="CEA106" s="183"/>
      <c r="CEC106" s="182"/>
      <c r="CEH106" s="183"/>
      <c r="CEI106" s="183"/>
      <c r="CEJ106" s="183"/>
      <c r="CEK106" s="184"/>
      <c r="CEL106" s="185"/>
      <c r="CEM106" s="183"/>
      <c r="CEO106" s="182"/>
      <c r="CET106" s="183"/>
      <c r="CEU106" s="183"/>
      <c r="CEV106" s="183"/>
      <c r="CEW106" s="184"/>
      <c r="CEX106" s="185"/>
      <c r="CEY106" s="183"/>
      <c r="CFA106" s="182"/>
      <c r="CFF106" s="183"/>
      <c r="CFG106" s="183"/>
      <c r="CFH106" s="183"/>
      <c r="CFI106" s="184"/>
      <c r="CFJ106" s="185"/>
      <c r="CFK106" s="183"/>
      <c r="CFM106" s="182"/>
      <c r="CFR106" s="183"/>
      <c r="CFS106" s="183"/>
      <c r="CFT106" s="183"/>
      <c r="CFU106" s="184"/>
      <c r="CFV106" s="185"/>
      <c r="CFW106" s="183"/>
      <c r="CFY106" s="182"/>
      <c r="CGD106" s="183"/>
      <c r="CGE106" s="183"/>
      <c r="CGF106" s="183"/>
      <c r="CGG106" s="184"/>
      <c r="CGH106" s="185"/>
      <c r="CGI106" s="183"/>
      <c r="CGK106" s="182"/>
      <c r="CGP106" s="183"/>
      <c r="CGQ106" s="183"/>
      <c r="CGR106" s="183"/>
      <c r="CGS106" s="184"/>
      <c r="CGT106" s="185"/>
      <c r="CGU106" s="183"/>
      <c r="CGW106" s="182"/>
      <c r="CHB106" s="183"/>
      <c r="CHC106" s="183"/>
      <c r="CHD106" s="183"/>
      <c r="CHE106" s="184"/>
      <c r="CHF106" s="185"/>
      <c r="CHG106" s="183"/>
      <c r="CHI106" s="182"/>
      <c r="CHN106" s="183"/>
      <c r="CHO106" s="183"/>
      <c r="CHP106" s="183"/>
      <c r="CHQ106" s="184"/>
      <c r="CHR106" s="185"/>
      <c r="CHS106" s="183"/>
      <c r="CHU106" s="182"/>
      <c r="CHZ106" s="183"/>
      <c r="CIA106" s="183"/>
      <c r="CIB106" s="183"/>
      <c r="CIC106" s="184"/>
      <c r="CID106" s="185"/>
      <c r="CIE106" s="183"/>
      <c r="CIG106" s="182"/>
      <c r="CIL106" s="183"/>
      <c r="CIM106" s="183"/>
      <c r="CIN106" s="183"/>
      <c r="CIO106" s="184"/>
      <c r="CIP106" s="185"/>
      <c r="CIQ106" s="183"/>
      <c r="CIS106" s="182"/>
      <c r="CIX106" s="183"/>
      <c r="CIY106" s="183"/>
      <c r="CIZ106" s="183"/>
      <c r="CJA106" s="184"/>
      <c r="CJB106" s="185"/>
      <c r="CJC106" s="183"/>
      <c r="CJE106" s="182"/>
      <c r="CJJ106" s="183"/>
      <c r="CJK106" s="183"/>
      <c r="CJL106" s="183"/>
      <c r="CJM106" s="184"/>
      <c r="CJN106" s="185"/>
      <c r="CJO106" s="183"/>
      <c r="CJQ106" s="182"/>
      <c r="CJV106" s="183"/>
      <c r="CJW106" s="183"/>
      <c r="CJX106" s="183"/>
      <c r="CJY106" s="184"/>
      <c r="CJZ106" s="185"/>
      <c r="CKA106" s="183"/>
      <c r="CKC106" s="182"/>
      <c r="CKH106" s="183"/>
      <c r="CKI106" s="183"/>
      <c r="CKJ106" s="183"/>
      <c r="CKK106" s="184"/>
      <c r="CKL106" s="185"/>
      <c r="CKM106" s="183"/>
      <c r="CKO106" s="182"/>
      <c r="CKT106" s="183"/>
      <c r="CKU106" s="183"/>
      <c r="CKV106" s="183"/>
      <c r="CKW106" s="184"/>
      <c r="CKX106" s="185"/>
      <c r="CKY106" s="183"/>
      <c r="CLA106" s="182"/>
      <c r="CLF106" s="183"/>
      <c r="CLG106" s="183"/>
      <c r="CLH106" s="183"/>
      <c r="CLI106" s="184"/>
      <c r="CLJ106" s="185"/>
      <c r="CLK106" s="183"/>
      <c r="CLM106" s="182"/>
      <c r="CLR106" s="183"/>
      <c r="CLS106" s="183"/>
      <c r="CLT106" s="183"/>
      <c r="CLU106" s="184"/>
      <c r="CLV106" s="185"/>
      <c r="CLW106" s="183"/>
      <c r="CLY106" s="182"/>
      <c r="CMD106" s="183"/>
      <c r="CME106" s="183"/>
      <c r="CMF106" s="183"/>
      <c r="CMG106" s="184"/>
      <c r="CMH106" s="185"/>
      <c r="CMI106" s="183"/>
      <c r="CMK106" s="182"/>
      <c r="CMP106" s="183"/>
      <c r="CMQ106" s="183"/>
      <c r="CMR106" s="183"/>
      <c r="CMS106" s="184"/>
      <c r="CMT106" s="185"/>
      <c r="CMU106" s="183"/>
      <c r="CMW106" s="182"/>
      <c r="CNB106" s="183"/>
      <c r="CNC106" s="183"/>
      <c r="CND106" s="183"/>
      <c r="CNE106" s="184"/>
      <c r="CNF106" s="185"/>
      <c r="CNG106" s="183"/>
      <c r="CNI106" s="182"/>
      <c r="CNN106" s="183"/>
      <c r="CNO106" s="183"/>
      <c r="CNP106" s="183"/>
      <c r="CNQ106" s="184"/>
      <c r="CNR106" s="185"/>
      <c r="CNS106" s="183"/>
      <c r="CNU106" s="182"/>
      <c r="CNZ106" s="183"/>
      <c r="COA106" s="183"/>
      <c r="COB106" s="183"/>
      <c r="COC106" s="184"/>
      <c r="COD106" s="185"/>
      <c r="COE106" s="183"/>
      <c r="COG106" s="182"/>
      <c r="COL106" s="183"/>
      <c r="COM106" s="183"/>
      <c r="CON106" s="183"/>
      <c r="COO106" s="184"/>
      <c r="COP106" s="185"/>
      <c r="COQ106" s="183"/>
      <c r="COS106" s="182"/>
      <c r="COX106" s="183"/>
      <c r="COY106" s="183"/>
      <c r="COZ106" s="183"/>
      <c r="CPA106" s="184"/>
      <c r="CPB106" s="185"/>
      <c r="CPC106" s="183"/>
      <c r="CPE106" s="182"/>
      <c r="CPJ106" s="183"/>
      <c r="CPK106" s="183"/>
      <c r="CPL106" s="183"/>
      <c r="CPM106" s="184"/>
      <c r="CPN106" s="185"/>
      <c r="CPO106" s="183"/>
      <c r="CPQ106" s="182"/>
      <c r="CPV106" s="183"/>
      <c r="CPW106" s="183"/>
      <c r="CPX106" s="183"/>
      <c r="CPY106" s="184"/>
      <c r="CPZ106" s="185"/>
      <c r="CQA106" s="183"/>
      <c r="CQC106" s="182"/>
      <c r="CQH106" s="183"/>
      <c r="CQI106" s="183"/>
      <c r="CQJ106" s="183"/>
      <c r="CQK106" s="184"/>
      <c r="CQL106" s="185"/>
      <c r="CQM106" s="183"/>
      <c r="CQO106" s="182"/>
      <c r="CQT106" s="183"/>
      <c r="CQU106" s="183"/>
      <c r="CQV106" s="183"/>
      <c r="CQW106" s="184"/>
      <c r="CQX106" s="185"/>
      <c r="CQY106" s="183"/>
      <c r="CRA106" s="182"/>
      <c r="CRF106" s="183"/>
      <c r="CRG106" s="183"/>
      <c r="CRH106" s="183"/>
      <c r="CRI106" s="184"/>
      <c r="CRJ106" s="185"/>
      <c r="CRK106" s="183"/>
      <c r="CRM106" s="182"/>
      <c r="CRR106" s="183"/>
      <c r="CRS106" s="183"/>
      <c r="CRT106" s="183"/>
      <c r="CRU106" s="184"/>
      <c r="CRV106" s="185"/>
      <c r="CRW106" s="183"/>
      <c r="CRY106" s="182"/>
      <c r="CSD106" s="183"/>
      <c r="CSE106" s="183"/>
      <c r="CSF106" s="183"/>
      <c r="CSG106" s="184"/>
      <c r="CSH106" s="185"/>
      <c r="CSI106" s="183"/>
      <c r="CSK106" s="182"/>
      <c r="CSP106" s="183"/>
      <c r="CSQ106" s="183"/>
      <c r="CSR106" s="183"/>
      <c r="CSS106" s="184"/>
      <c r="CST106" s="185"/>
      <c r="CSU106" s="183"/>
      <c r="CSW106" s="182"/>
      <c r="CTB106" s="183"/>
      <c r="CTC106" s="183"/>
      <c r="CTD106" s="183"/>
      <c r="CTE106" s="184"/>
      <c r="CTF106" s="185"/>
      <c r="CTG106" s="183"/>
      <c r="CTI106" s="182"/>
      <c r="CTN106" s="183"/>
      <c r="CTO106" s="183"/>
      <c r="CTP106" s="183"/>
      <c r="CTQ106" s="184"/>
      <c r="CTR106" s="185"/>
      <c r="CTS106" s="183"/>
      <c r="CTU106" s="182"/>
      <c r="CTZ106" s="183"/>
      <c r="CUA106" s="183"/>
      <c r="CUB106" s="183"/>
      <c r="CUC106" s="184"/>
      <c r="CUD106" s="185"/>
      <c r="CUE106" s="183"/>
      <c r="CUG106" s="182"/>
      <c r="CUL106" s="183"/>
      <c r="CUM106" s="183"/>
      <c r="CUN106" s="183"/>
      <c r="CUO106" s="184"/>
      <c r="CUP106" s="185"/>
      <c r="CUQ106" s="183"/>
      <c r="CUS106" s="182"/>
      <c r="CUX106" s="183"/>
      <c r="CUY106" s="183"/>
      <c r="CUZ106" s="183"/>
      <c r="CVA106" s="184"/>
      <c r="CVB106" s="185"/>
      <c r="CVC106" s="183"/>
      <c r="CVE106" s="182"/>
      <c r="CVJ106" s="183"/>
      <c r="CVK106" s="183"/>
      <c r="CVL106" s="183"/>
      <c r="CVM106" s="184"/>
      <c r="CVN106" s="185"/>
      <c r="CVO106" s="183"/>
      <c r="CVQ106" s="182"/>
      <c r="CVV106" s="183"/>
      <c r="CVW106" s="183"/>
      <c r="CVX106" s="183"/>
      <c r="CVY106" s="184"/>
      <c r="CVZ106" s="185"/>
      <c r="CWA106" s="183"/>
      <c r="CWC106" s="182"/>
      <c r="CWH106" s="183"/>
      <c r="CWI106" s="183"/>
      <c r="CWJ106" s="183"/>
      <c r="CWK106" s="184"/>
      <c r="CWL106" s="185"/>
      <c r="CWM106" s="183"/>
      <c r="CWO106" s="182"/>
      <c r="CWT106" s="183"/>
      <c r="CWU106" s="183"/>
      <c r="CWV106" s="183"/>
      <c r="CWW106" s="184"/>
      <c r="CWX106" s="185"/>
      <c r="CWY106" s="183"/>
      <c r="CXA106" s="182"/>
      <c r="CXF106" s="183"/>
      <c r="CXG106" s="183"/>
      <c r="CXH106" s="183"/>
      <c r="CXI106" s="184"/>
      <c r="CXJ106" s="185"/>
      <c r="CXK106" s="183"/>
      <c r="CXM106" s="182"/>
      <c r="CXR106" s="183"/>
      <c r="CXS106" s="183"/>
      <c r="CXT106" s="183"/>
      <c r="CXU106" s="184"/>
      <c r="CXV106" s="185"/>
      <c r="CXW106" s="183"/>
      <c r="CXY106" s="182"/>
      <c r="CYD106" s="183"/>
      <c r="CYE106" s="183"/>
      <c r="CYF106" s="183"/>
      <c r="CYG106" s="184"/>
      <c r="CYH106" s="185"/>
      <c r="CYI106" s="183"/>
      <c r="CYK106" s="182"/>
      <c r="CYP106" s="183"/>
      <c r="CYQ106" s="183"/>
      <c r="CYR106" s="183"/>
      <c r="CYS106" s="184"/>
      <c r="CYT106" s="185"/>
      <c r="CYU106" s="183"/>
      <c r="CYW106" s="182"/>
      <c r="CZB106" s="183"/>
      <c r="CZC106" s="183"/>
      <c r="CZD106" s="183"/>
      <c r="CZE106" s="184"/>
      <c r="CZF106" s="185"/>
      <c r="CZG106" s="183"/>
      <c r="CZI106" s="182"/>
      <c r="CZN106" s="183"/>
      <c r="CZO106" s="183"/>
      <c r="CZP106" s="183"/>
      <c r="CZQ106" s="184"/>
      <c r="CZR106" s="185"/>
      <c r="CZS106" s="183"/>
      <c r="CZU106" s="182"/>
      <c r="CZZ106" s="183"/>
      <c r="DAA106" s="183"/>
      <c r="DAB106" s="183"/>
      <c r="DAC106" s="184"/>
      <c r="DAD106" s="185"/>
      <c r="DAE106" s="183"/>
      <c r="DAG106" s="182"/>
      <c r="DAL106" s="183"/>
      <c r="DAM106" s="183"/>
      <c r="DAN106" s="183"/>
      <c r="DAO106" s="184"/>
      <c r="DAP106" s="185"/>
      <c r="DAQ106" s="183"/>
      <c r="DAS106" s="182"/>
      <c r="DAX106" s="183"/>
      <c r="DAY106" s="183"/>
      <c r="DAZ106" s="183"/>
      <c r="DBA106" s="184"/>
      <c r="DBB106" s="185"/>
      <c r="DBC106" s="183"/>
      <c r="DBE106" s="182"/>
      <c r="DBJ106" s="183"/>
      <c r="DBK106" s="183"/>
      <c r="DBL106" s="183"/>
      <c r="DBM106" s="184"/>
      <c r="DBN106" s="185"/>
      <c r="DBO106" s="183"/>
      <c r="DBQ106" s="182"/>
      <c r="DBV106" s="183"/>
      <c r="DBW106" s="183"/>
      <c r="DBX106" s="183"/>
      <c r="DBY106" s="184"/>
      <c r="DBZ106" s="185"/>
      <c r="DCA106" s="183"/>
      <c r="DCC106" s="182"/>
      <c r="DCH106" s="183"/>
      <c r="DCI106" s="183"/>
      <c r="DCJ106" s="183"/>
      <c r="DCK106" s="184"/>
      <c r="DCL106" s="185"/>
      <c r="DCM106" s="183"/>
      <c r="DCO106" s="182"/>
      <c r="DCT106" s="183"/>
      <c r="DCU106" s="183"/>
      <c r="DCV106" s="183"/>
      <c r="DCW106" s="184"/>
      <c r="DCX106" s="185"/>
      <c r="DCY106" s="183"/>
      <c r="DDA106" s="182"/>
      <c r="DDF106" s="183"/>
      <c r="DDG106" s="183"/>
      <c r="DDH106" s="183"/>
      <c r="DDI106" s="184"/>
      <c r="DDJ106" s="185"/>
      <c r="DDK106" s="183"/>
      <c r="DDM106" s="182"/>
      <c r="DDR106" s="183"/>
      <c r="DDS106" s="183"/>
      <c r="DDT106" s="183"/>
      <c r="DDU106" s="184"/>
      <c r="DDV106" s="185"/>
      <c r="DDW106" s="183"/>
      <c r="DDY106" s="182"/>
      <c r="DED106" s="183"/>
      <c r="DEE106" s="183"/>
      <c r="DEF106" s="183"/>
      <c r="DEG106" s="184"/>
      <c r="DEH106" s="185"/>
      <c r="DEI106" s="183"/>
      <c r="DEK106" s="182"/>
      <c r="DEP106" s="183"/>
      <c r="DEQ106" s="183"/>
      <c r="DER106" s="183"/>
      <c r="DES106" s="184"/>
      <c r="DET106" s="185"/>
      <c r="DEU106" s="183"/>
      <c r="DEW106" s="182"/>
      <c r="DFB106" s="183"/>
      <c r="DFC106" s="183"/>
      <c r="DFD106" s="183"/>
      <c r="DFE106" s="184"/>
      <c r="DFF106" s="185"/>
      <c r="DFG106" s="183"/>
      <c r="DFI106" s="182"/>
      <c r="DFN106" s="183"/>
      <c r="DFO106" s="183"/>
      <c r="DFP106" s="183"/>
      <c r="DFQ106" s="184"/>
      <c r="DFR106" s="185"/>
      <c r="DFS106" s="183"/>
      <c r="DFU106" s="182"/>
      <c r="DFZ106" s="183"/>
      <c r="DGA106" s="183"/>
      <c r="DGB106" s="183"/>
      <c r="DGC106" s="184"/>
      <c r="DGD106" s="185"/>
      <c r="DGE106" s="183"/>
      <c r="DGG106" s="182"/>
      <c r="DGL106" s="183"/>
      <c r="DGM106" s="183"/>
      <c r="DGN106" s="183"/>
      <c r="DGO106" s="184"/>
      <c r="DGP106" s="185"/>
      <c r="DGQ106" s="183"/>
      <c r="DGS106" s="182"/>
      <c r="DGX106" s="183"/>
      <c r="DGY106" s="183"/>
      <c r="DGZ106" s="183"/>
      <c r="DHA106" s="184"/>
      <c r="DHB106" s="185"/>
      <c r="DHC106" s="183"/>
      <c r="DHE106" s="182"/>
      <c r="DHJ106" s="183"/>
      <c r="DHK106" s="183"/>
      <c r="DHL106" s="183"/>
      <c r="DHM106" s="184"/>
      <c r="DHN106" s="185"/>
      <c r="DHO106" s="183"/>
      <c r="DHQ106" s="182"/>
      <c r="DHV106" s="183"/>
      <c r="DHW106" s="183"/>
      <c r="DHX106" s="183"/>
      <c r="DHY106" s="184"/>
      <c r="DHZ106" s="185"/>
      <c r="DIA106" s="183"/>
      <c r="DIC106" s="182"/>
      <c r="DIH106" s="183"/>
      <c r="DII106" s="183"/>
      <c r="DIJ106" s="183"/>
      <c r="DIK106" s="184"/>
      <c r="DIL106" s="185"/>
      <c r="DIM106" s="183"/>
      <c r="DIO106" s="182"/>
      <c r="DIT106" s="183"/>
      <c r="DIU106" s="183"/>
      <c r="DIV106" s="183"/>
      <c r="DIW106" s="184"/>
      <c r="DIX106" s="185"/>
      <c r="DIY106" s="183"/>
      <c r="DJA106" s="182"/>
      <c r="DJF106" s="183"/>
      <c r="DJG106" s="183"/>
      <c r="DJH106" s="183"/>
      <c r="DJI106" s="184"/>
      <c r="DJJ106" s="185"/>
      <c r="DJK106" s="183"/>
      <c r="DJM106" s="182"/>
      <c r="DJR106" s="183"/>
      <c r="DJS106" s="183"/>
      <c r="DJT106" s="183"/>
      <c r="DJU106" s="184"/>
      <c r="DJV106" s="185"/>
      <c r="DJW106" s="183"/>
      <c r="DJY106" s="182"/>
      <c r="DKD106" s="183"/>
      <c r="DKE106" s="183"/>
      <c r="DKF106" s="183"/>
      <c r="DKG106" s="184"/>
      <c r="DKH106" s="185"/>
      <c r="DKI106" s="183"/>
      <c r="DKK106" s="182"/>
      <c r="DKP106" s="183"/>
      <c r="DKQ106" s="183"/>
      <c r="DKR106" s="183"/>
      <c r="DKS106" s="184"/>
      <c r="DKT106" s="185"/>
      <c r="DKU106" s="183"/>
      <c r="DKW106" s="182"/>
      <c r="DLB106" s="183"/>
      <c r="DLC106" s="183"/>
      <c r="DLD106" s="183"/>
      <c r="DLE106" s="184"/>
      <c r="DLF106" s="185"/>
      <c r="DLG106" s="183"/>
      <c r="DLI106" s="182"/>
      <c r="DLN106" s="183"/>
      <c r="DLO106" s="183"/>
      <c r="DLP106" s="183"/>
      <c r="DLQ106" s="184"/>
      <c r="DLR106" s="185"/>
      <c r="DLS106" s="183"/>
      <c r="DLU106" s="182"/>
      <c r="DLZ106" s="183"/>
      <c r="DMA106" s="183"/>
      <c r="DMB106" s="183"/>
      <c r="DMC106" s="184"/>
      <c r="DMD106" s="185"/>
      <c r="DME106" s="183"/>
      <c r="DMG106" s="182"/>
      <c r="DML106" s="183"/>
      <c r="DMM106" s="183"/>
      <c r="DMN106" s="183"/>
      <c r="DMO106" s="184"/>
      <c r="DMP106" s="185"/>
      <c r="DMQ106" s="183"/>
      <c r="DMS106" s="182"/>
      <c r="DMX106" s="183"/>
      <c r="DMY106" s="183"/>
      <c r="DMZ106" s="183"/>
      <c r="DNA106" s="184"/>
      <c r="DNB106" s="185"/>
      <c r="DNC106" s="183"/>
      <c r="DNE106" s="182"/>
      <c r="DNJ106" s="183"/>
      <c r="DNK106" s="183"/>
      <c r="DNL106" s="183"/>
      <c r="DNM106" s="184"/>
      <c r="DNN106" s="185"/>
      <c r="DNO106" s="183"/>
      <c r="DNQ106" s="182"/>
      <c r="DNV106" s="183"/>
      <c r="DNW106" s="183"/>
      <c r="DNX106" s="183"/>
      <c r="DNY106" s="184"/>
      <c r="DNZ106" s="185"/>
      <c r="DOA106" s="183"/>
      <c r="DOC106" s="182"/>
      <c r="DOH106" s="183"/>
      <c r="DOI106" s="183"/>
      <c r="DOJ106" s="183"/>
      <c r="DOK106" s="184"/>
      <c r="DOL106" s="185"/>
      <c r="DOM106" s="183"/>
      <c r="DOO106" s="182"/>
      <c r="DOT106" s="183"/>
      <c r="DOU106" s="183"/>
      <c r="DOV106" s="183"/>
      <c r="DOW106" s="184"/>
      <c r="DOX106" s="185"/>
      <c r="DOY106" s="183"/>
      <c r="DPA106" s="182"/>
      <c r="DPF106" s="183"/>
      <c r="DPG106" s="183"/>
      <c r="DPH106" s="183"/>
      <c r="DPI106" s="184"/>
      <c r="DPJ106" s="185"/>
      <c r="DPK106" s="183"/>
      <c r="DPM106" s="182"/>
      <c r="DPR106" s="183"/>
      <c r="DPS106" s="183"/>
      <c r="DPT106" s="183"/>
      <c r="DPU106" s="184"/>
      <c r="DPV106" s="185"/>
      <c r="DPW106" s="183"/>
      <c r="DPY106" s="182"/>
      <c r="DQD106" s="183"/>
      <c r="DQE106" s="183"/>
      <c r="DQF106" s="183"/>
      <c r="DQG106" s="184"/>
      <c r="DQH106" s="185"/>
      <c r="DQI106" s="183"/>
      <c r="DQK106" s="182"/>
      <c r="DQP106" s="183"/>
      <c r="DQQ106" s="183"/>
      <c r="DQR106" s="183"/>
      <c r="DQS106" s="184"/>
      <c r="DQT106" s="185"/>
      <c r="DQU106" s="183"/>
      <c r="DQW106" s="182"/>
      <c r="DRB106" s="183"/>
      <c r="DRC106" s="183"/>
      <c r="DRD106" s="183"/>
      <c r="DRE106" s="184"/>
      <c r="DRF106" s="185"/>
      <c r="DRG106" s="183"/>
      <c r="DRI106" s="182"/>
      <c r="DRN106" s="183"/>
      <c r="DRO106" s="183"/>
      <c r="DRP106" s="183"/>
      <c r="DRQ106" s="184"/>
      <c r="DRR106" s="185"/>
      <c r="DRS106" s="183"/>
      <c r="DRU106" s="182"/>
      <c r="DRZ106" s="183"/>
      <c r="DSA106" s="183"/>
      <c r="DSB106" s="183"/>
      <c r="DSC106" s="184"/>
      <c r="DSD106" s="185"/>
      <c r="DSE106" s="183"/>
      <c r="DSG106" s="182"/>
      <c r="DSL106" s="183"/>
      <c r="DSM106" s="183"/>
      <c r="DSN106" s="183"/>
      <c r="DSO106" s="184"/>
      <c r="DSP106" s="185"/>
      <c r="DSQ106" s="183"/>
      <c r="DSS106" s="182"/>
      <c r="DSX106" s="183"/>
      <c r="DSY106" s="183"/>
      <c r="DSZ106" s="183"/>
      <c r="DTA106" s="184"/>
      <c r="DTB106" s="185"/>
      <c r="DTC106" s="183"/>
      <c r="DTE106" s="182"/>
      <c r="DTJ106" s="183"/>
      <c r="DTK106" s="183"/>
      <c r="DTL106" s="183"/>
      <c r="DTM106" s="184"/>
      <c r="DTN106" s="185"/>
      <c r="DTO106" s="183"/>
      <c r="DTQ106" s="182"/>
      <c r="DTV106" s="183"/>
      <c r="DTW106" s="183"/>
      <c r="DTX106" s="183"/>
      <c r="DTY106" s="184"/>
      <c r="DTZ106" s="185"/>
      <c r="DUA106" s="183"/>
      <c r="DUC106" s="182"/>
      <c r="DUH106" s="183"/>
      <c r="DUI106" s="183"/>
      <c r="DUJ106" s="183"/>
      <c r="DUK106" s="184"/>
      <c r="DUL106" s="185"/>
      <c r="DUM106" s="183"/>
      <c r="DUO106" s="182"/>
      <c r="DUT106" s="183"/>
      <c r="DUU106" s="183"/>
      <c r="DUV106" s="183"/>
      <c r="DUW106" s="184"/>
      <c r="DUX106" s="185"/>
      <c r="DUY106" s="183"/>
      <c r="DVA106" s="182"/>
      <c r="DVF106" s="183"/>
      <c r="DVG106" s="183"/>
      <c r="DVH106" s="183"/>
      <c r="DVI106" s="184"/>
      <c r="DVJ106" s="185"/>
      <c r="DVK106" s="183"/>
      <c r="DVM106" s="182"/>
      <c r="DVR106" s="183"/>
      <c r="DVS106" s="183"/>
      <c r="DVT106" s="183"/>
      <c r="DVU106" s="184"/>
      <c r="DVV106" s="185"/>
      <c r="DVW106" s="183"/>
      <c r="DVY106" s="182"/>
      <c r="DWD106" s="183"/>
      <c r="DWE106" s="183"/>
      <c r="DWF106" s="183"/>
      <c r="DWG106" s="184"/>
      <c r="DWH106" s="185"/>
      <c r="DWI106" s="183"/>
      <c r="DWK106" s="182"/>
      <c r="DWP106" s="183"/>
      <c r="DWQ106" s="183"/>
      <c r="DWR106" s="183"/>
      <c r="DWS106" s="184"/>
      <c r="DWT106" s="185"/>
      <c r="DWU106" s="183"/>
      <c r="DWW106" s="182"/>
      <c r="DXB106" s="183"/>
      <c r="DXC106" s="183"/>
      <c r="DXD106" s="183"/>
      <c r="DXE106" s="184"/>
      <c r="DXF106" s="185"/>
      <c r="DXG106" s="183"/>
      <c r="DXI106" s="182"/>
      <c r="DXN106" s="183"/>
      <c r="DXO106" s="183"/>
      <c r="DXP106" s="183"/>
      <c r="DXQ106" s="184"/>
      <c r="DXR106" s="185"/>
      <c r="DXS106" s="183"/>
      <c r="DXU106" s="182"/>
      <c r="DXZ106" s="183"/>
      <c r="DYA106" s="183"/>
      <c r="DYB106" s="183"/>
      <c r="DYC106" s="184"/>
      <c r="DYD106" s="185"/>
      <c r="DYE106" s="183"/>
      <c r="DYG106" s="182"/>
      <c r="DYL106" s="183"/>
      <c r="DYM106" s="183"/>
      <c r="DYN106" s="183"/>
      <c r="DYO106" s="184"/>
      <c r="DYP106" s="185"/>
      <c r="DYQ106" s="183"/>
      <c r="DYS106" s="182"/>
      <c r="DYX106" s="183"/>
      <c r="DYY106" s="183"/>
      <c r="DYZ106" s="183"/>
      <c r="DZA106" s="184"/>
      <c r="DZB106" s="185"/>
      <c r="DZC106" s="183"/>
      <c r="DZE106" s="182"/>
      <c r="DZJ106" s="183"/>
      <c r="DZK106" s="183"/>
      <c r="DZL106" s="183"/>
      <c r="DZM106" s="184"/>
      <c r="DZN106" s="185"/>
      <c r="DZO106" s="183"/>
      <c r="DZQ106" s="182"/>
      <c r="DZV106" s="183"/>
      <c r="DZW106" s="183"/>
      <c r="DZX106" s="183"/>
      <c r="DZY106" s="184"/>
      <c r="DZZ106" s="185"/>
      <c r="EAA106" s="183"/>
      <c r="EAC106" s="182"/>
      <c r="EAH106" s="183"/>
      <c r="EAI106" s="183"/>
      <c r="EAJ106" s="183"/>
      <c r="EAK106" s="184"/>
      <c r="EAL106" s="185"/>
      <c r="EAM106" s="183"/>
      <c r="EAO106" s="182"/>
      <c r="EAT106" s="183"/>
      <c r="EAU106" s="183"/>
      <c r="EAV106" s="183"/>
      <c r="EAW106" s="184"/>
      <c r="EAX106" s="185"/>
      <c r="EAY106" s="183"/>
      <c r="EBA106" s="182"/>
      <c r="EBF106" s="183"/>
      <c r="EBG106" s="183"/>
      <c r="EBH106" s="183"/>
      <c r="EBI106" s="184"/>
      <c r="EBJ106" s="185"/>
      <c r="EBK106" s="183"/>
      <c r="EBM106" s="182"/>
      <c r="EBR106" s="183"/>
      <c r="EBS106" s="183"/>
      <c r="EBT106" s="183"/>
      <c r="EBU106" s="184"/>
      <c r="EBV106" s="185"/>
      <c r="EBW106" s="183"/>
      <c r="EBY106" s="182"/>
      <c r="ECD106" s="183"/>
      <c r="ECE106" s="183"/>
      <c r="ECF106" s="183"/>
      <c r="ECG106" s="184"/>
      <c r="ECH106" s="185"/>
      <c r="ECI106" s="183"/>
      <c r="ECK106" s="182"/>
      <c r="ECP106" s="183"/>
      <c r="ECQ106" s="183"/>
      <c r="ECR106" s="183"/>
      <c r="ECS106" s="184"/>
      <c r="ECT106" s="185"/>
      <c r="ECU106" s="183"/>
      <c r="ECW106" s="182"/>
      <c r="EDB106" s="183"/>
      <c r="EDC106" s="183"/>
      <c r="EDD106" s="183"/>
      <c r="EDE106" s="184"/>
      <c r="EDF106" s="185"/>
      <c r="EDG106" s="183"/>
      <c r="EDI106" s="182"/>
      <c r="EDN106" s="183"/>
      <c r="EDO106" s="183"/>
      <c r="EDP106" s="183"/>
      <c r="EDQ106" s="184"/>
      <c r="EDR106" s="185"/>
      <c r="EDS106" s="183"/>
      <c r="EDU106" s="182"/>
      <c r="EDZ106" s="183"/>
      <c r="EEA106" s="183"/>
      <c r="EEB106" s="183"/>
      <c r="EEC106" s="184"/>
      <c r="EED106" s="185"/>
      <c r="EEE106" s="183"/>
      <c r="EEG106" s="182"/>
      <c r="EEL106" s="183"/>
      <c r="EEM106" s="183"/>
      <c r="EEN106" s="183"/>
      <c r="EEO106" s="184"/>
      <c r="EEP106" s="185"/>
      <c r="EEQ106" s="183"/>
      <c r="EES106" s="182"/>
      <c r="EEX106" s="183"/>
      <c r="EEY106" s="183"/>
      <c r="EEZ106" s="183"/>
      <c r="EFA106" s="184"/>
      <c r="EFB106" s="185"/>
      <c r="EFC106" s="183"/>
      <c r="EFE106" s="182"/>
      <c r="EFJ106" s="183"/>
      <c r="EFK106" s="183"/>
      <c r="EFL106" s="183"/>
      <c r="EFM106" s="184"/>
      <c r="EFN106" s="185"/>
      <c r="EFO106" s="183"/>
      <c r="EFQ106" s="182"/>
      <c r="EFV106" s="183"/>
      <c r="EFW106" s="183"/>
      <c r="EFX106" s="183"/>
      <c r="EFY106" s="184"/>
      <c r="EFZ106" s="185"/>
      <c r="EGA106" s="183"/>
      <c r="EGC106" s="182"/>
      <c r="EGH106" s="183"/>
      <c r="EGI106" s="183"/>
      <c r="EGJ106" s="183"/>
      <c r="EGK106" s="184"/>
      <c r="EGL106" s="185"/>
      <c r="EGM106" s="183"/>
      <c r="EGO106" s="182"/>
      <c r="EGT106" s="183"/>
      <c r="EGU106" s="183"/>
      <c r="EGV106" s="183"/>
      <c r="EGW106" s="184"/>
      <c r="EGX106" s="185"/>
      <c r="EGY106" s="183"/>
      <c r="EHA106" s="182"/>
      <c r="EHF106" s="183"/>
      <c r="EHG106" s="183"/>
      <c r="EHH106" s="183"/>
      <c r="EHI106" s="184"/>
      <c r="EHJ106" s="185"/>
      <c r="EHK106" s="183"/>
      <c r="EHM106" s="182"/>
      <c r="EHR106" s="183"/>
      <c r="EHS106" s="183"/>
      <c r="EHT106" s="183"/>
      <c r="EHU106" s="184"/>
      <c r="EHV106" s="185"/>
      <c r="EHW106" s="183"/>
      <c r="EHY106" s="182"/>
      <c r="EID106" s="183"/>
      <c r="EIE106" s="183"/>
      <c r="EIF106" s="183"/>
      <c r="EIG106" s="184"/>
      <c r="EIH106" s="185"/>
      <c r="EII106" s="183"/>
      <c r="EIK106" s="182"/>
      <c r="EIP106" s="183"/>
      <c r="EIQ106" s="183"/>
      <c r="EIR106" s="183"/>
      <c r="EIS106" s="184"/>
      <c r="EIT106" s="185"/>
      <c r="EIU106" s="183"/>
      <c r="EIW106" s="182"/>
      <c r="EJB106" s="183"/>
      <c r="EJC106" s="183"/>
      <c r="EJD106" s="183"/>
      <c r="EJE106" s="184"/>
      <c r="EJF106" s="185"/>
      <c r="EJG106" s="183"/>
      <c r="EJI106" s="182"/>
      <c r="EJN106" s="183"/>
      <c r="EJO106" s="183"/>
      <c r="EJP106" s="183"/>
      <c r="EJQ106" s="184"/>
      <c r="EJR106" s="185"/>
      <c r="EJS106" s="183"/>
      <c r="EJU106" s="182"/>
      <c r="EJZ106" s="183"/>
      <c r="EKA106" s="183"/>
      <c r="EKB106" s="183"/>
      <c r="EKC106" s="184"/>
      <c r="EKD106" s="185"/>
      <c r="EKE106" s="183"/>
      <c r="EKG106" s="182"/>
      <c r="EKL106" s="183"/>
      <c r="EKM106" s="183"/>
      <c r="EKN106" s="183"/>
      <c r="EKO106" s="184"/>
      <c r="EKP106" s="185"/>
      <c r="EKQ106" s="183"/>
      <c r="EKS106" s="182"/>
      <c r="EKX106" s="183"/>
      <c r="EKY106" s="183"/>
      <c r="EKZ106" s="183"/>
      <c r="ELA106" s="184"/>
      <c r="ELB106" s="185"/>
      <c r="ELC106" s="183"/>
      <c r="ELE106" s="182"/>
      <c r="ELJ106" s="183"/>
      <c r="ELK106" s="183"/>
      <c r="ELL106" s="183"/>
      <c r="ELM106" s="184"/>
      <c r="ELN106" s="185"/>
      <c r="ELO106" s="183"/>
      <c r="ELQ106" s="182"/>
      <c r="ELV106" s="183"/>
      <c r="ELW106" s="183"/>
      <c r="ELX106" s="183"/>
      <c r="ELY106" s="184"/>
      <c r="ELZ106" s="185"/>
      <c r="EMA106" s="183"/>
      <c r="EMC106" s="182"/>
      <c r="EMH106" s="183"/>
      <c r="EMI106" s="183"/>
      <c r="EMJ106" s="183"/>
      <c r="EMK106" s="184"/>
      <c r="EML106" s="185"/>
      <c r="EMM106" s="183"/>
      <c r="EMO106" s="182"/>
      <c r="EMT106" s="183"/>
      <c r="EMU106" s="183"/>
      <c r="EMV106" s="183"/>
      <c r="EMW106" s="184"/>
      <c r="EMX106" s="185"/>
      <c r="EMY106" s="183"/>
      <c r="ENA106" s="182"/>
      <c r="ENF106" s="183"/>
      <c r="ENG106" s="183"/>
      <c r="ENH106" s="183"/>
      <c r="ENI106" s="184"/>
      <c r="ENJ106" s="185"/>
      <c r="ENK106" s="183"/>
      <c r="ENM106" s="182"/>
      <c r="ENR106" s="183"/>
      <c r="ENS106" s="183"/>
      <c r="ENT106" s="183"/>
      <c r="ENU106" s="184"/>
      <c r="ENV106" s="185"/>
      <c r="ENW106" s="183"/>
      <c r="ENY106" s="182"/>
      <c r="EOD106" s="183"/>
      <c r="EOE106" s="183"/>
      <c r="EOF106" s="183"/>
      <c r="EOG106" s="184"/>
      <c r="EOH106" s="185"/>
      <c r="EOI106" s="183"/>
      <c r="EOK106" s="182"/>
      <c r="EOP106" s="183"/>
      <c r="EOQ106" s="183"/>
      <c r="EOR106" s="183"/>
      <c r="EOS106" s="184"/>
      <c r="EOT106" s="185"/>
      <c r="EOU106" s="183"/>
      <c r="EOW106" s="182"/>
      <c r="EPB106" s="183"/>
      <c r="EPC106" s="183"/>
      <c r="EPD106" s="183"/>
      <c r="EPE106" s="184"/>
      <c r="EPF106" s="185"/>
      <c r="EPG106" s="183"/>
      <c r="EPI106" s="182"/>
      <c r="EPN106" s="183"/>
      <c r="EPO106" s="183"/>
      <c r="EPP106" s="183"/>
      <c r="EPQ106" s="184"/>
      <c r="EPR106" s="185"/>
      <c r="EPS106" s="183"/>
      <c r="EPU106" s="182"/>
      <c r="EPZ106" s="183"/>
      <c r="EQA106" s="183"/>
      <c r="EQB106" s="183"/>
      <c r="EQC106" s="184"/>
      <c r="EQD106" s="185"/>
      <c r="EQE106" s="183"/>
      <c r="EQG106" s="182"/>
      <c r="EQL106" s="183"/>
      <c r="EQM106" s="183"/>
      <c r="EQN106" s="183"/>
      <c r="EQO106" s="184"/>
      <c r="EQP106" s="185"/>
      <c r="EQQ106" s="183"/>
      <c r="EQS106" s="182"/>
      <c r="EQX106" s="183"/>
      <c r="EQY106" s="183"/>
      <c r="EQZ106" s="183"/>
      <c r="ERA106" s="184"/>
      <c r="ERB106" s="185"/>
      <c r="ERC106" s="183"/>
      <c r="ERE106" s="182"/>
      <c r="ERJ106" s="183"/>
      <c r="ERK106" s="183"/>
      <c r="ERL106" s="183"/>
      <c r="ERM106" s="184"/>
      <c r="ERN106" s="185"/>
      <c r="ERO106" s="183"/>
      <c r="ERQ106" s="182"/>
      <c r="ERV106" s="183"/>
      <c r="ERW106" s="183"/>
      <c r="ERX106" s="183"/>
      <c r="ERY106" s="184"/>
      <c r="ERZ106" s="185"/>
      <c r="ESA106" s="183"/>
      <c r="ESC106" s="182"/>
      <c r="ESH106" s="183"/>
      <c r="ESI106" s="183"/>
      <c r="ESJ106" s="183"/>
      <c r="ESK106" s="184"/>
      <c r="ESL106" s="185"/>
      <c r="ESM106" s="183"/>
      <c r="ESO106" s="182"/>
      <c r="EST106" s="183"/>
      <c r="ESU106" s="183"/>
      <c r="ESV106" s="183"/>
      <c r="ESW106" s="184"/>
      <c r="ESX106" s="185"/>
      <c r="ESY106" s="183"/>
      <c r="ETA106" s="182"/>
      <c r="ETF106" s="183"/>
      <c r="ETG106" s="183"/>
      <c r="ETH106" s="183"/>
      <c r="ETI106" s="184"/>
      <c r="ETJ106" s="185"/>
      <c r="ETK106" s="183"/>
      <c r="ETM106" s="182"/>
      <c r="ETR106" s="183"/>
      <c r="ETS106" s="183"/>
      <c r="ETT106" s="183"/>
      <c r="ETU106" s="184"/>
      <c r="ETV106" s="185"/>
      <c r="ETW106" s="183"/>
      <c r="ETY106" s="182"/>
      <c r="EUD106" s="183"/>
      <c r="EUE106" s="183"/>
      <c r="EUF106" s="183"/>
      <c r="EUG106" s="184"/>
      <c r="EUH106" s="185"/>
      <c r="EUI106" s="183"/>
      <c r="EUK106" s="182"/>
      <c r="EUP106" s="183"/>
      <c r="EUQ106" s="183"/>
      <c r="EUR106" s="183"/>
      <c r="EUS106" s="184"/>
      <c r="EUT106" s="185"/>
      <c r="EUU106" s="183"/>
      <c r="EUW106" s="182"/>
      <c r="EVB106" s="183"/>
      <c r="EVC106" s="183"/>
      <c r="EVD106" s="183"/>
      <c r="EVE106" s="184"/>
      <c r="EVF106" s="185"/>
      <c r="EVG106" s="183"/>
      <c r="EVI106" s="182"/>
      <c r="EVN106" s="183"/>
      <c r="EVO106" s="183"/>
      <c r="EVP106" s="183"/>
      <c r="EVQ106" s="184"/>
      <c r="EVR106" s="185"/>
      <c r="EVS106" s="183"/>
      <c r="EVU106" s="182"/>
      <c r="EVZ106" s="183"/>
      <c r="EWA106" s="183"/>
      <c r="EWB106" s="183"/>
      <c r="EWC106" s="184"/>
      <c r="EWD106" s="185"/>
      <c r="EWE106" s="183"/>
      <c r="EWG106" s="182"/>
      <c r="EWL106" s="183"/>
      <c r="EWM106" s="183"/>
      <c r="EWN106" s="183"/>
      <c r="EWO106" s="184"/>
      <c r="EWP106" s="185"/>
      <c r="EWQ106" s="183"/>
      <c r="EWS106" s="182"/>
      <c r="EWX106" s="183"/>
      <c r="EWY106" s="183"/>
      <c r="EWZ106" s="183"/>
      <c r="EXA106" s="184"/>
      <c r="EXB106" s="185"/>
      <c r="EXC106" s="183"/>
      <c r="EXE106" s="182"/>
      <c r="EXJ106" s="183"/>
      <c r="EXK106" s="183"/>
      <c r="EXL106" s="183"/>
      <c r="EXM106" s="184"/>
      <c r="EXN106" s="185"/>
      <c r="EXO106" s="183"/>
      <c r="EXQ106" s="182"/>
      <c r="EXV106" s="183"/>
      <c r="EXW106" s="183"/>
      <c r="EXX106" s="183"/>
      <c r="EXY106" s="184"/>
      <c r="EXZ106" s="185"/>
      <c r="EYA106" s="183"/>
      <c r="EYC106" s="182"/>
      <c r="EYH106" s="183"/>
      <c r="EYI106" s="183"/>
      <c r="EYJ106" s="183"/>
      <c r="EYK106" s="184"/>
      <c r="EYL106" s="185"/>
      <c r="EYM106" s="183"/>
      <c r="EYO106" s="182"/>
      <c r="EYT106" s="183"/>
      <c r="EYU106" s="183"/>
      <c r="EYV106" s="183"/>
      <c r="EYW106" s="184"/>
      <c r="EYX106" s="185"/>
      <c r="EYY106" s="183"/>
      <c r="EZA106" s="182"/>
      <c r="EZF106" s="183"/>
      <c r="EZG106" s="183"/>
      <c r="EZH106" s="183"/>
      <c r="EZI106" s="184"/>
      <c r="EZJ106" s="185"/>
      <c r="EZK106" s="183"/>
      <c r="EZM106" s="182"/>
      <c r="EZR106" s="183"/>
      <c r="EZS106" s="183"/>
      <c r="EZT106" s="183"/>
      <c r="EZU106" s="184"/>
      <c r="EZV106" s="185"/>
      <c r="EZW106" s="183"/>
      <c r="EZY106" s="182"/>
      <c r="FAD106" s="183"/>
      <c r="FAE106" s="183"/>
      <c r="FAF106" s="183"/>
      <c r="FAG106" s="184"/>
      <c r="FAH106" s="185"/>
      <c r="FAI106" s="183"/>
      <c r="FAK106" s="182"/>
      <c r="FAP106" s="183"/>
      <c r="FAQ106" s="183"/>
      <c r="FAR106" s="183"/>
      <c r="FAS106" s="184"/>
      <c r="FAT106" s="185"/>
      <c r="FAU106" s="183"/>
      <c r="FAW106" s="182"/>
      <c r="FBB106" s="183"/>
      <c r="FBC106" s="183"/>
      <c r="FBD106" s="183"/>
      <c r="FBE106" s="184"/>
      <c r="FBF106" s="185"/>
      <c r="FBG106" s="183"/>
      <c r="FBI106" s="182"/>
      <c r="FBN106" s="183"/>
      <c r="FBO106" s="183"/>
      <c r="FBP106" s="183"/>
      <c r="FBQ106" s="184"/>
      <c r="FBR106" s="185"/>
      <c r="FBS106" s="183"/>
      <c r="FBU106" s="182"/>
      <c r="FBZ106" s="183"/>
      <c r="FCA106" s="183"/>
      <c r="FCB106" s="183"/>
      <c r="FCC106" s="184"/>
      <c r="FCD106" s="185"/>
      <c r="FCE106" s="183"/>
      <c r="FCG106" s="182"/>
      <c r="FCL106" s="183"/>
      <c r="FCM106" s="183"/>
      <c r="FCN106" s="183"/>
      <c r="FCO106" s="184"/>
      <c r="FCP106" s="185"/>
      <c r="FCQ106" s="183"/>
      <c r="FCS106" s="182"/>
      <c r="FCX106" s="183"/>
      <c r="FCY106" s="183"/>
      <c r="FCZ106" s="183"/>
      <c r="FDA106" s="184"/>
      <c r="FDB106" s="185"/>
      <c r="FDC106" s="183"/>
      <c r="FDE106" s="182"/>
      <c r="FDJ106" s="183"/>
      <c r="FDK106" s="183"/>
      <c r="FDL106" s="183"/>
      <c r="FDM106" s="184"/>
      <c r="FDN106" s="185"/>
      <c r="FDO106" s="183"/>
      <c r="FDQ106" s="182"/>
      <c r="FDV106" s="183"/>
      <c r="FDW106" s="183"/>
      <c r="FDX106" s="183"/>
      <c r="FDY106" s="184"/>
      <c r="FDZ106" s="185"/>
      <c r="FEA106" s="183"/>
      <c r="FEC106" s="182"/>
      <c r="FEH106" s="183"/>
      <c r="FEI106" s="183"/>
      <c r="FEJ106" s="183"/>
      <c r="FEK106" s="184"/>
      <c r="FEL106" s="185"/>
      <c r="FEM106" s="183"/>
      <c r="FEO106" s="182"/>
      <c r="FET106" s="183"/>
      <c r="FEU106" s="183"/>
      <c r="FEV106" s="183"/>
      <c r="FEW106" s="184"/>
      <c r="FEX106" s="185"/>
      <c r="FEY106" s="183"/>
      <c r="FFA106" s="182"/>
      <c r="FFF106" s="183"/>
      <c r="FFG106" s="183"/>
      <c r="FFH106" s="183"/>
      <c r="FFI106" s="184"/>
      <c r="FFJ106" s="185"/>
      <c r="FFK106" s="183"/>
      <c r="FFM106" s="182"/>
      <c r="FFR106" s="183"/>
      <c r="FFS106" s="183"/>
      <c r="FFT106" s="183"/>
      <c r="FFU106" s="184"/>
      <c r="FFV106" s="185"/>
      <c r="FFW106" s="183"/>
      <c r="FFY106" s="182"/>
      <c r="FGD106" s="183"/>
      <c r="FGE106" s="183"/>
      <c r="FGF106" s="183"/>
      <c r="FGG106" s="184"/>
      <c r="FGH106" s="185"/>
      <c r="FGI106" s="183"/>
      <c r="FGK106" s="182"/>
      <c r="FGP106" s="183"/>
      <c r="FGQ106" s="183"/>
      <c r="FGR106" s="183"/>
      <c r="FGS106" s="184"/>
      <c r="FGT106" s="185"/>
      <c r="FGU106" s="183"/>
      <c r="FGW106" s="182"/>
      <c r="FHB106" s="183"/>
      <c r="FHC106" s="183"/>
      <c r="FHD106" s="183"/>
      <c r="FHE106" s="184"/>
      <c r="FHF106" s="185"/>
      <c r="FHG106" s="183"/>
      <c r="FHI106" s="182"/>
      <c r="FHN106" s="183"/>
      <c r="FHO106" s="183"/>
      <c r="FHP106" s="183"/>
      <c r="FHQ106" s="184"/>
      <c r="FHR106" s="185"/>
      <c r="FHS106" s="183"/>
      <c r="FHU106" s="182"/>
      <c r="FHZ106" s="183"/>
      <c r="FIA106" s="183"/>
      <c r="FIB106" s="183"/>
      <c r="FIC106" s="184"/>
      <c r="FID106" s="185"/>
      <c r="FIE106" s="183"/>
      <c r="FIG106" s="182"/>
      <c r="FIL106" s="183"/>
      <c r="FIM106" s="183"/>
      <c r="FIN106" s="183"/>
      <c r="FIO106" s="184"/>
      <c r="FIP106" s="185"/>
      <c r="FIQ106" s="183"/>
      <c r="FIS106" s="182"/>
      <c r="FIX106" s="183"/>
      <c r="FIY106" s="183"/>
      <c r="FIZ106" s="183"/>
      <c r="FJA106" s="184"/>
      <c r="FJB106" s="185"/>
      <c r="FJC106" s="183"/>
      <c r="FJE106" s="182"/>
      <c r="FJJ106" s="183"/>
      <c r="FJK106" s="183"/>
      <c r="FJL106" s="183"/>
      <c r="FJM106" s="184"/>
      <c r="FJN106" s="185"/>
      <c r="FJO106" s="183"/>
      <c r="FJQ106" s="182"/>
      <c r="FJV106" s="183"/>
      <c r="FJW106" s="183"/>
      <c r="FJX106" s="183"/>
      <c r="FJY106" s="184"/>
      <c r="FJZ106" s="185"/>
      <c r="FKA106" s="183"/>
      <c r="FKC106" s="182"/>
      <c r="FKH106" s="183"/>
      <c r="FKI106" s="183"/>
      <c r="FKJ106" s="183"/>
      <c r="FKK106" s="184"/>
      <c r="FKL106" s="185"/>
      <c r="FKM106" s="183"/>
      <c r="FKO106" s="182"/>
      <c r="FKT106" s="183"/>
      <c r="FKU106" s="183"/>
      <c r="FKV106" s="183"/>
      <c r="FKW106" s="184"/>
      <c r="FKX106" s="185"/>
      <c r="FKY106" s="183"/>
      <c r="FLA106" s="182"/>
      <c r="FLF106" s="183"/>
      <c r="FLG106" s="183"/>
      <c r="FLH106" s="183"/>
      <c r="FLI106" s="184"/>
      <c r="FLJ106" s="185"/>
      <c r="FLK106" s="183"/>
      <c r="FLM106" s="182"/>
      <c r="FLR106" s="183"/>
      <c r="FLS106" s="183"/>
      <c r="FLT106" s="183"/>
      <c r="FLU106" s="184"/>
      <c r="FLV106" s="185"/>
      <c r="FLW106" s="183"/>
      <c r="FLY106" s="182"/>
      <c r="FMD106" s="183"/>
      <c r="FME106" s="183"/>
      <c r="FMF106" s="183"/>
      <c r="FMG106" s="184"/>
      <c r="FMH106" s="185"/>
      <c r="FMI106" s="183"/>
      <c r="FMK106" s="182"/>
      <c r="FMP106" s="183"/>
      <c r="FMQ106" s="183"/>
      <c r="FMR106" s="183"/>
      <c r="FMS106" s="184"/>
      <c r="FMT106" s="185"/>
      <c r="FMU106" s="183"/>
      <c r="FMW106" s="182"/>
      <c r="FNB106" s="183"/>
      <c r="FNC106" s="183"/>
      <c r="FND106" s="183"/>
      <c r="FNE106" s="184"/>
      <c r="FNF106" s="185"/>
      <c r="FNG106" s="183"/>
      <c r="FNI106" s="182"/>
      <c r="FNN106" s="183"/>
      <c r="FNO106" s="183"/>
      <c r="FNP106" s="183"/>
      <c r="FNQ106" s="184"/>
      <c r="FNR106" s="185"/>
      <c r="FNS106" s="183"/>
      <c r="FNU106" s="182"/>
      <c r="FNZ106" s="183"/>
      <c r="FOA106" s="183"/>
      <c r="FOB106" s="183"/>
      <c r="FOC106" s="184"/>
      <c r="FOD106" s="185"/>
      <c r="FOE106" s="183"/>
      <c r="FOG106" s="182"/>
      <c r="FOL106" s="183"/>
      <c r="FOM106" s="183"/>
      <c r="FON106" s="183"/>
      <c r="FOO106" s="184"/>
      <c r="FOP106" s="185"/>
      <c r="FOQ106" s="183"/>
      <c r="FOS106" s="182"/>
      <c r="FOX106" s="183"/>
      <c r="FOY106" s="183"/>
      <c r="FOZ106" s="183"/>
      <c r="FPA106" s="184"/>
      <c r="FPB106" s="185"/>
      <c r="FPC106" s="183"/>
      <c r="FPE106" s="182"/>
      <c r="FPJ106" s="183"/>
      <c r="FPK106" s="183"/>
      <c r="FPL106" s="183"/>
      <c r="FPM106" s="184"/>
      <c r="FPN106" s="185"/>
      <c r="FPO106" s="183"/>
      <c r="FPQ106" s="182"/>
      <c r="FPV106" s="183"/>
      <c r="FPW106" s="183"/>
      <c r="FPX106" s="183"/>
      <c r="FPY106" s="184"/>
      <c r="FPZ106" s="185"/>
      <c r="FQA106" s="183"/>
      <c r="FQC106" s="182"/>
      <c r="FQH106" s="183"/>
      <c r="FQI106" s="183"/>
      <c r="FQJ106" s="183"/>
      <c r="FQK106" s="184"/>
      <c r="FQL106" s="185"/>
      <c r="FQM106" s="183"/>
      <c r="FQO106" s="182"/>
      <c r="FQT106" s="183"/>
      <c r="FQU106" s="183"/>
      <c r="FQV106" s="183"/>
      <c r="FQW106" s="184"/>
      <c r="FQX106" s="185"/>
      <c r="FQY106" s="183"/>
      <c r="FRA106" s="182"/>
      <c r="FRF106" s="183"/>
      <c r="FRG106" s="183"/>
      <c r="FRH106" s="183"/>
      <c r="FRI106" s="184"/>
      <c r="FRJ106" s="185"/>
      <c r="FRK106" s="183"/>
      <c r="FRM106" s="182"/>
      <c r="FRR106" s="183"/>
      <c r="FRS106" s="183"/>
      <c r="FRT106" s="183"/>
      <c r="FRU106" s="184"/>
      <c r="FRV106" s="185"/>
      <c r="FRW106" s="183"/>
      <c r="FRY106" s="182"/>
      <c r="FSD106" s="183"/>
      <c r="FSE106" s="183"/>
      <c r="FSF106" s="183"/>
      <c r="FSG106" s="184"/>
      <c r="FSH106" s="185"/>
      <c r="FSI106" s="183"/>
      <c r="FSK106" s="182"/>
      <c r="FSP106" s="183"/>
      <c r="FSQ106" s="183"/>
      <c r="FSR106" s="183"/>
      <c r="FSS106" s="184"/>
      <c r="FST106" s="185"/>
      <c r="FSU106" s="183"/>
      <c r="FSW106" s="182"/>
      <c r="FTB106" s="183"/>
      <c r="FTC106" s="183"/>
      <c r="FTD106" s="183"/>
      <c r="FTE106" s="184"/>
      <c r="FTF106" s="185"/>
      <c r="FTG106" s="183"/>
      <c r="FTI106" s="182"/>
      <c r="FTN106" s="183"/>
      <c r="FTO106" s="183"/>
      <c r="FTP106" s="183"/>
      <c r="FTQ106" s="184"/>
      <c r="FTR106" s="185"/>
      <c r="FTS106" s="183"/>
      <c r="FTU106" s="182"/>
      <c r="FTZ106" s="183"/>
      <c r="FUA106" s="183"/>
      <c r="FUB106" s="183"/>
      <c r="FUC106" s="184"/>
      <c r="FUD106" s="185"/>
      <c r="FUE106" s="183"/>
      <c r="FUG106" s="182"/>
      <c r="FUL106" s="183"/>
      <c r="FUM106" s="183"/>
      <c r="FUN106" s="183"/>
      <c r="FUO106" s="184"/>
      <c r="FUP106" s="185"/>
      <c r="FUQ106" s="183"/>
      <c r="FUS106" s="182"/>
      <c r="FUX106" s="183"/>
      <c r="FUY106" s="183"/>
      <c r="FUZ106" s="183"/>
      <c r="FVA106" s="184"/>
      <c r="FVB106" s="185"/>
      <c r="FVC106" s="183"/>
      <c r="FVE106" s="182"/>
      <c r="FVJ106" s="183"/>
      <c r="FVK106" s="183"/>
      <c r="FVL106" s="183"/>
      <c r="FVM106" s="184"/>
      <c r="FVN106" s="185"/>
      <c r="FVO106" s="183"/>
      <c r="FVQ106" s="182"/>
      <c r="FVV106" s="183"/>
      <c r="FVW106" s="183"/>
      <c r="FVX106" s="183"/>
      <c r="FVY106" s="184"/>
      <c r="FVZ106" s="185"/>
      <c r="FWA106" s="183"/>
      <c r="FWC106" s="182"/>
      <c r="FWH106" s="183"/>
      <c r="FWI106" s="183"/>
      <c r="FWJ106" s="183"/>
      <c r="FWK106" s="184"/>
      <c r="FWL106" s="185"/>
      <c r="FWM106" s="183"/>
      <c r="FWO106" s="182"/>
      <c r="FWT106" s="183"/>
      <c r="FWU106" s="183"/>
      <c r="FWV106" s="183"/>
      <c r="FWW106" s="184"/>
      <c r="FWX106" s="185"/>
      <c r="FWY106" s="183"/>
      <c r="FXA106" s="182"/>
      <c r="FXF106" s="183"/>
      <c r="FXG106" s="183"/>
      <c r="FXH106" s="183"/>
      <c r="FXI106" s="184"/>
      <c r="FXJ106" s="185"/>
      <c r="FXK106" s="183"/>
      <c r="FXM106" s="182"/>
      <c r="FXR106" s="183"/>
      <c r="FXS106" s="183"/>
      <c r="FXT106" s="183"/>
      <c r="FXU106" s="184"/>
      <c r="FXV106" s="185"/>
      <c r="FXW106" s="183"/>
      <c r="FXY106" s="182"/>
      <c r="FYD106" s="183"/>
      <c r="FYE106" s="183"/>
      <c r="FYF106" s="183"/>
      <c r="FYG106" s="184"/>
      <c r="FYH106" s="185"/>
      <c r="FYI106" s="183"/>
      <c r="FYK106" s="182"/>
      <c r="FYP106" s="183"/>
      <c r="FYQ106" s="183"/>
      <c r="FYR106" s="183"/>
      <c r="FYS106" s="184"/>
      <c r="FYT106" s="185"/>
      <c r="FYU106" s="183"/>
      <c r="FYW106" s="182"/>
      <c r="FZB106" s="183"/>
      <c r="FZC106" s="183"/>
      <c r="FZD106" s="183"/>
      <c r="FZE106" s="184"/>
      <c r="FZF106" s="185"/>
      <c r="FZG106" s="183"/>
      <c r="FZI106" s="182"/>
      <c r="FZN106" s="183"/>
      <c r="FZO106" s="183"/>
      <c r="FZP106" s="183"/>
      <c r="FZQ106" s="184"/>
      <c r="FZR106" s="185"/>
      <c r="FZS106" s="183"/>
      <c r="FZU106" s="182"/>
      <c r="FZZ106" s="183"/>
      <c r="GAA106" s="183"/>
      <c r="GAB106" s="183"/>
      <c r="GAC106" s="184"/>
      <c r="GAD106" s="185"/>
      <c r="GAE106" s="183"/>
      <c r="GAG106" s="182"/>
      <c r="GAL106" s="183"/>
      <c r="GAM106" s="183"/>
      <c r="GAN106" s="183"/>
      <c r="GAO106" s="184"/>
      <c r="GAP106" s="185"/>
      <c r="GAQ106" s="183"/>
      <c r="GAS106" s="182"/>
      <c r="GAX106" s="183"/>
      <c r="GAY106" s="183"/>
      <c r="GAZ106" s="183"/>
      <c r="GBA106" s="184"/>
      <c r="GBB106" s="185"/>
      <c r="GBC106" s="183"/>
      <c r="GBE106" s="182"/>
      <c r="GBJ106" s="183"/>
      <c r="GBK106" s="183"/>
      <c r="GBL106" s="183"/>
      <c r="GBM106" s="184"/>
      <c r="GBN106" s="185"/>
      <c r="GBO106" s="183"/>
      <c r="GBQ106" s="182"/>
      <c r="GBV106" s="183"/>
      <c r="GBW106" s="183"/>
      <c r="GBX106" s="183"/>
      <c r="GBY106" s="184"/>
      <c r="GBZ106" s="185"/>
      <c r="GCA106" s="183"/>
      <c r="GCC106" s="182"/>
      <c r="GCH106" s="183"/>
      <c r="GCI106" s="183"/>
      <c r="GCJ106" s="183"/>
      <c r="GCK106" s="184"/>
      <c r="GCL106" s="185"/>
      <c r="GCM106" s="183"/>
      <c r="GCO106" s="182"/>
      <c r="GCT106" s="183"/>
      <c r="GCU106" s="183"/>
      <c r="GCV106" s="183"/>
      <c r="GCW106" s="184"/>
      <c r="GCX106" s="185"/>
      <c r="GCY106" s="183"/>
      <c r="GDA106" s="182"/>
      <c r="GDF106" s="183"/>
      <c r="GDG106" s="183"/>
      <c r="GDH106" s="183"/>
      <c r="GDI106" s="184"/>
      <c r="GDJ106" s="185"/>
      <c r="GDK106" s="183"/>
      <c r="GDM106" s="182"/>
      <c r="GDR106" s="183"/>
      <c r="GDS106" s="183"/>
      <c r="GDT106" s="183"/>
      <c r="GDU106" s="184"/>
      <c r="GDV106" s="185"/>
      <c r="GDW106" s="183"/>
      <c r="GDY106" s="182"/>
      <c r="GED106" s="183"/>
      <c r="GEE106" s="183"/>
      <c r="GEF106" s="183"/>
      <c r="GEG106" s="184"/>
      <c r="GEH106" s="185"/>
      <c r="GEI106" s="183"/>
      <c r="GEK106" s="182"/>
      <c r="GEP106" s="183"/>
      <c r="GEQ106" s="183"/>
      <c r="GER106" s="183"/>
      <c r="GES106" s="184"/>
      <c r="GET106" s="185"/>
      <c r="GEU106" s="183"/>
      <c r="GEW106" s="182"/>
      <c r="GFB106" s="183"/>
      <c r="GFC106" s="183"/>
      <c r="GFD106" s="183"/>
      <c r="GFE106" s="184"/>
      <c r="GFF106" s="185"/>
      <c r="GFG106" s="183"/>
      <c r="GFI106" s="182"/>
      <c r="GFN106" s="183"/>
      <c r="GFO106" s="183"/>
      <c r="GFP106" s="183"/>
      <c r="GFQ106" s="184"/>
      <c r="GFR106" s="185"/>
      <c r="GFS106" s="183"/>
      <c r="GFU106" s="182"/>
      <c r="GFZ106" s="183"/>
      <c r="GGA106" s="183"/>
      <c r="GGB106" s="183"/>
      <c r="GGC106" s="184"/>
      <c r="GGD106" s="185"/>
      <c r="GGE106" s="183"/>
      <c r="GGG106" s="182"/>
      <c r="GGL106" s="183"/>
      <c r="GGM106" s="183"/>
      <c r="GGN106" s="183"/>
      <c r="GGO106" s="184"/>
      <c r="GGP106" s="185"/>
      <c r="GGQ106" s="183"/>
      <c r="GGS106" s="182"/>
      <c r="GGX106" s="183"/>
      <c r="GGY106" s="183"/>
      <c r="GGZ106" s="183"/>
      <c r="GHA106" s="184"/>
      <c r="GHB106" s="185"/>
      <c r="GHC106" s="183"/>
      <c r="GHE106" s="182"/>
      <c r="GHJ106" s="183"/>
      <c r="GHK106" s="183"/>
      <c r="GHL106" s="183"/>
      <c r="GHM106" s="184"/>
      <c r="GHN106" s="185"/>
      <c r="GHO106" s="183"/>
      <c r="GHQ106" s="182"/>
      <c r="GHV106" s="183"/>
      <c r="GHW106" s="183"/>
      <c r="GHX106" s="183"/>
      <c r="GHY106" s="184"/>
      <c r="GHZ106" s="185"/>
      <c r="GIA106" s="183"/>
      <c r="GIC106" s="182"/>
      <c r="GIH106" s="183"/>
      <c r="GII106" s="183"/>
      <c r="GIJ106" s="183"/>
      <c r="GIK106" s="184"/>
      <c r="GIL106" s="185"/>
      <c r="GIM106" s="183"/>
      <c r="GIO106" s="182"/>
      <c r="GIT106" s="183"/>
      <c r="GIU106" s="183"/>
      <c r="GIV106" s="183"/>
      <c r="GIW106" s="184"/>
      <c r="GIX106" s="185"/>
      <c r="GIY106" s="183"/>
      <c r="GJA106" s="182"/>
      <c r="GJF106" s="183"/>
      <c r="GJG106" s="183"/>
      <c r="GJH106" s="183"/>
      <c r="GJI106" s="184"/>
      <c r="GJJ106" s="185"/>
      <c r="GJK106" s="183"/>
      <c r="GJM106" s="182"/>
      <c r="GJR106" s="183"/>
      <c r="GJS106" s="183"/>
      <c r="GJT106" s="183"/>
      <c r="GJU106" s="184"/>
      <c r="GJV106" s="185"/>
      <c r="GJW106" s="183"/>
      <c r="GJY106" s="182"/>
      <c r="GKD106" s="183"/>
      <c r="GKE106" s="183"/>
      <c r="GKF106" s="183"/>
      <c r="GKG106" s="184"/>
      <c r="GKH106" s="185"/>
      <c r="GKI106" s="183"/>
      <c r="GKK106" s="182"/>
      <c r="GKP106" s="183"/>
      <c r="GKQ106" s="183"/>
      <c r="GKR106" s="183"/>
      <c r="GKS106" s="184"/>
      <c r="GKT106" s="185"/>
      <c r="GKU106" s="183"/>
      <c r="GKW106" s="182"/>
      <c r="GLB106" s="183"/>
      <c r="GLC106" s="183"/>
      <c r="GLD106" s="183"/>
      <c r="GLE106" s="184"/>
      <c r="GLF106" s="185"/>
      <c r="GLG106" s="183"/>
      <c r="GLI106" s="182"/>
      <c r="GLN106" s="183"/>
      <c r="GLO106" s="183"/>
      <c r="GLP106" s="183"/>
      <c r="GLQ106" s="184"/>
      <c r="GLR106" s="185"/>
      <c r="GLS106" s="183"/>
      <c r="GLU106" s="182"/>
      <c r="GLZ106" s="183"/>
      <c r="GMA106" s="183"/>
      <c r="GMB106" s="183"/>
      <c r="GMC106" s="184"/>
      <c r="GMD106" s="185"/>
      <c r="GME106" s="183"/>
      <c r="GMG106" s="182"/>
      <c r="GML106" s="183"/>
      <c r="GMM106" s="183"/>
      <c r="GMN106" s="183"/>
      <c r="GMO106" s="184"/>
      <c r="GMP106" s="185"/>
      <c r="GMQ106" s="183"/>
      <c r="GMS106" s="182"/>
      <c r="GMX106" s="183"/>
      <c r="GMY106" s="183"/>
      <c r="GMZ106" s="183"/>
      <c r="GNA106" s="184"/>
      <c r="GNB106" s="185"/>
      <c r="GNC106" s="183"/>
      <c r="GNE106" s="182"/>
      <c r="GNJ106" s="183"/>
      <c r="GNK106" s="183"/>
      <c r="GNL106" s="183"/>
      <c r="GNM106" s="184"/>
      <c r="GNN106" s="185"/>
      <c r="GNO106" s="183"/>
      <c r="GNQ106" s="182"/>
      <c r="GNV106" s="183"/>
      <c r="GNW106" s="183"/>
      <c r="GNX106" s="183"/>
      <c r="GNY106" s="184"/>
      <c r="GNZ106" s="185"/>
      <c r="GOA106" s="183"/>
      <c r="GOC106" s="182"/>
      <c r="GOH106" s="183"/>
      <c r="GOI106" s="183"/>
      <c r="GOJ106" s="183"/>
      <c r="GOK106" s="184"/>
      <c r="GOL106" s="185"/>
      <c r="GOM106" s="183"/>
      <c r="GOO106" s="182"/>
      <c r="GOT106" s="183"/>
      <c r="GOU106" s="183"/>
      <c r="GOV106" s="183"/>
      <c r="GOW106" s="184"/>
      <c r="GOX106" s="185"/>
      <c r="GOY106" s="183"/>
      <c r="GPA106" s="182"/>
      <c r="GPF106" s="183"/>
      <c r="GPG106" s="183"/>
      <c r="GPH106" s="183"/>
      <c r="GPI106" s="184"/>
      <c r="GPJ106" s="185"/>
      <c r="GPK106" s="183"/>
      <c r="GPM106" s="182"/>
      <c r="GPR106" s="183"/>
      <c r="GPS106" s="183"/>
      <c r="GPT106" s="183"/>
      <c r="GPU106" s="184"/>
      <c r="GPV106" s="185"/>
      <c r="GPW106" s="183"/>
      <c r="GPY106" s="182"/>
      <c r="GQD106" s="183"/>
      <c r="GQE106" s="183"/>
      <c r="GQF106" s="183"/>
      <c r="GQG106" s="184"/>
      <c r="GQH106" s="185"/>
      <c r="GQI106" s="183"/>
      <c r="GQK106" s="182"/>
      <c r="GQP106" s="183"/>
      <c r="GQQ106" s="183"/>
      <c r="GQR106" s="183"/>
      <c r="GQS106" s="184"/>
      <c r="GQT106" s="185"/>
      <c r="GQU106" s="183"/>
      <c r="GQW106" s="182"/>
      <c r="GRB106" s="183"/>
      <c r="GRC106" s="183"/>
      <c r="GRD106" s="183"/>
      <c r="GRE106" s="184"/>
      <c r="GRF106" s="185"/>
      <c r="GRG106" s="183"/>
      <c r="GRI106" s="182"/>
      <c r="GRN106" s="183"/>
      <c r="GRO106" s="183"/>
      <c r="GRP106" s="183"/>
      <c r="GRQ106" s="184"/>
      <c r="GRR106" s="185"/>
      <c r="GRS106" s="183"/>
      <c r="GRU106" s="182"/>
      <c r="GRZ106" s="183"/>
      <c r="GSA106" s="183"/>
      <c r="GSB106" s="183"/>
      <c r="GSC106" s="184"/>
      <c r="GSD106" s="185"/>
      <c r="GSE106" s="183"/>
      <c r="GSG106" s="182"/>
      <c r="GSL106" s="183"/>
      <c r="GSM106" s="183"/>
      <c r="GSN106" s="183"/>
      <c r="GSO106" s="184"/>
      <c r="GSP106" s="185"/>
      <c r="GSQ106" s="183"/>
      <c r="GSS106" s="182"/>
      <c r="GSX106" s="183"/>
      <c r="GSY106" s="183"/>
      <c r="GSZ106" s="183"/>
      <c r="GTA106" s="184"/>
      <c r="GTB106" s="185"/>
      <c r="GTC106" s="183"/>
      <c r="GTE106" s="182"/>
      <c r="GTJ106" s="183"/>
      <c r="GTK106" s="183"/>
      <c r="GTL106" s="183"/>
      <c r="GTM106" s="184"/>
      <c r="GTN106" s="185"/>
      <c r="GTO106" s="183"/>
      <c r="GTQ106" s="182"/>
      <c r="GTV106" s="183"/>
      <c r="GTW106" s="183"/>
      <c r="GTX106" s="183"/>
      <c r="GTY106" s="184"/>
      <c r="GTZ106" s="185"/>
      <c r="GUA106" s="183"/>
      <c r="GUC106" s="182"/>
      <c r="GUH106" s="183"/>
      <c r="GUI106" s="183"/>
      <c r="GUJ106" s="183"/>
      <c r="GUK106" s="184"/>
      <c r="GUL106" s="185"/>
      <c r="GUM106" s="183"/>
      <c r="GUO106" s="182"/>
      <c r="GUT106" s="183"/>
      <c r="GUU106" s="183"/>
      <c r="GUV106" s="183"/>
      <c r="GUW106" s="184"/>
      <c r="GUX106" s="185"/>
      <c r="GUY106" s="183"/>
      <c r="GVA106" s="182"/>
      <c r="GVF106" s="183"/>
      <c r="GVG106" s="183"/>
      <c r="GVH106" s="183"/>
      <c r="GVI106" s="184"/>
      <c r="GVJ106" s="185"/>
      <c r="GVK106" s="183"/>
      <c r="GVM106" s="182"/>
      <c r="GVR106" s="183"/>
      <c r="GVS106" s="183"/>
      <c r="GVT106" s="183"/>
      <c r="GVU106" s="184"/>
      <c r="GVV106" s="185"/>
      <c r="GVW106" s="183"/>
      <c r="GVY106" s="182"/>
      <c r="GWD106" s="183"/>
      <c r="GWE106" s="183"/>
      <c r="GWF106" s="183"/>
      <c r="GWG106" s="184"/>
      <c r="GWH106" s="185"/>
      <c r="GWI106" s="183"/>
      <c r="GWK106" s="182"/>
      <c r="GWP106" s="183"/>
      <c r="GWQ106" s="183"/>
      <c r="GWR106" s="183"/>
      <c r="GWS106" s="184"/>
      <c r="GWT106" s="185"/>
      <c r="GWU106" s="183"/>
      <c r="GWW106" s="182"/>
      <c r="GXB106" s="183"/>
      <c r="GXC106" s="183"/>
      <c r="GXD106" s="183"/>
      <c r="GXE106" s="184"/>
      <c r="GXF106" s="185"/>
      <c r="GXG106" s="183"/>
      <c r="GXI106" s="182"/>
      <c r="GXN106" s="183"/>
      <c r="GXO106" s="183"/>
      <c r="GXP106" s="183"/>
      <c r="GXQ106" s="184"/>
      <c r="GXR106" s="185"/>
      <c r="GXS106" s="183"/>
      <c r="GXU106" s="182"/>
      <c r="GXZ106" s="183"/>
      <c r="GYA106" s="183"/>
      <c r="GYB106" s="183"/>
      <c r="GYC106" s="184"/>
      <c r="GYD106" s="185"/>
      <c r="GYE106" s="183"/>
      <c r="GYG106" s="182"/>
      <c r="GYL106" s="183"/>
      <c r="GYM106" s="183"/>
      <c r="GYN106" s="183"/>
      <c r="GYO106" s="184"/>
      <c r="GYP106" s="185"/>
      <c r="GYQ106" s="183"/>
      <c r="GYS106" s="182"/>
      <c r="GYX106" s="183"/>
      <c r="GYY106" s="183"/>
      <c r="GYZ106" s="183"/>
      <c r="GZA106" s="184"/>
      <c r="GZB106" s="185"/>
      <c r="GZC106" s="183"/>
      <c r="GZE106" s="182"/>
      <c r="GZJ106" s="183"/>
      <c r="GZK106" s="183"/>
      <c r="GZL106" s="183"/>
      <c r="GZM106" s="184"/>
      <c r="GZN106" s="185"/>
      <c r="GZO106" s="183"/>
      <c r="GZQ106" s="182"/>
      <c r="GZV106" s="183"/>
      <c r="GZW106" s="183"/>
      <c r="GZX106" s="183"/>
      <c r="GZY106" s="184"/>
      <c r="GZZ106" s="185"/>
      <c r="HAA106" s="183"/>
      <c r="HAC106" s="182"/>
      <c r="HAH106" s="183"/>
      <c r="HAI106" s="183"/>
      <c r="HAJ106" s="183"/>
      <c r="HAK106" s="184"/>
      <c r="HAL106" s="185"/>
      <c r="HAM106" s="183"/>
      <c r="HAO106" s="182"/>
      <c r="HAT106" s="183"/>
      <c r="HAU106" s="183"/>
      <c r="HAV106" s="183"/>
      <c r="HAW106" s="184"/>
      <c r="HAX106" s="185"/>
      <c r="HAY106" s="183"/>
      <c r="HBA106" s="182"/>
      <c r="HBF106" s="183"/>
      <c r="HBG106" s="183"/>
      <c r="HBH106" s="183"/>
      <c r="HBI106" s="184"/>
      <c r="HBJ106" s="185"/>
      <c r="HBK106" s="183"/>
      <c r="HBM106" s="182"/>
      <c r="HBR106" s="183"/>
      <c r="HBS106" s="183"/>
      <c r="HBT106" s="183"/>
      <c r="HBU106" s="184"/>
      <c r="HBV106" s="185"/>
      <c r="HBW106" s="183"/>
      <c r="HBY106" s="182"/>
      <c r="HCD106" s="183"/>
      <c r="HCE106" s="183"/>
      <c r="HCF106" s="183"/>
      <c r="HCG106" s="184"/>
      <c r="HCH106" s="185"/>
      <c r="HCI106" s="183"/>
      <c r="HCK106" s="182"/>
      <c r="HCP106" s="183"/>
      <c r="HCQ106" s="183"/>
      <c r="HCR106" s="183"/>
      <c r="HCS106" s="184"/>
      <c r="HCT106" s="185"/>
      <c r="HCU106" s="183"/>
      <c r="HCW106" s="182"/>
      <c r="HDB106" s="183"/>
      <c r="HDC106" s="183"/>
      <c r="HDD106" s="183"/>
      <c r="HDE106" s="184"/>
      <c r="HDF106" s="185"/>
      <c r="HDG106" s="183"/>
      <c r="HDI106" s="182"/>
      <c r="HDN106" s="183"/>
      <c r="HDO106" s="183"/>
      <c r="HDP106" s="183"/>
      <c r="HDQ106" s="184"/>
      <c r="HDR106" s="185"/>
      <c r="HDS106" s="183"/>
      <c r="HDU106" s="182"/>
      <c r="HDZ106" s="183"/>
      <c r="HEA106" s="183"/>
      <c r="HEB106" s="183"/>
      <c r="HEC106" s="184"/>
      <c r="HED106" s="185"/>
      <c r="HEE106" s="183"/>
      <c r="HEG106" s="182"/>
      <c r="HEL106" s="183"/>
      <c r="HEM106" s="183"/>
      <c r="HEN106" s="183"/>
      <c r="HEO106" s="184"/>
      <c r="HEP106" s="185"/>
      <c r="HEQ106" s="183"/>
      <c r="HES106" s="182"/>
      <c r="HEX106" s="183"/>
      <c r="HEY106" s="183"/>
      <c r="HEZ106" s="183"/>
      <c r="HFA106" s="184"/>
      <c r="HFB106" s="185"/>
      <c r="HFC106" s="183"/>
      <c r="HFE106" s="182"/>
      <c r="HFJ106" s="183"/>
      <c r="HFK106" s="183"/>
      <c r="HFL106" s="183"/>
      <c r="HFM106" s="184"/>
      <c r="HFN106" s="185"/>
      <c r="HFO106" s="183"/>
      <c r="HFQ106" s="182"/>
      <c r="HFV106" s="183"/>
      <c r="HFW106" s="183"/>
      <c r="HFX106" s="183"/>
      <c r="HFY106" s="184"/>
      <c r="HFZ106" s="185"/>
      <c r="HGA106" s="183"/>
      <c r="HGC106" s="182"/>
      <c r="HGH106" s="183"/>
      <c r="HGI106" s="183"/>
      <c r="HGJ106" s="183"/>
      <c r="HGK106" s="184"/>
      <c r="HGL106" s="185"/>
      <c r="HGM106" s="183"/>
      <c r="HGO106" s="182"/>
      <c r="HGT106" s="183"/>
      <c r="HGU106" s="183"/>
      <c r="HGV106" s="183"/>
      <c r="HGW106" s="184"/>
      <c r="HGX106" s="185"/>
      <c r="HGY106" s="183"/>
      <c r="HHA106" s="182"/>
      <c r="HHF106" s="183"/>
      <c r="HHG106" s="183"/>
      <c r="HHH106" s="183"/>
      <c r="HHI106" s="184"/>
      <c r="HHJ106" s="185"/>
      <c r="HHK106" s="183"/>
      <c r="HHM106" s="182"/>
      <c r="HHR106" s="183"/>
      <c r="HHS106" s="183"/>
      <c r="HHT106" s="183"/>
      <c r="HHU106" s="184"/>
      <c r="HHV106" s="185"/>
      <c r="HHW106" s="183"/>
      <c r="HHY106" s="182"/>
      <c r="HID106" s="183"/>
      <c r="HIE106" s="183"/>
      <c r="HIF106" s="183"/>
      <c r="HIG106" s="184"/>
      <c r="HIH106" s="185"/>
      <c r="HII106" s="183"/>
      <c r="HIK106" s="182"/>
      <c r="HIP106" s="183"/>
      <c r="HIQ106" s="183"/>
      <c r="HIR106" s="183"/>
      <c r="HIS106" s="184"/>
      <c r="HIT106" s="185"/>
      <c r="HIU106" s="183"/>
      <c r="HIW106" s="182"/>
      <c r="HJB106" s="183"/>
      <c r="HJC106" s="183"/>
      <c r="HJD106" s="183"/>
      <c r="HJE106" s="184"/>
      <c r="HJF106" s="185"/>
      <c r="HJG106" s="183"/>
      <c r="HJI106" s="182"/>
      <c r="HJN106" s="183"/>
      <c r="HJO106" s="183"/>
      <c r="HJP106" s="183"/>
      <c r="HJQ106" s="184"/>
      <c r="HJR106" s="185"/>
      <c r="HJS106" s="183"/>
      <c r="HJU106" s="182"/>
      <c r="HJZ106" s="183"/>
      <c r="HKA106" s="183"/>
      <c r="HKB106" s="183"/>
      <c r="HKC106" s="184"/>
      <c r="HKD106" s="185"/>
      <c r="HKE106" s="183"/>
      <c r="HKG106" s="182"/>
      <c r="HKL106" s="183"/>
      <c r="HKM106" s="183"/>
      <c r="HKN106" s="183"/>
      <c r="HKO106" s="184"/>
      <c r="HKP106" s="185"/>
      <c r="HKQ106" s="183"/>
      <c r="HKS106" s="182"/>
      <c r="HKX106" s="183"/>
      <c r="HKY106" s="183"/>
      <c r="HKZ106" s="183"/>
      <c r="HLA106" s="184"/>
      <c r="HLB106" s="185"/>
      <c r="HLC106" s="183"/>
      <c r="HLE106" s="182"/>
      <c r="HLJ106" s="183"/>
      <c r="HLK106" s="183"/>
      <c r="HLL106" s="183"/>
      <c r="HLM106" s="184"/>
      <c r="HLN106" s="185"/>
      <c r="HLO106" s="183"/>
      <c r="HLQ106" s="182"/>
      <c r="HLV106" s="183"/>
      <c r="HLW106" s="183"/>
      <c r="HLX106" s="183"/>
      <c r="HLY106" s="184"/>
      <c r="HLZ106" s="185"/>
      <c r="HMA106" s="183"/>
      <c r="HMC106" s="182"/>
      <c r="HMH106" s="183"/>
      <c r="HMI106" s="183"/>
      <c r="HMJ106" s="183"/>
      <c r="HMK106" s="184"/>
      <c r="HML106" s="185"/>
      <c r="HMM106" s="183"/>
      <c r="HMO106" s="182"/>
      <c r="HMT106" s="183"/>
      <c r="HMU106" s="183"/>
      <c r="HMV106" s="183"/>
      <c r="HMW106" s="184"/>
      <c r="HMX106" s="185"/>
      <c r="HMY106" s="183"/>
      <c r="HNA106" s="182"/>
      <c r="HNF106" s="183"/>
      <c r="HNG106" s="183"/>
      <c r="HNH106" s="183"/>
      <c r="HNI106" s="184"/>
      <c r="HNJ106" s="185"/>
      <c r="HNK106" s="183"/>
      <c r="HNM106" s="182"/>
      <c r="HNR106" s="183"/>
      <c r="HNS106" s="183"/>
      <c r="HNT106" s="183"/>
      <c r="HNU106" s="184"/>
      <c r="HNV106" s="185"/>
      <c r="HNW106" s="183"/>
      <c r="HNY106" s="182"/>
      <c r="HOD106" s="183"/>
      <c r="HOE106" s="183"/>
      <c r="HOF106" s="183"/>
      <c r="HOG106" s="184"/>
      <c r="HOH106" s="185"/>
      <c r="HOI106" s="183"/>
      <c r="HOK106" s="182"/>
      <c r="HOP106" s="183"/>
      <c r="HOQ106" s="183"/>
      <c r="HOR106" s="183"/>
      <c r="HOS106" s="184"/>
      <c r="HOT106" s="185"/>
      <c r="HOU106" s="183"/>
      <c r="HOW106" s="182"/>
      <c r="HPB106" s="183"/>
      <c r="HPC106" s="183"/>
      <c r="HPD106" s="183"/>
      <c r="HPE106" s="184"/>
      <c r="HPF106" s="185"/>
      <c r="HPG106" s="183"/>
      <c r="HPI106" s="182"/>
      <c r="HPN106" s="183"/>
      <c r="HPO106" s="183"/>
      <c r="HPP106" s="183"/>
      <c r="HPQ106" s="184"/>
      <c r="HPR106" s="185"/>
      <c r="HPS106" s="183"/>
      <c r="HPU106" s="182"/>
      <c r="HPZ106" s="183"/>
      <c r="HQA106" s="183"/>
      <c r="HQB106" s="183"/>
      <c r="HQC106" s="184"/>
      <c r="HQD106" s="185"/>
      <c r="HQE106" s="183"/>
      <c r="HQG106" s="182"/>
      <c r="HQL106" s="183"/>
      <c r="HQM106" s="183"/>
      <c r="HQN106" s="183"/>
      <c r="HQO106" s="184"/>
      <c r="HQP106" s="185"/>
      <c r="HQQ106" s="183"/>
      <c r="HQS106" s="182"/>
      <c r="HQX106" s="183"/>
      <c r="HQY106" s="183"/>
      <c r="HQZ106" s="183"/>
      <c r="HRA106" s="184"/>
      <c r="HRB106" s="185"/>
      <c r="HRC106" s="183"/>
      <c r="HRE106" s="182"/>
      <c r="HRJ106" s="183"/>
      <c r="HRK106" s="183"/>
      <c r="HRL106" s="183"/>
      <c r="HRM106" s="184"/>
      <c r="HRN106" s="185"/>
      <c r="HRO106" s="183"/>
      <c r="HRQ106" s="182"/>
      <c r="HRV106" s="183"/>
      <c r="HRW106" s="183"/>
      <c r="HRX106" s="183"/>
      <c r="HRY106" s="184"/>
      <c r="HRZ106" s="185"/>
      <c r="HSA106" s="183"/>
      <c r="HSC106" s="182"/>
      <c r="HSH106" s="183"/>
      <c r="HSI106" s="183"/>
      <c r="HSJ106" s="183"/>
      <c r="HSK106" s="184"/>
      <c r="HSL106" s="185"/>
      <c r="HSM106" s="183"/>
      <c r="HSO106" s="182"/>
      <c r="HST106" s="183"/>
      <c r="HSU106" s="183"/>
      <c r="HSV106" s="183"/>
      <c r="HSW106" s="184"/>
      <c r="HSX106" s="185"/>
      <c r="HSY106" s="183"/>
      <c r="HTA106" s="182"/>
      <c r="HTF106" s="183"/>
      <c r="HTG106" s="183"/>
      <c r="HTH106" s="183"/>
      <c r="HTI106" s="184"/>
      <c r="HTJ106" s="185"/>
      <c r="HTK106" s="183"/>
      <c r="HTM106" s="182"/>
      <c r="HTR106" s="183"/>
      <c r="HTS106" s="183"/>
      <c r="HTT106" s="183"/>
      <c r="HTU106" s="184"/>
      <c r="HTV106" s="185"/>
      <c r="HTW106" s="183"/>
      <c r="HTY106" s="182"/>
      <c r="HUD106" s="183"/>
      <c r="HUE106" s="183"/>
      <c r="HUF106" s="183"/>
      <c r="HUG106" s="184"/>
      <c r="HUH106" s="185"/>
      <c r="HUI106" s="183"/>
      <c r="HUK106" s="182"/>
      <c r="HUP106" s="183"/>
      <c r="HUQ106" s="183"/>
      <c r="HUR106" s="183"/>
      <c r="HUS106" s="184"/>
      <c r="HUT106" s="185"/>
      <c r="HUU106" s="183"/>
      <c r="HUW106" s="182"/>
      <c r="HVB106" s="183"/>
      <c r="HVC106" s="183"/>
      <c r="HVD106" s="183"/>
      <c r="HVE106" s="184"/>
      <c r="HVF106" s="185"/>
      <c r="HVG106" s="183"/>
      <c r="HVI106" s="182"/>
      <c r="HVN106" s="183"/>
      <c r="HVO106" s="183"/>
      <c r="HVP106" s="183"/>
      <c r="HVQ106" s="184"/>
      <c r="HVR106" s="185"/>
      <c r="HVS106" s="183"/>
      <c r="HVU106" s="182"/>
      <c r="HVZ106" s="183"/>
      <c r="HWA106" s="183"/>
      <c r="HWB106" s="183"/>
      <c r="HWC106" s="184"/>
      <c r="HWD106" s="185"/>
      <c r="HWE106" s="183"/>
      <c r="HWG106" s="182"/>
      <c r="HWL106" s="183"/>
      <c r="HWM106" s="183"/>
      <c r="HWN106" s="183"/>
      <c r="HWO106" s="184"/>
      <c r="HWP106" s="185"/>
      <c r="HWQ106" s="183"/>
      <c r="HWS106" s="182"/>
      <c r="HWX106" s="183"/>
      <c r="HWY106" s="183"/>
      <c r="HWZ106" s="183"/>
      <c r="HXA106" s="184"/>
      <c r="HXB106" s="185"/>
      <c r="HXC106" s="183"/>
      <c r="HXE106" s="182"/>
      <c r="HXJ106" s="183"/>
      <c r="HXK106" s="183"/>
      <c r="HXL106" s="183"/>
      <c r="HXM106" s="184"/>
      <c r="HXN106" s="185"/>
      <c r="HXO106" s="183"/>
      <c r="HXQ106" s="182"/>
      <c r="HXV106" s="183"/>
      <c r="HXW106" s="183"/>
      <c r="HXX106" s="183"/>
      <c r="HXY106" s="184"/>
      <c r="HXZ106" s="185"/>
      <c r="HYA106" s="183"/>
      <c r="HYC106" s="182"/>
      <c r="HYH106" s="183"/>
      <c r="HYI106" s="183"/>
      <c r="HYJ106" s="183"/>
      <c r="HYK106" s="184"/>
      <c r="HYL106" s="185"/>
      <c r="HYM106" s="183"/>
      <c r="HYO106" s="182"/>
      <c r="HYT106" s="183"/>
      <c r="HYU106" s="183"/>
      <c r="HYV106" s="183"/>
      <c r="HYW106" s="184"/>
      <c r="HYX106" s="185"/>
      <c r="HYY106" s="183"/>
      <c r="HZA106" s="182"/>
      <c r="HZF106" s="183"/>
      <c r="HZG106" s="183"/>
      <c r="HZH106" s="183"/>
      <c r="HZI106" s="184"/>
      <c r="HZJ106" s="185"/>
      <c r="HZK106" s="183"/>
      <c r="HZM106" s="182"/>
      <c r="HZR106" s="183"/>
      <c r="HZS106" s="183"/>
      <c r="HZT106" s="183"/>
      <c r="HZU106" s="184"/>
      <c r="HZV106" s="185"/>
      <c r="HZW106" s="183"/>
      <c r="HZY106" s="182"/>
      <c r="IAD106" s="183"/>
      <c r="IAE106" s="183"/>
      <c r="IAF106" s="183"/>
      <c r="IAG106" s="184"/>
      <c r="IAH106" s="185"/>
      <c r="IAI106" s="183"/>
      <c r="IAK106" s="182"/>
      <c r="IAP106" s="183"/>
      <c r="IAQ106" s="183"/>
      <c r="IAR106" s="183"/>
      <c r="IAS106" s="184"/>
      <c r="IAT106" s="185"/>
      <c r="IAU106" s="183"/>
      <c r="IAW106" s="182"/>
      <c r="IBB106" s="183"/>
      <c r="IBC106" s="183"/>
      <c r="IBD106" s="183"/>
      <c r="IBE106" s="184"/>
      <c r="IBF106" s="185"/>
      <c r="IBG106" s="183"/>
      <c r="IBI106" s="182"/>
      <c r="IBN106" s="183"/>
      <c r="IBO106" s="183"/>
      <c r="IBP106" s="183"/>
      <c r="IBQ106" s="184"/>
      <c r="IBR106" s="185"/>
      <c r="IBS106" s="183"/>
      <c r="IBU106" s="182"/>
      <c r="IBZ106" s="183"/>
      <c r="ICA106" s="183"/>
      <c r="ICB106" s="183"/>
      <c r="ICC106" s="184"/>
      <c r="ICD106" s="185"/>
      <c r="ICE106" s="183"/>
      <c r="ICG106" s="182"/>
      <c r="ICL106" s="183"/>
      <c r="ICM106" s="183"/>
      <c r="ICN106" s="183"/>
      <c r="ICO106" s="184"/>
      <c r="ICP106" s="185"/>
      <c r="ICQ106" s="183"/>
      <c r="ICS106" s="182"/>
      <c r="ICX106" s="183"/>
      <c r="ICY106" s="183"/>
      <c r="ICZ106" s="183"/>
      <c r="IDA106" s="184"/>
      <c r="IDB106" s="185"/>
      <c r="IDC106" s="183"/>
      <c r="IDE106" s="182"/>
      <c r="IDJ106" s="183"/>
      <c r="IDK106" s="183"/>
      <c r="IDL106" s="183"/>
      <c r="IDM106" s="184"/>
      <c r="IDN106" s="185"/>
      <c r="IDO106" s="183"/>
      <c r="IDQ106" s="182"/>
      <c r="IDV106" s="183"/>
      <c r="IDW106" s="183"/>
      <c r="IDX106" s="183"/>
      <c r="IDY106" s="184"/>
      <c r="IDZ106" s="185"/>
      <c r="IEA106" s="183"/>
      <c r="IEC106" s="182"/>
      <c r="IEH106" s="183"/>
      <c r="IEI106" s="183"/>
      <c r="IEJ106" s="183"/>
      <c r="IEK106" s="184"/>
      <c r="IEL106" s="185"/>
      <c r="IEM106" s="183"/>
      <c r="IEO106" s="182"/>
      <c r="IET106" s="183"/>
      <c r="IEU106" s="183"/>
      <c r="IEV106" s="183"/>
      <c r="IEW106" s="184"/>
      <c r="IEX106" s="185"/>
      <c r="IEY106" s="183"/>
      <c r="IFA106" s="182"/>
      <c r="IFF106" s="183"/>
      <c r="IFG106" s="183"/>
      <c r="IFH106" s="183"/>
      <c r="IFI106" s="184"/>
      <c r="IFJ106" s="185"/>
      <c r="IFK106" s="183"/>
      <c r="IFM106" s="182"/>
      <c r="IFR106" s="183"/>
      <c r="IFS106" s="183"/>
      <c r="IFT106" s="183"/>
      <c r="IFU106" s="184"/>
      <c r="IFV106" s="185"/>
      <c r="IFW106" s="183"/>
      <c r="IFY106" s="182"/>
      <c r="IGD106" s="183"/>
      <c r="IGE106" s="183"/>
      <c r="IGF106" s="183"/>
      <c r="IGG106" s="184"/>
      <c r="IGH106" s="185"/>
      <c r="IGI106" s="183"/>
      <c r="IGK106" s="182"/>
      <c r="IGP106" s="183"/>
      <c r="IGQ106" s="183"/>
      <c r="IGR106" s="183"/>
      <c r="IGS106" s="184"/>
      <c r="IGT106" s="185"/>
      <c r="IGU106" s="183"/>
      <c r="IGW106" s="182"/>
      <c r="IHB106" s="183"/>
      <c r="IHC106" s="183"/>
      <c r="IHD106" s="183"/>
      <c r="IHE106" s="184"/>
      <c r="IHF106" s="185"/>
      <c r="IHG106" s="183"/>
      <c r="IHI106" s="182"/>
      <c r="IHN106" s="183"/>
      <c r="IHO106" s="183"/>
      <c r="IHP106" s="183"/>
      <c r="IHQ106" s="184"/>
      <c r="IHR106" s="185"/>
      <c r="IHS106" s="183"/>
      <c r="IHU106" s="182"/>
      <c r="IHZ106" s="183"/>
      <c r="IIA106" s="183"/>
      <c r="IIB106" s="183"/>
      <c r="IIC106" s="184"/>
      <c r="IID106" s="185"/>
      <c r="IIE106" s="183"/>
      <c r="IIG106" s="182"/>
      <c r="IIL106" s="183"/>
      <c r="IIM106" s="183"/>
      <c r="IIN106" s="183"/>
      <c r="IIO106" s="184"/>
      <c r="IIP106" s="185"/>
      <c r="IIQ106" s="183"/>
      <c r="IIS106" s="182"/>
      <c r="IIX106" s="183"/>
      <c r="IIY106" s="183"/>
      <c r="IIZ106" s="183"/>
      <c r="IJA106" s="184"/>
      <c r="IJB106" s="185"/>
      <c r="IJC106" s="183"/>
      <c r="IJE106" s="182"/>
      <c r="IJJ106" s="183"/>
      <c r="IJK106" s="183"/>
      <c r="IJL106" s="183"/>
      <c r="IJM106" s="184"/>
      <c r="IJN106" s="185"/>
      <c r="IJO106" s="183"/>
      <c r="IJQ106" s="182"/>
      <c r="IJV106" s="183"/>
      <c r="IJW106" s="183"/>
      <c r="IJX106" s="183"/>
      <c r="IJY106" s="184"/>
      <c r="IJZ106" s="185"/>
      <c r="IKA106" s="183"/>
      <c r="IKC106" s="182"/>
      <c r="IKH106" s="183"/>
      <c r="IKI106" s="183"/>
      <c r="IKJ106" s="183"/>
      <c r="IKK106" s="184"/>
      <c r="IKL106" s="185"/>
      <c r="IKM106" s="183"/>
      <c r="IKO106" s="182"/>
      <c r="IKT106" s="183"/>
      <c r="IKU106" s="183"/>
      <c r="IKV106" s="183"/>
      <c r="IKW106" s="184"/>
      <c r="IKX106" s="185"/>
      <c r="IKY106" s="183"/>
      <c r="ILA106" s="182"/>
      <c r="ILF106" s="183"/>
      <c r="ILG106" s="183"/>
      <c r="ILH106" s="183"/>
      <c r="ILI106" s="184"/>
      <c r="ILJ106" s="185"/>
      <c r="ILK106" s="183"/>
      <c r="ILM106" s="182"/>
      <c r="ILR106" s="183"/>
      <c r="ILS106" s="183"/>
      <c r="ILT106" s="183"/>
      <c r="ILU106" s="184"/>
      <c r="ILV106" s="185"/>
      <c r="ILW106" s="183"/>
      <c r="ILY106" s="182"/>
      <c r="IMD106" s="183"/>
      <c r="IME106" s="183"/>
      <c r="IMF106" s="183"/>
      <c r="IMG106" s="184"/>
      <c r="IMH106" s="185"/>
      <c r="IMI106" s="183"/>
      <c r="IMK106" s="182"/>
      <c r="IMP106" s="183"/>
      <c r="IMQ106" s="183"/>
      <c r="IMR106" s="183"/>
      <c r="IMS106" s="184"/>
      <c r="IMT106" s="185"/>
      <c r="IMU106" s="183"/>
      <c r="IMW106" s="182"/>
      <c r="INB106" s="183"/>
      <c r="INC106" s="183"/>
      <c r="IND106" s="183"/>
      <c r="INE106" s="184"/>
      <c r="INF106" s="185"/>
      <c r="ING106" s="183"/>
      <c r="INI106" s="182"/>
      <c r="INN106" s="183"/>
      <c r="INO106" s="183"/>
      <c r="INP106" s="183"/>
      <c r="INQ106" s="184"/>
      <c r="INR106" s="185"/>
      <c r="INS106" s="183"/>
      <c r="INU106" s="182"/>
      <c r="INZ106" s="183"/>
      <c r="IOA106" s="183"/>
      <c r="IOB106" s="183"/>
      <c r="IOC106" s="184"/>
      <c r="IOD106" s="185"/>
      <c r="IOE106" s="183"/>
      <c r="IOG106" s="182"/>
      <c r="IOL106" s="183"/>
      <c r="IOM106" s="183"/>
      <c r="ION106" s="183"/>
      <c r="IOO106" s="184"/>
      <c r="IOP106" s="185"/>
      <c r="IOQ106" s="183"/>
      <c r="IOS106" s="182"/>
      <c r="IOX106" s="183"/>
      <c r="IOY106" s="183"/>
      <c r="IOZ106" s="183"/>
      <c r="IPA106" s="184"/>
      <c r="IPB106" s="185"/>
      <c r="IPC106" s="183"/>
      <c r="IPE106" s="182"/>
      <c r="IPJ106" s="183"/>
      <c r="IPK106" s="183"/>
      <c r="IPL106" s="183"/>
      <c r="IPM106" s="184"/>
      <c r="IPN106" s="185"/>
      <c r="IPO106" s="183"/>
      <c r="IPQ106" s="182"/>
      <c r="IPV106" s="183"/>
      <c r="IPW106" s="183"/>
      <c r="IPX106" s="183"/>
      <c r="IPY106" s="184"/>
      <c r="IPZ106" s="185"/>
      <c r="IQA106" s="183"/>
      <c r="IQC106" s="182"/>
      <c r="IQH106" s="183"/>
      <c r="IQI106" s="183"/>
      <c r="IQJ106" s="183"/>
      <c r="IQK106" s="184"/>
      <c r="IQL106" s="185"/>
      <c r="IQM106" s="183"/>
      <c r="IQO106" s="182"/>
      <c r="IQT106" s="183"/>
      <c r="IQU106" s="183"/>
      <c r="IQV106" s="183"/>
      <c r="IQW106" s="184"/>
      <c r="IQX106" s="185"/>
      <c r="IQY106" s="183"/>
      <c r="IRA106" s="182"/>
      <c r="IRF106" s="183"/>
      <c r="IRG106" s="183"/>
      <c r="IRH106" s="183"/>
      <c r="IRI106" s="184"/>
      <c r="IRJ106" s="185"/>
      <c r="IRK106" s="183"/>
      <c r="IRM106" s="182"/>
      <c r="IRR106" s="183"/>
      <c r="IRS106" s="183"/>
      <c r="IRT106" s="183"/>
      <c r="IRU106" s="184"/>
      <c r="IRV106" s="185"/>
      <c r="IRW106" s="183"/>
      <c r="IRY106" s="182"/>
      <c r="ISD106" s="183"/>
      <c r="ISE106" s="183"/>
      <c r="ISF106" s="183"/>
      <c r="ISG106" s="184"/>
      <c r="ISH106" s="185"/>
      <c r="ISI106" s="183"/>
      <c r="ISK106" s="182"/>
      <c r="ISP106" s="183"/>
      <c r="ISQ106" s="183"/>
      <c r="ISR106" s="183"/>
      <c r="ISS106" s="184"/>
      <c r="IST106" s="185"/>
      <c r="ISU106" s="183"/>
      <c r="ISW106" s="182"/>
      <c r="ITB106" s="183"/>
      <c r="ITC106" s="183"/>
      <c r="ITD106" s="183"/>
      <c r="ITE106" s="184"/>
      <c r="ITF106" s="185"/>
      <c r="ITG106" s="183"/>
      <c r="ITI106" s="182"/>
      <c r="ITN106" s="183"/>
      <c r="ITO106" s="183"/>
      <c r="ITP106" s="183"/>
      <c r="ITQ106" s="184"/>
      <c r="ITR106" s="185"/>
      <c r="ITS106" s="183"/>
      <c r="ITU106" s="182"/>
      <c r="ITZ106" s="183"/>
      <c r="IUA106" s="183"/>
      <c r="IUB106" s="183"/>
      <c r="IUC106" s="184"/>
      <c r="IUD106" s="185"/>
      <c r="IUE106" s="183"/>
      <c r="IUG106" s="182"/>
      <c r="IUL106" s="183"/>
      <c r="IUM106" s="183"/>
      <c r="IUN106" s="183"/>
      <c r="IUO106" s="184"/>
      <c r="IUP106" s="185"/>
      <c r="IUQ106" s="183"/>
      <c r="IUS106" s="182"/>
      <c r="IUX106" s="183"/>
      <c r="IUY106" s="183"/>
      <c r="IUZ106" s="183"/>
      <c r="IVA106" s="184"/>
      <c r="IVB106" s="185"/>
      <c r="IVC106" s="183"/>
      <c r="IVE106" s="182"/>
      <c r="IVJ106" s="183"/>
      <c r="IVK106" s="183"/>
      <c r="IVL106" s="183"/>
      <c r="IVM106" s="184"/>
      <c r="IVN106" s="185"/>
      <c r="IVO106" s="183"/>
      <c r="IVQ106" s="182"/>
      <c r="IVV106" s="183"/>
      <c r="IVW106" s="183"/>
      <c r="IVX106" s="183"/>
      <c r="IVY106" s="184"/>
      <c r="IVZ106" s="185"/>
      <c r="IWA106" s="183"/>
      <c r="IWC106" s="182"/>
      <c r="IWH106" s="183"/>
      <c r="IWI106" s="183"/>
      <c r="IWJ106" s="183"/>
      <c r="IWK106" s="184"/>
      <c r="IWL106" s="185"/>
      <c r="IWM106" s="183"/>
      <c r="IWO106" s="182"/>
      <c r="IWT106" s="183"/>
      <c r="IWU106" s="183"/>
      <c r="IWV106" s="183"/>
      <c r="IWW106" s="184"/>
      <c r="IWX106" s="185"/>
      <c r="IWY106" s="183"/>
      <c r="IXA106" s="182"/>
      <c r="IXF106" s="183"/>
      <c r="IXG106" s="183"/>
      <c r="IXH106" s="183"/>
      <c r="IXI106" s="184"/>
      <c r="IXJ106" s="185"/>
      <c r="IXK106" s="183"/>
      <c r="IXM106" s="182"/>
      <c r="IXR106" s="183"/>
      <c r="IXS106" s="183"/>
      <c r="IXT106" s="183"/>
      <c r="IXU106" s="184"/>
      <c r="IXV106" s="185"/>
      <c r="IXW106" s="183"/>
      <c r="IXY106" s="182"/>
      <c r="IYD106" s="183"/>
      <c r="IYE106" s="183"/>
      <c r="IYF106" s="183"/>
      <c r="IYG106" s="184"/>
      <c r="IYH106" s="185"/>
      <c r="IYI106" s="183"/>
      <c r="IYK106" s="182"/>
      <c r="IYP106" s="183"/>
      <c r="IYQ106" s="183"/>
      <c r="IYR106" s="183"/>
      <c r="IYS106" s="184"/>
      <c r="IYT106" s="185"/>
      <c r="IYU106" s="183"/>
      <c r="IYW106" s="182"/>
      <c r="IZB106" s="183"/>
      <c r="IZC106" s="183"/>
      <c r="IZD106" s="183"/>
      <c r="IZE106" s="184"/>
      <c r="IZF106" s="185"/>
      <c r="IZG106" s="183"/>
      <c r="IZI106" s="182"/>
      <c r="IZN106" s="183"/>
      <c r="IZO106" s="183"/>
      <c r="IZP106" s="183"/>
      <c r="IZQ106" s="184"/>
      <c r="IZR106" s="185"/>
      <c r="IZS106" s="183"/>
      <c r="IZU106" s="182"/>
      <c r="IZZ106" s="183"/>
      <c r="JAA106" s="183"/>
      <c r="JAB106" s="183"/>
      <c r="JAC106" s="184"/>
      <c r="JAD106" s="185"/>
      <c r="JAE106" s="183"/>
      <c r="JAG106" s="182"/>
      <c r="JAL106" s="183"/>
      <c r="JAM106" s="183"/>
      <c r="JAN106" s="183"/>
      <c r="JAO106" s="184"/>
      <c r="JAP106" s="185"/>
      <c r="JAQ106" s="183"/>
      <c r="JAS106" s="182"/>
      <c r="JAX106" s="183"/>
      <c r="JAY106" s="183"/>
      <c r="JAZ106" s="183"/>
      <c r="JBA106" s="184"/>
      <c r="JBB106" s="185"/>
      <c r="JBC106" s="183"/>
      <c r="JBE106" s="182"/>
      <c r="JBJ106" s="183"/>
      <c r="JBK106" s="183"/>
      <c r="JBL106" s="183"/>
      <c r="JBM106" s="184"/>
      <c r="JBN106" s="185"/>
      <c r="JBO106" s="183"/>
      <c r="JBQ106" s="182"/>
      <c r="JBV106" s="183"/>
      <c r="JBW106" s="183"/>
      <c r="JBX106" s="183"/>
      <c r="JBY106" s="184"/>
      <c r="JBZ106" s="185"/>
      <c r="JCA106" s="183"/>
      <c r="JCC106" s="182"/>
      <c r="JCH106" s="183"/>
      <c r="JCI106" s="183"/>
      <c r="JCJ106" s="183"/>
      <c r="JCK106" s="184"/>
      <c r="JCL106" s="185"/>
      <c r="JCM106" s="183"/>
      <c r="JCO106" s="182"/>
      <c r="JCT106" s="183"/>
      <c r="JCU106" s="183"/>
      <c r="JCV106" s="183"/>
      <c r="JCW106" s="184"/>
      <c r="JCX106" s="185"/>
      <c r="JCY106" s="183"/>
      <c r="JDA106" s="182"/>
      <c r="JDF106" s="183"/>
      <c r="JDG106" s="183"/>
      <c r="JDH106" s="183"/>
      <c r="JDI106" s="184"/>
      <c r="JDJ106" s="185"/>
      <c r="JDK106" s="183"/>
      <c r="JDM106" s="182"/>
      <c r="JDR106" s="183"/>
      <c r="JDS106" s="183"/>
      <c r="JDT106" s="183"/>
      <c r="JDU106" s="184"/>
      <c r="JDV106" s="185"/>
      <c r="JDW106" s="183"/>
      <c r="JDY106" s="182"/>
      <c r="JED106" s="183"/>
      <c r="JEE106" s="183"/>
      <c r="JEF106" s="183"/>
      <c r="JEG106" s="184"/>
      <c r="JEH106" s="185"/>
      <c r="JEI106" s="183"/>
      <c r="JEK106" s="182"/>
      <c r="JEP106" s="183"/>
      <c r="JEQ106" s="183"/>
      <c r="JER106" s="183"/>
      <c r="JES106" s="184"/>
      <c r="JET106" s="185"/>
      <c r="JEU106" s="183"/>
      <c r="JEW106" s="182"/>
      <c r="JFB106" s="183"/>
      <c r="JFC106" s="183"/>
      <c r="JFD106" s="183"/>
      <c r="JFE106" s="184"/>
      <c r="JFF106" s="185"/>
      <c r="JFG106" s="183"/>
      <c r="JFI106" s="182"/>
      <c r="JFN106" s="183"/>
      <c r="JFO106" s="183"/>
      <c r="JFP106" s="183"/>
      <c r="JFQ106" s="184"/>
      <c r="JFR106" s="185"/>
      <c r="JFS106" s="183"/>
      <c r="JFU106" s="182"/>
      <c r="JFZ106" s="183"/>
      <c r="JGA106" s="183"/>
      <c r="JGB106" s="183"/>
      <c r="JGC106" s="184"/>
      <c r="JGD106" s="185"/>
      <c r="JGE106" s="183"/>
      <c r="JGG106" s="182"/>
      <c r="JGL106" s="183"/>
      <c r="JGM106" s="183"/>
      <c r="JGN106" s="183"/>
      <c r="JGO106" s="184"/>
      <c r="JGP106" s="185"/>
      <c r="JGQ106" s="183"/>
      <c r="JGS106" s="182"/>
      <c r="JGX106" s="183"/>
      <c r="JGY106" s="183"/>
      <c r="JGZ106" s="183"/>
      <c r="JHA106" s="184"/>
      <c r="JHB106" s="185"/>
      <c r="JHC106" s="183"/>
      <c r="JHE106" s="182"/>
      <c r="JHJ106" s="183"/>
      <c r="JHK106" s="183"/>
      <c r="JHL106" s="183"/>
      <c r="JHM106" s="184"/>
      <c r="JHN106" s="185"/>
      <c r="JHO106" s="183"/>
      <c r="JHQ106" s="182"/>
      <c r="JHV106" s="183"/>
      <c r="JHW106" s="183"/>
      <c r="JHX106" s="183"/>
      <c r="JHY106" s="184"/>
      <c r="JHZ106" s="185"/>
      <c r="JIA106" s="183"/>
      <c r="JIC106" s="182"/>
      <c r="JIH106" s="183"/>
      <c r="JII106" s="183"/>
      <c r="JIJ106" s="183"/>
      <c r="JIK106" s="184"/>
      <c r="JIL106" s="185"/>
      <c r="JIM106" s="183"/>
      <c r="JIO106" s="182"/>
      <c r="JIT106" s="183"/>
      <c r="JIU106" s="183"/>
      <c r="JIV106" s="183"/>
      <c r="JIW106" s="184"/>
      <c r="JIX106" s="185"/>
      <c r="JIY106" s="183"/>
      <c r="JJA106" s="182"/>
      <c r="JJF106" s="183"/>
      <c r="JJG106" s="183"/>
      <c r="JJH106" s="183"/>
      <c r="JJI106" s="184"/>
      <c r="JJJ106" s="185"/>
      <c r="JJK106" s="183"/>
      <c r="JJM106" s="182"/>
      <c r="JJR106" s="183"/>
      <c r="JJS106" s="183"/>
      <c r="JJT106" s="183"/>
      <c r="JJU106" s="184"/>
      <c r="JJV106" s="185"/>
      <c r="JJW106" s="183"/>
      <c r="JJY106" s="182"/>
      <c r="JKD106" s="183"/>
      <c r="JKE106" s="183"/>
      <c r="JKF106" s="183"/>
      <c r="JKG106" s="184"/>
      <c r="JKH106" s="185"/>
      <c r="JKI106" s="183"/>
      <c r="JKK106" s="182"/>
      <c r="JKP106" s="183"/>
      <c r="JKQ106" s="183"/>
      <c r="JKR106" s="183"/>
      <c r="JKS106" s="184"/>
      <c r="JKT106" s="185"/>
      <c r="JKU106" s="183"/>
      <c r="JKW106" s="182"/>
      <c r="JLB106" s="183"/>
      <c r="JLC106" s="183"/>
      <c r="JLD106" s="183"/>
      <c r="JLE106" s="184"/>
      <c r="JLF106" s="185"/>
      <c r="JLG106" s="183"/>
      <c r="JLI106" s="182"/>
      <c r="JLN106" s="183"/>
      <c r="JLO106" s="183"/>
      <c r="JLP106" s="183"/>
      <c r="JLQ106" s="184"/>
      <c r="JLR106" s="185"/>
      <c r="JLS106" s="183"/>
      <c r="JLU106" s="182"/>
      <c r="JLZ106" s="183"/>
      <c r="JMA106" s="183"/>
      <c r="JMB106" s="183"/>
      <c r="JMC106" s="184"/>
      <c r="JMD106" s="185"/>
      <c r="JME106" s="183"/>
      <c r="JMG106" s="182"/>
      <c r="JML106" s="183"/>
      <c r="JMM106" s="183"/>
      <c r="JMN106" s="183"/>
      <c r="JMO106" s="184"/>
      <c r="JMP106" s="185"/>
      <c r="JMQ106" s="183"/>
      <c r="JMS106" s="182"/>
      <c r="JMX106" s="183"/>
      <c r="JMY106" s="183"/>
      <c r="JMZ106" s="183"/>
      <c r="JNA106" s="184"/>
      <c r="JNB106" s="185"/>
      <c r="JNC106" s="183"/>
      <c r="JNE106" s="182"/>
      <c r="JNJ106" s="183"/>
      <c r="JNK106" s="183"/>
      <c r="JNL106" s="183"/>
      <c r="JNM106" s="184"/>
      <c r="JNN106" s="185"/>
      <c r="JNO106" s="183"/>
      <c r="JNQ106" s="182"/>
      <c r="JNV106" s="183"/>
      <c r="JNW106" s="183"/>
      <c r="JNX106" s="183"/>
      <c r="JNY106" s="184"/>
      <c r="JNZ106" s="185"/>
      <c r="JOA106" s="183"/>
      <c r="JOC106" s="182"/>
      <c r="JOH106" s="183"/>
      <c r="JOI106" s="183"/>
      <c r="JOJ106" s="183"/>
      <c r="JOK106" s="184"/>
      <c r="JOL106" s="185"/>
      <c r="JOM106" s="183"/>
      <c r="JOO106" s="182"/>
      <c r="JOT106" s="183"/>
      <c r="JOU106" s="183"/>
      <c r="JOV106" s="183"/>
      <c r="JOW106" s="184"/>
      <c r="JOX106" s="185"/>
      <c r="JOY106" s="183"/>
      <c r="JPA106" s="182"/>
      <c r="JPF106" s="183"/>
      <c r="JPG106" s="183"/>
      <c r="JPH106" s="183"/>
      <c r="JPI106" s="184"/>
      <c r="JPJ106" s="185"/>
      <c r="JPK106" s="183"/>
      <c r="JPM106" s="182"/>
      <c r="JPR106" s="183"/>
      <c r="JPS106" s="183"/>
      <c r="JPT106" s="183"/>
      <c r="JPU106" s="184"/>
      <c r="JPV106" s="185"/>
      <c r="JPW106" s="183"/>
      <c r="JPY106" s="182"/>
      <c r="JQD106" s="183"/>
      <c r="JQE106" s="183"/>
      <c r="JQF106" s="183"/>
      <c r="JQG106" s="184"/>
      <c r="JQH106" s="185"/>
      <c r="JQI106" s="183"/>
      <c r="JQK106" s="182"/>
      <c r="JQP106" s="183"/>
      <c r="JQQ106" s="183"/>
      <c r="JQR106" s="183"/>
      <c r="JQS106" s="184"/>
      <c r="JQT106" s="185"/>
      <c r="JQU106" s="183"/>
      <c r="JQW106" s="182"/>
      <c r="JRB106" s="183"/>
      <c r="JRC106" s="183"/>
      <c r="JRD106" s="183"/>
      <c r="JRE106" s="184"/>
      <c r="JRF106" s="185"/>
      <c r="JRG106" s="183"/>
      <c r="JRI106" s="182"/>
      <c r="JRN106" s="183"/>
      <c r="JRO106" s="183"/>
      <c r="JRP106" s="183"/>
      <c r="JRQ106" s="184"/>
      <c r="JRR106" s="185"/>
      <c r="JRS106" s="183"/>
      <c r="JRU106" s="182"/>
      <c r="JRZ106" s="183"/>
      <c r="JSA106" s="183"/>
      <c r="JSB106" s="183"/>
      <c r="JSC106" s="184"/>
      <c r="JSD106" s="185"/>
      <c r="JSE106" s="183"/>
      <c r="JSG106" s="182"/>
      <c r="JSL106" s="183"/>
      <c r="JSM106" s="183"/>
      <c r="JSN106" s="183"/>
      <c r="JSO106" s="184"/>
      <c r="JSP106" s="185"/>
      <c r="JSQ106" s="183"/>
      <c r="JSS106" s="182"/>
      <c r="JSX106" s="183"/>
      <c r="JSY106" s="183"/>
      <c r="JSZ106" s="183"/>
      <c r="JTA106" s="184"/>
      <c r="JTB106" s="185"/>
      <c r="JTC106" s="183"/>
      <c r="JTE106" s="182"/>
      <c r="JTJ106" s="183"/>
      <c r="JTK106" s="183"/>
      <c r="JTL106" s="183"/>
      <c r="JTM106" s="184"/>
      <c r="JTN106" s="185"/>
      <c r="JTO106" s="183"/>
      <c r="JTQ106" s="182"/>
      <c r="JTV106" s="183"/>
      <c r="JTW106" s="183"/>
      <c r="JTX106" s="183"/>
      <c r="JTY106" s="184"/>
      <c r="JTZ106" s="185"/>
      <c r="JUA106" s="183"/>
      <c r="JUC106" s="182"/>
      <c r="JUH106" s="183"/>
      <c r="JUI106" s="183"/>
      <c r="JUJ106" s="183"/>
      <c r="JUK106" s="184"/>
      <c r="JUL106" s="185"/>
      <c r="JUM106" s="183"/>
      <c r="JUO106" s="182"/>
      <c r="JUT106" s="183"/>
      <c r="JUU106" s="183"/>
      <c r="JUV106" s="183"/>
      <c r="JUW106" s="184"/>
      <c r="JUX106" s="185"/>
      <c r="JUY106" s="183"/>
      <c r="JVA106" s="182"/>
      <c r="JVF106" s="183"/>
      <c r="JVG106" s="183"/>
      <c r="JVH106" s="183"/>
      <c r="JVI106" s="184"/>
      <c r="JVJ106" s="185"/>
      <c r="JVK106" s="183"/>
      <c r="JVM106" s="182"/>
      <c r="JVR106" s="183"/>
      <c r="JVS106" s="183"/>
      <c r="JVT106" s="183"/>
      <c r="JVU106" s="184"/>
      <c r="JVV106" s="185"/>
      <c r="JVW106" s="183"/>
      <c r="JVY106" s="182"/>
      <c r="JWD106" s="183"/>
      <c r="JWE106" s="183"/>
      <c r="JWF106" s="183"/>
      <c r="JWG106" s="184"/>
      <c r="JWH106" s="185"/>
      <c r="JWI106" s="183"/>
      <c r="JWK106" s="182"/>
      <c r="JWP106" s="183"/>
      <c r="JWQ106" s="183"/>
      <c r="JWR106" s="183"/>
      <c r="JWS106" s="184"/>
      <c r="JWT106" s="185"/>
      <c r="JWU106" s="183"/>
      <c r="JWW106" s="182"/>
      <c r="JXB106" s="183"/>
      <c r="JXC106" s="183"/>
      <c r="JXD106" s="183"/>
      <c r="JXE106" s="184"/>
      <c r="JXF106" s="185"/>
      <c r="JXG106" s="183"/>
      <c r="JXI106" s="182"/>
      <c r="JXN106" s="183"/>
      <c r="JXO106" s="183"/>
      <c r="JXP106" s="183"/>
      <c r="JXQ106" s="184"/>
      <c r="JXR106" s="185"/>
      <c r="JXS106" s="183"/>
      <c r="JXU106" s="182"/>
      <c r="JXZ106" s="183"/>
      <c r="JYA106" s="183"/>
      <c r="JYB106" s="183"/>
      <c r="JYC106" s="184"/>
      <c r="JYD106" s="185"/>
      <c r="JYE106" s="183"/>
      <c r="JYG106" s="182"/>
      <c r="JYL106" s="183"/>
      <c r="JYM106" s="183"/>
      <c r="JYN106" s="183"/>
      <c r="JYO106" s="184"/>
      <c r="JYP106" s="185"/>
      <c r="JYQ106" s="183"/>
      <c r="JYS106" s="182"/>
      <c r="JYX106" s="183"/>
      <c r="JYY106" s="183"/>
      <c r="JYZ106" s="183"/>
      <c r="JZA106" s="184"/>
      <c r="JZB106" s="185"/>
      <c r="JZC106" s="183"/>
      <c r="JZE106" s="182"/>
      <c r="JZJ106" s="183"/>
      <c r="JZK106" s="183"/>
      <c r="JZL106" s="183"/>
      <c r="JZM106" s="184"/>
      <c r="JZN106" s="185"/>
      <c r="JZO106" s="183"/>
      <c r="JZQ106" s="182"/>
      <c r="JZV106" s="183"/>
      <c r="JZW106" s="183"/>
      <c r="JZX106" s="183"/>
      <c r="JZY106" s="184"/>
      <c r="JZZ106" s="185"/>
      <c r="KAA106" s="183"/>
      <c r="KAC106" s="182"/>
      <c r="KAH106" s="183"/>
      <c r="KAI106" s="183"/>
      <c r="KAJ106" s="183"/>
      <c r="KAK106" s="184"/>
      <c r="KAL106" s="185"/>
      <c r="KAM106" s="183"/>
      <c r="KAO106" s="182"/>
      <c r="KAT106" s="183"/>
      <c r="KAU106" s="183"/>
      <c r="KAV106" s="183"/>
      <c r="KAW106" s="184"/>
      <c r="KAX106" s="185"/>
      <c r="KAY106" s="183"/>
      <c r="KBA106" s="182"/>
      <c r="KBF106" s="183"/>
      <c r="KBG106" s="183"/>
      <c r="KBH106" s="183"/>
      <c r="KBI106" s="184"/>
      <c r="KBJ106" s="185"/>
      <c r="KBK106" s="183"/>
      <c r="KBM106" s="182"/>
      <c r="KBR106" s="183"/>
      <c r="KBS106" s="183"/>
      <c r="KBT106" s="183"/>
      <c r="KBU106" s="184"/>
      <c r="KBV106" s="185"/>
      <c r="KBW106" s="183"/>
      <c r="KBY106" s="182"/>
      <c r="KCD106" s="183"/>
      <c r="KCE106" s="183"/>
      <c r="KCF106" s="183"/>
      <c r="KCG106" s="184"/>
      <c r="KCH106" s="185"/>
      <c r="KCI106" s="183"/>
      <c r="KCK106" s="182"/>
      <c r="KCP106" s="183"/>
      <c r="KCQ106" s="183"/>
      <c r="KCR106" s="183"/>
      <c r="KCS106" s="184"/>
      <c r="KCT106" s="185"/>
      <c r="KCU106" s="183"/>
      <c r="KCW106" s="182"/>
      <c r="KDB106" s="183"/>
      <c r="KDC106" s="183"/>
      <c r="KDD106" s="183"/>
      <c r="KDE106" s="184"/>
      <c r="KDF106" s="185"/>
      <c r="KDG106" s="183"/>
      <c r="KDI106" s="182"/>
      <c r="KDN106" s="183"/>
      <c r="KDO106" s="183"/>
      <c r="KDP106" s="183"/>
      <c r="KDQ106" s="184"/>
      <c r="KDR106" s="185"/>
      <c r="KDS106" s="183"/>
      <c r="KDU106" s="182"/>
      <c r="KDZ106" s="183"/>
      <c r="KEA106" s="183"/>
      <c r="KEB106" s="183"/>
      <c r="KEC106" s="184"/>
      <c r="KED106" s="185"/>
      <c r="KEE106" s="183"/>
      <c r="KEG106" s="182"/>
      <c r="KEL106" s="183"/>
      <c r="KEM106" s="183"/>
      <c r="KEN106" s="183"/>
      <c r="KEO106" s="184"/>
      <c r="KEP106" s="185"/>
      <c r="KEQ106" s="183"/>
      <c r="KES106" s="182"/>
      <c r="KEX106" s="183"/>
      <c r="KEY106" s="183"/>
      <c r="KEZ106" s="183"/>
      <c r="KFA106" s="184"/>
      <c r="KFB106" s="185"/>
      <c r="KFC106" s="183"/>
      <c r="KFE106" s="182"/>
      <c r="KFJ106" s="183"/>
      <c r="KFK106" s="183"/>
      <c r="KFL106" s="183"/>
      <c r="KFM106" s="184"/>
      <c r="KFN106" s="185"/>
      <c r="KFO106" s="183"/>
      <c r="KFQ106" s="182"/>
      <c r="KFV106" s="183"/>
      <c r="KFW106" s="183"/>
      <c r="KFX106" s="183"/>
      <c r="KFY106" s="184"/>
      <c r="KFZ106" s="185"/>
      <c r="KGA106" s="183"/>
      <c r="KGC106" s="182"/>
      <c r="KGH106" s="183"/>
      <c r="KGI106" s="183"/>
      <c r="KGJ106" s="183"/>
      <c r="KGK106" s="184"/>
      <c r="KGL106" s="185"/>
      <c r="KGM106" s="183"/>
      <c r="KGO106" s="182"/>
      <c r="KGT106" s="183"/>
      <c r="KGU106" s="183"/>
      <c r="KGV106" s="183"/>
      <c r="KGW106" s="184"/>
      <c r="KGX106" s="185"/>
      <c r="KGY106" s="183"/>
      <c r="KHA106" s="182"/>
      <c r="KHF106" s="183"/>
      <c r="KHG106" s="183"/>
      <c r="KHH106" s="183"/>
      <c r="KHI106" s="184"/>
      <c r="KHJ106" s="185"/>
      <c r="KHK106" s="183"/>
      <c r="KHM106" s="182"/>
      <c r="KHR106" s="183"/>
      <c r="KHS106" s="183"/>
      <c r="KHT106" s="183"/>
      <c r="KHU106" s="184"/>
      <c r="KHV106" s="185"/>
      <c r="KHW106" s="183"/>
      <c r="KHY106" s="182"/>
      <c r="KID106" s="183"/>
      <c r="KIE106" s="183"/>
      <c r="KIF106" s="183"/>
      <c r="KIG106" s="184"/>
      <c r="KIH106" s="185"/>
      <c r="KII106" s="183"/>
      <c r="KIK106" s="182"/>
      <c r="KIP106" s="183"/>
      <c r="KIQ106" s="183"/>
      <c r="KIR106" s="183"/>
      <c r="KIS106" s="184"/>
      <c r="KIT106" s="185"/>
      <c r="KIU106" s="183"/>
      <c r="KIW106" s="182"/>
      <c r="KJB106" s="183"/>
      <c r="KJC106" s="183"/>
      <c r="KJD106" s="183"/>
      <c r="KJE106" s="184"/>
      <c r="KJF106" s="185"/>
      <c r="KJG106" s="183"/>
      <c r="KJI106" s="182"/>
      <c r="KJN106" s="183"/>
      <c r="KJO106" s="183"/>
      <c r="KJP106" s="183"/>
      <c r="KJQ106" s="184"/>
      <c r="KJR106" s="185"/>
      <c r="KJS106" s="183"/>
      <c r="KJU106" s="182"/>
      <c r="KJZ106" s="183"/>
      <c r="KKA106" s="183"/>
      <c r="KKB106" s="183"/>
      <c r="KKC106" s="184"/>
      <c r="KKD106" s="185"/>
      <c r="KKE106" s="183"/>
      <c r="KKG106" s="182"/>
      <c r="KKL106" s="183"/>
      <c r="KKM106" s="183"/>
      <c r="KKN106" s="183"/>
      <c r="KKO106" s="184"/>
      <c r="KKP106" s="185"/>
      <c r="KKQ106" s="183"/>
      <c r="KKS106" s="182"/>
      <c r="KKX106" s="183"/>
      <c r="KKY106" s="183"/>
      <c r="KKZ106" s="183"/>
      <c r="KLA106" s="184"/>
      <c r="KLB106" s="185"/>
      <c r="KLC106" s="183"/>
      <c r="KLE106" s="182"/>
      <c r="KLJ106" s="183"/>
      <c r="KLK106" s="183"/>
      <c r="KLL106" s="183"/>
      <c r="KLM106" s="184"/>
      <c r="KLN106" s="185"/>
      <c r="KLO106" s="183"/>
      <c r="KLQ106" s="182"/>
      <c r="KLV106" s="183"/>
      <c r="KLW106" s="183"/>
      <c r="KLX106" s="183"/>
      <c r="KLY106" s="184"/>
      <c r="KLZ106" s="185"/>
      <c r="KMA106" s="183"/>
      <c r="KMC106" s="182"/>
      <c r="KMH106" s="183"/>
      <c r="KMI106" s="183"/>
      <c r="KMJ106" s="183"/>
      <c r="KMK106" s="184"/>
      <c r="KML106" s="185"/>
      <c r="KMM106" s="183"/>
      <c r="KMO106" s="182"/>
      <c r="KMT106" s="183"/>
      <c r="KMU106" s="183"/>
      <c r="KMV106" s="183"/>
      <c r="KMW106" s="184"/>
      <c r="KMX106" s="185"/>
      <c r="KMY106" s="183"/>
      <c r="KNA106" s="182"/>
      <c r="KNF106" s="183"/>
      <c r="KNG106" s="183"/>
      <c r="KNH106" s="183"/>
      <c r="KNI106" s="184"/>
      <c r="KNJ106" s="185"/>
      <c r="KNK106" s="183"/>
      <c r="KNM106" s="182"/>
      <c r="KNR106" s="183"/>
      <c r="KNS106" s="183"/>
      <c r="KNT106" s="183"/>
      <c r="KNU106" s="184"/>
      <c r="KNV106" s="185"/>
      <c r="KNW106" s="183"/>
      <c r="KNY106" s="182"/>
      <c r="KOD106" s="183"/>
      <c r="KOE106" s="183"/>
      <c r="KOF106" s="183"/>
      <c r="KOG106" s="184"/>
      <c r="KOH106" s="185"/>
      <c r="KOI106" s="183"/>
      <c r="KOK106" s="182"/>
      <c r="KOP106" s="183"/>
      <c r="KOQ106" s="183"/>
      <c r="KOR106" s="183"/>
      <c r="KOS106" s="184"/>
      <c r="KOT106" s="185"/>
      <c r="KOU106" s="183"/>
      <c r="KOW106" s="182"/>
      <c r="KPB106" s="183"/>
      <c r="KPC106" s="183"/>
      <c r="KPD106" s="183"/>
      <c r="KPE106" s="184"/>
      <c r="KPF106" s="185"/>
      <c r="KPG106" s="183"/>
      <c r="KPI106" s="182"/>
      <c r="KPN106" s="183"/>
      <c r="KPO106" s="183"/>
      <c r="KPP106" s="183"/>
      <c r="KPQ106" s="184"/>
      <c r="KPR106" s="185"/>
      <c r="KPS106" s="183"/>
      <c r="KPU106" s="182"/>
      <c r="KPZ106" s="183"/>
      <c r="KQA106" s="183"/>
      <c r="KQB106" s="183"/>
      <c r="KQC106" s="184"/>
      <c r="KQD106" s="185"/>
      <c r="KQE106" s="183"/>
      <c r="KQG106" s="182"/>
      <c r="KQL106" s="183"/>
      <c r="KQM106" s="183"/>
      <c r="KQN106" s="183"/>
      <c r="KQO106" s="184"/>
      <c r="KQP106" s="185"/>
      <c r="KQQ106" s="183"/>
      <c r="KQS106" s="182"/>
      <c r="KQX106" s="183"/>
      <c r="KQY106" s="183"/>
      <c r="KQZ106" s="183"/>
      <c r="KRA106" s="184"/>
      <c r="KRB106" s="185"/>
      <c r="KRC106" s="183"/>
      <c r="KRE106" s="182"/>
      <c r="KRJ106" s="183"/>
      <c r="KRK106" s="183"/>
      <c r="KRL106" s="183"/>
      <c r="KRM106" s="184"/>
      <c r="KRN106" s="185"/>
      <c r="KRO106" s="183"/>
      <c r="KRQ106" s="182"/>
      <c r="KRV106" s="183"/>
      <c r="KRW106" s="183"/>
      <c r="KRX106" s="183"/>
      <c r="KRY106" s="184"/>
      <c r="KRZ106" s="185"/>
      <c r="KSA106" s="183"/>
      <c r="KSC106" s="182"/>
      <c r="KSH106" s="183"/>
      <c r="KSI106" s="183"/>
      <c r="KSJ106" s="183"/>
      <c r="KSK106" s="184"/>
      <c r="KSL106" s="185"/>
      <c r="KSM106" s="183"/>
      <c r="KSO106" s="182"/>
      <c r="KST106" s="183"/>
      <c r="KSU106" s="183"/>
      <c r="KSV106" s="183"/>
      <c r="KSW106" s="184"/>
      <c r="KSX106" s="185"/>
      <c r="KSY106" s="183"/>
      <c r="KTA106" s="182"/>
      <c r="KTF106" s="183"/>
      <c r="KTG106" s="183"/>
      <c r="KTH106" s="183"/>
      <c r="KTI106" s="184"/>
      <c r="KTJ106" s="185"/>
      <c r="KTK106" s="183"/>
      <c r="KTM106" s="182"/>
      <c r="KTR106" s="183"/>
      <c r="KTS106" s="183"/>
      <c r="KTT106" s="183"/>
      <c r="KTU106" s="184"/>
      <c r="KTV106" s="185"/>
      <c r="KTW106" s="183"/>
      <c r="KTY106" s="182"/>
      <c r="KUD106" s="183"/>
      <c r="KUE106" s="183"/>
      <c r="KUF106" s="183"/>
      <c r="KUG106" s="184"/>
      <c r="KUH106" s="185"/>
      <c r="KUI106" s="183"/>
      <c r="KUK106" s="182"/>
      <c r="KUP106" s="183"/>
      <c r="KUQ106" s="183"/>
      <c r="KUR106" s="183"/>
      <c r="KUS106" s="184"/>
      <c r="KUT106" s="185"/>
      <c r="KUU106" s="183"/>
      <c r="KUW106" s="182"/>
      <c r="KVB106" s="183"/>
      <c r="KVC106" s="183"/>
      <c r="KVD106" s="183"/>
      <c r="KVE106" s="184"/>
      <c r="KVF106" s="185"/>
      <c r="KVG106" s="183"/>
      <c r="KVI106" s="182"/>
      <c r="KVN106" s="183"/>
      <c r="KVO106" s="183"/>
      <c r="KVP106" s="183"/>
      <c r="KVQ106" s="184"/>
      <c r="KVR106" s="185"/>
      <c r="KVS106" s="183"/>
      <c r="KVU106" s="182"/>
      <c r="KVZ106" s="183"/>
      <c r="KWA106" s="183"/>
      <c r="KWB106" s="183"/>
      <c r="KWC106" s="184"/>
      <c r="KWD106" s="185"/>
      <c r="KWE106" s="183"/>
      <c r="KWG106" s="182"/>
      <c r="KWL106" s="183"/>
      <c r="KWM106" s="183"/>
      <c r="KWN106" s="183"/>
      <c r="KWO106" s="184"/>
      <c r="KWP106" s="185"/>
      <c r="KWQ106" s="183"/>
      <c r="KWS106" s="182"/>
      <c r="KWX106" s="183"/>
      <c r="KWY106" s="183"/>
      <c r="KWZ106" s="183"/>
      <c r="KXA106" s="184"/>
      <c r="KXB106" s="185"/>
      <c r="KXC106" s="183"/>
      <c r="KXE106" s="182"/>
      <c r="KXJ106" s="183"/>
      <c r="KXK106" s="183"/>
      <c r="KXL106" s="183"/>
      <c r="KXM106" s="184"/>
      <c r="KXN106" s="185"/>
      <c r="KXO106" s="183"/>
      <c r="KXQ106" s="182"/>
      <c r="KXV106" s="183"/>
      <c r="KXW106" s="183"/>
      <c r="KXX106" s="183"/>
      <c r="KXY106" s="184"/>
      <c r="KXZ106" s="185"/>
      <c r="KYA106" s="183"/>
      <c r="KYC106" s="182"/>
      <c r="KYH106" s="183"/>
      <c r="KYI106" s="183"/>
      <c r="KYJ106" s="183"/>
      <c r="KYK106" s="184"/>
      <c r="KYL106" s="185"/>
      <c r="KYM106" s="183"/>
      <c r="KYO106" s="182"/>
      <c r="KYT106" s="183"/>
      <c r="KYU106" s="183"/>
      <c r="KYV106" s="183"/>
      <c r="KYW106" s="184"/>
      <c r="KYX106" s="185"/>
      <c r="KYY106" s="183"/>
      <c r="KZA106" s="182"/>
      <c r="KZF106" s="183"/>
      <c r="KZG106" s="183"/>
      <c r="KZH106" s="183"/>
      <c r="KZI106" s="184"/>
      <c r="KZJ106" s="185"/>
      <c r="KZK106" s="183"/>
      <c r="KZM106" s="182"/>
      <c r="KZR106" s="183"/>
      <c r="KZS106" s="183"/>
      <c r="KZT106" s="183"/>
      <c r="KZU106" s="184"/>
      <c r="KZV106" s="185"/>
      <c r="KZW106" s="183"/>
      <c r="KZY106" s="182"/>
      <c r="LAD106" s="183"/>
      <c r="LAE106" s="183"/>
      <c r="LAF106" s="183"/>
      <c r="LAG106" s="184"/>
      <c r="LAH106" s="185"/>
      <c r="LAI106" s="183"/>
      <c r="LAK106" s="182"/>
      <c r="LAP106" s="183"/>
      <c r="LAQ106" s="183"/>
      <c r="LAR106" s="183"/>
      <c r="LAS106" s="184"/>
      <c r="LAT106" s="185"/>
      <c r="LAU106" s="183"/>
      <c r="LAW106" s="182"/>
      <c r="LBB106" s="183"/>
      <c r="LBC106" s="183"/>
      <c r="LBD106" s="183"/>
      <c r="LBE106" s="184"/>
      <c r="LBF106" s="185"/>
      <c r="LBG106" s="183"/>
      <c r="LBI106" s="182"/>
      <c r="LBN106" s="183"/>
      <c r="LBO106" s="183"/>
      <c r="LBP106" s="183"/>
      <c r="LBQ106" s="184"/>
      <c r="LBR106" s="185"/>
      <c r="LBS106" s="183"/>
      <c r="LBU106" s="182"/>
      <c r="LBZ106" s="183"/>
      <c r="LCA106" s="183"/>
      <c r="LCB106" s="183"/>
      <c r="LCC106" s="184"/>
      <c r="LCD106" s="185"/>
      <c r="LCE106" s="183"/>
      <c r="LCG106" s="182"/>
      <c r="LCL106" s="183"/>
      <c r="LCM106" s="183"/>
      <c r="LCN106" s="183"/>
      <c r="LCO106" s="184"/>
      <c r="LCP106" s="185"/>
      <c r="LCQ106" s="183"/>
      <c r="LCS106" s="182"/>
      <c r="LCX106" s="183"/>
      <c r="LCY106" s="183"/>
      <c r="LCZ106" s="183"/>
      <c r="LDA106" s="184"/>
      <c r="LDB106" s="185"/>
      <c r="LDC106" s="183"/>
      <c r="LDE106" s="182"/>
      <c r="LDJ106" s="183"/>
      <c r="LDK106" s="183"/>
      <c r="LDL106" s="183"/>
      <c r="LDM106" s="184"/>
      <c r="LDN106" s="185"/>
      <c r="LDO106" s="183"/>
      <c r="LDQ106" s="182"/>
      <c r="LDV106" s="183"/>
      <c r="LDW106" s="183"/>
      <c r="LDX106" s="183"/>
      <c r="LDY106" s="184"/>
      <c r="LDZ106" s="185"/>
      <c r="LEA106" s="183"/>
      <c r="LEC106" s="182"/>
      <c r="LEH106" s="183"/>
      <c r="LEI106" s="183"/>
      <c r="LEJ106" s="183"/>
      <c r="LEK106" s="184"/>
      <c r="LEL106" s="185"/>
      <c r="LEM106" s="183"/>
      <c r="LEO106" s="182"/>
      <c r="LET106" s="183"/>
      <c r="LEU106" s="183"/>
      <c r="LEV106" s="183"/>
      <c r="LEW106" s="184"/>
      <c r="LEX106" s="185"/>
      <c r="LEY106" s="183"/>
      <c r="LFA106" s="182"/>
      <c r="LFF106" s="183"/>
      <c r="LFG106" s="183"/>
      <c r="LFH106" s="183"/>
      <c r="LFI106" s="184"/>
      <c r="LFJ106" s="185"/>
      <c r="LFK106" s="183"/>
      <c r="LFM106" s="182"/>
      <c r="LFR106" s="183"/>
      <c r="LFS106" s="183"/>
      <c r="LFT106" s="183"/>
      <c r="LFU106" s="184"/>
      <c r="LFV106" s="185"/>
      <c r="LFW106" s="183"/>
      <c r="LFY106" s="182"/>
      <c r="LGD106" s="183"/>
      <c r="LGE106" s="183"/>
      <c r="LGF106" s="183"/>
      <c r="LGG106" s="184"/>
      <c r="LGH106" s="185"/>
      <c r="LGI106" s="183"/>
      <c r="LGK106" s="182"/>
      <c r="LGP106" s="183"/>
      <c r="LGQ106" s="183"/>
      <c r="LGR106" s="183"/>
      <c r="LGS106" s="184"/>
      <c r="LGT106" s="185"/>
      <c r="LGU106" s="183"/>
      <c r="LGW106" s="182"/>
      <c r="LHB106" s="183"/>
      <c r="LHC106" s="183"/>
      <c r="LHD106" s="183"/>
      <c r="LHE106" s="184"/>
      <c r="LHF106" s="185"/>
      <c r="LHG106" s="183"/>
      <c r="LHI106" s="182"/>
      <c r="LHN106" s="183"/>
      <c r="LHO106" s="183"/>
      <c r="LHP106" s="183"/>
      <c r="LHQ106" s="184"/>
      <c r="LHR106" s="185"/>
      <c r="LHS106" s="183"/>
      <c r="LHU106" s="182"/>
      <c r="LHZ106" s="183"/>
      <c r="LIA106" s="183"/>
      <c r="LIB106" s="183"/>
      <c r="LIC106" s="184"/>
      <c r="LID106" s="185"/>
      <c r="LIE106" s="183"/>
      <c r="LIG106" s="182"/>
      <c r="LIL106" s="183"/>
      <c r="LIM106" s="183"/>
      <c r="LIN106" s="183"/>
      <c r="LIO106" s="184"/>
      <c r="LIP106" s="185"/>
      <c r="LIQ106" s="183"/>
      <c r="LIS106" s="182"/>
      <c r="LIX106" s="183"/>
      <c r="LIY106" s="183"/>
      <c r="LIZ106" s="183"/>
      <c r="LJA106" s="184"/>
      <c r="LJB106" s="185"/>
      <c r="LJC106" s="183"/>
      <c r="LJE106" s="182"/>
      <c r="LJJ106" s="183"/>
      <c r="LJK106" s="183"/>
      <c r="LJL106" s="183"/>
      <c r="LJM106" s="184"/>
      <c r="LJN106" s="185"/>
      <c r="LJO106" s="183"/>
      <c r="LJQ106" s="182"/>
      <c r="LJV106" s="183"/>
      <c r="LJW106" s="183"/>
      <c r="LJX106" s="183"/>
      <c r="LJY106" s="184"/>
      <c r="LJZ106" s="185"/>
      <c r="LKA106" s="183"/>
      <c r="LKC106" s="182"/>
      <c r="LKH106" s="183"/>
      <c r="LKI106" s="183"/>
      <c r="LKJ106" s="183"/>
      <c r="LKK106" s="184"/>
      <c r="LKL106" s="185"/>
      <c r="LKM106" s="183"/>
      <c r="LKO106" s="182"/>
      <c r="LKT106" s="183"/>
      <c r="LKU106" s="183"/>
      <c r="LKV106" s="183"/>
      <c r="LKW106" s="184"/>
      <c r="LKX106" s="185"/>
      <c r="LKY106" s="183"/>
      <c r="LLA106" s="182"/>
      <c r="LLF106" s="183"/>
      <c r="LLG106" s="183"/>
      <c r="LLH106" s="183"/>
      <c r="LLI106" s="184"/>
      <c r="LLJ106" s="185"/>
      <c r="LLK106" s="183"/>
      <c r="LLM106" s="182"/>
      <c r="LLR106" s="183"/>
      <c r="LLS106" s="183"/>
      <c r="LLT106" s="183"/>
      <c r="LLU106" s="184"/>
      <c r="LLV106" s="185"/>
      <c r="LLW106" s="183"/>
      <c r="LLY106" s="182"/>
      <c r="LMD106" s="183"/>
      <c r="LME106" s="183"/>
      <c r="LMF106" s="183"/>
      <c r="LMG106" s="184"/>
      <c r="LMH106" s="185"/>
      <c r="LMI106" s="183"/>
      <c r="LMK106" s="182"/>
      <c r="LMP106" s="183"/>
      <c r="LMQ106" s="183"/>
      <c r="LMR106" s="183"/>
      <c r="LMS106" s="184"/>
      <c r="LMT106" s="185"/>
      <c r="LMU106" s="183"/>
      <c r="LMW106" s="182"/>
      <c r="LNB106" s="183"/>
      <c r="LNC106" s="183"/>
      <c r="LND106" s="183"/>
      <c r="LNE106" s="184"/>
      <c r="LNF106" s="185"/>
      <c r="LNG106" s="183"/>
      <c r="LNI106" s="182"/>
      <c r="LNN106" s="183"/>
      <c r="LNO106" s="183"/>
      <c r="LNP106" s="183"/>
      <c r="LNQ106" s="184"/>
      <c r="LNR106" s="185"/>
      <c r="LNS106" s="183"/>
      <c r="LNU106" s="182"/>
      <c r="LNZ106" s="183"/>
      <c r="LOA106" s="183"/>
      <c r="LOB106" s="183"/>
      <c r="LOC106" s="184"/>
      <c r="LOD106" s="185"/>
      <c r="LOE106" s="183"/>
      <c r="LOG106" s="182"/>
      <c r="LOL106" s="183"/>
      <c r="LOM106" s="183"/>
      <c r="LON106" s="183"/>
      <c r="LOO106" s="184"/>
      <c r="LOP106" s="185"/>
      <c r="LOQ106" s="183"/>
      <c r="LOS106" s="182"/>
      <c r="LOX106" s="183"/>
      <c r="LOY106" s="183"/>
      <c r="LOZ106" s="183"/>
      <c r="LPA106" s="184"/>
      <c r="LPB106" s="185"/>
      <c r="LPC106" s="183"/>
      <c r="LPE106" s="182"/>
      <c r="LPJ106" s="183"/>
      <c r="LPK106" s="183"/>
      <c r="LPL106" s="183"/>
      <c r="LPM106" s="184"/>
      <c r="LPN106" s="185"/>
      <c r="LPO106" s="183"/>
      <c r="LPQ106" s="182"/>
      <c r="LPV106" s="183"/>
      <c r="LPW106" s="183"/>
      <c r="LPX106" s="183"/>
      <c r="LPY106" s="184"/>
      <c r="LPZ106" s="185"/>
      <c r="LQA106" s="183"/>
      <c r="LQC106" s="182"/>
      <c r="LQH106" s="183"/>
      <c r="LQI106" s="183"/>
      <c r="LQJ106" s="183"/>
      <c r="LQK106" s="184"/>
      <c r="LQL106" s="185"/>
      <c r="LQM106" s="183"/>
      <c r="LQO106" s="182"/>
      <c r="LQT106" s="183"/>
      <c r="LQU106" s="183"/>
      <c r="LQV106" s="183"/>
      <c r="LQW106" s="184"/>
      <c r="LQX106" s="185"/>
      <c r="LQY106" s="183"/>
      <c r="LRA106" s="182"/>
      <c r="LRF106" s="183"/>
      <c r="LRG106" s="183"/>
      <c r="LRH106" s="183"/>
      <c r="LRI106" s="184"/>
      <c r="LRJ106" s="185"/>
      <c r="LRK106" s="183"/>
      <c r="LRM106" s="182"/>
      <c r="LRR106" s="183"/>
      <c r="LRS106" s="183"/>
      <c r="LRT106" s="183"/>
      <c r="LRU106" s="184"/>
      <c r="LRV106" s="185"/>
      <c r="LRW106" s="183"/>
      <c r="LRY106" s="182"/>
      <c r="LSD106" s="183"/>
      <c r="LSE106" s="183"/>
      <c r="LSF106" s="183"/>
      <c r="LSG106" s="184"/>
      <c r="LSH106" s="185"/>
      <c r="LSI106" s="183"/>
      <c r="LSK106" s="182"/>
      <c r="LSP106" s="183"/>
      <c r="LSQ106" s="183"/>
      <c r="LSR106" s="183"/>
      <c r="LSS106" s="184"/>
      <c r="LST106" s="185"/>
      <c r="LSU106" s="183"/>
      <c r="LSW106" s="182"/>
      <c r="LTB106" s="183"/>
      <c r="LTC106" s="183"/>
      <c r="LTD106" s="183"/>
      <c r="LTE106" s="184"/>
      <c r="LTF106" s="185"/>
      <c r="LTG106" s="183"/>
      <c r="LTI106" s="182"/>
      <c r="LTN106" s="183"/>
      <c r="LTO106" s="183"/>
      <c r="LTP106" s="183"/>
      <c r="LTQ106" s="184"/>
      <c r="LTR106" s="185"/>
      <c r="LTS106" s="183"/>
      <c r="LTU106" s="182"/>
      <c r="LTZ106" s="183"/>
      <c r="LUA106" s="183"/>
      <c r="LUB106" s="183"/>
      <c r="LUC106" s="184"/>
      <c r="LUD106" s="185"/>
      <c r="LUE106" s="183"/>
      <c r="LUG106" s="182"/>
      <c r="LUL106" s="183"/>
      <c r="LUM106" s="183"/>
      <c r="LUN106" s="183"/>
      <c r="LUO106" s="184"/>
      <c r="LUP106" s="185"/>
      <c r="LUQ106" s="183"/>
      <c r="LUS106" s="182"/>
      <c r="LUX106" s="183"/>
      <c r="LUY106" s="183"/>
      <c r="LUZ106" s="183"/>
      <c r="LVA106" s="184"/>
      <c r="LVB106" s="185"/>
      <c r="LVC106" s="183"/>
      <c r="LVE106" s="182"/>
      <c r="LVJ106" s="183"/>
      <c r="LVK106" s="183"/>
      <c r="LVL106" s="183"/>
      <c r="LVM106" s="184"/>
      <c r="LVN106" s="185"/>
      <c r="LVO106" s="183"/>
      <c r="LVQ106" s="182"/>
      <c r="LVV106" s="183"/>
      <c r="LVW106" s="183"/>
      <c r="LVX106" s="183"/>
      <c r="LVY106" s="184"/>
      <c r="LVZ106" s="185"/>
      <c r="LWA106" s="183"/>
      <c r="LWC106" s="182"/>
      <c r="LWH106" s="183"/>
      <c r="LWI106" s="183"/>
      <c r="LWJ106" s="183"/>
      <c r="LWK106" s="184"/>
      <c r="LWL106" s="185"/>
      <c r="LWM106" s="183"/>
      <c r="LWO106" s="182"/>
      <c r="LWT106" s="183"/>
      <c r="LWU106" s="183"/>
      <c r="LWV106" s="183"/>
      <c r="LWW106" s="184"/>
      <c r="LWX106" s="185"/>
      <c r="LWY106" s="183"/>
      <c r="LXA106" s="182"/>
      <c r="LXF106" s="183"/>
      <c r="LXG106" s="183"/>
      <c r="LXH106" s="183"/>
      <c r="LXI106" s="184"/>
      <c r="LXJ106" s="185"/>
      <c r="LXK106" s="183"/>
      <c r="LXM106" s="182"/>
      <c r="LXR106" s="183"/>
      <c r="LXS106" s="183"/>
      <c r="LXT106" s="183"/>
      <c r="LXU106" s="184"/>
      <c r="LXV106" s="185"/>
      <c r="LXW106" s="183"/>
      <c r="LXY106" s="182"/>
      <c r="LYD106" s="183"/>
      <c r="LYE106" s="183"/>
      <c r="LYF106" s="183"/>
      <c r="LYG106" s="184"/>
      <c r="LYH106" s="185"/>
      <c r="LYI106" s="183"/>
      <c r="LYK106" s="182"/>
      <c r="LYP106" s="183"/>
      <c r="LYQ106" s="183"/>
      <c r="LYR106" s="183"/>
      <c r="LYS106" s="184"/>
      <c r="LYT106" s="185"/>
      <c r="LYU106" s="183"/>
      <c r="LYW106" s="182"/>
      <c r="LZB106" s="183"/>
      <c r="LZC106" s="183"/>
      <c r="LZD106" s="183"/>
      <c r="LZE106" s="184"/>
      <c r="LZF106" s="185"/>
      <c r="LZG106" s="183"/>
      <c r="LZI106" s="182"/>
      <c r="LZN106" s="183"/>
      <c r="LZO106" s="183"/>
      <c r="LZP106" s="183"/>
      <c r="LZQ106" s="184"/>
      <c r="LZR106" s="185"/>
      <c r="LZS106" s="183"/>
      <c r="LZU106" s="182"/>
      <c r="LZZ106" s="183"/>
      <c r="MAA106" s="183"/>
      <c r="MAB106" s="183"/>
      <c r="MAC106" s="184"/>
      <c r="MAD106" s="185"/>
      <c r="MAE106" s="183"/>
      <c r="MAG106" s="182"/>
      <c r="MAL106" s="183"/>
      <c r="MAM106" s="183"/>
      <c r="MAN106" s="183"/>
      <c r="MAO106" s="184"/>
      <c r="MAP106" s="185"/>
      <c r="MAQ106" s="183"/>
      <c r="MAS106" s="182"/>
      <c r="MAX106" s="183"/>
      <c r="MAY106" s="183"/>
      <c r="MAZ106" s="183"/>
      <c r="MBA106" s="184"/>
      <c r="MBB106" s="185"/>
      <c r="MBC106" s="183"/>
      <c r="MBE106" s="182"/>
      <c r="MBJ106" s="183"/>
      <c r="MBK106" s="183"/>
      <c r="MBL106" s="183"/>
      <c r="MBM106" s="184"/>
      <c r="MBN106" s="185"/>
      <c r="MBO106" s="183"/>
      <c r="MBQ106" s="182"/>
      <c r="MBV106" s="183"/>
      <c r="MBW106" s="183"/>
      <c r="MBX106" s="183"/>
      <c r="MBY106" s="184"/>
      <c r="MBZ106" s="185"/>
      <c r="MCA106" s="183"/>
      <c r="MCC106" s="182"/>
      <c r="MCH106" s="183"/>
      <c r="MCI106" s="183"/>
      <c r="MCJ106" s="183"/>
      <c r="MCK106" s="184"/>
      <c r="MCL106" s="185"/>
      <c r="MCM106" s="183"/>
      <c r="MCO106" s="182"/>
      <c r="MCT106" s="183"/>
      <c r="MCU106" s="183"/>
      <c r="MCV106" s="183"/>
      <c r="MCW106" s="184"/>
      <c r="MCX106" s="185"/>
      <c r="MCY106" s="183"/>
      <c r="MDA106" s="182"/>
      <c r="MDF106" s="183"/>
      <c r="MDG106" s="183"/>
      <c r="MDH106" s="183"/>
      <c r="MDI106" s="184"/>
      <c r="MDJ106" s="185"/>
      <c r="MDK106" s="183"/>
      <c r="MDM106" s="182"/>
      <c r="MDR106" s="183"/>
      <c r="MDS106" s="183"/>
      <c r="MDT106" s="183"/>
      <c r="MDU106" s="184"/>
      <c r="MDV106" s="185"/>
      <c r="MDW106" s="183"/>
      <c r="MDY106" s="182"/>
      <c r="MED106" s="183"/>
      <c r="MEE106" s="183"/>
      <c r="MEF106" s="183"/>
      <c r="MEG106" s="184"/>
      <c r="MEH106" s="185"/>
      <c r="MEI106" s="183"/>
      <c r="MEK106" s="182"/>
      <c r="MEP106" s="183"/>
      <c r="MEQ106" s="183"/>
      <c r="MER106" s="183"/>
      <c r="MES106" s="184"/>
      <c r="MET106" s="185"/>
      <c r="MEU106" s="183"/>
      <c r="MEW106" s="182"/>
      <c r="MFB106" s="183"/>
      <c r="MFC106" s="183"/>
      <c r="MFD106" s="183"/>
      <c r="MFE106" s="184"/>
      <c r="MFF106" s="185"/>
      <c r="MFG106" s="183"/>
      <c r="MFI106" s="182"/>
      <c r="MFN106" s="183"/>
      <c r="MFO106" s="183"/>
      <c r="MFP106" s="183"/>
      <c r="MFQ106" s="184"/>
      <c r="MFR106" s="185"/>
      <c r="MFS106" s="183"/>
      <c r="MFU106" s="182"/>
      <c r="MFZ106" s="183"/>
      <c r="MGA106" s="183"/>
      <c r="MGB106" s="183"/>
      <c r="MGC106" s="184"/>
      <c r="MGD106" s="185"/>
      <c r="MGE106" s="183"/>
      <c r="MGG106" s="182"/>
      <c r="MGL106" s="183"/>
      <c r="MGM106" s="183"/>
      <c r="MGN106" s="183"/>
      <c r="MGO106" s="184"/>
      <c r="MGP106" s="185"/>
      <c r="MGQ106" s="183"/>
      <c r="MGS106" s="182"/>
      <c r="MGX106" s="183"/>
      <c r="MGY106" s="183"/>
      <c r="MGZ106" s="183"/>
      <c r="MHA106" s="184"/>
      <c r="MHB106" s="185"/>
      <c r="MHC106" s="183"/>
      <c r="MHE106" s="182"/>
      <c r="MHJ106" s="183"/>
      <c r="MHK106" s="183"/>
      <c r="MHL106" s="183"/>
      <c r="MHM106" s="184"/>
      <c r="MHN106" s="185"/>
      <c r="MHO106" s="183"/>
      <c r="MHQ106" s="182"/>
      <c r="MHV106" s="183"/>
      <c r="MHW106" s="183"/>
      <c r="MHX106" s="183"/>
      <c r="MHY106" s="184"/>
      <c r="MHZ106" s="185"/>
      <c r="MIA106" s="183"/>
      <c r="MIC106" s="182"/>
      <c r="MIH106" s="183"/>
      <c r="MII106" s="183"/>
      <c r="MIJ106" s="183"/>
      <c r="MIK106" s="184"/>
      <c r="MIL106" s="185"/>
      <c r="MIM106" s="183"/>
      <c r="MIO106" s="182"/>
      <c r="MIT106" s="183"/>
      <c r="MIU106" s="183"/>
      <c r="MIV106" s="183"/>
      <c r="MIW106" s="184"/>
      <c r="MIX106" s="185"/>
      <c r="MIY106" s="183"/>
      <c r="MJA106" s="182"/>
      <c r="MJF106" s="183"/>
      <c r="MJG106" s="183"/>
      <c r="MJH106" s="183"/>
      <c r="MJI106" s="184"/>
      <c r="MJJ106" s="185"/>
      <c r="MJK106" s="183"/>
      <c r="MJM106" s="182"/>
      <c r="MJR106" s="183"/>
      <c r="MJS106" s="183"/>
      <c r="MJT106" s="183"/>
      <c r="MJU106" s="184"/>
      <c r="MJV106" s="185"/>
      <c r="MJW106" s="183"/>
      <c r="MJY106" s="182"/>
      <c r="MKD106" s="183"/>
      <c r="MKE106" s="183"/>
      <c r="MKF106" s="183"/>
      <c r="MKG106" s="184"/>
      <c r="MKH106" s="185"/>
      <c r="MKI106" s="183"/>
      <c r="MKK106" s="182"/>
      <c r="MKP106" s="183"/>
      <c r="MKQ106" s="183"/>
      <c r="MKR106" s="183"/>
      <c r="MKS106" s="184"/>
      <c r="MKT106" s="185"/>
      <c r="MKU106" s="183"/>
      <c r="MKW106" s="182"/>
      <c r="MLB106" s="183"/>
      <c r="MLC106" s="183"/>
      <c r="MLD106" s="183"/>
      <c r="MLE106" s="184"/>
      <c r="MLF106" s="185"/>
      <c r="MLG106" s="183"/>
      <c r="MLI106" s="182"/>
      <c r="MLN106" s="183"/>
      <c r="MLO106" s="183"/>
      <c r="MLP106" s="183"/>
      <c r="MLQ106" s="184"/>
      <c r="MLR106" s="185"/>
      <c r="MLS106" s="183"/>
      <c r="MLU106" s="182"/>
      <c r="MLZ106" s="183"/>
      <c r="MMA106" s="183"/>
      <c r="MMB106" s="183"/>
      <c r="MMC106" s="184"/>
      <c r="MMD106" s="185"/>
      <c r="MME106" s="183"/>
      <c r="MMG106" s="182"/>
      <c r="MML106" s="183"/>
      <c r="MMM106" s="183"/>
      <c r="MMN106" s="183"/>
      <c r="MMO106" s="184"/>
      <c r="MMP106" s="185"/>
      <c r="MMQ106" s="183"/>
      <c r="MMS106" s="182"/>
      <c r="MMX106" s="183"/>
      <c r="MMY106" s="183"/>
      <c r="MMZ106" s="183"/>
      <c r="MNA106" s="184"/>
      <c r="MNB106" s="185"/>
      <c r="MNC106" s="183"/>
      <c r="MNE106" s="182"/>
      <c r="MNJ106" s="183"/>
      <c r="MNK106" s="183"/>
      <c r="MNL106" s="183"/>
      <c r="MNM106" s="184"/>
      <c r="MNN106" s="185"/>
      <c r="MNO106" s="183"/>
      <c r="MNQ106" s="182"/>
      <c r="MNV106" s="183"/>
      <c r="MNW106" s="183"/>
      <c r="MNX106" s="183"/>
      <c r="MNY106" s="184"/>
      <c r="MNZ106" s="185"/>
      <c r="MOA106" s="183"/>
      <c r="MOC106" s="182"/>
      <c r="MOH106" s="183"/>
      <c r="MOI106" s="183"/>
      <c r="MOJ106" s="183"/>
      <c r="MOK106" s="184"/>
      <c r="MOL106" s="185"/>
      <c r="MOM106" s="183"/>
      <c r="MOO106" s="182"/>
      <c r="MOT106" s="183"/>
      <c r="MOU106" s="183"/>
      <c r="MOV106" s="183"/>
      <c r="MOW106" s="184"/>
      <c r="MOX106" s="185"/>
      <c r="MOY106" s="183"/>
      <c r="MPA106" s="182"/>
      <c r="MPF106" s="183"/>
      <c r="MPG106" s="183"/>
      <c r="MPH106" s="183"/>
      <c r="MPI106" s="184"/>
      <c r="MPJ106" s="185"/>
      <c r="MPK106" s="183"/>
      <c r="MPM106" s="182"/>
      <c r="MPR106" s="183"/>
      <c r="MPS106" s="183"/>
      <c r="MPT106" s="183"/>
      <c r="MPU106" s="184"/>
      <c r="MPV106" s="185"/>
      <c r="MPW106" s="183"/>
      <c r="MPY106" s="182"/>
      <c r="MQD106" s="183"/>
      <c r="MQE106" s="183"/>
      <c r="MQF106" s="183"/>
      <c r="MQG106" s="184"/>
      <c r="MQH106" s="185"/>
      <c r="MQI106" s="183"/>
      <c r="MQK106" s="182"/>
      <c r="MQP106" s="183"/>
      <c r="MQQ106" s="183"/>
      <c r="MQR106" s="183"/>
      <c r="MQS106" s="184"/>
      <c r="MQT106" s="185"/>
      <c r="MQU106" s="183"/>
      <c r="MQW106" s="182"/>
      <c r="MRB106" s="183"/>
      <c r="MRC106" s="183"/>
      <c r="MRD106" s="183"/>
      <c r="MRE106" s="184"/>
      <c r="MRF106" s="185"/>
      <c r="MRG106" s="183"/>
      <c r="MRI106" s="182"/>
      <c r="MRN106" s="183"/>
      <c r="MRO106" s="183"/>
      <c r="MRP106" s="183"/>
      <c r="MRQ106" s="184"/>
      <c r="MRR106" s="185"/>
      <c r="MRS106" s="183"/>
      <c r="MRU106" s="182"/>
      <c r="MRZ106" s="183"/>
      <c r="MSA106" s="183"/>
      <c r="MSB106" s="183"/>
      <c r="MSC106" s="184"/>
      <c r="MSD106" s="185"/>
      <c r="MSE106" s="183"/>
      <c r="MSG106" s="182"/>
      <c r="MSL106" s="183"/>
      <c r="MSM106" s="183"/>
      <c r="MSN106" s="183"/>
      <c r="MSO106" s="184"/>
      <c r="MSP106" s="185"/>
      <c r="MSQ106" s="183"/>
      <c r="MSS106" s="182"/>
      <c r="MSX106" s="183"/>
      <c r="MSY106" s="183"/>
      <c r="MSZ106" s="183"/>
      <c r="MTA106" s="184"/>
      <c r="MTB106" s="185"/>
      <c r="MTC106" s="183"/>
      <c r="MTE106" s="182"/>
      <c r="MTJ106" s="183"/>
      <c r="MTK106" s="183"/>
      <c r="MTL106" s="183"/>
      <c r="MTM106" s="184"/>
      <c r="MTN106" s="185"/>
      <c r="MTO106" s="183"/>
      <c r="MTQ106" s="182"/>
      <c r="MTV106" s="183"/>
      <c r="MTW106" s="183"/>
      <c r="MTX106" s="183"/>
      <c r="MTY106" s="184"/>
      <c r="MTZ106" s="185"/>
      <c r="MUA106" s="183"/>
      <c r="MUC106" s="182"/>
      <c r="MUH106" s="183"/>
      <c r="MUI106" s="183"/>
      <c r="MUJ106" s="183"/>
      <c r="MUK106" s="184"/>
      <c r="MUL106" s="185"/>
      <c r="MUM106" s="183"/>
      <c r="MUO106" s="182"/>
      <c r="MUT106" s="183"/>
      <c r="MUU106" s="183"/>
      <c r="MUV106" s="183"/>
      <c r="MUW106" s="184"/>
      <c r="MUX106" s="185"/>
      <c r="MUY106" s="183"/>
      <c r="MVA106" s="182"/>
      <c r="MVF106" s="183"/>
      <c r="MVG106" s="183"/>
      <c r="MVH106" s="183"/>
      <c r="MVI106" s="184"/>
      <c r="MVJ106" s="185"/>
      <c r="MVK106" s="183"/>
      <c r="MVM106" s="182"/>
      <c r="MVR106" s="183"/>
      <c r="MVS106" s="183"/>
      <c r="MVT106" s="183"/>
      <c r="MVU106" s="184"/>
      <c r="MVV106" s="185"/>
      <c r="MVW106" s="183"/>
      <c r="MVY106" s="182"/>
      <c r="MWD106" s="183"/>
      <c r="MWE106" s="183"/>
      <c r="MWF106" s="183"/>
      <c r="MWG106" s="184"/>
      <c r="MWH106" s="185"/>
      <c r="MWI106" s="183"/>
      <c r="MWK106" s="182"/>
      <c r="MWP106" s="183"/>
      <c r="MWQ106" s="183"/>
      <c r="MWR106" s="183"/>
      <c r="MWS106" s="184"/>
      <c r="MWT106" s="185"/>
      <c r="MWU106" s="183"/>
      <c r="MWW106" s="182"/>
      <c r="MXB106" s="183"/>
      <c r="MXC106" s="183"/>
      <c r="MXD106" s="183"/>
      <c r="MXE106" s="184"/>
      <c r="MXF106" s="185"/>
      <c r="MXG106" s="183"/>
      <c r="MXI106" s="182"/>
      <c r="MXN106" s="183"/>
      <c r="MXO106" s="183"/>
      <c r="MXP106" s="183"/>
      <c r="MXQ106" s="184"/>
      <c r="MXR106" s="185"/>
      <c r="MXS106" s="183"/>
      <c r="MXU106" s="182"/>
      <c r="MXZ106" s="183"/>
      <c r="MYA106" s="183"/>
      <c r="MYB106" s="183"/>
      <c r="MYC106" s="184"/>
      <c r="MYD106" s="185"/>
      <c r="MYE106" s="183"/>
      <c r="MYG106" s="182"/>
      <c r="MYL106" s="183"/>
      <c r="MYM106" s="183"/>
      <c r="MYN106" s="183"/>
      <c r="MYO106" s="184"/>
      <c r="MYP106" s="185"/>
      <c r="MYQ106" s="183"/>
      <c r="MYS106" s="182"/>
      <c r="MYX106" s="183"/>
      <c r="MYY106" s="183"/>
      <c r="MYZ106" s="183"/>
      <c r="MZA106" s="184"/>
      <c r="MZB106" s="185"/>
      <c r="MZC106" s="183"/>
      <c r="MZE106" s="182"/>
      <c r="MZJ106" s="183"/>
      <c r="MZK106" s="183"/>
      <c r="MZL106" s="183"/>
      <c r="MZM106" s="184"/>
      <c r="MZN106" s="185"/>
      <c r="MZO106" s="183"/>
      <c r="MZQ106" s="182"/>
      <c r="MZV106" s="183"/>
      <c r="MZW106" s="183"/>
      <c r="MZX106" s="183"/>
      <c r="MZY106" s="184"/>
      <c r="MZZ106" s="185"/>
      <c r="NAA106" s="183"/>
      <c r="NAC106" s="182"/>
      <c r="NAH106" s="183"/>
      <c r="NAI106" s="183"/>
      <c r="NAJ106" s="183"/>
      <c r="NAK106" s="184"/>
      <c r="NAL106" s="185"/>
      <c r="NAM106" s="183"/>
      <c r="NAO106" s="182"/>
      <c r="NAT106" s="183"/>
      <c r="NAU106" s="183"/>
      <c r="NAV106" s="183"/>
      <c r="NAW106" s="184"/>
      <c r="NAX106" s="185"/>
      <c r="NAY106" s="183"/>
      <c r="NBA106" s="182"/>
      <c r="NBF106" s="183"/>
      <c r="NBG106" s="183"/>
      <c r="NBH106" s="183"/>
      <c r="NBI106" s="184"/>
      <c r="NBJ106" s="185"/>
      <c r="NBK106" s="183"/>
      <c r="NBM106" s="182"/>
      <c r="NBR106" s="183"/>
      <c r="NBS106" s="183"/>
      <c r="NBT106" s="183"/>
      <c r="NBU106" s="184"/>
      <c r="NBV106" s="185"/>
      <c r="NBW106" s="183"/>
      <c r="NBY106" s="182"/>
      <c r="NCD106" s="183"/>
      <c r="NCE106" s="183"/>
      <c r="NCF106" s="183"/>
      <c r="NCG106" s="184"/>
      <c r="NCH106" s="185"/>
      <c r="NCI106" s="183"/>
      <c r="NCK106" s="182"/>
      <c r="NCP106" s="183"/>
      <c r="NCQ106" s="183"/>
      <c r="NCR106" s="183"/>
      <c r="NCS106" s="184"/>
      <c r="NCT106" s="185"/>
      <c r="NCU106" s="183"/>
      <c r="NCW106" s="182"/>
      <c r="NDB106" s="183"/>
      <c r="NDC106" s="183"/>
      <c r="NDD106" s="183"/>
      <c r="NDE106" s="184"/>
      <c r="NDF106" s="185"/>
      <c r="NDG106" s="183"/>
      <c r="NDI106" s="182"/>
      <c r="NDN106" s="183"/>
      <c r="NDO106" s="183"/>
      <c r="NDP106" s="183"/>
      <c r="NDQ106" s="184"/>
      <c r="NDR106" s="185"/>
      <c r="NDS106" s="183"/>
      <c r="NDU106" s="182"/>
      <c r="NDZ106" s="183"/>
      <c r="NEA106" s="183"/>
      <c r="NEB106" s="183"/>
      <c r="NEC106" s="184"/>
      <c r="NED106" s="185"/>
      <c r="NEE106" s="183"/>
      <c r="NEG106" s="182"/>
      <c r="NEL106" s="183"/>
      <c r="NEM106" s="183"/>
      <c r="NEN106" s="183"/>
      <c r="NEO106" s="184"/>
      <c r="NEP106" s="185"/>
      <c r="NEQ106" s="183"/>
      <c r="NES106" s="182"/>
      <c r="NEX106" s="183"/>
      <c r="NEY106" s="183"/>
      <c r="NEZ106" s="183"/>
      <c r="NFA106" s="184"/>
      <c r="NFB106" s="185"/>
      <c r="NFC106" s="183"/>
      <c r="NFE106" s="182"/>
      <c r="NFJ106" s="183"/>
      <c r="NFK106" s="183"/>
      <c r="NFL106" s="183"/>
      <c r="NFM106" s="184"/>
      <c r="NFN106" s="185"/>
      <c r="NFO106" s="183"/>
      <c r="NFQ106" s="182"/>
      <c r="NFV106" s="183"/>
      <c r="NFW106" s="183"/>
      <c r="NFX106" s="183"/>
      <c r="NFY106" s="184"/>
      <c r="NFZ106" s="185"/>
      <c r="NGA106" s="183"/>
      <c r="NGC106" s="182"/>
      <c r="NGH106" s="183"/>
      <c r="NGI106" s="183"/>
      <c r="NGJ106" s="183"/>
      <c r="NGK106" s="184"/>
      <c r="NGL106" s="185"/>
      <c r="NGM106" s="183"/>
      <c r="NGO106" s="182"/>
      <c r="NGT106" s="183"/>
      <c r="NGU106" s="183"/>
      <c r="NGV106" s="183"/>
      <c r="NGW106" s="184"/>
      <c r="NGX106" s="185"/>
      <c r="NGY106" s="183"/>
      <c r="NHA106" s="182"/>
      <c r="NHF106" s="183"/>
      <c r="NHG106" s="183"/>
      <c r="NHH106" s="183"/>
      <c r="NHI106" s="184"/>
      <c r="NHJ106" s="185"/>
      <c r="NHK106" s="183"/>
      <c r="NHM106" s="182"/>
      <c r="NHR106" s="183"/>
      <c r="NHS106" s="183"/>
      <c r="NHT106" s="183"/>
      <c r="NHU106" s="184"/>
      <c r="NHV106" s="185"/>
      <c r="NHW106" s="183"/>
      <c r="NHY106" s="182"/>
      <c r="NID106" s="183"/>
      <c r="NIE106" s="183"/>
      <c r="NIF106" s="183"/>
      <c r="NIG106" s="184"/>
      <c r="NIH106" s="185"/>
      <c r="NII106" s="183"/>
      <c r="NIK106" s="182"/>
      <c r="NIP106" s="183"/>
      <c r="NIQ106" s="183"/>
      <c r="NIR106" s="183"/>
      <c r="NIS106" s="184"/>
      <c r="NIT106" s="185"/>
      <c r="NIU106" s="183"/>
      <c r="NIW106" s="182"/>
      <c r="NJB106" s="183"/>
      <c r="NJC106" s="183"/>
      <c r="NJD106" s="183"/>
      <c r="NJE106" s="184"/>
      <c r="NJF106" s="185"/>
      <c r="NJG106" s="183"/>
      <c r="NJI106" s="182"/>
      <c r="NJN106" s="183"/>
      <c r="NJO106" s="183"/>
      <c r="NJP106" s="183"/>
      <c r="NJQ106" s="184"/>
      <c r="NJR106" s="185"/>
      <c r="NJS106" s="183"/>
      <c r="NJU106" s="182"/>
      <c r="NJZ106" s="183"/>
      <c r="NKA106" s="183"/>
      <c r="NKB106" s="183"/>
      <c r="NKC106" s="184"/>
      <c r="NKD106" s="185"/>
      <c r="NKE106" s="183"/>
      <c r="NKG106" s="182"/>
      <c r="NKL106" s="183"/>
      <c r="NKM106" s="183"/>
      <c r="NKN106" s="183"/>
      <c r="NKO106" s="184"/>
      <c r="NKP106" s="185"/>
      <c r="NKQ106" s="183"/>
      <c r="NKS106" s="182"/>
      <c r="NKX106" s="183"/>
      <c r="NKY106" s="183"/>
      <c r="NKZ106" s="183"/>
      <c r="NLA106" s="184"/>
      <c r="NLB106" s="185"/>
      <c r="NLC106" s="183"/>
      <c r="NLE106" s="182"/>
      <c r="NLJ106" s="183"/>
      <c r="NLK106" s="183"/>
      <c r="NLL106" s="183"/>
      <c r="NLM106" s="184"/>
      <c r="NLN106" s="185"/>
      <c r="NLO106" s="183"/>
      <c r="NLQ106" s="182"/>
      <c r="NLV106" s="183"/>
      <c r="NLW106" s="183"/>
      <c r="NLX106" s="183"/>
      <c r="NLY106" s="184"/>
      <c r="NLZ106" s="185"/>
      <c r="NMA106" s="183"/>
      <c r="NMC106" s="182"/>
      <c r="NMH106" s="183"/>
      <c r="NMI106" s="183"/>
      <c r="NMJ106" s="183"/>
      <c r="NMK106" s="184"/>
      <c r="NML106" s="185"/>
      <c r="NMM106" s="183"/>
      <c r="NMO106" s="182"/>
      <c r="NMT106" s="183"/>
      <c r="NMU106" s="183"/>
      <c r="NMV106" s="183"/>
      <c r="NMW106" s="184"/>
      <c r="NMX106" s="185"/>
      <c r="NMY106" s="183"/>
      <c r="NNA106" s="182"/>
      <c r="NNF106" s="183"/>
      <c r="NNG106" s="183"/>
      <c r="NNH106" s="183"/>
      <c r="NNI106" s="184"/>
      <c r="NNJ106" s="185"/>
      <c r="NNK106" s="183"/>
      <c r="NNM106" s="182"/>
      <c r="NNR106" s="183"/>
      <c r="NNS106" s="183"/>
      <c r="NNT106" s="183"/>
      <c r="NNU106" s="184"/>
      <c r="NNV106" s="185"/>
      <c r="NNW106" s="183"/>
      <c r="NNY106" s="182"/>
      <c r="NOD106" s="183"/>
      <c r="NOE106" s="183"/>
      <c r="NOF106" s="183"/>
      <c r="NOG106" s="184"/>
      <c r="NOH106" s="185"/>
      <c r="NOI106" s="183"/>
      <c r="NOK106" s="182"/>
      <c r="NOP106" s="183"/>
      <c r="NOQ106" s="183"/>
      <c r="NOR106" s="183"/>
      <c r="NOS106" s="184"/>
      <c r="NOT106" s="185"/>
      <c r="NOU106" s="183"/>
      <c r="NOW106" s="182"/>
      <c r="NPB106" s="183"/>
      <c r="NPC106" s="183"/>
      <c r="NPD106" s="183"/>
      <c r="NPE106" s="184"/>
      <c r="NPF106" s="185"/>
      <c r="NPG106" s="183"/>
      <c r="NPI106" s="182"/>
      <c r="NPN106" s="183"/>
      <c r="NPO106" s="183"/>
      <c r="NPP106" s="183"/>
      <c r="NPQ106" s="184"/>
      <c r="NPR106" s="185"/>
      <c r="NPS106" s="183"/>
      <c r="NPU106" s="182"/>
      <c r="NPZ106" s="183"/>
      <c r="NQA106" s="183"/>
      <c r="NQB106" s="183"/>
      <c r="NQC106" s="184"/>
      <c r="NQD106" s="185"/>
      <c r="NQE106" s="183"/>
      <c r="NQG106" s="182"/>
      <c r="NQL106" s="183"/>
      <c r="NQM106" s="183"/>
      <c r="NQN106" s="183"/>
      <c r="NQO106" s="184"/>
      <c r="NQP106" s="185"/>
      <c r="NQQ106" s="183"/>
      <c r="NQS106" s="182"/>
      <c r="NQX106" s="183"/>
      <c r="NQY106" s="183"/>
      <c r="NQZ106" s="183"/>
      <c r="NRA106" s="184"/>
      <c r="NRB106" s="185"/>
      <c r="NRC106" s="183"/>
      <c r="NRE106" s="182"/>
      <c r="NRJ106" s="183"/>
      <c r="NRK106" s="183"/>
      <c r="NRL106" s="183"/>
      <c r="NRM106" s="184"/>
      <c r="NRN106" s="185"/>
      <c r="NRO106" s="183"/>
      <c r="NRQ106" s="182"/>
      <c r="NRV106" s="183"/>
      <c r="NRW106" s="183"/>
      <c r="NRX106" s="183"/>
      <c r="NRY106" s="184"/>
      <c r="NRZ106" s="185"/>
      <c r="NSA106" s="183"/>
      <c r="NSC106" s="182"/>
      <c r="NSH106" s="183"/>
      <c r="NSI106" s="183"/>
      <c r="NSJ106" s="183"/>
      <c r="NSK106" s="184"/>
      <c r="NSL106" s="185"/>
      <c r="NSM106" s="183"/>
      <c r="NSO106" s="182"/>
      <c r="NST106" s="183"/>
      <c r="NSU106" s="183"/>
      <c r="NSV106" s="183"/>
      <c r="NSW106" s="184"/>
      <c r="NSX106" s="185"/>
      <c r="NSY106" s="183"/>
      <c r="NTA106" s="182"/>
      <c r="NTF106" s="183"/>
      <c r="NTG106" s="183"/>
      <c r="NTH106" s="183"/>
      <c r="NTI106" s="184"/>
      <c r="NTJ106" s="185"/>
      <c r="NTK106" s="183"/>
      <c r="NTM106" s="182"/>
      <c r="NTR106" s="183"/>
      <c r="NTS106" s="183"/>
      <c r="NTT106" s="183"/>
      <c r="NTU106" s="184"/>
      <c r="NTV106" s="185"/>
      <c r="NTW106" s="183"/>
      <c r="NTY106" s="182"/>
      <c r="NUD106" s="183"/>
      <c r="NUE106" s="183"/>
      <c r="NUF106" s="183"/>
      <c r="NUG106" s="184"/>
      <c r="NUH106" s="185"/>
      <c r="NUI106" s="183"/>
      <c r="NUK106" s="182"/>
      <c r="NUP106" s="183"/>
      <c r="NUQ106" s="183"/>
      <c r="NUR106" s="183"/>
      <c r="NUS106" s="184"/>
      <c r="NUT106" s="185"/>
      <c r="NUU106" s="183"/>
      <c r="NUW106" s="182"/>
      <c r="NVB106" s="183"/>
      <c r="NVC106" s="183"/>
      <c r="NVD106" s="183"/>
      <c r="NVE106" s="184"/>
      <c r="NVF106" s="185"/>
      <c r="NVG106" s="183"/>
      <c r="NVI106" s="182"/>
      <c r="NVN106" s="183"/>
      <c r="NVO106" s="183"/>
      <c r="NVP106" s="183"/>
      <c r="NVQ106" s="184"/>
      <c r="NVR106" s="185"/>
      <c r="NVS106" s="183"/>
      <c r="NVU106" s="182"/>
      <c r="NVZ106" s="183"/>
      <c r="NWA106" s="183"/>
      <c r="NWB106" s="183"/>
      <c r="NWC106" s="184"/>
      <c r="NWD106" s="185"/>
      <c r="NWE106" s="183"/>
      <c r="NWG106" s="182"/>
      <c r="NWL106" s="183"/>
      <c r="NWM106" s="183"/>
      <c r="NWN106" s="183"/>
      <c r="NWO106" s="184"/>
      <c r="NWP106" s="185"/>
      <c r="NWQ106" s="183"/>
      <c r="NWS106" s="182"/>
      <c r="NWX106" s="183"/>
      <c r="NWY106" s="183"/>
      <c r="NWZ106" s="183"/>
      <c r="NXA106" s="184"/>
      <c r="NXB106" s="185"/>
      <c r="NXC106" s="183"/>
      <c r="NXE106" s="182"/>
      <c r="NXJ106" s="183"/>
      <c r="NXK106" s="183"/>
      <c r="NXL106" s="183"/>
      <c r="NXM106" s="184"/>
      <c r="NXN106" s="185"/>
      <c r="NXO106" s="183"/>
      <c r="NXQ106" s="182"/>
      <c r="NXV106" s="183"/>
      <c r="NXW106" s="183"/>
      <c r="NXX106" s="183"/>
      <c r="NXY106" s="184"/>
      <c r="NXZ106" s="185"/>
      <c r="NYA106" s="183"/>
      <c r="NYC106" s="182"/>
      <c r="NYH106" s="183"/>
      <c r="NYI106" s="183"/>
      <c r="NYJ106" s="183"/>
      <c r="NYK106" s="184"/>
      <c r="NYL106" s="185"/>
      <c r="NYM106" s="183"/>
      <c r="NYO106" s="182"/>
      <c r="NYT106" s="183"/>
      <c r="NYU106" s="183"/>
      <c r="NYV106" s="183"/>
      <c r="NYW106" s="184"/>
      <c r="NYX106" s="185"/>
      <c r="NYY106" s="183"/>
      <c r="NZA106" s="182"/>
      <c r="NZF106" s="183"/>
      <c r="NZG106" s="183"/>
      <c r="NZH106" s="183"/>
      <c r="NZI106" s="184"/>
      <c r="NZJ106" s="185"/>
      <c r="NZK106" s="183"/>
      <c r="NZM106" s="182"/>
      <c r="NZR106" s="183"/>
      <c r="NZS106" s="183"/>
      <c r="NZT106" s="183"/>
      <c r="NZU106" s="184"/>
      <c r="NZV106" s="185"/>
      <c r="NZW106" s="183"/>
      <c r="NZY106" s="182"/>
      <c r="OAD106" s="183"/>
      <c r="OAE106" s="183"/>
      <c r="OAF106" s="183"/>
      <c r="OAG106" s="184"/>
      <c r="OAH106" s="185"/>
      <c r="OAI106" s="183"/>
      <c r="OAK106" s="182"/>
      <c r="OAP106" s="183"/>
      <c r="OAQ106" s="183"/>
      <c r="OAR106" s="183"/>
      <c r="OAS106" s="184"/>
      <c r="OAT106" s="185"/>
      <c r="OAU106" s="183"/>
      <c r="OAW106" s="182"/>
      <c r="OBB106" s="183"/>
      <c r="OBC106" s="183"/>
      <c r="OBD106" s="183"/>
      <c r="OBE106" s="184"/>
      <c r="OBF106" s="185"/>
      <c r="OBG106" s="183"/>
      <c r="OBI106" s="182"/>
      <c r="OBN106" s="183"/>
      <c r="OBO106" s="183"/>
      <c r="OBP106" s="183"/>
      <c r="OBQ106" s="184"/>
      <c r="OBR106" s="185"/>
      <c r="OBS106" s="183"/>
      <c r="OBU106" s="182"/>
      <c r="OBZ106" s="183"/>
      <c r="OCA106" s="183"/>
      <c r="OCB106" s="183"/>
      <c r="OCC106" s="184"/>
      <c r="OCD106" s="185"/>
      <c r="OCE106" s="183"/>
      <c r="OCG106" s="182"/>
      <c r="OCL106" s="183"/>
      <c r="OCM106" s="183"/>
      <c r="OCN106" s="183"/>
      <c r="OCO106" s="184"/>
      <c r="OCP106" s="185"/>
      <c r="OCQ106" s="183"/>
      <c r="OCS106" s="182"/>
      <c r="OCX106" s="183"/>
      <c r="OCY106" s="183"/>
      <c r="OCZ106" s="183"/>
      <c r="ODA106" s="184"/>
      <c r="ODB106" s="185"/>
      <c r="ODC106" s="183"/>
      <c r="ODE106" s="182"/>
      <c r="ODJ106" s="183"/>
      <c r="ODK106" s="183"/>
      <c r="ODL106" s="183"/>
      <c r="ODM106" s="184"/>
      <c r="ODN106" s="185"/>
      <c r="ODO106" s="183"/>
      <c r="ODQ106" s="182"/>
      <c r="ODV106" s="183"/>
      <c r="ODW106" s="183"/>
      <c r="ODX106" s="183"/>
      <c r="ODY106" s="184"/>
      <c r="ODZ106" s="185"/>
      <c r="OEA106" s="183"/>
      <c r="OEC106" s="182"/>
      <c r="OEH106" s="183"/>
      <c r="OEI106" s="183"/>
      <c r="OEJ106" s="183"/>
      <c r="OEK106" s="184"/>
      <c r="OEL106" s="185"/>
      <c r="OEM106" s="183"/>
      <c r="OEO106" s="182"/>
      <c r="OET106" s="183"/>
      <c r="OEU106" s="183"/>
      <c r="OEV106" s="183"/>
      <c r="OEW106" s="184"/>
      <c r="OEX106" s="185"/>
      <c r="OEY106" s="183"/>
      <c r="OFA106" s="182"/>
      <c r="OFF106" s="183"/>
      <c r="OFG106" s="183"/>
      <c r="OFH106" s="183"/>
      <c r="OFI106" s="184"/>
      <c r="OFJ106" s="185"/>
      <c r="OFK106" s="183"/>
      <c r="OFM106" s="182"/>
      <c r="OFR106" s="183"/>
      <c r="OFS106" s="183"/>
      <c r="OFT106" s="183"/>
      <c r="OFU106" s="184"/>
      <c r="OFV106" s="185"/>
      <c r="OFW106" s="183"/>
      <c r="OFY106" s="182"/>
      <c r="OGD106" s="183"/>
      <c r="OGE106" s="183"/>
      <c r="OGF106" s="183"/>
      <c r="OGG106" s="184"/>
      <c r="OGH106" s="185"/>
      <c r="OGI106" s="183"/>
      <c r="OGK106" s="182"/>
      <c r="OGP106" s="183"/>
      <c r="OGQ106" s="183"/>
      <c r="OGR106" s="183"/>
      <c r="OGS106" s="184"/>
      <c r="OGT106" s="185"/>
      <c r="OGU106" s="183"/>
      <c r="OGW106" s="182"/>
      <c r="OHB106" s="183"/>
      <c r="OHC106" s="183"/>
      <c r="OHD106" s="183"/>
      <c r="OHE106" s="184"/>
      <c r="OHF106" s="185"/>
      <c r="OHG106" s="183"/>
      <c r="OHI106" s="182"/>
      <c r="OHN106" s="183"/>
      <c r="OHO106" s="183"/>
      <c r="OHP106" s="183"/>
      <c r="OHQ106" s="184"/>
      <c r="OHR106" s="185"/>
      <c r="OHS106" s="183"/>
      <c r="OHU106" s="182"/>
      <c r="OHZ106" s="183"/>
      <c r="OIA106" s="183"/>
      <c r="OIB106" s="183"/>
      <c r="OIC106" s="184"/>
      <c r="OID106" s="185"/>
      <c r="OIE106" s="183"/>
      <c r="OIG106" s="182"/>
      <c r="OIL106" s="183"/>
      <c r="OIM106" s="183"/>
      <c r="OIN106" s="183"/>
      <c r="OIO106" s="184"/>
      <c r="OIP106" s="185"/>
      <c r="OIQ106" s="183"/>
      <c r="OIS106" s="182"/>
      <c r="OIX106" s="183"/>
      <c r="OIY106" s="183"/>
      <c r="OIZ106" s="183"/>
      <c r="OJA106" s="184"/>
      <c r="OJB106" s="185"/>
      <c r="OJC106" s="183"/>
      <c r="OJE106" s="182"/>
      <c r="OJJ106" s="183"/>
      <c r="OJK106" s="183"/>
      <c r="OJL106" s="183"/>
      <c r="OJM106" s="184"/>
      <c r="OJN106" s="185"/>
      <c r="OJO106" s="183"/>
      <c r="OJQ106" s="182"/>
      <c r="OJV106" s="183"/>
      <c r="OJW106" s="183"/>
      <c r="OJX106" s="183"/>
      <c r="OJY106" s="184"/>
      <c r="OJZ106" s="185"/>
      <c r="OKA106" s="183"/>
      <c r="OKC106" s="182"/>
      <c r="OKH106" s="183"/>
      <c r="OKI106" s="183"/>
      <c r="OKJ106" s="183"/>
      <c r="OKK106" s="184"/>
      <c r="OKL106" s="185"/>
      <c r="OKM106" s="183"/>
      <c r="OKO106" s="182"/>
      <c r="OKT106" s="183"/>
      <c r="OKU106" s="183"/>
      <c r="OKV106" s="183"/>
      <c r="OKW106" s="184"/>
      <c r="OKX106" s="185"/>
      <c r="OKY106" s="183"/>
      <c r="OLA106" s="182"/>
      <c r="OLF106" s="183"/>
      <c r="OLG106" s="183"/>
      <c r="OLH106" s="183"/>
      <c r="OLI106" s="184"/>
      <c r="OLJ106" s="185"/>
      <c r="OLK106" s="183"/>
      <c r="OLM106" s="182"/>
      <c r="OLR106" s="183"/>
      <c r="OLS106" s="183"/>
      <c r="OLT106" s="183"/>
      <c r="OLU106" s="184"/>
      <c r="OLV106" s="185"/>
      <c r="OLW106" s="183"/>
      <c r="OLY106" s="182"/>
      <c r="OMD106" s="183"/>
      <c r="OME106" s="183"/>
      <c r="OMF106" s="183"/>
      <c r="OMG106" s="184"/>
      <c r="OMH106" s="185"/>
      <c r="OMI106" s="183"/>
      <c r="OMK106" s="182"/>
      <c r="OMP106" s="183"/>
      <c r="OMQ106" s="183"/>
      <c r="OMR106" s="183"/>
      <c r="OMS106" s="184"/>
      <c r="OMT106" s="185"/>
      <c r="OMU106" s="183"/>
      <c r="OMW106" s="182"/>
      <c r="ONB106" s="183"/>
      <c r="ONC106" s="183"/>
      <c r="OND106" s="183"/>
      <c r="ONE106" s="184"/>
      <c r="ONF106" s="185"/>
      <c r="ONG106" s="183"/>
      <c r="ONI106" s="182"/>
      <c r="ONN106" s="183"/>
      <c r="ONO106" s="183"/>
      <c r="ONP106" s="183"/>
      <c r="ONQ106" s="184"/>
      <c r="ONR106" s="185"/>
      <c r="ONS106" s="183"/>
      <c r="ONU106" s="182"/>
      <c r="ONZ106" s="183"/>
      <c r="OOA106" s="183"/>
      <c r="OOB106" s="183"/>
      <c r="OOC106" s="184"/>
      <c r="OOD106" s="185"/>
      <c r="OOE106" s="183"/>
      <c r="OOG106" s="182"/>
      <c r="OOL106" s="183"/>
      <c r="OOM106" s="183"/>
      <c r="OON106" s="183"/>
      <c r="OOO106" s="184"/>
      <c r="OOP106" s="185"/>
      <c r="OOQ106" s="183"/>
      <c r="OOS106" s="182"/>
      <c r="OOX106" s="183"/>
      <c r="OOY106" s="183"/>
      <c r="OOZ106" s="183"/>
      <c r="OPA106" s="184"/>
      <c r="OPB106" s="185"/>
      <c r="OPC106" s="183"/>
      <c r="OPE106" s="182"/>
      <c r="OPJ106" s="183"/>
      <c r="OPK106" s="183"/>
      <c r="OPL106" s="183"/>
      <c r="OPM106" s="184"/>
      <c r="OPN106" s="185"/>
      <c r="OPO106" s="183"/>
      <c r="OPQ106" s="182"/>
      <c r="OPV106" s="183"/>
      <c r="OPW106" s="183"/>
      <c r="OPX106" s="183"/>
      <c r="OPY106" s="184"/>
      <c r="OPZ106" s="185"/>
      <c r="OQA106" s="183"/>
      <c r="OQC106" s="182"/>
      <c r="OQH106" s="183"/>
      <c r="OQI106" s="183"/>
      <c r="OQJ106" s="183"/>
      <c r="OQK106" s="184"/>
      <c r="OQL106" s="185"/>
      <c r="OQM106" s="183"/>
      <c r="OQO106" s="182"/>
      <c r="OQT106" s="183"/>
      <c r="OQU106" s="183"/>
      <c r="OQV106" s="183"/>
      <c r="OQW106" s="184"/>
      <c r="OQX106" s="185"/>
      <c r="OQY106" s="183"/>
      <c r="ORA106" s="182"/>
      <c r="ORF106" s="183"/>
      <c r="ORG106" s="183"/>
      <c r="ORH106" s="183"/>
      <c r="ORI106" s="184"/>
      <c r="ORJ106" s="185"/>
      <c r="ORK106" s="183"/>
      <c r="ORM106" s="182"/>
      <c r="ORR106" s="183"/>
      <c r="ORS106" s="183"/>
      <c r="ORT106" s="183"/>
      <c r="ORU106" s="184"/>
      <c r="ORV106" s="185"/>
      <c r="ORW106" s="183"/>
      <c r="ORY106" s="182"/>
      <c r="OSD106" s="183"/>
      <c r="OSE106" s="183"/>
      <c r="OSF106" s="183"/>
      <c r="OSG106" s="184"/>
      <c r="OSH106" s="185"/>
      <c r="OSI106" s="183"/>
      <c r="OSK106" s="182"/>
      <c r="OSP106" s="183"/>
      <c r="OSQ106" s="183"/>
      <c r="OSR106" s="183"/>
      <c r="OSS106" s="184"/>
      <c r="OST106" s="185"/>
      <c r="OSU106" s="183"/>
      <c r="OSW106" s="182"/>
      <c r="OTB106" s="183"/>
      <c r="OTC106" s="183"/>
      <c r="OTD106" s="183"/>
      <c r="OTE106" s="184"/>
      <c r="OTF106" s="185"/>
      <c r="OTG106" s="183"/>
      <c r="OTI106" s="182"/>
      <c r="OTN106" s="183"/>
      <c r="OTO106" s="183"/>
      <c r="OTP106" s="183"/>
      <c r="OTQ106" s="184"/>
      <c r="OTR106" s="185"/>
      <c r="OTS106" s="183"/>
      <c r="OTU106" s="182"/>
      <c r="OTZ106" s="183"/>
      <c r="OUA106" s="183"/>
      <c r="OUB106" s="183"/>
      <c r="OUC106" s="184"/>
      <c r="OUD106" s="185"/>
      <c r="OUE106" s="183"/>
      <c r="OUG106" s="182"/>
      <c r="OUL106" s="183"/>
      <c r="OUM106" s="183"/>
      <c r="OUN106" s="183"/>
      <c r="OUO106" s="184"/>
      <c r="OUP106" s="185"/>
      <c r="OUQ106" s="183"/>
      <c r="OUS106" s="182"/>
      <c r="OUX106" s="183"/>
      <c r="OUY106" s="183"/>
      <c r="OUZ106" s="183"/>
      <c r="OVA106" s="184"/>
      <c r="OVB106" s="185"/>
      <c r="OVC106" s="183"/>
      <c r="OVE106" s="182"/>
      <c r="OVJ106" s="183"/>
      <c r="OVK106" s="183"/>
      <c r="OVL106" s="183"/>
      <c r="OVM106" s="184"/>
      <c r="OVN106" s="185"/>
      <c r="OVO106" s="183"/>
      <c r="OVQ106" s="182"/>
      <c r="OVV106" s="183"/>
      <c r="OVW106" s="183"/>
      <c r="OVX106" s="183"/>
      <c r="OVY106" s="184"/>
      <c r="OVZ106" s="185"/>
      <c r="OWA106" s="183"/>
      <c r="OWC106" s="182"/>
      <c r="OWH106" s="183"/>
      <c r="OWI106" s="183"/>
      <c r="OWJ106" s="183"/>
      <c r="OWK106" s="184"/>
      <c r="OWL106" s="185"/>
      <c r="OWM106" s="183"/>
      <c r="OWO106" s="182"/>
      <c r="OWT106" s="183"/>
      <c r="OWU106" s="183"/>
      <c r="OWV106" s="183"/>
      <c r="OWW106" s="184"/>
      <c r="OWX106" s="185"/>
      <c r="OWY106" s="183"/>
      <c r="OXA106" s="182"/>
      <c r="OXF106" s="183"/>
      <c r="OXG106" s="183"/>
      <c r="OXH106" s="183"/>
      <c r="OXI106" s="184"/>
      <c r="OXJ106" s="185"/>
      <c r="OXK106" s="183"/>
      <c r="OXM106" s="182"/>
      <c r="OXR106" s="183"/>
      <c r="OXS106" s="183"/>
      <c r="OXT106" s="183"/>
      <c r="OXU106" s="184"/>
      <c r="OXV106" s="185"/>
      <c r="OXW106" s="183"/>
      <c r="OXY106" s="182"/>
      <c r="OYD106" s="183"/>
      <c r="OYE106" s="183"/>
      <c r="OYF106" s="183"/>
      <c r="OYG106" s="184"/>
      <c r="OYH106" s="185"/>
      <c r="OYI106" s="183"/>
      <c r="OYK106" s="182"/>
      <c r="OYP106" s="183"/>
      <c r="OYQ106" s="183"/>
      <c r="OYR106" s="183"/>
      <c r="OYS106" s="184"/>
      <c r="OYT106" s="185"/>
      <c r="OYU106" s="183"/>
      <c r="OYW106" s="182"/>
      <c r="OZB106" s="183"/>
      <c r="OZC106" s="183"/>
      <c r="OZD106" s="183"/>
      <c r="OZE106" s="184"/>
      <c r="OZF106" s="185"/>
      <c r="OZG106" s="183"/>
      <c r="OZI106" s="182"/>
      <c r="OZN106" s="183"/>
      <c r="OZO106" s="183"/>
      <c r="OZP106" s="183"/>
      <c r="OZQ106" s="184"/>
      <c r="OZR106" s="185"/>
      <c r="OZS106" s="183"/>
      <c r="OZU106" s="182"/>
      <c r="OZZ106" s="183"/>
      <c r="PAA106" s="183"/>
      <c r="PAB106" s="183"/>
      <c r="PAC106" s="184"/>
      <c r="PAD106" s="185"/>
      <c r="PAE106" s="183"/>
      <c r="PAG106" s="182"/>
      <c r="PAL106" s="183"/>
      <c r="PAM106" s="183"/>
      <c r="PAN106" s="183"/>
      <c r="PAO106" s="184"/>
      <c r="PAP106" s="185"/>
      <c r="PAQ106" s="183"/>
      <c r="PAS106" s="182"/>
      <c r="PAX106" s="183"/>
      <c r="PAY106" s="183"/>
      <c r="PAZ106" s="183"/>
      <c r="PBA106" s="184"/>
      <c r="PBB106" s="185"/>
      <c r="PBC106" s="183"/>
      <c r="PBE106" s="182"/>
      <c r="PBJ106" s="183"/>
      <c r="PBK106" s="183"/>
      <c r="PBL106" s="183"/>
      <c r="PBM106" s="184"/>
      <c r="PBN106" s="185"/>
      <c r="PBO106" s="183"/>
      <c r="PBQ106" s="182"/>
      <c r="PBV106" s="183"/>
      <c r="PBW106" s="183"/>
      <c r="PBX106" s="183"/>
      <c r="PBY106" s="184"/>
      <c r="PBZ106" s="185"/>
      <c r="PCA106" s="183"/>
      <c r="PCC106" s="182"/>
      <c r="PCH106" s="183"/>
      <c r="PCI106" s="183"/>
      <c r="PCJ106" s="183"/>
      <c r="PCK106" s="184"/>
      <c r="PCL106" s="185"/>
      <c r="PCM106" s="183"/>
      <c r="PCO106" s="182"/>
      <c r="PCT106" s="183"/>
      <c r="PCU106" s="183"/>
      <c r="PCV106" s="183"/>
      <c r="PCW106" s="184"/>
      <c r="PCX106" s="185"/>
      <c r="PCY106" s="183"/>
      <c r="PDA106" s="182"/>
      <c r="PDF106" s="183"/>
      <c r="PDG106" s="183"/>
      <c r="PDH106" s="183"/>
      <c r="PDI106" s="184"/>
      <c r="PDJ106" s="185"/>
      <c r="PDK106" s="183"/>
      <c r="PDM106" s="182"/>
      <c r="PDR106" s="183"/>
      <c r="PDS106" s="183"/>
      <c r="PDT106" s="183"/>
      <c r="PDU106" s="184"/>
      <c r="PDV106" s="185"/>
      <c r="PDW106" s="183"/>
      <c r="PDY106" s="182"/>
      <c r="PED106" s="183"/>
      <c r="PEE106" s="183"/>
      <c r="PEF106" s="183"/>
      <c r="PEG106" s="184"/>
      <c r="PEH106" s="185"/>
      <c r="PEI106" s="183"/>
      <c r="PEK106" s="182"/>
      <c r="PEP106" s="183"/>
      <c r="PEQ106" s="183"/>
      <c r="PER106" s="183"/>
      <c r="PES106" s="184"/>
      <c r="PET106" s="185"/>
      <c r="PEU106" s="183"/>
      <c r="PEW106" s="182"/>
      <c r="PFB106" s="183"/>
      <c r="PFC106" s="183"/>
      <c r="PFD106" s="183"/>
      <c r="PFE106" s="184"/>
      <c r="PFF106" s="185"/>
      <c r="PFG106" s="183"/>
      <c r="PFI106" s="182"/>
      <c r="PFN106" s="183"/>
      <c r="PFO106" s="183"/>
      <c r="PFP106" s="183"/>
      <c r="PFQ106" s="184"/>
      <c r="PFR106" s="185"/>
      <c r="PFS106" s="183"/>
      <c r="PFU106" s="182"/>
      <c r="PFZ106" s="183"/>
      <c r="PGA106" s="183"/>
      <c r="PGB106" s="183"/>
      <c r="PGC106" s="184"/>
      <c r="PGD106" s="185"/>
      <c r="PGE106" s="183"/>
      <c r="PGG106" s="182"/>
      <c r="PGL106" s="183"/>
      <c r="PGM106" s="183"/>
      <c r="PGN106" s="183"/>
      <c r="PGO106" s="184"/>
      <c r="PGP106" s="185"/>
      <c r="PGQ106" s="183"/>
      <c r="PGS106" s="182"/>
      <c r="PGX106" s="183"/>
      <c r="PGY106" s="183"/>
      <c r="PGZ106" s="183"/>
      <c r="PHA106" s="184"/>
      <c r="PHB106" s="185"/>
      <c r="PHC106" s="183"/>
      <c r="PHE106" s="182"/>
      <c r="PHJ106" s="183"/>
      <c r="PHK106" s="183"/>
      <c r="PHL106" s="183"/>
      <c r="PHM106" s="184"/>
      <c r="PHN106" s="185"/>
      <c r="PHO106" s="183"/>
      <c r="PHQ106" s="182"/>
      <c r="PHV106" s="183"/>
      <c r="PHW106" s="183"/>
      <c r="PHX106" s="183"/>
      <c r="PHY106" s="184"/>
      <c r="PHZ106" s="185"/>
      <c r="PIA106" s="183"/>
      <c r="PIC106" s="182"/>
      <c r="PIH106" s="183"/>
      <c r="PII106" s="183"/>
      <c r="PIJ106" s="183"/>
      <c r="PIK106" s="184"/>
      <c r="PIL106" s="185"/>
      <c r="PIM106" s="183"/>
      <c r="PIO106" s="182"/>
      <c r="PIT106" s="183"/>
      <c r="PIU106" s="183"/>
      <c r="PIV106" s="183"/>
      <c r="PIW106" s="184"/>
      <c r="PIX106" s="185"/>
      <c r="PIY106" s="183"/>
      <c r="PJA106" s="182"/>
      <c r="PJF106" s="183"/>
      <c r="PJG106" s="183"/>
      <c r="PJH106" s="183"/>
      <c r="PJI106" s="184"/>
      <c r="PJJ106" s="185"/>
      <c r="PJK106" s="183"/>
      <c r="PJM106" s="182"/>
      <c r="PJR106" s="183"/>
      <c r="PJS106" s="183"/>
      <c r="PJT106" s="183"/>
      <c r="PJU106" s="184"/>
      <c r="PJV106" s="185"/>
      <c r="PJW106" s="183"/>
      <c r="PJY106" s="182"/>
      <c r="PKD106" s="183"/>
      <c r="PKE106" s="183"/>
      <c r="PKF106" s="183"/>
      <c r="PKG106" s="184"/>
      <c r="PKH106" s="185"/>
      <c r="PKI106" s="183"/>
      <c r="PKK106" s="182"/>
      <c r="PKP106" s="183"/>
      <c r="PKQ106" s="183"/>
      <c r="PKR106" s="183"/>
      <c r="PKS106" s="184"/>
      <c r="PKT106" s="185"/>
      <c r="PKU106" s="183"/>
      <c r="PKW106" s="182"/>
      <c r="PLB106" s="183"/>
      <c r="PLC106" s="183"/>
      <c r="PLD106" s="183"/>
      <c r="PLE106" s="184"/>
      <c r="PLF106" s="185"/>
      <c r="PLG106" s="183"/>
      <c r="PLI106" s="182"/>
      <c r="PLN106" s="183"/>
      <c r="PLO106" s="183"/>
      <c r="PLP106" s="183"/>
      <c r="PLQ106" s="184"/>
      <c r="PLR106" s="185"/>
      <c r="PLS106" s="183"/>
      <c r="PLU106" s="182"/>
      <c r="PLZ106" s="183"/>
      <c r="PMA106" s="183"/>
      <c r="PMB106" s="183"/>
      <c r="PMC106" s="184"/>
      <c r="PMD106" s="185"/>
      <c r="PME106" s="183"/>
      <c r="PMG106" s="182"/>
      <c r="PML106" s="183"/>
      <c r="PMM106" s="183"/>
      <c r="PMN106" s="183"/>
      <c r="PMO106" s="184"/>
      <c r="PMP106" s="185"/>
      <c r="PMQ106" s="183"/>
      <c r="PMS106" s="182"/>
      <c r="PMX106" s="183"/>
      <c r="PMY106" s="183"/>
      <c r="PMZ106" s="183"/>
      <c r="PNA106" s="184"/>
      <c r="PNB106" s="185"/>
      <c r="PNC106" s="183"/>
      <c r="PNE106" s="182"/>
      <c r="PNJ106" s="183"/>
      <c r="PNK106" s="183"/>
      <c r="PNL106" s="183"/>
      <c r="PNM106" s="184"/>
      <c r="PNN106" s="185"/>
      <c r="PNO106" s="183"/>
      <c r="PNQ106" s="182"/>
      <c r="PNV106" s="183"/>
      <c r="PNW106" s="183"/>
      <c r="PNX106" s="183"/>
      <c r="PNY106" s="184"/>
      <c r="PNZ106" s="185"/>
      <c r="POA106" s="183"/>
      <c r="POC106" s="182"/>
      <c r="POH106" s="183"/>
      <c r="POI106" s="183"/>
      <c r="POJ106" s="183"/>
      <c r="POK106" s="184"/>
      <c r="POL106" s="185"/>
      <c r="POM106" s="183"/>
      <c r="POO106" s="182"/>
      <c r="POT106" s="183"/>
      <c r="POU106" s="183"/>
      <c r="POV106" s="183"/>
      <c r="POW106" s="184"/>
      <c r="POX106" s="185"/>
      <c r="POY106" s="183"/>
      <c r="PPA106" s="182"/>
      <c r="PPF106" s="183"/>
      <c r="PPG106" s="183"/>
      <c r="PPH106" s="183"/>
      <c r="PPI106" s="184"/>
      <c r="PPJ106" s="185"/>
      <c r="PPK106" s="183"/>
      <c r="PPM106" s="182"/>
      <c r="PPR106" s="183"/>
      <c r="PPS106" s="183"/>
      <c r="PPT106" s="183"/>
      <c r="PPU106" s="184"/>
      <c r="PPV106" s="185"/>
      <c r="PPW106" s="183"/>
      <c r="PPY106" s="182"/>
      <c r="PQD106" s="183"/>
      <c r="PQE106" s="183"/>
      <c r="PQF106" s="183"/>
      <c r="PQG106" s="184"/>
      <c r="PQH106" s="185"/>
      <c r="PQI106" s="183"/>
      <c r="PQK106" s="182"/>
      <c r="PQP106" s="183"/>
      <c r="PQQ106" s="183"/>
      <c r="PQR106" s="183"/>
      <c r="PQS106" s="184"/>
      <c r="PQT106" s="185"/>
      <c r="PQU106" s="183"/>
      <c r="PQW106" s="182"/>
      <c r="PRB106" s="183"/>
      <c r="PRC106" s="183"/>
      <c r="PRD106" s="183"/>
      <c r="PRE106" s="184"/>
      <c r="PRF106" s="185"/>
      <c r="PRG106" s="183"/>
      <c r="PRI106" s="182"/>
      <c r="PRN106" s="183"/>
      <c r="PRO106" s="183"/>
      <c r="PRP106" s="183"/>
      <c r="PRQ106" s="184"/>
      <c r="PRR106" s="185"/>
      <c r="PRS106" s="183"/>
      <c r="PRU106" s="182"/>
      <c r="PRZ106" s="183"/>
      <c r="PSA106" s="183"/>
      <c r="PSB106" s="183"/>
      <c r="PSC106" s="184"/>
      <c r="PSD106" s="185"/>
      <c r="PSE106" s="183"/>
      <c r="PSG106" s="182"/>
      <c r="PSL106" s="183"/>
      <c r="PSM106" s="183"/>
      <c r="PSN106" s="183"/>
      <c r="PSO106" s="184"/>
      <c r="PSP106" s="185"/>
      <c r="PSQ106" s="183"/>
      <c r="PSS106" s="182"/>
      <c r="PSX106" s="183"/>
      <c r="PSY106" s="183"/>
      <c r="PSZ106" s="183"/>
      <c r="PTA106" s="184"/>
      <c r="PTB106" s="185"/>
      <c r="PTC106" s="183"/>
      <c r="PTE106" s="182"/>
      <c r="PTJ106" s="183"/>
      <c r="PTK106" s="183"/>
      <c r="PTL106" s="183"/>
      <c r="PTM106" s="184"/>
      <c r="PTN106" s="185"/>
      <c r="PTO106" s="183"/>
      <c r="PTQ106" s="182"/>
      <c r="PTV106" s="183"/>
      <c r="PTW106" s="183"/>
      <c r="PTX106" s="183"/>
      <c r="PTY106" s="184"/>
      <c r="PTZ106" s="185"/>
      <c r="PUA106" s="183"/>
      <c r="PUC106" s="182"/>
      <c r="PUH106" s="183"/>
      <c r="PUI106" s="183"/>
      <c r="PUJ106" s="183"/>
      <c r="PUK106" s="184"/>
      <c r="PUL106" s="185"/>
      <c r="PUM106" s="183"/>
      <c r="PUO106" s="182"/>
      <c r="PUT106" s="183"/>
      <c r="PUU106" s="183"/>
      <c r="PUV106" s="183"/>
      <c r="PUW106" s="184"/>
      <c r="PUX106" s="185"/>
      <c r="PUY106" s="183"/>
      <c r="PVA106" s="182"/>
      <c r="PVF106" s="183"/>
      <c r="PVG106" s="183"/>
      <c r="PVH106" s="183"/>
      <c r="PVI106" s="184"/>
      <c r="PVJ106" s="185"/>
      <c r="PVK106" s="183"/>
      <c r="PVM106" s="182"/>
      <c r="PVR106" s="183"/>
      <c r="PVS106" s="183"/>
      <c r="PVT106" s="183"/>
      <c r="PVU106" s="184"/>
      <c r="PVV106" s="185"/>
      <c r="PVW106" s="183"/>
      <c r="PVY106" s="182"/>
      <c r="PWD106" s="183"/>
      <c r="PWE106" s="183"/>
      <c r="PWF106" s="183"/>
      <c r="PWG106" s="184"/>
      <c r="PWH106" s="185"/>
      <c r="PWI106" s="183"/>
      <c r="PWK106" s="182"/>
      <c r="PWP106" s="183"/>
      <c r="PWQ106" s="183"/>
      <c r="PWR106" s="183"/>
      <c r="PWS106" s="184"/>
      <c r="PWT106" s="185"/>
      <c r="PWU106" s="183"/>
      <c r="PWW106" s="182"/>
      <c r="PXB106" s="183"/>
      <c r="PXC106" s="183"/>
      <c r="PXD106" s="183"/>
      <c r="PXE106" s="184"/>
      <c r="PXF106" s="185"/>
      <c r="PXG106" s="183"/>
      <c r="PXI106" s="182"/>
      <c r="PXN106" s="183"/>
      <c r="PXO106" s="183"/>
      <c r="PXP106" s="183"/>
      <c r="PXQ106" s="184"/>
      <c r="PXR106" s="185"/>
      <c r="PXS106" s="183"/>
      <c r="PXU106" s="182"/>
      <c r="PXZ106" s="183"/>
      <c r="PYA106" s="183"/>
      <c r="PYB106" s="183"/>
      <c r="PYC106" s="184"/>
      <c r="PYD106" s="185"/>
      <c r="PYE106" s="183"/>
      <c r="PYG106" s="182"/>
      <c r="PYL106" s="183"/>
      <c r="PYM106" s="183"/>
      <c r="PYN106" s="183"/>
      <c r="PYO106" s="184"/>
      <c r="PYP106" s="185"/>
      <c r="PYQ106" s="183"/>
      <c r="PYS106" s="182"/>
      <c r="PYX106" s="183"/>
      <c r="PYY106" s="183"/>
      <c r="PYZ106" s="183"/>
      <c r="PZA106" s="184"/>
      <c r="PZB106" s="185"/>
      <c r="PZC106" s="183"/>
      <c r="PZE106" s="182"/>
      <c r="PZJ106" s="183"/>
      <c r="PZK106" s="183"/>
      <c r="PZL106" s="183"/>
      <c r="PZM106" s="184"/>
      <c r="PZN106" s="185"/>
      <c r="PZO106" s="183"/>
      <c r="PZQ106" s="182"/>
      <c r="PZV106" s="183"/>
      <c r="PZW106" s="183"/>
      <c r="PZX106" s="183"/>
      <c r="PZY106" s="184"/>
      <c r="PZZ106" s="185"/>
      <c r="QAA106" s="183"/>
      <c r="QAC106" s="182"/>
      <c r="QAH106" s="183"/>
      <c r="QAI106" s="183"/>
      <c r="QAJ106" s="183"/>
      <c r="QAK106" s="184"/>
      <c r="QAL106" s="185"/>
      <c r="QAM106" s="183"/>
      <c r="QAO106" s="182"/>
      <c r="QAT106" s="183"/>
      <c r="QAU106" s="183"/>
      <c r="QAV106" s="183"/>
      <c r="QAW106" s="184"/>
      <c r="QAX106" s="185"/>
      <c r="QAY106" s="183"/>
      <c r="QBA106" s="182"/>
      <c r="QBF106" s="183"/>
      <c r="QBG106" s="183"/>
      <c r="QBH106" s="183"/>
      <c r="QBI106" s="184"/>
      <c r="QBJ106" s="185"/>
      <c r="QBK106" s="183"/>
      <c r="QBM106" s="182"/>
      <c r="QBR106" s="183"/>
      <c r="QBS106" s="183"/>
      <c r="QBT106" s="183"/>
      <c r="QBU106" s="184"/>
      <c r="QBV106" s="185"/>
      <c r="QBW106" s="183"/>
      <c r="QBY106" s="182"/>
      <c r="QCD106" s="183"/>
      <c r="QCE106" s="183"/>
      <c r="QCF106" s="183"/>
      <c r="QCG106" s="184"/>
      <c r="QCH106" s="185"/>
      <c r="QCI106" s="183"/>
      <c r="QCK106" s="182"/>
      <c r="QCP106" s="183"/>
      <c r="QCQ106" s="183"/>
      <c r="QCR106" s="183"/>
      <c r="QCS106" s="184"/>
      <c r="QCT106" s="185"/>
      <c r="QCU106" s="183"/>
      <c r="QCW106" s="182"/>
      <c r="QDB106" s="183"/>
      <c r="QDC106" s="183"/>
      <c r="QDD106" s="183"/>
      <c r="QDE106" s="184"/>
      <c r="QDF106" s="185"/>
      <c r="QDG106" s="183"/>
      <c r="QDI106" s="182"/>
      <c r="QDN106" s="183"/>
      <c r="QDO106" s="183"/>
      <c r="QDP106" s="183"/>
      <c r="QDQ106" s="184"/>
      <c r="QDR106" s="185"/>
      <c r="QDS106" s="183"/>
      <c r="QDU106" s="182"/>
      <c r="QDZ106" s="183"/>
      <c r="QEA106" s="183"/>
      <c r="QEB106" s="183"/>
      <c r="QEC106" s="184"/>
      <c r="QED106" s="185"/>
      <c r="QEE106" s="183"/>
      <c r="QEG106" s="182"/>
      <c r="QEL106" s="183"/>
      <c r="QEM106" s="183"/>
      <c r="QEN106" s="183"/>
      <c r="QEO106" s="184"/>
      <c r="QEP106" s="185"/>
      <c r="QEQ106" s="183"/>
      <c r="QES106" s="182"/>
      <c r="QEX106" s="183"/>
      <c r="QEY106" s="183"/>
      <c r="QEZ106" s="183"/>
      <c r="QFA106" s="184"/>
      <c r="QFB106" s="185"/>
      <c r="QFC106" s="183"/>
      <c r="QFE106" s="182"/>
      <c r="QFJ106" s="183"/>
      <c r="QFK106" s="183"/>
      <c r="QFL106" s="183"/>
      <c r="QFM106" s="184"/>
      <c r="QFN106" s="185"/>
      <c r="QFO106" s="183"/>
      <c r="QFQ106" s="182"/>
      <c r="QFV106" s="183"/>
      <c r="QFW106" s="183"/>
      <c r="QFX106" s="183"/>
      <c r="QFY106" s="184"/>
      <c r="QFZ106" s="185"/>
      <c r="QGA106" s="183"/>
      <c r="QGC106" s="182"/>
      <c r="QGH106" s="183"/>
      <c r="QGI106" s="183"/>
      <c r="QGJ106" s="183"/>
      <c r="QGK106" s="184"/>
      <c r="QGL106" s="185"/>
      <c r="QGM106" s="183"/>
      <c r="QGO106" s="182"/>
      <c r="QGT106" s="183"/>
      <c r="QGU106" s="183"/>
      <c r="QGV106" s="183"/>
      <c r="QGW106" s="184"/>
      <c r="QGX106" s="185"/>
      <c r="QGY106" s="183"/>
      <c r="QHA106" s="182"/>
      <c r="QHF106" s="183"/>
      <c r="QHG106" s="183"/>
      <c r="QHH106" s="183"/>
      <c r="QHI106" s="184"/>
      <c r="QHJ106" s="185"/>
      <c r="QHK106" s="183"/>
      <c r="QHM106" s="182"/>
      <c r="QHR106" s="183"/>
      <c r="QHS106" s="183"/>
      <c r="QHT106" s="183"/>
      <c r="QHU106" s="184"/>
      <c r="QHV106" s="185"/>
      <c r="QHW106" s="183"/>
      <c r="QHY106" s="182"/>
      <c r="QID106" s="183"/>
      <c r="QIE106" s="183"/>
      <c r="QIF106" s="183"/>
      <c r="QIG106" s="184"/>
      <c r="QIH106" s="185"/>
      <c r="QII106" s="183"/>
      <c r="QIK106" s="182"/>
      <c r="QIP106" s="183"/>
      <c r="QIQ106" s="183"/>
      <c r="QIR106" s="183"/>
      <c r="QIS106" s="184"/>
      <c r="QIT106" s="185"/>
      <c r="QIU106" s="183"/>
      <c r="QIW106" s="182"/>
      <c r="QJB106" s="183"/>
      <c r="QJC106" s="183"/>
      <c r="QJD106" s="183"/>
      <c r="QJE106" s="184"/>
      <c r="QJF106" s="185"/>
      <c r="QJG106" s="183"/>
      <c r="QJI106" s="182"/>
      <c r="QJN106" s="183"/>
      <c r="QJO106" s="183"/>
      <c r="QJP106" s="183"/>
      <c r="QJQ106" s="184"/>
      <c r="QJR106" s="185"/>
      <c r="QJS106" s="183"/>
      <c r="QJU106" s="182"/>
      <c r="QJZ106" s="183"/>
      <c r="QKA106" s="183"/>
      <c r="QKB106" s="183"/>
      <c r="QKC106" s="184"/>
      <c r="QKD106" s="185"/>
      <c r="QKE106" s="183"/>
      <c r="QKG106" s="182"/>
      <c r="QKL106" s="183"/>
      <c r="QKM106" s="183"/>
      <c r="QKN106" s="183"/>
      <c r="QKO106" s="184"/>
      <c r="QKP106" s="185"/>
      <c r="QKQ106" s="183"/>
      <c r="QKS106" s="182"/>
      <c r="QKX106" s="183"/>
      <c r="QKY106" s="183"/>
      <c r="QKZ106" s="183"/>
      <c r="QLA106" s="184"/>
      <c r="QLB106" s="185"/>
      <c r="QLC106" s="183"/>
      <c r="QLE106" s="182"/>
      <c r="QLJ106" s="183"/>
      <c r="QLK106" s="183"/>
      <c r="QLL106" s="183"/>
      <c r="QLM106" s="184"/>
      <c r="QLN106" s="185"/>
      <c r="QLO106" s="183"/>
      <c r="QLQ106" s="182"/>
      <c r="QLV106" s="183"/>
      <c r="QLW106" s="183"/>
      <c r="QLX106" s="183"/>
      <c r="QLY106" s="184"/>
      <c r="QLZ106" s="185"/>
      <c r="QMA106" s="183"/>
      <c r="QMC106" s="182"/>
      <c r="QMH106" s="183"/>
      <c r="QMI106" s="183"/>
      <c r="QMJ106" s="183"/>
      <c r="QMK106" s="184"/>
      <c r="QML106" s="185"/>
      <c r="QMM106" s="183"/>
      <c r="QMO106" s="182"/>
      <c r="QMT106" s="183"/>
      <c r="QMU106" s="183"/>
      <c r="QMV106" s="183"/>
      <c r="QMW106" s="184"/>
      <c r="QMX106" s="185"/>
      <c r="QMY106" s="183"/>
      <c r="QNA106" s="182"/>
      <c r="QNF106" s="183"/>
      <c r="QNG106" s="183"/>
      <c r="QNH106" s="183"/>
      <c r="QNI106" s="184"/>
      <c r="QNJ106" s="185"/>
      <c r="QNK106" s="183"/>
      <c r="QNM106" s="182"/>
      <c r="QNR106" s="183"/>
      <c r="QNS106" s="183"/>
      <c r="QNT106" s="183"/>
      <c r="QNU106" s="184"/>
      <c r="QNV106" s="185"/>
      <c r="QNW106" s="183"/>
      <c r="QNY106" s="182"/>
      <c r="QOD106" s="183"/>
      <c r="QOE106" s="183"/>
      <c r="QOF106" s="183"/>
      <c r="QOG106" s="184"/>
      <c r="QOH106" s="185"/>
      <c r="QOI106" s="183"/>
      <c r="QOK106" s="182"/>
      <c r="QOP106" s="183"/>
      <c r="QOQ106" s="183"/>
      <c r="QOR106" s="183"/>
      <c r="QOS106" s="184"/>
      <c r="QOT106" s="185"/>
      <c r="QOU106" s="183"/>
      <c r="QOW106" s="182"/>
      <c r="QPB106" s="183"/>
      <c r="QPC106" s="183"/>
      <c r="QPD106" s="183"/>
      <c r="QPE106" s="184"/>
      <c r="QPF106" s="185"/>
      <c r="QPG106" s="183"/>
      <c r="QPI106" s="182"/>
      <c r="QPN106" s="183"/>
      <c r="QPO106" s="183"/>
      <c r="QPP106" s="183"/>
      <c r="QPQ106" s="184"/>
      <c r="QPR106" s="185"/>
      <c r="QPS106" s="183"/>
      <c r="QPU106" s="182"/>
      <c r="QPZ106" s="183"/>
      <c r="QQA106" s="183"/>
      <c r="QQB106" s="183"/>
      <c r="QQC106" s="184"/>
      <c r="QQD106" s="185"/>
      <c r="QQE106" s="183"/>
      <c r="QQG106" s="182"/>
      <c r="QQL106" s="183"/>
      <c r="QQM106" s="183"/>
      <c r="QQN106" s="183"/>
      <c r="QQO106" s="184"/>
      <c r="QQP106" s="185"/>
      <c r="QQQ106" s="183"/>
      <c r="QQS106" s="182"/>
      <c r="QQX106" s="183"/>
      <c r="QQY106" s="183"/>
      <c r="QQZ106" s="183"/>
      <c r="QRA106" s="184"/>
      <c r="QRB106" s="185"/>
      <c r="QRC106" s="183"/>
      <c r="QRE106" s="182"/>
      <c r="QRJ106" s="183"/>
      <c r="QRK106" s="183"/>
      <c r="QRL106" s="183"/>
      <c r="QRM106" s="184"/>
      <c r="QRN106" s="185"/>
      <c r="QRO106" s="183"/>
      <c r="QRQ106" s="182"/>
      <c r="QRV106" s="183"/>
      <c r="QRW106" s="183"/>
      <c r="QRX106" s="183"/>
      <c r="QRY106" s="184"/>
      <c r="QRZ106" s="185"/>
      <c r="QSA106" s="183"/>
      <c r="QSC106" s="182"/>
      <c r="QSH106" s="183"/>
      <c r="QSI106" s="183"/>
      <c r="QSJ106" s="183"/>
      <c r="QSK106" s="184"/>
      <c r="QSL106" s="185"/>
      <c r="QSM106" s="183"/>
      <c r="QSO106" s="182"/>
      <c r="QST106" s="183"/>
      <c r="QSU106" s="183"/>
      <c r="QSV106" s="183"/>
      <c r="QSW106" s="184"/>
      <c r="QSX106" s="185"/>
      <c r="QSY106" s="183"/>
      <c r="QTA106" s="182"/>
      <c r="QTF106" s="183"/>
      <c r="QTG106" s="183"/>
      <c r="QTH106" s="183"/>
      <c r="QTI106" s="184"/>
      <c r="QTJ106" s="185"/>
      <c r="QTK106" s="183"/>
      <c r="QTM106" s="182"/>
      <c r="QTR106" s="183"/>
      <c r="QTS106" s="183"/>
      <c r="QTT106" s="183"/>
      <c r="QTU106" s="184"/>
      <c r="QTV106" s="185"/>
      <c r="QTW106" s="183"/>
      <c r="QTY106" s="182"/>
      <c r="QUD106" s="183"/>
      <c r="QUE106" s="183"/>
      <c r="QUF106" s="183"/>
      <c r="QUG106" s="184"/>
      <c r="QUH106" s="185"/>
      <c r="QUI106" s="183"/>
      <c r="QUK106" s="182"/>
      <c r="QUP106" s="183"/>
      <c r="QUQ106" s="183"/>
      <c r="QUR106" s="183"/>
      <c r="QUS106" s="184"/>
      <c r="QUT106" s="185"/>
      <c r="QUU106" s="183"/>
      <c r="QUW106" s="182"/>
      <c r="QVB106" s="183"/>
      <c r="QVC106" s="183"/>
      <c r="QVD106" s="183"/>
      <c r="QVE106" s="184"/>
      <c r="QVF106" s="185"/>
      <c r="QVG106" s="183"/>
      <c r="QVI106" s="182"/>
      <c r="QVN106" s="183"/>
      <c r="QVO106" s="183"/>
      <c r="QVP106" s="183"/>
      <c r="QVQ106" s="184"/>
      <c r="QVR106" s="185"/>
      <c r="QVS106" s="183"/>
      <c r="QVU106" s="182"/>
      <c r="QVZ106" s="183"/>
      <c r="QWA106" s="183"/>
      <c r="QWB106" s="183"/>
      <c r="QWC106" s="184"/>
      <c r="QWD106" s="185"/>
      <c r="QWE106" s="183"/>
      <c r="QWG106" s="182"/>
      <c r="QWL106" s="183"/>
      <c r="QWM106" s="183"/>
      <c r="QWN106" s="183"/>
      <c r="QWO106" s="184"/>
      <c r="QWP106" s="185"/>
      <c r="QWQ106" s="183"/>
      <c r="QWS106" s="182"/>
      <c r="QWX106" s="183"/>
      <c r="QWY106" s="183"/>
      <c r="QWZ106" s="183"/>
      <c r="QXA106" s="184"/>
      <c r="QXB106" s="185"/>
      <c r="QXC106" s="183"/>
      <c r="QXE106" s="182"/>
      <c r="QXJ106" s="183"/>
      <c r="QXK106" s="183"/>
      <c r="QXL106" s="183"/>
      <c r="QXM106" s="184"/>
      <c r="QXN106" s="185"/>
      <c r="QXO106" s="183"/>
      <c r="QXQ106" s="182"/>
      <c r="QXV106" s="183"/>
      <c r="QXW106" s="183"/>
      <c r="QXX106" s="183"/>
      <c r="QXY106" s="184"/>
      <c r="QXZ106" s="185"/>
      <c r="QYA106" s="183"/>
      <c r="QYC106" s="182"/>
      <c r="QYH106" s="183"/>
      <c r="QYI106" s="183"/>
      <c r="QYJ106" s="183"/>
      <c r="QYK106" s="184"/>
      <c r="QYL106" s="185"/>
      <c r="QYM106" s="183"/>
      <c r="QYO106" s="182"/>
      <c r="QYT106" s="183"/>
      <c r="QYU106" s="183"/>
      <c r="QYV106" s="183"/>
      <c r="QYW106" s="184"/>
      <c r="QYX106" s="185"/>
      <c r="QYY106" s="183"/>
      <c r="QZA106" s="182"/>
      <c r="QZF106" s="183"/>
      <c r="QZG106" s="183"/>
      <c r="QZH106" s="183"/>
      <c r="QZI106" s="184"/>
      <c r="QZJ106" s="185"/>
      <c r="QZK106" s="183"/>
      <c r="QZM106" s="182"/>
      <c r="QZR106" s="183"/>
      <c r="QZS106" s="183"/>
      <c r="QZT106" s="183"/>
      <c r="QZU106" s="184"/>
      <c r="QZV106" s="185"/>
      <c r="QZW106" s="183"/>
      <c r="QZY106" s="182"/>
      <c r="RAD106" s="183"/>
      <c r="RAE106" s="183"/>
      <c r="RAF106" s="183"/>
      <c r="RAG106" s="184"/>
      <c r="RAH106" s="185"/>
      <c r="RAI106" s="183"/>
      <c r="RAK106" s="182"/>
      <c r="RAP106" s="183"/>
      <c r="RAQ106" s="183"/>
      <c r="RAR106" s="183"/>
      <c r="RAS106" s="184"/>
      <c r="RAT106" s="185"/>
      <c r="RAU106" s="183"/>
      <c r="RAW106" s="182"/>
      <c r="RBB106" s="183"/>
      <c r="RBC106" s="183"/>
      <c r="RBD106" s="183"/>
      <c r="RBE106" s="184"/>
      <c r="RBF106" s="185"/>
      <c r="RBG106" s="183"/>
      <c r="RBI106" s="182"/>
      <c r="RBN106" s="183"/>
      <c r="RBO106" s="183"/>
      <c r="RBP106" s="183"/>
      <c r="RBQ106" s="184"/>
      <c r="RBR106" s="185"/>
      <c r="RBS106" s="183"/>
      <c r="RBU106" s="182"/>
      <c r="RBZ106" s="183"/>
      <c r="RCA106" s="183"/>
      <c r="RCB106" s="183"/>
      <c r="RCC106" s="184"/>
      <c r="RCD106" s="185"/>
      <c r="RCE106" s="183"/>
      <c r="RCG106" s="182"/>
      <c r="RCL106" s="183"/>
      <c r="RCM106" s="183"/>
      <c r="RCN106" s="183"/>
      <c r="RCO106" s="184"/>
      <c r="RCP106" s="185"/>
      <c r="RCQ106" s="183"/>
      <c r="RCS106" s="182"/>
      <c r="RCX106" s="183"/>
      <c r="RCY106" s="183"/>
      <c r="RCZ106" s="183"/>
      <c r="RDA106" s="184"/>
      <c r="RDB106" s="185"/>
      <c r="RDC106" s="183"/>
      <c r="RDE106" s="182"/>
      <c r="RDJ106" s="183"/>
      <c r="RDK106" s="183"/>
      <c r="RDL106" s="183"/>
      <c r="RDM106" s="184"/>
      <c r="RDN106" s="185"/>
      <c r="RDO106" s="183"/>
      <c r="RDQ106" s="182"/>
      <c r="RDV106" s="183"/>
      <c r="RDW106" s="183"/>
      <c r="RDX106" s="183"/>
      <c r="RDY106" s="184"/>
      <c r="RDZ106" s="185"/>
      <c r="REA106" s="183"/>
      <c r="REC106" s="182"/>
      <c r="REH106" s="183"/>
      <c r="REI106" s="183"/>
      <c r="REJ106" s="183"/>
      <c r="REK106" s="184"/>
      <c r="REL106" s="185"/>
      <c r="REM106" s="183"/>
      <c r="REO106" s="182"/>
      <c r="RET106" s="183"/>
      <c r="REU106" s="183"/>
      <c r="REV106" s="183"/>
      <c r="REW106" s="184"/>
      <c r="REX106" s="185"/>
      <c r="REY106" s="183"/>
      <c r="RFA106" s="182"/>
      <c r="RFF106" s="183"/>
      <c r="RFG106" s="183"/>
      <c r="RFH106" s="183"/>
      <c r="RFI106" s="184"/>
      <c r="RFJ106" s="185"/>
      <c r="RFK106" s="183"/>
      <c r="RFM106" s="182"/>
      <c r="RFR106" s="183"/>
      <c r="RFS106" s="183"/>
      <c r="RFT106" s="183"/>
      <c r="RFU106" s="184"/>
      <c r="RFV106" s="185"/>
      <c r="RFW106" s="183"/>
      <c r="RFY106" s="182"/>
      <c r="RGD106" s="183"/>
      <c r="RGE106" s="183"/>
      <c r="RGF106" s="183"/>
      <c r="RGG106" s="184"/>
      <c r="RGH106" s="185"/>
      <c r="RGI106" s="183"/>
      <c r="RGK106" s="182"/>
      <c r="RGP106" s="183"/>
      <c r="RGQ106" s="183"/>
      <c r="RGR106" s="183"/>
      <c r="RGS106" s="184"/>
      <c r="RGT106" s="185"/>
      <c r="RGU106" s="183"/>
      <c r="RGW106" s="182"/>
      <c r="RHB106" s="183"/>
      <c r="RHC106" s="183"/>
      <c r="RHD106" s="183"/>
      <c r="RHE106" s="184"/>
      <c r="RHF106" s="185"/>
      <c r="RHG106" s="183"/>
      <c r="RHI106" s="182"/>
      <c r="RHN106" s="183"/>
      <c r="RHO106" s="183"/>
      <c r="RHP106" s="183"/>
      <c r="RHQ106" s="184"/>
      <c r="RHR106" s="185"/>
      <c r="RHS106" s="183"/>
      <c r="RHU106" s="182"/>
      <c r="RHZ106" s="183"/>
      <c r="RIA106" s="183"/>
      <c r="RIB106" s="183"/>
      <c r="RIC106" s="184"/>
      <c r="RID106" s="185"/>
      <c r="RIE106" s="183"/>
      <c r="RIG106" s="182"/>
      <c r="RIL106" s="183"/>
      <c r="RIM106" s="183"/>
      <c r="RIN106" s="183"/>
      <c r="RIO106" s="184"/>
      <c r="RIP106" s="185"/>
      <c r="RIQ106" s="183"/>
      <c r="RIS106" s="182"/>
      <c r="RIX106" s="183"/>
      <c r="RIY106" s="183"/>
      <c r="RIZ106" s="183"/>
      <c r="RJA106" s="184"/>
      <c r="RJB106" s="185"/>
      <c r="RJC106" s="183"/>
      <c r="RJE106" s="182"/>
      <c r="RJJ106" s="183"/>
      <c r="RJK106" s="183"/>
      <c r="RJL106" s="183"/>
      <c r="RJM106" s="184"/>
      <c r="RJN106" s="185"/>
      <c r="RJO106" s="183"/>
      <c r="RJQ106" s="182"/>
      <c r="RJV106" s="183"/>
      <c r="RJW106" s="183"/>
      <c r="RJX106" s="183"/>
      <c r="RJY106" s="184"/>
      <c r="RJZ106" s="185"/>
      <c r="RKA106" s="183"/>
      <c r="RKC106" s="182"/>
      <c r="RKH106" s="183"/>
      <c r="RKI106" s="183"/>
      <c r="RKJ106" s="183"/>
      <c r="RKK106" s="184"/>
      <c r="RKL106" s="185"/>
      <c r="RKM106" s="183"/>
      <c r="RKO106" s="182"/>
      <c r="RKT106" s="183"/>
      <c r="RKU106" s="183"/>
      <c r="RKV106" s="183"/>
      <c r="RKW106" s="184"/>
      <c r="RKX106" s="185"/>
      <c r="RKY106" s="183"/>
      <c r="RLA106" s="182"/>
      <c r="RLF106" s="183"/>
      <c r="RLG106" s="183"/>
      <c r="RLH106" s="183"/>
      <c r="RLI106" s="184"/>
      <c r="RLJ106" s="185"/>
      <c r="RLK106" s="183"/>
      <c r="RLM106" s="182"/>
      <c r="RLR106" s="183"/>
      <c r="RLS106" s="183"/>
      <c r="RLT106" s="183"/>
      <c r="RLU106" s="184"/>
      <c r="RLV106" s="185"/>
      <c r="RLW106" s="183"/>
      <c r="RLY106" s="182"/>
      <c r="RMD106" s="183"/>
      <c r="RME106" s="183"/>
      <c r="RMF106" s="183"/>
      <c r="RMG106" s="184"/>
      <c r="RMH106" s="185"/>
      <c r="RMI106" s="183"/>
      <c r="RMK106" s="182"/>
      <c r="RMP106" s="183"/>
      <c r="RMQ106" s="183"/>
      <c r="RMR106" s="183"/>
      <c r="RMS106" s="184"/>
      <c r="RMT106" s="185"/>
      <c r="RMU106" s="183"/>
      <c r="RMW106" s="182"/>
      <c r="RNB106" s="183"/>
      <c r="RNC106" s="183"/>
      <c r="RND106" s="183"/>
      <c r="RNE106" s="184"/>
      <c r="RNF106" s="185"/>
      <c r="RNG106" s="183"/>
      <c r="RNI106" s="182"/>
      <c r="RNN106" s="183"/>
      <c r="RNO106" s="183"/>
      <c r="RNP106" s="183"/>
      <c r="RNQ106" s="184"/>
      <c r="RNR106" s="185"/>
      <c r="RNS106" s="183"/>
      <c r="RNU106" s="182"/>
      <c r="RNZ106" s="183"/>
      <c r="ROA106" s="183"/>
      <c r="ROB106" s="183"/>
      <c r="ROC106" s="184"/>
      <c r="ROD106" s="185"/>
      <c r="ROE106" s="183"/>
      <c r="ROG106" s="182"/>
      <c r="ROL106" s="183"/>
      <c r="ROM106" s="183"/>
      <c r="RON106" s="183"/>
      <c r="ROO106" s="184"/>
      <c r="ROP106" s="185"/>
      <c r="ROQ106" s="183"/>
      <c r="ROS106" s="182"/>
      <c r="ROX106" s="183"/>
      <c r="ROY106" s="183"/>
      <c r="ROZ106" s="183"/>
      <c r="RPA106" s="184"/>
      <c r="RPB106" s="185"/>
      <c r="RPC106" s="183"/>
      <c r="RPE106" s="182"/>
      <c r="RPJ106" s="183"/>
      <c r="RPK106" s="183"/>
      <c r="RPL106" s="183"/>
      <c r="RPM106" s="184"/>
      <c r="RPN106" s="185"/>
      <c r="RPO106" s="183"/>
      <c r="RPQ106" s="182"/>
      <c r="RPV106" s="183"/>
      <c r="RPW106" s="183"/>
      <c r="RPX106" s="183"/>
      <c r="RPY106" s="184"/>
      <c r="RPZ106" s="185"/>
      <c r="RQA106" s="183"/>
      <c r="RQC106" s="182"/>
      <c r="RQH106" s="183"/>
      <c r="RQI106" s="183"/>
      <c r="RQJ106" s="183"/>
      <c r="RQK106" s="184"/>
      <c r="RQL106" s="185"/>
      <c r="RQM106" s="183"/>
      <c r="RQO106" s="182"/>
      <c r="RQT106" s="183"/>
      <c r="RQU106" s="183"/>
      <c r="RQV106" s="183"/>
      <c r="RQW106" s="184"/>
      <c r="RQX106" s="185"/>
      <c r="RQY106" s="183"/>
      <c r="RRA106" s="182"/>
      <c r="RRF106" s="183"/>
      <c r="RRG106" s="183"/>
      <c r="RRH106" s="183"/>
      <c r="RRI106" s="184"/>
      <c r="RRJ106" s="185"/>
      <c r="RRK106" s="183"/>
      <c r="RRM106" s="182"/>
      <c r="RRR106" s="183"/>
      <c r="RRS106" s="183"/>
      <c r="RRT106" s="183"/>
      <c r="RRU106" s="184"/>
      <c r="RRV106" s="185"/>
      <c r="RRW106" s="183"/>
      <c r="RRY106" s="182"/>
      <c r="RSD106" s="183"/>
      <c r="RSE106" s="183"/>
      <c r="RSF106" s="183"/>
      <c r="RSG106" s="184"/>
      <c r="RSH106" s="185"/>
      <c r="RSI106" s="183"/>
      <c r="RSK106" s="182"/>
      <c r="RSP106" s="183"/>
      <c r="RSQ106" s="183"/>
      <c r="RSR106" s="183"/>
      <c r="RSS106" s="184"/>
      <c r="RST106" s="185"/>
      <c r="RSU106" s="183"/>
      <c r="RSW106" s="182"/>
      <c r="RTB106" s="183"/>
      <c r="RTC106" s="183"/>
      <c r="RTD106" s="183"/>
      <c r="RTE106" s="184"/>
      <c r="RTF106" s="185"/>
      <c r="RTG106" s="183"/>
      <c r="RTI106" s="182"/>
      <c r="RTN106" s="183"/>
      <c r="RTO106" s="183"/>
      <c r="RTP106" s="183"/>
      <c r="RTQ106" s="184"/>
      <c r="RTR106" s="185"/>
      <c r="RTS106" s="183"/>
      <c r="RTU106" s="182"/>
      <c r="RTZ106" s="183"/>
      <c r="RUA106" s="183"/>
      <c r="RUB106" s="183"/>
      <c r="RUC106" s="184"/>
      <c r="RUD106" s="185"/>
      <c r="RUE106" s="183"/>
      <c r="RUG106" s="182"/>
      <c r="RUL106" s="183"/>
      <c r="RUM106" s="183"/>
      <c r="RUN106" s="183"/>
      <c r="RUO106" s="184"/>
      <c r="RUP106" s="185"/>
      <c r="RUQ106" s="183"/>
      <c r="RUS106" s="182"/>
      <c r="RUX106" s="183"/>
      <c r="RUY106" s="183"/>
      <c r="RUZ106" s="183"/>
      <c r="RVA106" s="184"/>
      <c r="RVB106" s="185"/>
      <c r="RVC106" s="183"/>
      <c r="RVE106" s="182"/>
      <c r="RVJ106" s="183"/>
      <c r="RVK106" s="183"/>
      <c r="RVL106" s="183"/>
      <c r="RVM106" s="184"/>
      <c r="RVN106" s="185"/>
      <c r="RVO106" s="183"/>
      <c r="RVQ106" s="182"/>
      <c r="RVV106" s="183"/>
      <c r="RVW106" s="183"/>
      <c r="RVX106" s="183"/>
      <c r="RVY106" s="184"/>
      <c r="RVZ106" s="185"/>
      <c r="RWA106" s="183"/>
      <c r="RWC106" s="182"/>
      <c r="RWH106" s="183"/>
      <c r="RWI106" s="183"/>
      <c r="RWJ106" s="183"/>
      <c r="RWK106" s="184"/>
      <c r="RWL106" s="185"/>
      <c r="RWM106" s="183"/>
      <c r="RWO106" s="182"/>
      <c r="RWT106" s="183"/>
      <c r="RWU106" s="183"/>
      <c r="RWV106" s="183"/>
      <c r="RWW106" s="184"/>
      <c r="RWX106" s="185"/>
      <c r="RWY106" s="183"/>
      <c r="RXA106" s="182"/>
      <c r="RXF106" s="183"/>
      <c r="RXG106" s="183"/>
      <c r="RXH106" s="183"/>
      <c r="RXI106" s="184"/>
      <c r="RXJ106" s="185"/>
      <c r="RXK106" s="183"/>
      <c r="RXM106" s="182"/>
      <c r="RXR106" s="183"/>
      <c r="RXS106" s="183"/>
      <c r="RXT106" s="183"/>
      <c r="RXU106" s="184"/>
      <c r="RXV106" s="185"/>
      <c r="RXW106" s="183"/>
      <c r="RXY106" s="182"/>
      <c r="RYD106" s="183"/>
      <c r="RYE106" s="183"/>
      <c r="RYF106" s="183"/>
      <c r="RYG106" s="184"/>
      <c r="RYH106" s="185"/>
      <c r="RYI106" s="183"/>
      <c r="RYK106" s="182"/>
      <c r="RYP106" s="183"/>
      <c r="RYQ106" s="183"/>
      <c r="RYR106" s="183"/>
      <c r="RYS106" s="184"/>
      <c r="RYT106" s="185"/>
      <c r="RYU106" s="183"/>
      <c r="RYW106" s="182"/>
      <c r="RZB106" s="183"/>
      <c r="RZC106" s="183"/>
      <c r="RZD106" s="183"/>
      <c r="RZE106" s="184"/>
      <c r="RZF106" s="185"/>
      <c r="RZG106" s="183"/>
      <c r="RZI106" s="182"/>
      <c r="RZN106" s="183"/>
      <c r="RZO106" s="183"/>
      <c r="RZP106" s="183"/>
      <c r="RZQ106" s="184"/>
      <c r="RZR106" s="185"/>
      <c r="RZS106" s="183"/>
      <c r="RZU106" s="182"/>
      <c r="RZZ106" s="183"/>
      <c r="SAA106" s="183"/>
      <c r="SAB106" s="183"/>
      <c r="SAC106" s="184"/>
      <c r="SAD106" s="185"/>
      <c r="SAE106" s="183"/>
      <c r="SAG106" s="182"/>
      <c r="SAL106" s="183"/>
      <c r="SAM106" s="183"/>
      <c r="SAN106" s="183"/>
      <c r="SAO106" s="184"/>
      <c r="SAP106" s="185"/>
      <c r="SAQ106" s="183"/>
      <c r="SAS106" s="182"/>
      <c r="SAX106" s="183"/>
      <c r="SAY106" s="183"/>
      <c r="SAZ106" s="183"/>
      <c r="SBA106" s="184"/>
      <c r="SBB106" s="185"/>
      <c r="SBC106" s="183"/>
      <c r="SBE106" s="182"/>
      <c r="SBJ106" s="183"/>
      <c r="SBK106" s="183"/>
      <c r="SBL106" s="183"/>
      <c r="SBM106" s="184"/>
      <c r="SBN106" s="185"/>
      <c r="SBO106" s="183"/>
      <c r="SBQ106" s="182"/>
      <c r="SBV106" s="183"/>
      <c r="SBW106" s="183"/>
      <c r="SBX106" s="183"/>
      <c r="SBY106" s="184"/>
      <c r="SBZ106" s="185"/>
      <c r="SCA106" s="183"/>
      <c r="SCC106" s="182"/>
      <c r="SCH106" s="183"/>
      <c r="SCI106" s="183"/>
      <c r="SCJ106" s="183"/>
      <c r="SCK106" s="184"/>
      <c r="SCL106" s="185"/>
      <c r="SCM106" s="183"/>
      <c r="SCO106" s="182"/>
      <c r="SCT106" s="183"/>
      <c r="SCU106" s="183"/>
      <c r="SCV106" s="183"/>
      <c r="SCW106" s="184"/>
      <c r="SCX106" s="185"/>
      <c r="SCY106" s="183"/>
      <c r="SDA106" s="182"/>
      <c r="SDF106" s="183"/>
      <c r="SDG106" s="183"/>
      <c r="SDH106" s="183"/>
      <c r="SDI106" s="184"/>
      <c r="SDJ106" s="185"/>
      <c r="SDK106" s="183"/>
      <c r="SDM106" s="182"/>
      <c r="SDR106" s="183"/>
      <c r="SDS106" s="183"/>
      <c r="SDT106" s="183"/>
      <c r="SDU106" s="184"/>
      <c r="SDV106" s="185"/>
      <c r="SDW106" s="183"/>
      <c r="SDY106" s="182"/>
      <c r="SED106" s="183"/>
      <c r="SEE106" s="183"/>
      <c r="SEF106" s="183"/>
      <c r="SEG106" s="184"/>
      <c r="SEH106" s="185"/>
      <c r="SEI106" s="183"/>
      <c r="SEK106" s="182"/>
      <c r="SEP106" s="183"/>
      <c r="SEQ106" s="183"/>
      <c r="SER106" s="183"/>
      <c r="SES106" s="184"/>
      <c r="SET106" s="185"/>
      <c r="SEU106" s="183"/>
      <c r="SEW106" s="182"/>
      <c r="SFB106" s="183"/>
      <c r="SFC106" s="183"/>
      <c r="SFD106" s="183"/>
      <c r="SFE106" s="184"/>
      <c r="SFF106" s="185"/>
      <c r="SFG106" s="183"/>
      <c r="SFI106" s="182"/>
      <c r="SFN106" s="183"/>
      <c r="SFO106" s="183"/>
      <c r="SFP106" s="183"/>
      <c r="SFQ106" s="184"/>
      <c r="SFR106" s="185"/>
      <c r="SFS106" s="183"/>
      <c r="SFU106" s="182"/>
      <c r="SFZ106" s="183"/>
      <c r="SGA106" s="183"/>
      <c r="SGB106" s="183"/>
      <c r="SGC106" s="184"/>
      <c r="SGD106" s="185"/>
      <c r="SGE106" s="183"/>
      <c r="SGG106" s="182"/>
      <c r="SGL106" s="183"/>
      <c r="SGM106" s="183"/>
      <c r="SGN106" s="183"/>
      <c r="SGO106" s="184"/>
      <c r="SGP106" s="185"/>
      <c r="SGQ106" s="183"/>
      <c r="SGS106" s="182"/>
      <c r="SGX106" s="183"/>
      <c r="SGY106" s="183"/>
      <c r="SGZ106" s="183"/>
      <c r="SHA106" s="184"/>
      <c r="SHB106" s="185"/>
      <c r="SHC106" s="183"/>
      <c r="SHE106" s="182"/>
      <c r="SHJ106" s="183"/>
      <c r="SHK106" s="183"/>
      <c r="SHL106" s="183"/>
      <c r="SHM106" s="184"/>
      <c r="SHN106" s="185"/>
      <c r="SHO106" s="183"/>
      <c r="SHQ106" s="182"/>
      <c r="SHV106" s="183"/>
      <c r="SHW106" s="183"/>
      <c r="SHX106" s="183"/>
      <c r="SHY106" s="184"/>
      <c r="SHZ106" s="185"/>
      <c r="SIA106" s="183"/>
      <c r="SIC106" s="182"/>
      <c r="SIH106" s="183"/>
      <c r="SII106" s="183"/>
      <c r="SIJ106" s="183"/>
      <c r="SIK106" s="184"/>
      <c r="SIL106" s="185"/>
      <c r="SIM106" s="183"/>
      <c r="SIO106" s="182"/>
      <c r="SIT106" s="183"/>
      <c r="SIU106" s="183"/>
      <c r="SIV106" s="183"/>
      <c r="SIW106" s="184"/>
      <c r="SIX106" s="185"/>
      <c r="SIY106" s="183"/>
      <c r="SJA106" s="182"/>
      <c r="SJF106" s="183"/>
      <c r="SJG106" s="183"/>
      <c r="SJH106" s="183"/>
      <c r="SJI106" s="184"/>
      <c r="SJJ106" s="185"/>
      <c r="SJK106" s="183"/>
      <c r="SJM106" s="182"/>
      <c r="SJR106" s="183"/>
      <c r="SJS106" s="183"/>
      <c r="SJT106" s="183"/>
      <c r="SJU106" s="184"/>
      <c r="SJV106" s="185"/>
      <c r="SJW106" s="183"/>
      <c r="SJY106" s="182"/>
      <c r="SKD106" s="183"/>
      <c r="SKE106" s="183"/>
      <c r="SKF106" s="183"/>
      <c r="SKG106" s="184"/>
      <c r="SKH106" s="185"/>
      <c r="SKI106" s="183"/>
      <c r="SKK106" s="182"/>
      <c r="SKP106" s="183"/>
      <c r="SKQ106" s="183"/>
      <c r="SKR106" s="183"/>
      <c r="SKS106" s="184"/>
      <c r="SKT106" s="185"/>
      <c r="SKU106" s="183"/>
      <c r="SKW106" s="182"/>
      <c r="SLB106" s="183"/>
      <c r="SLC106" s="183"/>
      <c r="SLD106" s="183"/>
      <c r="SLE106" s="184"/>
      <c r="SLF106" s="185"/>
      <c r="SLG106" s="183"/>
      <c r="SLI106" s="182"/>
      <c r="SLN106" s="183"/>
      <c r="SLO106" s="183"/>
      <c r="SLP106" s="183"/>
      <c r="SLQ106" s="184"/>
      <c r="SLR106" s="185"/>
      <c r="SLS106" s="183"/>
      <c r="SLU106" s="182"/>
      <c r="SLZ106" s="183"/>
      <c r="SMA106" s="183"/>
      <c r="SMB106" s="183"/>
      <c r="SMC106" s="184"/>
      <c r="SMD106" s="185"/>
      <c r="SME106" s="183"/>
      <c r="SMG106" s="182"/>
      <c r="SML106" s="183"/>
      <c r="SMM106" s="183"/>
      <c r="SMN106" s="183"/>
      <c r="SMO106" s="184"/>
      <c r="SMP106" s="185"/>
      <c r="SMQ106" s="183"/>
      <c r="SMS106" s="182"/>
      <c r="SMX106" s="183"/>
      <c r="SMY106" s="183"/>
      <c r="SMZ106" s="183"/>
      <c r="SNA106" s="184"/>
      <c r="SNB106" s="185"/>
      <c r="SNC106" s="183"/>
      <c r="SNE106" s="182"/>
      <c r="SNJ106" s="183"/>
      <c r="SNK106" s="183"/>
      <c r="SNL106" s="183"/>
      <c r="SNM106" s="184"/>
      <c r="SNN106" s="185"/>
      <c r="SNO106" s="183"/>
      <c r="SNQ106" s="182"/>
      <c r="SNV106" s="183"/>
      <c r="SNW106" s="183"/>
      <c r="SNX106" s="183"/>
      <c r="SNY106" s="184"/>
      <c r="SNZ106" s="185"/>
      <c r="SOA106" s="183"/>
      <c r="SOC106" s="182"/>
      <c r="SOH106" s="183"/>
      <c r="SOI106" s="183"/>
      <c r="SOJ106" s="183"/>
      <c r="SOK106" s="184"/>
      <c r="SOL106" s="185"/>
      <c r="SOM106" s="183"/>
      <c r="SOO106" s="182"/>
      <c r="SOT106" s="183"/>
      <c r="SOU106" s="183"/>
      <c r="SOV106" s="183"/>
      <c r="SOW106" s="184"/>
      <c r="SOX106" s="185"/>
      <c r="SOY106" s="183"/>
      <c r="SPA106" s="182"/>
      <c r="SPF106" s="183"/>
      <c r="SPG106" s="183"/>
      <c r="SPH106" s="183"/>
      <c r="SPI106" s="184"/>
      <c r="SPJ106" s="185"/>
      <c r="SPK106" s="183"/>
      <c r="SPM106" s="182"/>
      <c r="SPR106" s="183"/>
      <c r="SPS106" s="183"/>
      <c r="SPT106" s="183"/>
      <c r="SPU106" s="184"/>
      <c r="SPV106" s="185"/>
      <c r="SPW106" s="183"/>
      <c r="SPY106" s="182"/>
      <c r="SQD106" s="183"/>
      <c r="SQE106" s="183"/>
      <c r="SQF106" s="183"/>
      <c r="SQG106" s="184"/>
      <c r="SQH106" s="185"/>
      <c r="SQI106" s="183"/>
      <c r="SQK106" s="182"/>
      <c r="SQP106" s="183"/>
      <c r="SQQ106" s="183"/>
      <c r="SQR106" s="183"/>
      <c r="SQS106" s="184"/>
      <c r="SQT106" s="185"/>
      <c r="SQU106" s="183"/>
      <c r="SQW106" s="182"/>
      <c r="SRB106" s="183"/>
      <c r="SRC106" s="183"/>
      <c r="SRD106" s="183"/>
      <c r="SRE106" s="184"/>
      <c r="SRF106" s="185"/>
      <c r="SRG106" s="183"/>
      <c r="SRI106" s="182"/>
      <c r="SRN106" s="183"/>
      <c r="SRO106" s="183"/>
      <c r="SRP106" s="183"/>
      <c r="SRQ106" s="184"/>
      <c r="SRR106" s="185"/>
      <c r="SRS106" s="183"/>
      <c r="SRU106" s="182"/>
      <c r="SRZ106" s="183"/>
      <c r="SSA106" s="183"/>
      <c r="SSB106" s="183"/>
      <c r="SSC106" s="184"/>
      <c r="SSD106" s="185"/>
      <c r="SSE106" s="183"/>
      <c r="SSG106" s="182"/>
      <c r="SSL106" s="183"/>
      <c r="SSM106" s="183"/>
      <c r="SSN106" s="183"/>
      <c r="SSO106" s="184"/>
      <c r="SSP106" s="185"/>
      <c r="SSQ106" s="183"/>
      <c r="SSS106" s="182"/>
      <c r="SSX106" s="183"/>
      <c r="SSY106" s="183"/>
      <c r="SSZ106" s="183"/>
      <c r="STA106" s="184"/>
      <c r="STB106" s="185"/>
      <c r="STC106" s="183"/>
      <c r="STE106" s="182"/>
      <c r="STJ106" s="183"/>
      <c r="STK106" s="183"/>
      <c r="STL106" s="183"/>
      <c r="STM106" s="184"/>
      <c r="STN106" s="185"/>
      <c r="STO106" s="183"/>
      <c r="STQ106" s="182"/>
      <c r="STV106" s="183"/>
      <c r="STW106" s="183"/>
      <c r="STX106" s="183"/>
      <c r="STY106" s="184"/>
      <c r="STZ106" s="185"/>
      <c r="SUA106" s="183"/>
      <c r="SUC106" s="182"/>
      <c r="SUH106" s="183"/>
      <c r="SUI106" s="183"/>
      <c r="SUJ106" s="183"/>
      <c r="SUK106" s="184"/>
      <c r="SUL106" s="185"/>
      <c r="SUM106" s="183"/>
      <c r="SUO106" s="182"/>
      <c r="SUT106" s="183"/>
      <c r="SUU106" s="183"/>
      <c r="SUV106" s="183"/>
      <c r="SUW106" s="184"/>
      <c r="SUX106" s="185"/>
      <c r="SUY106" s="183"/>
      <c r="SVA106" s="182"/>
      <c r="SVF106" s="183"/>
      <c r="SVG106" s="183"/>
      <c r="SVH106" s="183"/>
      <c r="SVI106" s="184"/>
      <c r="SVJ106" s="185"/>
      <c r="SVK106" s="183"/>
      <c r="SVM106" s="182"/>
      <c r="SVR106" s="183"/>
      <c r="SVS106" s="183"/>
      <c r="SVT106" s="183"/>
      <c r="SVU106" s="184"/>
      <c r="SVV106" s="185"/>
      <c r="SVW106" s="183"/>
      <c r="SVY106" s="182"/>
      <c r="SWD106" s="183"/>
      <c r="SWE106" s="183"/>
      <c r="SWF106" s="183"/>
      <c r="SWG106" s="184"/>
      <c r="SWH106" s="185"/>
      <c r="SWI106" s="183"/>
      <c r="SWK106" s="182"/>
      <c r="SWP106" s="183"/>
      <c r="SWQ106" s="183"/>
      <c r="SWR106" s="183"/>
      <c r="SWS106" s="184"/>
      <c r="SWT106" s="185"/>
      <c r="SWU106" s="183"/>
      <c r="SWW106" s="182"/>
      <c r="SXB106" s="183"/>
      <c r="SXC106" s="183"/>
      <c r="SXD106" s="183"/>
      <c r="SXE106" s="184"/>
      <c r="SXF106" s="185"/>
      <c r="SXG106" s="183"/>
      <c r="SXI106" s="182"/>
      <c r="SXN106" s="183"/>
      <c r="SXO106" s="183"/>
      <c r="SXP106" s="183"/>
      <c r="SXQ106" s="184"/>
      <c r="SXR106" s="185"/>
      <c r="SXS106" s="183"/>
      <c r="SXU106" s="182"/>
      <c r="SXZ106" s="183"/>
      <c r="SYA106" s="183"/>
      <c r="SYB106" s="183"/>
      <c r="SYC106" s="184"/>
      <c r="SYD106" s="185"/>
      <c r="SYE106" s="183"/>
      <c r="SYG106" s="182"/>
      <c r="SYL106" s="183"/>
      <c r="SYM106" s="183"/>
      <c r="SYN106" s="183"/>
      <c r="SYO106" s="184"/>
      <c r="SYP106" s="185"/>
      <c r="SYQ106" s="183"/>
      <c r="SYS106" s="182"/>
      <c r="SYX106" s="183"/>
      <c r="SYY106" s="183"/>
      <c r="SYZ106" s="183"/>
      <c r="SZA106" s="184"/>
      <c r="SZB106" s="185"/>
      <c r="SZC106" s="183"/>
      <c r="SZE106" s="182"/>
      <c r="SZJ106" s="183"/>
      <c r="SZK106" s="183"/>
      <c r="SZL106" s="183"/>
      <c r="SZM106" s="184"/>
      <c r="SZN106" s="185"/>
      <c r="SZO106" s="183"/>
      <c r="SZQ106" s="182"/>
      <c r="SZV106" s="183"/>
      <c r="SZW106" s="183"/>
      <c r="SZX106" s="183"/>
      <c r="SZY106" s="184"/>
      <c r="SZZ106" s="185"/>
      <c r="TAA106" s="183"/>
      <c r="TAC106" s="182"/>
      <c r="TAH106" s="183"/>
      <c r="TAI106" s="183"/>
      <c r="TAJ106" s="183"/>
      <c r="TAK106" s="184"/>
      <c r="TAL106" s="185"/>
      <c r="TAM106" s="183"/>
      <c r="TAO106" s="182"/>
      <c r="TAT106" s="183"/>
      <c r="TAU106" s="183"/>
      <c r="TAV106" s="183"/>
      <c r="TAW106" s="184"/>
      <c r="TAX106" s="185"/>
      <c r="TAY106" s="183"/>
      <c r="TBA106" s="182"/>
      <c r="TBF106" s="183"/>
      <c r="TBG106" s="183"/>
      <c r="TBH106" s="183"/>
      <c r="TBI106" s="184"/>
      <c r="TBJ106" s="185"/>
      <c r="TBK106" s="183"/>
      <c r="TBM106" s="182"/>
      <c r="TBR106" s="183"/>
      <c r="TBS106" s="183"/>
      <c r="TBT106" s="183"/>
      <c r="TBU106" s="184"/>
      <c r="TBV106" s="185"/>
      <c r="TBW106" s="183"/>
      <c r="TBY106" s="182"/>
      <c r="TCD106" s="183"/>
      <c r="TCE106" s="183"/>
      <c r="TCF106" s="183"/>
      <c r="TCG106" s="184"/>
      <c r="TCH106" s="185"/>
      <c r="TCI106" s="183"/>
      <c r="TCK106" s="182"/>
      <c r="TCP106" s="183"/>
      <c r="TCQ106" s="183"/>
      <c r="TCR106" s="183"/>
      <c r="TCS106" s="184"/>
      <c r="TCT106" s="185"/>
      <c r="TCU106" s="183"/>
      <c r="TCW106" s="182"/>
      <c r="TDB106" s="183"/>
      <c r="TDC106" s="183"/>
      <c r="TDD106" s="183"/>
      <c r="TDE106" s="184"/>
      <c r="TDF106" s="185"/>
      <c r="TDG106" s="183"/>
      <c r="TDI106" s="182"/>
      <c r="TDN106" s="183"/>
      <c r="TDO106" s="183"/>
      <c r="TDP106" s="183"/>
      <c r="TDQ106" s="184"/>
      <c r="TDR106" s="185"/>
      <c r="TDS106" s="183"/>
      <c r="TDU106" s="182"/>
      <c r="TDZ106" s="183"/>
      <c r="TEA106" s="183"/>
      <c r="TEB106" s="183"/>
      <c r="TEC106" s="184"/>
      <c r="TED106" s="185"/>
      <c r="TEE106" s="183"/>
      <c r="TEG106" s="182"/>
      <c r="TEL106" s="183"/>
      <c r="TEM106" s="183"/>
      <c r="TEN106" s="183"/>
      <c r="TEO106" s="184"/>
      <c r="TEP106" s="185"/>
      <c r="TEQ106" s="183"/>
      <c r="TES106" s="182"/>
      <c r="TEX106" s="183"/>
      <c r="TEY106" s="183"/>
      <c r="TEZ106" s="183"/>
      <c r="TFA106" s="184"/>
      <c r="TFB106" s="185"/>
      <c r="TFC106" s="183"/>
      <c r="TFE106" s="182"/>
      <c r="TFJ106" s="183"/>
      <c r="TFK106" s="183"/>
      <c r="TFL106" s="183"/>
      <c r="TFM106" s="184"/>
      <c r="TFN106" s="185"/>
      <c r="TFO106" s="183"/>
      <c r="TFQ106" s="182"/>
      <c r="TFV106" s="183"/>
      <c r="TFW106" s="183"/>
      <c r="TFX106" s="183"/>
      <c r="TFY106" s="184"/>
      <c r="TFZ106" s="185"/>
      <c r="TGA106" s="183"/>
      <c r="TGC106" s="182"/>
      <c r="TGH106" s="183"/>
      <c r="TGI106" s="183"/>
      <c r="TGJ106" s="183"/>
      <c r="TGK106" s="184"/>
      <c r="TGL106" s="185"/>
      <c r="TGM106" s="183"/>
      <c r="TGO106" s="182"/>
      <c r="TGT106" s="183"/>
      <c r="TGU106" s="183"/>
      <c r="TGV106" s="183"/>
      <c r="TGW106" s="184"/>
      <c r="TGX106" s="185"/>
      <c r="TGY106" s="183"/>
      <c r="THA106" s="182"/>
      <c r="THF106" s="183"/>
      <c r="THG106" s="183"/>
      <c r="THH106" s="183"/>
      <c r="THI106" s="184"/>
      <c r="THJ106" s="185"/>
      <c r="THK106" s="183"/>
      <c r="THM106" s="182"/>
      <c r="THR106" s="183"/>
      <c r="THS106" s="183"/>
      <c r="THT106" s="183"/>
      <c r="THU106" s="184"/>
      <c r="THV106" s="185"/>
      <c r="THW106" s="183"/>
      <c r="THY106" s="182"/>
      <c r="TID106" s="183"/>
      <c r="TIE106" s="183"/>
      <c r="TIF106" s="183"/>
      <c r="TIG106" s="184"/>
      <c r="TIH106" s="185"/>
      <c r="TII106" s="183"/>
      <c r="TIK106" s="182"/>
      <c r="TIP106" s="183"/>
      <c r="TIQ106" s="183"/>
      <c r="TIR106" s="183"/>
      <c r="TIS106" s="184"/>
      <c r="TIT106" s="185"/>
      <c r="TIU106" s="183"/>
      <c r="TIW106" s="182"/>
      <c r="TJB106" s="183"/>
      <c r="TJC106" s="183"/>
      <c r="TJD106" s="183"/>
      <c r="TJE106" s="184"/>
      <c r="TJF106" s="185"/>
      <c r="TJG106" s="183"/>
      <c r="TJI106" s="182"/>
      <c r="TJN106" s="183"/>
      <c r="TJO106" s="183"/>
      <c r="TJP106" s="183"/>
      <c r="TJQ106" s="184"/>
      <c r="TJR106" s="185"/>
      <c r="TJS106" s="183"/>
      <c r="TJU106" s="182"/>
      <c r="TJZ106" s="183"/>
      <c r="TKA106" s="183"/>
      <c r="TKB106" s="183"/>
      <c r="TKC106" s="184"/>
      <c r="TKD106" s="185"/>
      <c r="TKE106" s="183"/>
      <c r="TKG106" s="182"/>
      <c r="TKL106" s="183"/>
      <c r="TKM106" s="183"/>
      <c r="TKN106" s="183"/>
      <c r="TKO106" s="184"/>
      <c r="TKP106" s="185"/>
      <c r="TKQ106" s="183"/>
      <c r="TKS106" s="182"/>
      <c r="TKX106" s="183"/>
      <c r="TKY106" s="183"/>
      <c r="TKZ106" s="183"/>
      <c r="TLA106" s="184"/>
      <c r="TLB106" s="185"/>
      <c r="TLC106" s="183"/>
      <c r="TLE106" s="182"/>
      <c r="TLJ106" s="183"/>
      <c r="TLK106" s="183"/>
      <c r="TLL106" s="183"/>
      <c r="TLM106" s="184"/>
      <c r="TLN106" s="185"/>
      <c r="TLO106" s="183"/>
      <c r="TLQ106" s="182"/>
      <c r="TLV106" s="183"/>
      <c r="TLW106" s="183"/>
      <c r="TLX106" s="183"/>
      <c r="TLY106" s="184"/>
      <c r="TLZ106" s="185"/>
      <c r="TMA106" s="183"/>
      <c r="TMC106" s="182"/>
      <c r="TMH106" s="183"/>
      <c r="TMI106" s="183"/>
      <c r="TMJ106" s="183"/>
      <c r="TMK106" s="184"/>
      <c r="TML106" s="185"/>
      <c r="TMM106" s="183"/>
      <c r="TMO106" s="182"/>
      <c r="TMT106" s="183"/>
      <c r="TMU106" s="183"/>
      <c r="TMV106" s="183"/>
      <c r="TMW106" s="184"/>
      <c r="TMX106" s="185"/>
      <c r="TMY106" s="183"/>
      <c r="TNA106" s="182"/>
      <c r="TNF106" s="183"/>
      <c r="TNG106" s="183"/>
      <c r="TNH106" s="183"/>
      <c r="TNI106" s="184"/>
      <c r="TNJ106" s="185"/>
      <c r="TNK106" s="183"/>
      <c r="TNM106" s="182"/>
      <c r="TNR106" s="183"/>
      <c r="TNS106" s="183"/>
      <c r="TNT106" s="183"/>
      <c r="TNU106" s="184"/>
      <c r="TNV106" s="185"/>
      <c r="TNW106" s="183"/>
      <c r="TNY106" s="182"/>
      <c r="TOD106" s="183"/>
      <c r="TOE106" s="183"/>
      <c r="TOF106" s="183"/>
      <c r="TOG106" s="184"/>
      <c r="TOH106" s="185"/>
      <c r="TOI106" s="183"/>
      <c r="TOK106" s="182"/>
      <c r="TOP106" s="183"/>
      <c r="TOQ106" s="183"/>
      <c r="TOR106" s="183"/>
      <c r="TOS106" s="184"/>
      <c r="TOT106" s="185"/>
      <c r="TOU106" s="183"/>
      <c r="TOW106" s="182"/>
      <c r="TPB106" s="183"/>
      <c r="TPC106" s="183"/>
      <c r="TPD106" s="183"/>
      <c r="TPE106" s="184"/>
      <c r="TPF106" s="185"/>
      <c r="TPG106" s="183"/>
      <c r="TPI106" s="182"/>
      <c r="TPN106" s="183"/>
      <c r="TPO106" s="183"/>
      <c r="TPP106" s="183"/>
      <c r="TPQ106" s="184"/>
      <c r="TPR106" s="185"/>
      <c r="TPS106" s="183"/>
      <c r="TPU106" s="182"/>
      <c r="TPZ106" s="183"/>
      <c r="TQA106" s="183"/>
      <c r="TQB106" s="183"/>
      <c r="TQC106" s="184"/>
      <c r="TQD106" s="185"/>
      <c r="TQE106" s="183"/>
      <c r="TQG106" s="182"/>
      <c r="TQL106" s="183"/>
      <c r="TQM106" s="183"/>
      <c r="TQN106" s="183"/>
      <c r="TQO106" s="184"/>
      <c r="TQP106" s="185"/>
      <c r="TQQ106" s="183"/>
      <c r="TQS106" s="182"/>
      <c r="TQX106" s="183"/>
      <c r="TQY106" s="183"/>
      <c r="TQZ106" s="183"/>
      <c r="TRA106" s="184"/>
      <c r="TRB106" s="185"/>
      <c r="TRC106" s="183"/>
      <c r="TRE106" s="182"/>
      <c r="TRJ106" s="183"/>
      <c r="TRK106" s="183"/>
      <c r="TRL106" s="183"/>
      <c r="TRM106" s="184"/>
      <c r="TRN106" s="185"/>
      <c r="TRO106" s="183"/>
      <c r="TRQ106" s="182"/>
      <c r="TRV106" s="183"/>
      <c r="TRW106" s="183"/>
      <c r="TRX106" s="183"/>
      <c r="TRY106" s="184"/>
      <c r="TRZ106" s="185"/>
      <c r="TSA106" s="183"/>
      <c r="TSC106" s="182"/>
      <c r="TSH106" s="183"/>
      <c r="TSI106" s="183"/>
      <c r="TSJ106" s="183"/>
      <c r="TSK106" s="184"/>
      <c r="TSL106" s="185"/>
      <c r="TSM106" s="183"/>
      <c r="TSO106" s="182"/>
      <c r="TST106" s="183"/>
      <c r="TSU106" s="183"/>
      <c r="TSV106" s="183"/>
      <c r="TSW106" s="184"/>
      <c r="TSX106" s="185"/>
      <c r="TSY106" s="183"/>
      <c r="TTA106" s="182"/>
      <c r="TTF106" s="183"/>
      <c r="TTG106" s="183"/>
      <c r="TTH106" s="183"/>
      <c r="TTI106" s="184"/>
      <c r="TTJ106" s="185"/>
      <c r="TTK106" s="183"/>
      <c r="TTM106" s="182"/>
      <c r="TTR106" s="183"/>
      <c r="TTS106" s="183"/>
      <c r="TTT106" s="183"/>
      <c r="TTU106" s="184"/>
      <c r="TTV106" s="185"/>
      <c r="TTW106" s="183"/>
      <c r="TTY106" s="182"/>
      <c r="TUD106" s="183"/>
      <c r="TUE106" s="183"/>
      <c r="TUF106" s="183"/>
      <c r="TUG106" s="184"/>
      <c r="TUH106" s="185"/>
      <c r="TUI106" s="183"/>
      <c r="TUK106" s="182"/>
      <c r="TUP106" s="183"/>
      <c r="TUQ106" s="183"/>
      <c r="TUR106" s="183"/>
      <c r="TUS106" s="184"/>
      <c r="TUT106" s="185"/>
      <c r="TUU106" s="183"/>
      <c r="TUW106" s="182"/>
      <c r="TVB106" s="183"/>
      <c r="TVC106" s="183"/>
      <c r="TVD106" s="183"/>
      <c r="TVE106" s="184"/>
      <c r="TVF106" s="185"/>
      <c r="TVG106" s="183"/>
      <c r="TVI106" s="182"/>
      <c r="TVN106" s="183"/>
      <c r="TVO106" s="183"/>
      <c r="TVP106" s="183"/>
      <c r="TVQ106" s="184"/>
      <c r="TVR106" s="185"/>
      <c r="TVS106" s="183"/>
      <c r="TVU106" s="182"/>
      <c r="TVZ106" s="183"/>
      <c r="TWA106" s="183"/>
      <c r="TWB106" s="183"/>
      <c r="TWC106" s="184"/>
      <c r="TWD106" s="185"/>
      <c r="TWE106" s="183"/>
      <c r="TWG106" s="182"/>
      <c r="TWL106" s="183"/>
      <c r="TWM106" s="183"/>
      <c r="TWN106" s="183"/>
      <c r="TWO106" s="184"/>
      <c r="TWP106" s="185"/>
      <c r="TWQ106" s="183"/>
      <c r="TWS106" s="182"/>
      <c r="TWX106" s="183"/>
      <c r="TWY106" s="183"/>
      <c r="TWZ106" s="183"/>
      <c r="TXA106" s="184"/>
      <c r="TXB106" s="185"/>
      <c r="TXC106" s="183"/>
      <c r="TXE106" s="182"/>
      <c r="TXJ106" s="183"/>
      <c r="TXK106" s="183"/>
      <c r="TXL106" s="183"/>
      <c r="TXM106" s="184"/>
      <c r="TXN106" s="185"/>
      <c r="TXO106" s="183"/>
      <c r="TXQ106" s="182"/>
      <c r="TXV106" s="183"/>
      <c r="TXW106" s="183"/>
      <c r="TXX106" s="183"/>
      <c r="TXY106" s="184"/>
      <c r="TXZ106" s="185"/>
      <c r="TYA106" s="183"/>
      <c r="TYC106" s="182"/>
      <c r="TYH106" s="183"/>
      <c r="TYI106" s="183"/>
      <c r="TYJ106" s="183"/>
      <c r="TYK106" s="184"/>
      <c r="TYL106" s="185"/>
      <c r="TYM106" s="183"/>
      <c r="TYO106" s="182"/>
      <c r="TYT106" s="183"/>
      <c r="TYU106" s="183"/>
      <c r="TYV106" s="183"/>
      <c r="TYW106" s="184"/>
      <c r="TYX106" s="185"/>
      <c r="TYY106" s="183"/>
      <c r="TZA106" s="182"/>
      <c r="TZF106" s="183"/>
      <c r="TZG106" s="183"/>
      <c r="TZH106" s="183"/>
      <c r="TZI106" s="184"/>
      <c r="TZJ106" s="185"/>
      <c r="TZK106" s="183"/>
      <c r="TZM106" s="182"/>
      <c r="TZR106" s="183"/>
      <c r="TZS106" s="183"/>
      <c r="TZT106" s="183"/>
      <c r="TZU106" s="184"/>
      <c r="TZV106" s="185"/>
      <c r="TZW106" s="183"/>
      <c r="TZY106" s="182"/>
      <c r="UAD106" s="183"/>
      <c r="UAE106" s="183"/>
      <c r="UAF106" s="183"/>
      <c r="UAG106" s="184"/>
      <c r="UAH106" s="185"/>
      <c r="UAI106" s="183"/>
      <c r="UAK106" s="182"/>
      <c r="UAP106" s="183"/>
      <c r="UAQ106" s="183"/>
      <c r="UAR106" s="183"/>
      <c r="UAS106" s="184"/>
      <c r="UAT106" s="185"/>
      <c r="UAU106" s="183"/>
      <c r="UAW106" s="182"/>
      <c r="UBB106" s="183"/>
      <c r="UBC106" s="183"/>
      <c r="UBD106" s="183"/>
      <c r="UBE106" s="184"/>
      <c r="UBF106" s="185"/>
      <c r="UBG106" s="183"/>
      <c r="UBI106" s="182"/>
      <c r="UBN106" s="183"/>
      <c r="UBO106" s="183"/>
      <c r="UBP106" s="183"/>
      <c r="UBQ106" s="184"/>
      <c r="UBR106" s="185"/>
      <c r="UBS106" s="183"/>
      <c r="UBU106" s="182"/>
      <c r="UBZ106" s="183"/>
      <c r="UCA106" s="183"/>
      <c r="UCB106" s="183"/>
      <c r="UCC106" s="184"/>
      <c r="UCD106" s="185"/>
      <c r="UCE106" s="183"/>
      <c r="UCG106" s="182"/>
      <c r="UCL106" s="183"/>
      <c r="UCM106" s="183"/>
      <c r="UCN106" s="183"/>
      <c r="UCO106" s="184"/>
      <c r="UCP106" s="185"/>
      <c r="UCQ106" s="183"/>
      <c r="UCS106" s="182"/>
      <c r="UCX106" s="183"/>
      <c r="UCY106" s="183"/>
      <c r="UCZ106" s="183"/>
      <c r="UDA106" s="184"/>
      <c r="UDB106" s="185"/>
      <c r="UDC106" s="183"/>
      <c r="UDE106" s="182"/>
      <c r="UDJ106" s="183"/>
      <c r="UDK106" s="183"/>
      <c r="UDL106" s="183"/>
      <c r="UDM106" s="184"/>
      <c r="UDN106" s="185"/>
      <c r="UDO106" s="183"/>
      <c r="UDQ106" s="182"/>
      <c r="UDV106" s="183"/>
      <c r="UDW106" s="183"/>
      <c r="UDX106" s="183"/>
      <c r="UDY106" s="184"/>
      <c r="UDZ106" s="185"/>
      <c r="UEA106" s="183"/>
      <c r="UEC106" s="182"/>
      <c r="UEH106" s="183"/>
      <c r="UEI106" s="183"/>
      <c r="UEJ106" s="183"/>
      <c r="UEK106" s="184"/>
      <c r="UEL106" s="185"/>
      <c r="UEM106" s="183"/>
      <c r="UEO106" s="182"/>
      <c r="UET106" s="183"/>
      <c r="UEU106" s="183"/>
      <c r="UEV106" s="183"/>
      <c r="UEW106" s="184"/>
      <c r="UEX106" s="185"/>
      <c r="UEY106" s="183"/>
      <c r="UFA106" s="182"/>
      <c r="UFF106" s="183"/>
      <c r="UFG106" s="183"/>
      <c r="UFH106" s="183"/>
      <c r="UFI106" s="184"/>
      <c r="UFJ106" s="185"/>
      <c r="UFK106" s="183"/>
      <c r="UFM106" s="182"/>
      <c r="UFR106" s="183"/>
      <c r="UFS106" s="183"/>
      <c r="UFT106" s="183"/>
      <c r="UFU106" s="184"/>
      <c r="UFV106" s="185"/>
      <c r="UFW106" s="183"/>
      <c r="UFY106" s="182"/>
      <c r="UGD106" s="183"/>
      <c r="UGE106" s="183"/>
      <c r="UGF106" s="183"/>
      <c r="UGG106" s="184"/>
      <c r="UGH106" s="185"/>
      <c r="UGI106" s="183"/>
      <c r="UGK106" s="182"/>
      <c r="UGP106" s="183"/>
      <c r="UGQ106" s="183"/>
      <c r="UGR106" s="183"/>
      <c r="UGS106" s="184"/>
      <c r="UGT106" s="185"/>
      <c r="UGU106" s="183"/>
      <c r="UGW106" s="182"/>
      <c r="UHB106" s="183"/>
      <c r="UHC106" s="183"/>
      <c r="UHD106" s="183"/>
      <c r="UHE106" s="184"/>
      <c r="UHF106" s="185"/>
      <c r="UHG106" s="183"/>
      <c r="UHI106" s="182"/>
      <c r="UHN106" s="183"/>
      <c r="UHO106" s="183"/>
      <c r="UHP106" s="183"/>
      <c r="UHQ106" s="184"/>
      <c r="UHR106" s="185"/>
      <c r="UHS106" s="183"/>
      <c r="UHU106" s="182"/>
      <c r="UHZ106" s="183"/>
      <c r="UIA106" s="183"/>
      <c r="UIB106" s="183"/>
      <c r="UIC106" s="184"/>
      <c r="UID106" s="185"/>
      <c r="UIE106" s="183"/>
      <c r="UIG106" s="182"/>
      <c r="UIL106" s="183"/>
      <c r="UIM106" s="183"/>
      <c r="UIN106" s="183"/>
      <c r="UIO106" s="184"/>
      <c r="UIP106" s="185"/>
      <c r="UIQ106" s="183"/>
      <c r="UIS106" s="182"/>
      <c r="UIX106" s="183"/>
      <c r="UIY106" s="183"/>
      <c r="UIZ106" s="183"/>
      <c r="UJA106" s="184"/>
      <c r="UJB106" s="185"/>
      <c r="UJC106" s="183"/>
      <c r="UJE106" s="182"/>
      <c r="UJJ106" s="183"/>
      <c r="UJK106" s="183"/>
      <c r="UJL106" s="183"/>
      <c r="UJM106" s="184"/>
      <c r="UJN106" s="185"/>
      <c r="UJO106" s="183"/>
      <c r="UJQ106" s="182"/>
      <c r="UJV106" s="183"/>
      <c r="UJW106" s="183"/>
      <c r="UJX106" s="183"/>
      <c r="UJY106" s="184"/>
      <c r="UJZ106" s="185"/>
      <c r="UKA106" s="183"/>
      <c r="UKC106" s="182"/>
      <c r="UKH106" s="183"/>
      <c r="UKI106" s="183"/>
      <c r="UKJ106" s="183"/>
      <c r="UKK106" s="184"/>
      <c r="UKL106" s="185"/>
      <c r="UKM106" s="183"/>
      <c r="UKO106" s="182"/>
      <c r="UKT106" s="183"/>
      <c r="UKU106" s="183"/>
      <c r="UKV106" s="183"/>
      <c r="UKW106" s="184"/>
      <c r="UKX106" s="185"/>
      <c r="UKY106" s="183"/>
      <c r="ULA106" s="182"/>
      <c r="ULF106" s="183"/>
      <c r="ULG106" s="183"/>
      <c r="ULH106" s="183"/>
      <c r="ULI106" s="184"/>
      <c r="ULJ106" s="185"/>
      <c r="ULK106" s="183"/>
      <c r="ULM106" s="182"/>
      <c r="ULR106" s="183"/>
      <c r="ULS106" s="183"/>
      <c r="ULT106" s="183"/>
      <c r="ULU106" s="184"/>
      <c r="ULV106" s="185"/>
      <c r="ULW106" s="183"/>
      <c r="ULY106" s="182"/>
      <c r="UMD106" s="183"/>
      <c r="UME106" s="183"/>
      <c r="UMF106" s="183"/>
      <c r="UMG106" s="184"/>
      <c r="UMH106" s="185"/>
      <c r="UMI106" s="183"/>
      <c r="UMK106" s="182"/>
      <c r="UMP106" s="183"/>
      <c r="UMQ106" s="183"/>
      <c r="UMR106" s="183"/>
      <c r="UMS106" s="184"/>
      <c r="UMT106" s="185"/>
      <c r="UMU106" s="183"/>
      <c r="UMW106" s="182"/>
      <c r="UNB106" s="183"/>
      <c r="UNC106" s="183"/>
      <c r="UND106" s="183"/>
      <c r="UNE106" s="184"/>
      <c r="UNF106" s="185"/>
      <c r="UNG106" s="183"/>
      <c r="UNI106" s="182"/>
      <c r="UNN106" s="183"/>
      <c r="UNO106" s="183"/>
      <c r="UNP106" s="183"/>
      <c r="UNQ106" s="184"/>
      <c r="UNR106" s="185"/>
      <c r="UNS106" s="183"/>
      <c r="UNU106" s="182"/>
      <c r="UNZ106" s="183"/>
      <c r="UOA106" s="183"/>
      <c r="UOB106" s="183"/>
      <c r="UOC106" s="184"/>
      <c r="UOD106" s="185"/>
      <c r="UOE106" s="183"/>
      <c r="UOG106" s="182"/>
      <c r="UOL106" s="183"/>
      <c r="UOM106" s="183"/>
      <c r="UON106" s="183"/>
      <c r="UOO106" s="184"/>
      <c r="UOP106" s="185"/>
      <c r="UOQ106" s="183"/>
      <c r="UOS106" s="182"/>
      <c r="UOX106" s="183"/>
      <c r="UOY106" s="183"/>
      <c r="UOZ106" s="183"/>
      <c r="UPA106" s="184"/>
      <c r="UPB106" s="185"/>
      <c r="UPC106" s="183"/>
      <c r="UPE106" s="182"/>
      <c r="UPJ106" s="183"/>
      <c r="UPK106" s="183"/>
      <c r="UPL106" s="183"/>
      <c r="UPM106" s="184"/>
      <c r="UPN106" s="185"/>
      <c r="UPO106" s="183"/>
      <c r="UPQ106" s="182"/>
      <c r="UPV106" s="183"/>
      <c r="UPW106" s="183"/>
      <c r="UPX106" s="183"/>
      <c r="UPY106" s="184"/>
      <c r="UPZ106" s="185"/>
      <c r="UQA106" s="183"/>
      <c r="UQC106" s="182"/>
      <c r="UQH106" s="183"/>
      <c r="UQI106" s="183"/>
      <c r="UQJ106" s="183"/>
      <c r="UQK106" s="184"/>
      <c r="UQL106" s="185"/>
      <c r="UQM106" s="183"/>
      <c r="UQO106" s="182"/>
      <c r="UQT106" s="183"/>
      <c r="UQU106" s="183"/>
      <c r="UQV106" s="183"/>
      <c r="UQW106" s="184"/>
      <c r="UQX106" s="185"/>
      <c r="UQY106" s="183"/>
      <c r="URA106" s="182"/>
      <c r="URF106" s="183"/>
      <c r="URG106" s="183"/>
      <c r="URH106" s="183"/>
      <c r="URI106" s="184"/>
      <c r="URJ106" s="185"/>
      <c r="URK106" s="183"/>
      <c r="URM106" s="182"/>
      <c r="URR106" s="183"/>
      <c r="URS106" s="183"/>
      <c r="URT106" s="183"/>
      <c r="URU106" s="184"/>
      <c r="URV106" s="185"/>
      <c r="URW106" s="183"/>
      <c r="URY106" s="182"/>
      <c r="USD106" s="183"/>
      <c r="USE106" s="183"/>
      <c r="USF106" s="183"/>
      <c r="USG106" s="184"/>
      <c r="USH106" s="185"/>
      <c r="USI106" s="183"/>
      <c r="USK106" s="182"/>
      <c r="USP106" s="183"/>
      <c r="USQ106" s="183"/>
      <c r="USR106" s="183"/>
      <c r="USS106" s="184"/>
      <c r="UST106" s="185"/>
      <c r="USU106" s="183"/>
      <c r="USW106" s="182"/>
      <c r="UTB106" s="183"/>
      <c r="UTC106" s="183"/>
      <c r="UTD106" s="183"/>
      <c r="UTE106" s="184"/>
      <c r="UTF106" s="185"/>
      <c r="UTG106" s="183"/>
      <c r="UTI106" s="182"/>
      <c r="UTN106" s="183"/>
      <c r="UTO106" s="183"/>
      <c r="UTP106" s="183"/>
      <c r="UTQ106" s="184"/>
      <c r="UTR106" s="185"/>
      <c r="UTS106" s="183"/>
      <c r="UTU106" s="182"/>
      <c r="UTZ106" s="183"/>
      <c r="UUA106" s="183"/>
      <c r="UUB106" s="183"/>
      <c r="UUC106" s="184"/>
      <c r="UUD106" s="185"/>
      <c r="UUE106" s="183"/>
      <c r="UUG106" s="182"/>
      <c r="UUL106" s="183"/>
      <c r="UUM106" s="183"/>
      <c r="UUN106" s="183"/>
      <c r="UUO106" s="184"/>
      <c r="UUP106" s="185"/>
      <c r="UUQ106" s="183"/>
      <c r="UUS106" s="182"/>
      <c r="UUX106" s="183"/>
      <c r="UUY106" s="183"/>
      <c r="UUZ106" s="183"/>
      <c r="UVA106" s="184"/>
      <c r="UVB106" s="185"/>
      <c r="UVC106" s="183"/>
      <c r="UVE106" s="182"/>
      <c r="UVJ106" s="183"/>
      <c r="UVK106" s="183"/>
      <c r="UVL106" s="183"/>
      <c r="UVM106" s="184"/>
      <c r="UVN106" s="185"/>
      <c r="UVO106" s="183"/>
      <c r="UVQ106" s="182"/>
      <c r="UVV106" s="183"/>
      <c r="UVW106" s="183"/>
      <c r="UVX106" s="183"/>
      <c r="UVY106" s="184"/>
      <c r="UVZ106" s="185"/>
      <c r="UWA106" s="183"/>
      <c r="UWC106" s="182"/>
      <c r="UWH106" s="183"/>
      <c r="UWI106" s="183"/>
      <c r="UWJ106" s="183"/>
      <c r="UWK106" s="184"/>
      <c r="UWL106" s="185"/>
      <c r="UWM106" s="183"/>
      <c r="UWO106" s="182"/>
      <c r="UWT106" s="183"/>
      <c r="UWU106" s="183"/>
      <c r="UWV106" s="183"/>
      <c r="UWW106" s="184"/>
      <c r="UWX106" s="185"/>
      <c r="UWY106" s="183"/>
      <c r="UXA106" s="182"/>
      <c r="UXF106" s="183"/>
      <c r="UXG106" s="183"/>
      <c r="UXH106" s="183"/>
      <c r="UXI106" s="184"/>
      <c r="UXJ106" s="185"/>
      <c r="UXK106" s="183"/>
      <c r="UXM106" s="182"/>
      <c r="UXR106" s="183"/>
      <c r="UXS106" s="183"/>
      <c r="UXT106" s="183"/>
      <c r="UXU106" s="184"/>
      <c r="UXV106" s="185"/>
      <c r="UXW106" s="183"/>
      <c r="UXY106" s="182"/>
      <c r="UYD106" s="183"/>
      <c r="UYE106" s="183"/>
      <c r="UYF106" s="183"/>
      <c r="UYG106" s="184"/>
      <c r="UYH106" s="185"/>
      <c r="UYI106" s="183"/>
      <c r="UYK106" s="182"/>
      <c r="UYP106" s="183"/>
      <c r="UYQ106" s="183"/>
      <c r="UYR106" s="183"/>
      <c r="UYS106" s="184"/>
      <c r="UYT106" s="185"/>
      <c r="UYU106" s="183"/>
      <c r="UYW106" s="182"/>
      <c r="UZB106" s="183"/>
      <c r="UZC106" s="183"/>
      <c r="UZD106" s="183"/>
      <c r="UZE106" s="184"/>
      <c r="UZF106" s="185"/>
      <c r="UZG106" s="183"/>
      <c r="UZI106" s="182"/>
      <c r="UZN106" s="183"/>
      <c r="UZO106" s="183"/>
      <c r="UZP106" s="183"/>
      <c r="UZQ106" s="184"/>
      <c r="UZR106" s="185"/>
      <c r="UZS106" s="183"/>
      <c r="UZU106" s="182"/>
      <c r="UZZ106" s="183"/>
      <c r="VAA106" s="183"/>
      <c r="VAB106" s="183"/>
      <c r="VAC106" s="184"/>
      <c r="VAD106" s="185"/>
      <c r="VAE106" s="183"/>
      <c r="VAG106" s="182"/>
      <c r="VAL106" s="183"/>
      <c r="VAM106" s="183"/>
      <c r="VAN106" s="183"/>
      <c r="VAO106" s="184"/>
      <c r="VAP106" s="185"/>
      <c r="VAQ106" s="183"/>
      <c r="VAS106" s="182"/>
      <c r="VAX106" s="183"/>
      <c r="VAY106" s="183"/>
      <c r="VAZ106" s="183"/>
      <c r="VBA106" s="184"/>
      <c r="VBB106" s="185"/>
      <c r="VBC106" s="183"/>
      <c r="VBE106" s="182"/>
      <c r="VBJ106" s="183"/>
      <c r="VBK106" s="183"/>
      <c r="VBL106" s="183"/>
      <c r="VBM106" s="184"/>
      <c r="VBN106" s="185"/>
      <c r="VBO106" s="183"/>
      <c r="VBQ106" s="182"/>
      <c r="VBV106" s="183"/>
      <c r="VBW106" s="183"/>
      <c r="VBX106" s="183"/>
      <c r="VBY106" s="184"/>
      <c r="VBZ106" s="185"/>
      <c r="VCA106" s="183"/>
      <c r="VCC106" s="182"/>
      <c r="VCH106" s="183"/>
      <c r="VCI106" s="183"/>
      <c r="VCJ106" s="183"/>
      <c r="VCK106" s="184"/>
      <c r="VCL106" s="185"/>
      <c r="VCM106" s="183"/>
      <c r="VCO106" s="182"/>
      <c r="VCT106" s="183"/>
      <c r="VCU106" s="183"/>
      <c r="VCV106" s="183"/>
      <c r="VCW106" s="184"/>
      <c r="VCX106" s="185"/>
      <c r="VCY106" s="183"/>
      <c r="VDA106" s="182"/>
      <c r="VDF106" s="183"/>
      <c r="VDG106" s="183"/>
      <c r="VDH106" s="183"/>
      <c r="VDI106" s="184"/>
      <c r="VDJ106" s="185"/>
      <c r="VDK106" s="183"/>
      <c r="VDM106" s="182"/>
      <c r="VDR106" s="183"/>
      <c r="VDS106" s="183"/>
      <c r="VDT106" s="183"/>
      <c r="VDU106" s="184"/>
      <c r="VDV106" s="185"/>
      <c r="VDW106" s="183"/>
      <c r="VDY106" s="182"/>
      <c r="VED106" s="183"/>
      <c r="VEE106" s="183"/>
      <c r="VEF106" s="183"/>
      <c r="VEG106" s="184"/>
      <c r="VEH106" s="185"/>
      <c r="VEI106" s="183"/>
      <c r="VEK106" s="182"/>
      <c r="VEP106" s="183"/>
      <c r="VEQ106" s="183"/>
      <c r="VER106" s="183"/>
      <c r="VES106" s="184"/>
      <c r="VET106" s="185"/>
      <c r="VEU106" s="183"/>
      <c r="VEW106" s="182"/>
      <c r="VFB106" s="183"/>
      <c r="VFC106" s="183"/>
      <c r="VFD106" s="183"/>
      <c r="VFE106" s="184"/>
      <c r="VFF106" s="185"/>
      <c r="VFG106" s="183"/>
      <c r="VFI106" s="182"/>
      <c r="VFN106" s="183"/>
      <c r="VFO106" s="183"/>
      <c r="VFP106" s="183"/>
      <c r="VFQ106" s="184"/>
      <c r="VFR106" s="185"/>
      <c r="VFS106" s="183"/>
      <c r="VFU106" s="182"/>
      <c r="VFZ106" s="183"/>
      <c r="VGA106" s="183"/>
      <c r="VGB106" s="183"/>
      <c r="VGC106" s="184"/>
      <c r="VGD106" s="185"/>
      <c r="VGE106" s="183"/>
      <c r="VGG106" s="182"/>
      <c r="VGL106" s="183"/>
      <c r="VGM106" s="183"/>
      <c r="VGN106" s="183"/>
      <c r="VGO106" s="184"/>
      <c r="VGP106" s="185"/>
      <c r="VGQ106" s="183"/>
      <c r="VGS106" s="182"/>
      <c r="VGX106" s="183"/>
      <c r="VGY106" s="183"/>
      <c r="VGZ106" s="183"/>
      <c r="VHA106" s="184"/>
      <c r="VHB106" s="185"/>
      <c r="VHC106" s="183"/>
      <c r="VHE106" s="182"/>
      <c r="VHJ106" s="183"/>
      <c r="VHK106" s="183"/>
      <c r="VHL106" s="183"/>
      <c r="VHM106" s="184"/>
      <c r="VHN106" s="185"/>
      <c r="VHO106" s="183"/>
      <c r="VHQ106" s="182"/>
      <c r="VHV106" s="183"/>
      <c r="VHW106" s="183"/>
      <c r="VHX106" s="183"/>
      <c r="VHY106" s="184"/>
      <c r="VHZ106" s="185"/>
      <c r="VIA106" s="183"/>
      <c r="VIC106" s="182"/>
      <c r="VIH106" s="183"/>
      <c r="VII106" s="183"/>
      <c r="VIJ106" s="183"/>
      <c r="VIK106" s="184"/>
      <c r="VIL106" s="185"/>
      <c r="VIM106" s="183"/>
      <c r="VIO106" s="182"/>
      <c r="VIT106" s="183"/>
      <c r="VIU106" s="183"/>
      <c r="VIV106" s="183"/>
      <c r="VIW106" s="184"/>
      <c r="VIX106" s="185"/>
      <c r="VIY106" s="183"/>
      <c r="VJA106" s="182"/>
      <c r="VJF106" s="183"/>
      <c r="VJG106" s="183"/>
      <c r="VJH106" s="183"/>
      <c r="VJI106" s="184"/>
      <c r="VJJ106" s="185"/>
      <c r="VJK106" s="183"/>
      <c r="VJM106" s="182"/>
      <c r="VJR106" s="183"/>
      <c r="VJS106" s="183"/>
      <c r="VJT106" s="183"/>
      <c r="VJU106" s="184"/>
      <c r="VJV106" s="185"/>
      <c r="VJW106" s="183"/>
      <c r="VJY106" s="182"/>
      <c r="VKD106" s="183"/>
      <c r="VKE106" s="183"/>
      <c r="VKF106" s="183"/>
      <c r="VKG106" s="184"/>
      <c r="VKH106" s="185"/>
      <c r="VKI106" s="183"/>
      <c r="VKK106" s="182"/>
      <c r="VKP106" s="183"/>
      <c r="VKQ106" s="183"/>
      <c r="VKR106" s="183"/>
      <c r="VKS106" s="184"/>
      <c r="VKT106" s="185"/>
      <c r="VKU106" s="183"/>
      <c r="VKW106" s="182"/>
      <c r="VLB106" s="183"/>
      <c r="VLC106" s="183"/>
      <c r="VLD106" s="183"/>
      <c r="VLE106" s="184"/>
      <c r="VLF106" s="185"/>
      <c r="VLG106" s="183"/>
      <c r="VLI106" s="182"/>
      <c r="VLN106" s="183"/>
      <c r="VLO106" s="183"/>
      <c r="VLP106" s="183"/>
      <c r="VLQ106" s="184"/>
      <c r="VLR106" s="185"/>
      <c r="VLS106" s="183"/>
      <c r="VLU106" s="182"/>
      <c r="VLZ106" s="183"/>
      <c r="VMA106" s="183"/>
      <c r="VMB106" s="183"/>
      <c r="VMC106" s="184"/>
      <c r="VMD106" s="185"/>
      <c r="VME106" s="183"/>
      <c r="VMG106" s="182"/>
      <c r="VML106" s="183"/>
      <c r="VMM106" s="183"/>
      <c r="VMN106" s="183"/>
      <c r="VMO106" s="184"/>
      <c r="VMP106" s="185"/>
      <c r="VMQ106" s="183"/>
      <c r="VMS106" s="182"/>
      <c r="VMX106" s="183"/>
      <c r="VMY106" s="183"/>
      <c r="VMZ106" s="183"/>
      <c r="VNA106" s="184"/>
      <c r="VNB106" s="185"/>
      <c r="VNC106" s="183"/>
      <c r="VNE106" s="182"/>
      <c r="VNJ106" s="183"/>
      <c r="VNK106" s="183"/>
      <c r="VNL106" s="183"/>
      <c r="VNM106" s="184"/>
      <c r="VNN106" s="185"/>
      <c r="VNO106" s="183"/>
      <c r="VNQ106" s="182"/>
      <c r="VNV106" s="183"/>
      <c r="VNW106" s="183"/>
      <c r="VNX106" s="183"/>
      <c r="VNY106" s="184"/>
      <c r="VNZ106" s="185"/>
      <c r="VOA106" s="183"/>
      <c r="VOC106" s="182"/>
      <c r="VOH106" s="183"/>
      <c r="VOI106" s="183"/>
      <c r="VOJ106" s="183"/>
      <c r="VOK106" s="184"/>
      <c r="VOL106" s="185"/>
      <c r="VOM106" s="183"/>
      <c r="VOO106" s="182"/>
      <c r="VOT106" s="183"/>
      <c r="VOU106" s="183"/>
      <c r="VOV106" s="183"/>
      <c r="VOW106" s="184"/>
      <c r="VOX106" s="185"/>
      <c r="VOY106" s="183"/>
      <c r="VPA106" s="182"/>
      <c r="VPF106" s="183"/>
      <c r="VPG106" s="183"/>
      <c r="VPH106" s="183"/>
      <c r="VPI106" s="184"/>
      <c r="VPJ106" s="185"/>
      <c r="VPK106" s="183"/>
      <c r="VPM106" s="182"/>
      <c r="VPR106" s="183"/>
      <c r="VPS106" s="183"/>
      <c r="VPT106" s="183"/>
      <c r="VPU106" s="184"/>
      <c r="VPV106" s="185"/>
      <c r="VPW106" s="183"/>
      <c r="VPY106" s="182"/>
      <c r="VQD106" s="183"/>
      <c r="VQE106" s="183"/>
      <c r="VQF106" s="183"/>
      <c r="VQG106" s="184"/>
      <c r="VQH106" s="185"/>
      <c r="VQI106" s="183"/>
      <c r="VQK106" s="182"/>
      <c r="VQP106" s="183"/>
      <c r="VQQ106" s="183"/>
      <c r="VQR106" s="183"/>
      <c r="VQS106" s="184"/>
      <c r="VQT106" s="185"/>
      <c r="VQU106" s="183"/>
      <c r="VQW106" s="182"/>
      <c r="VRB106" s="183"/>
      <c r="VRC106" s="183"/>
      <c r="VRD106" s="183"/>
      <c r="VRE106" s="184"/>
      <c r="VRF106" s="185"/>
      <c r="VRG106" s="183"/>
      <c r="VRI106" s="182"/>
      <c r="VRN106" s="183"/>
      <c r="VRO106" s="183"/>
      <c r="VRP106" s="183"/>
      <c r="VRQ106" s="184"/>
      <c r="VRR106" s="185"/>
      <c r="VRS106" s="183"/>
      <c r="VRU106" s="182"/>
      <c r="VRZ106" s="183"/>
      <c r="VSA106" s="183"/>
      <c r="VSB106" s="183"/>
      <c r="VSC106" s="184"/>
      <c r="VSD106" s="185"/>
      <c r="VSE106" s="183"/>
      <c r="VSG106" s="182"/>
      <c r="VSL106" s="183"/>
      <c r="VSM106" s="183"/>
      <c r="VSN106" s="183"/>
      <c r="VSO106" s="184"/>
      <c r="VSP106" s="185"/>
      <c r="VSQ106" s="183"/>
      <c r="VSS106" s="182"/>
      <c r="VSX106" s="183"/>
      <c r="VSY106" s="183"/>
      <c r="VSZ106" s="183"/>
      <c r="VTA106" s="184"/>
      <c r="VTB106" s="185"/>
      <c r="VTC106" s="183"/>
      <c r="VTE106" s="182"/>
      <c r="VTJ106" s="183"/>
      <c r="VTK106" s="183"/>
      <c r="VTL106" s="183"/>
      <c r="VTM106" s="184"/>
      <c r="VTN106" s="185"/>
      <c r="VTO106" s="183"/>
      <c r="VTQ106" s="182"/>
      <c r="VTV106" s="183"/>
      <c r="VTW106" s="183"/>
      <c r="VTX106" s="183"/>
      <c r="VTY106" s="184"/>
      <c r="VTZ106" s="185"/>
      <c r="VUA106" s="183"/>
      <c r="VUC106" s="182"/>
      <c r="VUH106" s="183"/>
      <c r="VUI106" s="183"/>
      <c r="VUJ106" s="183"/>
      <c r="VUK106" s="184"/>
      <c r="VUL106" s="185"/>
      <c r="VUM106" s="183"/>
      <c r="VUO106" s="182"/>
      <c r="VUT106" s="183"/>
      <c r="VUU106" s="183"/>
      <c r="VUV106" s="183"/>
      <c r="VUW106" s="184"/>
      <c r="VUX106" s="185"/>
      <c r="VUY106" s="183"/>
      <c r="VVA106" s="182"/>
      <c r="VVF106" s="183"/>
      <c r="VVG106" s="183"/>
      <c r="VVH106" s="183"/>
      <c r="VVI106" s="184"/>
      <c r="VVJ106" s="185"/>
      <c r="VVK106" s="183"/>
      <c r="VVM106" s="182"/>
      <c r="VVR106" s="183"/>
      <c r="VVS106" s="183"/>
      <c r="VVT106" s="183"/>
      <c r="VVU106" s="184"/>
      <c r="VVV106" s="185"/>
      <c r="VVW106" s="183"/>
      <c r="VVY106" s="182"/>
      <c r="VWD106" s="183"/>
      <c r="VWE106" s="183"/>
      <c r="VWF106" s="183"/>
      <c r="VWG106" s="184"/>
      <c r="VWH106" s="185"/>
      <c r="VWI106" s="183"/>
      <c r="VWK106" s="182"/>
      <c r="VWP106" s="183"/>
      <c r="VWQ106" s="183"/>
      <c r="VWR106" s="183"/>
      <c r="VWS106" s="184"/>
      <c r="VWT106" s="185"/>
      <c r="VWU106" s="183"/>
      <c r="VWW106" s="182"/>
      <c r="VXB106" s="183"/>
      <c r="VXC106" s="183"/>
      <c r="VXD106" s="183"/>
      <c r="VXE106" s="184"/>
      <c r="VXF106" s="185"/>
      <c r="VXG106" s="183"/>
      <c r="VXI106" s="182"/>
      <c r="VXN106" s="183"/>
      <c r="VXO106" s="183"/>
      <c r="VXP106" s="183"/>
      <c r="VXQ106" s="184"/>
      <c r="VXR106" s="185"/>
      <c r="VXS106" s="183"/>
      <c r="VXU106" s="182"/>
      <c r="VXZ106" s="183"/>
      <c r="VYA106" s="183"/>
      <c r="VYB106" s="183"/>
      <c r="VYC106" s="184"/>
      <c r="VYD106" s="185"/>
      <c r="VYE106" s="183"/>
      <c r="VYG106" s="182"/>
      <c r="VYL106" s="183"/>
      <c r="VYM106" s="183"/>
      <c r="VYN106" s="183"/>
      <c r="VYO106" s="184"/>
      <c r="VYP106" s="185"/>
      <c r="VYQ106" s="183"/>
      <c r="VYS106" s="182"/>
      <c r="VYX106" s="183"/>
      <c r="VYY106" s="183"/>
      <c r="VYZ106" s="183"/>
      <c r="VZA106" s="184"/>
      <c r="VZB106" s="185"/>
      <c r="VZC106" s="183"/>
      <c r="VZE106" s="182"/>
      <c r="VZJ106" s="183"/>
      <c r="VZK106" s="183"/>
      <c r="VZL106" s="183"/>
      <c r="VZM106" s="184"/>
      <c r="VZN106" s="185"/>
      <c r="VZO106" s="183"/>
      <c r="VZQ106" s="182"/>
      <c r="VZV106" s="183"/>
      <c r="VZW106" s="183"/>
      <c r="VZX106" s="183"/>
      <c r="VZY106" s="184"/>
      <c r="VZZ106" s="185"/>
      <c r="WAA106" s="183"/>
      <c r="WAC106" s="182"/>
      <c r="WAH106" s="183"/>
      <c r="WAI106" s="183"/>
      <c r="WAJ106" s="183"/>
      <c r="WAK106" s="184"/>
      <c r="WAL106" s="185"/>
      <c r="WAM106" s="183"/>
      <c r="WAO106" s="182"/>
      <c r="WAT106" s="183"/>
      <c r="WAU106" s="183"/>
      <c r="WAV106" s="183"/>
      <c r="WAW106" s="184"/>
      <c r="WAX106" s="185"/>
      <c r="WAY106" s="183"/>
      <c r="WBA106" s="182"/>
      <c r="WBF106" s="183"/>
      <c r="WBG106" s="183"/>
      <c r="WBH106" s="183"/>
      <c r="WBI106" s="184"/>
      <c r="WBJ106" s="185"/>
      <c r="WBK106" s="183"/>
      <c r="WBM106" s="182"/>
      <c r="WBR106" s="183"/>
      <c r="WBS106" s="183"/>
      <c r="WBT106" s="183"/>
      <c r="WBU106" s="184"/>
      <c r="WBV106" s="185"/>
      <c r="WBW106" s="183"/>
      <c r="WBY106" s="182"/>
      <c r="WCD106" s="183"/>
      <c r="WCE106" s="183"/>
      <c r="WCF106" s="183"/>
      <c r="WCG106" s="184"/>
      <c r="WCH106" s="185"/>
      <c r="WCI106" s="183"/>
      <c r="WCK106" s="182"/>
      <c r="WCP106" s="183"/>
      <c r="WCQ106" s="183"/>
      <c r="WCR106" s="183"/>
      <c r="WCS106" s="184"/>
      <c r="WCT106" s="185"/>
      <c r="WCU106" s="183"/>
      <c r="WCW106" s="182"/>
      <c r="WDB106" s="183"/>
      <c r="WDC106" s="183"/>
      <c r="WDD106" s="183"/>
      <c r="WDE106" s="184"/>
      <c r="WDF106" s="185"/>
      <c r="WDG106" s="183"/>
      <c r="WDI106" s="182"/>
      <c r="WDN106" s="183"/>
      <c r="WDO106" s="183"/>
      <c r="WDP106" s="183"/>
      <c r="WDQ106" s="184"/>
      <c r="WDR106" s="185"/>
      <c r="WDS106" s="183"/>
      <c r="WDU106" s="182"/>
      <c r="WDZ106" s="183"/>
      <c r="WEA106" s="183"/>
      <c r="WEB106" s="183"/>
      <c r="WEC106" s="184"/>
      <c r="WED106" s="185"/>
      <c r="WEE106" s="183"/>
      <c r="WEG106" s="182"/>
      <c r="WEL106" s="183"/>
      <c r="WEM106" s="183"/>
      <c r="WEN106" s="183"/>
      <c r="WEO106" s="184"/>
      <c r="WEP106" s="185"/>
      <c r="WEQ106" s="183"/>
      <c r="WES106" s="182"/>
      <c r="WEX106" s="183"/>
      <c r="WEY106" s="183"/>
      <c r="WEZ106" s="183"/>
      <c r="WFA106" s="184"/>
      <c r="WFB106" s="185"/>
      <c r="WFC106" s="183"/>
      <c r="WFE106" s="182"/>
      <c r="WFJ106" s="183"/>
      <c r="WFK106" s="183"/>
      <c r="WFL106" s="183"/>
      <c r="WFM106" s="184"/>
      <c r="WFN106" s="185"/>
      <c r="WFO106" s="183"/>
      <c r="WFQ106" s="182"/>
      <c r="WFV106" s="183"/>
      <c r="WFW106" s="183"/>
      <c r="WFX106" s="183"/>
      <c r="WFY106" s="184"/>
      <c r="WFZ106" s="185"/>
      <c r="WGA106" s="183"/>
      <c r="WGC106" s="182"/>
      <c r="WGH106" s="183"/>
      <c r="WGI106" s="183"/>
      <c r="WGJ106" s="183"/>
      <c r="WGK106" s="184"/>
      <c r="WGL106" s="185"/>
      <c r="WGM106" s="183"/>
      <c r="WGO106" s="182"/>
      <c r="WGT106" s="183"/>
      <c r="WGU106" s="183"/>
      <c r="WGV106" s="183"/>
      <c r="WGW106" s="184"/>
      <c r="WGX106" s="185"/>
      <c r="WGY106" s="183"/>
      <c r="WHA106" s="182"/>
      <c r="WHF106" s="183"/>
      <c r="WHG106" s="183"/>
      <c r="WHH106" s="183"/>
      <c r="WHI106" s="184"/>
      <c r="WHJ106" s="185"/>
      <c r="WHK106" s="183"/>
      <c r="WHM106" s="182"/>
      <c r="WHR106" s="183"/>
      <c r="WHS106" s="183"/>
      <c r="WHT106" s="183"/>
      <c r="WHU106" s="184"/>
      <c r="WHV106" s="185"/>
      <c r="WHW106" s="183"/>
      <c r="WHY106" s="182"/>
      <c r="WID106" s="183"/>
      <c r="WIE106" s="183"/>
      <c r="WIF106" s="183"/>
      <c r="WIG106" s="184"/>
      <c r="WIH106" s="185"/>
      <c r="WII106" s="183"/>
      <c r="WIK106" s="182"/>
      <c r="WIP106" s="183"/>
      <c r="WIQ106" s="183"/>
      <c r="WIR106" s="183"/>
      <c r="WIS106" s="184"/>
      <c r="WIT106" s="185"/>
      <c r="WIU106" s="183"/>
      <c r="WIW106" s="182"/>
      <c r="WJB106" s="183"/>
      <c r="WJC106" s="183"/>
      <c r="WJD106" s="183"/>
      <c r="WJE106" s="184"/>
      <c r="WJF106" s="185"/>
      <c r="WJG106" s="183"/>
      <c r="WJI106" s="182"/>
      <c r="WJN106" s="183"/>
      <c r="WJO106" s="183"/>
      <c r="WJP106" s="183"/>
      <c r="WJQ106" s="184"/>
      <c r="WJR106" s="185"/>
      <c r="WJS106" s="183"/>
      <c r="WJU106" s="182"/>
      <c r="WJZ106" s="183"/>
      <c r="WKA106" s="183"/>
      <c r="WKB106" s="183"/>
      <c r="WKC106" s="184"/>
      <c r="WKD106" s="185"/>
      <c r="WKE106" s="183"/>
      <c r="WKG106" s="182"/>
      <c r="WKL106" s="183"/>
      <c r="WKM106" s="183"/>
      <c r="WKN106" s="183"/>
      <c r="WKO106" s="184"/>
      <c r="WKP106" s="185"/>
      <c r="WKQ106" s="183"/>
      <c r="WKS106" s="182"/>
      <c r="WKX106" s="183"/>
      <c r="WKY106" s="183"/>
      <c r="WKZ106" s="183"/>
      <c r="WLA106" s="184"/>
      <c r="WLB106" s="185"/>
      <c r="WLC106" s="183"/>
      <c r="WLE106" s="182"/>
      <c r="WLJ106" s="183"/>
      <c r="WLK106" s="183"/>
      <c r="WLL106" s="183"/>
      <c r="WLM106" s="184"/>
      <c r="WLN106" s="185"/>
      <c r="WLO106" s="183"/>
      <c r="WLQ106" s="182"/>
      <c r="WLV106" s="183"/>
      <c r="WLW106" s="183"/>
      <c r="WLX106" s="183"/>
      <c r="WLY106" s="184"/>
      <c r="WLZ106" s="185"/>
      <c r="WMA106" s="183"/>
      <c r="WMC106" s="182"/>
      <c r="WMH106" s="183"/>
      <c r="WMI106" s="183"/>
      <c r="WMJ106" s="183"/>
      <c r="WMK106" s="184"/>
      <c r="WML106" s="185"/>
      <c r="WMM106" s="183"/>
      <c r="WMO106" s="182"/>
      <c r="WMT106" s="183"/>
      <c r="WMU106" s="183"/>
      <c r="WMV106" s="183"/>
      <c r="WMW106" s="184"/>
      <c r="WMX106" s="185"/>
      <c r="WMY106" s="183"/>
      <c r="WNA106" s="182"/>
      <c r="WNF106" s="183"/>
      <c r="WNG106" s="183"/>
      <c r="WNH106" s="183"/>
      <c r="WNI106" s="184"/>
      <c r="WNJ106" s="185"/>
      <c r="WNK106" s="183"/>
      <c r="WNM106" s="182"/>
      <c r="WNR106" s="183"/>
      <c r="WNS106" s="183"/>
      <c r="WNT106" s="183"/>
      <c r="WNU106" s="184"/>
      <c r="WNV106" s="185"/>
      <c r="WNW106" s="183"/>
      <c r="WNY106" s="182"/>
      <c r="WOD106" s="183"/>
      <c r="WOE106" s="183"/>
      <c r="WOF106" s="183"/>
      <c r="WOG106" s="184"/>
      <c r="WOH106" s="185"/>
      <c r="WOI106" s="183"/>
      <c r="WOK106" s="182"/>
      <c r="WOP106" s="183"/>
      <c r="WOQ106" s="183"/>
      <c r="WOR106" s="183"/>
      <c r="WOS106" s="184"/>
      <c r="WOT106" s="185"/>
      <c r="WOU106" s="183"/>
      <c r="WOW106" s="182"/>
      <c r="WPB106" s="183"/>
      <c r="WPC106" s="183"/>
      <c r="WPD106" s="183"/>
      <c r="WPE106" s="184"/>
      <c r="WPF106" s="185"/>
      <c r="WPG106" s="183"/>
      <c r="WPI106" s="182"/>
      <c r="WPN106" s="183"/>
      <c r="WPO106" s="183"/>
      <c r="WPP106" s="183"/>
      <c r="WPQ106" s="184"/>
      <c r="WPR106" s="185"/>
      <c r="WPS106" s="183"/>
      <c r="WPU106" s="182"/>
      <c r="WPZ106" s="183"/>
      <c r="WQA106" s="183"/>
      <c r="WQB106" s="183"/>
      <c r="WQC106" s="184"/>
      <c r="WQD106" s="185"/>
      <c r="WQE106" s="183"/>
      <c r="WQG106" s="182"/>
      <c r="WQL106" s="183"/>
      <c r="WQM106" s="183"/>
      <c r="WQN106" s="183"/>
      <c r="WQO106" s="184"/>
      <c r="WQP106" s="185"/>
      <c r="WQQ106" s="183"/>
      <c r="WQS106" s="182"/>
      <c r="WQX106" s="183"/>
      <c r="WQY106" s="183"/>
      <c r="WQZ106" s="183"/>
      <c r="WRA106" s="184"/>
      <c r="WRB106" s="185"/>
      <c r="WRC106" s="183"/>
      <c r="WRE106" s="182"/>
      <c r="WRJ106" s="183"/>
      <c r="WRK106" s="183"/>
      <c r="WRL106" s="183"/>
      <c r="WRM106" s="184"/>
      <c r="WRN106" s="185"/>
      <c r="WRO106" s="183"/>
      <c r="WRQ106" s="182"/>
      <c r="WRV106" s="183"/>
      <c r="WRW106" s="183"/>
      <c r="WRX106" s="183"/>
      <c r="WRY106" s="184"/>
      <c r="WRZ106" s="185"/>
      <c r="WSA106" s="183"/>
      <c r="WSC106" s="182"/>
      <c r="WSH106" s="183"/>
      <c r="WSI106" s="183"/>
      <c r="WSJ106" s="183"/>
      <c r="WSK106" s="184"/>
      <c r="WSL106" s="185"/>
      <c r="WSM106" s="183"/>
      <c r="WSO106" s="182"/>
      <c r="WST106" s="183"/>
      <c r="WSU106" s="183"/>
      <c r="WSV106" s="183"/>
      <c r="WSW106" s="184"/>
      <c r="WSX106" s="185"/>
      <c r="WSY106" s="183"/>
      <c r="WTA106" s="182"/>
      <c r="WTF106" s="183"/>
      <c r="WTG106" s="183"/>
      <c r="WTH106" s="183"/>
      <c r="WTI106" s="184"/>
      <c r="WTJ106" s="185"/>
      <c r="WTK106" s="183"/>
      <c r="WTM106" s="182"/>
      <c r="WTR106" s="183"/>
      <c r="WTS106" s="183"/>
      <c r="WTT106" s="183"/>
      <c r="WTU106" s="184"/>
      <c r="WTV106" s="185"/>
      <c r="WTW106" s="183"/>
      <c r="WTY106" s="182"/>
      <c r="WUD106" s="183"/>
      <c r="WUE106" s="183"/>
      <c r="WUF106" s="183"/>
      <c r="WUG106" s="184"/>
      <c r="WUH106" s="185"/>
      <c r="WUI106" s="183"/>
      <c r="WUK106" s="182"/>
      <c r="WUP106" s="183"/>
      <c r="WUQ106" s="183"/>
      <c r="WUR106" s="183"/>
      <c r="WUS106" s="184"/>
      <c r="WUT106" s="185"/>
      <c r="WUU106" s="183"/>
      <c r="WUW106" s="182"/>
      <c r="WVB106" s="183"/>
      <c r="WVC106" s="183"/>
      <c r="WVD106" s="183"/>
      <c r="WVE106" s="184"/>
      <c r="WVF106" s="185"/>
      <c r="WVG106" s="183"/>
      <c r="WVI106" s="182"/>
      <c r="WVN106" s="183"/>
      <c r="WVO106" s="183"/>
      <c r="WVP106" s="183"/>
      <c r="WVQ106" s="184"/>
      <c r="WVR106" s="185"/>
      <c r="WVS106" s="183"/>
      <c r="WVU106" s="182"/>
      <c r="WVZ106" s="183"/>
      <c r="WWA106" s="183"/>
      <c r="WWB106" s="183"/>
      <c r="WWC106" s="184"/>
      <c r="WWD106" s="185"/>
      <c r="WWE106" s="183"/>
      <c r="WWG106" s="182"/>
      <c r="WWL106" s="183"/>
      <c r="WWM106" s="183"/>
      <c r="WWN106" s="183"/>
      <c r="WWO106" s="184"/>
      <c r="WWP106" s="185"/>
      <c r="WWQ106" s="183"/>
      <c r="WWS106" s="182"/>
      <c r="WWX106" s="183"/>
      <c r="WWY106" s="183"/>
      <c r="WWZ106" s="183"/>
      <c r="WXA106" s="184"/>
      <c r="WXB106" s="185"/>
      <c r="WXC106" s="183"/>
      <c r="WXE106" s="182"/>
      <c r="WXJ106" s="183"/>
      <c r="WXK106" s="183"/>
      <c r="WXL106" s="183"/>
      <c r="WXM106" s="184"/>
      <c r="WXN106" s="185"/>
      <c r="WXO106" s="183"/>
      <c r="WXQ106" s="182"/>
      <c r="WXV106" s="183"/>
      <c r="WXW106" s="183"/>
      <c r="WXX106" s="183"/>
      <c r="WXY106" s="184"/>
      <c r="WXZ106" s="185"/>
      <c r="WYA106" s="183"/>
      <c r="WYC106" s="182"/>
      <c r="WYH106" s="183"/>
      <c r="WYI106" s="183"/>
      <c r="WYJ106" s="183"/>
      <c r="WYK106" s="184"/>
      <c r="WYL106" s="185"/>
      <c r="WYM106" s="183"/>
      <c r="WYO106" s="182"/>
      <c r="WYT106" s="183"/>
      <c r="WYU106" s="183"/>
      <c r="WYV106" s="183"/>
      <c r="WYW106" s="184"/>
      <c r="WYX106" s="185"/>
      <c r="WYY106" s="183"/>
      <c r="WZA106" s="182"/>
      <c r="WZF106" s="183"/>
      <c r="WZG106" s="183"/>
      <c r="WZH106" s="183"/>
      <c r="WZI106" s="184"/>
      <c r="WZJ106" s="185"/>
      <c r="WZK106" s="183"/>
      <c r="WZM106" s="182"/>
      <c r="WZR106" s="183"/>
      <c r="WZS106" s="183"/>
      <c r="WZT106" s="183"/>
      <c r="WZU106" s="184"/>
      <c r="WZV106" s="185"/>
      <c r="WZW106" s="183"/>
      <c r="WZY106" s="182"/>
      <c r="XAD106" s="183"/>
      <c r="XAE106" s="183"/>
      <c r="XAF106" s="183"/>
      <c r="XAG106" s="184"/>
      <c r="XAH106" s="185"/>
      <c r="XAI106" s="183"/>
      <c r="XAK106" s="182"/>
      <c r="XAP106" s="183"/>
      <c r="XAQ106" s="183"/>
      <c r="XAR106" s="183"/>
      <c r="XAS106" s="184"/>
      <c r="XAT106" s="185"/>
      <c r="XAU106" s="183"/>
      <c r="XAW106" s="182"/>
      <c r="XBB106" s="183"/>
      <c r="XBC106" s="183"/>
      <c r="XBD106" s="183"/>
      <c r="XBE106" s="184"/>
      <c r="XBF106" s="185"/>
      <c r="XBG106" s="183"/>
      <c r="XBI106" s="182"/>
      <c r="XBN106" s="183"/>
      <c r="XBO106" s="183"/>
      <c r="XBP106" s="183"/>
      <c r="XBQ106" s="184"/>
      <c r="XBR106" s="185"/>
      <c r="XBS106" s="183"/>
      <c r="XBU106" s="182"/>
      <c r="XBZ106" s="183"/>
      <c r="XCA106" s="183"/>
      <c r="XCB106" s="183"/>
      <c r="XCC106" s="184"/>
      <c r="XCD106" s="185"/>
      <c r="XCE106" s="183"/>
      <c r="XCG106" s="182"/>
      <c r="XCL106" s="183"/>
      <c r="XCM106" s="183"/>
      <c r="XCN106" s="183"/>
      <c r="XCO106" s="184"/>
      <c r="XCP106" s="185"/>
      <c r="XCQ106" s="183"/>
      <c r="XCS106" s="182"/>
      <c r="XCX106" s="183"/>
      <c r="XCY106" s="183"/>
      <c r="XCZ106" s="183"/>
      <c r="XDA106" s="184"/>
      <c r="XDB106" s="185"/>
      <c r="XDC106" s="183"/>
      <c r="XDE106" s="182"/>
      <c r="XDJ106" s="183"/>
      <c r="XDK106" s="183"/>
      <c r="XDL106" s="183"/>
      <c r="XDM106" s="184"/>
      <c r="XDN106" s="185"/>
      <c r="XDO106" s="183"/>
      <c r="XDQ106" s="182"/>
      <c r="XDV106" s="183"/>
      <c r="XDW106" s="183"/>
      <c r="XDX106" s="183"/>
      <c r="XDY106" s="184"/>
      <c r="XDZ106" s="185"/>
      <c r="XEA106" s="183"/>
      <c r="XEC106" s="182"/>
      <c r="XEH106" s="183"/>
      <c r="XEI106" s="183"/>
      <c r="XEJ106" s="183"/>
      <c r="XEK106" s="184"/>
      <c r="XEL106" s="185"/>
      <c r="XEM106" s="183"/>
      <c r="XEO106" s="182"/>
      <c r="XET106" s="183"/>
      <c r="XEU106" s="183"/>
      <c r="XEV106" s="183"/>
      <c r="XEW106" s="184"/>
      <c r="XEX106" s="185"/>
      <c r="XEY106" s="183"/>
      <c r="XFA106" s="182"/>
    </row>
    <row r="107" spans="1:1021 1026:3071 3073:4093 4098:6143 6145:7165 7170:9215 9217:10237 10242:12287 12289:13309 13314:15359 15361:16381" ht="63.75">
      <c r="A107" s="165">
        <v>60</v>
      </c>
      <c r="B107" s="166" t="s">
        <v>15683</v>
      </c>
      <c r="C107" s="166" t="s">
        <v>15728</v>
      </c>
      <c r="D107" s="166" t="s">
        <v>15729</v>
      </c>
      <c r="E107" s="181" t="s">
        <v>15730</v>
      </c>
      <c r="F107" s="167">
        <v>44.42</v>
      </c>
      <c r="G107" s="167"/>
      <c r="H107" s="167">
        <v>29.54</v>
      </c>
      <c r="I107" s="168"/>
      <c r="J107" s="169">
        <v>11.78</v>
      </c>
      <c r="K107" s="167">
        <v>17.760000000000002</v>
      </c>
      <c r="L107" s="208" t="s">
        <v>15787</v>
      </c>
    </row>
    <row r="108" spans="1:1021 1026:3071 3073:4093 4098:6143 6145:7165 7170:9215 9217:10237 10242:12287 12289:13309 13314:15359 15361:16381">
      <c r="A108" s="159">
        <v>61</v>
      </c>
      <c r="B108" s="160" t="s">
        <v>15696</v>
      </c>
      <c r="C108" s="160" t="s">
        <v>15731</v>
      </c>
      <c r="D108" s="160" t="s">
        <v>15732</v>
      </c>
      <c r="E108" s="160" t="s">
        <v>15633</v>
      </c>
      <c r="F108" s="161">
        <v>37.270000000000003</v>
      </c>
      <c r="G108" s="161"/>
      <c r="H108" s="161">
        <v>29.29</v>
      </c>
      <c r="I108" s="176"/>
      <c r="J108" s="177"/>
      <c r="K108" s="161"/>
      <c r="L108" s="164"/>
    </row>
    <row r="109" spans="1:1021 1026:3071 3073:4093 4098:6143 6145:7165 7170:9215 9217:10237 10242:12287 12289:13309 13314:15359 15361:16381" ht="25.5">
      <c r="A109" s="165">
        <v>62</v>
      </c>
      <c r="B109" s="166" t="s">
        <v>15614</v>
      </c>
      <c r="C109" s="166" t="s">
        <v>15590</v>
      </c>
      <c r="D109" s="181" t="s">
        <v>15733</v>
      </c>
      <c r="E109" s="166" t="s">
        <v>15614</v>
      </c>
      <c r="F109" s="167">
        <v>44.5</v>
      </c>
      <c r="G109" s="167"/>
      <c r="H109" s="167"/>
      <c r="I109" s="168">
        <v>0.03</v>
      </c>
      <c r="J109" s="169">
        <v>30.55</v>
      </c>
      <c r="K109" s="167"/>
      <c r="L109" s="170"/>
    </row>
    <row r="110" spans="1:1021 1026:3071 3073:4093 4098:6143 6145:7165 7170:9215 9217:10237 10242:12287 12289:13309 13314:15359 15361:16381" ht="25.5">
      <c r="A110" s="159">
        <v>63</v>
      </c>
      <c r="B110" s="160" t="s">
        <v>15683</v>
      </c>
      <c r="C110" s="160" t="s">
        <v>15734</v>
      </c>
      <c r="D110" s="160" t="s">
        <v>15735</v>
      </c>
      <c r="E110" s="178" t="s">
        <v>15736</v>
      </c>
      <c r="F110" s="161">
        <v>48.26</v>
      </c>
      <c r="G110" s="161"/>
      <c r="H110" s="161">
        <v>28.15</v>
      </c>
      <c r="I110" s="176"/>
      <c r="J110" s="177">
        <v>17.88</v>
      </c>
      <c r="K110" s="161">
        <v>10.27</v>
      </c>
      <c r="L110" s="164" t="s">
        <v>15788</v>
      </c>
    </row>
    <row r="111" spans="1:1021 1026:3071 3073:4093 4098:6143 6145:7165 7170:9215 9217:10237 10242:12287 12289:13309 13314:15359 15361:16381">
      <c r="A111" s="165">
        <v>64</v>
      </c>
      <c r="B111" s="166" t="s">
        <v>15696</v>
      </c>
      <c r="C111" s="166" t="s">
        <v>15716</v>
      </c>
      <c r="D111" s="166" t="s">
        <v>15720</v>
      </c>
      <c r="E111" s="166" t="s">
        <v>15633</v>
      </c>
      <c r="F111" s="167">
        <v>32.78</v>
      </c>
      <c r="G111" s="167"/>
      <c r="H111" s="167">
        <v>25.72</v>
      </c>
      <c r="I111" s="168"/>
      <c r="J111" s="169"/>
      <c r="K111" s="167"/>
      <c r="L111" s="170"/>
    </row>
    <row r="112" spans="1:1021 1026:3071 3073:4093 4098:6143 6145:7165 7170:9215 9217:10237 10242:12287 12289:13309 13314:15359 15361:16381">
      <c r="A112" s="159">
        <v>65</v>
      </c>
      <c r="B112" s="160" t="s">
        <v>15696</v>
      </c>
      <c r="C112" s="160" t="s">
        <v>15737</v>
      </c>
      <c r="D112" s="160" t="s">
        <v>15738</v>
      </c>
      <c r="E112" s="160" t="s">
        <v>15633</v>
      </c>
      <c r="F112" s="161">
        <v>36.85</v>
      </c>
      <c r="G112" s="161"/>
      <c r="H112" s="161">
        <v>28.72</v>
      </c>
      <c r="I112" s="176"/>
      <c r="J112" s="177"/>
      <c r="K112" s="161"/>
      <c r="L112" s="164"/>
    </row>
    <row r="113" spans="1:12">
      <c r="A113" s="165">
        <v>66</v>
      </c>
      <c r="B113" s="166" t="s">
        <v>15614</v>
      </c>
      <c r="C113" s="166" t="s">
        <v>15739</v>
      </c>
      <c r="D113" s="166" t="s">
        <v>15710</v>
      </c>
      <c r="E113" s="166" t="s">
        <v>15740</v>
      </c>
      <c r="F113" s="167">
        <v>45</v>
      </c>
      <c r="G113" s="167"/>
      <c r="H113" s="167"/>
      <c r="I113" s="168">
        <v>0.03</v>
      </c>
      <c r="J113" s="169">
        <v>29.77</v>
      </c>
      <c r="K113" s="167"/>
      <c r="L113" s="170"/>
    </row>
    <row r="114" spans="1:12">
      <c r="A114" s="159">
        <v>67</v>
      </c>
      <c r="B114" s="160" t="s">
        <v>15607</v>
      </c>
      <c r="C114" s="160" t="s">
        <v>15698</v>
      </c>
      <c r="D114" s="160" t="s">
        <v>15741</v>
      </c>
      <c r="E114" s="160" t="s">
        <v>15629</v>
      </c>
      <c r="F114" s="161">
        <v>47.64</v>
      </c>
      <c r="G114" s="161"/>
      <c r="H114" s="161">
        <v>35.61</v>
      </c>
      <c r="I114" s="176"/>
      <c r="J114" s="177"/>
      <c r="K114" s="161">
        <v>2.5</v>
      </c>
      <c r="L114" s="164" t="s">
        <v>15776</v>
      </c>
    </row>
    <row r="115" spans="1:12">
      <c r="A115" s="159"/>
      <c r="B115" s="160" t="s">
        <v>15607</v>
      </c>
      <c r="C115" s="160" t="s">
        <v>15698</v>
      </c>
      <c r="D115" s="160" t="s">
        <v>15741</v>
      </c>
      <c r="E115" s="160" t="s">
        <v>15742</v>
      </c>
      <c r="F115" s="161">
        <v>43.14</v>
      </c>
      <c r="G115" s="161"/>
      <c r="H115" s="161">
        <v>35.61</v>
      </c>
      <c r="I115" s="176"/>
      <c r="J115" s="177"/>
      <c r="K115" s="161"/>
      <c r="L115" s="164" t="s">
        <v>15778</v>
      </c>
    </row>
    <row r="116" spans="1:12">
      <c r="A116" s="159"/>
      <c r="B116" s="160" t="s">
        <v>15607</v>
      </c>
      <c r="C116" s="160" t="s">
        <v>15698</v>
      </c>
      <c r="D116" s="160" t="s">
        <v>15741</v>
      </c>
      <c r="E116" s="160" t="s">
        <v>15743</v>
      </c>
      <c r="F116" s="161">
        <v>42.34</v>
      </c>
      <c r="G116" s="161"/>
      <c r="H116" s="161">
        <v>35.61</v>
      </c>
      <c r="I116" s="176"/>
      <c r="J116" s="177"/>
      <c r="K116" s="161"/>
      <c r="L116" s="164"/>
    </row>
    <row r="117" spans="1:12">
      <c r="A117" s="159"/>
      <c r="B117" s="160" t="s">
        <v>15607</v>
      </c>
      <c r="C117" s="160" t="s">
        <v>15698</v>
      </c>
      <c r="D117" s="160" t="s">
        <v>15741</v>
      </c>
      <c r="E117" s="160" t="s">
        <v>15744</v>
      </c>
      <c r="F117" s="161">
        <v>39.64</v>
      </c>
      <c r="G117" s="161"/>
      <c r="H117" s="161">
        <v>35.61</v>
      </c>
      <c r="I117" s="176"/>
      <c r="J117" s="177"/>
      <c r="K117" s="161"/>
      <c r="L117" s="164"/>
    </row>
    <row r="118" spans="1:12">
      <c r="A118" s="165">
        <v>68</v>
      </c>
      <c r="B118" s="166" t="s">
        <v>15607</v>
      </c>
      <c r="C118" s="166" t="s">
        <v>15745</v>
      </c>
      <c r="D118" s="166" t="s">
        <v>15620</v>
      </c>
      <c r="E118" s="166" t="s">
        <v>15629</v>
      </c>
      <c r="F118" s="167">
        <v>51.71</v>
      </c>
      <c r="G118" s="167"/>
      <c r="H118" s="167">
        <v>32.950000000000003</v>
      </c>
      <c r="I118" s="168"/>
      <c r="J118" s="169"/>
      <c r="K118" s="167"/>
      <c r="L118" s="170"/>
    </row>
    <row r="119" spans="1:12">
      <c r="A119" s="165"/>
      <c r="B119" s="166" t="s">
        <v>15607</v>
      </c>
      <c r="C119" s="166" t="s">
        <v>15745</v>
      </c>
      <c r="D119" s="166" t="s">
        <v>15620</v>
      </c>
      <c r="E119" s="166" t="s">
        <v>15742</v>
      </c>
      <c r="F119" s="167">
        <v>49.31</v>
      </c>
      <c r="G119" s="167"/>
      <c r="H119" s="167">
        <v>32.950000000000003</v>
      </c>
      <c r="I119" s="168"/>
      <c r="J119" s="169"/>
      <c r="K119" s="167"/>
      <c r="L119" s="170"/>
    </row>
    <row r="120" spans="1:12">
      <c r="A120" s="165"/>
      <c r="B120" s="166" t="s">
        <v>15607</v>
      </c>
      <c r="C120" s="166" t="s">
        <v>15745</v>
      </c>
      <c r="D120" s="166" t="s">
        <v>15620</v>
      </c>
      <c r="E120" s="166" t="s">
        <v>15743</v>
      </c>
      <c r="F120" s="167">
        <v>48.85</v>
      </c>
      <c r="G120" s="167"/>
      <c r="H120" s="167">
        <v>32.950000000000003</v>
      </c>
      <c r="I120" s="168"/>
      <c r="J120" s="169"/>
      <c r="K120" s="167"/>
      <c r="L120" s="170"/>
    </row>
    <row r="121" spans="1:12">
      <c r="A121" s="165"/>
      <c r="B121" s="166" t="s">
        <v>15607</v>
      </c>
      <c r="C121" s="166" t="s">
        <v>15745</v>
      </c>
      <c r="D121" s="166" t="s">
        <v>15620</v>
      </c>
      <c r="E121" s="166" t="s">
        <v>15744</v>
      </c>
      <c r="F121" s="167">
        <v>46.54</v>
      </c>
      <c r="G121" s="167"/>
      <c r="H121" s="167">
        <v>32.950000000000003</v>
      </c>
      <c r="I121" s="168"/>
      <c r="J121" s="169"/>
      <c r="K121" s="167"/>
      <c r="L121" s="170"/>
    </row>
    <row r="122" spans="1:12">
      <c r="A122" s="159">
        <v>69</v>
      </c>
      <c r="B122" s="160" t="s">
        <v>15604</v>
      </c>
      <c r="C122" s="160" t="s">
        <v>15746</v>
      </c>
      <c r="D122" s="160" t="s">
        <v>15747</v>
      </c>
      <c r="E122" s="160" t="s">
        <v>15604</v>
      </c>
      <c r="F122" s="161">
        <v>36.76</v>
      </c>
      <c r="G122" s="161"/>
      <c r="H122" s="161">
        <v>34.119999999999997</v>
      </c>
      <c r="I122" s="176"/>
      <c r="J122" s="177"/>
      <c r="K122" s="161"/>
      <c r="L122" s="164"/>
    </row>
    <row r="123" spans="1:12">
      <c r="A123" s="165">
        <v>70</v>
      </c>
      <c r="B123" s="166" t="s">
        <v>15614</v>
      </c>
      <c r="C123" s="166" t="s">
        <v>15748</v>
      </c>
      <c r="D123" s="166" t="s">
        <v>15749</v>
      </c>
      <c r="E123" s="166" t="s">
        <v>15750</v>
      </c>
      <c r="F123" s="167">
        <v>43.4</v>
      </c>
      <c r="G123" s="167"/>
      <c r="H123" s="167"/>
      <c r="I123" s="168">
        <v>0.03</v>
      </c>
      <c r="J123" s="169">
        <v>22.57</v>
      </c>
      <c r="K123" s="167">
        <v>7.85</v>
      </c>
      <c r="L123" s="170"/>
    </row>
    <row r="124" spans="1:12">
      <c r="A124" s="159">
        <v>71</v>
      </c>
      <c r="B124" s="160" t="s">
        <v>15604</v>
      </c>
      <c r="C124" s="160" t="s">
        <v>15751</v>
      </c>
      <c r="D124" s="160" t="s">
        <v>15747</v>
      </c>
      <c r="E124" s="160" t="s">
        <v>15604</v>
      </c>
      <c r="F124" s="161">
        <v>35.75</v>
      </c>
      <c r="G124" s="161"/>
      <c r="H124" s="161">
        <v>32.65</v>
      </c>
      <c r="I124" s="176"/>
      <c r="J124" s="177"/>
      <c r="K124" s="161"/>
      <c r="L124" s="164"/>
    </row>
    <row r="125" spans="1:12">
      <c r="A125" s="165">
        <v>72</v>
      </c>
      <c r="B125" s="166" t="s">
        <v>15631</v>
      </c>
      <c r="C125" s="166" t="s">
        <v>15752</v>
      </c>
      <c r="D125" s="166" t="s">
        <v>15753</v>
      </c>
      <c r="E125" s="166" t="s">
        <v>15633</v>
      </c>
      <c r="F125" s="167">
        <v>31.39</v>
      </c>
      <c r="G125" s="167"/>
      <c r="H125" s="167">
        <v>27.77</v>
      </c>
      <c r="I125" s="168"/>
      <c r="J125" s="169"/>
      <c r="K125" s="167"/>
      <c r="L125" s="170"/>
    </row>
    <row r="126" spans="1:12">
      <c r="A126" s="165"/>
      <c r="B126" s="166" t="s">
        <v>15631</v>
      </c>
      <c r="C126" s="166" t="s">
        <v>15752</v>
      </c>
      <c r="D126" s="166" t="s">
        <v>15753</v>
      </c>
      <c r="E126" s="166" t="s">
        <v>15635</v>
      </c>
      <c r="F126" s="167">
        <v>31.44</v>
      </c>
      <c r="G126" s="167"/>
      <c r="H126" s="167">
        <v>27.77</v>
      </c>
      <c r="I126" s="168"/>
      <c r="J126" s="169"/>
      <c r="K126" s="167"/>
      <c r="L126" s="170"/>
    </row>
    <row r="127" spans="1:12">
      <c r="A127" s="165"/>
      <c r="B127" s="166" t="s">
        <v>15631</v>
      </c>
      <c r="C127" s="166" t="s">
        <v>15752</v>
      </c>
      <c r="D127" s="166" t="s">
        <v>15753</v>
      </c>
      <c r="E127" s="166" t="s">
        <v>15636</v>
      </c>
      <c r="F127" s="167">
        <v>31.49</v>
      </c>
      <c r="G127" s="167"/>
      <c r="H127" s="167">
        <v>27.77</v>
      </c>
      <c r="I127" s="168"/>
      <c r="J127" s="169"/>
      <c r="K127" s="167"/>
      <c r="L127" s="170"/>
    </row>
    <row r="128" spans="1:12">
      <c r="A128" s="159">
        <v>73</v>
      </c>
      <c r="B128" s="160" t="s">
        <v>15614</v>
      </c>
      <c r="C128" s="160" t="s">
        <v>15709</v>
      </c>
      <c r="D128" s="160" t="s">
        <v>15710</v>
      </c>
      <c r="E128" s="160" t="s">
        <v>15717</v>
      </c>
      <c r="F128" s="161">
        <v>50.5</v>
      </c>
      <c r="G128" s="161"/>
      <c r="H128" s="161"/>
      <c r="I128" s="176">
        <v>0.03</v>
      </c>
      <c r="J128" s="177">
        <v>33.520000000000003</v>
      </c>
      <c r="K128" s="161"/>
      <c r="L128" s="164"/>
    </row>
    <row r="129" spans="1:12">
      <c r="A129" s="165">
        <v>74</v>
      </c>
      <c r="B129" s="166" t="s">
        <v>15614</v>
      </c>
      <c r="C129" s="166" t="s">
        <v>15754</v>
      </c>
      <c r="D129" s="166" t="s">
        <v>15753</v>
      </c>
      <c r="E129" s="166" t="s">
        <v>15740</v>
      </c>
      <c r="F129" s="167">
        <v>44.3</v>
      </c>
      <c r="G129" s="167"/>
      <c r="H129" s="167"/>
      <c r="I129" s="168">
        <v>5.5E-2</v>
      </c>
      <c r="J129" s="169">
        <v>28.26</v>
      </c>
      <c r="K129" s="167"/>
      <c r="L129" s="170"/>
    </row>
    <row r="130" spans="1:12">
      <c r="A130" s="159">
        <v>75</v>
      </c>
      <c r="B130" s="160" t="s">
        <v>15683</v>
      </c>
      <c r="C130" s="160" t="s">
        <v>15755</v>
      </c>
      <c r="D130" s="160" t="s">
        <v>15756</v>
      </c>
      <c r="E130" s="160" t="s">
        <v>15703</v>
      </c>
      <c r="F130" s="161">
        <v>42.68</v>
      </c>
      <c r="G130" s="161"/>
      <c r="H130" s="161">
        <v>27.88</v>
      </c>
      <c r="I130" s="176"/>
      <c r="J130" s="177"/>
      <c r="K130" s="161">
        <v>5.5</v>
      </c>
      <c r="L130" s="164"/>
    </row>
    <row r="131" spans="1:12">
      <c r="A131" s="165">
        <v>76</v>
      </c>
      <c r="B131" s="166" t="s">
        <v>15630</v>
      </c>
      <c r="C131" s="166" t="s">
        <v>15698</v>
      </c>
      <c r="D131" s="166" t="s">
        <v>15741</v>
      </c>
      <c r="E131" s="166" t="s">
        <v>15629</v>
      </c>
      <c r="F131" s="167">
        <v>58.38</v>
      </c>
      <c r="G131" s="167"/>
      <c r="H131" s="167">
        <v>36.03</v>
      </c>
      <c r="I131" s="168"/>
      <c r="J131" s="169"/>
      <c r="K131" s="167"/>
      <c r="L131" s="170"/>
    </row>
    <row r="132" spans="1:12">
      <c r="A132" s="165"/>
      <c r="B132" s="166" t="s">
        <v>15630</v>
      </c>
      <c r="C132" s="166" t="s">
        <v>15698</v>
      </c>
      <c r="D132" s="166" t="s">
        <v>15741</v>
      </c>
      <c r="E132" s="166" t="s">
        <v>15610</v>
      </c>
      <c r="F132" s="167">
        <v>55.38</v>
      </c>
      <c r="G132" s="167"/>
      <c r="H132" s="167">
        <v>36.03</v>
      </c>
      <c r="I132" s="168"/>
      <c r="J132" s="169"/>
      <c r="K132" s="167"/>
      <c r="L132" s="170"/>
    </row>
    <row r="133" spans="1:12">
      <c r="A133" s="165"/>
      <c r="B133" s="166" t="s">
        <v>15630</v>
      </c>
      <c r="C133" s="166" t="s">
        <v>15698</v>
      </c>
      <c r="D133" s="166" t="s">
        <v>15741</v>
      </c>
      <c r="E133" s="166" t="s">
        <v>15611</v>
      </c>
      <c r="F133" s="167">
        <v>54.68</v>
      </c>
      <c r="G133" s="167"/>
      <c r="H133" s="167">
        <v>36.03</v>
      </c>
      <c r="I133" s="168"/>
      <c r="J133" s="169"/>
      <c r="K133" s="167"/>
      <c r="L133" s="170"/>
    </row>
    <row r="134" spans="1:12">
      <c r="A134" s="165"/>
      <c r="B134" s="166" t="s">
        <v>15630</v>
      </c>
      <c r="C134" s="166" t="s">
        <v>15698</v>
      </c>
      <c r="D134" s="166" t="s">
        <v>15741</v>
      </c>
      <c r="E134" s="166" t="s">
        <v>15612</v>
      </c>
      <c r="F134" s="167">
        <v>51.81</v>
      </c>
      <c r="G134" s="167"/>
      <c r="H134" s="167">
        <v>36.03</v>
      </c>
      <c r="I134" s="168"/>
      <c r="J134" s="169"/>
      <c r="K134" s="167"/>
      <c r="L134" s="170"/>
    </row>
    <row r="135" spans="1:12">
      <c r="A135" s="159">
        <v>77</v>
      </c>
      <c r="B135" s="160" t="s">
        <v>15607</v>
      </c>
      <c r="C135" s="160" t="s">
        <v>15757</v>
      </c>
      <c r="D135" s="160" t="s">
        <v>15741</v>
      </c>
      <c r="E135" s="160" t="s">
        <v>15610</v>
      </c>
      <c r="F135" s="161">
        <v>44.23</v>
      </c>
      <c r="G135" s="161"/>
      <c r="H135" s="161">
        <v>35.450000000000003</v>
      </c>
      <c r="I135" s="176"/>
      <c r="J135" s="177"/>
      <c r="K135" s="161"/>
      <c r="L135" s="164"/>
    </row>
    <row r="136" spans="1:12">
      <c r="A136" s="159"/>
      <c r="B136" s="160" t="s">
        <v>15607</v>
      </c>
      <c r="C136" s="160" t="s">
        <v>15757</v>
      </c>
      <c r="D136" s="160" t="s">
        <v>15741</v>
      </c>
      <c r="E136" s="160" t="s">
        <v>15611</v>
      </c>
      <c r="F136" s="161">
        <v>39.14</v>
      </c>
      <c r="G136" s="161"/>
      <c r="H136" s="161">
        <v>35.450000000000003</v>
      </c>
      <c r="I136" s="176"/>
      <c r="J136" s="177"/>
      <c r="K136" s="161"/>
      <c r="L136" s="164"/>
    </row>
    <row r="137" spans="1:12">
      <c r="A137" s="159"/>
      <c r="B137" s="160" t="s">
        <v>15607</v>
      </c>
      <c r="C137" s="160" t="s">
        <v>15757</v>
      </c>
      <c r="D137" s="160" t="s">
        <v>15741</v>
      </c>
      <c r="E137" s="160" t="s">
        <v>15758</v>
      </c>
      <c r="F137" s="161">
        <v>47.48</v>
      </c>
      <c r="G137" s="161"/>
      <c r="H137" s="161">
        <v>35.450000000000003</v>
      </c>
      <c r="I137" s="176"/>
      <c r="J137" s="177"/>
      <c r="K137" s="161"/>
      <c r="L137" s="164"/>
    </row>
    <row r="138" spans="1:12">
      <c r="A138" s="159"/>
      <c r="B138" s="160" t="s">
        <v>15607</v>
      </c>
      <c r="C138" s="160" t="s">
        <v>15757</v>
      </c>
      <c r="D138" s="160" t="s">
        <v>15741</v>
      </c>
      <c r="E138" s="160" t="s">
        <v>15759</v>
      </c>
      <c r="F138" s="161">
        <v>48.48</v>
      </c>
      <c r="G138" s="161"/>
      <c r="H138" s="161">
        <v>35.450000000000003</v>
      </c>
      <c r="I138" s="176"/>
      <c r="J138" s="177"/>
      <c r="K138" s="161"/>
      <c r="L138" s="164"/>
    </row>
    <row r="139" spans="1:12">
      <c r="A139" s="159"/>
      <c r="B139" s="160" t="s">
        <v>15607</v>
      </c>
      <c r="C139" s="160" t="s">
        <v>15757</v>
      </c>
      <c r="D139" s="160" t="s">
        <v>15741</v>
      </c>
      <c r="E139" s="160" t="s">
        <v>15760</v>
      </c>
      <c r="F139" s="161">
        <v>48.98</v>
      </c>
      <c r="G139" s="161"/>
      <c r="H139" s="161">
        <v>35.450000000000003</v>
      </c>
      <c r="I139" s="176"/>
      <c r="J139" s="177"/>
      <c r="K139" s="161"/>
      <c r="L139" s="164"/>
    </row>
    <row r="140" spans="1:12">
      <c r="A140" s="159"/>
      <c r="B140" s="160" t="s">
        <v>15607</v>
      </c>
      <c r="C140" s="160" t="s">
        <v>15757</v>
      </c>
      <c r="D140" s="160" t="s">
        <v>15741</v>
      </c>
      <c r="E140" s="160" t="s">
        <v>15761</v>
      </c>
      <c r="F140" s="161">
        <v>49.48</v>
      </c>
      <c r="G140" s="161"/>
      <c r="H140" s="161">
        <v>35.450000000000003</v>
      </c>
      <c r="I140" s="176"/>
      <c r="J140" s="177"/>
      <c r="K140" s="161"/>
      <c r="L140" s="164"/>
    </row>
    <row r="141" spans="1:12">
      <c r="A141" s="165">
        <v>78</v>
      </c>
      <c r="B141" s="166" t="s">
        <v>15630</v>
      </c>
      <c r="C141" s="166" t="s">
        <v>15757</v>
      </c>
      <c r="D141" s="166" t="s">
        <v>15741</v>
      </c>
      <c r="E141" s="166" t="s">
        <v>15610</v>
      </c>
      <c r="F141" s="167">
        <v>47.39</v>
      </c>
      <c r="G141" s="167"/>
      <c r="H141" s="167">
        <v>35.96</v>
      </c>
      <c r="I141" s="168"/>
      <c r="J141" s="169"/>
      <c r="K141" s="167"/>
      <c r="L141" s="170"/>
    </row>
    <row r="142" spans="1:12">
      <c r="A142" s="165"/>
      <c r="B142" s="166" t="s">
        <v>15630</v>
      </c>
      <c r="C142" s="166" t="s">
        <v>15757</v>
      </c>
      <c r="D142" s="166" t="s">
        <v>15741</v>
      </c>
      <c r="E142" s="166" t="s">
        <v>15611</v>
      </c>
      <c r="F142" s="167">
        <v>42.89</v>
      </c>
      <c r="G142" s="167"/>
      <c r="H142" s="167">
        <v>35.96</v>
      </c>
      <c r="I142" s="168"/>
      <c r="J142" s="169"/>
      <c r="K142" s="167"/>
      <c r="L142" s="170"/>
    </row>
    <row r="143" spans="1:12">
      <c r="A143" s="165"/>
      <c r="B143" s="166" t="s">
        <v>15630</v>
      </c>
      <c r="C143" s="166" t="s">
        <v>15757</v>
      </c>
      <c r="D143" s="166" t="s">
        <v>15741</v>
      </c>
      <c r="E143" s="166" t="s">
        <v>15758</v>
      </c>
      <c r="F143" s="167">
        <v>53.39</v>
      </c>
      <c r="G143" s="167"/>
      <c r="H143" s="167">
        <v>35.96</v>
      </c>
      <c r="I143" s="168"/>
      <c r="J143" s="169"/>
      <c r="K143" s="167"/>
      <c r="L143" s="170"/>
    </row>
    <row r="144" spans="1:12">
      <c r="A144" s="165"/>
      <c r="B144" s="166" t="s">
        <v>15630</v>
      </c>
      <c r="C144" s="166" t="s">
        <v>15757</v>
      </c>
      <c r="D144" s="166" t="s">
        <v>15741</v>
      </c>
      <c r="E144" s="166" t="s">
        <v>15759</v>
      </c>
      <c r="F144" s="167">
        <v>53.39</v>
      </c>
      <c r="G144" s="167"/>
      <c r="H144" s="167">
        <v>35.96</v>
      </c>
      <c r="I144" s="168"/>
      <c r="J144" s="169"/>
      <c r="K144" s="167"/>
      <c r="L144" s="170"/>
    </row>
    <row r="145" spans="1:12">
      <c r="A145" s="165"/>
      <c r="B145" s="166" t="s">
        <v>15630</v>
      </c>
      <c r="C145" s="166" t="s">
        <v>15757</v>
      </c>
      <c r="D145" s="166" t="s">
        <v>15741</v>
      </c>
      <c r="E145" s="166" t="s">
        <v>15760</v>
      </c>
      <c r="F145" s="167">
        <v>54.39</v>
      </c>
      <c r="G145" s="167"/>
      <c r="H145" s="167">
        <v>35.96</v>
      </c>
      <c r="I145" s="168"/>
      <c r="J145" s="169"/>
      <c r="K145" s="167"/>
      <c r="L145" s="170"/>
    </row>
    <row r="146" spans="1:12">
      <c r="A146" s="165"/>
      <c r="B146" s="166" t="s">
        <v>15630</v>
      </c>
      <c r="C146" s="166" t="s">
        <v>15757</v>
      </c>
      <c r="D146" s="166" t="s">
        <v>15741</v>
      </c>
      <c r="E146" s="166" t="s">
        <v>15761</v>
      </c>
      <c r="F146" s="167">
        <v>57.39</v>
      </c>
      <c r="G146" s="167"/>
      <c r="H146" s="167">
        <v>35.96</v>
      </c>
      <c r="I146" s="168"/>
      <c r="J146" s="169"/>
      <c r="K146" s="167"/>
      <c r="L146" s="170"/>
    </row>
    <row r="147" spans="1:12">
      <c r="A147" s="159">
        <v>79</v>
      </c>
      <c r="B147" s="160" t="s">
        <v>15762</v>
      </c>
      <c r="C147" s="160" t="s">
        <v>15757</v>
      </c>
      <c r="D147" s="160" t="s">
        <v>15763</v>
      </c>
      <c r="E147" s="160" t="s">
        <v>15703</v>
      </c>
      <c r="F147" s="161">
        <v>43.53</v>
      </c>
      <c r="G147" s="161"/>
      <c r="H147" s="161">
        <v>30.15</v>
      </c>
      <c r="I147" s="176"/>
      <c r="J147" s="177">
        <v>23.91</v>
      </c>
      <c r="K147" s="161">
        <v>6.24</v>
      </c>
      <c r="L147" s="164"/>
    </row>
    <row r="148" spans="1:12">
      <c r="A148" s="165">
        <v>80</v>
      </c>
      <c r="B148" s="166" t="s">
        <v>15631</v>
      </c>
      <c r="C148" s="166" t="s">
        <v>15746</v>
      </c>
      <c r="D148" s="166" t="s">
        <v>15764</v>
      </c>
      <c r="E148" s="166" t="s">
        <v>15633</v>
      </c>
      <c r="F148" s="167">
        <v>49.66</v>
      </c>
      <c r="G148" s="167"/>
      <c r="H148" s="167">
        <v>16.82</v>
      </c>
      <c r="I148" s="168"/>
      <c r="J148" s="169"/>
      <c r="K148" s="167"/>
      <c r="L148" s="170"/>
    </row>
    <row r="149" spans="1:12">
      <c r="A149" s="165"/>
      <c r="B149" s="166" t="s">
        <v>15631</v>
      </c>
      <c r="C149" s="166" t="s">
        <v>15746</v>
      </c>
      <c r="D149" s="166" t="s">
        <v>15764</v>
      </c>
      <c r="E149" s="166" t="s">
        <v>15635</v>
      </c>
      <c r="F149" s="167">
        <v>49.66</v>
      </c>
      <c r="G149" s="167"/>
      <c r="H149" s="167">
        <v>16.82</v>
      </c>
      <c r="I149" s="168"/>
      <c r="J149" s="169"/>
      <c r="K149" s="167"/>
      <c r="L149" s="170"/>
    </row>
    <row r="150" spans="1:12">
      <c r="A150" s="159">
        <v>81</v>
      </c>
      <c r="B150" s="160" t="s">
        <v>15614</v>
      </c>
      <c r="C150" s="160" t="s">
        <v>15765</v>
      </c>
      <c r="D150" s="160" t="s">
        <v>15766</v>
      </c>
      <c r="E150" s="160" t="s">
        <v>15767</v>
      </c>
      <c r="F150" s="161">
        <v>44.75</v>
      </c>
      <c r="G150" s="161"/>
      <c r="H150" s="161"/>
      <c r="I150" s="176">
        <v>0.03</v>
      </c>
      <c r="J150" s="177">
        <v>36.57</v>
      </c>
      <c r="K150" s="161">
        <v>11.97</v>
      </c>
      <c r="L150" s="164"/>
    </row>
    <row r="151" spans="1:12">
      <c r="A151" s="165">
        <v>82</v>
      </c>
      <c r="B151" s="166" t="s">
        <v>15614</v>
      </c>
      <c r="C151" s="166" t="s">
        <v>15768</v>
      </c>
      <c r="D151" s="166" t="s">
        <v>15769</v>
      </c>
      <c r="E151" s="166" t="s">
        <v>15767</v>
      </c>
      <c r="F151" s="167">
        <v>44.5</v>
      </c>
      <c r="G151" s="167"/>
      <c r="H151" s="167"/>
      <c r="I151" s="168">
        <v>0.06</v>
      </c>
      <c r="J151" s="169">
        <v>33.380000000000003</v>
      </c>
      <c r="K151" s="167"/>
      <c r="L151" s="170"/>
    </row>
    <row r="152" spans="1:12">
      <c r="A152" s="159">
        <v>83</v>
      </c>
      <c r="B152" s="160" t="s">
        <v>15631</v>
      </c>
      <c r="C152" s="160" t="s">
        <v>15770</v>
      </c>
      <c r="D152" s="160" t="s">
        <v>15771</v>
      </c>
      <c r="E152" s="160" t="s">
        <v>15772</v>
      </c>
      <c r="F152" s="161">
        <v>49.23</v>
      </c>
      <c r="G152" s="161"/>
      <c r="H152" s="161">
        <v>17.3</v>
      </c>
      <c r="I152" s="176"/>
      <c r="J152" s="177"/>
      <c r="K152" s="161"/>
      <c r="L152" s="164"/>
    </row>
    <row r="153" spans="1:12">
      <c r="A153" s="165">
        <v>84</v>
      </c>
      <c r="B153" s="166" t="s">
        <v>15604</v>
      </c>
      <c r="C153" s="166" t="s">
        <v>15773</v>
      </c>
      <c r="D153" s="166" t="s">
        <v>15774</v>
      </c>
      <c r="E153" s="166" t="s">
        <v>15604</v>
      </c>
      <c r="F153" s="167">
        <v>36.25</v>
      </c>
      <c r="G153" s="167"/>
      <c r="H153" s="167">
        <v>34.94</v>
      </c>
      <c r="I153" s="168"/>
      <c r="J153" s="169"/>
      <c r="K153" s="167"/>
      <c r="L153" s="170"/>
    </row>
    <row r="154" spans="1:12" ht="13.5" thickBot="1">
      <c r="A154" s="186">
        <v>85</v>
      </c>
      <c r="B154" s="187" t="s">
        <v>15614</v>
      </c>
      <c r="C154" s="187" t="s">
        <v>15773</v>
      </c>
      <c r="D154" s="187" t="s">
        <v>15775</v>
      </c>
      <c r="E154" s="187" t="s">
        <v>15614</v>
      </c>
      <c r="F154" s="188">
        <v>44.2</v>
      </c>
      <c r="G154" s="188"/>
      <c r="H154" s="188"/>
      <c r="I154" s="189">
        <v>0.03</v>
      </c>
      <c r="J154" s="190">
        <v>31.58</v>
      </c>
      <c r="K154" s="188"/>
      <c r="L154" s="191"/>
    </row>
    <row r="155" spans="1:12">
      <c r="A155" s="192"/>
      <c r="F155" s="183"/>
      <c r="G155" s="183"/>
      <c r="H155" s="183"/>
      <c r="I155" s="184"/>
      <c r="J155" s="185"/>
      <c r="K155" s="183"/>
    </row>
    <row r="156" spans="1:12">
      <c r="A156" s="192"/>
      <c r="B156" t="s">
        <v>15789</v>
      </c>
      <c r="F156" s="183"/>
      <c r="G156" s="183"/>
      <c r="H156" s="183"/>
      <c r="I156" s="184"/>
      <c r="J156" s="185"/>
      <c r="K156" s="183"/>
    </row>
    <row r="157" spans="1:12">
      <c r="A157" s="192"/>
      <c r="B157" s="209" t="s">
        <v>15779</v>
      </c>
      <c r="F157" s="183"/>
      <c r="G157" s="183"/>
      <c r="H157" s="183"/>
      <c r="I157" s="184"/>
      <c r="J157" s="185"/>
      <c r="K157" s="183"/>
    </row>
    <row r="158" spans="1:12">
      <c r="A158" s="192"/>
      <c r="B158" t="s">
        <v>15780</v>
      </c>
      <c r="F158" s="183"/>
      <c r="G158" s="183"/>
      <c r="H158" s="183"/>
      <c r="I158" s="184"/>
      <c r="J158" s="185"/>
      <c r="K158" s="183"/>
    </row>
    <row r="159" spans="1:12">
      <c r="A159" s="192"/>
      <c r="B159" t="s">
        <v>15781</v>
      </c>
      <c r="F159" s="183"/>
      <c r="G159" s="183"/>
      <c r="H159" s="183"/>
      <c r="I159" s="184"/>
      <c r="J159" s="185"/>
      <c r="K159" s="183"/>
    </row>
    <row r="160" spans="1:12">
      <c r="A160" s="192"/>
      <c r="B160" t="s">
        <v>15782</v>
      </c>
      <c r="F160" s="183"/>
      <c r="G160" s="183"/>
      <c r="H160" s="183"/>
      <c r="I160" s="184"/>
      <c r="J160" s="185"/>
      <c r="K160" s="183"/>
    </row>
    <row r="161" spans="1:11">
      <c r="A161" s="192"/>
      <c r="B161" s="210" t="s">
        <v>15783</v>
      </c>
      <c r="F161" s="183"/>
      <c r="G161" s="183"/>
      <c r="H161" s="183"/>
      <c r="I161" s="184"/>
      <c r="J161" s="185"/>
      <c r="K161" s="183"/>
    </row>
    <row r="162" spans="1:11">
      <c r="A162" s="192"/>
      <c r="B162" t="s">
        <v>15784</v>
      </c>
      <c r="F162" s="183"/>
      <c r="G162" s="183"/>
      <c r="H162" s="183"/>
      <c r="I162" s="184"/>
      <c r="J162" s="185"/>
      <c r="K162" s="183"/>
    </row>
    <row r="163" spans="1:11">
      <c r="A163" s="192"/>
      <c r="B163" t="s">
        <v>15785</v>
      </c>
      <c r="F163" s="183"/>
      <c r="G163" s="183"/>
      <c r="H163" s="183"/>
      <c r="I163" s="184"/>
      <c r="J163" s="185"/>
      <c r="K163" s="183"/>
    </row>
    <row r="164" spans="1:11">
      <c r="A164" s="192"/>
      <c r="F164" s="183"/>
      <c r="G164" s="183"/>
      <c r="H164" s="183"/>
      <c r="I164" s="184"/>
      <c r="J164" s="185"/>
      <c r="K164" s="183"/>
    </row>
    <row r="165" spans="1:11">
      <c r="A165" s="192"/>
      <c r="F165" s="183"/>
      <c r="G165" s="183"/>
      <c r="H165" s="183"/>
      <c r="I165" s="184"/>
      <c r="J165" s="185"/>
      <c r="K165" s="183"/>
    </row>
    <row r="166" spans="1:11">
      <c r="A166" s="192"/>
      <c r="F166" s="183"/>
      <c r="G166" s="183"/>
      <c r="H166" s="183"/>
      <c r="I166" s="184"/>
      <c r="J166" s="185"/>
      <c r="K166" s="183"/>
    </row>
    <row r="167" spans="1:11">
      <c r="A167" s="192"/>
      <c r="F167" s="183"/>
      <c r="G167" s="183"/>
      <c r="H167" s="183"/>
      <c r="I167" s="184"/>
      <c r="J167" s="185"/>
      <c r="K167" s="183"/>
    </row>
    <row r="168" spans="1:11">
      <c r="A168" s="192"/>
      <c r="F168" s="183"/>
      <c r="G168" s="183"/>
      <c r="H168" s="183"/>
      <c r="I168" s="184"/>
      <c r="J168" s="185"/>
      <c r="K168" s="183"/>
    </row>
    <row r="169" spans="1:11">
      <c r="A169" s="192"/>
      <c r="F169" s="183"/>
      <c r="G169" s="183"/>
      <c r="H169" s="183"/>
      <c r="I169" s="184"/>
      <c r="J169" s="185"/>
      <c r="K169" s="183"/>
    </row>
    <row r="170" spans="1:11">
      <c r="A170" s="192"/>
      <c r="F170" s="183"/>
      <c r="G170" s="183"/>
      <c r="H170" s="183"/>
      <c r="I170" s="184"/>
      <c r="J170" s="185"/>
      <c r="K170" s="183"/>
    </row>
    <row r="171" spans="1:11">
      <c r="A171" s="192"/>
      <c r="F171" s="183"/>
      <c r="G171" s="183"/>
      <c r="H171" s="183"/>
      <c r="I171" s="184"/>
      <c r="J171" s="185"/>
      <c r="K171" s="183"/>
    </row>
    <row r="172" spans="1:11">
      <c r="A172" s="192"/>
      <c r="F172" s="183"/>
      <c r="G172" s="183"/>
      <c r="H172" s="183"/>
      <c r="I172" s="184"/>
      <c r="J172" s="185"/>
      <c r="K172" s="183"/>
    </row>
    <row r="173" spans="1:11">
      <c r="A173" s="192"/>
      <c r="F173" s="183"/>
      <c r="G173" s="183"/>
      <c r="H173" s="183"/>
      <c r="I173" s="184"/>
      <c r="J173" s="185"/>
      <c r="K173" s="183"/>
    </row>
    <row r="174" spans="1:11">
      <c r="A174" s="192"/>
      <c r="F174" s="183"/>
      <c r="G174" s="183"/>
      <c r="H174" s="183"/>
      <c r="I174" s="184"/>
      <c r="J174" s="185"/>
      <c r="K174" s="183"/>
    </row>
    <row r="175" spans="1:11">
      <c r="A175" s="192"/>
      <c r="F175" s="183"/>
      <c r="G175" s="183"/>
      <c r="H175" s="183"/>
      <c r="I175" s="184"/>
      <c r="J175" s="185"/>
      <c r="K175" s="183"/>
    </row>
    <row r="176" spans="1:11">
      <c r="A176" s="192"/>
      <c r="F176" s="183"/>
      <c r="G176" s="183"/>
      <c r="H176" s="183"/>
      <c r="I176" s="184"/>
      <c r="J176" s="185"/>
      <c r="K176" s="183"/>
    </row>
    <row r="177" spans="1:10">
      <c r="A177" s="192"/>
      <c r="F177" s="183"/>
      <c r="G177" s="183"/>
      <c r="H177" s="183"/>
      <c r="I177" s="184"/>
      <c r="J177" s="185"/>
    </row>
    <row r="178" spans="1:10">
      <c r="A178" s="192"/>
      <c r="F178" s="183"/>
      <c r="G178" s="183"/>
      <c r="H178" s="183"/>
      <c r="I178" s="184"/>
      <c r="J178" s="185"/>
    </row>
    <row r="179" spans="1:10">
      <c r="A179" s="192"/>
      <c r="F179" s="183"/>
      <c r="G179" s="183"/>
      <c r="H179" s="183"/>
      <c r="I179" s="184"/>
      <c r="J179" s="185"/>
    </row>
    <row r="180" spans="1:10">
      <c r="A180" s="192"/>
      <c r="F180" s="183"/>
      <c r="G180" s="183"/>
      <c r="H180" s="183"/>
      <c r="I180" s="193"/>
      <c r="J180" s="194"/>
    </row>
    <row r="181" spans="1:10">
      <c r="J181" s="183"/>
    </row>
    <row r="182" spans="1:10">
      <c r="J182" s="183"/>
    </row>
    <row r="193" customFormat="1"/>
    <row r="194" customFormat="1"/>
    <row r="195" customFormat="1"/>
    <row r="196" customFormat="1"/>
    <row r="197" customFormat="1"/>
    <row r="198" customFormat="1"/>
    <row r="199" customFormat="1"/>
    <row r="200" customFormat="1"/>
    <row r="201" customFormat="1"/>
    <row r="202" customFormat="1"/>
    <row r="203" customFormat="1"/>
    <row r="204" customFormat="1"/>
    <row r="205" customFormat="1"/>
    <row r="206" customFormat="1"/>
  </sheetData>
  <autoFilter ref="A1:L1" xr:uid="{35C73A23-FAD9-4704-9661-D505B167EB1C}"/>
  <printOptions horizontalCentered="1"/>
  <pageMargins left="0.45" right="0.45" top="0.75" bottom="1" header="0.5" footer="0.5"/>
  <pageSetup paperSize="3" scale="81" fitToHeight="0" orientation="landscape" r:id="rId1"/>
  <headerFooter alignWithMargins="0">
    <oddHeader>&amp;LGROUP 77201, AWARD 23150
INTELLIGENT FACILITY &amp;&amp; SECURITY SYSTEMS AND SOLUTIONS
&amp;RCOMALLI GROUP INC
CONTRACT NO.: PT68772</oddHeader>
    <oddFooter>&amp;L&amp;F
&amp;A&amp;REffective Dates:
Equipment: 10/30/19
Prevailing Wage Rates: 7/1/25
Non-Prevailing Wage Rates: 10/30/19</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pageSetUpPr fitToPage="1"/>
  </sheetPr>
  <dimension ref="A1:T24"/>
  <sheetViews>
    <sheetView zoomScale="80" zoomScaleNormal="80" workbookViewId="0">
      <selection activeCell="A2" sqref="A2:J2"/>
    </sheetView>
  </sheetViews>
  <sheetFormatPr defaultColWidth="9.28515625" defaultRowHeight="15"/>
  <cols>
    <col min="1" max="1" width="52.28515625" style="59" bestFit="1" customWidth="1"/>
    <col min="2" max="2" width="83.28515625" style="59" customWidth="1"/>
    <col min="3" max="3" width="67.85546875" style="59" bestFit="1" customWidth="1"/>
    <col min="4" max="4" width="20" style="70" bestFit="1" customWidth="1"/>
    <col min="5" max="5" width="18" style="70" bestFit="1" customWidth="1"/>
    <col min="6" max="6" width="11.42578125" style="58" bestFit="1" customWidth="1"/>
    <col min="7" max="7" width="15.85546875" style="70" bestFit="1" customWidth="1"/>
    <col min="8" max="8" width="17.28515625" style="70" bestFit="1" customWidth="1"/>
    <col min="9" max="9" width="21" style="70" bestFit="1" customWidth="1"/>
    <col min="10" max="10" width="19.28515625" style="70" bestFit="1" customWidth="1"/>
    <col min="11" max="11" width="24.85546875" style="70" bestFit="1" customWidth="1"/>
    <col min="12" max="12" width="19.42578125" style="70" bestFit="1" customWidth="1"/>
    <col min="13" max="13" width="18.140625" style="70" bestFit="1" customWidth="1"/>
    <col min="14" max="14" width="20.140625" style="70" bestFit="1" customWidth="1"/>
    <col min="15" max="15" width="21.42578125" style="70" bestFit="1" customWidth="1"/>
    <col min="16" max="16" width="10" style="70" hidden="1" customWidth="1"/>
    <col min="17" max="17" width="7.7109375" style="70" hidden="1" customWidth="1"/>
    <col min="18" max="19" width="9.28515625" style="70" hidden="1" customWidth="1"/>
    <col min="20" max="20" width="0" style="59" hidden="1" customWidth="1"/>
    <col min="21" max="16384" width="9.28515625" style="59"/>
  </cols>
  <sheetData>
    <row r="1" spans="1:20" ht="18.75">
      <c r="A1" s="277" t="s">
        <v>144</v>
      </c>
      <c r="B1" s="278"/>
      <c r="C1" s="55"/>
    </row>
    <row r="2" spans="1:20" ht="18.75">
      <c r="A2" s="60"/>
      <c r="B2" s="54" t="s">
        <v>15571</v>
      </c>
      <c r="C2" s="54" t="str">
        <f>'Cover Page'!B3</f>
        <v>Comalli Group Inc.</v>
      </c>
    </row>
    <row r="3" spans="1:20" ht="45">
      <c r="A3" s="61" t="s">
        <v>26</v>
      </c>
      <c r="B3" s="61" t="s">
        <v>27</v>
      </c>
      <c r="C3" s="62" t="s">
        <v>61</v>
      </c>
      <c r="D3" s="90" t="s">
        <v>28</v>
      </c>
      <c r="E3" s="90" t="s">
        <v>29</v>
      </c>
      <c r="F3" s="63" t="s">
        <v>30</v>
      </c>
      <c r="G3" s="90" t="s">
        <v>43</v>
      </c>
      <c r="H3" s="90" t="s">
        <v>42</v>
      </c>
      <c r="I3" s="90" t="s">
        <v>41</v>
      </c>
      <c r="J3" s="90" t="s">
        <v>31</v>
      </c>
      <c r="K3" s="90" t="s">
        <v>32</v>
      </c>
      <c r="L3" s="90" t="s">
        <v>33</v>
      </c>
      <c r="M3" s="90" t="s">
        <v>34</v>
      </c>
      <c r="N3" s="91" t="s">
        <v>40</v>
      </c>
      <c r="O3" s="147" t="s">
        <v>35</v>
      </c>
      <c r="P3" s="151"/>
      <c r="Q3" s="151"/>
      <c r="R3" s="151"/>
      <c r="S3" s="151"/>
      <c r="T3" s="195" t="s">
        <v>15578</v>
      </c>
    </row>
    <row r="4" spans="1:20" ht="165">
      <c r="A4" s="98" t="s">
        <v>110</v>
      </c>
      <c r="B4" s="66" t="s">
        <v>187</v>
      </c>
      <c r="C4" s="98" t="s">
        <v>111</v>
      </c>
      <c r="D4" s="69">
        <f>PW!$F$41</f>
        <v>58.75</v>
      </c>
      <c r="E4" s="69">
        <f>PW!$H$41</f>
        <v>61.09</v>
      </c>
      <c r="F4" s="68">
        <v>0.35</v>
      </c>
      <c r="G4" s="69">
        <f>SUM(D4+E4)*(1+F4)</f>
        <v>161.78400000000002</v>
      </c>
      <c r="H4" s="69">
        <f t="shared" ref="H4:H14" si="0">SUM(D4*1.5)</f>
        <v>88.125</v>
      </c>
      <c r="I4" s="69">
        <f>SUM((H4+E4)*(1+F4))</f>
        <v>201.44025000000002</v>
      </c>
      <c r="J4" s="69">
        <f t="shared" ref="J4:J14" si="1">SUM(D4*1.5)</f>
        <v>88.125</v>
      </c>
      <c r="K4" s="69">
        <f>SUM((J4+E4)*(1+F4))</f>
        <v>201.44025000000002</v>
      </c>
      <c r="L4" s="69">
        <f t="shared" ref="L4:L14" si="2">SUM(D4*1.5)</f>
        <v>88.125</v>
      </c>
      <c r="M4" s="69">
        <f>SUM(E4+L4)*(1+F4)</f>
        <v>201.44025000000002</v>
      </c>
      <c r="N4" s="69">
        <f t="shared" ref="N4:N14" si="3">SUM(D4*2)</f>
        <v>117.5</v>
      </c>
      <c r="O4" s="148">
        <f>SUM((N4+E4)*(1+F4))</f>
        <v>241.09650000000002</v>
      </c>
      <c r="P4" s="69"/>
      <c r="Q4" s="69"/>
      <c r="R4" s="69"/>
      <c r="S4" s="69"/>
      <c r="T4" s="59">
        <v>21</v>
      </c>
    </row>
    <row r="5" spans="1:20" ht="165">
      <c r="A5" s="72" t="s">
        <v>142</v>
      </c>
      <c r="B5" s="66" t="s">
        <v>187</v>
      </c>
      <c r="C5" s="65" t="s">
        <v>86</v>
      </c>
      <c r="D5" s="69">
        <f>PW!$F$37+PW!$G$37</f>
        <v>61.5</v>
      </c>
      <c r="E5" s="69">
        <f>SUM(P5+(D5*Q5))</f>
        <v>32.535000000000004</v>
      </c>
      <c r="F5" s="68">
        <v>0.35</v>
      </c>
      <c r="G5" s="69">
        <f t="shared" ref="G5:G14" si="4">SUM(D5+E5)*(1+F5)</f>
        <v>126.94725</v>
      </c>
      <c r="H5" s="69">
        <f>SUM(R5*1.5)+S5</f>
        <v>87.25</v>
      </c>
      <c r="I5" s="69">
        <f>SUM(H5+(H5*Q5)+P5)*(1+F5)</f>
        <v>162.75262500000002</v>
      </c>
      <c r="J5" s="69">
        <f>SUM(R5*1.5)+S5</f>
        <v>87.25</v>
      </c>
      <c r="K5" s="69">
        <f>SUM(J5+(J5*Q5)+P5)*(1+F5)</f>
        <v>162.75262500000002</v>
      </c>
      <c r="L5" s="69">
        <f>SUM(R5*1.5)+S5</f>
        <v>87.25</v>
      </c>
      <c r="M5" s="69">
        <f>SUM(L5+(L5*Q5)+P5)*(1+F5)</f>
        <v>162.75262500000002</v>
      </c>
      <c r="N5" s="69">
        <f>SUM(R5*2)+S5</f>
        <v>113</v>
      </c>
      <c r="O5" s="148">
        <f>SUM(N5+(N5*Q5)+P5)*(1+F5)</f>
        <v>198.55800000000002</v>
      </c>
      <c r="P5" s="69">
        <f>PW!$J$37</f>
        <v>30.69</v>
      </c>
      <c r="Q5" s="196">
        <f>PW!$I$37</f>
        <v>0.03</v>
      </c>
      <c r="R5" s="69">
        <f>PW!$F$37</f>
        <v>51.5</v>
      </c>
      <c r="S5" s="69">
        <f>PW!$G$37</f>
        <v>10</v>
      </c>
      <c r="T5" s="59">
        <v>17</v>
      </c>
    </row>
    <row r="6" spans="1:20" ht="165">
      <c r="A6" s="72" t="s">
        <v>143</v>
      </c>
      <c r="B6" s="66" t="s">
        <v>187</v>
      </c>
      <c r="C6" s="65" t="s">
        <v>85</v>
      </c>
      <c r="D6" s="69">
        <f>PW!$F$56+PW!$G$56</f>
        <v>61.5</v>
      </c>
      <c r="E6" s="69">
        <f>SUM(P6+(D6*Q6))</f>
        <v>32.535000000000004</v>
      </c>
      <c r="F6" s="68">
        <v>0.35</v>
      </c>
      <c r="G6" s="69">
        <f t="shared" si="4"/>
        <v>126.94725</v>
      </c>
      <c r="H6" s="69">
        <f>SUM(R6*1.5)+S6</f>
        <v>87.25</v>
      </c>
      <c r="I6" s="69">
        <f>SUM(H6+(H6*Q6)+P6)*(1+F6)</f>
        <v>162.75262500000002</v>
      </c>
      <c r="J6" s="69">
        <f>SUM(R6*1.5)+S6</f>
        <v>87.25</v>
      </c>
      <c r="K6" s="69">
        <f>SUM(J6+(J6*Q6)+P6)*(1+F6)</f>
        <v>162.75262500000002</v>
      </c>
      <c r="L6" s="69">
        <f>SUM(R6*1.5)+S6</f>
        <v>87.25</v>
      </c>
      <c r="M6" s="69">
        <f>SUM(L6+(L6*Q6)+P6)*(1+F6)</f>
        <v>162.75262500000002</v>
      </c>
      <c r="N6" s="69">
        <f>SUM(R6*2)+S6</f>
        <v>113</v>
      </c>
      <c r="O6" s="148">
        <f>SUM(N6+(N6*Q6)+P6)*(1+F6)</f>
        <v>198.55800000000002</v>
      </c>
      <c r="P6" s="69">
        <f>PW!$J$56</f>
        <v>30.69</v>
      </c>
      <c r="Q6" s="196">
        <f>PW!$I$56</f>
        <v>0.03</v>
      </c>
      <c r="R6" s="69">
        <f>PW!$F$56</f>
        <v>51.5</v>
      </c>
      <c r="S6" s="69">
        <f>PW!$G$56</f>
        <v>10</v>
      </c>
      <c r="T6" s="59">
        <v>28</v>
      </c>
    </row>
    <row r="7" spans="1:20" ht="135">
      <c r="A7" s="99" t="s">
        <v>62</v>
      </c>
      <c r="B7" s="66" t="s">
        <v>176</v>
      </c>
      <c r="C7" s="98" t="s">
        <v>112</v>
      </c>
      <c r="D7" s="69">
        <f>PW!$F$57</f>
        <v>64.7</v>
      </c>
      <c r="E7" s="69">
        <f>SUM(P7+(D7*Q7))</f>
        <v>36.429000000000002</v>
      </c>
      <c r="F7" s="68">
        <v>0.35</v>
      </c>
      <c r="G7" s="69">
        <f t="shared" si="4"/>
        <v>136.52415000000002</v>
      </c>
      <c r="H7" s="69">
        <f t="shared" si="0"/>
        <v>97.050000000000011</v>
      </c>
      <c r="I7" s="69">
        <f>SUM(((H7+(P7+(H7*Q7)))*(1+F7)))</f>
        <v>183.25372500000003</v>
      </c>
      <c r="J7" s="69">
        <f t="shared" si="1"/>
        <v>97.050000000000011</v>
      </c>
      <c r="K7" s="74">
        <f>SUM(((J7+(P7+(J7*Q7)))*(1+F7)))</f>
        <v>183.25372500000003</v>
      </c>
      <c r="L7" s="74">
        <f t="shared" si="2"/>
        <v>97.050000000000011</v>
      </c>
      <c r="M7" s="74">
        <f>SUM(((L7+(P7+(L7*Q7)))*(1+F7)))</f>
        <v>183.25372500000003</v>
      </c>
      <c r="N7" s="74">
        <f t="shared" si="3"/>
        <v>129.4</v>
      </c>
      <c r="O7" s="149">
        <f>SUM(((N7+(P7+(N7*Q7)))*(1+F7)))</f>
        <v>229.98330000000001</v>
      </c>
      <c r="P7" s="69">
        <f>PW!$J$57</f>
        <v>31.9</v>
      </c>
      <c r="Q7" s="196">
        <f>PW!$I$57</f>
        <v>7.0000000000000007E-2</v>
      </c>
      <c r="R7" s="69"/>
      <c r="S7" s="69"/>
      <c r="T7" s="59">
        <v>29</v>
      </c>
    </row>
    <row r="8" spans="1:20" ht="135">
      <c r="A8" s="99" t="s">
        <v>63</v>
      </c>
      <c r="B8" s="66" t="s">
        <v>179</v>
      </c>
      <c r="C8" s="77" t="s">
        <v>93</v>
      </c>
      <c r="D8" s="69">
        <f>PW!$F$68</f>
        <v>61.56</v>
      </c>
      <c r="E8" s="69">
        <f>SUM(P8+(D8*Q8))</f>
        <v>36.209199999999996</v>
      </c>
      <c r="F8" s="68">
        <v>0.35</v>
      </c>
      <c r="G8" s="69">
        <f t="shared" si="4"/>
        <v>131.98842000000002</v>
      </c>
      <c r="H8" s="69">
        <f t="shared" si="0"/>
        <v>92.34</v>
      </c>
      <c r="I8" s="69">
        <f>SUM(((H8+(P8+(H8*Q8)))*(1+F8)))</f>
        <v>176.45013</v>
      </c>
      <c r="J8" s="69">
        <f t="shared" si="1"/>
        <v>92.34</v>
      </c>
      <c r="K8" s="74">
        <f>SUM(((J8+(P8+(J8*Q8)))*(1+F8)))</f>
        <v>176.45013</v>
      </c>
      <c r="L8" s="74">
        <f t="shared" si="2"/>
        <v>92.34</v>
      </c>
      <c r="M8" s="74">
        <f>SUM(((L8+(P8+(L8*Q8)))*(1+F8)))</f>
        <v>176.45013</v>
      </c>
      <c r="N8" s="74">
        <f t="shared" si="3"/>
        <v>123.12</v>
      </c>
      <c r="O8" s="149">
        <f>SUM(((N8+(P8+(N8*Q8)))*(1+F8)))</f>
        <v>220.91184000000001</v>
      </c>
      <c r="P8" s="69">
        <f>PW!$J$68</f>
        <v>31.9</v>
      </c>
      <c r="Q8" s="196">
        <f>PW!$I$68</f>
        <v>7.0000000000000007E-2</v>
      </c>
      <c r="R8" s="69"/>
      <c r="S8" s="69"/>
      <c r="T8" s="59">
        <v>35</v>
      </c>
    </row>
    <row r="9" spans="1:20" ht="75">
      <c r="A9" s="100" t="s">
        <v>177</v>
      </c>
      <c r="B9" s="66" t="s">
        <v>188</v>
      </c>
      <c r="C9" s="98" t="s">
        <v>111</v>
      </c>
      <c r="D9" s="69">
        <f>PW!$F$41</f>
        <v>58.75</v>
      </c>
      <c r="E9" s="69">
        <f>PW!$H$41</f>
        <v>61.09</v>
      </c>
      <c r="F9" s="68">
        <v>0.35</v>
      </c>
      <c r="G9" s="69">
        <f t="shared" si="4"/>
        <v>161.78400000000002</v>
      </c>
      <c r="H9" s="69">
        <f t="shared" si="0"/>
        <v>88.125</v>
      </c>
      <c r="I9" s="69">
        <f>SUM((H9+E9)*(1+F9))</f>
        <v>201.44025000000002</v>
      </c>
      <c r="J9" s="69">
        <f t="shared" si="1"/>
        <v>88.125</v>
      </c>
      <c r="K9" s="69">
        <f>SUM((J9+E9)*(1+F9))</f>
        <v>201.44025000000002</v>
      </c>
      <c r="L9" s="69">
        <f t="shared" si="2"/>
        <v>88.125</v>
      </c>
      <c r="M9" s="69">
        <f>SUM(E9+L9)*(1+F9)</f>
        <v>201.44025000000002</v>
      </c>
      <c r="N9" s="69">
        <f t="shared" si="3"/>
        <v>117.5</v>
      </c>
      <c r="O9" s="148">
        <f>SUM((N9+E9)*(1+F9))</f>
        <v>241.09650000000002</v>
      </c>
      <c r="P9" s="69"/>
      <c r="Q9" s="69"/>
      <c r="R9" s="69"/>
      <c r="S9" s="69"/>
      <c r="T9" s="59">
        <v>21</v>
      </c>
    </row>
    <row r="10" spans="1:20" ht="75">
      <c r="A10" s="75" t="s">
        <v>175</v>
      </c>
      <c r="B10" s="66" t="s">
        <v>189</v>
      </c>
      <c r="C10" s="77" t="s">
        <v>113</v>
      </c>
      <c r="D10" s="69">
        <f>PW!F16</f>
        <v>38.4</v>
      </c>
      <c r="E10" s="69">
        <f>PW!H16</f>
        <v>22.76</v>
      </c>
      <c r="F10" s="68">
        <v>0.35</v>
      </c>
      <c r="G10" s="69">
        <f t="shared" si="4"/>
        <v>82.566000000000003</v>
      </c>
      <c r="H10" s="69">
        <f t="shared" si="0"/>
        <v>57.599999999999994</v>
      </c>
      <c r="I10" s="69">
        <f>SUM((H10+E10)*(1+F10))</f>
        <v>108.486</v>
      </c>
      <c r="J10" s="69">
        <f t="shared" si="1"/>
        <v>57.599999999999994</v>
      </c>
      <c r="K10" s="69">
        <f>SUM((J10+E10)*(1+F10))</f>
        <v>108.486</v>
      </c>
      <c r="L10" s="69">
        <f t="shared" si="2"/>
        <v>57.599999999999994</v>
      </c>
      <c r="M10" s="69">
        <f>SUM(E10+L10)*(1+F10)</f>
        <v>108.486</v>
      </c>
      <c r="N10" s="69">
        <f t="shared" si="3"/>
        <v>76.8</v>
      </c>
      <c r="O10" s="148">
        <f>SUM((N10+E10)*(1+F10))</f>
        <v>134.40600000000001</v>
      </c>
      <c r="P10" s="69"/>
      <c r="Q10" s="69"/>
      <c r="R10" s="69"/>
      <c r="S10" s="69"/>
      <c r="T10" s="59">
        <v>10</v>
      </c>
    </row>
    <row r="11" spans="1:20" ht="105">
      <c r="A11" s="75" t="s">
        <v>174</v>
      </c>
      <c r="B11" s="66" t="s">
        <v>191</v>
      </c>
      <c r="C11" s="65" t="s">
        <v>86</v>
      </c>
      <c r="D11" s="69">
        <f>PW!$F$37+PW!$G$37</f>
        <v>61.5</v>
      </c>
      <c r="E11" s="69">
        <f>SUM(P11+(D11*Q11))</f>
        <v>32.535000000000004</v>
      </c>
      <c r="F11" s="68">
        <v>0.35</v>
      </c>
      <c r="G11" s="69">
        <f t="shared" si="4"/>
        <v>126.94725</v>
      </c>
      <c r="H11" s="69">
        <f t="shared" ref="H11:H12" si="5">SUM(R11*1.5)+S11</f>
        <v>87.25</v>
      </c>
      <c r="I11" s="69">
        <f t="shared" ref="I11:I12" si="6">SUM(H11+(H11*Q11)+P11)*(1+F11)</f>
        <v>162.75262500000002</v>
      </c>
      <c r="J11" s="69">
        <f t="shared" ref="J11:J12" si="7">SUM(R11*1.5)+S11</f>
        <v>87.25</v>
      </c>
      <c r="K11" s="69">
        <f t="shared" ref="K11:K12" si="8">SUM(J11+(J11*Q11)+P11)*(1+F11)</f>
        <v>162.75262500000002</v>
      </c>
      <c r="L11" s="69">
        <f t="shared" ref="L11:L12" si="9">SUM(R11*1.5)+S11</f>
        <v>87.25</v>
      </c>
      <c r="M11" s="69">
        <f t="shared" ref="M11:M12" si="10">SUM(L11+(L11*Q11)+P11)*(1+F11)</f>
        <v>162.75262500000002</v>
      </c>
      <c r="N11" s="69">
        <f t="shared" ref="N11:N12" si="11">SUM(R11*2)+S11</f>
        <v>113</v>
      </c>
      <c r="O11" s="148">
        <f t="shared" ref="O11:O12" si="12">SUM(N11+(N11*Q11)+P11)*(1+F11)</f>
        <v>198.55800000000002</v>
      </c>
      <c r="P11" s="69">
        <f>PW!$J$37</f>
        <v>30.69</v>
      </c>
      <c r="Q11" s="196">
        <f>PW!$I$37</f>
        <v>0.03</v>
      </c>
      <c r="R11" s="69">
        <f>PW!$F$37</f>
        <v>51.5</v>
      </c>
      <c r="S11" s="69">
        <f>PW!$G$37</f>
        <v>10</v>
      </c>
      <c r="T11" s="59">
        <v>17</v>
      </c>
    </row>
    <row r="12" spans="1:20" ht="165">
      <c r="A12" s="75" t="s">
        <v>173</v>
      </c>
      <c r="B12" s="66" t="s">
        <v>190</v>
      </c>
      <c r="C12" s="65" t="s">
        <v>85</v>
      </c>
      <c r="D12" s="69">
        <f>PW!$F$56+PW!$G$56</f>
        <v>61.5</v>
      </c>
      <c r="E12" s="69">
        <f>SUM(P12+(D12*Q12))</f>
        <v>32.535000000000004</v>
      </c>
      <c r="F12" s="68">
        <v>0.35</v>
      </c>
      <c r="G12" s="69">
        <f t="shared" si="4"/>
        <v>126.94725</v>
      </c>
      <c r="H12" s="69">
        <f t="shared" si="5"/>
        <v>87.25</v>
      </c>
      <c r="I12" s="69">
        <f t="shared" si="6"/>
        <v>162.75262500000002</v>
      </c>
      <c r="J12" s="69">
        <f t="shared" si="7"/>
        <v>87.25</v>
      </c>
      <c r="K12" s="69">
        <f t="shared" si="8"/>
        <v>162.75262500000002</v>
      </c>
      <c r="L12" s="69">
        <f t="shared" si="9"/>
        <v>87.25</v>
      </c>
      <c r="M12" s="69">
        <f t="shared" si="10"/>
        <v>162.75262500000002</v>
      </c>
      <c r="N12" s="69">
        <f t="shared" si="11"/>
        <v>113</v>
      </c>
      <c r="O12" s="148">
        <f t="shared" si="12"/>
        <v>198.55800000000002</v>
      </c>
      <c r="P12" s="69">
        <f>PW!$J$56</f>
        <v>30.69</v>
      </c>
      <c r="Q12" s="196">
        <f>PW!$I$56</f>
        <v>0.03</v>
      </c>
      <c r="R12" s="69">
        <f>PW!$F$56</f>
        <v>51.5</v>
      </c>
      <c r="S12" s="69">
        <f>PW!$G$56</f>
        <v>10</v>
      </c>
      <c r="T12" s="59">
        <v>28</v>
      </c>
    </row>
    <row r="13" spans="1:20" ht="75">
      <c r="A13" s="76" t="s">
        <v>101</v>
      </c>
      <c r="B13" s="66" t="s">
        <v>192</v>
      </c>
      <c r="C13" s="98" t="s">
        <v>112</v>
      </c>
      <c r="D13" s="69">
        <f>PW!$F$57</f>
        <v>64.7</v>
      </c>
      <c r="E13" s="69">
        <f>SUM(P13+(D13*Q13))</f>
        <v>36.429000000000002</v>
      </c>
      <c r="F13" s="68">
        <v>0.35</v>
      </c>
      <c r="G13" s="69">
        <f t="shared" si="4"/>
        <v>136.52415000000002</v>
      </c>
      <c r="H13" s="69">
        <f t="shared" si="0"/>
        <v>97.050000000000011</v>
      </c>
      <c r="I13" s="69">
        <f>SUM((H13+(P13+(H13*Q13)))*(1+F13))</f>
        <v>183.25372500000003</v>
      </c>
      <c r="J13" s="69">
        <f t="shared" si="1"/>
        <v>97.050000000000011</v>
      </c>
      <c r="K13" s="74">
        <f>SUM((J13+(P13+(J13*Q13)))*(1+F13))</f>
        <v>183.25372500000003</v>
      </c>
      <c r="L13" s="74">
        <f t="shared" si="2"/>
        <v>97.050000000000011</v>
      </c>
      <c r="M13" s="74">
        <f>SUM((L13+(P13+(L13*Q13)))*(1+F13))</f>
        <v>183.25372500000003</v>
      </c>
      <c r="N13" s="74">
        <f t="shared" si="3"/>
        <v>129.4</v>
      </c>
      <c r="O13" s="149">
        <f>SUM((N13+(P13+(N13*Q13)))*(1+F13))</f>
        <v>229.98330000000001</v>
      </c>
      <c r="P13" s="69">
        <f>PW!$J$57</f>
        <v>31.9</v>
      </c>
      <c r="Q13" s="196">
        <f>PW!$I$57</f>
        <v>7.0000000000000007E-2</v>
      </c>
      <c r="R13" s="69"/>
      <c r="S13" s="69"/>
      <c r="T13" s="59">
        <v>29</v>
      </c>
    </row>
    <row r="14" spans="1:20" ht="135">
      <c r="A14" s="76" t="s">
        <v>102</v>
      </c>
      <c r="B14" s="66" t="s">
        <v>193</v>
      </c>
      <c r="C14" s="77" t="s">
        <v>93</v>
      </c>
      <c r="D14" s="69">
        <f>PW!$F$68</f>
        <v>61.56</v>
      </c>
      <c r="E14" s="69">
        <f>SUM(P14+(D14*Q14))</f>
        <v>36.209199999999996</v>
      </c>
      <c r="F14" s="68">
        <v>0.35</v>
      </c>
      <c r="G14" s="69">
        <f t="shared" si="4"/>
        <v>131.98842000000002</v>
      </c>
      <c r="H14" s="69">
        <f t="shared" si="0"/>
        <v>92.34</v>
      </c>
      <c r="I14" s="69">
        <f>SUM((H14+E14)*(1+F14))</f>
        <v>173.54141999999999</v>
      </c>
      <c r="J14" s="69">
        <f t="shared" si="1"/>
        <v>92.34</v>
      </c>
      <c r="K14" s="74">
        <f>SUM((J14+E14)*(1+F14))</f>
        <v>173.54141999999999</v>
      </c>
      <c r="L14" s="74">
        <f t="shared" si="2"/>
        <v>92.34</v>
      </c>
      <c r="M14" s="74">
        <f>SUM(E14+L14)*(1+F14)</f>
        <v>173.54141999999999</v>
      </c>
      <c r="N14" s="74">
        <f t="shared" si="3"/>
        <v>123.12</v>
      </c>
      <c r="O14" s="149">
        <f>SUM((N14+E14)*(1+F14))</f>
        <v>215.09442000000004</v>
      </c>
      <c r="P14" s="69">
        <f>PW!$J$68</f>
        <v>31.9</v>
      </c>
      <c r="Q14" s="196">
        <f>PW!$I$68</f>
        <v>7.0000000000000007E-2</v>
      </c>
      <c r="R14" s="69"/>
      <c r="S14" s="69"/>
      <c r="T14" s="59">
        <v>35</v>
      </c>
    </row>
    <row r="15" spans="1:20" ht="45">
      <c r="A15" s="88" t="s">
        <v>39</v>
      </c>
      <c r="B15" s="66" t="s">
        <v>186</v>
      </c>
      <c r="C15" s="80"/>
      <c r="D15" s="83"/>
      <c r="E15" s="83"/>
      <c r="F15" s="81"/>
      <c r="G15" s="82">
        <v>85</v>
      </c>
      <c r="H15" s="83"/>
      <c r="I15" s="69">
        <f>SUM(G15*1.5)</f>
        <v>127.5</v>
      </c>
      <c r="J15" s="83"/>
      <c r="K15" s="69">
        <f>SUM(G15*1.5)</f>
        <v>127.5</v>
      </c>
      <c r="L15" s="83"/>
      <c r="M15" s="69">
        <f>SUM(G15*1.5)</f>
        <v>127.5</v>
      </c>
      <c r="N15" s="83"/>
      <c r="O15" s="148">
        <f>SUM(G15*2)</f>
        <v>170</v>
      </c>
      <c r="P15" s="69"/>
      <c r="Q15" s="69"/>
      <c r="R15" s="69"/>
      <c r="S15" s="69"/>
    </row>
    <row r="16" spans="1:20" ht="60">
      <c r="A16" s="88" t="s">
        <v>36</v>
      </c>
      <c r="B16" s="66" t="s">
        <v>185</v>
      </c>
      <c r="C16" s="80"/>
      <c r="D16" s="83"/>
      <c r="E16" s="83"/>
      <c r="F16" s="81"/>
      <c r="G16" s="82">
        <v>90</v>
      </c>
      <c r="H16" s="83"/>
      <c r="I16" s="69">
        <f>SUM(G16*1.5)</f>
        <v>135</v>
      </c>
      <c r="J16" s="83"/>
      <c r="K16" s="69">
        <f>SUM(G16*1.5)</f>
        <v>135</v>
      </c>
      <c r="L16" s="83"/>
      <c r="M16" s="69">
        <f>SUM(G16*1.5)</f>
        <v>135</v>
      </c>
      <c r="N16" s="83"/>
      <c r="O16" s="148">
        <f>SUM(G16*2)</f>
        <v>180</v>
      </c>
      <c r="P16" s="69"/>
      <c r="Q16" s="69"/>
      <c r="R16" s="69"/>
      <c r="S16" s="69"/>
    </row>
    <row r="17" spans="1:19" ht="75">
      <c r="A17" s="93" t="s">
        <v>54</v>
      </c>
      <c r="B17" s="84" t="s">
        <v>184</v>
      </c>
      <c r="C17" s="80"/>
      <c r="D17" s="83"/>
      <c r="E17" s="83"/>
      <c r="F17" s="81"/>
      <c r="G17" s="82">
        <v>90</v>
      </c>
      <c r="H17" s="83"/>
      <c r="I17" s="69">
        <f>SUM(G17*1.5)</f>
        <v>135</v>
      </c>
      <c r="J17" s="83"/>
      <c r="K17" s="69">
        <f>SUM(G17*1.5)</f>
        <v>135</v>
      </c>
      <c r="L17" s="83"/>
      <c r="M17" s="69">
        <f>SUM(G17*1.5)</f>
        <v>135</v>
      </c>
      <c r="N17" s="83"/>
      <c r="O17" s="148">
        <f>SUM(G17*2)</f>
        <v>180</v>
      </c>
      <c r="P17" s="69"/>
      <c r="Q17" s="69"/>
      <c r="R17" s="69"/>
      <c r="S17" s="69"/>
    </row>
    <row r="18" spans="1:19" ht="105.75" thickBot="1">
      <c r="A18" s="72" t="s">
        <v>141</v>
      </c>
      <c r="B18" s="85" t="s">
        <v>183</v>
      </c>
      <c r="C18" s="80"/>
      <c r="D18" s="83"/>
      <c r="E18" s="83"/>
      <c r="F18" s="81"/>
      <c r="G18" s="82">
        <v>85</v>
      </c>
      <c r="H18" s="83"/>
      <c r="I18" s="69">
        <f>SUM(G18*1.5)</f>
        <v>127.5</v>
      </c>
      <c r="J18" s="83"/>
      <c r="K18" s="69">
        <f>SUM(G18*1.5)</f>
        <v>127.5</v>
      </c>
      <c r="L18" s="83"/>
      <c r="M18" s="69">
        <f>SUM(G18*1.5)</f>
        <v>127.5</v>
      </c>
      <c r="N18" s="83"/>
      <c r="O18" s="148">
        <f>SUM(G18*2)</f>
        <v>170</v>
      </c>
      <c r="P18" s="69"/>
      <c r="Q18" s="69"/>
      <c r="R18" s="69"/>
      <c r="S18" s="69"/>
    </row>
    <row r="19" spans="1:19" ht="75.75" thickTop="1">
      <c r="A19" s="93" t="s">
        <v>55</v>
      </c>
      <c r="B19" s="87" t="s">
        <v>182</v>
      </c>
      <c r="C19" s="80"/>
      <c r="D19" s="83"/>
      <c r="E19" s="83"/>
      <c r="F19" s="81"/>
      <c r="G19" s="82">
        <v>85</v>
      </c>
      <c r="H19" s="83"/>
      <c r="I19" s="69">
        <f>SUM(G19*1.5)</f>
        <v>127.5</v>
      </c>
      <c r="J19" s="83"/>
      <c r="K19" s="69">
        <f>SUM(G19*1.5)</f>
        <v>127.5</v>
      </c>
      <c r="L19" s="83"/>
      <c r="M19" s="69">
        <f>SUM(G19*1.5)</f>
        <v>127.5</v>
      </c>
      <c r="N19" s="83"/>
      <c r="O19" s="148">
        <f>SUM(G19*2)</f>
        <v>170</v>
      </c>
      <c r="P19" s="69"/>
      <c r="Q19" s="69"/>
      <c r="R19" s="69"/>
      <c r="S19" s="69"/>
    </row>
    <row r="20" spans="1:19">
      <c r="A20" s="88" t="s">
        <v>38</v>
      </c>
      <c r="B20" s="66">
        <v>8</v>
      </c>
      <c r="C20" s="80"/>
      <c r="D20" s="83"/>
      <c r="E20" s="83"/>
      <c r="F20" s="81"/>
      <c r="G20" s="83"/>
      <c r="H20" s="83"/>
      <c r="I20" s="83"/>
      <c r="J20" s="83"/>
      <c r="K20" s="83"/>
      <c r="L20" s="83"/>
      <c r="M20" s="83"/>
      <c r="N20" s="83"/>
      <c r="O20" s="150"/>
      <c r="P20" s="69"/>
      <c r="Q20" s="69"/>
      <c r="R20" s="69"/>
      <c r="S20" s="69"/>
    </row>
    <row r="21" spans="1:19" ht="15.75" thickBot="1">
      <c r="A21" s="88" t="s">
        <v>37</v>
      </c>
      <c r="B21" s="89">
        <v>2</v>
      </c>
      <c r="C21" s="80"/>
      <c r="D21" s="83"/>
      <c r="E21" s="83"/>
      <c r="F21" s="81"/>
      <c r="G21" s="83"/>
      <c r="H21" s="83"/>
      <c r="I21" s="83"/>
      <c r="J21" s="83"/>
      <c r="K21" s="83"/>
      <c r="L21" s="83"/>
      <c r="M21" s="83"/>
      <c r="N21" s="83"/>
      <c r="O21" s="150"/>
      <c r="P21" s="69"/>
      <c r="Q21" s="69"/>
      <c r="R21" s="69"/>
      <c r="S21" s="69"/>
    </row>
    <row r="22" spans="1:19" ht="75">
      <c r="A22" s="93" t="s">
        <v>56</v>
      </c>
      <c r="B22" s="87" t="s">
        <v>181</v>
      </c>
      <c r="C22" s="80"/>
      <c r="D22" s="83"/>
      <c r="E22" s="83"/>
      <c r="F22" s="81"/>
      <c r="G22" s="82">
        <v>100</v>
      </c>
      <c r="H22" s="83"/>
      <c r="I22" s="69">
        <f>SUM(G22*1.5)</f>
        <v>150</v>
      </c>
      <c r="J22" s="83"/>
      <c r="K22" s="69">
        <f>SUM(G22*1.5)</f>
        <v>150</v>
      </c>
      <c r="L22" s="83"/>
      <c r="M22" s="69">
        <f>SUM(G22*1.5)</f>
        <v>150</v>
      </c>
      <c r="N22" s="83"/>
      <c r="O22" s="148">
        <f>SUM(G22*2)</f>
        <v>200</v>
      </c>
      <c r="P22" s="69"/>
      <c r="Q22" s="69"/>
      <c r="R22" s="69"/>
      <c r="S22" s="69"/>
    </row>
    <row r="23" spans="1:19">
      <c r="A23" s="88" t="s">
        <v>38</v>
      </c>
      <c r="B23" s="94">
        <v>8</v>
      </c>
      <c r="C23" s="80"/>
      <c r="D23" s="83"/>
      <c r="E23" s="83"/>
      <c r="F23" s="81"/>
      <c r="G23" s="83"/>
      <c r="H23" s="83"/>
      <c r="I23" s="83"/>
      <c r="J23" s="83"/>
      <c r="K23" s="83"/>
      <c r="L23" s="83"/>
      <c r="M23" s="83"/>
      <c r="N23" s="83"/>
      <c r="O23" s="150"/>
      <c r="P23" s="69"/>
      <c r="Q23" s="69"/>
      <c r="R23" s="69"/>
      <c r="S23" s="69"/>
    </row>
    <row r="24" spans="1:19">
      <c r="A24" s="88" t="s">
        <v>37</v>
      </c>
      <c r="B24" s="94">
        <v>2</v>
      </c>
      <c r="C24" s="80"/>
      <c r="D24" s="83"/>
      <c r="E24" s="83"/>
      <c r="F24" s="81"/>
      <c r="G24" s="83"/>
      <c r="H24" s="83"/>
      <c r="I24" s="83"/>
      <c r="J24" s="83"/>
      <c r="K24" s="83"/>
      <c r="L24" s="83"/>
      <c r="M24" s="83"/>
      <c r="N24" s="83"/>
      <c r="O24" s="150"/>
      <c r="P24" s="69"/>
      <c r="Q24" s="69"/>
      <c r="R24" s="69"/>
      <c r="S24" s="69"/>
    </row>
  </sheetData>
  <autoFilter ref="A3:O24" xr:uid="{8453FBF8-9374-4910-A79B-9828453992C8}"/>
  <mergeCells count="1">
    <mergeCell ref="A1:B1"/>
  </mergeCells>
  <printOptions horizontalCentered="1"/>
  <pageMargins left="0.45" right="0.45" top="0.75" bottom="1" header="0.5" footer="0.5"/>
  <pageSetup paperSize="3" scale="48" fitToHeight="0" orientation="landscape" r:id="rId1"/>
  <headerFooter alignWithMargins="0">
    <oddHeader>&amp;LGROUP 77201, AWARD 23150
INTELLIGENT FACILITY &amp;&amp; SECURITY SYSTEMS AND SOLUTIONS
&amp;RCOMALLI GROUP INC
CONTRACT NO.: PT68772</oddHeader>
    <oddFooter>&amp;L&amp;F
&amp;A&amp;REffective Dates:
Equipment: 10/30/19
Prevailing Wage Rates: 7/1/25
Non-Prevailing Wage Rates: 10/30/19</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pageSetUpPr fitToPage="1"/>
  </sheetPr>
  <dimension ref="A1:T20"/>
  <sheetViews>
    <sheetView zoomScale="80" zoomScaleNormal="80" workbookViewId="0">
      <selection activeCell="A2" sqref="A2:J2"/>
    </sheetView>
  </sheetViews>
  <sheetFormatPr defaultColWidth="9.28515625" defaultRowHeight="15"/>
  <cols>
    <col min="1" max="1" width="49.28515625" style="59" customWidth="1"/>
    <col min="2" max="2" width="103.85546875" style="59" bestFit="1" customWidth="1"/>
    <col min="3" max="3" width="72.7109375" style="59" bestFit="1" customWidth="1"/>
    <col min="4" max="4" width="20" style="70" bestFit="1" customWidth="1"/>
    <col min="5" max="5" width="18" style="70" bestFit="1" customWidth="1"/>
    <col min="6" max="6" width="11.42578125" style="58" bestFit="1" customWidth="1"/>
    <col min="7" max="7" width="15.85546875" style="70" bestFit="1" customWidth="1"/>
    <col min="8" max="8" width="17.28515625" style="70" bestFit="1" customWidth="1"/>
    <col min="9" max="9" width="18.5703125" style="70" bestFit="1" customWidth="1"/>
    <col min="10" max="10" width="19.28515625" style="70" bestFit="1" customWidth="1"/>
    <col min="11" max="11" width="21" style="70" bestFit="1" customWidth="1"/>
    <col min="12" max="12" width="19.42578125" style="70" bestFit="1" customWidth="1"/>
    <col min="13" max="13" width="16" style="70" bestFit="1" customWidth="1"/>
    <col min="14" max="14" width="20.140625" style="70" bestFit="1" customWidth="1"/>
    <col min="15" max="15" width="21.42578125" style="70" bestFit="1" customWidth="1"/>
    <col min="16" max="16" width="11.28515625" style="70" hidden="1" customWidth="1"/>
    <col min="17" max="17" width="7.7109375" style="70" hidden="1" customWidth="1"/>
    <col min="18" max="19" width="9.28515625" style="70" hidden="1" customWidth="1"/>
    <col min="20" max="20" width="0" style="59" hidden="1" customWidth="1"/>
    <col min="21" max="16384" width="9.28515625" style="59"/>
  </cols>
  <sheetData>
    <row r="1" spans="1:20" ht="18.75">
      <c r="A1" s="277" t="s">
        <v>47</v>
      </c>
      <c r="B1" s="278"/>
      <c r="C1" s="55"/>
    </row>
    <row r="2" spans="1:20" ht="18.75">
      <c r="A2" s="60"/>
      <c r="B2" s="54" t="s">
        <v>15571</v>
      </c>
      <c r="C2" s="54" t="str">
        <f>'Cover Page'!B3</f>
        <v>Comalli Group Inc.</v>
      </c>
    </row>
    <row r="3" spans="1:20" ht="45">
      <c r="A3" s="61" t="s">
        <v>26</v>
      </c>
      <c r="B3" s="61" t="s">
        <v>27</v>
      </c>
      <c r="C3" s="62" t="s">
        <v>61</v>
      </c>
      <c r="D3" s="90" t="s">
        <v>28</v>
      </c>
      <c r="E3" s="90" t="s">
        <v>29</v>
      </c>
      <c r="F3" s="63" t="s">
        <v>30</v>
      </c>
      <c r="G3" s="90" t="s">
        <v>43</v>
      </c>
      <c r="H3" s="90" t="s">
        <v>42</v>
      </c>
      <c r="I3" s="90" t="s">
        <v>41</v>
      </c>
      <c r="J3" s="90" t="s">
        <v>31</v>
      </c>
      <c r="K3" s="90" t="s">
        <v>32</v>
      </c>
      <c r="L3" s="90" t="s">
        <v>33</v>
      </c>
      <c r="M3" s="90" t="s">
        <v>34</v>
      </c>
      <c r="N3" s="91" t="s">
        <v>40</v>
      </c>
      <c r="O3" s="90" t="s">
        <v>35</v>
      </c>
      <c r="P3" s="151"/>
      <c r="Q3" s="151"/>
      <c r="R3" s="151"/>
      <c r="S3" s="151"/>
      <c r="T3" s="195" t="s">
        <v>15578</v>
      </c>
    </row>
    <row r="4" spans="1:20" ht="150">
      <c r="A4" s="96" t="s">
        <v>65</v>
      </c>
      <c r="B4" s="66" t="s">
        <v>196</v>
      </c>
      <c r="C4" s="72" t="s">
        <v>86</v>
      </c>
      <c r="D4" s="69">
        <f>R4+S4</f>
        <v>61.5</v>
      </c>
      <c r="E4" s="69">
        <f t="shared" ref="E4:E9" si="0">SUM(P4+(D4*Q4))</f>
        <v>32.535000000000004</v>
      </c>
      <c r="F4" s="68">
        <v>0.35</v>
      </c>
      <c r="G4" s="69">
        <f t="shared" ref="G4:G9" si="1">SUM(D4:E4)*(1+F4)</f>
        <v>126.94725</v>
      </c>
      <c r="H4" s="69">
        <f>SUM(R4*1.5)+S4</f>
        <v>87.25</v>
      </c>
      <c r="I4" s="69">
        <f>SUM((H4+(H4*Q4)+P4)*(1+F4))</f>
        <v>162.75262500000002</v>
      </c>
      <c r="J4" s="69">
        <f>SUM(R4*1.5)+S4</f>
        <v>87.25</v>
      </c>
      <c r="K4" s="69">
        <f>SUM((J4+(J4*Q4)+P4)*(1+F4))</f>
        <v>162.75262500000002</v>
      </c>
      <c r="L4" s="69">
        <f>SUM(R4*1.5)+S4</f>
        <v>87.25</v>
      </c>
      <c r="M4" s="69">
        <f>SUM((L4+(L4*Q4)+P4)*(1+F4))</f>
        <v>162.75262500000002</v>
      </c>
      <c r="N4" s="69">
        <f>SUM(R4*2)+S4</f>
        <v>113</v>
      </c>
      <c r="O4" s="69">
        <f>SUM((N4+(N4*Q4)+P4)*(1+F4))</f>
        <v>198.55800000000002</v>
      </c>
      <c r="P4" s="69">
        <f>PW!$J$37</f>
        <v>30.69</v>
      </c>
      <c r="Q4" s="196">
        <f>PW!$I$37</f>
        <v>0.03</v>
      </c>
      <c r="R4" s="69">
        <f>PW!$F$37</f>
        <v>51.5</v>
      </c>
      <c r="S4" s="69">
        <f>PW!$G$37</f>
        <v>10</v>
      </c>
      <c r="T4" s="59">
        <v>17</v>
      </c>
    </row>
    <row r="5" spans="1:20" ht="150">
      <c r="A5" s="96" t="s">
        <v>66</v>
      </c>
      <c r="B5" s="66" t="s">
        <v>196</v>
      </c>
      <c r="C5" s="72" t="s">
        <v>145</v>
      </c>
      <c r="D5" s="69">
        <f>R5+S5</f>
        <v>61.5</v>
      </c>
      <c r="E5" s="69">
        <f t="shared" si="0"/>
        <v>32.535000000000004</v>
      </c>
      <c r="F5" s="68">
        <v>0.35</v>
      </c>
      <c r="G5" s="69">
        <f t="shared" si="1"/>
        <v>126.94725</v>
      </c>
      <c r="H5" s="69">
        <f>SUM(R5*1.5)+S5</f>
        <v>87.25</v>
      </c>
      <c r="I5" s="69">
        <f>SUM((H5+(H5*Q5)+P5)*(1+F5))</f>
        <v>162.75262500000002</v>
      </c>
      <c r="J5" s="69">
        <f>SUM(R5*1.5)+S5</f>
        <v>87.25</v>
      </c>
      <c r="K5" s="69">
        <f>SUM((J5+(J5*Q5)+P5)*(1+F5))</f>
        <v>162.75262500000002</v>
      </c>
      <c r="L5" s="69">
        <f>SUM(R5*1.5)+S5</f>
        <v>87.25</v>
      </c>
      <c r="M5" s="69">
        <f>SUM((L5+(L5*Q5)+P5)*(1+F5))</f>
        <v>162.75262500000002</v>
      </c>
      <c r="N5" s="69">
        <f>SUM(R5*2)+S5</f>
        <v>113</v>
      </c>
      <c r="O5" s="69">
        <f>SUM((N5+(N5*Q5)+P5)*(1+F5))</f>
        <v>198.55800000000002</v>
      </c>
      <c r="P5" s="69">
        <f>PW!$J$56</f>
        <v>30.69</v>
      </c>
      <c r="Q5" s="196">
        <f>PW!$I$56</f>
        <v>0.03</v>
      </c>
      <c r="R5" s="69">
        <f>PW!$F$56</f>
        <v>51.5</v>
      </c>
      <c r="S5" s="69">
        <f>PW!$G$56</f>
        <v>10</v>
      </c>
      <c r="T5" s="59">
        <v>28</v>
      </c>
    </row>
    <row r="6" spans="1:20" ht="135">
      <c r="A6" s="96" t="s">
        <v>67</v>
      </c>
      <c r="B6" s="66" t="s">
        <v>178</v>
      </c>
      <c r="C6" s="97" t="s">
        <v>93</v>
      </c>
      <c r="D6" s="69">
        <f>PW!$F$40</f>
        <v>61.56</v>
      </c>
      <c r="E6" s="69">
        <f t="shared" si="0"/>
        <v>36.209199999999996</v>
      </c>
      <c r="F6" s="68">
        <v>0.35</v>
      </c>
      <c r="G6" s="69">
        <f t="shared" si="1"/>
        <v>131.98842000000002</v>
      </c>
      <c r="H6" s="69">
        <f t="shared" ref="H6:H9" si="2">SUM(D6*1.5)</f>
        <v>92.34</v>
      </c>
      <c r="I6" s="69">
        <f t="shared" ref="I6:I9" si="3">SUM((H6+(P6+H6*Q6))*(1+F6))</f>
        <v>176.45013</v>
      </c>
      <c r="J6" s="69">
        <f t="shared" ref="J6:J9" si="4">SUM(D6*1.5)</f>
        <v>92.34</v>
      </c>
      <c r="K6" s="69">
        <f t="shared" ref="K6:K9" si="5">SUM((J6+(P6+J6*Q6))*(1+F6))</f>
        <v>176.45013</v>
      </c>
      <c r="L6" s="74">
        <f t="shared" ref="L6:L9" si="6">SUM(D6*1.5)</f>
        <v>92.34</v>
      </c>
      <c r="M6" s="69">
        <f t="shared" ref="M6:M9" si="7">SUM((L6+(P6+L6*Q6))*(1+F6))</f>
        <v>176.45013</v>
      </c>
      <c r="N6" s="74">
        <f t="shared" ref="N6:N9" si="8">SUM(D6*2)</f>
        <v>123.12</v>
      </c>
      <c r="O6" s="69">
        <f t="shared" ref="O6:O9" si="9">SUM((N6+(P6+N6*Q6))*(1+F6))</f>
        <v>220.91184000000001</v>
      </c>
      <c r="P6" s="69">
        <f>PW!$J$40</f>
        <v>31.9</v>
      </c>
      <c r="Q6" s="196">
        <f>PW!$I$40</f>
        <v>7.0000000000000007E-2</v>
      </c>
      <c r="R6" s="69"/>
      <c r="S6" s="69"/>
      <c r="T6" s="59">
        <v>20</v>
      </c>
    </row>
    <row r="7" spans="1:20" ht="75">
      <c r="A7" s="96" t="s">
        <v>151</v>
      </c>
      <c r="B7" s="66" t="s">
        <v>197</v>
      </c>
      <c r="C7" s="72" t="s">
        <v>86</v>
      </c>
      <c r="D7" s="69">
        <f t="shared" ref="D7:D8" si="10">R7+S7</f>
        <v>61.5</v>
      </c>
      <c r="E7" s="69">
        <f t="shared" si="0"/>
        <v>32.535000000000004</v>
      </c>
      <c r="F7" s="68">
        <v>0.35</v>
      </c>
      <c r="G7" s="69">
        <f t="shared" si="1"/>
        <v>126.94725</v>
      </c>
      <c r="H7" s="69">
        <f t="shared" ref="H7:H8" si="11">SUM(R7*1.5)+S7</f>
        <v>87.25</v>
      </c>
      <c r="I7" s="69">
        <f t="shared" ref="I7:I8" si="12">SUM((H7+(H7*Q7)+P7)*(1+F7))</f>
        <v>162.75262500000002</v>
      </c>
      <c r="J7" s="69">
        <f t="shared" ref="J7:J8" si="13">SUM(R7*1.5)+S7</f>
        <v>87.25</v>
      </c>
      <c r="K7" s="69">
        <f t="shared" ref="K7:K8" si="14">SUM((J7+(J7*Q7)+P7)*(1+F7))</f>
        <v>162.75262500000002</v>
      </c>
      <c r="L7" s="69">
        <f t="shared" ref="L7:L8" si="15">SUM(R7*1.5)+S7</f>
        <v>87.25</v>
      </c>
      <c r="M7" s="69">
        <f t="shared" ref="M7:M8" si="16">SUM((L7+(L7*Q7)+P7)*(1+F7))</f>
        <v>162.75262500000002</v>
      </c>
      <c r="N7" s="69">
        <f t="shared" ref="N7:N8" si="17">SUM(R7*2)+S7</f>
        <v>113</v>
      </c>
      <c r="O7" s="69">
        <f t="shared" ref="O7:O8" si="18">SUM((N7+(N7*Q7)+P7)*(1+F7))</f>
        <v>198.55800000000002</v>
      </c>
      <c r="P7" s="69">
        <f>PW!$J$37</f>
        <v>30.69</v>
      </c>
      <c r="Q7" s="196">
        <f>PW!$I$37</f>
        <v>0.03</v>
      </c>
      <c r="R7" s="69">
        <f>PW!$F$37</f>
        <v>51.5</v>
      </c>
      <c r="S7" s="69">
        <f>PW!$G$37</f>
        <v>10</v>
      </c>
      <c r="T7" s="59">
        <v>17</v>
      </c>
    </row>
    <row r="8" spans="1:20" ht="150">
      <c r="A8" s="96" t="s">
        <v>152</v>
      </c>
      <c r="B8" s="66" t="s">
        <v>190</v>
      </c>
      <c r="C8" s="72" t="s">
        <v>145</v>
      </c>
      <c r="D8" s="69">
        <f t="shared" si="10"/>
        <v>61.5</v>
      </c>
      <c r="E8" s="69">
        <f t="shared" si="0"/>
        <v>32.535000000000004</v>
      </c>
      <c r="F8" s="68">
        <v>0.35</v>
      </c>
      <c r="G8" s="69">
        <f t="shared" si="1"/>
        <v>126.94725</v>
      </c>
      <c r="H8" s="69">
        <f t="shared" si="11"/>
        <v>87.25</v>
      </c>
      <c r="I8" s="69">
        <f t="shared" si="12"/>
        <v>162.75262500000002</v>
      </c>
      <c r="J8" s="69">
        <f t="shared" si="13"/>
        <v>87.25</v>
      </c>
      <c r="K8" s="69">
        <f t="shared" si="14"/>
        <v>162.75262500000002</v>
      </c>
      <c r="L8" s="69">
        <f t="shared" si="15"/>
        <v>87.25</v>
      </c>
      <c r="M8" s="69">
        <f t="shared" si="16"/>
        <v>162.75262500000002</v>
      </c>
      <c r="N8" s="69">
        <f t="shared" si="17"/>
        <v>113</v>
      </c>
      <c r="O8" s="69">
        <f t="shared" si="18"/>
        <v>198.55800000000002</v>
      </c>
      <c r="P8" s="69">
        <f>PW!$J$56</f>
        <v>30.69</v>
      </c>
      <c r="Q8" s="196">
        <f>PW!$I$56</f>
        <v>0.03</v>
      </c>
      <c r="R8" s="69">
        <f>PW!$F$56</f>
        <v>51.5</v>
      </c>
      <c r="S8" s="69">
        <f>PW!$G$56</f>
        <v>10</v>
      </c>
      <c r="T8" s="59">
        <v>28</v>
      </c>
    </row>
    <row r="9" spans="1:20" ht="120">
      <c r="A9" s="76" t="s">
        <v>103</v>
      </c>
      <c r="B9" s="66" t="s">
        <v>180</v>
      </c>
      <c r="C9" s="77" t="s">
        <v>93</v>
      </c>
      <c r="D9" s="69">
        <f>PW!$F$40</f>
        <v>61.56</v>
      </c>
      <c r="E9" s="69">
        <f t="shared" si="0"/>
        <v>36.209199999999996</v>
      </c>
      <c r="F9" s="68">
        <v>0.35</v>
      </c>
      <c r="G9" s="69">
        <f t="shared" si="1"/>
        <v>131.98842000000002</v>
      </c>
      <c r="H9" s="69">
        <f t="shared" si="2"/>
        <v>92.34</v>
      </c>
      <c r="I9" s="69">
        <f t="shared" si="3"/>
        <v>176.45013</v>
      </c>
      <c r="J9" s="69">
        <f t="shared" si="4"/>
        <v>92.34</v>
      </c>
      <c r="K9" s="69">
        <f t="shared" si="5"/>
        <v>176.45013</v>
      </c>
      <c r="L9" s="74">
        <f t="shared" si="6"/>
        <v>92.34</v>
      </c>
      <c r="M9" s="69">
        <f t="shared" si="7"/>
        <v>176.45013</v>
      </c>
      <c r="N9" s="74">
        <f t="shared" si="8"/>
        <v>123.12</v>
      </c>
      <c r="O9" s="69">
        <f t="shared" si="9"/>
        <v>220.91184000000001</v>
      </c>
      <c r="P9" s="69">
        <f>PW!$J$40</f>
        <v>31.9</v>
      </c>
      <c r="Q9" s="196">
        <f>PW!$I$40</f>
        <v>7.0000000000000007E-2</v>
      </c>
      <c r="R9" s="69"/>
      <c r="S9" s="69"/>
      <c r="T9" s="59">
        <v>20</v>
      </c>
    </row>
    <row r="10" spans="1:20" ht="45">
      <c r="A10" s="88" t="s">
        <v>39</v>
      </c>
      <c r="B10" s="66" t="s">
        <v>186</v>
      </c>
      <c r="C10" s="80"/>
      <c r="D10" s="83"/>
      <c r="E10" s="83"/>
      <c r="F10" s="81"/>
      <c r="G10" s="82">
        <v>85</v>
      </c>
      <c r="H10" s="83"/>
      <c r="I10" s="69">
        <f>SUM(G10*1.5)</f>
        <v>127.5</v>
      </c>
      <c r="J10" s="83"/>
      <c r="K10" s="69">
        <f>SUM(G10*1.5)</f>
        <v>127.5</v>
      </c>
      <c r="L10" s="83"/>
      <c r="M10" s="69">
        <f>SUM(G10*1.5)</f>
        <v>127.5</v>
      </c>
      <c r="N10" s="83"/>
      <c r="O10" s="69">
        <f>SUM(G10*2)</f>
        <v>170</v>
      </c>
      <c r="P10" s="69"/>
      <c r="Q10" s="69"/>
      <c r="R10" s="69"/>
      <c r="S10" s="69"/>
    </row>
    <row r="11" spans="1:20" ht="45">
      <c r="A11" s="88" t="s">
        <v>36</v>
      </c>
      <c r="B11" s="66" t="s">
        <v>185</v>
      </c>
      <c r="C11" s="80"/>
      <c r="D11" s="83"/>
      <c r="E11" s="83"/>
      <c r="F11" s="81"/>
      <c r="G11" s="82">
        <v>90</v>
      </c>
      <c r="H11" s="83"/>
      <c r="I11" s="69">
        <f>SUM(G11*1.5)</f>
        <v>135</v>
      </c>
      <c r="J11" s="83"/>
      <c r="K11" s="69">
        <f>SUM(G11*1.5)</f>
        <v>135</v>
      </c>
      <c r="L11" s="83"/>
      <c r="M11" s="69">
        <f>SUM(G11*1.5)</f>
        <v>135</v>
      </c>
      <c r="N11" s="83"/>
      <c r="O11" s="69">
        <f>SUM(G11*2)</f>
        <v>180</v>
      </c>
      <c r="P11" s="69"/>
      <c r="Q11" s="69"/>
      <c r="R11" s="69"/>
      <c r="S11" s="69"/>
    </row>
    <row r="12" spans="1:20" ht="75">
      <c r="A12" s="93" t="s">
        <v>54</v>
      </c>
      <c r="B12" s="84" t="s">
        <v>184</v>
      </c>
      <c r="C12" s="80"/>
      <c r="D12" s="83"/>
      <c r="E12" s="83"/>
      <c r="F12" s="81"/>
      <c r="G12" s="82">
        <v>90</v>
      </c>
      <c r="H12" s="83"/>
      <c r="I12" s="69">
        <f>SUM(G12*1.5)</f>
        <v>135</v>
      </c>
      <c r="J12" s="83"/>
      <c r="K12" s="69">
        <f>SUM(G12*1.5)</f>
        <v>135</v>
      </c>
      <c r="L12" s="83"/>
      <c r="M12" s="69">
        <f>SUM(G12*1.5)</f>
        <v>135</v>
      </c>
      <c r="N12" s="83"/>
      <c r="O12" s="69">
        <f>SUM(G12*2)</f>
        <v>180</v>
      </c>
      <c r="P12" s="69"/>
      <c r="Q12" s="69"/>
      <c r="R12" s="69"/>
      <c r="S12" s="69"/>
    </row>
    <row r="13" spans="1:20" ht="90.75" thickBot="1">
      <c r="A13" s="72" t="s">
        <v>141</v>
      </c>
      <c r="B13" s="85" t="s">
        <v>183</v>
      </c>
      <c r="C13" s="80"/>
      <c r="D13" s="83"/>
      <c r="E13" s="83"/>
      <c r="F13" s="81"/>
      <c r="G13" s="82">
        <v>85</v>
      </c>
      <c r="H13" s="83"/>
      <c r="I13" s="69">
        <f>SUM(G13*1.5)</f>
        <v>127.5</v>
      </c>
      <c r="J13" s="83"/>
      <c r="K13" s="69">
        <f>SUM(G13*1.5)</f>
        <v>127.5</v>
      </c>
      <c r="L13" s="83"/>
      <c r="M13" s="69">
        <f>SUM(G13*1.5)</f>
        <v>127.5</v>
      </c>
      <c r="N13" s="83"/>
      <c r="O13" s="69">
        <f>SUM(G13*2)</f>
        <v>170</v>
      </c>
      <c r="P13" s="69"/>
      <c r="Q13" s="69"/>
      <c r="R13" s="69"/>
      <c r="S13" s="69"/>
    </row>
    <row r="14" spans="1:20" ht="60.75" thickTop="1">
      <c r="A14" s="93" t="s">
        <v>55</v>
      </c>
      <c r="B14" s="87" t="s">
        <v>182</v>
      </c>
      <c r="C14" s="80"/>
      <c r="D14" s="83"/>
      <c r="E14" s="83"/>
      <c r="F14" s="81"/>
      <c r="G14" s="82">
        <v>85</v>
      </c>
      <c r="H14" s="83"/>
      <c r="I14" s="69">
        <f>SUM(G14*1.5)</f>
        <v>127.5</v>
      </c>
      <c r="J14" s="83"/>
      <c r="K14" s="69">
        <f>SUM(G14*1.5)</f>
        <v>127.5</v>
      </c>
      <c r="L14" s="83"/>
      <c r="M14" s="69">
        <f>SUM(G14*1.5)</f>
        <v>127.5</v>
      </c>
      <c r="N14" s="83"/>
      <c r="O14" s="69">
        <f>SUM(G14*2)</f>
        <v>170</v>
      </c>
      <c r="P14" s="69"/>
      <c r="Q14" s="69"/>
      <c r="R14" s="69"/>
      <c r="S14" s="69"/>
    </row>
    <row r="15" spans="1:20">
      <c r="A15" s="88" t="s">
        <v>38</v>
      </c>
      <c r="B15" s="66">
        <v>8</v>
      </c>
      <c r="C15" s="80"/>
      <c r="D15" s="83"/>
      <c r="E15" s="83"/>
      <c r="F15" s="81"/>
      <c r="G15" s="83"/>
      <c r="H15" s="83"/>
      <c r="I15" s="83"/>
      <c r="J15" s="83"/>
      <c r="K15" s="83"/>
      <c r="L15" s="83"/>
      <c r="M15" s="83"/>
      <c r="N15" s="83"/>
      <c r="O15" s="83"/>
      <c r="P15" s="69"/>
      <c r="Q15" s="69"/>
      <c r="R15" s="69"/>
      <c r="S15" s="69"/>
    </row>
    <row r="16" spans="1:20" ht="15.75" thickBot="1">
      <c r="A16" s="88" t="s">
        <v>37</v>
      </c>
      <c r="B16" s="89">
        <v>2</v>
      </c>
      <c r="C16" s="80"/>
      <c r="D16" s="83"/>
      <c r="E16" s="83"/>
      <c r="F16" s="81"/>
      <c r="G16" s="83"/>
      <c r="H16" s="83"/>
      <c r="I16" s="83"/>
      <c r="J16" s="83"/>
      <c r="K16" s="83"/>
      <c r="L16" s="83"/>
      <c r="M16" s="83"/>
      <c r="N16" s="83"/>
      <c r="O16" s="83"/>
      <c r="P16" s="69"/>
      <c r="Q16" s="69"/>
      <c r="R16" s="69"/>
      <c r="S16" s="69"/>
    </row>
    <row r="17" spans="1:19" ht="60">
      <c r="A17" s="93" t="s">
        <v>56</v>
      </c>
      <c r="B17" s="87" t="s">
        <v>181</v>
      </c>
      <c r="C17" s="80"/>
      <c r="D17" s="83"/>
      <c r="E17" s="83"/>
      <c r="F17" s="81"/>
      <c r="G17" s="82">
        <v>100</v>
      </c>
      <c r="H17" s="83"/>
      <c r="I17" s="69">
        <f>SUM(G17*1.5)</f>
        <v>150</v>
      </c>
      <c r="J17" s="83"/>
      <c r="K17" s="69">
        <f>SUM(G17*1.5)</f>
        <v>150</v>
      </c>
      <c r="L17" s="83"/>
      <c r="M17" s="69">
        <f>SUM(G17*1.5)</f>
        <v>150</v>
      </c>
      <c r="N17" s="83"/>
      <c r="O17" s="69">
        <f>SUM(G17*2)</f>
        <v>200</v>
      </c>
      <c r="P17" s="69"/>
      <c r="Q17" s="69"/>
      <c r="R17" s="69"/>
      <c r="S17" s="69"/>
    </row>
    <row r="18" spans="1:19">
      <c r="A18" s="88" t="s">
        <v>38</v>
      </c>
      <c r="B18" s="94">
        <v>8</v>
      </c>
      <c r="C18" s="80"/>
      <c r="D18" s="83"/>
      <c r="E18" s="83"/>
      <c r="F18" s="81"/>
      <c r="G18" s="83"/>
      <c r="H18" s="83"/>
      <c r="I18" s="83"/>
      <c r="J18" s="83"/>
      <c r="K18" s="83"/>
      <c r="L18" s="83"/>
      <c r="M18" s="83"/>
      <c r="N18" s="83"/>
      <c r="O18" s="83"/>
      <c r="P18" s="69"/>
      <c r="Q18" s="69"/>
      <c r="R18" s="69"/>
      <c r="S18" s="69"/>
    </row>
    <row r="19" spans="1:19">
      <c r="A19" s="88" t="s">
        <v>37</v>
      </c>
      <c r="B19" s="64">
        <v>2</v>
      </c>
      <c r="C19" s="80"/>
      <c r="D19" s="83"/>
      <c r="E19" s="83"/>
      <c r="F19" s="81"/>
      <c r="G19" s="83"/>
      <c r="H19" s="83"/>
      <c r="I19" s="83"/>
      <c r="J19" s="83"/>
      <c r="K19" s="83"/>
      <c r="L19" s="83"/>
      <c r="M19" s="83"/>
      <c r="N19" s="83"/>
      <c r="O19" s="83"/>
      <c r="P19" s="69"/>
      <c r="Q19" s="69"/>
      <c r="R19" s="69"/>
      <c r="S19" s="69"/>
    </row>
    <row r="20" spans="1:19">
      <c r="P20" s="69"/>
      <c r="Q20" s="196"/>
    </row>
  </sheetData>
  <autoFilter ref="A3:O19" xr:uid="{7767AE21-9192-4F29-B430-314EC6A430BE}"/>
  <mergeCells count="1">
    <mergeCell ref="A1:B1"/>
  </mergeCells>
  <printOptions horizontalCentered="1"/>
  <pageMargins left="0.45" right="0.45" top="0.75" bottom="1" header="0.5" footer="0.5"/>
  <pageSetup paperSize="3" scale="47" fitToHeight="0" orientation="landscape" r:id="rId1"/>
  <headerFooter alignWithMargins="0">
    <oddHeader>&amp;LGROUP 77201, AWARD 23150
INTELLIGENT FACILITY &amp;&amp; SECURITY SYSTEMS AND SOLUTIONS
&amp;RCOMALLI GROUP INC
CONTRACT NO.: PT68772</oddHeader>
    <oddFooter>&amp;L&amp;F
&amp;A&amp;REffective Dates:
Equipment: 10/30/19
Prevailing Wage Rates: 7/1/25
Non-Prevailing Wage Rates: 10/30/19</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5">
    <pageSetUpPr fitToPage="1"/>
  </sheetPr>
  <dimension ref="A1:T23"/>
  <sheetViews>
    <sheetView zoomScale="80" zoomScaleNormal="80" workbookViewId="0">
      <pane ySplit="3" topLeftCell="A4" activePane="bottomLeft" state="frozen"/>
      <selection activeCell="A2" sqref="A2:J2"/>
      <selection pane="bottomLeft" activeCell="A2" sqref="A2:J2"/>
    </sheetView>
  </sheetViews>
  <sheetFormatPr defaultColWidth="9.28515625" defaultRowHeight="15"/>
  <cols>
    <col min="1" max="1" width="77.28515625" style="59" bestFit="1" customWidth="1"/>
    <col min="2" max="2" width="123.5703125" style="59" bestFit="1" customWidth="1"/>
    <col min="3" max="3" width="78.42578125" style="59" bestFit="1" customWidth="1"/>
    <col min="4" max="4" width="17.140625" style="70" bestFit="1" customWidth="1"/>
    <col min="5" max="5" width="15.140625" style="70" bestFit="1" customWidth="1"/>
    <col min="6" max="6" width="11.42578125" style="58" bestFit="1" customWidth="1"/>
    <col min="7" max="7" width="13" style="70" bestFit="1" customWidth="1"/>
    <col min="8" max="8" width="17.28515625" style="70" bestFit="1" customWidth="1"/>
    <col min="9" max="9" width="18.5703125" style="70" bestFit="1" customWidth="1"/>
    <col min="10" max="11" width="18.42578125" style="70" bestFit="1" customWidth="1"/>
    <col min="12" max="12" width="14.140625" style="70" bestFit="1" customWidth="1"/>
    <col min="13" max="13" width="18.140625" style="70" bestFit="1" customWidth="1"/>
    <col min="14" max="14" width="20.140625" style="70" bestFit="1" customWidth="1"/>
    <col min="15" max="15" width="21.42578125" style="70" bestFit="1" customWidth="1"/>
    <col min="16" max="16" width="11.140625" style="153" hidden="1" customWidth="1"/>
    <col min="17" max="17" width="7.85546875" style="153" hidden="1" customWidth="1"/>
    <col min="18" max="19" width="9.28515625" style="70" hidden="1" customWidth="1"/>
    <col min="20" max="20" width="0" style="59" hidden="1" customWidth="1"/>
    <col min="21" max="16384" width="9.28515625" style="59"/>
  </cols>
  <sheetData>
    <row r="1" spans="1:20" ht="18.75">
      <c r="A1" s="277" t="s">
        <v>50</v>
      </c>
      <c r="B1" s="278"/>
      <c r="C1" s="278"/>
      <c r="D1" s="278"/>
      <c r="E1" s="278"/>
      <c r="P1" s="95"/>
      <c r="Q1" s="95"/>
    </row>
    <row r="2" spans="1:20" ht="18.75">
      <c r="A2" s="60"/>
      <c r="B2" s="54" t="s">
        <v>15571</v>
      </c>
      <c r="C2" s="54" t="str">
        <f>'Cover Page'!B3</f>
        <v>Comalli Group Inc.</v>
      </c>
      <c r="D2" s="143"/>
      <c r="E2" s="143"/>
      <c r="P2" s="152"/>
      <c r="Q2" s="152"/>
    </row>
    <row r="3" spans="1:20" ht="45">
      <c r="A3" s="61" t="s">
        <v>26</v>
      </c>
      <c r="B3" s="61" t="s">
        <v>27</v>
      </c>
      <c r="C3" s="62" t="s">
        <v>61</v>
      </c>
      <c r="D3" s="90" t="s">
        <v>28</v>
      </c>
      <c r="E3" s="90" t="s">
        <v>29</v>
      </c>
      <c r="F3" s="63" t="s">
        <v>30</v>
      </c>
      <c r="G3" s="90" t="s">
        <v>43</v>
      </c>
      <c r="H3" s="90" t="s">
        <v>42</v>
      </c>
      <c r="I3" s="90" t="s">
        <v>41</v>
      </c>
      <c r="J3" s="90" t="s">
        <v>31</v>
      </c>
      <c r="K3" s="144" t="s">
        <v>32</v>
      </c>
      <c r="L3" s="90" t="s">
        <v>33</v>
      </c>
      <c r="M3" s="90" t="s">
        <v>34</v>
      </c>
      <c r="N3" s="91" t="s">
        <v>40</v>
      </c>
      <c r="O3" s="90" t="s">
        <v>35</v>
      </c>
      <c r="P3" s="151"/>
      <c r="Q3" s="151"/>
      <c r="R3" s="151"/>
      <c r="S3" s="151"/>
      <c r="T3" s="195" t="s">
        <v>15578</v>
      </c>
    </row>
    <row r="4" spans="1:20" ht="135">
      <c r="A4" s="65" t="s">
        <v>69</v>
      </c>
      <c r="B4" s="66" t="s">
        <v>194</v>
      </c>
      <c r="C4" s="65" t="s">
        <v>68</v>
      </c>
      <c r="D4" s="69">
        <f>PW!$F$81</f>
        <v>42.68</v>
      </c>
      <c r="E4" s="69">
        <f>SUM(P4+(D4*Q4))</f>
        <v>33.060400000000001</v>
      </c>
      <c r="F4" s="68">
        <v>0.35</v>
      </c>
      <c r="G4" s="69">
        <f t="shared" ref="G4:G12" si="0">SUM(D4:E4)*(1+F4)</f>
        <v>102.24954</v>
      </c>
      <c r="H4" s="69">
        <f t="shared" ref="H4:H13" si="1">SUM(D4*1.5)</f>
        <v>64.02</v>
      </c>
      <c r="I4" s="69">
        <f>SUM((H4+(P4+H4*Q4))*((1+F4)))</f>
        <v>131.92281</v>
      </c>
      <c r="J4" s="69">
        <f t="shared" ref="J4:J13" si="2">SUM(D4*1.5)</f>
        <v>64.02</v>
      </c>
      <c r="K4" s="69">
        <f>SUM((J4+(P4+J4*Q4))*((1+F4)))</f>
        <v>131.92281</v>
      </c>
      <c r="L4" s="69">
        <f t="shared" ref="L4:L13" si="3">SUM(D4*1.5)</f>
        <v>64.02</v>
      </c>
      <c r="M4" s="69">
        <f>SUM((P4+L4*Q4)+L4)*(1+F4)</f>
        <v>131.92281</v>
      </c>
      <c r="N4" s="69">
        <f t="shared" ref="N4:N13" si="4">SUM(D4*2)</f>
        <v>85.36</v>
      </c>
      <c r="O4" s="69">
        <f>SUM((N4+(P4+N4*Q4)))*(1+F4)</f>
        <v>161.59608</v>
      </c>
      <c r="P4" s="95">
        <f>PW!$J$81</f>
        <v>31.78</v>
      </c>
      <c r="Q4" s="197">
        <f>PW!$I$81</f>
        <v>0.03</v>
      </c>
      <c r="R4" s="69"/>
      <c r="S4" s="69"/>
      <c r="T4" s="59">
        <v>44</v>
      </c>
    </row>
    <row r="5" spans="1:20" ht="165">
      <c r="A5" s="65" t="s">
        <v>70</v>
      </c>
      <c r="B5" s="66" t="s">
        <v>194</v>
      </c>
      <c r="C5" s="65" t="s">
        <v>71</v>
      </c>
      <c r="D5" s="69">
        <f>PW!$F$69</f>
        <v>50</v>
      </c>
      <c r="E5" s="69">
        <f>SUM(P5+(D5*Q5))</f>
        <v>33</v>
      </c>
      <c r="F5" s="68">
        <v>0.35</v>
      </c>
      <c r="G5" s="69">
        <f>SUM(D5:E5)*(1+F5)</f>
        <v>112.05000000000001</v>
      </c>
      <c r="H5" s="69">
        <f t="shared" si="1"/>
        <v>75</v>
      </c>
      <c r="I5" s="69">
        <f>SUM((H5+E5)*(1+F5))</f>
        <v>145.80000000000001</v>
      </c>
      <c r="J5" s="69">
        <f t="shared" si="2"/>
        <v>75</v>
      </c>
      <c r="K5" s="69">
        <f>SUM((J5+E5)*(1+F5))</f>
        <v>145.80000000000001</v>
      </c>
      <c r="L5" s="69">
        <f t="shared" si="3"/>
        <v>75</v>
      </c>
      <c r="M5" s="69">
        <f>SUM(E5+L5)*(1+F5)</f>
        <v>145.80000000000001</v>
      </c>
      <c r="N5" s="69">
        <f t="shared" si="4"/>
        <v>100</v>
      </c>
      <c r="O5" s="69">
        <f>SUM((N5+E5)*(1+F5))</f>
        <v>179.55</v>
      </c>
      <c r="P5" s="95">
        <f>PW!$J$69</f>
        <v>31.5</v>
      </c>
      <c r="Q5" s="197">
        <f>PW!$I$69</f>
        <v>0.03</v>
      </c>
      <c r="R5" s="69"/>
      <c r="S5" s="69"/>
      <c r="T5" s="59">
        <v>36</v>
      </c>
    </row>
    <row r="6" spans="1:20" ht="135">
      <c r="A6" s="65" t="s">
        <v>77</v>
      </c>
      <c r="B6" s="66" t="s">
        <v>194</v>
      </c>
      <c r="C6" s="65" t="s">
        <v>72</v>
      </c>
      <c r="D6" s="69">
        <f>R6+S6</f>
        <v>61.5</v>
      </c>
      <c r="E6" s="69">
        <f>SUM(P6+(D6*Q6))</f>
        <v>32.535000000000004</v>
      </c>
      <c r="F6" s="68">
        <v>0.35</v>
      </c>
      <c r="G6" s="69">
        <f t="shared" si="0"/>
        <v>126.94725</v>
      </c>
      <c r="H6" s="69">
        <f>SUM(R6*1.5)+S6</f>
        <v>87.25</v>
      </c>
      <c r="I6" s="69">
        <f>SUM((H6+(H6*Q6)+P6)*(1+F6))</f>
        <v>162.75262500000002</v>
      </c>
      <c r="J6" s="69">
        <f>SUM(R6*1.5)+S6</f>
        <v>87.25</v>
      </c>
      <c r="K6" s="69">
        <f>SUM((J6+(J6*Q6)+P6)*(1+F6))</f>
        <v>162.75262500000002</v>
      </c>
      <c r="L6" s="69">
        <f>SUM(R6*1.5)+S6</f>
        <v>87.25</v>
      </c>
      <c r="M6" s="69">
        <f>SUM(L6+(L6*Q6)+P6)*(1+F6)</f>
        <v>162.75262500000002</v>
      </c>
      <c r="N6" s="69">
        <f>SUM(R6*2)+S6</f>
        <v>113</v>
      </c>
      <c r="O6" s="69">
        <f>SUM((N6+(N6*Q6)+P6)*(1+F6))</f>
        <v>198.55800000000002</v>
      </c>
      <c r="P6" s="95">
        <f>PW!$J$56</f>
        <v>30.69</v>
      </c>
      <c r="Q6" s="197">
        <f>PW!$I$56</f>
        <v>0.03</v>
      </c>
      <c r="R6" s="69">
        <f>PW!$F$56</f>
        <v>51.5</v>
      </c>
      <c r="S6" s="69">
        <f>PW!$G$56</f>
        <v>10</v>
      </c>
      <c r="T6" s="59">
        <v>28</v>
      </c>
    </row>
    <row r="7" spans="1:20" ht="135">
      <c r="A7" s="65" t="s">
        <v>74</v>
      </c>
      <c r="B7" s="66" t="s">
        <v>194</v>
      </c>
      <c r="C7" s="65" t="s">
        <v>73</v>
      </c>
      <c r="D7" s="67">
        <f>PW!$F$86</f>
        <v>50.5</v>
      </c>
      <c r="E7" s="67">
        <f>SUM((P7+(D7*Q7)))</f>
        <v>35.035000000000004</v>
      </c>
      <c r="F7" s="68">
        <v>0.35</v>
      </c>
      <c r="G7" s="69">
        <f t="shared" si="0"/>
        <v>115.47225</v>
      </c>
      <c r="H7" s="69">
        <f t="shared" si="1"/>
        <v>75.75</v>
      </c>
      <c r="I7" s="69">
        <f>SUM((H7+(P7+H7*Q7))*((1+F7)))</f>
        <v>150.58237500000001</v>
      </c>
      <c r="J7" s="69">
        <f t="shared" si="2"/>
        <v>75.75</v>
      </c>
      <c r="K7" s="69">
        <f>SUM((J7+(P7+J7*Q7))*((1+F7)))</f>
        <v>150.58237500000001</v>
      </c>
      <c r="L7" s="69">
        <f t="shared" si="3"/>
        <v>75.75</v>
      </c>
      <c r="M7" s="69">
        <f>SUM((P7+L7*Q7)+L7)*(1+F7)</f>
        <v>150.58237500000001</v>
      </c>
      <c r="N7" s="69">
        <f t="shared" si="4"/>
        <v>101</v>
      </c>
      <c r="O7" s="69">
        <f>SUM((N7+(P7+N7*Q7))*((1+F7)))</f>
        <v>185.69250000000002</v>
      </c>
      <c r="P7" s="95">
        <f>PW!$J$86</f>
        <v>33.520000000000003</v>
      </c>
      <c r="Q7" s="197">
        <f>PW!$I$86</f>
        <v>0.03</v>
      </c>
      <c r="R7" s="69"/>
      <c r="S7" s="69"/>
      <c r="T7" s="59">
        <v>48</v>
      </c>
    </row>
    <row r="8" spans="1:20" ht="120">
      <c r="A8" s="65" t="s">
        <v>75</v>
      </c>
      <c r="B8" s="66" t="s">
        <v>179</v>
      </c>
      <c r="C8" s="77" t="s">
        <v>114</v>
      </c>
      <c r="D8" s="69">
        <f>PW!$F$68</f>
        <v>61.56</v>
      </c>
      <c r="E8" s="69">
        <f>SUM(P8+(D8*Q8))</f>
        <v>36.209199999999996</v>
      </c>
      <c r="F8" s="68">
        <v>0.35</v>
      </c>
      <c r="G8" s="69">
        <f t="shared" si="0"/>
        <v>131.98842000000002</v>
      </c>
      <c r="H8" s="69">
        <f t="shared" si="1"/>
        <v>92.34</v>
      </c>
      <c r="I8" s="69">
        <f>SUM((H8+(P8+H8*Q8))*((1+F8)))</f>
        <v>176.45013</v>
      </c>
      <c r="J8" s="69">
        <f t="shared" si="2"/>
        <v>92.34</v>
      </c>
      <c r="K8" s="69">
        <f>SUM((J8+(P8+J8*Q8))*((1+F8)))</f>
        <v>176.45013</v>
      </c>
      <c r="L8" s="74">
        <f t="shared" si="3"/>
        <v>92.34</v>
      </c>
      <c r="M8" s="69">
        <f>SUM((P8+L8*Q8)+L8)*(1+F8)</f>
        <v>176.45013</v>
      </c>
      <c r="N8" s="74">
        <f t="shared" si="4"/>
        <v>123.12</v>
      </c>
      <c r="O8" s="69">
        <f>SUM((N8+(P8+N8*Q8))*((1+F8)))</f>
        <v>220.91184000000001</v>
      </c>
      <c r="P8" s="95">
        <f>PW!$J$68</f>
        <v>31.9</v>
      </c>
      <c r="Q8" s="197">
        <f>PW!$I$68</f>
        <v>7.0000000000000007E-2</v>
      </c>
      <c r="R8" s="69"/>
      <c r="S8" s="69"/>
      <c r="T8" s="59">
        <v>35</v>
      </c>
    </row>
    <row r="9" spans="1:20" ht="150">
      <c r="A9" s="75" t="s">
        <v>166</v>
      </c>
      <c r="B9" s="66" t="s">
        <v>195</v>
      </c>
      <c r="C9" s="65" t="s">
        <v>68</v>
      </c>
      <c r="D9" s="69">
        <f>PW!$F$81</f>
        <v>42.68</v>
      </c>
      <c r="E9" s="69">
        <f>SUM(P9+(D9*Q9))</f>
        <v>33.060400000000001</v>
      </c>
      <c r="F9" s="68">
        <v>0.35</v>
      </c>
      <c r="G9" s="69">
        <f t="shared" si="0"/>
        <v>102.24954</v>
      </c>
      <c r="H9" s="69">
        <f t="shared" si="1"/>
        <v>64.02</v>
      </c>
      <c r="I9" s="69">
        <f>SUM((H9+(P9+H9*Q9))*((1+F9)))</f>
        <v>131.92281</v>
      </c>
      <c r="J9" s="69">
        <f t="shared" si="2"/>
        <v>64.02</v>
      </c>
      <c r="K9" s="69">
        <f>SUM((J9+(P9+J9*Q9))*((1+F9)))</f>
        <v>131.92281</v>
      </c>
      <c r="L9" s="69">
        <f t="shared" si="3"/>
        <v>64.02</v>
      </c>
      <c r="M9" s="69">
        <f>SUM((L9+(P9+L9*Q9))*((1+F9)))</f>
        <v>131.92281</v>
      </c>
      <c r="N9" s="69">
        <f t="shared" si="4"/>
        <v>85.36</v>
      </c>
      <c r="O9" s="69">
        <f>SUM((N9+(P9+N9*Q9))*((1+F9)))</f>
        <v>161.59608</v>
      </c>
      <c r="P9" s="95">
        <f>PW!$J$81</f>
        <v>31.78</v>
      </c>
      <c r="Q9" s="197">
        <f>PW!$I$81</f>
        <v>0.03</v>
      </c>
      <c r="R9" s="69"/>
      <c r="S9" s="69"/>
      <c r="T9" s="59">
        <v>44</v>
      </c>
    </row>
    <row r="10" spans="1:20" ht="165">
      <c r="A10" s="75" t="s">
        <v>165</v>
      </c>
      <c r="B10" s="66" t="s">
        <v>195</v>
      </c>
      <c r="C10" s="65" t="s">
        <v>71</v>
      </c>
      <c r="D10" s="69">
        <f>PW!$F$69</f>
        <v>50</v>
      </c>
      <c r="E10" s="69">
        <f>SUM(P10+(D10*Q10))</f>
        <v>33</v>
      </c>
      <c r="F10" s="68">
        <v>0.35</v>
      </c>
      <c r="G10" s="69">
        <f t="shared" si="0"/>
        <v>112.05000000000001</v>
      </c>
      <c r="H10" s="69">
        <f t="shared" si="1"/>
        <v>75</v>
      </c>
      <c r="I10" s="69">
        <f>SUM((H10+E10)*(1+F10))</f>
        <v>145.80000000000001</v>
      </c>
      <c r="J10" s="69">
        <f t="shared" si="2"/>
        <v>75</v>
      </c>
      <c r="K10" s="69">
        <f>SUM((J10+E10)*(1+F10))</f>
        <v>145.80000000000001</v>
      </c>
      <c r="L10" s="69">
        <f t="shared" si="3"/>
        <v>75</v>
      </c>
      <c r="M10" s="69">
        <f>SUM(E10+L10)*(1+F10)</f>
        <v>145.80000000000001</v>
      </c>
      <c r="N10" s="69">
        <f t="shared" si="4"/>
        <v>100</v>
      </c>
      <c r="O10" s="69">
        <f>SUM((N10+E10)*(1+F10))</f>
        <v>179.55</v>
      </c>
      <c r="P10" s="95">
        <f>PW!$J$69</f>
        <v>31.5</v>
      </c>
      <c r="Q10" s="197">
        <f>PW!$I$69</f>
        <v>0.03</v>
      </c>
      <c r="R10" s="69"/>
      <c r="S10" s="69"/>
      <c r="T10" s="59">
        <v>36</v>
      </c>
    </row>
    <row r="11" spans="1:20" ht="165">
      <c r="A11" s="75" t="s">
        <v>164</v>
      </c>
      <c r="B11" s="66" t="s">
        <v>195</v>
      </c>
      <c r="C11" s="65" t="s">
        <v>72</v>
      </c>
      <c r="D11" s="69">
        <f>R11+S11</f>
        <v>61.5</v>
      </c>
      <c r="E11" s="69">
        <f>SUM(P11+(D11*Q11))</f>
        <v>32.535000000000004</v>
      </c>
      <c r="F11" s="68">
        <v>0.35</v>
      </c>
      <c r="G11" s="69">
        <f t="shared" si="0"/>
        <v>126.94725</v>
      </c>
      <c r="H11" s="69">
        <f>SUM(R11*1.5)+S11</f>
        <v>87.25</v>
      </c>
      <c r="I11" s="69">
        <f>SUM((H11+(H11*Q11)+P11)*(1+F11))</f>
        <v>162.75262500000002</v>
      </c>
      <c r="J11" s="69">
        <f>SUM(R11*1.5)+S11</f>
        <v>87.25</v>
      </c>
      <c r="K11" s="69">
        <f>SUM((J11+(J11*Q11)+P11)*(1+F11))</f>
        <v>162.75262500000002</v>
      </c>
      <c r="L11" s="69">
        <f>SUM(R11*1.5)+S11</f>
        <v>87.25</v>
      </c>
      <c r="M11" s="69">
        <f>SUM(L11+(L11*Q11)+P11)*(1+F11)</f>
        <v>162.75262500000002</v>
      </c>
      <c r="N11" s="69">
        <f>SUM(R11*2)+S11</f>
        <v>113</v>
      </c>
      <c r="O11" s="69">
        <f>SUM((N11+(N11*Q11)+P11)*(1+F11))</f>
        <v>198.55800000000002</v>
      </c>
      <c r="P11" s="95">
        <f>PW!$J$56</f>
        <v>30.69</v>
      </c>
      <c r="Q11" s="197">
        <f>PW!$I$56</f>
        <v>0.03</v>
      </c>
      <c r="R11" s="69">
        <f>PW!$F$56</f>
        <v>51.5</v>
      </c>
      <c r="S11" s="69">
        <f>PW!$G$56</f>
        <v>10</v>
      </c>
      <c r="T11" s="59">
        <v>28</v>
      </c>
    </row>
    <row r="12" spans="1:20" ht="105">
      <c r="A12" s="75" t="s">
        <v>163</v>
      </c>
      <c r="B12" s="66" t="s">
        <v>195</v>
      </c>
      <c r="C12" s="65" t="s">
        <v>76</v>
      </c>
      <c r="D12" s="67">
        <f>PW!$F$86</f>
        <v>50.5</v>
      </c>
      <c r="E12" s="67">
        <f>SUM((P12+(D12*Q12)))</f>
        <v>35.035000000000004</v>
      </c>
      <c r="F12" s="68">
        <v>0.35</v>
      </c>
      <c r="G12" s="69">
        <f t="shared" si="0"/>
        <v>115.47225</v>
      </c>
      <c r="H12" s="69">
        <f t="shared" si="1"/>
        <v>75.75</v>
      </c>
      <c r="I12" s="69">
        <f>SUM((H12+(P12+H12*Q12))*((1+F12)))</f>
        <v>150.58237500000001</v>
      </c>
      <c r="J12" s="69">
        <f t="shared" si="2"/>
        <v>75.75</v>
      </c>
      <c r="K12" s="69">
        <f>SUM((J12+(P12+J12*Q12))*((1+F12)))</f>
        <v>150.58237500000001</v>
      </c>
      <c r="L12" s="69">
        <f t="shared" si="3"/>
        <v>75.75</v>
      </c>
      <c r="M12" s="69">
        <f>SUM((L12+(P12+L12*Q12))*((1+F12)))</f>
        <v>150.58237500000001</v>
      </c>
      <c r="N12" s="69">
        <f t="shared" si="4"/>
        <v>101</v>
      </c>
      <c r="O12" s="69">
        <f>SUM((N12+(P12+N12*Q12))*((1+F12)))</f>
        <v>185.69250000000002</v>
      </c>
      <c r="P12" s="95">
        <f>PW!$J$86</f>
        <v>33.520000000000003</v>
      </c>
      <c r="Q12" s="197">
        <f>PW!$I$86</f>
        <v>0.03</v>
      </c>
      <c r="R12" s="69"/>
      <c r="S12" s="69"/>
      <c r="T12" s="59">
        <v>48</v>
      </c>
    </row>
    <row r="13" spans="1:20" ht="120">
      <c r="A13" s="76" t="s">
        <v>104</v>
      </c>
      <c r="B13" s="66" t="s">
        <v>180</v>
      </c>
      <c r="C13" s="77" t="s">
        <v>114</v>
      </c>
      <c r="D13" s="69">
        <f>PW!$F$68</f>
        <v>61.56</v>
      </c>
      <c r="E13" s="69">
        <f>SUM(P13+(D13*Q13))</f>
        <v>36.209199999999996</v>
      </c>
      <c r="F13" s="68">
        <v>0.35</v>
      </c>
      <c r="G13" s="69">
        <f t="shared" ref="G13" si="5">SUM(D13:E13)*(1+F13)</f>
        <v>131.98842000000002</v>
      </c>
      <c r="H13" s="69">
        <f t="shared" si="1"/>
        <v>92.34</v>
      </c>
      <c r="I13" s="69">
        <f>SUM((H13+(P13+H13*Q13))*((1+F13)))</f>
        <v>176.45013</v>
      </c>
      <c r="J13" s="69">
        <f t="shared" si="2"/>
        <v>92.34</v>
      </c>
      <c r="K13" s="69">
        <f>SUM((J13+(P13+J13*Q13))*((1+F13)))</f>
        <v>176.45013</v>
      </c>
      <c r="L13" s="74">
        <f t="shared" si="3"/>
        <v>92.34</v>
      </c>
      <c r="M13" s="69">
        <f>SUM((L13+(P13+L13*Q13))*((1+F13)))</f>
        <v>176.45013</v>
      </c>
      <c r="N13" s="74">
        <f t="shared" si="4"/>
        <v>123.12</v>
      </c>
      <c r="O13" s="69">
        <f>SUM((N13+(P13+N13*Q13))*((1+F13)))</f>
        <v>220.91184000000001</v>
      </c>
      <c r="P13" s="95">
        <f>PW!$J$68</f>
        <v>31.9</v>
      </c>
      <c r="Q13" s="197">
        <f>PW!$I$68</f>
        <v>7.0000000000000007E-2</v>
      </c>
      <c r="R13" s="69"/>
      <c r="S13" s="69"/>
      <c r="T13" s="59">
        <v>35</v>
      </c>
    </row>
    <row r="14" spans="1:20" ht="45">
      <c r="A14" s="88" t="s">
        <v>39</v>
      </c>
      <c r="B14" s="66" t="s">
        <v>186</v>
      </c>
      <c r="C14" s="79"/>
      <c r="D14" s="83"/>
      <c r="E14" s="83"/>
      <c r="F14" s="81"/>
      <c r="G14" s="82">
        <v>85</v>
      </c>
      <c r="H14" s="83"/>
      <c r="I14" s="69">
        <f>SUM(G14*1.5)</f>
        <v>127.5</v>
      </c>
      <c r="J14" s="83"/>
      <c r="K14" s="69">
        <f>SUM(G14*1.5)</f>
        <v>127.5</v>
      </c>
      <c r="L14" s="83"/>
      <c r="M14" s="69">
        <f>SUM(G14*1.5)</f>
        <v>127.5</v>
      </c>
      <c r="N14" s="83"/>
      <c r="O14" s="69">
        <f>SUM(G14*2)</f>
        <v>170</v>
      </c>
      <c r="P14" s="95"/>
      <c r="Q14" s="95"/>
      <c r="R14" s="69"/>
      <c r="S14" s="69"/>
    </row>
    <row r="15" spans="1:20" ht="45">
      <c r="A15" s="88" t="s">
        <v>36</v>
      </c>
      <c r="B15" s="66" t="s">
        <v>185</v>
      </c>
      <c r="C15" s="80"/>
      <c r="D15" s="83"/>
      <c r="E15" s="83"/>
      <c r="F15" s="81"/>
      <c r="G15" s="82">
        <v>90</v>
      </c>
      <c r="H15" s="83"/>
      <c r="I15" s="69">
        <f>SUM(G15*1.5)</f>
        <v>135</v>
      </c>
      <c r="J15" s="83"/>
      <c r="K15" s="69">
        <f>SUM(G15*1.5)</f>
        <v>135</v>
      </c>
      <c r="L15" s="83"/>
      <c r="M15" s="69">
        <f>SUM(G15*1.5)</f>
        <v>135</v>
      </c>
      <c r="N15" s="83"/>
      <c r="O15" s="69">
        <f>SUM(G15*2)</f>
        <v>180</v>
      </c>
      <c r="P15" s="95"/>
      <c r="Q15" s="95"/>
      <c r="R15" s="69"/>
      <c r="S15" s="69"/>
    </row>
    <row r="16" spans="1:20" ht="60">
      <c r="A16" s="93" t="s">
        <v>54</v>
      </c>
      <c r="B16" s="84" t="s">
        <v>184</v>
      </c>
      <c r="C16" s="80"/>
      <c r="D16" s="83"/>
      <c r="E16" s="83"/>
      <c r="F16" s="81"/>
      <c r="G16" s="82">
        <v>90</v>
      </c>
      <c r="H16" s="83"/>
      <c r="I16" s="69">
        <f>SUM(G16*1.5)</f>
        <v>135</v>
      </c>
      <c r="J16" s="83"/>
      <c r="K16" s="69">
        <f>SUM(G16*1.5)</f>
        <v>135</v>
      </c>
      <c r="L16" s="83"/>
      <c r="M16" s="69">
        <f>SUM(G16*1.5)</f>
        <v>135</v>
      </c>
      <c r="N16" s="83"/>
      <c r="O16" s="69">
        <f>SUM(G16*2)</f>
        <v>180</v>
      </c>
      <c r="P16" s="95"/>
      <c r="Q16" s="95"/>
      <c r="R16" s="69"/>
      <c r="S16" s="69"/>
    </row>
    <row r="17" spans="1:19" ht="75.75" thickBot="1">
      <c r="A17" s="72" t="s">
        <v>141</v>
      </c>
      <c r="B17" s="85" t="s">
        <v>183</v>
      </c>
      <c r="C17" s="80"/>
      <c r="D17" s="83"/>
      <c r="E17" s="83"/>
      <c r="F17" s="81"/>
      <c r="G17" s="82">
        <v>85</v>
      </c>
      <c r="H17" s="83"/>
      <c r="I17" s="69">
        <f>SUM(G17*1.5)</f>
        <v>127.5</v>
      </c>
      <c r="J17" s="83"/>
      <c r="K17" s="69">
        <f>SUM(G17*1.5)</f>
        <v>127.5</v>
      </c>
      <c r="L17" s="83"/>
      <c r="M17" s="69">
        <f>SUM(G17*1.5)</f>
        <v>127.5</v>
      </c>
      <c r="N17" s="83"/>
      <c r="O17" s="69">
        <f>SUM(G17*2)</f>
        <v>170</v>
      </c>
      <c r="P17" s="95"/>
      <c r="Q17" s="95"/>
      <c r="R17" s="69"/>
      <c r="S17" s="69"/>
    </row>
    <row r="18" spans="1:19" ht="60.75" thickTop="1">
      <c r="A18" s="93" t="s">
        <v>55</v>
      </c>
      <c r="B18" s="87" t="s">
        <v>182</v>
      </c>
      <c r="C18" s="80"/>
      <c r="D18" s="83"/>
      <c r="E18" s="83"/>
      <c r="F18" s="81"/>
      <c r="G18" s="82">
        <v>85</v>
      </c>
      <c r="H18" s="83"/>
      <c r="I18" s="69">
        <f>SUM(G18*1.5)</f>
        <v>127.5</v>
      </c>
      <c r="J18" s="83"/>
      <c r="K18" s="69">
        <f>SUM(G18*1.5)</f>
        <v>127.5</v>
      </c>
      <c r="L18" s="83"/>
      <c r="M18" s="69">
        <f>SUM(G18*1.5)</f>
        <v>127.5</v>
      </c>
      <c r="N18" s="83"/>
      <c r="O18" s="69">
        <f>SUM(G18*2)</f>
        <v>170</v>
      </c>
      <c r="P18" s="95"/>
      <c r="Q18" s="95"/>
      <c r="R18" s="69"/>
      <c r="S18" s="69"/>
    </row>
    <row r="19" spans="1:19">
      <c r="A19" s="88" t="s">
        <v>38</v>
      </c>
      <c r="B19" s="66">
        <v>8</v>
      </c>
      <c r="C19" s="80"/>
      <c r="D19" s="83"/>
      <c r="E19" s="83"/>
      <c r="F19" s="81"/>
      <c r="G19" s="83"/>
      <c r="H19" s="83"/>
      <c r="I19" s="83"/>
      <c r="J19" s="83"/>
      <c r="K19" s="83"/>
      <c r="L19" s="83"/>
      <c r="M19" s="83"/>
      <c r="N19" s="83"/>
      <c r="O19" s="83"/>
      <c r="P19" s="95"/>
      <c r="Q19" s="95"/>
      <c r="R19" s="69"/>
      <c r="S19" s="69"/>
    </row>
    <row r="20" spans="1:19" ht="15.75" thickBot="1">
      <c r="A20" s="88" t="s">
        <v>37</v>
      </c>
      <c r="B20" s="89">
        <v>2</v>
      </c>
      <c r="C20" s="80"/>
      <c r="D20" s="83"/>
      <c r="E20" s="83"/>
      <c r="F20" s="81"/>
      <c r="G20" s="83"/>
      <c r="H20" s="83"/>
      <c r="I20" s="83"/>
      <c r="J20" s="83"/>
      <c r="K20" s="83"/>
      <c r="L20" s="83"/>
      <c r="M20" s="83"/>
      <c r="N20" s="83"/>
      <c r="O20" s="83"/>
      <c r="P20" s="95"/>
      <c r="Q20" s="95"/>
      <c r="R20" s="69"/>
      <c r="S20" s="69"/>
    </row>
    <row r="21" spans="1:19" ht="60">
      <c r="A21" s="93" t="s">
        <v>56</v>
      </c>
      <c r="B21" s="87" t="s">
        <v>181</v>
      </c>
      <c r="C21" s="80"/>
      <c r="D21" s="83"/>
      <c r="E21" s="83"/>
      <c r="F21" s="81"/>
      <c r="G21" s="82">
        <v>100</v>
      </c>
      <c r="H21" s="83"/>
      <c r="I21" s="69">
        <f>SUM(G21*1.5)</f>
        <v>150</v>
      </c>
      <c r="J21" s="83"/>
      <c r="K21" s="69">
        <f>SUM(G21*1.5)</f>
        <v>150</v>
      </c>
      <c r="L21" s="83"/>
      <c r="M21" s="69">
        <f>SUM(G21*1.5)</f>
        <v>150</v>
      </c>
      <c r="N21" s="83"/>
      <c r="O21" s="69">
        <f>SUM(G21*2)</f>
        <v>200</v>
      </c>
      <c r="P21" s="95"/>
      <c r="Q21" s="95"/>
      <c r="R21" s="69"/>
      <c r="S21" s="69"/>
    </row>
    <row r="22" spans="1:19">
      <c r="A22" s="88" t="s">
        <v>38</v>
      </c>
      <c r="B22" s="94">
        <v>8</v>
      </c>
      <c r="C22" s="80"/>
      <c r="D22" s="83"/>
      <c r="E22" s="83"/>
      <c r="F22" s="81"/>
      <c r="G22" s="83"/>
      <c r="H22" s="83"/>
      <c r="I22" s="83"/>
      <c r="J22" s="83"/>
      <c r="K22" s="83"/>
      <c r="L22" s="83"/>
      <c r="M22" s="83"/>
      <c r="N22" s="83"/>
      <c r="O22" s="83"/>
      <c r="P22" s="95"/>
      <c r="Q22" s="95"/>
      <c r="R22" s="69"/>
      <c r="S22" s="69"/>
    </row>
    <row r="23" spans="1:19">
      <c r="A23" s="88" t="s">
        <v>37</v>
      </c>
      <c r="B23" s="64">
        <v>2</v>
      </c>
      <c r="C23" s="80"/>
      <c r="D23" s="83"/>
      <c r="E23" s="83"/>
      <c r="F23" s="81"/>
      <c r="G23" s="83"/>
      <c r="H23" s="83"/>
      <c r="I23" s="83"/>
      <c r="J23" s="83"/>
      <c r="K23" s="83"/>
      <c r="L23" s="83"/>
      <c r="M23" s="83"/>
      <c r="N23" s="83"/>
      <c r="O23" s="83"/>
      <c r="P23" s="152"/>
      <c r="Q23" s="152"/>
      <c r="R23" s="69"/>
      <c r="S23" s="69"/>
    </row>
  </sheetData>
  <autoFilter ref="A3:O23" xr:uid="{84698DA7-14B5-4D57-B861-C5CAC4A9C519}"/>
  <mergeCells count="1">
    <mergeCell ref="A1:E1"/>
  </mergeCells>
  <printOptions horizontalCentered="1"/>
  <pageMargins left="0.45" right="0.45" top="0.75" bottom="1" header="0.5" footer="0.5"/>
  <pageSetup paperSize="3" scale="43" fitToHeight="0" orientation="landscape" r:id="rId1"/>
  <headerFooter alignWithMargins="0">
    <oddHeader>&amp;LGROUP 77201, AWARD 23150
INTELLIGENT FACILITY &amp;&amp; SECURITY SYSTEMS AND SOLUTIONS
&amp;RCOMALLI GROUP INC
CONTRACT NO.: PT68772</oddHeader>
    <oddFooter>&amp;L&amp;F
&amp;A&amp;REffective Dates:
Equipment: 10/30/19
Prevailing Wage Rates: 7/1/25
Non-Prevailing Wage Rates: 10/30/19</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6">
    <pageSetUpPr fitToPage="1"/>
  </sheetPr>
  <dimension ref="A1:R19"/>
  <sheetViews>
    <sheetView topLeftCell="A2" zoomScale="80" zoomScaleNormal="80" workbookViewId="0">
      <selection activeCell="A2" sqref="A2:J2"/>
    </sheetView>
  </sheetViews>
  <sheetFormatPr defaultColWidth="9.28515625" defaultRowHeight="15"/>
  <cols>
    <col min="1" max="1" width="54.42578125" style="59" customWidth="1"/>
    <col min="2" max="2" width="123.5703125" style="59" bestFit="1" customWidth="1"/>
    <col min="3" max="3" width="70.7109375" style="59" bestFit="1" customWidth="1"/>
    <col min="4" max="4" width="20" style="70" bestFit="1" customWidth="1"/>
    <col min="5" max="5" width="18" style="70" bestFit="1" customWidth="1"/>
    <col min="6" max="6" width="11.42578125" style="58" bestFit="1" customWidth="1"/>
    <col min="7" max="7" width="15.85546875" style="70" bestFit="1" customWidth="1"/>
    <col min="8" max="8" width="17.28515625" style="70" bestFit="1" customWidth="1"/>
    <col min="9" max="9" width="21" style="70" bestFit="1" customWidth="1"/>
    <col min="10" max="10" width="19.28515625" style="70" bestFit="1" customWidth="1"/>
    <col min="11" max="11" width="24.85546875" style="70" bestFit="1" customWidth="1"/>
    <col min="12" max="12" width="19.42578125" style="70" bestFit="1" customWidth="1"/>
    <col min="13" max="13" width="18.140625" style="70" bestFit="1" customWidth="1"/>
    <col min="14" max="14" width="20.140625" style="70" bestFit="1" customWidth="1"/>
    <col min="15" max="15" width="21.42578125" style="70" bestFit="1" customWidth="1"/>
    <col min="16" max="16" width="11.28515625" style="70" hidden="1" customWidth="1"/>
    <col min="17" max="17" width="7.7109375" style="70" hidden="1" customWidth="1"/>
    <col min="18" max="18" width="12.42578125" style="70" hidden="1" customWidth="1"/>
    <col min="19" max="19" width="9.28515625" style="59" customWidth="1"/>
    <col min="20" max="16384" width="9.28515625" style="59"/>
  </cols>
  <sheetData>
    <row r="1" spans="1:18" ht="18.75">
      <c r="A1" s="60" t="s">
        <v>49</v>
      </c>
    </row>
    <row r="2" spans="1:18" ht="18.75">
      <c r="A2" s="60"/>
      <c r="B2" s="54" t="s">
        <v>15571</v>
      </c>
      <c r="C2" s="59" t="str">
        <f>'Cover Page'!B3</f>
        <v>Comalli Group Inc.</v>
      </c>
    </row>
    <row r="3" spans="1:18" ht="45">
      <c r="A3" s="61" t="s">
        <v>26</v>
      </c>
      <c r="B3" s="61" t="s">
        <v>27</v>
      </c>
      <c r="C3" s="62" t="s">
        <v>61</v>
      </c>
      <c r="D3" s="90" t="s">
        <v>28</v>
      </c>
      <c r="E3" s="90" t="s">
        <v>29</v>
      </c>
      <c r="F3" s="63" t="s">
        <v>30</v>
      </c>
      <c r="G3" s="90" t="s">
        <v>43</v>
      </c>
      <c r="H3" s="90" t="s">
        <v>42</v>
      </c>
      <c r="I3" s="90" t="s">
        <v>41</v>
      </c>
      <c r="J3" s="90" t="s">
        <v>31</v>
      </c>
      <c r="K3" s="90" t="s">
        <v>32</v>
      </c>
      <c r="L3" s="90" t="s">
        <v>33</v>
      </c>
      <c r="M3" s="90" t="s">
        <v>34</v>
      </c>
      <c r="N3" s="91" t="s">
        <v>40</v>
      </c>
      <c r="O3" s="90" t="s">
        <v>35</v>
      </c>
      <c r="P3" s="90"/>
      <c r="Q3" s="90"/>
      <c r="R3" s="198" t="s">
        <v>15578</v>
      </c>
    </row>
    <row r="4" spans="1:18" ht="135">
      <c r="A4" s="65" t="s">
        <v>78</v>
      </c>
      <c r="B4" s="66" t="s">
        <v>194</v>
      </c>
      <c r="C4" s="65" t="s">
        <v>79</v>
      </c>
      <c r="D4" s="145">
        <f>PW!F69</f>
        <v>50</v>
      </c>
      <c r="E4" s="145">
        <f>SUM(P4+(D4*Q4))</f>
        <v>33</v>
      </c>
      <c r="F4" s="68">
        <v>0.35</v>
      </c>
      <c r="G4" s="92">
        <f t="shared" ref="G4:G9" si="0">SUM(D4:E4)*(1+F4)</f>
        <v>112.05000000000001</v>
      </c>
      <c r="H4" s="69">
        <f t="shared" ref="H4:H9" si="1">SUM(D4*1.5)</f>
        <v>75</v>
      </c>
      <c r="I4" s="69">
        <f>SUM((H4+E4)*(1+F4))</f>
        <v>145.80000000000001</v>
      </c>
      <c r="J4" s="69">
        <f t="shared" ref="J4:J9" si="2">SUM(D4*1.5)</f>
        <v>75</v>
      </c>
      <c r="K4" s="69">
        <f>SUM((J4+E4)*(1+F4))</f>
        <v>145.80000000000001</v>
      </c>
      <c r="L4" s="69">
        <f t="shared" ref="L4:L9" si="3">SUM(D4*1.5)</f>
        <v>75</v>
      </c>
      <c r="M4" s="69">
        <f>SUM(E4+L4)*(1+F4)</f>
        <v>145.80000000000001</v>
      </c>
      <c r="N4" s="69">
        <f t="shared" ref="N4:N9" si="4">SUM(D4*2)</f>
        <v>100</v>
      </c>
      <c r="O4" s="69">
        <f>SUM((N4+E4)*(1+F4))</f>
        <v>179.55</v>
      </c>
      <c r="P4" s="69">
        <f>PW!J69</f>
        <v>31.5</v>
      </c>
      <c r="Q4" s="196">
        <f>PW!I69</f>
        <v>0.03</v>
      </c>
      <c r="R4" s="64">
        <v>36</v>
      </c>
    </row>
    <row r="5" spans="1:18" ht="135">
      <c r="A5" s="65" t="s">
        <v>80</v>
      </c>
      <c r="B5" s="66" t="s">
        <v>194</v>
      </c>
      <c r="C5" s="65" t="s">
        <v>81</v>
      </c>
      <c r="D5" s="67">
        <f>PW!F91</f>
        <v>43.5</v>
      </c>
      <c r="E5" s="67">
        <f>SUM((D5*Q5)+P5)</f>
        <v>28.381249999999998</v>
      </c>
      <c r="F5" s="68">
        <v>0.35</v>
      </c>
      <c r="G5" s="69">
        <f t="shared" si="0"/>
        <v>97.039687499999999</v>
      </c>
      <c r="H5" s="69">
        <f t="shared" si="1"/>
        <v>65.25</v>
      </c>
      <c r="I5" s="69">
        <f>SUM((H5+(H5*Q5+P5))*(1+F5))</f>
        <v>128.09053125000003</v>
      </c>
      <c r="J5" s="69">
        <f t="shared" si="2"/>
        <v>65.25</v>
      </c>
      <c r="K5" s="69">
        <f>SUM((J5+(J5*Q5+P5))*(1+F5))</f>
        <v>128.09053125000003</v>
      </c>
      <c r="L5" s="69">
        <f t="shared" si="3"/>
        <v>65.25</v>
      </c>
      <c r="M5" s="69">
        <f>SUM((L5+(L5*Q5+P5))*(1+F5))</f>
        <v>128.09053125000003</v>
      </c>
      <c r="N5" s="69">
        <f t="shared" si="4"/>
        <v>87</v>
      </c>
      <c r="O5" s="69">
        <f>SUM((N5+(N5*Q5+P5))*(1+F5))</f>
        <v>159.14137500000001</v>
      </c>
      <c r="P5" s="69">
        <f>PW!J91</f>
        <v>25.88</v>
      </c>
      <c r="Q5" s="196">
        <f>PW!I91</f>
        <v>5.7500000000000002E-2</v>
      </c>
      <c r="R5" s="64">
        <v>52</v>
      </c>
    </row>
    <row r="6" spans="1:18" ht="135">
      <c r="A6" s="65" t="s">
        <v>82</v>
      </c>
      <c r="B6" s="66" t="s">
        <v>199</v>
      </c>
      <c r="C6" s="77" t="s">
        <v>115</v>
      </c>
      <c r="D6" s="145">
        <f>PW!$F$68</f>
        <v>61.56</v>
      </c>
      <c r="E6" s="145">
        <f>SUM(P6+(D6*Q6))</f>
        <v>36.209199999999996</v>
      </c>
      <c r="F6" s="68">
        <v>0.35</v>
      </c>
      <c r="G6" s="69">
        <f t="shared" si="0"/>
        <v>131.98842000000002</v>
      </c>
      <c r="H6" s="69">
        <f t="shared" si="1"/>
        <v>92.34</v>
      </c>
      <c r="I6" s="69">
        <f>SUM((H6+(H6*Q6+P6))*(1+F6))</f>
        <v>176.45013</v>
      </c>
      <c r="J6" s="69">
        <f t="shared" si="2"/>
        <v>92.34</v>
      </c>
      <c r="K6" s="69">
        <f>SUM((J6+(J6*Q6+P6))*(1+F6))</f>
        <v>176.45013</v>
      </c>
      <c r="L6" s="74">
        <f t="shared" si="3"/>
        <v>92.34</v>
      </c>
      <c r="M6" s="69">
        <f>SUM((L6+(L6*Q6+P6))*(1+F6))</f>
        <v>176.45013</v>
      </c>
      <c r="N6" s="74">
        <f t="shared" si="4"/>
        <v>123.12</v>
      </c>
      <c r="O6" s="69">
        <f>SUM((N6+(N6*Q6+P6))*(1+F6))</f>
        <v>220.91184000000001</v>
      </c>
      <c r="P6" s="69">
        <f>PW!$J$68</f>
        <v>31.9</v>
      </c>
      <c r="Q6" s="196">
        <f>PW!$I$68</f>
        <v>7.0000000000000007E-2</v>
      </c>
      <c r="R6" s="64">
        <v>35</v>
      </c>
    </row>
    <row r="7" spans="1:18" ht="105">
      <c r="A7" s="75" t="s">
        <v>168</v>
      </c>
      <c r="B7" s="66" t="s">
        <v>197</v>
      </c>
      <c r="C7" s="65" t="s">
        <v>83</v>
      </c>
      <c r="D7" s="145">
        <f>PW!F69</f>
        <v>50</v>
      </c>
      <c r="E7" s="145">
        <f>SUM(P7+(D7*Q7))</f>
        <v>33</v>
      </c>
      <c r="F7" s="68">
        <v>0.35</v>
      </c>
      <c r="G7" s="69">
        <f t="shared" si="0"/>
        <v>112.05000000000001</v>
      </c>
      <c r="H7" s="69">
        <f t="shared" si="1"/>
        <v>75</v>
      </c>
      <c r="I7" s="69">
        <f>SUM((H7+E7)*(1+F7))</f>
        <v>145.80000000000001</v>
      </c>
      <c r="J7" s="69">
        <f t="shared" si="2"/>
        <v>75</v>
      </c>
      <c r="K7" s="69">
        <f>SUM((J7+E7)*(1+F7))</f>
        <v>145.80000000000001</v>
      </c>
      <c r="L7" s="69">
        <f t="shared" si="3"/>
        <v>75</v>
      </c>
      <c r="M7" s="69">
        <f>SUM(E7+L7)*(1+F7)</f>
        <v>145.80000000000001</v>
      </c>
      <c r="N7" s="69">
        <f t="shared" si="4"/>
        <v>100</v>
      </c>
      <c r="O7" s="69">
        <f>SUM((N7+E7)*(1+F7))</f>
        <v>179.55</v>
      </c>
      <c r="P7" s="69">
        <f>PW!$J$69</f>
        <v>31.5</v>
      </c>
      <c r="Q7" s="196">
        <f>PW!$I$69</f>
        <v>0.03</v>
      </c>
      <c r="R7" s="69">
        <v>36</v>
      </c>
    </row>
    <row r="8" spans="1:18" ht="75">
      <c r="A8" s="75" t="s">
        <v>167</v>
      </c>
      <c r="B8" s="66" t="s">
        <v>198</v>
      </c>
      <c r="C8" s="65" t="s">
        <v>84</v>
      </c>
      <c r="D8" s="67">
        <f>PW!F91</f>
        <v>43.5</v>
      </c>
      <c r="E8" s="67">
        <f>SUM((D8*Q8)+P8)</f>
        <v>28.381249999999998</v>
      </c>
      <c r="F8" s="68">
        <v>0.35</v>
      </c>
      <c r="G8" s="69">
        <f t="shared" si="0"/>
        <v>97.039687499999999</v>
      </c>
      <c r="H8" s="69">
        <f t="shared" si="1"/>
        <v>65.25</v>
      </c>
      <c r="I8" s="69">
        <f>SUM((H8+(H8*Q8+P8))*(1+F8))</f>
        <v>128.09053125000003</v>
      </c>
      <c r="J8" s="69">
        <f t="shared" si="2"/>
        <v>65.25</v>
      </c>
      <c r="K8" s="69">
        <f>SUM((J8+(J8*Q8+P8))*(1+F8))</f>
        <v>128.09053125000003</v>
      </c>
      <c r="L8" s="69">
        <f t="shared" si="3"/>
        <v>65.25</v>
      </c>
      <c r="M8" s="69">
        <f>SUM(L8+(L8*Q8+P8))*(1+F8)</f>
        <v>128.09053125000003</v>
      </c>
      <c r="N8" s="69">
        <f t="shared" si="4"/>
        <v>87</v>
      </c>
      <c r="O8" s="69">
        <f>SUM((N8+(N8*Q8+P8))*(1+F8))</f>
        <v>159.14137500000001</v>
      </c>
      <c r="P8" s="69">
        <f>PW!J91</f>
        <v>25.88</v>
      </c>
      <c r="Q8" s="196">
        <f>PW!I91</f>
        <v>5.7500000000000002E-2</v>
      </c>
      <c r="R8" s="64">
        <v>52</v>
      </c>
    </row>
    <row r="9" spans="1:18" ht="135">
      <c r="A9" s="76" t="s">
        <v>105</v>
      </c>
      <c r="B9" s="66" t="s">
        <v>180</v>
      </c>
      <c r="C9" s="77" t="s">
        <v>116</v>
      </c>
      <c r="D9" s="145">
        <f>PW!$F$68</f>
        <v>61.56</v>
      </c>
      <c r="E9" s="145">
        <f>SUM(P9+(D9*Q9))</f>
        <v>36.209199999999996</v>
      </c>
      <c r="F9" s="68">
        <v>0.35</v>
      </c>
      <c r="G9" s="69">
        <f t="shared" si="0"/>
        <v>131.98842000000002</v>
      </c>
      <c r="H9" s="69">
        <f t="shared" si="1"/>
        <v>92.34</v>
      </c>
      <c r="I9" s="69">
        <f>SUM((H9+(H9*Q9+P9))*(1+F9))</f>
        <v>176.45013</v>
      </c>
      <c r="J9" s="69">
        <f t="shared" si="2"/>
        <v>92.34</v>
      </c>
      <c r="K9" s="74">
        <f>SUM((J9+(J9*Q9+P9))*(1+F9))</f>
        <v>176.45013</v>
      </c>
      <c r="L9" s="74">
        <f t="shared" si="3"/>
        <v>92.34</v>
      </c>
      <c r="M9" s="74">
        <f>SUM((L9+(L9*Q9+P9))*(1+F9))</f>
        <v>176.45013</v>
      </c>
      <c r="N9" s="74">
        <f t="shared" si="4"/>
        <v>123.12</v>
      </c>
      <c r="O9" s="74">
        <f>SUM((N9+(N9*Q9+P9))*(1+F9))</f>
        <v>220.91184000000001</v>
      </c>
      <c r="P9" s="69">
        <f>PW!$J$68</f>
        <v>31.9</v>
      </c>
      <c r="Q9" s="196">
        <f>PW!$I$68</f>
        <v>7.0000000000000007E-2</v>
      </c>
      <c r="R9" s="64">
        <v>35</v>
      </c>
    </row>
    <row r="10" spans="1:18" ht="45">
      <c r="A10" s="88" t="s">
        <v>39</v>
      </c>
      <c r="B10" s="66" t="s">
        <v>186</v>
      </c>
      <c r="C10" s="79"/>
      <c r="D10" s="83"/>
      <c r="E10" s="83"/>
      <c r="F10" s="81"/>
      <c r="G10" s="82">
        <v>85</v>
      </c>
      <c r="H10" s="83"/>
      <c r="I10" s="69">
        <f>SUM(G10*1.5)</f>
        <v>127.5</v>
      </c>
      <c r="J10" s="83"/>
      <c r="K10" s="69">
        <f>SUM(G10*1.5)</f>
        <v>127.5</v>
      </c>
      <c r="L10" s="83"/>
      <c r="M10" s="69">
        <f>SUM(G10*1.5)</f>
        <v>127.5</v>
      </c>
      <c r="N10" s="83"/>
      <c r="O10" s="69">
        <f>SUM(G10*2)</f>
        <v>170</v>
      </c>
      <c r="P10" s="69"/>
      <c r="Q10" s="69"/>
      <c r="R10" s="69"/>
    </row>
    <row r="11" spans="1:18" ht="45">
      <c r="A11" s="88" t="s">
        <v>36</v>
      </c>
      <c r="B11" s="66" t="s">
        <v>185</v>
      </c>
      <c r="C11" s="79"/>
      <c r="D11" s="83"/>
      <c r="E11" s="83"/>
      <c r="F11" s="81"/>
      <c r="G11" s="82">
        <v>90</v>
      </c>
      <c r="H11" s="83"/>
      <c r="I11" s="69">
        <f>SUM(G11*1.5)</f>
        <v>135</v>
      </c>
      <c r="J11" s="83"/>
      <c r="K11" s="69">
        <f>SUM(G11*1.5)</f>
        <v>135</v>
      </c>
      <c r="L11" s="83"/>
      <c r="M11" s="69">
        <f>SUM(G11*1.5)</f>
        <v>135</v>
      </c>
      <c r="N11" s="83"/>
      <c r="O11" s="69">
        <f>SUM(G11*2)</f>
        <v>180</v>
      </c>
      <c r="P11" s="69"/>
      <c r="Q11" s="69"/>
      <c r="R11" s="69"/>
    </row>
    <row r="12" spans="1:18" ht="60">
      <c r="A12" s="93" t="s">
        <v>54</v>
      </c>
      <c r="B12" s="84" t="s">
        <v>184</v>
      </c>
      <c r="C12" s="79"/>
      <c r="D12" s="83"/>
      <c r="E12" s="83"/>
      <c r="F12" s="81"/>
      <c r="G12" s="82">
        <v>90</v>
      </c>
      <c r="H12" s="83"/>
      <c r="I12" s="69">
        <f>SUM(G12*1.5)</f>
        <v>135</v>
      </c>
      <c r="J12" s="83"/>
      <c r="K12" s="69">
        <f>SUM(G12*1.5)</f>
        <v>135</v>
      </c>
      <c r="L12" s="83"/>
      <c r="M12" s="69">
        <f>SUM(G12*1.5)</f>
        <v>135</v>
      </c>
      <c r="N12" s="83"/>
      <c r="O12" s="69">
        <f>SUM(G12*2)</f>
        <v>180</v>
      </c>
      <c r="P12" s="69"/>
      <c r="Q12" s="69"/>
      <c r="R12" s="69"/>
    </row>
    <row r="13" spans="1:18" ht="75.75" thickBot="1">
      <c r="A13" s="72" t="s">
        <v>141</v>
      </c>
      <c r="B13" s="85" t="s">
        <v>183</v>
      </c>
      <c r="C13" s="86"/>
      <c r="D13" s="83"/>
      <c r="E13" s="83"/>
      <c r="F13" s="81"/>
      <c r="G13" s="82">
        <v>85</v>
      </c>
      <c r="H13" s="83"/>
      <c r="I13" s="69">
        <f>SUM(G13*1.5)</f>
        <v>127.5</v>
      </c>
      <c r="J13" s="83"/>
      <c r="K13" s="69">
        <f>SUM(G13*1.5)</f>
        <v>127.5</v>
      </c>
      <c r="L13" s="83"/>
      <c r="M13" s="69">
        <f>SUM(G13*1.5)</f>
        <v>127.5</v>
      </c>
      <c r="N13" s="83"/>
      <c r="O13" s="69">
        <f>SUM(G13*2)</f>
        <v>170</v>
      </c>
      <c r="P13" s="69"/>
      <c r="Q13" s="69"/>
      <c r="R13" s="69"/>
    </row>
    <row r="14" spans="1:18" ht="60.75" thickTop="1">
      <c r="A14" s="93" t="s">
        <v>55</v>
      </c>
      <c r="B14" s="87" t="s">
        <v>182</v>
      </c>
      <c r="C14" s="86"/>
      <c r="D14" s="83"/>
      <c r="E14" s="83"/>
      <c r="F14" s="81"/>
      <c r="G14" s="82">
        <v>85</v>
      </c>
      <c r="H14" s="83"/>
      <c r="I14" s="69">
        <f>SUM(G14*1.5)</f>
        <v>127.5</v>
      </c>
      <c r="J14" s="83"/>
      <c r="K14" s="69">
        <f>SUM(G14*1.5)</f>
        <v>127.5</v>
      </c>
      <c r="L14" s="83"/>
      <c r="M14" s="69">
        <f>SUM(G14*1.5)</f>
        <v>127.5</v>
      </c>
      <c r="N14" s="83"/>
      <c r="O14" s="69">
        <f>SUM(G14*2)</f>
        <v>170</v>
      </c>
      <c r="P14" s="69"/>
      <c r="Q14" s="69"/>
      <c r="R14" s="69"/>
    </row>
    <row r="15" spans="1:18">
      <c r="A15" s="88" t="s">
        <v>38</v>
      </c>
      <c r="B15" s="66">
        <v>8</v>
      </c>
      <c r="C15" s="86"/>
      <c r="D15" s="83"/>
      <c r="E15" s="83"/>
      <c r="F15" s="81"/>
      <c r="G15" s="83"/>
      <c r="H15" s="83"/>
      <c r="I15" s="83"/>
      <c r="J15" s="83"/>
      <c r="K15" s="83"/>
      <c r="L15" s="83"/>
      <c r="M15" s="83"/>
      <c r="N15" s="83"/>
      <c r="O15" s="83"/>
      <c r="P15" s="69"/>
      <c r="Q15" s="69"/>
      <c r="R15" s="69"/>
    </row>
    <row r="16" spans="1:18" ht="15.75" thickBot="1">
      <c r="A16" s="88" t="s">
        <v>37</v>
      </c>
      <c r="B16" s="89">
        <v>2</v>
      </c>
      <c r="C16" s="86"/>
      <c r="D16" s="83"/>
      <c r="E16" s="83"/>
      <c r="F16" s="81"/>
      <c r="G16" s="83"/>
      <c r="H16" s="83"/>
      <c r="I16" s="83"/>
      <c r="J16" s="83"/>
      <c r="K16" s="83"/>
      <c r="L16" s="83"/>
      <c r="M16" s="83"/>
      <c r="N16" s="83"/>
      <c r="O16" s="83"/>
      <c r="P16" s="69"/>
      <c r="Q16" s="69"/>
      <c r="R16" s="69"/>
    </row>
    <row r="17" spans="1:18" ht="60">
      <c r="A17" s="93" t="s">
        <v>56</v>
      </c>
      <c r="B17" s="87" t="s">
        <v>181</v>
      </c>
      <c r="C17" s="86"/>
      <c r="D17" s="83"/>
      <c r="E17" s="83"/>
      <c r="F17" s="81"/>
      <c r="G17" s="82">
        <v>100</v>
      </c>
      <c r="H17" s="83"/>
      <c r="I17" s="69">
        <f>SUM(G17*1.5)</f>
        <v>150</v>
      </c>
      <c r="J17" s="83"/>
      <c r="K17" s="69">
        <f>SUM(G17*1.5)</f>
        <v>150</v>
      </c>
      <c r="L17" s="83"/>
      <c r="M17" s="69">
        <f>SUM(G17*1.5)</f>
        <v>150</v>
      </c>
      <c r="N17" s="83"/>
      <c r="O17" s="69">
        <f>SUM(G17*2)</f>
        <v>200</v>
      </c>
      <c r="P17" s="69"/>
      <c r="Q17" s="69"/>
      <c r="R17" s="69"/>
    </row>
    <row r="18" spans="1:18">
      <c r="A18" s="88" t="s">
        <v>38</v>
      </c>
      <c r="B18" s="94">
        <v>8</v>
      </c>
      <c r="C18" s="80"/>
      <c r="D18" s="83"/>
      <c r="E18" s="83"/>
      <c r="F18" s="81"/>
      <c r="G18" s="83"/>
      <c r="H18" s="83"/>
      <c r="I18" s="83"/>
      <c r="J18" s="83"/>
      <c r="K18" s="83"/>
      <c r="L18" s="83"/>
      <c r="M18" s="83"/>
      <c r="N18" s="83"/>
      <c r="O18" s="83"/>
      <c r="P18" s="69"/>
      <c r="Q18" s="69"/>
      <c r="R18" s="69"/>
    </row>
    <row r="19" spans="1:18">
      <c r="A19" s="88" t="s">
        <v>37</v>
      </c>
      <c r="B19" s="64">
        <v>2</v>
      </c>
      <c r="C19" s="80"/>
      <c r="D19" s="83"/>
      <c r="E19" s="83"/>
      <c r="F19" s="81"/>
      <c r="G19" s="83"/>
      <c r="H19" s="83"/>
      <c r="I19" s="83"/>
      <c r="J19" s="83"/>
      <c r="K19" s="83"/>
      <c r="L19" s="83"/>
      <c r="M19" s="83"/>
      <c r="N19" s="83"/>
      <c r="O19" s="83"/>
      <c r="P19" s="69"/>
      <c r="Q19" s="69"/>
      <c r="R19" s="69"/>
    </row>
  </sheetData>
  <autoFilter ref="A3:O19" xr:uid="{DC07B79F-C661-4D89-A09D-BD4D80086F80}"/>
  <printOptions horizontalCentered="1"/>
  <pageMargins left="0.45" right="0.45" top="0.75" bottom="1" header="0.5" footer="0.5"/>
  <pageSetup paperSize="3" scale="44" fitToHeight="0" orientation="landscape" r:id="rId1"/>
  <headerFooter alignWithMargins="0">
    <oddHeader>&amp;LGROUP 77201, AWARD 23150
INTELLIGENT FACILITY &amp;&amp; SECURITY SYSTEMS AND SOLUTIONS
&amp;RCOMALLI GROUP INC
CONTRACT NO.: PT68772</oddHeader>
    <oddFooter>&amp;L&amp;F
&amp;A&amp;REffective Dates:
Equipment: 10/30/19
Prevailing Wage Rates: 7/1/25
Non-Prevailing Wage Rates: 10/30/19</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pageSetUpPr fitToPage="1"/>
  </sheetPr>
  <dimension ref="A1:R25"/>
  <sheetViews>
    <sheetView topLeftCell="A2" zoomScale="80" zoomScaleNormal="80" workbookViewId="0">
      <selection activeCell="A2" sqref="A2:J2"/>
    </sheetView>
  </sheetViews>
  <sheetFormatPr defaultColWidth="9.28515625" defaultRowHeight="15"/>
  <cols>
    <col min="1" max="1" width="62.7109375" style="59" customWidth="1"/>
    <col min="2" max="2" width="123.5703125" style="59" bestFit="1" customWidth="1"/>
    <col min="3" max="3" width="67.42578125" style="59" bestFit="1" customWidth="1"/>
    <col min="4" max="4" width="18.42578125" style="70" customWidth="1"/>
    <col min="5" max="5" width="18.7109375" style="70" customWidth="1"/>
    <col min="6" max="6" width="14.28515625" style="58" customWidth="1"/>
    <col min="7" max="8" width="15.28515625" style="70" bestFit="1" customWidth="1"/>
    <col min="9" max="9" width="17.42578125" style="70" bestFit="1" customWidth="1"/>
    <col min="10" max="10" width="15.28515625" style="70" bestFit="1" customWidth="1"/>
    <col min="11" max="11" width="18.42578125" style="70" customWidth="1"/>
    <col min="12" max="12" width="16.42578125" style="70" bestFit="1" customWidth="1"/>
    <col min="13" max="13" width="15.28515625" style="70" bestFit="1" customWidth="1"/>
    <col min="14" max="14" width="18.28515625" style="70" customWidth="1"/>
    <col min="15" max="15" width="17.5703125" style="70" customWidth="1"/>
    <col min="16" max="16" width="12.42578125" style="70" hidden="1" customWidth="1"/>
    <col min="17" max="18" width="9.28515625" style="70" hidden="1" customWidth="1"/>
    <col min="19" max="19" width="9.28515625" style="59" customWidth="1"/>
    <col min="20" max="16384" width="9.28515625" style="59"/>
  </cols>
  <sheetData>
    <row r="1" spans="1:18" ht="18.75">
      <c r="A1" s="277" t="s">
        <v>48</v>
      </c>
      <c r="B1" s="278"/>
      <c r="C1" s="278"/>
      <c r="D1" s="278"/>
      <c r="E1" s="278"/>
    </row>
    <row r="2" spans="1:18" ht="18.75">
      <c r="A2" s="60"/>
      <c r="B2" s="54" t="s">
        <v>15571</v>
      </c>
      <c r="C2" s="54" t="str">
        <f>'Cover Page'!B3</f>
        <v>Comalli Group Inc.</v>
      </c>
      <c r="D2" s="143"/>
      <c r="E2" s="143"/>
    </row>
    <row r="3" spans="1:18" ht="45">
      <c r="A3" s="61" t="s">
        <v>26</v>
      </c>
      <c r="B3" s="61" t="s">
        <v>27</v>
      </c>
      <c r="C3" s="62" t="s">
        <v>61</v>
      </c>
      <c r="D3" s="90" t="s">
        <v>28</v>
      </c>
      <c r="E3" s="90" t="s">
        <v>29</v>
      </c>
      <c r="F3" s="63" t="s">
        <v>30</v>
      </c>
      <c r="G3" s="90" t="s">
        <v>43</v>
      </c>
      <c r="H3" s="90" t="s">
        <v>42</v>
      </c>
      <c r="I3" s="90" t="s">
        <v>41</v>
      </c>
      <c r="J3" s="90" t="s">
        <v>31</v>
      </c>
      <c r="K3" s="146" t="s">
        <v>57</v>
      </c>
      <c r="L3" s="90" t="s">
        <v>33</v>
      </c>
      <c r="M3" s="90" t="s">
        <v>34</v>
      </c>
      <c r="N3" s="91" t="s">
        <v>40</v>
      </c>
      <c r="O3" s="90" t="s">
        <v>35</v>
      </c>
      <c r="P3" s="151"/>
      <c r="Q3" s="151"/>
      <c r="R3" s="198" t="s">
        <v>15578</v>
      </c>
    </row>
    <row r="4" spans="1:18" ht="135">
      <c r="A4" s="65" t="s">
        <v>87</v>
      </c>
      <c r="B4" s="66" t="s">
        <v>200</v>
      </c>
      <c r="C4" s="65" t="s">
        <v>91</v>
      </c>
      <c r="D4" s="67">
        <f>PW!$F$91</f>
        <v>43.5</v>
      </c>
      <c r="E4" s="67">
        <f>SUM((D4*Q4)+P4)</f>
        <v>28.381249999999998</v>
      </c>
      <c r="F4" s="68">
        <v>0.35</v>
      </c>
      <c r="G4" s="69">
        <f t="shared" ref="G4:G8" si="0">SUM(D4:E4)*(1+F4)</f>
        <v>97.039687499999999</v>
      </c>
      <c r="H4" s="69">
        <f t="shared" ref="H4:H13" si="1">SUM(D4*1.5)</f>
        <v>65.25</v>
      </c>
      <c r="I4" s="69">
        <f>SUM((H4+(H4*Q4+P4))*(1+F4))</f>
        <v>128.09053125000003</v>
      </c>
      <c r="J4" s="69">
        <f t="shared" ref="J4:J13" si="2">SUM(D4*1.5)</f>
        <v>65.25</v>
      </c>
      <c r="K4" s="69">
        <f>SUM((J4+(J4*Q4+P4))*(1+F4))</f>
        <v>128.09053125000003</v>
      </c>
      <c r="L4" s="69">
        <f t="shared" ref="L4:L13" si="3">SUM(D4*1.5)</f>
        <v>65.25</v>
      </c>
      <c r="M4" s="69">
        <f>SUM((L4+(L4*Q4+P4))*(1+F4))</f>
        <v>128.09053125000003</v>
      </c>
      <c r="N4" s="69">
        <f t="shared" ref="N4:N13" si="4">SUM(D4*2)</f>
        <v>87</v>
      </c>
      <c r="O4" s="69">
        <f>SUM((N4+(N4*Q4+P4))*(1+F4))</f>
        <v>159.14137500000001</v>
      </c>
      <c r="P4" s="69">
        <f>PW!$J$91</f>
        <v>25.88</v>
      </c>
      <c r="Q4" s="196">
        <f>PW!$I$91</f>
        <v>5.7500000000000002E-2</v>
      </c>
      <c r="R4" s="64">
        <v>52</v>
      </c>
    </row>
    <row r="5" spans="1:18" ht="135">
      <c r="A5" s="71" t="s">
        <v>88</v>
      </c>
      <c r="B5" s="66" t="s">
        <v>200</v>
      </c>
      <c r="C5" s="72" t="s">
        <v>146</v>
      </c>
      <c r="D5" s="67">
        <f>PW!$F$109</f>
        <v>44.5</v>
      </c>
      <c r="E5" s="67">
        <f>SUM((D5*Q5)+P5)</f>
        <v>31.885000000000002</v>
      </c>
      <c r="F5" s="68">
        <v>0.35</v>
      </c>
      <c r="G5" s="69">
        <f t="shared" si="0"/>
        <v>103.11975000000001</v>
      </c>
      <c r="H5" s="69">
        <f t="shared" si="1"/>
        <v>66.75</v>
      </c>
      <c r="I5" s="69">
        <f>SUM((H5+(H5*Q5+P5))*(1+F5))</f>
        <v>134.05837500000001</v>
      </c>
      <c r="J5" s="69">
        <f t="shared" si="2"/>
        <v>66.75</v>
      </c>
      <c r="K5" s="69">
        <f>SUM((J5+(J5*Q5+P5))*(1+F5))</f>
        <v>134.05837500000001</v>
      </c>
      <c r="L5" s="69">
        <f t="shared" si="3"/>
        <v>66.75</v>
      </c>
      <c r="M5" s="69">
        <f>SUM((L5+(L5*Q5+P5))*(1+F5))</f>
        <v>134.05837500000001</v>
      </c>
      <c r="N5" s="69">
        <f t="shared" si="4"/>
        <v>89</v>
      </c>
      <c r="O5" s="69">
        <f>SUM((N5+(N5*Q5+P5))*(1+F5))</f>
        <v>164.99700000000001</v>
      </c>
      <c r="P5" s="154">
        <f>PW!$J$109</f>
        <v>30.55</v>
      </c>
      <c r="Q5" s="196">
        <f>PW!I$109</f>
        <v>0.03</v>
      </c>
      <c r="R5" s="64">
        <v>62</v>
      </c>
    </row>
    <row r="6" spans="1:18" ht="135">
      <c r="A6" s="71" t="s">
        <v>89</v>
      </c>
      <c r="B6" s="66" t="s">
        <v>200</v>
      </c>
      <c r="C6" s="72" t="s">
        <v>147</v>
      </c>
      <c r="D6" s="67">
        <f>PW!$F$113</f>
        <v>45</v>
      </c>
      <c r="E6" s="67">
        <f>SUM((P6+(D6*Q6)))</f>
        <v>31.12</v>
      </c>
      <c r="F6" s="68">
        <v>0.35</v>
      </c>
      <c r="G6" s="69">
        <f t="shared" si="0"/>
        <v>102.76200000000001</v>
      </c>
      <c r="H6" s="69">
        <f t="shared" si="1"/>
        <v>67.5</v>
      </c>
      <c r="I6" s="69">
        <f>SUM((H6+E6)*(1+F6))</f>
        <v>133.13700000000003</v>
      </c>
      <c r="J6" s="69">
        <f t="shared" si="2"/>
        <v>67.5</v>
      </c>
      <c r="K6" s="69">
        <f>SUM((J6+E6)*(1+F6))</f>
        <v>133.13700000000003</v>
      </c>
      <c r="L6" s="69">
        <f t="shared" si="3"/>
        <v>67.5</v>
      </c>
      <c r="M6" s="69">
        <f>SUM(E6+L6)*(1+F6)</f>
        <v>133.13700000000003</v>
      </c>
      <c r="N6" s="69">
        <f t="shared" si="4"/>
        <v>90</v>
      </c>
      <c r="O6" s="69">
        <f>SUM((N6+E6)*(1+F6))</f>
        <v>163.51200000000003</v>
      </c>
      <c r="P6" s="69">
        <f>PW!$J$113</f>
        <v>29.77</v>
      </c>
      <c r="Q6" s="196">
        <f>PW!$I$113</f>
        <v>0.03</v>
      </c>
      <c r="R6" s="64">
        <v>66</v>
      </c>
    </row>
    <row r="7" spans="1:18" ht="135">
      <c r="A7" s="71" t="s">
        <v>90</v>
      </c>
      <c r="B7" s="66" t="s">
        <v>200</v>
      </c>
      <c r="C7" s="65" t="s">
        <v>92</v>
      </c>
      <c r="D7" s="67">
        <f>PW!$F$86</f>
        <v>50.5</v>
      </c>
      <c r="E7" s="67">
        <f>SUM((P7+(D7*Q7)))</f>
        <v>35.035000000000004</v>
      </c>
      <c r="F7" s="68">
        <v>0.35</v>
      </c>
      <c r="G7" s="69">
        <f t="shared" si="0"/>
        <v>115.47225</v>
      </c>
      <c r="H7" s="69">
        <f t="shared" si="1"/>
        <v>75.75</v>
      </c>
      <c r="I7" s="69">
        <f>SUM((H7+(H7*Q7+P7))*(1+F7))</f>
        <v>150.58237500000001</v>
      </c>
      <c r="J7" s="69">
        <f t="shared" si="2"/>
        <v>75.75</v>
      </c>
      <c r="K7" s="69">
        <f>SUM((J7+(J7*Q7+P7))*(1+F7))</f>
        <v>150.58237500000001</v>
      </c>
      <c r="L7" s="69">
        <f t="shared" si="3"/>
        <v>75.75</v>
      </c>
      <c r="M7" s="69">
        <f>SUM((L7+(L7*Q7+P7))*(1+F7))</f>
        <v>150.58237500000001</v>
      </c>
      <c r="N7" s="69">
        <f t="shared" si="4"/>
        <v>101</v>
      </c>
      <c r="O7" s="69">
        <f>SUM((N7+(N7*Q7+P7))*(1+F7))</f>
        <v>185.69250000000002</v>
      </c>
      <c r="P7" s="69">
        <f>PW!$J$86</f>
        <v>33.520000000000003</v>
      </c>
      <c r="Q7" s="196">
        <f>PW!$I$86</f>
        <v>0.03</v>
      </c>
      <c r="R7" s="64">
        <v>48</v>
      </c>
    </row>
    <row r="8" spans="1:18" ht="135">
      <c r="A8" s="65" t="s">
        <v>94</v>
      </c>
      <c r="B8" s="66" t="s">
        <v>179</v>
      </c>
      <c r="C8" s="65" t="s">
        <v>93</v>
      </c>
      <c r="D8" s="73">
        <f>PW!$F$68</f>
        <v>61.56</v>
      </c>
      <c r="E8" s="73">
        <f>SUM(P8+(D8*Q8))</f>
        <v>36.209199999999996</v>
      </c>
      <c r="F8" s="68">
        <v>0.35</v>
      </c>
      <c r="G8" s="69">
        <f t="shared" si="0"/>
        <v>131.98842000000002</v>
      </c>
      <c r="H8" s="69">
        <f t="shared" si="1"/>
        <v>92.34</v>
      </c>
      <c r="I8" s="69">
        <f>SUM((H8+(H8*Q8+P8))*(1+F8))</f>
        <v>176.45013</v>
      </c>
      <c r="J8" s="69">
        <f t="shared" si="2"/>
        <v>92.34</v>
      </c>
      <c r="K8" s="69">
        <f>SUM((J8+(J8*Q8+P8))*(1+F8))</f>
        <v>176.45013</v>
      </c>
      <c r="L8" s="74">
        <f t="shared" si="3"/>
        <v>92.34</v>
      </c>
      <c r="M8" s="69">
        <f>SUM((L8+(L8*Q8+P8))*(1+F8))</f>
        <v>176.45013</v>
      </c>
      <c r="N8" s="74">
        <f t="shared" si="4"/>
        <v>123.12</v>
      </c>
      <c r="O8" s="69">
        <f>SUM((N8+(N8*Q8+P8))*(1+F8))</f>
        <v>220.91184000000001</v>
      </c>
      <c r="P8" s="69">
        <f>PW!$J$68</f>
        <v>31.9</v>
      </c>
      <c r="Q8" s="196">
        <f>PW!$I$68</f>
        <v>7.0000000000000007E-2</v>
      </c>
      <c r="R8" s="64">
        <v>35</v>
      </c>
    </row>
    <row r="9" spans="1:18" ht="75">
      <c r="A9" s="75" t="s">
        <v>169</v>
      </c>
      <c r="B9" s="66" t="s">
        <v>197</v>
      </c>
      <c r="C9" s="65" t="s">
        <v>91</v>
      </c>
      <c r="D9" s="67">
        <f>PW!$F$91</f>
        <v>43.5</v>
      </c>
      <c r="E9" s="67">
        <f>SUM((D9*Q9)+P9)</f>
        <v>28.381249999999998</v>
      </c>
      <c r="F9" s="68">
        <v>0.35</v>
      </c>
      <c r="G9" s="69">
        <f t="shared" ref="G9:G12" si="5">SUM(D9:E9)*(1+F9)</f>
        <v>97.039687499999999</v>
      </c>
      <c r="H9" s="69">
        <f t="shared" si="1"/>
        <v>65.25</v>
      </c>
      <c r="I9" s="69">
        <f>SUM((H9+(H9*Q9+P9))*(1+F9))</f>
        <v>128.09053125000003</v>
      </c>
      <c r="J9" s="69">
        <f t="shared" si="2"/>
        <v>65.25</v>
      </c>
      <c r="K9" s="69">
        <f>SUM((J9+(J9*Q9+P9))*(1+F9))</f>
        <v>128.09053125000003</v>
      </c>
      <c r="L9" s="69">
        <f t="shared" si="3"/>
        <v>65.25</v>
      </c>
      <c r="M9" s="69">
        <f>SUM((L9+(L9*Q9+P9))*(1+F9))</f>
        <v>128.09053125000003</v>
      </c>
      <c r="N9" s="69">
        <f t="shared" si="4"/>
        <v>87</v>
      </c>
      <c r="O9" s="69">
        <f>SUM((N9+(N9*Q9+P9))*(1+F9))</f>
        <v>159.14137500000001</v>
      </c>
      <c r="P9" s="69">
        <f>PW!$J$91</f>
        <v>25.88</v>
      </c>
      <c r="Q9" s="196">
        <f>PW!$I$91</f>
        <v>5.7500000000000002E-2</v>
      </c>
      <c r="R9" s="64">
        <v>52</v>
      </c>
    </row>
    <row r="10" spans="1:18" ht="75">
      <c r="A10" s="71" t="s">
        <v>170</v>
      </c>
      <c r="B10" s="66" t="s">
        <v>197</v>
      </c>
      <c r="C10" s="72" t="s">
        <v>146</v>
      </c>
      <c r="D10" s="67">
        <f>PW!$F$109</f>
        <v>44.5</v>
      </c>
      <c r="E10" s="67">
        <f>SUM((D10*Q10)+P10)</f>
        <v>31.885000000000002</v>
      </c>
      <c r="F10" s="68">
        <v>0.35</v>
      </c>
      <c r="G10" s="69">
        <f t="shared" si="5"/>
        <v>103.11975000000001</v>
      </c>
      <c r="H10" s="69">
        <f t="shared" si="1"/>
        <v>66.75</v>
      </c>
      <c r="I10" s="69">
        <f>SUM((H10+(H10*Q10+P10))*(1+F10))</f>
        <v>134.05837500000001</v>
      </c>
      <c r="J10" s="69">
        <f t="shared" si="2"/>
        <v>66.75</v>
      </c>
      <c r="K10" s="69">
        <f>SUM((J10+(J10*Q10+P10))*(1+F10))</f>
        <v>134.05837500000001</v>
      </c>
      <c r="L10" s="69">
        <f t="shared" si="3"/>
        <v>66.75</v>
      </c>
      <c r="M10" s="69">
        <f>SUM((L10+(L10*Q10+P10))*(1+F10))</f>
        <v>134.05837500000001</v>
      </c>
      <c r="N10" s="69">
        <f t="shared" si="4"/>
        <v>89</v>
      </c>
      <c r="O10" s="69">
        <f>SUM((N10+(N10*Q10+P10))*(1+F10))</f>
        <v>164.99700000000001</v>
      </c>
      <c r="P10" s="154">
        <f>PW!$J$109</f>
        <v>30.55</v>
      </c>
      <c r="Q10" s="196">
        <f>PW!I$109</f>
        <v>0.03</v>
      </c>
      <c r="R10" s="64">
        <v>62</v>
      </c>
    </row>
    <row r="11" spans="1:18" ht="105">
      <c r="A11" s="71" t="s">
        <v>171</v>
      </c>
      <c r="B11" s="66" t="s">
        <v>197</v>
      </c>
      <c r="C11" s="72" t="s">
        <v>147</v>
      </c>
      <c r="D11" s="67">
        <f>PW!$F$113</f>
        <v>45</v>
      </c>
      <c r="E11" s="67">
        <f>SUM((P11+(D11*Q11)))</f>
        <v>31.12</v>
      </c>
      <c r="F11" s="68">
        <v>0.35</v>
      </c>
      <c r="G11" s="69">
        <f t="shared" si="5"/>
        <v>102.76200000000001</v>
      </c>
      <c r="H11" s="69">
        <f t="shared" si="1"/>
        <v>67.5</v>
      </c>
      <c r="I11" s="69">
        <f>SUM((H11+E11)*(1+F11))</f>
        <v>133.13700000000003</v>
      </c>
      <c r="J11" s="69">
        <f t="shared" si="2"/>
        <v>67.5</v>
      </c>
      <c r="K11" s="69">
        <f>SUM((J11+E11)*(1+F11))</f>
        <v>133.13700000000003</v>
      </c>
      <c r="L11" s="69">
        <f t="shared" si="3"/>
        <v>67.5</v>
      </c>
      <c r="M11" s="69">
        <f>SUM(E11+L11)*(1+F11)</f>
        <v>133.13700000000003</v>
      </c>
      <c r="N11" s="69">
        <f t="shared" si="4"/>
        <v>90</v>
      </c>
      <c r="O11" s="69">
        <f>SUM((N11+E11)*(1+F11))</f>
        <v>163.51200000000003</v>
      </c>
      <c r="P11" s="69">
        <f>PW!$J$113</f>
        <v>29.77</v>
      </c>
      <c r="Q11" s="196">
        <f>PW!$I$113</f>
        <v>0.03</v>
      </c>
      <c r="R11" s="64">
        <v>66</v>
      </c>
    </row>
    <row r="12" spans="1:18" ht="135">
      <c r="A12" s="71" t="s">
        <v>172</v>
      </c>
      <c r="B12" s="66" t="s">
        <v>197</v>
      </c>
      <c r="C12" s="65" t="s">
        <v>92</v>
      </c>
      <c r="D12" s="67">
        <f>PW!$F$86</f>
        <v>50.5</v>
      </c>
      <c r="E12" s="67">
        <f>SUM((P12+(D12*Q12)))</f>
        <v>35.035000000000004</v>
      </c>
      <c r="F12" s="68">
        <v>0.35</v>
      </c>
      <c r="G12" s="69">
        <f t="shared" si="5"/>
        <v>115.47225</v>
      </c>
      <c r="H12" s="69">
        <f t="shared" si="1"/>
        <v>75.75</v>
      </c>
      <c r="I12" s="69">
        <f>SUM((H12+(H12*Q12+P12))*(1+F12))</f>
        <v>150.58237500000001</v>
      </c>
      <c r="J12" s="69">
        <f t="shared" si="2"/>
        <v>75.75</v>
      </c>
      <c r="K12" s="69">
        <f>SUM((J12+(J12*Q12+P12))*(1+F12))</f>
        <v>150.58237500000001</v>
      </c>
      <c r="L12" s="69">
        <f t="shared" si="3"/>
        <v>75.75</v>
      </c>
      <c r="M12" s="69">
        <f>SUM(L12+(L12*Q12+P12))*(1+F12)</f>
        <v>150.58237500000001</v>
      </c>
      <c r="N12" s="69">
        <f t="shared" si="4"/>
        <v>101</v>
      </c>
      <c r="O12" s="69">
        <f>SUM((N12+(N12*Q12+P12))*(1+F12))</f>
        <v>185.69250000000002</v>
      </c>
      <c r="P12" s="69">
        <f>PW!$J$86</f>
        <v>33.520000000000003</v>
      </c>
      <c r="Q12" s="196">
        <f>PW!$I$86</f>
        <v>0.03</v>
      </c>
      <c r="R12" s="64">
        <v>48</v>
      </c>
    </row>
    <row r="13" spans="1:18" ht="135">
      <c r="A13" s="76" t="s">
        <v>106</v>
      </c>
      <c r="B13" s="66" t="s">
        <v>153</v>
      </c>
      <c r="C13" s="77" t="s">
        <v>93</v>
      </c>
      <c r="D13" s="73">
        <f>PW!$F$68</f>
        <v>61.56</v>
      </c>
      <c r="E13" s="73">
        <f>SUM(P13+(D13*Q13))</f>
        <v>36.209199999999996</v>
      </c>
      <c r="F13" s="68">
        <v>0.35</v>
      </c>
      <c r="G13" s="69">
        <f t="shared" ref="G13" si="6">SUM(D13:E13)*(1+F13)</f>
        <v>131.98842000000002</v>
      </c>
      <c r="H13" s="69">
        <f t="shared" si="1"/>
        <v>92.34</v>
      </c>
      <c r="I13" s="69">
        <f>SUM((H13+(H13*Q13+P13))*(1+F13))</f>
        <v>176.45013</v>
      </c>
      <c r="J13" s="69">
        <f t="shared" si="2"/>
        <v>92.34</v>
      </c>
      <c r="K13" s="69">
        <f>SUM((J13+(J13*Q13+P13))*(1+F13))</f>
        <v>176.45013</v>
      </c>
      <c r="L13" s="74">
        <f t="shared" si="3"/>
        <v>92.34</v>
      </c>
      <c r="M13" s="69">
        <f>SUM(L13+(L13*Q13+P13))*(1+F13)</f>
        <v>176.45013</v>
      </c>
      <c r="N13" s="74">
        <f t="shared" si="4"/>
        <v>123.12</v>
      </c>
      <c r="O13" s="69">
        <f>SUM((N13+(N13*Q13+P13))*(1+F13))</f>
        <v>220.91184000000001</v>
      </c>
      <c r="P13" s="69">
        <f>PW!$J$68</f>
        <v>31.9</v>
      </c>
      <c r="Q13" s="196">
        <f>PW!$I$68</f>
        <v>7.0000000000000007E-2</v>
      </c>
      <c r="R13" s="64">
        <v>35</v>
      </c>
    </row>
    <row r="14" spans="1:18" ht="45">
      <c r="A14" s="78" t="s">
        <v>39</v>
      </c>
      <c r="B14" s="66" t="s">
        <v>186</v>
      </c>
      <c r="C14" s="79"/>
      <c r="D14" s="83"/>
      <c r="E14" s="83"/>
      <c r="F14" s="81"/>
      <c r="G14" s="82">
        <v>85</v>
      </c>
      <c r="H14" s="83"/>
      <c r="I14" s="69">
        <f>SUM(G14*1.5)</f>
        <v>127.5</v>
      </c>
      <c r="J14" s="83"/>
      <c r="K14" s="69">
        <f>SUM(G14*1.5)</f>
        <v>127.5</v>
      </c>
      <c r="L14" s="83"/>
      <c r="M14" s="69">
        <f>SUM(G14*1.5)</f>
        <v>127.5</v>
      </c>
      <c r="N14" s="83"/>
      <c r="O14" s="69">
        <f>SUM(G14*2)</f>
        <v>170</v>
      </c>
    </row>
    <row r="15" spans="1:18" ht="45">
      <c r="A15" s="78" t="s">
        <v>36</v>
      </c>
      <c r="B15" s="66" t="s">
        <v>185</v>
      </c>
      <c r="C15" s="79"/>
      <c r="D15" s="83"/>
      <c r="E15" s="83"/>
      <c r="F15" s="81"/>
      <c r="G15" s="82">
        <v>90</v>
      </c>
      <c r="H15" s="83"/>
      <c r="I15" s="69">
        <f>SUM(G15*1.5)</f>
        <v>135</v>
      </c>
      <c r="J15" s="83"/>
      <c r="K15" s="69">
        <f>SUM(G15*1.5)</f>
        <v>135</v>
      </c>
      <c r="L15" s="83"/>
      <c r="M15" s="69">
        <f>SUM(G15*1.5)</f>
        <v>135</v>
      </c>
      <c r="N15" s="83"/>
      <c r="O15" s="69">
        <f>SUM(G15*2)</f>
        <v>180</v>
      </c>
    </row>
    <row r="16" spans="1:18" ht="60">
      <c r="A16" s="78" t="s">
        <v>54</v>
      </c>
      <c r="B16" s="84" t="s">
        <v>184</v>
      </c>
      <c r="C16" s="79"/>
      <c r="D16" s="83"/>
      <c r="E16" s="83"/>
      <c r="F16" s="81"/>
      <c r="G16" s="82">
        <v>90</v>
      </c>
      <c r="H16" s="83"/>
      <c r="I16" s="69">
        <f>SUM(G16*1.5)</f>
        <v>135</v>
      </c>
      <c r="J16" s="83"/>
      <c r="K16" s="69">
        <f>SUM(G16*1.5)</f>
        <v>135</v>
      </c>
      <c r="L16" s="83"/>
      <c r="M16" s="69">
        <f>SUM(G16*1.5)</f>
        <v>135</v>
      </c>
      <c r="N16" s="83"/>
      <c r="O16" s="69">
        <f>SUM(G16*2)</f>
        <v>180</v>
      </c>
    </row>
    <row r="17" spans="1:15" ht="75.75" thickBot="1">
      <c r="A17" s="78" t="s">
        <v>141</v>
      </c>
      <c r="B17" s="85" t="s">
        <v>183</v>
      </c>
      <c r="C17" s="86"/>
      <c r="D17" s="83"/>
      <c r="E17" s="83"/>
      <c r="F17" s="81"/>
      <c r="G17" s="82">
        <v>85</v>
      </c>
      <c r="H17" s="83"/>
      <c r="I17" s="69">
        <f>SUM(G17*1.5)</f>
        <v>127.5</v>
      </c>
      <c r="J17" s="83"/>
      <c r="K17" s="69">
        <f>SUM(G17*1.5)</f>
        <v>127.5</v>
      </c>
      <c r="L17" s="83"/>
      <c r="M17" s="69">
        <f>SUM(G17*1.5)</f>
        <v>127.5</v>
      </c>
      <c r="N17" s="83"/>
      <c r="O17" s="69">
        <f>SUM(G17*2)</f>
        <v>170</v>
      </c>
    </row>
    <row r="18" spans="1:15" ht="60.75" thickTop="1">
      <c r="A18" s="78" t="s">
        <v>55</v>
      </c>
      <c r="B18" s="87" t="s">
        <v>182</v>
      </c>
      <c r="C18" s="86"/>
      <c r="D18" s="83"/>
      <c r="E18" s="83"/>
      <c r="F18" s="81"/>
      <c r="G18" s="82">
        <v>85</v>
      </c>
      <c r="H18" s="83"/>
      <c r="I18" s="69">
        <f>SUM(G18*1.5)</f>
        <v>127.5</v>
      </c>
      <c r="J18" s="83"/>
      <c r="K18" s="69">
        <f>SUM(G18*1.5)</f>
        <v>127.5</v>
      </c>
      <c r="L18" s="83"/>
      <c r="M18" s="69">
        <f>SUM(G18*1.5)</f>
        <v>127.5</v>
      </c>
      <c r="N18" s="83"/>
      <c r="O18" s="69">
        <f>SUM(G18*2)</f>
        <v>170</v>
      </c>
    </row>
    <row r="19" spans="1:15">
      <c r="A19" s="88" t="s">
        <v>38</v>
      </c>
      <c r="B19" s="66">
        <v>8</v>
      </c>
      <c r="C19" s="86"/>
      <c r="D19" s="83"/>
      <c r="E19" s="83"/>
      <c r="F19" s="81"/>
      <c r="G19" s="83"/>
      <c r="H19" s="83"/>
      <c r="I19" s="83"/>
      <c r="J19" s="83"/>
      <c r="K19" s="83"/>
      <c r="L19" s="83"/>
      <c r="M19" s="83"/>
      <c r="N19" s="83"/>
      <c r="O19" s="83"/>
    </row>
    <row r="20" spans="1:15" ht="15.75" thickBot="1">
      <c r="A20" s="88" t="s">
        <v>37</v>
      </c>
      <c r="B20" s="89">
        <v>2</v>
      </c>
      <c r="C20" s="86"/>
      <c r="D20" s="83"/>
      <c r="E20" s="83"/>
      <c r="F20" s="81"/>
      <c r="G20" s="83"/>
      <c r="H20" s="83"/>
      <c r="I20" s="83"/>
      <c r="J20" s="83"/>
      <c r="K20" s="83"/>
      <c r="L20" s="83"/>
      <c r="M20" s="83"/>
      <c r="N20" s="83"/>
      <c r="O20" s="83"/>
    </row>
    <row r="21" spans="1:15" ht="60">
      <c r="A21" s="78" t="s">
        <v>56</v>
      </c>
      <c r="B21" s="87" t="s">
        <v>181</v>
      </c>
      <c r="C21" s="86"/>
      <c r="D21" s="83"/>
      <c r="E21" s="83"/>
      <c r="F21" s="81"/>
      <c r="G21" s="82">
        <v>100</v>
      </c>
      <c r="H21" s="83"/>
      <c r="I21" s="69">
        <f>SUM(G21*1.5)</f>
        <v>150</v>
      </c>
      <c r="J21" s="83"/>
      <c r="K21" s="69">
        <f>SUM(G21*1.5)</f>
        <v>150</v>
      </c>
      <c r="L21" s="83"/>
      <c r="M21" s="69">
        <f>SUM(G21*1.5)</f>
        <v>150</v>
      </c>
      <c r="N21" s="83"/>
      <c r="O21" s="69">
        <f>SUM(G21*2)</f>
        <v>200</v>
      </c>
    </row>
    <row r="22" spans="1:15">
      <c r="A22" s="88" t="s">
        <v>38</v>
      </c>
      <c r="B22" s="64">
        <v>8</v>
      </c>
      <c r="C22" s="80"/>
      <c r="D22" s="83"/>
      <c r="E22" s="83"/>
      <c r="F22" s="81"/>
      <c r="G22" s="83"/>
      <c r="H22" s="83"/>
      <c r="I22" s="83"/>
      <c r="J22" s="83"/>
      <c r="K22" s="83"/>
      <c r="L22" s="83"/>
      <c r="M22" s="83"/>
      <c r="N22" s="83"/>
      <c r="O22" s="83"/>
    </row>
    <row r="23" spans="1:15">
      <c r="A23" s="88" t="s">
        <v>37</v>
      </c>
      <c r="B23" s="64">
        <v>2</v>
      </c>
      <c r="C23" s="80"/>
      <c r="D23" s="83"/>
      <c r="E23" s="83"/>
      <c r="F23" s="81"/>
      <c r="G23" s="83"/>
      <c r="H23" s="83"/>
      <c r="I23" s="83"/>
      <c r="J23" s="83"/>
      <c r="K23" s="83"/>
      <c r="L23" s="83"/>
      <c r="M23" s="83"/>
      <c r="N23" s="83"/>
      <c r="O23" s="83"/>
    </row>
    <row r="24" spans="1:15">
      <c r="D24" s="67"/>
    </row>
    <row r="25" spans="1:15">
      <c r="D25" s="67"/>
    </row>
  </sheetData>
  <autoFilter ref="A3:O23" xr:uid="{E9539797-E18C-4ACA-9E88-E4D6A7D6DECC}"/>
  <mergeCells count="1">
    <mergeCell ref="A1:E1"/>
  </mergeCells>
  <printOptions horizontalCentered="1"/>
  <pageMargins left="0.45" right="0.45" top="0.75" bottom="1" header="0.5" footer="0.5"/>
  <pageSetup paperSize="3" scale="46" fitToHeight="0" orientation="landscape" r:id="rId1"/>
  <headerFooter alignWithMargins="0">
    <oddHeader>&amp;LGROUP 77201, AWARD 23150
INTELLIGENT FACILITY &amp;&amp; SECURITY SYSTEMS AND SOLUTIONS
&amp;RCOMALLI GROUP INC
CONTRACT NO.: PT68772</oddHeader>
    <oddFooter>&amp;L&amp;F
&amp;A&amp;REffective Dates:
Equipment: 10/30/19
Prevailing Wage Rates: 7/1/25
Non-Prevailing Wage Rates: 10/30/19</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8">
    <pageSetUpPr fitToPage="1"/>
  </sheetPr>
  <dimension ref="A1:C3"/>
  <sheetViews>
    <sheetView workbookViewId="0">
      <selection activeCell="A2" sqref="A2:J2"/>
    </sheetView>
  </sheetViews>
  <sheetFormatPr defaultColWidth="9.140625" defaultRowHeight="12.75"/>
  <cols>
    <col min="1" max="1" width="42.140625" style="55" customWidth="1"/>
    <col min="2" max="2" width="62.140625" style="55" customWidth="1"/>
    <col min="3" max="3" width="48.7109375" style="55" customWidth="1"/>
    <col min="4" max="4" width="8.5703125" style="55" customWidth="1"/>
    <col min="5" max="16384" width="9.140625" style="55"/>
  </cols>
  <sheetData>
    <row r="1" spans="1:3" ht="15.75" thickBot="1">
      <c r="A1" s="54"/>
      <c r="B1" s="54" t="s">
        <v>15570</v>
      </c>
      <c r="C1" s="54">
        <f>'Cover Page'!B3:D3</f>
        <v>0</v>
      </c>
    </row>
    <row r="2" spans="1:3" ht="18.75" thickBot="1">
      <c r="A2" s="279" t="s">
        <v>15577</v>
      </c>
      <c r="B2" s="279"/>
      <c r="C2" s="56">
        <v>0.25</v>
      </c>
    </row>
    <row r="3" spans="1:3">
      <c r="A3" s="57"/>
    </row>
  </sheetData>
  <mergeCells count="1">
    <mergeCell ref="A2:B2"/>
  </mergeCells>
  <printOptions horizontalCentered="1"/>
  <pageMargins left="0.45" right="0.45" top="0.75" bottom="1" header="0.5" footer="0.5"/>
  <pageSetup paperSize="3" fitToHeight="0" orientation="landscape" r:id="rId1"/>
  <headerFooter alignWithMargins="0">
    <oddHeader>&amp;LGROUP 77201, AWARD 23150
INTELLIGENT FACILITY &amp;&amp; SECURITY SYSTEMS AND SOLUTIONS
&amp;RCOMALLI GROUP INC
CONTRACT NO.: PT68772</oddHeader>
    <oddFooter>&amp;L&amp;F
&amp;A&amp;REffective Dates:
Equipment: 10/30/19
Prevailing Wage Rates: 7/1/25
Non-Prevailing Wage Rates: 10/30/19</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J11"/>
  <sheetViews>
    <sheetView tabSelected="1" zoomScaleNormal="100" workbookViewId="0">
      <selection activeCell="A2" sqref="A2:J2"/>
    </sheetView>
  </sheetViews>
  <sheetFormatPr defaultColWidth="9.28515625" defaultRowHeight="12.75"/>
  <cols>
    <col min="1" max="1" width="20.28515625" style="50" bestFit="1" customWidth="1"/>
    <col min="2" max="3" width="9.28515625" style="50"/>
    <col min="4" max="4" width="10.5703125" style="50" customWidth="1"/>
    <col min="5" max="5" width="9.28515625" style="50" customWidth="1"/>
    <col min="6" max="6" width="11.28515625" style="50" customWidth="1"/>
    <col min="7" max="9" width="9.28515625" style="50"/>
    <col min="10" max="10" width="12.42578125" style="50" customWidth="1"/>
    <col min="11" max="16384" width="9.28515625" style="50"/>
  </cols>
  <sheetData>
    <row r="1" spans="1:10" ht="18">
      <c r="A1" s="273" t="s">
        <v>15794</v>
      </c>
      <c r="B1" s="274"/>
      <c r="C1" s="274"/>
      <c r="D1" s="274"/>
      <c r="E1" s="274"/>
      <c r="F1" s="274"/>
      <c r="G1" s="274"/>
      <c r="H1" s="274"/>
      <c r="I1" s="274"/>
      <c r="J1" s="274"/>
    </row>
    <row r="2" spans="1:10" ht="15">
      <c r="A2" s="275" t="s">
        <v>15572</v>
      </c>
      <c r="B2" s="276"/>
      <c r="C2" s="276"/>
      <c r="D2" s="276"/>
      <c r="E2" s="276"/>
      <c r="F2" s="276"/>
      <c r="G2" s="276"/>
      <c r="H2" s="276"/>
      <c r="I2" s="276"/>
      <c r="J2" s="276"/>
    </row>
    <row r="3" spans="1:10" ht="15.75">
      <c r="A3" s="51" t="s">
        <v>15571</v>
      </c>
      <c r="B3" s="272" t="s">
        <v>201</v>
      </c>
      <c r="C3" s="272"/>
      <c r="D3" s="272"/>
    </row>
    <row r="4" spans="1:10" ht="15.75">
      <c r="A4" s="51" t="s">
        <v>15573</v>
      </c>
      <c r="B4" s="52" t="s">
        <v>21</v>
      </c>
    </row>
    <row r="5" spans="1:10" ht="15.75">
      <c r="A5" s="51" t="s">
        <v>15574</v>
      </c>
      <c r="B5" s="53" t="s">
        <v>11</v>
      </c>
      <c r="C5" s="53" t="s">
        <v>12</v>
      </c>
      <c r="D5" s="53" t="s">
        <v>13</v>
      </c>
      <c r="E5" s="53" t="s">
        <v>14</v>
      </c>
      <c r="F5" s="53" t="s">
        <v>15</v>
      </c>
    </row>
    <row r="8" spans="1:10">
      <c r="A8" s="280" t="s">
        <v>15790</v>
      </c>
      <c r="B8" s="280"/>
      <c r="C8" s="280"/>
      <c r="D8" s="280"/>
      <c r="E8" s="280"/>
      <c r="F8" s="280"/>
      <c r="G8" s="280"/>
      <c r="H8" s="280"/>
      <c r="I8" s="280"/>
      <c r="J8" s="280"/>
    </row>
    <row r="9" spans="1:10">
      <c r="A9" s="281" t="s">
        <v>15791</v>
      </c>
      <c r="B9" s="281"/>
      <c r="C9" s="281"/>
      <c r="D9" s="281"/>
      <c r="E9" s="281"/>
      <c r="F9" s="282">
        <v>43768</v>
      </c>
      <c r="G9" s="283"/>
      <c r="H9" s="283"/>
      <c r="I9" s="283"/>
      <c r="J9" s="283"/>
    </row>
    <row r="10" spans="1:10">
      <c r="A10" s="281" t="s">
        <v>15792</v>
      </c>
      <c r="B10" s="281"/>
      <c r="C10" s="281"/>
      <c r="D10" s="281"/>
      <c r="E10" s="281"/>
      <c r="F10" s="282">
        <v>45839</v>
      </c>
      <c r="G10" s="283"/>
      <c r="H10" s="283"/>
      <c r="I10" s="283"/>
      <c r="J10" s="283"/>
    </row>
    <row r="11" spans="1:10">
      <c r="A11" s="281" t="s">
        <v>15793</v>
      </c>
      <c r="B11" s="281"/>
      <c r="C11" s="281"/>
      <c r="D11" s="281"/>
      <c r="E11" s="281"/>
      <c r="F11" s="282">
        <v>43768</v>
      </c>
      <c r="G11" s="283"/>
      <c r="H11" s="283"/>
      <c r="I11" s="283"/>
      <c r="J11" s="283"/>
    </row>
  </sheetData>
  <mergeCells count="7">
    <mergeCell ref="A10:E10"/>
    <mergeCell ref="A11:E11"/>
    <mergeCell ref="B3:D3"/>
    <mergeCell ref="A1:J1"/>
    <mergeCell ref="A2:J2"/>
    <mergeCell ref="A8:J8"/>
    <mergeCell ref="A9:E9"/>
  </mergeCells>
  <conditionalFormatting sqref="A1:A2">
    <cfRule type="cellIs" dxfId="2" priority="1" operator="equal">
      <formula>"Word"</formula>
    </cfRule>
    <cfRule type="cellIs" dxfId="1" priority="2" operator="equal">
      <formula>"PDF"</formula>
    </cfRule>
    <cfRule type="cellIs" dxfId="0" priority="3" operator="equal">
      <formula>"Excel"</formula>
    </cfRule>
  </conditionalFormatting>
  <printOptions horizontalCentered="1"/>
  <pageMargins left="0.75" right="0.75" top="0.75" bottom="1" header="0.3" footer="0.3"/>
  <pageSetup scale="82" fitToHeight="0" orientation="portrait" r:id="rId1"/>
  <headerFooter alignWithMargins="0">
    <oddHeader>&amp;LGROUP 77201, AWARD 23150
INTELLIGENT FACILITY AND SECURITY SYSTEMS &amp;&amp; SOLUTIONS&amp;RCOMALLI GROUP INC
CONTRACT NO.: PT68772</oddHeader>
    <oddFooter>&amp;L&amp;F
&amp;A&amp;REffective Dates:
Equipment: 10/30/19
Prevailing Wage Rates: 7/1/25
Non-Prevailing Wage Rates: 10/30/19</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pageSetUpPr fitToPage="1"/>
  </sheetPr>
  <dimension ref="A1:J955"/>
  <sheetViews>
    <sheetView topLeftCell="C1" zoomScale="90" zoomScaleNormal="90" workbookViewId="0">
      <selection activeCell="C3" sqref="A3:XFD3"/>
    </sheetView>
  </sheetViews>
  <sheetFormatPr defaultColWidth="9.28515625" defaultRowHeight="12.75"/>
  <cols>
    <col min="1" max="1" width="12.42578125" style="50" bestFit="1" customWidth="1"/>
    <col min="2" max="2" width="33.42578125" style="50" bestFit="1" customWidth="1"/>
    <col min="3" max="3" width="32" style="50" bestFit="1" customWidth="1"/>
    <col min="4" max="4" width="41.85546875" style="50" bestFit="1" customWidth="1"/>
    <col min="5" max="5" width="19.85546875" style="50" bestFit="1" customWidth="1"/>
    <col min="6" max="6" width="20.28515625" style="50" bestFit="1" customWidth="1"/>
    <col min="7" max="7" width="27.28515625" style="50" bestFit="1" customWidth="1"/>
    <col min="8" max="8" width="23.5703125" style="124" bestFit="1" customWidth="1"/>
    <col min="9" max="9" width="18.28515625" style="129" bestFit="1" customWidth="1"/>
    <col min="10" max="10" width="20.140625" style="124" bestFit="1" customWidth="1"/>
    <col min="11" max="16384" width="9.28515625" style="50"/>
  </cols>
  <sheetData>
    <row r="1" spans="1:10" ht="15.75">
      <c r="B1" s="29" t="s">
        <v>15575</v>
      </c>
      <c r="C1" s="29" t="s">
        <v>21</v>
      </c>
      <c r="D1" s="29"/>
      <c r="E1" s="29"/>
      <c r="F1" s="101"/>
      <c r="G1" s="101"/>
      <c r="H1" s="121"/>
      <c r="I1" s="127"/>
      <c r="J1" s="121"/>
    </row>
    <row r="2" spans="1:10" ht="15.75">
      <c r="B2" s="101" t="s">
        <v>15576</v>
      </c>
      <c r="C2" s="29" t="str">
        <f>'[1]Cover Page'!C5:E5</f>
        <v>Comalli Group Inc.</v>
      </c>
      <c r="D2" s="29"/>
      <c r="E2" s="29"/>
      <c r="F2" s="101"/>
      <c r="G2" s="101"/>
      <c r="H2" s="121"/>
      <c r="I2" s="127"/>
      <c r="J2" s="121"/>
    </row>
    <row r="3" spans="1:10" ht="63">
      <c r="A3" s="30" t="s">
        <v>23</v>
      </c>
      <c r="B3" s="31" t="s">
        <v>5</v>
      </c>
      <c r="C3" s="32" t="s">
        <v>136</v>
      </c>
      <c r="D3" s="31" t="s">
        <v>137</v>
      </c>
      <c r="E3" s="32" t="s">
        <v>3</v>
      </c>
      <c r="F3" s="32" t="s">
        <v>44</v>
      </c>
      <c r="G3" s="32" t="s">
        <v>25</v>
      </c>
      <c r="H3" s="122" t="s">
        <v>2</v>
      </c>
      <c r="I3" s="128" t="s">
        <v>7</v>
      </c>
      <c r="J3" s="125" t="s">
        <v>1</v>
      </c>
    </row>
    <row r="4" spans="1:10" ht="15.75">
      <c r="A4" s="39">
        <v>1</v>
      </c>
      <c r="B4" s="49" t="s">
        <v>202</v>
      </c>
      <c r="C4" s="49">
        <v>6030</v>
      </c>
      <c r="D4" s="49" t="s">
        <v>8274</v>
      </c>
      <c r="E4" s="49" t="s">
        <v>3592</v>
      </c>
      <c r="F4" s="49"/>
      <c r="G4" s="49" t="s">
        <v>8273</v>
      </c>
      <c r="H4" s="123">
        <v>21.71</v>
      </c>
      <c r="I4" s="35">
        <v>0.25</v>
      </c>
      <c r="J4" s="126">
        <f t="shared" ref="J4:J67" si="0">H4*(1-I4)</f>
        <v>16.282499999999999</v>
      </c>
    </row>
    <row r="5" spans="1:10" ht="15.75">
      <c r="A5" s="39">
        <f>A4+1</f>
        <v>2</v>
      </c>
      <c r="B5" s="49" t="s">
        <v>202</v>
      </c>
      <c r="C5" s="49">
        <v>6062</v>
      </c>
      <c r="D5" s="49" t="s">
        <v>8275</v>
      </c>
      <c r="E5" s="49" t="s">
        <v>3592</v>
      </c>
      <c r="F5" s="49"/>
      <c r="G5" s="49" t="s">
        <v>8273</v>
      </c>
      <c r="H5" s="123">
        <v>30.93</v>
      </c>
      <c r="I5" s="35">
        <v>0.25</v>
      </c>
      <c r="J5" s="126">
        <f t="shared" si="0"/>
        <v>23.197499999999998</v>
      </c>
    </row>
    <row r="6" spans="1:10" ht="15.75">
      <c r="A6" s="39">
        <f t="shared" ref="A6:A69" si="1">A5+1</f>
        <v>3</v>
      </c>
      <c r="B6" s="49" t="s">
        <v>202</v>
      </c>
      <c r="C6" s="49" t="s">
        <v>8276</v>
      </c>
      <c r="D6" s="49" t="s">
        <v>8277</v>
      </c>
      <c r="E6" s="49" t="s">
        <v>3592</v>
      </c>
      <c r="F6" s="49"/>
      <c r="G6" s="49" t="s">
        <v>8273</v>
      </c>
      <c r="H6" s="123">
        <v>68.680000000000007</v>
      </c>
      <c r="I6" s="35">
        <v>0.25</v>
      </c>
      <c r="J6" s="126">
        <f t="shared" si="0"/>
        <v>51.510000000000005</v>
      </c>
    </row>
    <row r="7" spans="1:10" ht="15.75">
      <c r="A7" s="39">
        <f t="shared" si="1"/>
        <v>4</v>
      </c>
      <c r="B7" s="49" t="s">
        <v>202</v>
      </c>
      <c r="C7" s="49" t="s">
        <v>8278</v>
      </c>
      <c r="D7" s="49" t="s">
        <v>8279</v>
      </c>
      <c r="E7" s="49" t="s">
        <v>3592</v>
      </c>
      <c r="F7" s="49"/>
      <c r="G7" s="49" t="s">
        <v>8273</v>
      </c>
      <c r="H7" s="123">
        <v>68.680000000000007</v>
      </c>
      <c r="I7" s="35">
        <v>0.25</v>
      </c>
      <c r="J7" s="126">
        <f t="shared" si="0"/>
        <v>51.510000000000005</v>
      </c>
    </row>
    <row r="8" spans="1:10" ht="15.75">
      <c r="A8" s="39">
        <f t="shared" si="1"/>
        <v>5</v>
      </c>
      <c r="B8" s="49" t="s">
        <v>202</v>
      </c>
      <c r="C8" s="49" t="s">
        <v>8280</v>
      </c>
      <c r="D8" s="49" t="s">
        <v>8281</v>
      </c>
      <c r="E8" s="49" t="s">
        <v>3592</v>
      </c>
      <c r="F8" s="49"/>
      <c r="G8" s="49" t="s">
        <v>8273</v>
      </c>
      <c r="H8" s="123">
        <v>118.63</v>
      </c>
      <c r="I8" s="35">
        <v>0.25</v>
      </c>
      <c r="J8" s="126">
        <f t="shared" si="0"/>
        <v>88.972499999999997</v>
      </c>
    </row>
    <row r="9" spans="1:10" ht="15.75">
      <c r="A9" s="39">
        <f t="shared" si="1"/>
        <v>6</v>
      </c>
      <c r="B9" s="49" t="s">
        <v>202</v>
      </c>
      <c r="C9" s="49" t="s">
        <v>8282</v>
      </c>
      <c r="D9" s="49" t="s">
        <v>8283</v>
      </c>
      <c r="E9" s="49" t="s">
        <v>3592</v>
      </c>
      <c r="F9" s="49"/>
      <c r="G9" s="49" t="s">
        <v>8273</v>
      </c>
      <c r="H9" s="123">
        <v>118.63</v>
      </c>
      <c r="I9" s="35">
        <v>0.25</v>
      </c>
      <c r="J9" s="126">
        <f t="shared" si="0"/>
        <v>88.972499999999997</v>
      </c>
    </row>
    <row r="10" spans="1:10" ht="15.75">
      <c r="A10" s="39">
        <f t="shared" si="1"/>
        <v>7</v>
      </c>
      <c r="B10" s="49" t="s">
        <v>202</v>
      </c>
      <c r="C10" s="49" t="s">
        <v>8284</v>
      </c>
      <c r="D10" s="49" t="s">
        <v>8285</v>
      </c>
      <c r="E10" s="49" t="s">
        <v>3592</v>
      </c>
      <c r="F10" s="49"/>
      <c r="G10" s="49" t="s">
        <v>8273</v>
      </c>
      <c r="H10" s="123">
        <v>90.87</v>
      </c>
      <c r="I10" s="35">
        <v>0.25</v>
      </c>
      <c r="J10" s="126">
        <f t="shared" si="0"/>
        <v>68.152500000000003</v>
      </c>
    </row>
    <row r="11" spans="1:10" ht="15.75">
      <c r="A11" s="39">
        <f t="shared" si="1"/>
        <v>8</v>
      </c>
      <c r="B11" s="49" t="s">
        <v>202</v>
      </c>
      <c r="C11" s="49" t="s">
        <v>8286</v>
      </c>
      <c r="D11" s="49" t="s">
        <v>8287</v>
      </c>
      <c r="E11" s="49" t="s">
        <v>3592</v>
      </c>
      <c r="F11" s="49"/>
      <c r="G11" s="49" t="s">
        <v>8273</v>
      </c>
      <c r="H11" s="123">
        <v>90.87</v>
      </c>
      <c r="I11" s="35">
        <v>0.25</v>
      </c>
      <c r="J11" s="126">
        <f t="shared" si="0"/>
        <v>68.152500000000003</v>
      </c>
    </row>
    <row r="12" spans="1:10" ht="15.75">
      <c r="A12" s="39">
        <f t="shared" si="1"/>
        <v>9</v>
      </c>
      <c r="B12" s="49" t="s">
        <v>202</v>
      </c>
      <c r="C12" s="49" t="s">
        <v>8288</v>
      </c>
      <c r="D12" s="49" t="s">
        <v>8289</v>
      </c>
      <c r="E12" s="49" t="s">
        <v>3592</v>
      </c>
      <c r="F12" s="49"/>
      <c r="G12" s="49" t="s">
        <v>8273</v>
      </c>
      <c r="H12" s="123">
        <v>193.48</v>
      </c>
      <c r="I12" s="35">
        <v>0.25</v>
      </c>
      <c r="J12" s="126">
        <f t="shared" si="0"/>
        <v>145.10999999999999</v>
      </c>
    </row>
    <row r="13" spans="1:10" ht="15.75">
      <c r="A13" s="39">
        <f t="shared" si="1"/>
        <v>10</v>
      </c>
      <c r="B13" s="49" t="s">
        <v>202</v>
      </c>
      <c r="C13" s="49" t="s">
        <v>8290</v>
      </c>
      <c r="D13" s="49" t="s">
        <v>8291</v>
      </c>
      <c r="E13" s="49" t="s">
        <v>3592</v>
      </c>
      <c r="F13" s="49"/>
      <c r="G13" s="49" t="s">
        <v>8273</v>
      </c>
      <c r="H13" s="123">
        <v>193.48</v>
      </c>
      <c r="I13" s="35">
        <v>0.25</v>
      </c>
      <c r="J13" s="126">
        <f t="shared" si="0"/>
        <v>145.10999999999999</v>
      </c>
    </row>
    <row r="14" spans="1:10" ht="15.75">
      <c r="A14" s="39">
        <f t="shared" si="1"/>
        <v>11</v>
      </c>
      <c r="B14" s="49" t="s">
        <v>202</v>
      </c>
      <c r="C14" s="49" t="s">
        <v>8292</v>
      </c>
      <c r="D14" s="49" t="s">
        <v>8293</v>
      </c>
      <c r="E14" s="49" t="s">
        <v>3592</v>
      </c>
      <c r="F14" s="49"/>
      <c r="G14" s="49" t="s">
        <v>8273</v>
      </c>
      <c r="H14" s="123">
        <v>110</v>
      </c>
      <c r="I14" s="35">
        <v>0.25</v>
      </c>
      <c r="J14" s="126">
        <f t="shared" si="0"/>
        <v>82.5</v>
      </c>
    </row>
    <row r="15" spans="1:10" ht="15.75">
      <c r="A15" s="39">
        <f t="shared" si="1"/>
        <v>12</v>
      </c>
      <c r="B15" s="49" t="s">
        <v>202</v>
      </c>
      <c r="C15" s="49" t="s">
        <v>8294</v>
      </c>
      <c r="D15" s="49" t="s">
        <v>8293</v>
      </c>
      <c r="E15" s="49" t="s">
        <v>3592</v>
      </c>
      <c r="F15" s="49"/>
      <c r="G15" s="49" t="s">
        <v>8273</v>
      </c>
      <c r="H15" s="123">
        <v>110</v>
      </c>
      <c r="I15" s="35">
        <v>0.25</v>
      </c>
      <c r="J15" s="126">
        <f t="shared" si="0"/>
        <v>82.5</v>
      </c>
    </row>
    <row r="16" spans="1:10" ht="15.75">
      <c r="A16" s="39">
        <f t="shared" si="1"/>
        <v>13</v>
      </c>
      <c r="B16" s="49" t="s">
        <v>202</v>
      </c>
      <c r="C16" s="49" t="s">
        <v>8295</v>
      </c>
      <c r="D16" s="49" t="s">
        <v>8296</v>
      </c>
      <c r="E16" s="49" t="s">
        <v>3592</v>
      </c>
      <c r="F16" s="49"/>
      <c r="G16" s="49" t="s">
        <v>8273</v>
      </c>
      <c r="H16" s="123">
        <v>185.54</v>
      </c>
      <c r="I16" s="35">
        <v>0.25</v>
      </c>
      <c r="J16" s="126">
        <f t="shared" si="0"/>
        <v>139.155</v>
      </c>
    </row>
    <row r="17" spans="1:10" ht="15.75">
      <c r="A17" s="39">
        <f t="shared" si="1"/>
        <v>14</v>
      </c>
      <c r="B17" s="49" t="s">
        <v>202</v>
      </c>
      <c r="C17" s="49" t="s">
        <v>8297</v>
      </c>
      <c r="D17" s="49" t="s">
        <v>8298</v>
      </c>
      <c r="E17" s="49" t="s">
        <v>3592</v>
      </c>
      <c r="F17" s="49"/>
      <c r="G17" s="49" t="s">
        <v>8273</v>
      </c>
      <c r="H17" s="123">
        <v>185.54</v>
      </c>
      <c r="I17" s="35">
        <v>0.25</v>
      </c>
      <c r="J17" s="126">
        <f t="shared" si="0"/>
        <v>139.155</v>
      </c>
    </row>
    <row r="18" spans="1:10" ht="15.75">
      <c r="A18" s="39">
        <f t="shared" si="1"/>
        <v>15</v>
      </c>
      <c r="B18" s="49" t="s">
        <v>202</v>
      </c>
      <c r="C18" s="49" t="s">
        <v>8299</v>
      </c>
      <c r="D18" s="49" t="s">
        <v>8300</v>
      </c>
      <c r="E18" s="49" t="s">
        <v>3592</v>
      </c>
      <c r="F18" s="49"/>
      <c r="G18" s="49" t="s">
        <v>8273</v>
      </c>
      <c r="H18" s="123">
        <v>501.67</v>
      </c>
      <c r="I18" s="35">
        <v>0.25</v>
      </c>
      <c r="J18" s="126">
        <f t="shared" si="0"/>
        <v>376.2525</v>
      </c>
    </row>
    <row r="19" spans="1:10" ht="15.75">
      <c r="A19" s="39">
        <f t="shared" si="1"/>
        <v>16</v>
      </c>
      <c r="B19" s="49" t="s">
        <v>202</v>
      </c>
      <c r="C19" s="49" t="s">
        <v>8301</v>
      </c>
      <c r="D19" s="49" t="s">
        <v>8302</v>
      </c>
      <c r="E19" s="49" t="s">
        <v>3592</v>
      </c>
      <c r="F19" s="49"/>
      <c r="G19" s="49" t="s">
        <v>8273</v>
      </c>
      <c r="H19" s="123">
        <v>536.66999999999996</v>
      </c>
      <c r="I19" s="35">
        <v>0.25</v>
      </c>
      <c r="J19" s="126">
        <f t="shared" si="0"/>
        <v>402.50249999999994</v>
      </c>
    </row>
    <row r="20" spans="1:10" ht="15.75">
      <c r="A20" s="39">
        <f t="shared" si="1"/>
        <v>17</v>
      </c>
      <c r="B20" s="49" t="s">
        <v>202</v>
      </c>
      <c r="C20" s="49" t="s">
        <v>8303</v>
      </c>
      <c r="D20" s="49" t="s">
        <v>8304</v>
      </c>
      <c r="E20" s="49" t="s">
        <v>3592</v>
      </c>
      <c r="F20" s="49"/>
      <c r="G20" s="49" t="s">
        <v>8273</v>
      </c>
      <c r="H20" s="123">
        <v>109.8</v>
      </c>
      <c r="I20" s="35">
        <v>0.25</v>
      </c>
      <c r="J20" s="126">
        <f t="shared" si="0"/>
        <v>82.35</v>
      </c>
    </row>
    <row r="21" spans="1:10" ht="15.75">
      <c r="A21" s="39">
        <f t="shared" si="1"/>
        <v>18</v>
      </c>
      <c r="B21" s="49" t="s">
        <v>202</v>
      </c>
      <c r="C21" s="49" t="s">
        <v>8305</v>
      </c>
      <c r="D21" s="49" t="s">
        <v>8306</v>
      </c>
      <c r="E21" s="49" t="s">
        <v>3592</v>
      </c>
      <c r="F21" s="49"/>
      <c r="G21" s="49" t="s">
        <v>8273</v>
      </c>
      <c r="H21" s="123">
        <v>450.34</v>
      </c>
      <c r="I21" s="35">
        <v>0.25</v>
      </c>
      <c r="J21" s="126">
        <f t="shared" si="0"/>
        <v>337.755</v>
      </c>
    </row>
    <row r="22" spans="1:10" ht="15.75">
      <c r="A22" s="39">
        <f t="shared" si="1"/>
        <v>19</v>
      </c>
      <c r="B22" s="49" t="s">
        <v>202</v>
      </c>
      <c r="C22" s="49" t="s">
        <v>8307</v>
      </c>
      <c r="D22" s="49" t="s">
        <v>8308</v>
      </c>
      <c r="E22" s="49" t="s">
        <v>3592</v>
      </c>
      <c r="F22" s="49"/>
      <c r="G22" s="49" t="s">
        <v>8273</v>
      </c>
      <c r="H22" s="123">
        <v>450.34</v>
      </c>
      <c r="I22" s="35">
        <v>0.25</v>
      </c>
      <c r="J22" s="126">
        <f t="shared" si="0"/>
        <v>337.755</v>
      </c>
    </row>
    <row r="23" spans="1:10" ht="15.75">
      <c r="A23" s="39">
        <f t="shared" si="1"/>
        <v>20</v>
      </c>
      <c r="B23" s="49" t="s">
        <v>202</v>
      </c>
      <c r="C23" s="49" t="s">
        <v>8309</v>
      </c>
      <c r="D23" s="49" t="s">
        <v>8310</v>
      </c>
      <c r="E23" s="49" t="s">
        <v>3592</v>
      </c>
      <c r="F23" s="49"/>
      <c r="G23" s="49" t="s">
        <v>8273</v>
      </c>
      <c r="H23" s="123">
        <v>485.4</v>
      </c>
      <c r="I23" s="35">
        <v>0.25</v>
      </c>
      <c r="J23" s="126">
        <f t="shared" si="0"/>
        <v>364.04999999999995</v>
      </c>
    </row>
    <row r="24" spans="1:10" ht="15.75">
      <c r="A24" s="39">
        <f t="shared" si="1"/>
        <v>21</v>
      </c>
      <c r="B24" s="49" t="s">
        <v>202</v>
      </c>
      <c r="C24" s="49" t="s">
        <v>8311</v>
      </c>
      <c r="D24" s="49" t="s">
        <v>8312</v>
      </c>
      <c r="E24" s="49" t="s">
        <v>3592</v>
      </c>
      <c r="F24" s="49"/>
      <c r="G24" s="49" t="s">
        <v>8273</v>
      </c>
      <c r="H24" s="123">
        <v>485.4</v>
      </c>
      <c r="I24" s="35">
        <v>0.25</v>
      </c>
      <c r="J24" s="126">
        <f t="shared" si="0"/>
        <v>364.04999999999995</v>
      </c>
    </row>
    <row r="25" spans="1:10" ht="15.75">
      <c r="A25" s="39">
        <f t="shared" si="1"/>
        <v>22</v>
      </c>
      <c r="B25" s="49" t="s">
        <v>202</v>
      </c>
      <c r="C25" s="49" t="s">
        <v>8313</v>
      </c>
      <c r="D25" s="49" t="s">
        <v>8314</v>
      </c>
      <c r="E25" s="49" t="s">
        <v>3592</v>
      </c>
      <c r="F25" s="49"/>
      <c r="G25" s="49" t="s">
        <v>8273</v>
      </c>
      <c r="H25" s="123">
        <v>417.59</v>
      </c>
      <c r="I25" s="35">
        <v>0.25</v>
      </c>
      <c r="J25" s="126">
        <f t="shared" si="0"/>
        <v>313.1925</v>
      </c>
    </row>
    <row r="26" spans="1:10" ht="15.75">
      <c r="A26" s="39">
        <f t="shared" si="1"/>
        <v>23</v>
      </c>
      <c r="B26" s="49" t="s">
        <v>202</v>
      </c>
      <c r="C26" s="49" t="s">
        <v>8315</v>
      </c>
      <c r="D26" s="49" t="s">
        <v>8316</v>
      </c>
      <c r="E26" s="49" t="s">
        <v>3592</v>
      </c>
      <c r="F26" s="49"/>
      <c r="G26" s="49" t="s">
        <v>8273</v>
      </c>
      <c r="H26" s="123">
        <v>360.5</v>
      </c>
      <c r="I26" s="35">
        <v>0.25</v>
      </c>
      <c r="J26" s="126">
        <f t="shared" si="0"/>
        <v>270.375</v>
      </c>
    </row>
    <row r="27" spans="1:10" ht="15.75">
      <c r="A27" s="39">
        <f t="shared" si="1"/>
        <v>24</v>
      </c>
      <c r="B27" s="49" t="s">
        <v>202</v>
      </c>
      <c r="C27" s="49" t="s">
        <v>8317</v>
      </c>
      <c r="D27" s="49" t="s">
        <v>8318</v>
      </c>
      <c r="E27" s="49" t="s">
        <v>3592</v>
      </c>
      <c r="F27" s="49"/>
      <c r="G27" s="49" t="s">
        <v>8273</v>
      </c>
      <c r="H27" s="123">
        <v>267.16000000000003</v>
      </c>
      <c r="I27" s="35">
        <v>0.25</v>
      </c>
      <c r="J27" s="126">
        <f t="shared" si="0"/>
        <v>200.37</v>
      </c>
    </row>
    <row r="28" spans="1:10" ht="15.75">
      <c r="A28" s="39">
        <f t="shared" si="1"/>
        <v>25</v>
      </c>
      <c r="B28" s="49" t="s">
        <v>202</v>
      </c>
      <c r="C28" s="49" t="s">
        <v>8319</v>
      </c>
      <c r="D28" s="49" t="s">
        <v>8320</v>
      </c>
      <c r="E28" s="49" t="s">
        <v>3592</v>
      </c>
      <c r="F28" s="49"/>
      <c r="G28" s="49" t="s">
        <v>8273</v>
      </c>
      <c r="H28" s="123">
        <v>415.95</v>
      </c>
      <c r="I28" s="35">
        <v>0.25</v>
      </c>
      <c r="J28" s="126">
        <f t="shared" si="0"/>
        <v>311.96249999999998</v>
      </c>
    </row>
    <row r="29" spans="1:10" ht="15.75">
      <c r="A29" s="39">
        <f t="shared" si="1"/>
        <v>26</v>
      </c>
      <c r="B29" s="49" t="s">
        <v>202</v>
      </c>
      <c r="C29" s="49" t="s">
        <v>8321</v>
      </c>
      <c r="D29" s="49" t="s">
        <v>8322</v>
      </c>
      <c r="E29" s="49" t="s">
        <v>3592</v>
      </c>
      <c r="F29" s="49"/>
      <c r="G29" s="49" t="s">
        <v>8273</v>
      </c>
      <c r="H29" s="123">
        <v>415.95</v>
      </c>
      <c r="I29" s="35">
        <v>0.25</v>
      </c>
      <c r="J29" s="126">
        <f t="shared" si="0"/>
        <v>311.96249999999998</v>
      </c>
    </row>
    <row r="30" spans="1:10" ht="15.75">
      <c r="A30" s="39">
        <f t="shared" si="1"/>
        <v>27</v>
      </c>
      <c r="B30" s="49" t="s">
        <v>202</v>
      </c>
      <c r="C30" s="49" t="s">
        <v>8323</v>
      </c>
      <c r="D30" s="49" t="s">
        <v>8324</v>
      </c>
      <c r="E30" s="49" t="s">
        <v>3592</v>
      </c>
      <c r="F30" s="49"/>
      <c r="G30" s="49" t="s">
        <v>8273</v>
      </c>
      <c r="H30" s="123">
        <v>382.33</v>
      </c>
      <c r="I30" s="35">
        <v>0.25</v>
      </c>
      <c r="J30" s="126">
        <f t="shared" si="0"/>
        <v>286.7475</v>
      </c>
    </row>
    <row r="31" spans="1:10" ht="15.75">
      <c r="A31" s="39">
        <f t="shared" si="1"/>
        <v>28</v>
      </c>
      <c r="B31" s="49" t="s">
        <v>202</v>
      </c>
      <c r="C31" s="49" t="s">
        <v>8325</v>
      </c>
      <c r="D31" s="49" t="s">
        <v>8326</v>
      </c>
      <c r="E31" s="49" t="s">
        <v>3592</v>
      </c>
      <c r="F31" s="49"/>
      <c r="G31" s="49" t="s">
        <v>8273</v>
      </c>
      <c r="H31" s="123">
        <v>382.33</v>
      </c>
      <c r="I31" s="35">
        <v>0.25</v>
      </c>
      <c r="J31" s="126">
        <f t="shared" si="0"/>
        <v>286.7475</v>
      </c>
    </row>
    <row r="32" spans="1:10" ht="15.75">
      <c r="A32" s="39">
        <f t="shared" si="1"/>
        <v>29</v>
      </c>
      <c r="B32" s="49" t="s">
        <v>202</v>
      </c>
      <c r="C32" s="49" t="s">
        <v>8327</v>
      </c>
      <c r="D32" s="49" t="s">
        <v>8328</v>
      </c>
      <c r="E32" s="49" t="s">
        <v>3592</v>
      </c>
      <c r="F32" s="49"/>
      <c r="G32" s="49" t="s">
        <v>8273</v>
      </c>
      <c r="H32" s="123">
        <v>386.77</v>
      </c>
      <c r="I32" s="35">
        <v>0.25</v>
      </c>
      <c r="J32" s="126">
        <f t="shared" si="0"/>
        <v>290.07749999999999</v>
      </c>
    </row>
    <row r="33" spans="1:10" ht="15.75">
      <c r="A33" s="39">
        <f t="shared" si="1"/>
        <v>30</v>
      </c>
      <c r="B33" s="49" t="s">
        <v>202</v>
      </c>
      <c r="C33" s="49" t="s">
        <v>8329</v>
      </c>
      <c r="D33" s="49" t="s">
        <v>8330</v>
      </c>
      <c r="E33" s="49" t="s">
        <v>3592</v>
      </c>
      <c r="F33" s="49"/>
      <c r="G33" s="49" t="s">
        <v>8273</v>
      </c>
      <c r="H33" s="123">
        <v>386.77</v>
      </c>
      <c r="I33" s="35">
        <v>0.25</v>
      </c>
      <c r="J33" s="126">
        <f t="shared" si="0"/>
        <v>290.07749999999999</v>
      </c>
    </row>
    <row r="34" spans="1:10" ht="15.75">
      <c r="A34" s="39">
        <f t="shared" si="1"/>
        <v>31</v>
      </c>
      <c r="B34" s="49" t="s">
        <v>202</v>
      </c>
      <c r="C34" s="49" t="s">
        <v>8331</v>
      </c>
      <c r="D34" s="49" t="s">
        <v>8332</v>
      </c>
      <c r="E34" s="49" t="s">
        <v>3592</v>
      </c>
      <c r="F34" s="49"/>
      <c r="G34" s="49" t="s">
        <v>8273</v>
      </c>
      <c r="H34" s="123">
        <v>496.7</v>
      </c>
      <c r="I34" s="35">
        <v>0.25</v>
      </c>
      <c r="J34" s="126">
        <f t="shared" si="0"/>
        <v>372.52499999999998</v>
      </c>
    </row>
    <row r="35" spans="1:10" ht="15.75">
      <c r="A35" s="39">
        <f t="shared" si="1"/>
        <v>32</v>
      </c>
      <c r="B35" s="49" t="s">
        <v>202</v>
      </c>
      <c r="C35" s="49" t="s">
        <v>8333</v>
      </c>
      <c r="D35" s="49" t="s">
        <v>8334</v>
      </c>
      <c r="E35" s="49" t="s">
        <v>3592</v>
      </c>
      <c r="F35" s="49"/>
      <c r="G35" s="49" t="s">
        <v>8273</v>
      </c>
      <c r="H35" s="123">
        <v>496.7</v>
      </c>
      <c r="I35" s="35">
        <v>0.25</v>
      </c>
      <c r="J35" s="126">
        <f t="shared" si="0"/>
        <v>372.52499999999998</v>
      </c>
    </row>
    <row r="36" spans="1:10" ht="15.75">
      <c r="A36" s="39">
        <f t="shared" si="1"/>
        <v>33</v>
      </c>
      <c r="B36" s="49" t="s">
        <v>202</v>
      </c>
      <c r="C36" s="49" t="s">
        <v>8335</v>
      </c>
      <c r="D36" s="49" t="s">
        <v>8336</v>
      </c>
      <c r="E36" s="49" t="s">
        <v>3592</v>
      </c>
      <c r="F36" s="49"/>
      <c r="G36" s="49" t="s">
        <v>8273</v>
      </c>
      <c r="H36" s="123">
        <v>531.78</v>
      </c>
      <c r="I36" s="35">
        <v>0.25</v>
      </c>
      <c r="J36" s="126">
        <f t="shared" si="0"/>
        <v>398.83499999999998</v>
      </c>
    </row>
    <row r="37" spans="1:10" ht="15.75">
      <c r="A37" s="39">
        <f t="shared" si="1"/>
        <v>34</v>
      </c>
      <c r="B37" s="49" t="s">
        <v>202</v>
      </c>
      <c r="C37" s="49" t="s">
        <v>8337</v>
      </c>
      <c r="D37" s="49" t="s">
        <v>8338</v>
      </c>
      <c r="E37" s="49" t="s">
        <v>3592</v>
      </c>
      <c r="F37" s="49"/>
      <c r="G37" s="49" t="s">
        <v>8273</v>
      </c>
      <c r="H37" s="123">
        <v>531.78</v>
      </c>
      <c r="I37" s="35">
        <v>0.25</v>
      </c>
      <c r="J37" s="126">
        <f t="shared" si="0"/>
        <v>398.83499999999998</v>
      </c>
    </row>
    <row r="38" spans="1:10" ht="15.75">
      <c r="A38" s="39">
        <f t="shared" si="1"/>
        <v>35</v>
      </c>
      <c r="B38" s="49" t="s">
        <v>202</v>
      </c>
      <c r="C38" s="49" t="s">
        <v>8339</v>
      </c>
      <c r="D38" s="49" t="s">
        <v>8340</v>
      </c>
      <c r="E38" s="49" t="s">
        <v>3592</v>
      </c>
      <c r="F38" s="49"/>
      <c r="G38" s="49" t="s">
        <v>8273</v>
      </c>
      <c r="H38" s="123">
        <v>463.96</v>
      </c>
      <c r="I38" s="35">
        <v>0.25</v>
      </c>
      <c r="J38" s="126">
        <f t="shared" si="0"/>
        <v>347.96999999999997</v>
      </c>
    </row>
    <row r="39" spans="1:10" ht="15.75">
      <c r="A39" s="39">
        <f t="shared" si="1"/>
        <v>36</v>
      </c>
      <c r="B39" s="49" t="s">
        <v>202</v>
      </c>
      <c r="C39" s="49" t="s">
        <v>8341</v>
      </c>
      <c r="D39" s="49" t="s">
        <v>8342</v>
      </c>
      <c r="E39" s="49" t="s">
        <v>3592</v>
      </c>
      <c r="F39" s="49"/>
      <c r="G39" s="49" t="s">
        <v>8273</v>
      </c>
      <c r="H39" s="123">
        <v>464.15</v>
      </c>
      <c r="I39" s="35">
        <v>0.25</v>
      </c>
      <c r="J39" s="126">
        <f t="shared" si="0"/>
        <v>348.11249999999995</v>
      </c>
    </row>
    <row r="40" spans="1:10" ht="15.75">
      <c r="A40" s="39">
        <f t="shared" si="1"/>
        <v>37</v>
      </c>
      <c r="B40" s="49" t="s">
        <v>202</v>
      </c>
      <c r="C40" s="49" t="s">
        <v>8343</v>
      </c>
      <c r="D40" s="49" t="s">
        <v>8344</v>
      </c>
      <c r="E40" s="49" t="s">
        <v>3592</v>
      </c>
      <c r="F40" s="49"/>
      <c r="G40" s="49" t="s">
        <v>8273</v>
      </c>
      <c r="H40" s="123">
        <v>404.55</v>
      </c>
      <c r="I40" s="35">
        <v>0.25</v>
      </c>
      <c r="J40" s="126">
        <f t="shared" si="0"/>
        <v>303.41250000000002</v>
      </c>
    </row>
    <row r="41" spans="1:10" ht="15.75">
      <c r="A41" s="39">
        <f t="shared" si="1"/>
        <v>38</v>
      </c>
      <c r="B41" s="49" t="s">
        <v>202</v>
      </c>
      <c r="C41" s="49" t="s">
        <v>8345</v>
      </c>
      <c r="D41" s="49" t="s">
        <v>8346</v>
      </c>
      <c r="E41" s="49" t="s">
        <v>3592</v>
      </c>
      <c r="F41" s="49"/>
      <c r="G41" s="49" t="s">
        <v>8273</v>
      </c>
      <c r="H41" s="123">
        <v>313.83</v>
      </c>
      <c r="I41" s="35">
        <v>0.25</v>
      </c>
      <c r="J41" s="126">
        <f t="shared" si="0"/>
        <v>235.3725</v>
      </c>
    </row>
    <row r="42" spans="1:10" ht="15.75">
      <c r="A42" s="39">
        <f t="shared" si="1"/>
        <v>39</v>
      </c>
      <c r="B42" s="49" t="s">
        <v>202</v>
      </c>
      <c r="C42" s="49" t="s">
        <v>8347</v>
      </c>
      <c r="D42" s="49" t="s">
        <v>8348</v>
      </c>
      <c r="E42" s="49" t="s">
        <v>3592</v>
      </c>
      <c r="F42" s="49"/>
      <c r="G42" s="49" t="s">
        <v>8273</v>
      </c>
      <c r="H42" s="123">
        <v>462.32</v>
      </c>
      <c r="I42" s="35">
        <v>0.25</v>
      </c>
      <c r="J42" s="126">
        <f t="shared" si="0"/>
        <v>346.74</v>
      </c>
    </row>
    <row r="43" spans="1:10" ht="15.75">
      <c r="A43" s="39">
        <f t="shared" si="1"/>
        <v>40</v>
      </c>
      <c r="B43" s="49" t="s">
        <v>202</v>
      </c>
      <c r="C43" s="49" t="s">
        <v>8349</v>
      </c>
      <c r="D43" s="49" t="s">
        <v>8350</v>
      </c>
      <c r="E43" s="49" t="s">
        <v>3592</v>
      </c>
      <c r="F43" s="49"/>
      <c r="G43" s="49" t="s">
        <v>8273</v>
      </c>
      <c r="H43" s="123">
        <v>462.32</v>
      </c>
      <c r="I43" s="35">
        <v>0.25</v>
      </c>
      <c r="J43" s="126">
        <f t="shared" si="0"/>
        <v>346.74</v>
      </c>
    </row>
    <row r="44" spans="1:10" ht="15.75">
      <c r="A44" s="39">
        <f t="shared" si="1"/>
        <v>41</v>
      </c>
      <c r="B44" s="49" t="s">
        <v>202</v>
      </c>
      <c r="C44" s="49" t="s">
        <v>8351</v>
      </c>
      <c r="D44" s="49" t="s">
        <v>8352</v>
      </c>
      <c r="E44" s="49" t="s">
        <v>3592</v>
      </c>
      <c r="F44" s="49"/>
      <c r="G44" s="49" t="s">
        <v>8273</v>
      </c>
      <c r="H44" s="123">
        <v>428.7</v>
      </c>
      <c r="I44" s="35">
        <v>0.25</v>
      </c>
      <c r="J44" s="126">
        <f t="shared" si="0"/>
        <v>321.52499999999998</v>
      </c>
    </row>
    <row r="45" spans="1:10" ht="15.75">
      <c r="A45" s="39">
        <f t="shared" si="1"/>
        <v>42</v>
      </c>
      <c r="B45" s="49" t="s">
        <v>202</v>
      </c>
      <c r="C45" s="49" t="s">
        <v>8353</v>
      </c>
      <c r="D45" s="49" t="s">
        <v>8354</v>
      </c>
      <c r="E45" s="49" t="s">
        <v>3592</v>
      </c>
      <c r="F45" s="49"/>
      <c r="G45" s="49" t="s">
        <v>8273</v>
      </c>
      <c r="H45" s="123">
        <v>428.7</v>
      </c>
      <c r="I45" s="35">
        <v>0.25</v>
      </c>
      <c r="J45" s="126">
        <f t="shared" si="0"/>
        <v>321.52499999999998</v>
      </c>
    </row>
    <row r="46" spans="1:10" ht="15.75">
      <c r="A46" s="39">
        <f t="shared" si="1"/>
        <v>43</v>
      </c>
      <c r="B46" s="49" t="s">
        <v>202</v>
      </c>
      <c r="C46" s="49" t="s">
        <v>8355</v>
      </c>
      <c r="D46" s="49" t="s">
        <v>8356</v>
      </c>
      <c r="E46" s="49" t="s">
        <v>3592</v>
      </c>
      <c r="F46" s="49"/>
      <c r="G46" s="49" t="s">
        <v>8273</v>
      </c>
      <c r="H46" s="123">
        <v>433.14</v>
      </c>
      <c r="I46" s="35">
        <v>0.25</v>
      </c>
      <c r="J46" s="126">
        <f t="shared" si="0"/>
        <v>324.85500000000002</v>
      </c>
    </row>
    <row r="47" spans="1:10" ht="15.75">
      <c r="A47" s="39">
        <f t="shared" si="1"/>
        <v>44</v>
      </c>
      <c r="B47" s="49" t="s">
        <v>202</v>
      </c>
      <c r="C47" s="49" t="s">
        <v>8357</v>
      </c>
      <c r="D47" s="49" t="s">
        <v>8358</v>
      </c>
      <c r="E47" s="49" t="s">
        <v>3592</v>
      </c>
      <c r="F47" s="49"/>
      <c r="G47" s="49" t="s">
        <v>8273</v>
      </c>
      <c r="H47" s="123">
        <v>433.14</v>
      </c>
      <c r="I47" s="35">
        <v>0.25</v>
      </c>
      <c r="J47" s="126">
        <f t="shared" si="0"/>
        <v>324.85500000000002</v>
      </c>
    </row>
    <row r="48" spans="1:10" ht="15.75">
      <c r="A48" s="39">
        <f t="shared" si="1"/>
        <v>45</v>
      </c>
      <c r="B48" s="49" t="s">
        <v>202</v>
      </c>
      <c r="C48" s="49" t="s">
        <v>8359</v>
      </c>
      <c r="D48" s="49" t="s">
        <v>8360</v>
      </c>
      <c r="E48" s="49" t="s">
        <v>3592</v>
      </c>
      <c r="F48" s="49"/>
      <c r="G48" s="49" t="s">
        <v>8273</v>
      </c>
      <c r="H48" s="123">
        <v>404.75</v>
      </c>
      <c r="I48" s="35">
        <v>0.25</v>
      </c>
      <c r="J48" s="126">
        <f t="shared" si="0"/>
        <v>303.5625</v>
      </c>
    </row>
    <row r="49" spans="1:10" ht="15.75">
      <c r="A49" s="39">
        <f t="shared" si="1"/>
        <v>46</v>
      </c>
      <c r="B49" s="49" t="s">
        <v>202</v>
      </c>
      <c r="C49" s="49" t="s">
        <v>8361</v>
      </c>
      <c r="D49" s="49" t="s">
        <v>8362</v>
      </c>
      <c r="E49" s="49" t="s">
        <v>3592</v>
      </c>
      <c r="F49" s="49"/>
      <c r="G49" s="49" t="s">
        <v>8273</v>
      </c>
      <c r="H49" s="123">
        <v>574.52</v>
      </c>
      <c r="I49" s="35">
        <v>0.25</v>
      </c>
      <c r="J49" s="126">
        <f t="shared" si="0"/>
        <v>430.89</v>
      </c>
    </row>
    <row r="50" spans="1:10" ht="15.75">
      <c r="A50" s="39">
        <f t="shared" si="1"/>
        <v>47</v>
      </c>
      <c r="B50" s="49" t="s">
        <v>202</v>
      </c>
      <c r="C50" s="49" t="s">
        <v>8363</v>
      </c>
      <c r="D50" s="49" t="s">
        <v>8364</v>
      </c>
      <c r="E50" s="49" t="s">
        <v>3592</v>
      </c>
      <c r="F50" s="49"/>
      <c r="G50" s="49" t="s">
        <v>8273</v>
      </c>
      <c r="H50" s="123">
        <v>153.94999999999999</v>
      </c>
      <c r="I50" s="35">
        <v>0.25</v>
      </c>
      <c r="J50" s="126">
        <f t="shared" si="0"/>
        <v>115.46249999999999</v>
      </c>
    </row>
    <row r="51" spans="1:10" ht="15.75">
      <c r="A51" s="39">
        <f t="shared" si="1"/>
        <v>48</v>
      </c>
      <c r="B51" s="49" t="s">
        <v>202</v>
      </c>
      <c r="C51" s="49" t="s">
        <v>8365</v>
      </c>
      <c r="D51" s="49" t="s">
        <v>8366</v>
      </c>
      <c r="E51" s="49" t="s">
        <v>3592</v>
      </c>
      <c r="F51" s="49"/>
      <c r="G51" s="49" t="s">
        <v>8273</v>
      </c>
      <c r="H51" s="123">
        <v>65.56</v>
      </c>
      <c r="I51" s="35">
        <v>0.25</v>
      </c>
      <c r="J51" s="126">
        <f t="shared" si="0"/>
        <v>49.17</v>
      </c>
    </row>
    <row r="52" spans="1:10" ht="15.75">
      <c r="A52" s="39">
        <f t="shared" si="1"/>
        <v>49</v>
      </c>
      <c r="B52" s="49" t="s">
        <v>202</v>
      </c>
      <c r="C52" s="49" t="s">
        <v>8367</v>
      </c>
      <c r="D52" s="49" t="s">
        <v>8368</v>
      </c>
      <c r="E52" s="49" t="s">
        <v>3592</v>
      </c>
      <c r="F52" s="49"/>
      <c r="G52" s="49" t="s">
        <v>8273</v>
      </c>
      <c r="H52" s="123">
        <v>129.81</v>
      </c>
      <c r="I52" s="35">
        <v>0.25</v>
      </c>
      <c r="J52" s="126">
        <f t="shared" si="0"/>
        <v>97.357500000000002</v>
      </c>
    </row>
    <row r="53" spans="1:10" ht="15.75">
      <c r="A53" s="39">
        <f t="shared" si="1"/>
        <v>50</v>
      </c>
      <c r="B53" s="49" t="s">
        <v>202</v>
      </c>
      <c r="C53" s="49" t="s">
        <v>8369</v>
      </c>
      <c r="D53" s="49" t="s">
        <v>8370</v>
      </c>
      <c r="E53" s="49" t="s">
        <v>3592</v>
      </c>
      <c r="F53" s="49"/>
      <c r="G53" s="49" t="s">
        <v>8273</v>
      </c>
      <c r="H53" s="123">
        <v>141.5</v>
      </c>
      <c r="I53" s="35">
        <v>0.25</v>
      </c>
      <c r="J53" s="126">
        <f t="shared" si="0"/>
        <v>106.125</v>
      </c>
    </row>
    <row r="54" spans="1:10" ht="15.75">
      <c r="A54" s="39">
        <f t="shared" si="1"/>
        <v>51</v>
      </c>
      <c r="B54" s="49" t="s">
        <v>202</v>
      </c>
      <c r="C54" s="49" t="s">
        <v>8371</v>
      </c>
      <c r="D54" s="49" t="s">
        <v>8372</v>
      </c>
      <c r="E54" s="49" t="s">
        <v>3592</v>
      </c>
      <c r="F54" s="49"/>
      <c r="G54" s="49" t="s">
        <v>8273</v>
      </c>
      <c r="H54" s="123">
        <v>205.06</v>
      </c>
      <c r="I54" s="35">
        <v>0.25</v>
      </c>
      <c r="J54" s="126">
        <f t="shared" si="0"/>
        <v>153.79500000000002</v>
      </c>
    </row>
    <row r="55" spans="1:10" ht="15.75">
      <c r="A55" s="39">
        <f t="shared" si="1"/>
        <v>52</v>
      </c>
      <c r="B55" s="49" t="s">
        <v>202</v>
      </c>
      <c r="C55" s="49" t="s">
        <v>8373</v>
      </c>
      <c r="D55" s="49" t="s">
        <v>8374</v>
      </c>
      <c r="E55" s="49" t="s">
        <v>3592</v>
      </c>
      <c r="F55" s="49"/>
      <c r="G55" s="49" t="s">
        <v>8273</v>
      </c>
      <c r="H55" s="123">
        <v>228.67</v>
      </c>
      <c r="I55" s="35">
        <v>0.25</v>
      </c>
      <c r="J55" s="126">
        <f t="shared" si="0"/>
        <v>171.5025</v>
      </c>
    </row>
    <row r="56" spans="1:10" ht="15.75">
      <c r="A56" s="39">
        <f t="shared" si="1"/>
        <v>53</v>
      </c>
      <c r="B56" s="49" t="s">
        <v>202</v>
      </c>
      <c r="C56" s="49" t="s">
        <v>8375</v>
      </c>
      <c r="D56" s="49" t="s">
        <v>8376</v>
      </c>
      <c r="E56" s="49" t="s">
        <v>3592</v>
      </c>
      <c r="F56" s="49"/>
      <c r="G56" s="49" t="s">
        <v>8273</v>
      </c>
      <c r="H56" s="123">
        <v>280</v>
      </c>
      <c r="I56" s="35">
        <v>0.25</v>
      </c>
      <c r="J56" s="126">
        <f t="shared" si="0"/>
        <v>210</v>
      </c>
    </row>
    <row r="57" spans="1:10" ht="15.75">
      <c r="A57" s="39">
        <f t="shared" si="1"/>
        <v>54</v>
      </c>
      <c r="B57" s="49" t="s">
        <v>202</v>
      </c>
      <c r="C57" s="49" t="s">
        <v>8377</v>
      </c>
      <c r="D57" s="49" t="s">
        <v>8376</v>
      </c>
      <c r="E57" s="49" t="s">
        <v>3592</v>
      </c>
      <c r="F57" s="49"/>
      <c r="G57" s="49" t="s">
        <v>8273</v>
      </c>
      <c r="H57" s="123">
        <v>268.33999999999997</v>
      </c>
      <c r="I57" s="35">
        <v>0.25</v>
      </c>
      <c r="J57" s="126">
        <f t="shared" si="0"/>
        <v>201.255</v>
      </c>
    </row>
    <row r="58" spans="1:10" ht="15.75">
      <c r="A58" s="39">
        <f t="shared" si="1"/>
        <v>55</v>
      </c>
      <c r="B58" s="49" t="s">
        <v>202</v>
      </c>
      <c r="C58" s="49" t="s">
        <v>8378</v>
      </c>
      <c r="D58" s="49" t="s">
        <v>8379</v>
      </c>
      <c r="E58" s="49" t="s">
        <v>3592</v>
      </c>
      <c r="F58" s="49"/>
      <c r="G58" s="49" t="s">
        <v>8273</v>
      </c>
      <c r="H58" s="123">
        <v>303.33</v>
      </c>
      <c r="I58" s="35">
        <v>0.25</v>
      </c>
      <c r="J58" s="126">
        <f t="shared" si="0"/>
        <v>227.4975</v>
      </c>
    </row>
    <row r="59" spans="1:10" ht="15.75">
      <c r="A59" s="39">
        <f t="shared" si="1"/>
        <v>56</v>
      </c>
      <c r="B59" s="49" t="s">
        <v>202</v>
      </c>
      <c r="C59" s="49" t="s">
        <v>8380</v>
      </c>
      <c r="D59" s="49" t="s">
        <v>8381</v>
      </c>
      <c r="E59" s="49" t="s">
        <v>3592</v>
      </c>
      <c r="F59" s="49"/>
      <c r="G59" s="49" t="s">
        <v>8273</v>
      </c>
      <c r="H59" s="123">
        <v>210</v>
      </c>
      <c r="I59" s="35">
        <v>0.25</v>
      </c>
      <c r="J59" s="126">
        <f t="shared" si="0"/>
        <v>157.5</v>
      </c>
    </row>
    <row r="60" spans="1:10" ht="15.75">
      <c r="A60" s="39">
        <f t="shared" si="1"/>
        <v>57</v>
      </c>
      <c r="B60" s="49" t="s">
        <v>202</v>
      </c>
      <c r="C60" s="49" t="s">
        <v>8382</v>
      </c>
      <c r="D60" s="49" t="s">
        <v>8383</v>
      </c>
      <c r="E60" s="49" t="s">
        <v>3592</v>
      </c>
      <c r="F60" s="49"/>
      <c r="G60" s="49" t="s">
        <v>8273</v>
      </c>
      <c r="H60" s="123">
        <v>173.8</v>
      </c>
      <c r="I60" s="35">
        <v>0.25</v>
      </c>
      <c r="J60" s="126">
        <f t="shared" si="0"/>
        <v>130.35000000000002</v>
      </c>
    </row>
    <row r="61" spans="1:10" ht="15.75">
      <c r="A61" s="39">
        <f t="shared" si="1"/>
        <v>58</v>
      </c>
      <c r="B61" s="49" t="s">
        <v>202</v>
      </c>
      <c r="C61" s="49" t="s">
        <v>8384</v>
      </c>
      <c r="D61" s="49" t="s">
        <v>8385</v>
      </c>
      <c r="E61" s="49" t="s">
        <v>3592</v>
      </c>
      <c r="F61" s="49"/>
      <c r="G61" s="49" t="s">
        <v>8273</v>
      </c>
      <c r="H61" s="123">
        <v>98</v>
      </c>
      <c r="I61" s="35">
        <v>0.25</v>
      </c>
      <c r="J61" s="126">
        <f t="shared" si="0"/>
        <v>73.5</v>
      </c>
    </row>
    <row r="62" spans="1:10" ht="15.75">
      <c r="A62" s="39">
        <f t="shared" si="1"/>
        <v>59</v>
      </c>
      <c r="B62" s="49" t="s">
        <v>202</v>
      </c>
      <c r="C62" s="49" t="s">
        <v>8386</v>
      </c>
      <c r="D62" s="49" t="s">
        <v>8387</v>
      </c>
      <c r="E62" s="49" t="s">
        <v>3592</v>
      </c>
      <c r="F62" s="49"/>
      <c r="G62" s="49" t="s">
        <v>8273</v>
      </c>
      <c r="H62" s="123">
        <v>199.49</v>
      </c>
      <c r="I62" s="35">
        <v>0.25</v>
      </c>
      <c r="J62" s="126">
        <f t="shared" si="0"/>
        <v>149.61750000000001</v>
      </c>
    </row>
    <row r="63" spans="1:10" ht="15.75">
      <c r="A63" s="39">
        <f t="shared" si="1"/>
        <v>60</v>
      </c>
      <c r="B63" s="49" t="s">
        <v>202</v>
      </c>
      <c r="C63" s="49" t="s">
        <v>8388</v>
      </c>
      <c r="D63" s="49" t="s">
        <v>8389</v>
      </c>
      <c r="E63" s="49" t="s">
        <v>3592</v>
      </c>
      <c r="F63" s="49"/>
      <c r="G63" s="49" t="s">
        <v>8273</v>
      </c>
      <c r="H63" s="123">
        <v>284.41000000000003</v>
      </c>
      <c r="I63" s="35">
        <v>0.25</v>
      </c>
      <c r="J63" s="126">
        <f t="shared" si="0"/>
        <v>213.3075</v>
      </c>
    </row>
    <row r="64" spans="1:10" ht="15.75">
      <c r="A64" s="39">
        <f t="shared" si="1"/>
        <v>61</v>
      </c>
      <c r="B64" s="49" t="s">
        <v>202</v>
      </c>
      <c r="C64" s="49" t="s">
        <v>8390</v>
      </c>
      <c r="D64" s="49" t="s">
        <v>8391</v>
      </c>
      <c r="E64" s="49" t="s">
        <v>3592</v>
      </c>
      <c r="F64" s="49"/>
      <c r="G64" s="49" t="s">
        <v>8273</v>
      </c>
      <c r="H64" s="123">
        <v>173.8</v>
      </c>
      <c r="I64" s="35">
        <v>0.25</v>
      </c>
      <c r="J64" s="126">
        <f t="shared" si="0"/>
        <v>130.35000000000002</v>
      </c>
    </row>
    <row r="65" spans="1:10" ht="15.75">
      <c r="A65" s="39">
        <f t="shared" si="1"/>
        <v>62</v>
      </c>
      <c r="B65" s="49" t="s">
        <v>202</v>
      </c>
      <c r="C65" s="49" t="s">
        <v>8392</v>
      </c>
      <c r="D65" s="49" t="s">
        <v>8393</v>
      </c>
      <c r="E65" s="49" t="s">
        <v>3592</v>
      </c>
      <c r="F65" s="49"/>
      <c r="G65" s="49" t="s">
        <v>8273</v>
      </c>
      <c r="H65" s="123">
        <v>98</v>
      </c>
      <c r="I65" s="35">
        <v>0.25</v>
      </c>
      <c r="J65" s="126">
        <f t="shared" si="0"/>
        <v>73.5</v>
      </c>
    </row>
    <row r="66" spans="1:10" ht="15.75">
      <c r="A66" s="39">
        <f t="shared" si="1"/>
        <v>63</v>
      </c>
      <c r="B66" s="49" t="s">
        <v>202</v>
      </c>
      <c r="C66" s="49" t="s">
        <v>8394</v>
      </c>
      <c r="D66" s="49" t="s">
        <v>8395</v>
      </c>
      <c r="E66" s="49" t="s">
        <v>3592</v>
      </c>
      <c r="F66" s="49"/>
      <c r="G66" s="49" t="s">
        <v>8273</v>
      </c>
      <c r="H66" s="123">
        <v>199.49</v>
      </c>
      <c r="I66" s="35">
        <v>0.25</v>
      </c>
      <c r="J66" s="126">
        <f t="shared" si="0"/>
        <v>149.61750000000001</v>
      </c>
    </row>
    <row r="67" spans="1:10" ht="15.75">
      <c r="A67" s="39">
        <f t="shared" si="1"/>
        <v>64</v>
      </c>
      <c r="B67" s="49" t="s">
        <v>202</v>
      </c>
      <c r="C67" s="49" t="s">
        <v>8396</v>
      </c>
      <c r="D67" s="49" t="s">
        <v>8397</v>
      </c>
      <c r="E67" s="49" t="s">
        <v>3592</v>
      </c>
      <c r="F67" s="49"/>
      <c r="G67" s="49" t="s">
        <v>8273</v>
      </c>
      <c r="H67" s="123">
        <v>140.13</v>
      </c>
      <c r="I67" s="35">
        <v>0.25</v>
      </c>
      <c r="J67" s="126">
        <f t="shared" si="0"/>
        <v>105.0975</v>
      </c>
    </row>
    <row r="68" spans="1:10" ht="15.75">
      <c r="A68" s="39">
        <f t="shared" si="1"/>
        <v>65</v>
      </c>
      <c r="B68" s="49" t="s">
        <v>202</v>
      </c>
      <c r="C68" s="49" t="s">
        <v>8398</v>
      </c>
      <c r="D68" s="49" t="s">
        <v>8399</v>
      </c>
      <c r="E68" s="49" t="s">
        <v>3592</v>
      </c>
      <c r="F68" s="49"/>
      <c r="G68" s="49" t="s">
        <v>8273</v>
      </c>
      <c r="H68" s="123">
        <v>98</v>
      </c>
      <c r="I68" s="35">
        <v>0.25</v>
      </c>
      <c r="J68" s="126">
        <f t="shared" ref="J68:J131" si="2">H68*(1-I68)</f>
        <v>73.5</v>
      </c>
    </row>
    <row r="69" spans="1:10" ht="15.75">
      <c r="A69" s="39">
        <f t="shared" si="1"/>
        <v>66</v>
      </c>
      <c r="B69" s="49" t="s">
        <v>202</v>
      </c>
      <c r="C69" s="49" t="s">
        <v>8400</v>
      </c>
      <c r="D69" s="49" t="s">
        <v>8401</v>
      </c>
      <c r="E69" s="49" t="s">
        <v>3592</v>
      </c>
      <c r="F69" s="49"/>
      <c r="G69" s="49" t="s">
        <v>8273</v>
      </c>
      <c r="H69" s="123">
        <v>315.13</v>
      </c>
      <c r="I69" s="35">
        <v>0.25</v>
      </c>
      <c r="J69" s="126">
        <f t="shared" si="2"/>
        <v>236.3475</v>
      </c>
    </row>
    <row r="70" spans="1:10" ht="15.75">
      <c r="A70" s="39">
        <f t="shared" ref="A70:A133" si="3">A69+1</f>
        <v>67</v>
      </c>
      <c r="B70" s="49" t="s">
        <v>202</v>
      </c>
      <c r="C70" s="49" t="s">
        <v>8402</v>
      </c>
      <c r="D70" s="49" t="s">
        <v>8403</v>
      </c>
      <c r="E70" s="49" t="s">
        <v>3592</v>
      </c>
      <c r="F70" s="49"/>
      <c r="G70" s="49" t="s">
        <v>8273</v>
      </c>
      <c r="H70" s="123">
        <v>315.13</v>
      </c>
      <c r="I70" s="35">
        <v>0.25</v>
      </c>
      <c r="J70" s="126">
        <f t="shared" si="2"/>
        <v>236.3475</v>
      </c>
    </row>
    <row r="71" spans="1:10" ht="15.75">
      <c r="A71" s="39">
        <f t="shared" si="3"/>
        <v>68</v>
      </c>
      <c r="B71" s="49" t="s">
        <v>202</v>
      </c>
      <c r="C71" s="49" t="s">
        <v>8404</v>
      </c>
      <c r="D71" s="49" t="s">
        <v>8405</v>
      </c>
      <c r="E71" s="49" t="s">
        <v>3592</v>
      </c>
      <c r="F71" s="49"/>
      <c r="G71" s="49" t="s">
        <v>8273</v>
      </c>
      <c r="H71" s="123">
        <v>279.86</v>
      </c>
      <c r="I71" s="35">
        <v>0.25</v>
      </c>
      <c r="J71" s="126">
        <f t="shared" si="2"/>
        <v>209.89500000000001</v>
      </c>
    </row>
    <row r="72" spans="1:10" ht="15.75">
      <c r="A72" s="39">
        <f t="shared" si="3"/>
        <v>69</v>
      </c>
      <c r="B72" s="49" t="s">
        <v>202</v>
      </c>
      <c r="C72" s="49" t="s">
        <v>8406</v>
      </c>
      <c r="D72" s="49" t="s">
        <v>8407</v>
      </c>
      <c r="E72" s="49" t="s">
        <v>3592</v>
      </c>
      <c r="F72" s="49"/>
      <c r="G72" s="49" t="s">
        <v>8273</v>
      </c>
      <c r="H72" s="123">
        <v>279.86</v>
      </c>
      <c r="I72" s="35">
        <v>0.25</v>
      </c>
      <c r="J72" s="126">
        <f t="shared" si="2"/>
        <v>209.89500000000001</v>
      </c>
    </row>
    <row r="73" spans="1:10" ht="15.75">
      <c r="A73" s="39">
        <f t="shared" si="3"/>
        <v>70</v>
      </c>
      <c r="B73" s="49" t="s">
        <v>202</v>
      </c>
      <c r="C73" s="49" t="s">
        <v>8408</v>
      </c>
      <c r="D73" s="49" t="s">
        <v>8409</v>
      </c>
      <c r="E73" s="49" t="s">
        <v>3592</v>
      </c>
      <c r="F73" s="49"/>
      <c r="G73" s="49" t="s">
        <v>8273</v>
      </c>
      <c r="H73" s="123">
        <v>284.31</v>
      </c>
      <c r="I73" s="35">
        <v>0.25</v>
      </c>
      <c r="J73" s="126">
        <f t="shared" si="2"/>
        <v>213.23250000000002</v>
      </c>
    </row>
    <row r="74" spans="1:10" ht="15.75">
      <c r="A74" s="39">
        <f t="shared" si="3"/>
        <v>71</v>
      </c>
      <c r="B74" s="49" t="s">
        <v>202</v>
      </c>
      <c r="C74" s="49" t="s">
        <v>8410</v>
      </c>
      <c r="D74" s="49" t="s">
        <v>8411</v>
      </c>
      <c r="E74" s="49" t="s">
        <v>3592</v>
      </c>
      <c r="F74" s="49"/>
      <c r="G74" s="49" t="s">
        <v>8273</v>
      </c>
      <c r="H74" s="123">
        <v>284.31</v>
      </c>
      <c r="I74" s="35">
        <v>0.25</v>
      </c>
      <c r="J74" s="126">
        <f t="shared" si="2"/>
        <v>213.23250000000002</v>
      </c>
    </row>
    <row r="75" spans="1:10" ht="15.75">
      <c r="A75" s="39">
        <f t="shared" si="3"/>
        <v>72</v>
      </c>
      <c r="B75" s="49" t="s">
        <v>202</v>
      </c>
      <c r="C75" s="49" t="s">
        <v>8412</v>
      </c>
      <c r="D75" s="49" t="s">
        <v>8403</v>
      </c>
      <c r="E75" s="49" t="s">
        <v>3592</v>
      </c>
      <c r="F75" s="49"/>
      <c r="G75" s="49" t="s">
        <v>8273</v>
      </c>
      <c r="H75" s="123">
        <v>255.72</v>
      </c>
      <c r="I75" s="35">
        <v>0.25</v>
      </c>
      <c r="J75" s="126">
        <f t="shared" si="2"/>
        <v>191.79</v>
      </c>
    </row>
    <row r="76" spans="1:10" ht="15.75">
      <c r="A76" s="39">
        <f t="shared" si="3"/>
        <v>73</v>
      </c>
      <c r="B76" s="49" t="s">
        <v>202</v>
      </c>
      <c r="C76" s="49" t="s">
        <v>8413</v>
      </c>
      <c r="D76" s="49" t="s">
        <v>8414</v>
      </c>
      <c r="E76" s="49" t="s">
        <v>3592</v>
      </c>
      <c r="F76" s="49"/>
      <c r="G76" s="49" t="s">
        <v>8273</v>
      </c>
      <c r="H76" s="123">
        <v>185.5</v>
      </c>
      <c r="I76" s="35">
        <v>0.25</v>
      </c>
      <c r="J76" s="126">
        <f t="shared" si="2"/>
        <v>139.125</v>
      </c>
    </row>
    <row r="77" spans="1:10" ht="15.75">
      <c r="A77" s="39">
        <f t="shared" si="3"/>
        <v>74</v>
      </c>
      <c r="B77" s="49" t="s">
        <v>202</v>
      </c>
      <c r="C77" s="49" t="s">
        <v>8415</v>
      </c>
      <c r="D77" s="49" t="s">
        <v>8416</v>
      </c>
      <c r="E77" s="49" t="s">
        <v>3592</v>
      </c>
      <c r="F77" s="49"/>
      <c r="G77" s="49" t="s">
        <v>8273</v>
      </c>
      <c r="H77" s="123">
        <v>279.25</v>
      </c>
      <c r="I77" s="35">
        <v>0.25</v>
      </c>
      <c r="J77" s="126">
        <f t="shared" si="2"/>
        <v>209.4375</v>
      </c>
    </row>
    <row r="78" spans="1:10" ht="15.75">
      <c r="A78" s="39">
        <f t="shared" si="3"/>
        <v>75</v>
      </c>
      <c r="B78" s="49" t="s">
        <v>202</v>
      </c>
      <c r="C78" s="49" t="s">
        <v>8417</v>
      </c>
      <c r="D78" s="49" t="s">
        <v>8418</v>
      </c>
      <c r="E78" s="49" t="s">
        <v>3592</v>
      </c>
      <c r="F78" s="49"/>
      <c r="G78" s="49" t="s">
        <v>8273</v>
      </c>
      <c r="H78" s="123">
        <v>314.83999999999997</v>
      </c>
      <c r="I78" s="35">
        <v>0.25</v>
      </c>
      <c r="J78" s="126">
        <f t="shared" si="2"/>
        <v>236.13</v>
      </c>
    </row>
    <row r="79" spans="1:10" ht="15.75">
      <c r="A79" s="39">
        <f t="shared" si="3"/>
        <v>76</v>
      </c>
      <c r="B79" s="49" t="s">
        <v>202</v>
      </c>
      <c r="C79" s="49" t="s">
        <v>8419</v>
      </c>
      <c r="D79" s="49" t="s">
        <v>8420</v>
      </c>
      <c r="E79" s="49" t="s">
        <v>3592</v>
      </c>
      <c r="F79" s="49"/>
      <c r="G79" s="49" t="s">
        <v>8273</v>
      </c>
      <c r="H79" s="123">
        <v>314.83999999999997</v>
      </c>
      <c r="I79" s="35">
        <v>0.25</v>
      </c>
      <c r="J79" s="126">
        <f t="shared" si="2"/>
        <v>236.13</v>
      </c>
    </row>
    <row r="80" spans="1:10" ht="15.75">
      <c r="A80" s="39">
        <f t="shared" si="3"/>
        <v>77</v>
      </c>
      <c r="B80" s="49" t="s">
        <v>202</v>
      </c>
      <c r="C80" s="49" t="s">
        <v>8421</v>
      </c>
      <c r="D80" s="49" t="s">
        <v>8422</v>
      </c>
      <c r="E80" s="49" t="s">
        <v>3592</v>
      </c>
      <c r="F80" s="49"/>
      <c r="G80" s="49" t="s">
        <v>8273</v>
      </c>
      <c r="H80" s="123">
        <v>255.72</v>
      </c>
      <c r="I80" s="35">
        <v>0.25</v>
      </c>
      <c r="J80" s="126">
        <f t="shared" si="2"/>
        <v>191.79</v>
      </c>
    </row>
    <row r="81" spans="1:10" ht="15.75">
      <c r="A81" s="39">
        <f t="shared" si="3"/>
        <v>78</v>
      </c>
      <c r="B81" s="49" t="s">
        <v>202</v>
      </c>
      <c r="C81" s="49" t="s">
        <v>8423</v>
      </c>
      <c r="D81" s="49" t="s">
        <v>8424</v>
      </c>
      <c r="E81" s="49" t="s">
        <v>3592</v>
      </c>
      <c r="F81" s="49"/>
      <c r="G81" s="49" t="s">
        <v>8273</v>
      </c>
      <c r="H81" s="123">
        <v>255.62</v>
      </c>
      <c r="I81" s="35">
        <v>0.25</v>
      </c>
      <c r="J81" s="126">
        <f t="shared" si="2"/>
        <v>191.715</v>
      </c>
    </row>
    <row r="82" spans="1:10" ht="15.75">
      <c r="A82" s="39">
        <f t="shared" si="3"/>
        <v>79</v>
      </c>
      <c r="B82" s="49" t="s">
        <v>202</v>
      </c>
      <c r="C82" s="49" t="s">
        <v>8425</v>
      </c>
      <c r="D82" s="49" t="s">
        <v>8426</v>
      </c>
      <c r="E82" s="49" t="s">
        <v>3592</v>
      </c>
      <c r="F82" s="49"/>
      <c r="G82" s="49" t="s">
        <v>8273</v>
      </c>
      <c r="H82" s="123">
        <v>409.57</v>
      </c>
      <c r="I82" s="35">
        <v>0.25</v>
      </c>
      <c r="J82" s="126">
        <f t="shared" si="2"/>
        <v>307.17750000000001</v>
      </c>
    </row>
    <row r="83" spans="1:10" ht="15.75">
      <c r="A83" s="39">
        <f t="shared" si="3"/>
        <v>80</v>
      </c>
      <c r="B83" s="49" t="s">
        <v>202</v>
      </c>
      <c r="C83" s="49" t="s">
        <v>8427</v>
      </c>
      <c r="D83" s="49" t="s">
        <v>8426</v>
      </c>
      <c r="E83" s="49" t="s">
        <v>3592</v>
      </c>
      <c r="F83" s="49"/>
      <c r="G83" s="49" t="s">
        <v>8273</v>
      </c>
      <c r="H83" s="123">
        <v>433.14</v>
      </c>
      <c r="I83" s="35">
        <v>0.25</v>
      </c>
      <c r="J83" s="126">
        <f t="shared" si="2"/>
        <v>324.85500000000002</v>
      </c>
    </row>
    <row r="84" spans="1:10" ht="15.75">
      <c r="A84" s="39">
        <f t="shared" si="3"/>
        <v>81</v>
      </c>
      <c r="B84" s="49" t="s">
        <v>202</v>
      </c>
      <c r="C84" s="49" t="s">
        <v>8428</v>
      </c>
      <c r="D84" s="49" t="s">
        <v>8429</v>
      </c>
      <c r="E84" s="49" t="s">
        <v>3592</v>
      </c>
      <c r="F84" s="49"/>
      <c r="G84" s="49" t="s">
        <v>8273</v>
      </c>
      <c r="H84" s="123">
        <v>362.56</v>
      </c>
      <c r="I84" s="35">
        <v>0.25</v>
      </c>
      <c r="J84" s="126">
        <f t="shared" si="2"/>
        <v>271.92</v>
      </c>
    </row>
    <row r="85" spans="1:10" ht="15.75">
      <c r="A85" s="39">
        <f t="shared" si="3"/>
        <v>82</v>
      </c>
      <c r="B85" s="49" t="s">
        <v>202</v>
      </c>
      <c r="C85" s="49" t="s">
        <v>8430</v>
      </c>
      <c r="D85" s="49" t="s">
        <v>8431</v>
      </c>
      <c r="E85" s="49" t="s">
        <v>3592</v>
      </c>
      <c r="F85" s="49"/>
      <c r="G85" s="49" t="s">
        <v>8273</v>
      </c>
      <c r="H85" s="123">
        <v>362.56</v>
      </c>
      <c r="I85" s="35">
        <v>0.25</v>
      </c>
      <c r="J85" s="126">
        <f t="shared" si="2"/>
        <v>271.92</v>
      </c>
    </row>
    <row r="86" spans="1:10" ht="15.75">
      <c r="A86" s="39">
        <f t="shared" si="3"/>
        <v>83</v>
      </c>
      <c r="B86" s="49" t="s">
        <v>202</v>
      </c>
      <c r="C86" s="49" t="s">
        <v>8432</v>
      </c>
      <c r="D86" s="49" t="s">
        <v>8433</v>
      </c>
      <c r="E86" s="49" t="s">
        <v>3592</v>
      </c>
      <c r="F86" s="49"/>
      <c r="G86" s="49" t="s">
        <v>8273</v>
      </c>
      <c r="H86" s="123">
        <v>397.62</v>
      </c>
      <c r="I86" s="35">
        <v>0.25</v>
      </c>
      <c r="J86" s="126">
        <f t="shared" si="2"/>
        <v>298.21500000000003</v>
      </c>
    </row>
    <row r="87" spans="1:10" ht="15.75">
      <c r="A87" s="39">
        <f t="shared" si="3"/>
        <v>84</v>
      </c>
      <c r="B87" s="49" t="s">
        <v>202</v>
      </c>
      <c r="C87" s="49" t="s">
        <v>8434</v>
      </c>
      <c r="D87" s="49" t="s">
        <v>8435</v>
      </c>
      <c r="E87" s="49" t="s">
        <v>3592</v>
      </c>
      <c r="F87" s="49"/>
      <c r="G87" s="49" t="s">
        <v>8273</v>
      </c>
      <c r="H87" s="123">
        <v>397.62</v>
      </c>
      <c r="I87" s="35">
        <v>0.25</v>
      </c>
      <c r="J87" s="126">
        <f t="shared" si="2"/>
        <v>298.21500000000003</v>
      </c>
    </row>
    <row r="88" spans="1:10" ht="15.75">
      <c r="A88" s="39">
        <f t="shared" si="3"/>
        <v>85</v>
      </c>
      <c r="B88" s="49" t="s">
        <v>202</v>
      </c>
      <c r="C88" s="49" t="s">
        <v>8436</v>
      </c>
      <c r="D88" s="49" t="s">
        <v>8437</v>
      </c>
      <c r="E88" s="49" t="s">
        <v>3592</v>
      </c>
      <c r="F88" s="49"/>
      <c r="G88" s="49" t="s">
        <v>8273</v>
      </c>
      <c r="H88" s="123">
        <v>166.6</v>
      </c>
      <c r="I88" s="35">
        <v>0.25</v>
      </c>
      <c r="J88" s="126">
        <f t="shared" si="2"/>
        <v>124.94999999999999</v>
      </c>
    </row>
    <row r="89" spans="1:10" ht="15.75">
      <c r="A89" s="39">
        <f t="shared" si="3"/>
        <v>86</v>
      </c>
      <c r="B89" s="49" t="s">
        <v>202</v>
      </c>
      <c r="C89" s="49" t="s">
        <v>8438</v>
      </c>
      <c r="D89" s="49" t="s">
        <v>8439</v>
      </c>
      <c r="E89" s="49" t="s">
        <v>3592</v>
      </c>
      <c r="F89" s="49"/>
      <c r="G89" s="49" t="s">
        <v>8273</v>
      </c>
      <c r="H89" s="123">
        <v>328.46</v>
      </c>
      <c r="I89" s="35">
        <v>0.25</v>
      </c>
      <c r="J89" s="126">
        <f t="shared" si="2"/>
        <v>246.34499999999997</v>
      </c>
    </row>
    <row r="90" spans="1:10" ht="15.75">
      <c r="A90" s="39">
        <f t="shared" si="3"/>
        <v>87</v>
      </c>
      <c r="B90" s="49" t="s">
        <v>202</v>
      </c>
      <c r="C90" s="49" t="s">
        <v>8440</v>
      </c>
      <c r="D90" s="49" t="s">
        <v>8441</v>
      </c>
      <c r="E90" s="49" t="s">
        <v>3592</v>
      </c>
      <c r="F90" s="49"/>
      <c r="G90" s="49" t="s">
        <v>8273</v>
      </c>
      <c r="H90" s="123">
        <v>328.46</v>
      </c>
      <c r="I90" s="35">
        <v>0.25</v>
      </c>
      <c r="J90" s="126">
        <f t="shared" si="2"/>
        <v>246.34499999999997</v>
      </c>
    </row>
    <row r="91" spans="1:10" ht="15.75">
      <c r="A91" s="39">
        <f t="shared" si="3"/>
        <v>88</v>
      </c>
      <c r="B91" s="49" t="s">
        <v>202</v>
      </c>
      <c r="C91" s="49" t="s">
        <v>8442</v>
      </c>
      <c r="D91" s="49" t="s">
        <v>8443</v>
      </c>
      <c r="E91" s="49" t="s">
        <v>3592</v>
      </c>
      <c r="F91" s="49"/>
      <c r="G91" s="49" t="s">
        <v>8273</v>
      </c>
      <c r="H91" s="123">
        <v>293.2</v>
      </c>
      <c r="I91" s="35">
        <v>0.25</v>
      </c>
      <c r="J91" s="126">
        <f t="shared" si="2"/>
        <v>219.89999999999998</v>
      </c>
    </row>
    <row r="92" spans="1:10" ht="15.75">
      <c r="A92" s="39">
        <f t="shared" si="3"/>
        <v>89</v>
      </c>
      <c r="B92" s="49" t="s">
        <v>202</v>
      </c>
      <c r="C92" s="49" t="s">
        <v>8444</v>
      </c>
      <c r="D92" s="49" t="s">
        <v>8445</v>
      </c>
      <c r="E92" s="49" t="s">
        <v>3592</v>
      </c>
      <c r="F92" s="49"/>
      <c r="G92" s="49" t="s">
        <v>8273</v>
      </c>
      <c r="H92" s="123">
        <v>293.2</v>
      </c>
      <c r="I92" s="35">
        <v>0.25</v>
      </c>
      <c r="J92" s="126">
        <f t="shared" si="2"/>
        <v>219.89999999999998</v>
      </c>
    </row>
    <row r="93" spans="1:10" ht="15.75">
      <c r="A93" s="39">
        <f t="shared" si="3"/>
        <v>90</v>
      </c>
      <c r="B93" s="49" t="s">
        <v>202</v>
      </c>
      <c r="C93" s="49" t="s">
        <v>8446</v>
      </c>
      <c r="D93" s="49" t="s">
        <v>8447</v>
      </c>
      <c r="E93" s="49" t="s">
        <v>3592</v>
      </c>
      <c r="F93" s="49"/>
      <c r="G93" s="49" t="s">
        <v>8273</v>
      </c>
      <c r="H93" s="123">
        <v>297.64</v>
      </c>
      <c r="I93" s="35">
        <v>0.25</v>
      </c>
      <c r="J93" s="126">
        <f t="shared" si="2"/>
        <v>223.23</v>
      </c>
    </row>
    <row r="94" spans="1:10" ht="15.75">
      <c r="A94" s="39">
        <f t="shared" si="3"/>
        <v>91</v>
      </c>
      <c r="B94" s="49" t="s">
        <v>202</v>
      </c>
      <c r="C94" s="49" t="s">
        <v>8448</v>
      </c>
      <c r="D94" s="49" t="s">
        <v>8449</v>
      </c>
      <c r="E94" s="49" t="s">
        <v>3592</v>
      </c>
      <c r="F94" s="49"/>
      <c r="G94" s="49" t="s">
        <v>8273</v>
      </c>
      <c r="H94" s="123">
        <v>297.64</v>
      </c>
      <c r="I94" s="35">
        <v>0.25</v>
      </c>
      <c r="J94" s="126">
        <f t="shared" si="2"/>
        <v>223.23</v>
      </c>
    </row>
    <row r="95" spans="1:10" ht="15.75">
      <c r="A95" s="39">
        <f t="shared" si="3"/>
        <v>92</v>
      </c>
      <c r="B95" s="49" t="s">
        <v>202</v>
      </c>
      <c r="C95" s="49" t="s">
        <v>8450</v>
      </c>
      <c r="D95" s="49" t="s">
        <v>8451</v>
      </c>
      <c r="E95" s="49" t="s">
        <v>3592</v>
      </c>
      <c r="F95" s="49"/>
      <c r="G95" s="49" t="s">
        <v>8273</v>
      </c>
      <c r="H95" s="123">
        <v>269.06</v>
      </c>
      <c r="I95" s="35">
        <v>0.25</v>
      </c>
      <c r="J95" s="126">
        <f t="shared" si="2"/>
        <v>201.79500000000002</v>
      </c>
    </row>
    <row r="96" spans="1:10" ht="15.75">
      <c r="A96" s="39">
        <f t="shared" si="3"/>
        <v>93</v>
      </c>
      <c r="B96" s="49" t="s">
        <v>202</v>
      </c>
      <c r="C96" s="49" t="s">
        <v>8452</v>
      </c>
      <c r="D96" s="49" t="s">
        <v>8453</v>
      </c>
      <c r="E96" s="49" t="s">
        <v>3592</v>
      </c>
      <c r="F96" s="49"/>
      <c r="G96" s="49" t="s">
        <v>8273</v>
      </c>
      <c r="H96" s="123">
        <v>219.91</v>
      </c>
      <c r="I96" s="35">
        <v>0.25</v>
      </c>
      <c r="J96" s="126">
        <f t="shared" si="2"/>
        <v>164.9325</v>
      </c>
    </row>
    <row r="97" spans="1:10" ht="15.75">
      <c r="A97" s="39">
        <f t="shared" si="3"/>
        <v>94</v>
      </c>
      <c r="B97" s="49" t="s">
        <v>202</v>
      </c>
      <c r="C97" s="49" t="s">
        <v>8454</v>
      </c>
      <c r="D97" s="49" t="s">
        <v>8455</v>
      </c>
      <c r="E97" s="49" t="s">
        <v>3592</v>
      </c>
      <c r="F97" s="49"/>
      <c r="G97" s="49" t="s">
        <v>8273</v>
      </c>
      <c r="H97" s="123">
        <v>328.17</v>
      </c>
      <c r="I97" s="35">
        <v>0.25</v>
      </c>
      <c r="J97" s="126">
        <f t="shared" si="2"/>
        <v>246.1275</v>
      </c>
    </row>
    <row r="98" spans="1:10" ht="15.75">
      <c r="A98" s="39">
        <f t="shared" si="3"/>
        <v>95</v>
      </c>
      <c r="B98" s="49" t="s">
        <v>202</v>
      </c>
      <c r="C98" s="49" t="s">
        <v>8456</v>
      </c>
      <c r="D98" s="49" t="s">
        <v>8457</v>
      </c>
      <c r="E98" s="49" t="s">
        <v>3592</v>
      </c>
      <c r="F98" s="49"/>
      <c r="G98" s="49" t="s">
        <v>8273</v>
      </c>
      <c r="H98" s="123">
        <v>328.17</v>
      </c>
      <c r="I98" s="35">
        <v>0.25</v>
      </c>
      <c r="J98" s="126">
        <f t="shared" si="2"/>
        <v>246.1275</v>
      </c>
    </row>
    <row r="99" spans="1:10" ht="15.75">
      <c r="A99" s="39">
        <f t="shared" si="3"/>
        <v>96</v>
      </c>
      <c r="B99" s="49" t="s">
        <v>202</v>
      </c>
      <c r="C99" s="49" t="s">
        <v>8458</v>
      </c>
      <c r="D99" s="49" t="s">
        <v>8459</v>
      </c>
      <c r="E99" s="49" t="s">
        <v>3592</v>
      </c>
      <c r="F99" s="49"/>
      <c r="G99" s="49" t="s">
        <v>8273</v>
      </c>
      <c r="H99" s="123">
        <v>328.36</v>
      </c>
      <c r="I99" s="35">
        <v>0.25</v>
      </c>
      <c r="J99" s="126">
        <f t="shared" si="2"/>
        <v>246.27</v>
      </c>
    </row>
    <row r="100" spans="1:10" ht="15.75">
      <c r="A100" s="39">
        <f t="shared" si="3"/>
        <v>97</v>
      </c>
      <c r="B100" s="49" t="s">
        <v>202</v>
      </c>
      <c r="C100" s="49" t="s">
        <v>8460</v>
      </c>
      <c r="D100" s="49" t="s">
        <v>8461</v>
      </c>
      <c r="E100" s="49" t="s">
        <v>3592</v>
      </c>
      <c r="F100" s="49"/>
      <c r="G100" s="49" t="s">
        <v>8273</v>
      </c>
      <c r="H100" s="123">
        <v>269.06</v>
      </c>
      <c r="I100" s="35">
        <v>0.25</v>
      </c>
      <c r="J100" s="126">
        <f t="shared" si="2"/>
        <v>201.79500000000002</v>
      </c>
    </row>
    <row r="101" spans="1:10" ht="15.75">
      <c r="A101" s="39">
        <f t="shared" si="3"/>
        <v>98</v>
      </c>
      <c r="B101" s="49" t="s">
        <v>202</v>
      </c>
      <c r="C101" s="49" t="s">
        <v>8462</v>
      </c>
      <c r="D101" s="49" t="s">
        <v>8463</v>
      </c>
      <c r="E101" s="49" t="s">
        <v>3592</v>
      </c>
      <c r="F101" s="49"/>
      <c r="G101" s="49" t="s">
        <v>8273</v>
      </c>
      <c r="H101" s="123">
        <v>539.57000000000005</v>
      </c>
      <c r="I101" s="35">
        <v>0.25</v>
      </c>
      <c r="J101" s="126">
        <f t="shared" si="2"/>
        <v>404.67750000000001</v>
      </c>
    </row>
    <row r="102" spans="1:10" ht="15.75">
      <c r="A102" s="39">
        <f t="shared" si="3"/>
        <v>99</v>
      </c>
      <c r="B102" s="49" t="s">
        <v>202</v>
      </c>
      <c r="C102" s="49" t="s">
        <v>8464</v>
      </c>
      <c r="D102" s="49" t="s">
        <v>8463</v>
      </c>
      <c r="E102" s="49" t="s">
        <v>3592</v>
      </c>
      <c r="F102" s="49"/>
      <c r="G102" s="49" t="s">
        <v>8273</v>
      </c>
      <c r="H102" s="123">
        <v>563.14</v>
      </c>
      <c r="I102" s="35">
        <v>0.25</v>
      </c>
      <c r="J102" s="126">
        <f t="shared" si="2"/>
        <v>422.35500000000002</v>
      </c>
    </row>
    <row r="103" spans="1:10" ht="15.75">
      <c r="A103" s="39">
        <f t="shared" si="3"/>
        <v>100</v>
      </c>
      <c r="B103" s="49" t="s">
        <v>202</v>
      </c>
      <c r="C103" s="49" t="s">
        <v>8465</v>
      </c>
      <c r="D103" s="49" t="s">
        <v>8466</v>
      </c>
      <c r="E103" s="49" t="s">
        <v>3592</v>
      </c>
      <c r="F103" s="49"/>
      <c r="G103" s="49" t="s">
        <v>8273</v>
      </c>
      <c r="H103" s="123">
        <v>450.34</v>
      </c>
      <c r="I103" s="35">
        <v>0.25</v>
      </c>
      <c r="J103" s="126">
        <f t="shared" si="2"/>
        <v>337.755</v>
      </c>
    </row>
    <row r="104" spans="1:10" ht="15.75">
      <c r="A104" s="39">
        <f t="shared" si="3"/>
        <v>101</v>
      </c>
      <c r="B104" s="49" t="s">
        <v>202</v>
      </c>
      <c r="C104" s="49" t="s">
        <v>8467</v>
      </c>
      <c r="D104" s="49" t="s">
        <v>8468</v>
      </c>
      <c r="E104" s="49" t="s">
        <v>3592</v>
      </c>
      <c r="F104" s="49"/>
      <c r="G104" s="49" t="s">
        <v>8273</v>
      </c>
      <c r="H104" s="123">
        <v>450.34</v>
      </c>
      <c r="I104" s="35">
        <v>0.25</v>
      </c>
      <c r="J104" s="126">
        <f t="shared" si="2"/>
        <v>337.755</v>
      </c>
    </row>
    <row r="105" spans="1:10" ht="15.75">
      <c r="A105" s="39">
        <f t="shared" si="3"/>
        <v>102</v>
      </c>
      <c r="B105" s="49" t="s">
        <v>202</v>
      </c>
      <c r="C105" s="49" t="s">
        <v>8469</v>
      </c>
      <c r="D105" s="49" t="s">
        <v>8470</v>
      </c>
      <c r="E105" s="49" t="s">
        <v>3592</v>
      </c>
      <c r="F105" s="49"/>
      <c r="G105" s="49" t="s">
        <v>8273</v>
      </c>
      <c r="H105" s="123">
        <v>485.4</v>
      </c>
      <c r="I105" s="35">
        <v>0.25</v>
      </c>
      <c r="J105" s="126">
        <f t="shared" si="2"/>
        <v>364.04999999999995</v>
      </c>
    </row>
    <row r="106" spans="1:10" ht="15.75">
      <c r="A106" s="39">
        <f t="shared" si="3"/>
        <v>103</v>
      </c>
      <c r="B106" s="49" t="s">
        <v>202</v>
      </c>
      <c r="C106" s="49" t="s">
        <v>8471</v>
      </c>
      <c r="D106" s="49" t="s">
        <v>8472</v>
      </c>
      <c r="E106" s="49" t="s">
        <v>3592</v>
      </c>
      <c r="F106" s="49"/>
      <c r="G106" s="49" t="s">
        <v>8273</v>
      </c>
      <c r="H106" s="123">
        <v>485.4</v>
      </c>
      <c r="I106" s="35">
        <v>0.25</v>
      </c>
      <c r="J106" s="126">
        <f t="shared" si="2"/>
        <v>364.04999999999995</v>
      </c>
    </row>
    <row r="107" spans="1:10" ht="15.75">
      <c r="A107" s="39">
        <f t="shared" si="3"/>
        <v>104</v>
      </c>
      <c r="B107" s="49" t="s">
        <v>202</v>
      </c>
      <c r="C107" s="49" t="s">
        <v>8473</v>
      </c>
      <c r="D107" s="49" t="s">
        <v>8474</v>
      </c>
      <c r="E107" s="49" t="s">
        <v>3592</v>
      </c>
      <c r="F107" s="49"/>
      <c r="G107" s="49" t="s">
        <v>8273</v>
      </c>
      <c r="H107" s="123">
        <v>198.33</v>
      </c>
      <c r="I107" s="35">
        <v>0.25</v>
      </c>
      <c r="J107" s="126">
        <f t="shared" si="2"/>
        <v>148.7475</v>
      </c>
    </row>
    <row r="108" spans="1:10" ht="15.75">
      <c r="A108" s="39">
        <f t="shared" si="3"/>
        <v>105</v>
      </c>
      <c r="B108" s="49" t="s">
        <v>202</v>
      </c>
      <c r="C108" s="49" t="s">
        <v>8475</v>
      </c>
      <c r="D108" s="49" t="s">
        <v>8476</v>
      </c>
      <c r="E108" s="49" t="s">
        <v>3592</v>
      </c>
      <c r="F108" s="49"/>
      <c r="G108" s="49" t="s">
        <v>8273</v>
      </c>
      <c r="H108" s="123">
        <v>416.24</v>
      </c>
      <c r="I108" s="35">
        <v>0.25</v>
      </c>
      <c r="J108" s="126">
        <f t="shared" si="2"/>
        <v>312.18</v>
      </c>
    </row>
    <row r="109" spans="1:10" ht="15.75">
      <c r="A109" s="39">
        <f t="shared" si="3"/>
        <v>106</v>
      </c>
      <c r="B109" s="49" t="s">
        <v>202</v>
      </c>
      <c r="C109" s="49" t="s">
        <v>8477</v>
      </c>
      <c r="D109" s="49" t="s">
        <v>8478</v>
      </c>
      <c r="E109" s="49" t="s">
        <v>3592</v>
      </c>
      <c r="F109" s="49"/>
      <c r="G109" s="49" t="s">
        <v>8273</v>
      </c>
      <c r="H109" s="123">
        <v>416.24</v>
      </c>
      <c r="I109" s="35">
        <v>0.25</v>
      </c>
      <c r="J109" s="126">
        <f t="shared" si="2"/>
        <v>312.18</v>
      </c>
    </row>
    <row r="110" spans="1:10" ht="15.75">
      <c r="A110" s="39">
        <f t="shared" si="3"/>
        <v>107</v>
      </c>
      <c r="B110" s="49" t="s">
        <v>202</v>
      </c>
      <c r="C110" s="49" t="s">
        <v>8479</v>
      </c>
      <c r="D110" s="49" t="s">
        <v>8480</v>
      </c>
      <c r="E110" s="49" t="s">
        <v>3592</v>
      </c>
      <c r="F110" s="49"/>
      <c r="G110" s="49" t="s">
        <v>8273</v>
      </c>
      <c r="H110" s="123">
        <v>380.98</v>
      </c>
      <c r="I110" s="35">
        <v>0.25</v>
      </c>
      <c r="J110" s="126">
        <f t="shared" si="2"/>
        <v>285.73500000000001</v>
      </c>
    </row>
    <row r="111" spans="1:10" ht="15.75">
      <c r="A111" s="39">
        <f t="shared" si="3"/>
        <v>108</v>
      </c>
      <c r="B111" s="49" t="s">
        <v>202</v>
      </c>
      <c r="C111" s="49" t="s">
        <v>8481</v>
      </c>
      <c r="D111" s="49" t="s">
        <v>8482</v>
      </c>
      <c r="E111" s="49" t="s">
        <v>3592</v>
      </c>
      <c r="F111" s="49"/>
      <c r="G111" s="49" t="s">
        <v>8273</v>
      </c>
      <c r="H111" s="123">
        <v>380.98</v>
      </c>
      <c r="I111" s="35">
        <v>0.25</v>
      </c>
      <c r="J111" s="126">
        <f t="shared" si="2"/>
        <v>285.73500000000001</v>
      </c>
    </row>
    <row r="112" spans="1:10" ht="15.75">
      <c r="A112" s="39">
        <f t="shared" si="3"/>
        <v>109</v>
      </c>
      <c r="B112" s="49" t="s">
        <v>202</v>
      </c>
      <c r="C112" s="49" t="s">
        <v>8483</v>
      </c>
      <c r="D112" s="49" t="s">
        <v>8484</v>
      </c>
      <c r="E112" s="49" t="s">
        <v>3592</v>
      </c>
      <c r="F112" s="49"/>
      <c r="G112" s="49" t="s">
        <v>8273</v>
      </c>
      <c r="H112" s="123">
        <v>388.5</v>
      </c>
      <c r="I112" s="35">
        <v>0.25</v>
      </c>
      <c r="J112" s="126">
        <f t="shared" si="2"/>
        <v>291.375</v>
      </c>
    </row>
    <row r="113" spans="1:10" ht="15.75">
      <c r="A113" s="39">
        <f t="shared" si="3"/>
        <v>110</v>
      </c>
      <c r="B113" s="49" t="s">
        <v>202</v>
      </c>
      <c r="C113" s="49" t="s">
        <v>8485</v>
      </c>
      <c r="D113" s="49" t="s">
        <v>8486</v>
      </c>
      <c r="E113" s="49" t="s">
        <v>3592</v>
      </c>
      <c r="F113" s="49"/>
      <c r="G113" s="49" t="s">
        <v>8273</v>
      </c>
      <c r="H113" s="123">
        <v>388.5</v>
      </c>
      <c r="I113" s="35">
        <v>0.25</v>
      </c>
      <c r="J113" s="126">
        <f t="shared" si="2"/>
        <v>291.375</v>
      </c>
    </row>
    <row r="114" spans="1:10" ht="15.75">
      <c r="A114" s="39">
        <f t="shared" si="3"/>
        <v>111</v>
      </c>
      <c r="B114" s="49" t="s">
        <v>202</v>
      </c>
      <c r="C114" s="49" t="s">
        <v>8487</v>
      </c>
      <c r="D114" s="49" t="s">
        <v>8488</v>
      </c>
      <c r="E114" s="49" t="s">
        <v>3592</v>
      </c>
      <c r="F114" s="49"/>
      <c r="G114" s="49" t="s">
        <v>8273</v>
      </c>
      <c r="H114" s="123">
        <v>356.83</v>
      </c>
      <c r="I114" s="35">
        <v>0.25</v>
      </c>
      <c r="J114" s="126">
        <f t="shared" si="2"/>
        <v>267.6225</v>
      </c>
    </row>
    <row r="115" spans="1:10" ht="15.75">
      <c r="A115" s="39">
        <f t="shared" si="3"/>
        <v>112</v>
      </c>
      <c r="B115" s="49" t="s">
        <v>202</v>
      </c>
      <c r="C115" s="49" t="s">
        <v>8489</v>
      </c>
      <c r="D115" s="49" t="s">
        <v>8490</v>
      </c>
      <c r="E115" s="49" t="s">
        <v>3592</v>
      </c>
      <c r="F115" s="49"/>
      <c r="G115" s="49" t="s">
        <v>8273</v>
      </c>
      <c r="H115" s="123">
        <v>267.16000000000003</v>
      </c>
      <c r="I115" s="35">
        <v>0.25</v>
      </c>
      <c r="J115" s="126">
        <f t="shared" si="2"/>
        <v>200.37</v>
      </c>
    </row>
    <row r="116" spans="1:10" ht="15.75">
      <c r="A116" s="39">
        <f t="shared" si="3"/>
        <v>113</v>
      </c>
      <c r="B116" s="49" t="s">
        <v>202</v>
      </c>
      <c r="C116" s="49" t="s">
        <v>8491</v>
      </c>
      <c r="D116" s="49" t="s">
        <v>8492</v>
      </c>
      <c r="E116" s="49" t="s">
        <v>3592</v>
      </c>
      <c r="F116" s="49"/>
      <c r="G116" s="49" t="s">
        <v>8273</v>
      </c>
      <c r="H116" s="123">
        <v>373.34</v>
      </c>
      <c r="I116" s="35">
        <v>0.25</v>
      </c>
      <c r="J116" s="126">
        <f t="shared" si="2"/>
        <v>280.005</v>
      </c>
    </row>
    <row r="117" spans="1:10" ht="15.75">
      <c r="A117" s="39">
        <f t="shared" si="3"/>
        <v>114</v>
      </c>
      <c r="B117" s="49" t="s">
        <v>202</v>
      </c>
      <c r="C117" s="49" t="s">
        <v>8493</v>
      </c>
      <c r="D117" s="49" t="s">
        <v>8494</v>
      </c>
      <c r="E117" s="49" t="s">
        <v>3592</v>
      </c>
      <c r="F117" s="49"/>
      <c r="G117" s="49" t="s">
        <v>8273</v>
      </c>
      <c r="H117" s="123">
        <v>415.95</v>
      </c>
      <c r="I117" s="35">
        <v>0.25</v>
      </c>
      <c r="J117" s="126">
        <f t="shared" si="2"/>
        <v>311.96249999999998</v>
      </c>
    </row>
    <row r="118" spans="1:10" ht="15.75">
      <c r="A118" s="39">
        <f t="shared" si="3"/>
        <v>115</v>
      </c>
      <c r="B118" s="49" t="s">
        <v>202</v>
      </c>
      <c r="C118" s="49" t="s">
        <v>8495</v>
      </c>
      <c r="D118" s="49" t="s">
        <v>8496</v>
      </c>
      <c r="E118" s="49" t="s">
        <v>3592</v>
      </c>
      <c r="F118" s="49"/>
      <c r="G118" s="49" t="s">
        <v>8273</v>
      </c>
      <c r="H118" s="123">
        <v>415.95</v>
      </c>
      <c r="I118" s="35">
        <v>0.25</v>
      </c>
      <c r="J118" s="126">
        <f t="shared" si="2"/>
        <v>311.96249999999998</v>
      </c>
    </row>
    <row r="119" spans="1:10" ht="15.75">
      <c r="A119" s="39">
        <f t="shared" si="3"/>
        <v>116</v>
      </c>
      <c r="B119" s="49" t="s">
        <v>202</v>
      </c>
      <c r="C119" s="49" t="s">
        <v>8497</v>
      </c>
      <c r="D119" s="49" t="s">
        <v>8498</v>
      </c>
      <c r="E119" s="49" t="s">
        <v>3592</v>
      </c>
      <c r="F119" s="49"/>
      <c r="G119" s="49" t="s">
        <v>8273</v>
      </c>
      <c r="H119" s="123">
        <v>360.5</v>
      </c>
      <c r="I119" s="35">
        <v>0.25</v>
      </c>
      <c r="J119" s="126">
        <f t="shared" si="2"/>
        <v>270.375</v>
      </c>
    </row>
    <row r="120" spans="1:10" ht="15.75">
      <c r="A120" s="39">
        <f t="shared" si="3"/>
        <v>117</v>
      </c>
      <c r="B120" s="49" t="s">
        <v>202</v>
      </c>
      <c r="C120" s="49" t="s">
        <v>8499</v>
      </c>
      <c r="D120" s="49" t="s">
        <v>8500</v>
      </c>
      <c r="E120" s="49" t="s">
        <v>3592</v>
      </c>
      <c r="F120" s="49"/>
      <c r="G120" s="49" t="s">
        <v>8273</v>
      </c>
      <c r="H120" s="123">
        <v>410.68</v>
      </c>
      <c r="I120" s="35">
        <v>0.25</v>
      </c>
      <c r="J120" s="126">
        <f t="shared" si="2"/>
        <v>308.01</v>
      </c>
    </row>
    <row r="121" spans="1:10" ht="15.75">
      <c r="A121" s="39">
        <f t="shared" si="3"/>
        <v>118</v>
      </c>
      <c r="B121" s="49" t="s">
        <v>202</v>
      </c>
      <c r="C121" s="49" t="s">
        <v>8501</v>
      </c>
      <c r="D121" s="49" t="s">
        <v>8502</v>
      </c>
      <c r="E121" s="49" t="s">
        <v>3592</v>
      </c>
      <c r="F121" s="49"/>
      <c r="G121" s="49" t="s">
        <v>8273</v>
      </c>
      <c r="H121" s="123">
        <v>445.55</v>
      </c>
      <c r="I121" s="35">
        <v>0.25</v>
      </c>
      <c r="J121" s="126">
        <f t="shared" si="2"/>
        <v>334.16250000000002</v>
      </c>
    </row>
    <row r="122" spans="1:10" ht="15.75">
      <c r="A122" s="39">
        <f t="shared" si="3"/>
        <v>119</v>
      </c>
      <c r="B122" s="49" t="s">
        <v>202</v>
      </c>
      <c r="C122" s="49" t="s">
        <v>8503</v>
      </c>
      <c r="D122" s="49" t="s">
        <v>8504</v>
      </c>
      <c r="E122" s="49" t="s">
        <v>3592</v>
      </c>
      <c r="F122" s="49"/>
      <c r="G122" s="49" t="s">
        <v>8273</v>
      </c>
      <c r="H122" s="123">
        <v>20.09</v>
      </c>
      <c r="I122" s="35">
        <v>0.25</v>
      </c>
      <c r="J122" s="126">
        <f t="shared" si="2"/>
        <v>15.067499999999999</v>
      </c>
    </row>
    <row r="123" spans="1:10" ht="15.75">
      <c r="A123" s="39">
        <f t="shared" si="3"/>
        <v>120</v>
      </c>
      <c r="B123" s="49" t="s">
        <v>202</v>
      </c>
      <c r="C123" s="49" t="s">
        <v>8505</v>
      </c>
      <c r="D123" s="49" t="s">
        <v>8506</v>
      </c>
      <c r="E123" s="49" t="s">
        <v>3592</v>
      </c>
      <c r="F123" s="49"/>
      <c r="G123" s="49" t="s">
        <v>8273</v>
      </c>
      <c r="H123" s="123">
        <v>81.63</v>
      </c>
      <c r="I123" s="35">
        <v>0.25</v>
      </c>
      <c r="J123" s="126">
        <f t="shared" si="2"/>
        <v>61.222499999999997</v>
      </c>
    </row>
    <row r="124" spans="1:10" ht="15.75">
      <c r="A124" s="39">
        <f t="shared" si="3"/>
        <v>121</v>
      </c>
      <c r="B124" s="49" t="s">
        <v>202</v>
      </c>
      <c r="C124" s="49" t="s">
        <v>8507</v>
      </c>
      <c r="D124" s="49" t="s">
        <v>8508</v>
      </c>
      <c r="E124" s="49" t="s">
        <v>3592</v>
      </c>
      <c r="F124" s="49"/>
      <c r="G124" s="49" t="s">
        <v>8273</v>
      </c>
      <c r="H124" s="123">
        <v>89.14</v>
      </c>
      <c r="I124" s="35">
        <v>0.25</v>
      </c>
      <c r="J124" s="126">
        <f t="shared" si="2"/>
        <v>66.855000000000004</v>
      </c>
    </row>
    <row r="125" spans="1:10" ht="15.75">
      <c r="A125" s="39">
        <f t="shared" si="3"/>
        <v>122</v>
      </c>
      <c r="B125" s="49" t="s">
        <v>202</v>
      </c>
      <c r="C125" s="49" t="s">
        <v>8509</v>
      </c>
      <c r="D125" s="49" t="s">
        <v>8510</v>
      </c>
      <c r="E125" s="49" t="s">
        <v>3592</v>
      </c>
      <c r="F125" s="49"/>
      <c r="G125" s="49" t="s">
        <v>8273</v>
      </c>
      <c r="H125" s="123">
        <v>127.89</v>
      </c>
      <c r="I125" s="35">
        <v>0.25</v>
      </c>
      <c r="J125" s="126">
        <f t="shared" si="2"/>
        <v>95.917500000000004</v>
      </c>
    </row>
    <row r="126" spans="1:10" ht="15.75">
      <c r="A126" s="39">
        <f t="shared" si="3"/>
        <v>123</v>
      </c>
      <c r="B126" s="49" t="s">
        <v>202</v>
      </c>
      <c r="C126" s="49" t="s">
        <v>8511</v>
      </c>
      <c r="D126" s="49" t="s">
        <v>8512</v>
      </c>
      <c r="E126" s="49" t="s">
        <v>3592</v>
      </c>
      <c r="F126" s="49"/>
      <c r="G126" s="49" t="s">
        <v>8273</v>
      </c>
      <c r="H126" s="123">
        <v>87.99</v>
      </c>
      <c r="I126" s="35">
        <v>0.25</v>
      </c>
      <c r="J126" s="126">
        <f t="shared" si="2"/>
        <v>65.992499999999993</v>
      </c>
    </row>
    <row r="127" spans="1:10" ht="15.75">
      <c r="A127" s="39">
        <f t="shared" si="3"/>
        <v>124</v>
      </c>
      <c r="B127" s="49" t="s">
        <v>202</v>
      </c>
      <c r="C127" s="49" t="s">
        <v>8513</v>
      </c>
      <c r="D127" s="49" t="s">
        <v>8514</v>
      </c>
      <c r="E127" s="49" t="s">
        <v>3592</v>
      </c>
      <c r="F127" s="49"/>
      <c r="G127" s="49" t="s">
        <v>8273</v>
      </c>
      <c r="H127" s="123">
        <v>98.22</v>
      </c>
      <c r="I127" s="35">
        <v>0.25</v>
      </c>
      <c r="J127" s="126">
        <f t="shared" si="2"/>
        <v>73.664999999999992</v>
      </c>
    </row>
    <row r="128" spans="1:10" ht="15.75">
      <c r="A128" s="39">
        <f t="shared" si="3"/>
        <v>125</v>
      </c>
      <c r="B128" s="49" t="s">
        <v>202</v>
      </c>
      <c r="C128" s="49" t="s">
        <v>8515</v>
      </c>
      <c r="D128" s="49" t="s">
        <v>8516</v>
      </c>
      <c r="E128" s="49" t="s">
        <v>3592</v>
      </c>
      <c r="F128" s="49"/>
      <c r="G128" s="49" t="s">
        <v>8273</v>
      </c>
      <c r="H128" s="123">
        <v>478.89</v>
      </c>
      <c r="I128" s="35">
        <v>0.25</v>
      </c>
      <c r="J128" s="126">
        <f t="shared" si="2"/>
        <v>359.16750000000002</v>
      </c>
    </row>
    <row r="129" spans="1:10" ht="15.75">
      <c r="A129" s="39">
        <f t="shared" si="3"/>
        <v>126</v>
      </c>
      <c r="B129" s="49" t="s">
        <v>202</v>
      </c>
      <c r="C129" s="49" t="s">
        <v>8517</v>
      </c>
      <c r="D129" s="49" t="s">
        <v>8518</v>
      </c>
      <c r="E129" s="49" t="s">
        <v>3592</v>
      </c>
      <c r="F129" s="49"/>
      <c r="G129" s="49" t="s">
        <v>8273</v>
      </c>
      <c r="H129" s="123">
        <v>484.01</v>
      </c>
      <c r="I129" s="35">
        <v>0.25</v>
      </c>
      <c r="J129" s="126">
        <f t="shared" si="2"/>
        <v>363.00749999999999</v>
      </c>
    </row>
    <row r="130" spans="1:10" ht="15.75">
      <c r="A130" s="39">
        <f t="shared" si="3"/>
        <v>127</v>
      </c>
      <c r="B130" s="49" t="s">
        <v>202</v>
      </c>
      <c r="C130" s="49" t="s">
        <v>8519</v>
      </c>
      <c r="D130" s="49" t="s">
        <v>8520</v>
      </c>
      <c r="E130" s="49" t="s">
        <v>3592</v>
      </c>
      <c r="F130" s="49"/>
      <c r="G130" s="49" t="s">
        <v>8273</v>
      </c>
      <c r="H130" s="123">
        <v>518.89</v>
      </c>
      <c r="I130" s="35">
        <v>0.25</v>
      </c>
      <c r="J130" s="126">
        <f t="shared" si="2"/>
        <v>389.16750000000002</v>
      </c>
    </row>
    <row r="131" spans="1:10" ht="15.75">
      <c r="A131" s="39">
        <f t="shared" si="3"/>
        <v>128</v>
      </c>
      <c r="B131" s="49" t="s">
        <v>202</v>
      </c>
      <c r="C131" s="49" t="s">
        <v>8521</v>
      </c>
      <c r="D131" s="49" t="s">
        <v>8522</v>
      </c>
      <c r="E131" s="49" t="s">
        <v>3592</v>
      </c>
      <c r="F131" s="49"/>
      <c r="G131" s="49" t="s">
        <v>8273</v>
      </c>
      <c r="H131" s="123">
        <v>557.04</v>
      </c>
      <c r="I131" s="35">
        <v>0.25</v>
      </c>
      <c r="J131" s="126">
        <f t="shared" si="2"/>
        <v>417.78</v>
      </c>
    </row>
    <row r="132" spans="1:10" ht="15.75">
      <c r="A132" s="39">
        <f t="shared" si="3"/>
        <v>129</v>
      </c>
      <c r="B132" s="49" t="s">
        <v>202</v>
      </c>
      <c r="C132" s="49" t="s">
        <v>8523</v>
      </c>
      <c r="D132" s="49" t="s">
        <v>8524</v>
      </c>
      <c r="E132" s="49" t="s">
        <v>3592</v>
      </c>
      <c r="F132" s="49"/>
      <c r="G132" s="49" t="s">
        <v>8273</v>
      </c>
      <c r="H132" s="123">
        <v>22.6</v>
      </c>
      <c r="I132" s="35">
        <v>0.25</v>
      </c>
      <c r="J132" s="126">
        <f t="shared" ref="J132:J195" si="4">H132*(1-I132)</f>
        <v>16.950000000000003</v>
      </c>
    </row>
    <row r="133" spans="1:10" ht="15.75">
      <c r="A133" s="39">
        <f t="shared" si="3"/>
        <v>130</v>
      </c>
      <c r="B133" s="49" t="s">
        <v>202</v>
      </c>
      <c r="C133" s="49" t="s">
        <v>8525</v>
      </c>
      <c r="D133" s="49" t="s">
        <v>8526</v>
      </c>
      <c r="E133" s="49" t="s">
        <v>3592</v>
      </c>
      <c r="F133" s="49"/>
      <c r="G133" s="49" t="s">
        <v>8273</v>
      </c>
      <c r="H133" s="123">
        <v>16.82</v>
      </c>
      <c r="I133" s="35">
        <v>0.25</v>
      </c>
      <c r="J133" s="126">
        <f t="shared" si="4"/>
        <v>12.615</v>
      </c>
    </row>
    <row r="134" spans="1:10" ht="15.75">
      <c r="A134" s="39">
        <f t="shared" ref="A134:A197" si="5">A133+1</f>
        <v>131</v>
      </c>
      <c r="B134" s="49" t="s">
        <v>202</v>
      </c>
      <c r="C134" s="49" t="s">
        <v>8527</v>
      </c>
      <c r="D134" s="49" t="s">
        <v>8528</v>
      </c>
      <c r="E134" s="49" t="s">
        <v>3592</v>
      </c>
      <c r="F134" s="49"/>
      <c r="G134" s="49" t="s">
        <v>8273</v>
      </c>
      <c r="H134" s="123">
        <v>277.35000000000002</v>
      </c>
      <c r="I134" s="35">
        <v>0.25</v>
      </c>
      <c r="J134" s="126">
        <f t="shared" si="4"/>
        <v>208.01250000000002</v>
      </c>
    </row>
    <row r="135" spans="1:10" ht="15.75">
      <c r="A135" s="39">
        <f t="shared" si="5"/>
        <v>132</v>
      </c>
      <c r="B135" s="49" t="s">
        <v>202</v>
      </c>
      <c r="C135" s="49" t="s">
        <v>8529</v>
      </c>
      <c r="D135" s="49" t="s">
        <v>8530</v>
      </c>
      <c r="E135" s="49" t="s">
        <v>3592</v>
      </c>
      <c r="F135" s="49"/>
      <c r="G135" s="49" t="s">
        <v>8273</v>
      </c>
      <c r="H135" s="123">
        <v>239.49</v>
      </c>
      <c r="I135" s="35">
        <v>0.25</v>
      </c>
      <c r="J135" s="126">
        <f t="shared" si="4"/>
        <v>179.61750000000001</v>
      </c>
    </row>
    <row r="136" spans="1:10" ht="15.75">
      <c r="A136" s="39">
        <f t="shared" si="5"/>
        <v>133</v>
      </c>
      <c r="B136" s="49" t="s">
        <v>202</v>
      </c>
      <c r="C136" s="49" t="s">
        <v>8531</v>
      </c>
      <c r="D136" s="49" t="s">
        <v>8532</v>
      </c>
      <c r="E136" s="49" t="s">
        <v>3592</v>
      </c>
      <c r="F136" s="49"/>
      <c r="G136" s="49" t="s">
        <v>8273</v>
      </c>
      <c r="H136" s="123">
        <v>226.53</v>
      </c>
      <c r="I136" s="35">
        <v>0.25</v>
      </c>
      <c r="J136" s="126">
        <f t="shared" si="4"/>
        <v>169.89750000000001</v>
      </c>
    </row>
    <row r="137" spans="1:10" ht="15.75">
      <c r="A137" s="39">
        <f t="shared" si="5"/>
        <v>134</v>
      </c>
      <c r="B137" s="49" t="s">
        <v>202</v>
      </c>
      <c r="C137" s="49" t="s">
        <v>8533</v>
      </c>
      <c r="D137" s="49" t="s">
        <v>8534</v>
      </c>
      <c r="E137" s="49" t="s">
        <v>3592</v>
      </c>
      <c r="F137" s="49"/>
      <c r="G137" s="49" t="s">
        <v>8273</v>
      </c>
      <c r="H137" s="123">
        <v>246.53</v>
      </c>
      <c r="I137" s="35">
        <v>0.25</v>
      </c>
      <c r="J137" s="126">
        <f t="shared" si="4"/>
        <v>184.89750000000001</v>
      </c>
    </row>
    <row r="138" spans="1:10" ht="15.75">
      <c r="A138" s="39">
        <f t="shared" si="5"/>
        <v>135</v>
      </c>
      <c r="B138" s="49" t="s">
        <v>202</v>
      </c>
      <c r="C138" s="49" t="s">
        <v>8535</v>
      </c>
      <c r="D138" s="49" t="s">
        <v>8534</v>
      </c>
      <c r="E138" s="49" t="s">
        <v>3592</v>
      </c>
      <c r="F138" s="49"/>
      <c r="G138" s="49" t="s">
        <v>8273</v>
      </c>
      <c r="H138" s="123">
        <v>246.53</v>
      </c>
      <c r="I138" s="35">
        <v>0.25</v>
      </c>
      <c r="J138" s="126">
        <f t="shared" si="4"/>
        <v>184.89750000000001</v>
      </c>
    </row>
    <row r="139" spans="1:10" ht="15.75">
      <c r="A139" s="39">
        <f t="shared" si="5"/>
        <v>136</v>
      </c>
      <c r="B139" s="49" t="s">
        <v>202</v>
      </c>
      <c r="C139" s="49" t="s">
        <v>8536</v>
      </c>
      <c r="D139" s="49" t="s">
        <v>8537</v>
      </c>
      <c r="E139" s="49" t="s">
        <v>3592</v>
      </c>
      <c r="F139" s="49"/>
      <c r="G139" s="49" t="s">
        <v>8273</v>
      </c>
      <c r="H139" s="123">
        <v>259.86</v>
      </c>
      <c r="I139" s="35">
        <v>0.25</v>
      </c>
      <c r="J139" s="126">
        <f t="shared" si="4"/>
        <v>194.89500000000001</v>
      </c>
    </row>
    <row r="140" spans="1:10" ht="15.75">
      <c r="A140" s="39">
        <f t="shared" si="5"/>
        <v>137</v>
      </c>
      <c r="B140" s="49" t="s">
        <v>202</v>
      </c>
      <c r="C140" s="49" t="s">
        <v>8538</v>
      </c>
      <c r="D140" s="49" t="s">
        <v>8539</v>
      </c>
      <c r="E140" s="49" t="s">
        <v>3592</v>
      </c>
      <c r="F140" s="49"/>
      <c r="G140" s="49" t="s">
        <v>8273</v>
      </c>
      <c r="H140" s="123">
        <v>192.03</v>
      </c>
      <c r="I140" s="35">
        <v>0.25</v>
      </c>
      <c r="J140" s="126">
        <f t="shared" si="4"/>
        <v>144.02250000000001</v>
      </c>
    </row>
    <row r="141" spans="1:10" ht="15.75">
      <c r="A141" s="39">
        <f t="shared" si="5"/>
        <v>138</v>
      </c>
      <c r="B141" s="49" t="s">
        <v>202</v>
      </c>
      <c r="C141" s="49" t="s">
        <v>8540</v>
      </c>
      <c r="D141" s="49" t="s">
        <v>8541</v>
      </c>
      <c r="E141" s="49" t="s">
        <v>3592</v>
      </c>
      <c r="F141" s="49"/>
      <c r="G141" s="49" t="s">
        <v>8273</v>
      </c>
      <c r="H141" s="123">
        <v>242.05</v>
      </c>
      <c r="I141" s="35">
        <v>0.25</v>
      </c>
      <c r="J141" s="126">
        <f t="shared" si="4"/>
        <v>181.53750000000002</v>
      </c>
    </row>
    <row r="142" spans="1:10" ht="15.75">
      <c r="A142" s="39">
        <f t="shared" si="5"/>
        <v>139</v>
      </c>
      <c r="B142" s="49" t="s">
        <v>202</v>
      </c>
      <c r="C142" s="49" t="s">
        <v>8542</v>
      </c>
      <c r="D142" s="49" t="s">
        <v>8543</v>
      </c>
      <c r="E142" s="49" t="s">
        <v>3592</v>
      </c>
      <c r="F142" s="49"/>
      <c r="G142" s="49" t="s">
        <v>8273</v>
      </c>
      <c r="H142" s="123">
        <v>298.19</v>
      </c>
      <c r="I142" s="35">
        <v>0.25</v>
      </c>
      <c r="J142" s="126">
        <f t="shared" si="4"/>
        <v>223.64249999999998</v>
      </c>
    </row>
    <row r="143" spans="1:10" ht="15.75">
      <c r="A143" s="39">
        <f t="shared" si="5"/>
        <v>140</v>
      </c>
      <c r="B143" s="49" t="s">
        <v>202</v>
      </c>
      <c r="C143" s="49" t="s">
        <v>8544</v>
      </c>
      <c r="D143" s="49" t="s">
        <v>8545</v>
      </c>
      <c r="E143" s="49" t="s">
        <v>3592</v>
      </c>
      <c r="F143" s="49"/>
      <c r="G143" s="49" t="s">
        <v>8273</v>
      </c>
      <c r="H143" s="123">
        <v>298.19</v>
      </c>
      <c r="I143" s="35">
        <v>0.25</v>
      </c>
      <c r="J143" s="126">
        <f t="shared" si="4"/>
        <v>223.64249999999998</v>
      </c>
    </row>
    <row r="144" spans="1:10" ht="15.75">
      <c r="A144" s="39">
        <f t="shared" si="5"/>
        <v>141</v>
      </c>
      <c r="B144" s="49" t="s">
        <v>202</v>
      </c>
      <c r="C144" s="49" t="s">
        <v>8546</v>
      </c>
      <c r="D144" s="49" t="s">
        <v>8543</v>
      </c>
      <c r="E144" s="49" t="s">
        <v>3592</v>
      </c>
      <c r="F144" s="49"/>
      <c r="G144" s="49" t="s">
        <v>8273</v>
      </c>
      <c r="H144" s="123">
        <v>242.05</v>
      </c>
      <c r="I144" s="35">
        <v>0.25</v>
      </c>
      <c r="J144" s="126">
        <f t="shared" si="4"/>
        <v>181.53750000000002</v>
      </c>
    </row>
    <row r="145" spans="1:10" ht="15.75">
      <c r="A145" s="39">
        <f t="shared" si="5"/>
        <v>142</v>
      </c>
      <c r="B145" s="49" t="s">
        <v>202</v>
      </c>
      <c r="C145" s="49" t="s">
        <v>8547</v>
      </c>
      <c r="D145" s="49" t="s">
        <v>8548</v>
      </c>
      <c r="E145" s="49" t="s">
        <v>3592</v>
      </c>
      <c r="F145" s="49"/>
      <c r="G145" s="49" t="s">
        <v>8273</v>
      </c>
      <c r="H145" s="123">
        <v>293.97000000000003</v>
      </c>
      <c r="I145" s="35">
        <v>0.25</v>
      </c>
      <c r="J145" s="126">
        <f t="shared" si="4"/>
        <v>220.47750000000002</v>
      </c>
    </row>
    <row r="146" spans="1:10" ht="15.75">
      <c r="A146" s="39">
        <f t="shared" si="5"/>
        <v>143</v>
      </c>
      <c r="B146" s="49" t="s">
        <v>202</v>
      </c>
      <c r="C146" s="49" t="s">
        <v>8549</v>
      </c>
      <c r="D146" s="49" t="s">
        <v>8550</v>
      </c>
      <c r="E146" s="49" t="s">
        <v>3592</v>
      </c>
      <c r="F146" s="49"/>
      <c r="G146" s="49" t="s">
        <v>8273</v>
      </c>
      <c r="H146" s="123">
        <v>293.97000000000003</v>
      </c>
      <c r="I146" s="35">
        <v>0.25</v>
      </c>
      <c r="J146" s="126">
        <f t="shared" si="4"/>
        <v>220.47750000000002</v>
      </c>
    </row>
    <row r="147" spans="1:10" ht="15.75">
      <c r="A147" s="39">
        <f t="shared" si="5"/>
        <v>144</v>
      </c>
      <c r="B147" s="49" t="s">
        <v>202</v>
      </c>
      <c r="C147" s="49" t="s">
        <v>8551</v>
      </c>
      <c r="D147" s="49" t="s">
        <v>8552</v>
      </c>
      <c r="E147" s="49" t="s">
        <v>3592</v>
      </c>
      <c r="F147" s="49"/>
      <c r="G147" s="49" t="s">
        <v>8273</v>
      </c>
      <c r="H147" s="123">
        <v>388.75</v>
      </c>
      <c r="I147" s="35">
        <v>0.25</v>
      </c>
      <c r="J147" s="126">
        <f t="shared" si="4"/>
        <v>291.5625</v>
      </c>
    </row>
    <row r="148" spans="1:10" ht="15.75">
      <c r="A148" s="39">
        <f t="shared" si="5"/>
        <v>145</v>
      </c>
      <c r="B148" s="49" t="s">
        <v>202</v>
      </c>
      <c r="C148" s="49" t="s">
        <v>8553</v>
      </c>
      <c r="D148" s="49" t="s">
        <v>8554</v>
      </c>
      <c r="E148" s="49" t="s">
        <v>3592</v>
      </c>
      <c r="F148" s="49"/>
      <c r="G148" s="49" t="s">
        <v>8273</v>
      </c>
      <c r="H148" s="123">
        <v>388.75</v>
      </c>
      <c r="I148" s="35">
        <v>0.25</v>
      </c>
      <c r="J148" s="126">
        <f t="shared" si="4"/>
        <v>291.5625</v>
      </c>
    </row>
    <row r="149" spans="1:10" ht="15.75">
      <c r="A149" s="39">
        <f t="shared" si="5"/>
        <v>146</v>
      </c>
      <c r="B149" s="49" t="s">
        <v>202</v>
      </c>
      <c r="C149" s="49" t="s">
        <v>8555</v>
      </c>
      <c r="D149" s="49" t="s">
        <v>8556</v>
      </c>
      <c r="E149" s="49" t="s">
        <v>3592</v>
      </c>
      <c r="F149" s="49"/>
      <c r="G149" s="49" t="s">
        <v>8273</v>
      </c>
      <c r="H149" s="123">
        <v>392.52</v>
      </c>
      <c r="I149" s="35">
        <v>0.25</v>
      </c>
      <c r="J149" s="126">
        <f t="shared" si="4"/>
        <v>294.39</v>
      </c>
    </row>
    <row r="150" spans="1:10" ht="15.75">
      <c r="A150" s="39">
        <f t="shared" si="5"/>
        <v>147</v>
      </c>
      <c r="B150" s="49" t="s">
        <v>202</v>
      </c>
      <c r="C150" s="49" t="s">
        <v>8557</v>
      </c>
      <c r="D150" s="49" t="s">
        <v>8558</v>
      </c>
      <c r="E150" s="49" t="s">
        <v>3592</v>
      </c>
      <c r="F150" s="49"/>
      <c r="G150" s="49" t="s">
        <v>8273</v>
      </c>
      <c r="H150" s="123">
        <v>392.52</v>
      </c>
      <c r="I150" s="35">
        <v>0.25</v>
      </c>
      <c r="J150" s="126">
        <f t="shared" si="4"/>
        <v>294.39</v>
      </c>
    </row>
    <row r="151" spans="1:10" ht="15.75">
      <c r="A151" s="39">
        <f t="shared" si="5"/>
        <v>148</v>
      </c>
      <c r="B151" s="49" t="s">
        <v>202</v>
      </c>
      <c r="C151" s="49" t="s">
        <v>8559</v>
      </c>
      <c r="D151" s="49" t="s">
        <v>8560</v>
      </c>
      <c r="E151" s="49" t="s">
        <v>3592</v>
      </c>
      <c r="F151" s="49"/>
      <c r="G151" s="49" t="s">
        <v>8273</v>
      </c>
      <c r="H151" s="123">
        <v>192.03</v>
      </c>
      <c r="I151" s="35">
        <v>0.25</v>
      </c>
      <c r="J151" s="126">
        <f t="shared" si="4"/>
        <v>144.02250000000001</v>
      </c>
    </row>
    <row r="152" spans="1:10" ht="15.75">
      <c r="A152" s="39">
        <f t="shared" si="5"/>
        <v>149</v>
      </c>
      <c r="B152" s="49" t="s">
        <v>202</v>
      </c>
      <c r="C152" s="49" t="s">
        <v>8561</v>
      </c>
      <c r="D152" s="49" t="s">
        <v>8562</v>
      </c>
      <c r="E152" s="49" t="s">
        <v>3592</v>
      </c>
      <c r="F152" s="49"/>
      <c r="G152" s="49" t="s">
        <v>8273</v>
      </c>
      <c r="H152" s="123">
        <v>360.63</v>
      </c>
      <c r="I152" s="35">
        <v>0.25</v>
      </c>
      <c r="J152" s="126">
        <f t="shared" si="4"/>
        <v>270.47249999999997</v>
      </c>
    </row>
    <row r="153" spans="1:10" ht="15.75">
      <c r="A153" s="39">
        <f t="shared" si="5"/>
        <v>150</v>
      </c>
      <c r="B153" s="49" t="s">
        <v>202</v>
      </c>
      <c r="C153" s="49" t="s">
        <v>8563</v>
      </c>
      <c r="D153" s="49" t="s">
        <v>8564</v>
      </c>
      <c r="E153" s="49" t="s">
        <v>3592</v>
      </c>
      <c r="F153" s="49"/>
      <c r="G153" s="49" t="s">
        <v>8273</v>
      </c>
      <c r="H153" s="123">
        <v>245.76</v>
      </c>
      <c r="I153" s="35">
        <v>0.25</v>
      </c>
      <c r="J153" s="126">
        <f t="shared" si="4"/>
        <v>184.32</v>
      </c>
    </row>
    <row r="154" spans="1:10" ht="15.75">
      <c r="A154" s="39">
        <f t="shared" si="5"/>
        <v>151</v>
      </c>
      <c r="B154" s="49" t="s">
        <v>202</v>
      </c>
      <c r="C154" s="49" t="s">
        <v>8565</v>
      </c>
      <c r="D154" s="49" t="s">
        <v>8566</v>
      </c>
      <c r="E154" s="49" t="s">
        <v>3592</v>
      </c>
      <c r="F154" s="49"/>
      <c r="G154" s="49" t="s">
        <v>8273</v>
      </c>
      <c r="H154" s="123">
        <v>406.71</v>
      </c>
      <c r="I154" s="35">
        <v>0.25</v>
      </c>
      <c r="J154" s="126">
        <f t="shared" si="4"/>
        <v>305.03249999999997</v>
      </c>
    </row>
    <row r="155" spans="1:10" ht="15.75">
      <c r="A155" s="39">
        <f t="shared" si="5"/>
        <v>152</v>
      </c>
      <c r="B155" s="49" t="s">
        <v>202</v>
      </c>
      <c r="C155" s="49" t="s">
        <v>8567</v>
      </c>
      <c r="D155" s="49" t="s">
        <v>8568</v>
      </c>
      <c r="E155" s="49" t="s">
        <v>3592</v>
      </c>
      <c r="F155" s="49"/>
      <c r="G155" s="49" t="s">
        <v>8273</v>
      </c>
      <c r="H155" s="123">
        <v>245.76</v>
      </c>
      <c r="I155" s="35">
        <v>0.25</v>
      </c>
      <c r="J155" s="126">
        <f t="shared" si="4"/>
        <v>184.32</v>
      </c>
    </row>
    <row r="156" spans="1:10" ht="15.75">
      <c r="A156" s="39">
        <f t="shared" si="5"/>
        <v>153</v>
      </c>
      <c r="B156" s="49" t="s">
        <v>202</v>
      </c>
      <c r="C156" s="49" t="s">
        <v>8569</v>
      </c>
      <c r="D156" s="49" t="s">
        <v>8570</v>
      </c>
      <c r="E156" s="49" t="s">
        <v>3592</v>
      </c>
      <c r="F156" s="49"/>
      <c r="G156" s="49" t="s">
        <v>8273</v>
      </c>
      <c r="H156" s="123">
        <v>318.12</v>
      </c>
      <c r="I156" s="35">
        <v>0.25</v>
      </c>
      <c r="J156" s="126">
        <f t="shared" si="4"/>
        <v>238.59</v>
      </c>
    </row>
    <row r="157" spans="1:10" ht="15.75">
      <c r="A157" s="39">
        <f t="shared" si="5"/>
        <v>154</v>
      </c>
      <c r="B157" s="49" t="s">
        <v>202</v>
      </c>
      <c r="C157" s="49" t="s">
        <v>8571</v>
      </c>
      <c r="D157" s="49" t="s">
        <v>8572</v>
      </c>
      <c r="E157" s="49" t="s">
        <v>3592</v>
      </c>
      <c r="F157" s="49"/>
      <c r="G157" s="49" t="s">
        <v>8273</v>
      </c>
      <c r="H157" s="123">
        <v>318.12</v>
      </c>
      <c r="I157" s="35">
        <v>0.25</v>
      </c>
      <c r="J157" s="126">
        <f t="shared" si="4"/>
        <v>238.59</v>
      </c>
    </row>
    <row r="158" spans="1:10" ht="15.75">
      <c r="A158" s="39">
        <f t="shared" si="5"/>
        <v>155</v>
      </c>
      <c r="B158" s="49" t="s">
        <v>202</v>
      </c>
      <c r="C158" s="49" t="s">
        <v>8573</v>
      </c>
      <c r="D158" s="49" t="s">
        <v>8574</v>
      </c>
      <c r="E158" s="49" t="s">
        <v>3592</v>
      </c>
      <c r="F158" s="49"/>
      <c r="G158" s="49" t="s">
        <v>8273</v>
      </c>
      <c r="H158" s="123">
        <v>318.12</v>
      </c>
      <c r="I158" s="35">
        <v>0.25</v>
      </c>
      <c r="J158" s="126">
        <f t="shared" si="4"/>
        <v>238.59</v>
      </c>
    </row>
    <row r="159" spans="1:10" ht="15.75">
      <c r="A159" s="39">
        <f t="shared" si="5"/>
        <v>156</v>
      </c>
      <c r="B159" s="49" t="s">
        <v>202</v>
      </c>
      <c r="C159" s="49" t="s">
        <v>8575</v>
      </c>
      <c r="D159" s="49" t="s">
        <v>8576</v>
      </c>
      <c r="E159" s="49" t="s">
        <v>3592</v>
      </c>
      <c r="F159" s="49"/>
      <c r="G159" s="49" t="s">
        <v>8273</v>
      </c>
      <c r="H159" s="123">
        <v>333.9</v>
      </c>
      <c r="I159" s="35">
        <v>0.25</v>
      </c>
      <c r="J159" s="126">
        <f t="shared" si="4"/>
        <v>250.42499999999998</v>
      </c>
    </row>
    <row r="160" spans="1:10" ht="15.75">
      <c r="A160" s="39">
        <f t="shared" si="5"/>
        <v>157</v>
      </c>
      <c r="B160" s="49" t="s">
        <v>202</v>
      </c>
      <c r="C160" s="49" t="s">
        <v>8577</v>
      </c>
      <c r="D160" s="49" t="s">
        <v>8578</v>
      </c>
      <c r="E160" s="49" t="s">
        <v>3592</v>
      </c>
      <c r="F160" s="49"/>
      <c r="G160" s="49" t="s">
        <v>8273</v>
      </c>
      <c r="H160" s="123">
        <v>333.9</v>
      </c>
      <c r="I160" s="35">
        <v>0.25</v>
      </c>
      <c r="J160" s="126">
        <f t="shared" si="4"/>
        <v>250.42499999999998</v>
      </c>
    </row>
    <row r="161" spans="1:10" ht="15.75">
      <c r="A161" s="39">
        <f t="shared" si="5"/>
        <v>158</v>
      </c>
      <c r="B161" s="49" t="s">
        <v>202</v>
      </c>
      <c r="C161" s="49" t="s">
        <v>8579</v>
      </c>
      <c r="D161" s="49" t="s">
        <v>8580</v>
      </c>
      <c r="E161" s="49" t="s">
        <v>3592</v>
      </c>
      <c r="F161" s="49"/>
      <c r="G161" s="49" t="s">
        <v>8273</v>
      </c>
      <c r="H161" s="123">
        <v>430.34</v>
      </c>
      <c r="I161" s="35">
        <v>0.25</v>
      </c>
      <c r="J161" s="126">
        <f t="shared" si="4"/>
        <v>322.755</v>
      </c>
    </row>
    <row r="162" spans="1:10" ht="15.75">
      <c r="A162" s="39">
        <f t="shared" si="5"/>
        <v>159</v>
      </c>
      <c r="B162" s="49" t="s">
        <v>202</v>
      </c>
      <c r="C162" s="49" t="s">
        <v>8581</v>
      </c>
      <c r="D162" s="49" t="s">
        <v>8582</v>
      </c>
      <c r="E162" s="49" t="s">
        <v>3592</v>
      </c>
      <c r="F162" s="49"/>
      <c r="G162" s="49" t="s">
        <v>8273</v>
      </c>
      <c r="H162" s="123">
        <v>430.34</v>
      </c>
      <c r="I162" s="35">
        <v>0.25</v>
      </c>
      <c r="J162" s="126">
        <f t="shared" si="4"/>
        <v>322.755</v>
      </c>
    </row>
    <row r="163" spans="1:10" ht="15.75">
      <c r="A163" s="39">
        <f t="shared" si="5"/>
        <v>160</v>
      </c>
      <c r="B163" s="49" t="s">
        <v>202</v>
      </c>
      <c r="C163" s="49" t="s">
        <v>8583</v>
      </c>
      <c r="D163" s="49" t="s">
        <v>8584</v>
      </c>
      <c r="E163" s="49" t="s">
        <v>3592</v>
      </c>
      <c r="F163" s="49"/>
      <c r="G163" s="49" t="s">
        <v>8273</v>
      </c>
      <c r="H163" s="123">
        <v>430.34</v>
      </c>
      <c r="I163" s="35">
        <v>0.25</v>
      </c>
      <c r="J163" s="126">
        <f t="shared" si="4"/>
        <v>322.755</v>
      </c>
    </row>
    <row r="164" spans="1:10" ht="15.75">
      <c r="A164" s="39">
        <f t="shared" si="5"/>
        <v>161</v>
      </c>
      <c r="B164" s="49" t="s">
        <v>202</v>
      </c>
      <c r="C164" s="49" t="s">
        <v>8585</v>
      </c>
      <c r="D164" s="49" t="s">
        <v>8586</v>
      </c>
      <c r="E164" s="49" t="s">
        <v>3592</v>
      </c>
      <c r="F164" s="49"/>
      <c r="G164" s="49" t="s">
        <v>8273</v>
      </c>
      <c r="H164" s="123">
        <v>430.34</v>
      </c>
      <c r="I164" s="35">
        <v>0.25</v>
      </c>
      <c r="J164" s="126">
        <f t="shared" si="4"/>
        <v>322.755</v>
      </c>
    </row>
    <row r="165" spans="1:10" ht="15.75">
      <c r="A165" s="39">
        <f t="shared" si="5"/>
        <v>162</v>
      </c>
      <c r="B165" s="49" t="s">
        <v>202</v>
      </c>
      <c r="C165" s="49" t="s">
        <v>8587</v>
      </c>
      <c r="D165" s="49" t="s">
        <v>8588</v>
      </c>
      <c r="E165" s="49" t="s">
        <v>3592</v>
      </c>
      <c r="F165" s="49"/>
      <c r="G165" s="49" t="s">
        <v>8273</v>
      </c>
      <c r="H165" s="123">
        <v>119.1</v>
      </c>
      <c r="I165" s="35">
        <v>0.25</v>
      </c>
      <c r="J165" s="126">
        <f t="shared" si="4"/>
        <v>89.324999999999989</v>
      </c>
    </row>
    <row r="166" spans="1:10" ht="15.75">
      <c r="A166" s="39">
        <f t="shared" si="5"/>
        <v>163</v>
      </c>
      <c r="B166" s="49" t="s">
        <v>202</v>
      </c>
      <c r="C166" s="49" t="s">
        <v>8589</v>
      </c>
      <c r="D166" s="49" t="s">
        <v>8590</v>
      </c>
      <c r="E166" s="49" t="s">
        <v>3592</v>
      </c>
      <c r="F166" s="49"/>
      <c r="G166" s="49" t="s">
        <v>8273</v>
      </c>
      <c r="H166" s="123">
        <v>197.07</v>
      </c>
      <c r="I166" s="35">
        <v>0.25</v>
      </c>
      <c r="J166" s="126">
        <f t="shared" si="4"/>
        <v>147.80250000000001</v>
      </c>
    </row>
    <row r="167" spans="1:10" ht="15.75">
      <c r="A167" s="39">
        <f t="shared" si="5"/>
        <v>164</v>
      </c>
      <c r="B167" s="49" t="s">
        <v>202</v>
      </c>
      <c r="C167" s="49" t="s">
        <v>8591</v>
      </c>
      <c r="D167" s="49" t="s">
        <v>8592</v>
      </c>
      <c r="E167" s="49" t="s">
        <v>3592</v>
      </c>
      <c r="F167" s="49"/>
      <c r="G167" s="49" t="s">
        <v>8273</v>
      </c>
      <c r="H167" s="123">
        <v>197.07</v>
      </c>
      <c r="I167" s="35">
        <v>0.25</v>
      </c>
      <c r="J167" s="126">
        <f t="shared" si="4"/>
        <v>147.80250000000001</v>
      </c>
    </row>
    <row r="168" spans="1:10" ht="15.75">
      <c r="A168" s="39">
        <f t="shared" si="5"/>
        <v>165</v>
      </c>
      <c r="B168" s="49" t="s">
        <v>202</v>
      </c>
      <c r="C168" s="49" t="s">
        <v>8593</v>
      </c>
      <c r="D168" s="49" t="s">
        <v>8594</v>
      </c>
      <c r="E168" s="49" t="s">
        <v>3592</v>
      </c>
      <c r="F168" s="49"/>
      <c r="G168" s="49" t="s">
        <v>8273</v>
      </c>
      <c r="H168" s="123">
        <v>198.01</v>
      </c>
      <c r="I168" s="35">
        <v>0.25</v>
      </c>
      <c r="J168" s="126">
        <f t="shared" si="4"/>
        <v>148.50749999999999</v>
      </c>
    </row>
    <row r="169" spans="1:10" ht="15.75">
      <c r="A169" s="39">
        <f t="shared" si="5"/>
        <v>166</v>
      </c>
      <c r="B169" s="49" t="s">
        <v>202</v>
      </c>
      <c r="C169" s="49" t="s">
        <v>8595</v>
      </c>
      <c r="D169" s="49" t="s">
        <v>8596</v>
      </c>
      <c r="E169" s="49" t="s">
        <v>3592</v>
      </c>
      <c r="F169" s="49"/>
      <c r="G169" s="49" t="s">
        <v>8273</v>
      </c>
      <c r="H169" s="123">
        <v>198.01</v>
      </c>
      <c r="I169" s="35">
        <v>0.25</v>
      </c>
      <c r="J169" s="126">
        <f t="shared" si="4"/>
        <v>148.50749999999999</v>
      </c>
    </row>
    <row r="170" spans="1:10" ht="15.75">
      <c r="A170" s="39">
        <f t="shared" si="5"/>
        <v>167</v>
      </c>
      <c r="B170" s="49" t="s">
        <v>202</v>
      </c>
      <c r="C170" s="49" t="s">
        <v>8597</v>
      </c>
      <c r="D170" s="49" t="s">
        <v>8598</v>
      </c>
      <c r="E170" s="49" t="s">
        <v>3592</v>
      </c>
      <c r="F170" s="49"/>
      <c r="G170" s="49" t="s">
        <v>8273</v>
      </c>
      <c r="H170" s="123">
        <v>221.05</v>
      </c>
      <c r="I170" s="35">
        <v>0.25</v>
      </c>
      <c r="J170" s="126">
        <f t="shared" si="4"/>
        <v>165.78750000000002</v>
      </c>
    </row>
    <row r="171" spans="1:10" ht="15.75">
      <c r="A171" s="39">
        <f t="shared" si="5"/>
        <v>168</v>
      </c>
      <c r="B171" s="49" t="s">
        <v>202</v>
      </c>
      <c r="C171" s="49" t="s">
        <v>8599</v>
      </c>
      <c r="D171" s="49" t="s">
        <v>8600</v>
      </c>
      <c r="E171" s="49" t="s">
        <v>3592</v>
      </c>
      <c r="F171" s="49"/>
      <c r="G171" s="49" t="s">
        <v>8273</v>
      </c>
      <c r="H171" s="123">
        <v>221.05</v>
      </c>
      <c r="I171" s="35">
        <v>0.25</v>
      </c>
      <c r="J171" s="126">
        <f t="shared" si="4"/>
        <v>165.78750000000002</v>
      </c>
    </row>
    <row r="172" spans="1:10" ht="15.75">
      <c r="A172" s="39">
        <f t="shared" si="5"/>
        <v>169</v>
      </c>
      <c r="B172" s="49" t="s">
        <v>202</v>
      </c>
      <c r="C172" s="49" t="s">
        <v>8601</v>
      </c>
      <c r="D172" s="49" t="s">
        <v>8602</v>
      </c>
      <c r="E172" s="49" t="s">
        <v>3592</v>
      </c>
      <c r="F172" s="49"/>
      <c r="G172" s="49" t="s">
        <v>8273</v>
      </c>
      <c r="H172" s="123">
        <v>119.1</v>
      </c>
      <c r="I172" s="35">
        <v>0.25</v>
      </c>
      <c r="J172" s="126">
        <f t="shared" si="4"/>
        <v>89.324999999999989</v>
      </c>
    </row>
    <row r="173" spans="1:10" ht="15.75">
      <c r="A173" s="39">
        <f t="shared" si="5"/>
        <v>170</v>
      </c>
      <c r="B173" s="49" t="s">
        <v>202</v>
      </c>
      <c r="C173" s="49" t="s">
        <v>8603</v>
      </c>
      <c r="D173" s="49" t="s">
        <v>8604</v>
      </c>
      <c r="E173" s="49" t="s">
        <v>3592</v>
      </c>
      <c r="F173" s="49"/>
      <c r="G173" s="49" t="s">
        <v>8273</v>
      </c>
      <c r="H173" s="123">
        <v>135.03</v>
      </c>
      <c r="I173" s="35">
        <v>0.25</v>
      </c>
      <c r="J173" s="126">
        <f t="shared" si="4"/>
        <v>101.27250000000001</v>
      </c>
    </row>
    <row r="174" spans="1:10" ht="15.75">
      <c r="A174" s="39">
        <f t="shared" si="5"/>
        <v>171</v>
      </c>
      <c r="B174" s="49" t="s">
        <v>202</v>
      </c>
      <c r="C174" s="49" t="s">
        <v>8605</v>
      </c>
      <c r="D174" s="49" t="s">
        <v>8606</v>
      </c>
      <c r="E174" s="49" t="s">
        <v>3592</v>
      </c>
      <c r="F174" s="49"/>
      <c r="G174" s="49" t="s">
        <v>8273</v>
      </c>
      <c r="H174" s="123">
        <v>135.03</v>
      </c>
      <c r="I174" s="35">
        <v>0.25</v>
      </c>
      <c r="J174" s="126">
        <f t="shared" si="4"/>
        <v>101.27250000000001</v>
      </c>
    </row>
    <row r="175" spans="1:10" ht="15.75">
      <c r="A175" s="39">
        <f t="shared" si="5"/>
        <v>172</v>
      </c>
      <c r="B175" s="49" t="s">
        <v>202</v>
      </c>
      <c r="C175" s="49" t="s">
        <v>8607</v>
      </c>
      <c r="D175" s="49" t="s">
        <v>8608</v>
      </c>
      <c r="E175" s="49" t="s">
        <v>3592</v>
      </c>
      <c r="F175" s="49"/>
      <c r="G175" s="49" t="s">
        <v>8273</v>
      </c>
      <c r="H175" s="123">
        <v>123.89</v>
      </c>
      <c r="I175" s="35">
        <v>0.25</v>
      </c>
      <c r="J175" s="126">
        <f t="shared" si="4"/>
        <v>92.917500000000004</v>
      </c>
    </row>
    <row r="176" spans="1:10" ht="15.75">
      <c r="A176" s="39">
        <f t="shared" si="5"/>
        <v>173</v>
      </c>
      <c r="B176" s="49" t="s">
        <v>202</v>
      </c>
      <c r="C176" s="49" t="s">
        <v>8609</v>
      </c>
      <c r="D176" s="49" t="s">
        <v>8610</v>
      </c>
      <c r="E176" s="49" t="s">
        <v>3592</v>
      </c>
      <c r="F176" s="49"/>
      <c r="G176" s="49" t="s">
        <v>8273</v>
      </c>
      <c r="H176" s="123">
        <v>198.69</v>
      </c>
      <c r="I176" s="35">
        <v>0.25</v>
      </c>
      <c r="J176" s="126">
        <f t="shared" si="4"/>
        <v>149.01749999999998</v>
      </c>
    </row>
    <row r="177" spans="1:10" ht="15.75">
      <c r="A177" s="39">
        <f t="shared" si="5"/>
        <v>174</v>
      </c>
      <c r="B177" s="49" t="s">
        <v>202</v>
      </c>
      <c r="C177" s="49" t="s">
        <v>8611</v>
      </c>
      <c r="D177" s="49" t="s">
        <v>8612</v>
      </c>
      <c r="E177" s="49" t="s">
        <v>3592</v>
      </c>
      <c r="F177" s="49"/>
      <c r="G177" s="49" t="s">
        <v>8273</v>
      </c>
      <c r="H177" s="123">
        <v>198.69</v>
      </c>
      <c r="I177" s="35">
        <v>0.25</v>
      </c>
      <c r="J177" s="126">
        <f t="shared" si="4"/>
        <v>149.01749999999998</v>
      </c>
    </row>
    <row r="178" spans="1:10" ht="15.75">
      <c r="A178" s="39">
        <f t="shared" si="5"/>
        <v>175</v>
      </c>
      <c r="B178" s="49" t="s">
        <v>202</v>
      </c>
      <c r="C178" s="49" t="s">
        <v>8613</v>
      </c>
      <c r="D178" s="49" t="s">
        <v>8614</v>
      </c>
      <c r="E178" s="49" t="s">
        <v>3592</v>
      </c>
      <c r="F178" s="49"/>
      <c r="G178" s="49" t="s">
        <v>8273</v>
      </c>
      <c r="H178" s="123">
        <v>242.84</v>
      </c>
      <c r="I178" s="35">
        <v>0.25</v>
      </c>
      <c r="J178" s="126">
        <f t="shared" si="4"/>
        <v>182.13</v>
      </c>
    </row>
    <row r="179" spans="1:10" ht="15.75">
      <c r="A179" s="39">
        <f t="shared" si="5"/>
        <v>176</v>
      </c>
      <c r="B179" s="49" t="s">
        <v>202</v>
      </c>
      <c r="C179" s="49" t="s">
        <v>8615</v>
      </c>
      <c r="D179" s="49" t="s">
        <v>8616</v>
      </c>
      <c r="E179" s="49" t="s">
        <v>3592</v>
      </c>
      <c r="F179" s="49"/>
      <c r="G179" s="49" t="s">
        <v>8273</v>
      </c>
      <c r="H179" s="123">
        <v>242.84</v>
      </c>
      <c r="I179" s="35">
        <v>0.25</v>
      </c>
      <c r="J179" s="126">
        <f t="shared" si="4"/>
        <v>182.13</v>
      </c>
    </row>
    <row r="180" spans="1:10" ht="15.75">
      <c r="A180" s="39">
        <f t="shared" si="5"/>
        <v>177</v>
      </c>
      <c r="B180" s="49" t="s">
        <v>202</v>
      </c>
      <c r="C180" s="49" t="s">
        <v>8617</v>
      </c>
      <c r="D180" s="49" t="s">
        <v>8618</v>
      </c>
      <c r="E180" s="49" t="s">
        <v>3592</v>
      </c>
      <c r="F180" s="49"/>
      <c r="G180" s="49" t="s">
        <v>8273</v>
      </c>
      <c r="H180" s="123">
        <v>242.84</v>
      </c>
      <c r="I180" s="35">
        <v>0.25</v>
      </c>
      <c r="J180" s="126">
        <f t="shared" si="4"/>
        <v>182.13</v>
      </c>
    </row>
    <row r="181" spans="1:10" ht="15.75">
      <c r="A181" s="39">
        <f t="shared" si="5"/>
        <v>178</v>
      </c>
      <c r="B181" s="49" t="s">
        <v>202</v>
      </c>
      <c r="C181" s="49" t="s">
        <v>8619</v>
      </c>
      <c r="D181" s="49" t="s">
        <v>8620</v>
      </c>
      <c r="E181" s="49" t="s">
        <v>3592</v>
      </c>
      <c r="F181" s="49"/>
      <c r="G181" s="49" t="s">
        <v>8273</v>
      </c>
      <c r="H181" s="123">
        <v>242.84</v>
      </c>
      <c r="I181" s="35">
        <v>0.25</v>
      </c>
      <c r="J181" s="126">
        <f t="shared" si="4"/>
        <v>182.13</v>
      </c>
    </row>
    <row r="182" spans="1:10" ht="15.75">
      <c r="A182" s="39">
        <f t="shared" si="5"/>
        <v>179</v>
      </c>
      <c r="B182" s="49" t="s">
        <v>202</v>
      </c>
      <c r="C182" s="49" t="s">
        <v>8621</v>
      </c>
      <c r="D182" s="49" t="s">
        <v>8622</v>
      </c>
      <c r="E182" s="49" t="s">
        <v>3592</v>
      </c>
      <c r="F182" s="49"/>
      <c r="G182" s="49" t="s">
        <v>8273</v>
      </c>
      <c r="H182" s="123">
        <v>233.2</v>
      </c>
      <c r="I182" s="35">
        <v>0.25</v>
      </c>
      <c r="J182" s="126">
        <f t="shared" si="4"/>
        <v>174.89999999999998</v>
      </c>
    </row>
    <row r="183" spans="1:10" ht="15.75">
      <c r="A183" s="39">
        <f t="shared" si="5"/>
        <v>180</v>
      </c>
      <c r="B183" s="49" t="s">
        <v>202</v>
      </c>
      <c r="C183" s="49" t="s">
        <v>8623</v>
      </c>
      <c r="D183" s="49" t="s">
        <v>8624</v>
      </c>
      <c r="E183" s="49" t="s">
        <v>3592</v>
      </c>
      <c r="F183" s="49"/>
      <c r="G183" s="49" t="s">
        <v>8273</v>
      </c>
      <c r="H183" s="123">
        <v>404.32</v>
      </c>
      <c r="I183" s="35">
        <v>0.25</v>
      </c>
      <c r="J183" s="126">
        <f t="shared" si="4"/>
        <v>303.24</v>
      </c>
    </row>
    <row r="184" spans="1:10" ht="15.75">
      <c r="A184" s="39">
        <f t="shared" si="5"/>
        <v>181</v>
      </c>
      <c r="B184" s="49" t="s">
        <v>202</v>
      </c>
      <c r="C184" s="49" t="s">
        <v>8625</v>
      </c>
      <c r="D184" s="49" t="s">
        <v>8626</v>
      </c>
      <c r="E184" s="49" t="s">
        <v>3592</v>
      </c>
      <c r="F184" s="49"/>
      <c r="G184" s="49" t="s">
        <v>8273</v>
      </c>
      <c r="H184" s="123">
        <v>404.32</v>
      </c>
      <c r="I184" s="35">
        <v>0.25</v>
      </c>
      <c r="J184" s="126">
        <f t="shared" si="4"/>
        <v>303.24</v>
      </c>
    </row>
    <row r="185" spans="1:10" ht="15.75">
      <c r="A185" s="39">
        <f t="shared" si="5"/>
        <v>182</v>
      </c>
      <c r="B185" s="49" t="s">
        <v>202</v>
      </c>
      <c r="C185" s="49" t="s">
        <v>8627</v>
      </c>
      <c r="D185" s="49" t="s">
        <v>8628</v>
      </c>
      <c r="E185" s="49" t="s">
        <v>3592</v>
      </c>
      <c r="F185" s="49"/>
      <c r="G185" s="49" t="s">
        <v>8273</v>
      </c>
      <c r="H185" s="123">
        <v>406.94</v>
      </c>
      <c r="I185" s="35">
        <v>0.25</v>
      </c>
      <c r="J185" s="126">
        <f t="shared" si="4"/>
        <v>305.20499999999998</v>
      </c>
    </row>
    <row r="186" spans="1:10" ht="15.75">
      <c r="A186" s="39">
        <f t="shared" si="5"/>
        <v>183</v>
      </c>
      <c r="B186" s="49" t="s">
        <v>202</v>
      </c>
      <c r="C186" s="49" t="s">
        <v>8629</v>
      </c>
      <c r="D186" s="49" t="s">
        <v>8630</v>
      </c>
      <c r="E186" s="49" t="s">
        <v>3592</v>
      </c>
      <c r="F186" s="49"/>
      <c r="G186" s="49" t="s">
        <v>8273</v>
      </c>
      <c r="H186" s="123">
        <v>406.94</v>
      </c>
      <c r="I186" s="35">
        <v>0.25</v>
      </c>
      <c r="J186" s="126">
        <f t="shared" si="4"/>
        <v>305.20499999999998</v>
      </c>
    </row>
    <row r="187" spans="1:10" ht="15.75">
      <c r="A187" s="39">
        <f t="shared" si="5"/>
        <v>184</v>
      </c>
      <c r="B187" s="49" t="s">
        <v>202</v>
      </c>
      <c r="C187" s="49" t="s">
        <v>8631</v>
      </c>
      <c r="D187" s="49" t="s">
        <v>8632</v>
      </c>
      <c r="E187" s="49" t="s">
        <v>3592</v>
      </c>
      <c r="F187" s="49"/>
      <c r="G187" s="49" t="s">
        <v>8273</v>
      </c>
      <c r="H187" s="123">
        <v>123.89</v>
      </c>
      <c r="I187" s="35">
        <v>0.25</v>
      </c>
      <c r="J187" s="126">
        <f t="shared" si="4"/>
        <v>92.917500000000004</v>
      </c>
    </row>
    <row r="188" spans="1:10" ht="15.75">
      <c r="A188" s="39">
        <f t="shared" si="5"/>
        <v>185</v>
      </c>
      <c r="B188" s="49" t="s">
        <v>202</v>
      </c>
      <c r="C188" s="49" t="s">
        <v>8633</v>
      </c>
      <c r="D188" s="49" t="s">
        <v>8634</v>
      </c>
      <c r="E188" s="49" t="s">
        <v>3592</v>
      </c>
      <c r="F188" s="49"/>
      <c r="G188" s="49" t="s">
        <v>8273</v>
      </c>
      <c r="H188" s="123">
        <v>139.61000000000001</v>
      </c>
      <c r="I188" s="35">
        <v>0.25</v>
      </c>
      <c r="J188" s="126">
        <f t="shared" si="4"/>
        <v>104.70750000000001</v>
      </c>
    </row>
    <row r="189" spans="1:10" ht="15.75">
      <c r="A189" s="39">
        <f t="shared" si="5"/>
        <v>186</v>
      </c>
      <c r="B189" s="49" t="s">
        <v>202</v>
      </c>
      <c r="C189" s="49" t="s">
        <v>8635</v>
      </c>
      <c r="D189" s="49" t="s">
        <v>8636</v>
      </c>
      <c r="E189" s="49" t="s">
        <v>3592</v>
      </c>
      <c r="F189" s="49"/>
      <c r="G189" s="49" t="s">
        <v>8273</v>
      </c>
      <c r="H189" s="123">
        <v>139.61000000000001</v>
      </c>
      <c r="I189" s="35">
        <v>0.25</v>
      </c>
      <c r="J189" s="126">
        <f t="shared" si="4"/>
        <v>104.70750000000001</v>
      </c>
    </row>
    <row r="190" spans="1:10" ht="15.75">
      <c r="A190" s="39">
        <f t="shared" si="5"/>
        <v>187</v>
      </c>
      <c r="B190" s="49" t="s">
        <v>202</v>
      </c>
      <c r="C190" s="49" t="s">
        <v>8637</v>
      </c>
      <c r="D190" s="49" t="s">
        <v>8638</v>
      </c>
      <c r="E190" s="49" t="s">
        <v>3592</v>
      </c>
      <c r="F190" s="49"/>
      <c r="G190" s="49" t="s">
        <v>8273</v>
      </c>
      <c r="H190" s="123">
        <v>250.94</v>
      </c>
      <c r="I190" s="35">
        <v>0.25</v>
      </c>
      <c r="J190" s="126">
        <f t="shared" si="4"/>
        <v>188.20499999999998</v>
      </c>
    </row>
    <row r="191" spans="1:10" ht="15.75">
      <c r="A191" s="39">
        <f t="shared" si="5"/>
        <v>188</v>
      </c>
      <c r="B191" s="49" t="s">
        <v>202</v>
      </c>
      <c r="C191" s="49" t="s">
        <v>8639</v>
      </c>
      <c r="D191" s="49" t="s">
        <v>8638</v>
      </c>
      <c r="E191" s="49" t="s">
        <v>3592</v>
      </c>
      <c r="F191" s="49"/>
      <c r="G191" s="49" t="s">
        <v>8273</v>
      </c>
      <c r="H191" s="123">
        <v>236.65</v>
      </c>
      <c r="I191" s="35">
        <v>0.25</v>
      </c>
      <c r="J191" s="126">
        <f t="shared" si="4"/>
        <v>177.48750000000001</v>
      </c>
    </row>
    <row r="192" spans="1:10" ht="15.75">
      <c r="A192" s="39">
        <f t="shared" si="5"/>
        <v>189</v>
      </c>
      <c r="B192" s="49" t="s">
        <v>202</v>
      </c>
      <c r="C192" s="49" t="s">
        <v>8640</v>
      </c>
      <c r="D192" s="49" t="s">
        <v>8641</v>
      </c>
      <c r="E192" s="49" t="s">
        <v>3592</v>
      </c>
      <c r="F192" s="49"/>
      <c r="G192" s="49" t="s">
        <v>8273</v>
      </c>
      <c r="H192" s="123">
        <v>236.65</v>
      </c>
      <c r="I192" s="35">
        <v>0.25</v>
      </c>
      <c r="J192" s="126">
        <f t="shared" si="4"/>
        <v>177.48750000000001</v>
      </c>
    </row>
    <row r="193" spans="1:10" ht="15.75">
      <c r="A193" s="39">
        <f t="shared" si="5"/>
        <v>190</v>
      </c>
      <c r="B193" s="49" t="s">
        <v>202</v>
      </c>
      <c r="C193" s="49" t="s">
        <v>8642</v>
      </c>
      <c r="D193" s="49" t="s">
        <v>8643</v>
      </c>
      <c r="E193" s="49" t="s">
        <v>3592</v>
      </c>
      <c r="F193" s="49"/>
      <c r="G193" s="49" t="s">
        <v>8273</v>
      </c>
      <c r="H193" s="123">
        <v>250.94</v>
      </c>
      <c r="I193" s="35">
        <v>0.25</v>
      </c>
      <c r="J193" s="126">
        <f t="shared" si="4"/>
        <v>188.20499999999998</v>
      </c>
    </row>
    <row r="194" spans="1:10" ht="15.75">
      <c r="A194" s="39">
        <f t="shared" si="5"/>
        <v>191</v>
      </c>
      <c r="B194" s="49" t="s">
        <v>202</v>
      </c>
      <c r="C194" s="49" t="s">
        <v>8644</v>
      </c>
      <c r="D194" s="49" t="s">
        <v>8645</v>
      </c>
      <c r="E194" s="49" t="s">
        <v>3592</v>
      </c>
      <c r="F194" s="49"/>
      <c r="G194" s="49" t="s">
        <v>8273</v>
      </c>
      <c r="H194" s="123">
        <v>250.94</v>
      </c>
      <c r="I194" s="35">
        <v>0.25</v>
      </c>
      <c r="J194" s="126">
        <f t="shared" si="4"/>
        <v>188.20499999999998</v>
      </c>
    </row>
    <row r="195" spans="1:10" ht="15.75">
      <c r="A195" s="39">
        <f t="shared" si="5"/>
        <v>192</v>
      </c>
      <c r="B195" s="49" t="s">
        <v>202</v>
      </c>
      <c r="C195" s="49" t="s">
        <v>8646</v>
      </c>
      <c r="D195" s="49" t="s">
        <v>8647</v>
      </c>
      <c r="E195" s="49" t="s">
        <v>3592</v>
      </c>
      <c r="F195" s="49"/>
      <c r="G195" s="49" t="s">
        <v>8273</v>
      </c>
      <c r="H195" s="123">
        <v>236.65</v>
      </c>
      <c r="I195" s="35">
        <v>0.25</v>
      </c>
      <c r="J195" s="126">
        <f t="shared" si="4"/>
        <v>177.48750000000001</v>
      </c>
    </row>
    <row r="196" spans="1:10" ht="15.75">
      <c r="A196" s="39">
        <f t="shared" si="5"/>
        <v>193</v>
      </c>
      <c r="B196" s="49" t="s">
        <v>202</v>
      </c>
      <c r="C196" s="49" t="s">
        <v>8648</v>
      </c>
      <c r="D196" s="49" t="s">
        <v>8649</v>
      </c>
      <c r="E196" s="49" t="s">
        <v>3592</v>
      </c>
      <c r="F196" s="49"/>
      <c r="G196" s="49" t="s">
        <v>8273</v>
      </c>
      <c r="H196" s="123">
        <v>293.01</v>
      </c>
      <c r="I196" s="35">
        <v>0.25</v>
      </c>
      <c r="J196" s="126">
        <f t="shared" ref="J196:J249" si="6">H196*(1-I196)</f>
        <v>219.75749999999999</v>
      </c>
    </row>
    <row r="197" spans="1:10" ht="15.75">
      <c r="A197" s="39">
        <f t="shared" si="5"/>
        <v>194</v>
      </c>
      <c r="B197" s="49" t="s">
        <v>202</v>
      </c>
      <c r="C197" s="49" t="s">
        <v>8650</v>
      </c>
      <c r="D197" s="49" t="s">
        <v>8651</v>
      </c>
      <c r="E197" s="49" t="s">
        <v>3592</v>
      </c>
      <c r="F197" s="49"/>
      <c r="G197" s="49" t="s">
        <v>8273</v>
      </c>
      <c r="H197" s="123">
        <v>293.01</v>
      </c>
      <c r="I197" s="35">
        <v>0.25</v>
      </c>
      <c r="J197" s="126">
        <f t="shared" si="6"/>
        <v>219.75749999999999</v>
      </c>
    </row>
    <row r="198" spans="1:10" ht="15.75">
      <c r="A198" s="39">
        <f t="shared" ref="A198:A261" si="7">A197+1</f>
        <v>195</v>
      </c>
      <c r="B198" s="49" t="s">
        <v>202</v>
      </c>
      <c r="C198" s="49" t="s">
        <v>8652</v>
      </c>
      <c r="D198" s="49" t="s">
        <v>8653</v>
      </c>
      <c r="E198" s="49" t="s">
        <v>3592</v>
      </c>
      <c r="F198" s="49"/>
      <c r="G198" s="49" t="s">
        <v>8273</v>
      </c>
      <c r="H198" s="123">
        <v>237.45</v>
      </c>
      <c r="I198" s="35">
        <v>0.25</v>
      </c>
      <c r="J198" s="126">
        <f t="shared" si="6"/>
        <v>178.08749999999998</v>
      </c>
    </row>
    <row r="199" spans="1:10" ht="15.75">
      <c r="A199" s="39">
        <f t="shared" si="7"/>
        <v>196</v>
      </c>
      <c r="B199" s="49" t="s">
        <v>202</v>
      </c>
      <c r="C199" s="49" t="s">
        <v>8654</v>
      </c>
      <c r="D199" s="49" t="s">
        <v>8655</v>
      </c>
      <c r="E199" s="49" t="s">
        <v>3592</v>
      </c>
      <c r="F199" s="49"/>
      <c r="G199" s="49" t="s">
        <v>8273</v>
      </c>
      <c r="H199" s="123">
        <v>237.45</v>
      </c>
      <c r="I199" s="35">
        <v>0.25</v>
      </c>
      <c r="J199" s="126">
        <f t="shared" si="6"/>
        <v>178.08749999999998</v>
      </c>
    </row>
    <row r="200" spans="1:10" ht="15.75">
      <c r="A200" s="39">
        <f t="shared" si="7"/>
        <v>197</v>
      </c>
      <c r="B200" s="49" t="s">
        <v>202</v>
      </c>
      <c r="C200" s="49" t="s">
        <v>8656</v>
      </c>
      <c r="D200" s="49" t="s">
        <v>8657</v>
      </c>
      <c r="E200" s="49" t="s">
        <v>3592</v>
      </c>
      <c r="F200" s="49"/>
      <c r="G200" s="49" t="s">
        <v>8273</v>
      </c>
      <c r="H200" s="123">
        <v>114.91</v>
      </c>
      <c r="I200" s="35">
        <v>0.25</v>
      </c>
      <c r="J200" s="126">
        <f t="shared" si="6"/>
        <v>86.182500000000005</v>
      </c>
    </row>
    <row r="201" spans="1:10" ht="15.75">
      <c r="A201" s="39">
        <f t="shared" si="7"/>
        <v>198</v>
      </c>
      <c r="B201" s="49" t="s">
        <v>202</v>
      </c>
      <c r="C201" s="49" t="s">
        <v>8658</v>
      </c>
      <c r="D201" s="49" t="s">
        <v>8659</v>
      </c>
      <c r="E201" s="49" t="s">
        <v>3592</v>
      </c>
      <c r="F201" s="49"/>
      <c r="G201" s="49" t="s">
        <v>8273</v>
      </c>
      <c r="H201" s="123">
        <v>282.79000000000002</v>
      </c>
      <c r="I201" s="35">
        <v>0.25</v>
      </c>
      <c r="J201" s="126">
        <f t="shared" si="6"/>
        <v>212.09250000000003</v>
      </c>
    </row>
    <row r="202" spans="1:10" ht="15.75">
      <c r="A202" s="39">
        <f t="shared" si="7"/>
        <v>199</v>
      </c>
      <c r="B202" s="49" t="s">
        <v>202</v>
      </c>
      <c r="C202" s="49" t="s">
        <v>8660</v>
      </c>
      <c r="D202" s="49" t="s">
        <v>8661</v>
      </c>
      <c r="E202" s="49" t="s">
        <v>3592</v>
      </c>
      <c r="F202" s="49"/>
      <c r="G202" s="49" t="s">
        <v>8273</v>
      </c>
      <c r="H202" s="123">
        <v>282.79000000000002</v>
      </c>
      <c r="I202" s="35">
        <v>0.25</v>
      </c>
      <c r="J202" s="126">
        <f t="shared" si="6"/>
        <v>212.09250000000003</v>
      </c>
    </row>
    <row r="203" spans="1:10" ht="15.75">
      <c r="A203" s="39">
        <f t="shared" si="7"/>
        <v>200</v>
      </c>
      <c r="B203" s="49" t="s">
        <v>202</v>
      </c>
      <c r="C203" s="49" t="s">
        <v>8662</v>
      </c>
      <c r="D203" s="49" t="s">
        <v>8663</v>
      </c>
      <c r="E203" s="49" t="s">
        <v>3592</v>
      </c>
      <c r="F203" s="49"/>
      <c r="G203" s="49" t="s">
        <v>8273</v>
      </c>
      <c r="H203" s="123">
        <v>214.27</v>
      </c>
      <c r="I203" s="35">
        <v>0.25</v>
      </c>
      <c r="J203" s="126">
        <f t="shared" si="6"/>
        <v>160.70250000000001</v>
      </c>
    </row>
    <row r="204" spans="1:10" ht="15.75">
      <c r="A204" s="39">
        <f t="shared" si="7"/>
        <v>201</v>
      </c>
      <c r="B204" s="49" t="s">
        <v>202</v>
      </c>
      <c r="C204" s="49" t="s">
        <v>8664</v>
      </c>
      <c r="D204" s="49" t="s">
        <v>8665</v>
      </c>
      <c r="E204" s="49" t="s">
        <v>3592</v>
      </c>
      <c r="F204" s="49"/>
      <c r="G204" s="49" t="s">
        <v>8273</v>
      </c>
      <c r="H204" s="123">
        <v>214.27</v>
      </c>
      <c r="I204" s="35">
        <v>0.25</v>
      </c>
      <c r="J204" s="126">
        <f t="shared" si="6"/>
        <v>160.70250000000001</v>
      </c>
    </row>
    <row r="205" spans="1:10" ht="15.75">
      <c r="A205" s="39">
        <f t="shared" si="7"/>
        <v>202</v>
      </c>
      <c r="B205" s="49" t="s">
        <v>202</v>
      </c>
      <c r="C205" s="49" t="s">
        <v>8666</v>
      </c>
      <c r="D205" s="49" t="s">
        <v>8667</v>
      </c>
      <c r="E205" s="49" t="s">
        <v>3592</v>
      </c>
      <c r="F205" s="49"/>
      <c r="G205" s="49" t="s">
        <v>8273</v>
      </c>
      <c r="H205" s="123">
        <v>291.67</v>
      </c>
      <c r="I205" s="35">
        <v>0.25</v>
      </c>
      <c r="J205" s="126">
        <f t="shared" si="6"/>
        <v>218.7525</v>
      </c>
    </row>
    <row r="206" spans="1:10" ht="15.75">
      <c r="A206" s="39">
        <f t="shared" si="7"/>
        <v>203</v>
      </c>
      <c r="B206" s="49" t="s">
        <v>202</v>
      </c>
      <c r="C206" s="49" t="s">
        <v>8668</v>
      </c>
      <c r="D206" s="49" t="s">
        <v>8669</v>
      </c>
      <c r="E206" s="49" t="s">
        <v>3592</v>
      </c>
      <c r="F206" s="49"/>
      <c r="G206" s="49" t="s">
        <v>8273</v>
      </c>
      <c r="H206" s="123">
        <v>281.12</v>
      </c>
      <c r="I206" s="35">
        <v>0.25</v>
      </c>
      <c r="J206" s="126">
        <f t="shared" si="6"/>
        <v>210.84</v>
      </c>
    </row>
    <row r="207" spans="1:10" ht="15.75">
      <c r="A207" s="39">
        <f t="shared" si="7"/>
        <v>204</v>
      </c>
      <c r="B207" s="49" t="s">
        <v>202</v>
      </c>
      <c r="C207" s="49" t="s">
        <v>8670</v>
      </c>
      <c r="D207" s="49" t="s">
        <v>8671</v>
      </c>
      <c r="E207" s="49" t="s">
        <v>3592</v>
      </c>
      <c r="F207" s="49"/>
      <c r="G207" s="49" t="s">
        <v>8273</v>
      </c>
      <c r="H207" s="123">
        <v>57.13</v>
      </c>
      <c r="I207" s="35">
        <v>0.25</v>
      </c>
      <c r="J207" s="126">
        <f t="shared" si="6"/>
        <v>42.847500000000004</v>
      </c>
    </row>
    <row r="208" spans="1:10" ht="15.75">
      <c r="A208" s="39">
        <f t="shared" si="7"/>
        <v>205</v>
      </c>
      <c r="B208" s="49" t="s">
        <v>202</v>
      </c>
      <c r="C208" s="49" t="s">
        <v>8672</v>
      </c>
      <c r="D208" s="49" t="s">
        <v>8673</v>
      </c>
      <c r="E208" s="49" t="s">
        <v>3592</v>
      </c>
      <c r="F208" s="49"/>
      <c r="G208" s="49" t="s">
        <v>8273</v>
      </c>
      <c r="H208" s="123">
        <v>124.43</v>
      </c>
      <c r="I208" s="35">
        <v>0.25</v>
      </c>
      <c r="J208" s="126">
        <f t="shared" si="6"/>
        <v>93.322500000000005</v>
      </c>
    </row>
    <row r="209" spans="1:10" ht="15.75">
      <c r="A209" s="39">
        <f t="shared" si="7"/>
        <v>206</v>
      </c>
      <c r="B209" s="49" t="s">
        <v>202</v>
      </c>
      <c r="C209" s="49" t="s">
        <v>8674</v>
      </c>
      <c r="D209" s="49" t="s">
        <v>8675</v>
      </c>
      <c r="E209" s="49" t="s">
        <v>3592</v>
      </c>
      <c r="F209" s="49"/>
      <c r="G209" s="49" t="s">
        <v>8273</v>
      </c>
      <c r="H209" s="123">
        <v>92.33</v>
      </c>
      <c r="I209" s="35">
        <v>0.25</v>
      </c>
      <c r="J209" s="126">
        <f t="shared" si="6"/>
        <v>69.247500000000002</v>
      </c>
    </row>
    <row r="210" spans="1:10" ht="15.75">
      <c r="A210" s="39">
        <f t="shared" si="7"/>
        <v>207</v>
      </c>
      <c r="B210" s="49" t="s">
        <v>202</v>
      </c>
      <c r="C210" s="49" t="s">
        <v>8676</v>
      </c>
      <c r="D210" s="49" t="s">
        <v>8677</v>
      </c>
      <c r="E210" s="49" t="s">
        <v>3592</v>
      </c>
      <c r="F210" s="49"/>
      <c r="G210" s="49" t="s">
        <v>8273</v>
      </c>
      <c r="H210" s="123">
        <v>89.93</v>
      </c>
      <c r="I210" s="35">
        <v>0.25</v>
      </c>
      <c r="J210" s="126">
        <f t="shared" si="6"/>
        <v>67.447500000000005</v>
      </c>
    </row>
    <row r="211" spans="1:10" ht="15.75">
      <c r="A211" s="39">
        <f t="shared" si="7"/>
        <v>208</v>
      </c>
      <c r="B211" s="49" t="s">
        <v>202</v>
      </c>
      <c r="C211" s="49" t="s">
        <v>8678</v>
      </c>
      <c r="D211" s="49" t="s">
        <v>8679</v>
      </c>
      <c r="E211" s="49" t="s">
        <v>3592</v>
      </c>
      <c r="F211" s="49"/>
      <c r="G211" s="49" t="s">
        <v>8273</v>
      </c>
      <c r="H211" s="123">
        <v>89.93</v>
      </c>
      <c r="I211" s="35">
        <v>0.25</v>
      </c>
      <c r="J211" s="126">
        <f t="shared" si="6"/>
        <v>67.447500000000005</v>
      </c>
    </row>
    <row r="212" spans="1:10" ht="15.75">
      <c r="A212" s="39">
        <f t="shared" si="7"/>
        <v>209</v>
      </c>
      <c r="B212" s="49" t="s">
        <v>202</v>
      </c>
      <c r="C212" s="49" t="s">
        <v>8680</v>
      </c>
      <c r="D212" s="49" t="s">
        <v>8681</v>
      </c>
      <c r="E212" s="49" t="s">
        <v>3592</v>
      </c>
      <c r="F212" s="49"/>
      <c r="G212" s="49" t="s">
        <v>8273</v>
      </c>
      <c r="H212" s="123">
        <v>114.62</v>
      </c>
      <c r="I212" s="35">
        <v>0.25</v>
      </c>
      <c r="J212" s="126">
        <f t="shared" si="6"/>
        <v>85.965000000000003</v>
      </c>
    </row>
    <row r="213" spans="1:10" ht="15.75">
      <c r="A213" s="39">
        <f t="shared" si="7"/>
        <v>210</v>
      </c>
      <c r="B213" s="49" t="s">
        <v>202</v>
      </c>
      <c r="C213" s="49" t="s">
        <v>8682</v>
      </c>
      <c r="D213" s="49" t="s">
        <v>8683</v>
      </c>
      <c r="E213" s="49" t="s">
        <v>3592</v>
      </c>
      <c r="F213" s="49"/>
      <c r="G213" s="49" t="s">
        <v>8273</v>
      </c>
      <c r="H213" s="123">
        <v>114.81</v>
      </c>
      <c r="I213" s="35">
        <v>0.25</v>
      </c>
      <c r="J213" s="126">
        <f t="shared" si="6"/>
        <v>86.107500000000002</v>
      </c>
    </row>
    <row r="214" spans="1:10" ht="15.75">
      <c r="A214" s="39">
        <f t="shared" si="7"/>
        <v>211</v>
      </c>
      <c r="B214" s="49" t="s">
        <v>202</v>
      </c>
      <c r="C214" s="49" t="s">
        <v>8684</v>
      </c>
      <c r="D214" s="49" t="s">
        <v>8685</v>
      </c>
      <c r="E214" s="49" t="s">
        <v>3592</v>
      </c>
      <c r="F214" s="49"/>
      <c r="G214" s="49" t="s">
        <v>8273</v>
      </c>
      <c r="H214" s="123">
        <v>143.79</v>
      </c>
      <c r="I214" s="35">
        <v>0.25</v>
      </c>
      <c r="J214" s="126">
        <f t="shared" si="6"/>
        <v>107.8425</v>
      </c>
    </row>
    <row r="215" spans="1:10" ht="15.75">
      <c r="A215" s="39">
        <f t="shared" si="7"/>
        <v>212</v>
      </c>
      <c r="B215" s="49" t="s">
        <v>202</v>
      </c>
      <c r="C215" s="49" t="s">
        <v>8686</v>
      </c>
      <c r="D215" s="49" t="s">
        <v>8687</v>
      </c>
      <c r="E215" s="49" t="s">
        <v>3592</v>
      </c>
      <c r="F215" s="49"/>
      <c r="G215" s="49" t="s">
        <v>8273</v>
      </c>
      <c r="H215" s="123">
        <v>143.79</v>
      </c>
      <c r="I215" s="35">
        <v>0.25</v>
      </c>
      <c r="J215" s="126">
        <f t="shared" si="6"/>
        <v>107.8425</v>
      </c>
    </row>
    <row r="216" spans="1:10" ht="15.75">
      <c r="A216" s="39">
        <f t="shared" si="7"/>
        <v>213</v>
      </c>
      <c r="B216" s="49" t="s">
        <v>202</v>
      </c>
      <c r="C216" s="49" t="s">
        <v>8688</v>
      </c>
      <c r="D216" s="49" t="s">
        <v>8689</v>
      </c>
      <c r="E216" s="49" t="s">
        <v>3592</v>
      </c>
      <c r="F216" s="49"/>
      <c r="G216" s="49" t="s">
        <v>8273</v>
      </c>
      <c r="H216" s="123">
        <v>163.36000000000001</v>
      </c>
      <c r="I216" s="35">
        <v>0.25</v>
      </c>
      <c r="J216" s="126">
        <f t="shared" si="6"/>
        <v>122.52000000000001</v>
      </c>
    </row>
    <row r="217" spans="1:10" ht="15.75">
      <c r="A217" s="39">
        <f t="shared" si="7"/>
        <v>214</v>
      </c>
      <c r="B217" s="49" t="s">
        <v>202</v>
      </c>
      <c r="C217" s="49" t="s">
        <v>8690</v>
      </c>
      <c r="D217" s="49" t="s">
        <v>8691</v>
      </c>
      <c r="E217" s="49" t="s">
        <v>3592</v>
      </c>
      <c r="F217" s="49"/>
      <c r="G217" s="49" t="s">
        <v>8273</v>
      </c>
      <c r="H217" s="123">
        <v>163.36000000000001</v>
      </c>
      <c r="I217" s="35">
        <v>0.25</v>
      </c>
      <c r="J217" s="126">
        <f t="shared" si="6"/>
        <v>122.52000000000001</v>
      </c>
    </row>
    <row r="218" spans="1:10" ht="15.75">
      <c r="A218" s="39">
        <f t="shared" si="7"/>
        <v>215</v>
      </c>
      <c r="B218" s="49" t="s">
        <v>202</v>
      </c>
      <c r="C218" s="49" t="s">
        <v>8692</v>
      </c>
      <c r="D218" s="49" t="s">
        <v>8693</v>
      </c>
      <c r="E218" s="49" t="s">
        <v>3592</v>
      </c>
      <c r="F218" s="49"/>
      <c r="G218" s="49" t="s">
        <v>8273</v>
      </c>
      <c r="H218" s="123">
        <v>448.38</v>
      </c>
      <c r="I218" s="35">
        <v>0.25</v>
      </c>
      <c r="J218" s="126">
        <f t="shared" si="6"/>
        <v>336.28499999999997</v>
      </c>
    </row>
    <row r="219" spans="1:10" ht="15.75">
      <c r="A219" s="39">
        <f t="shared" si="7"/>
        <v>216</v>
      </c>
      <c r="B219" s="49" t="s">
        <v>202</v>
      </c>
      <c r="C219" s="49" t="s">
        <v>8694</v>
      </c>
      <c r="D219" s="49" t="s">
        <v>8695</v>
      </c>
      <c r="E219" s="49" t="s">
        <v>3592</v>
      </c>
      <c r="F219" s="49"/>
      <c r="G219" s="49" t="s">
        <v>8273</v>
      </c>
      <c r="H219" s="123">
        <v>35.840000000000003</v>
      </c>
      <c r="I219" s="35">
        <v>0.25</v>
      </c>
      <c r="J219" s="126">
        <f t="shared" si="6"/>
        <v>26.880000000000003</v>
      </c>
    </row>
    <row r="220" spans="1:10" ht="15.75">
      <c r="A220" s="39">
        <f t="shared" si="7"/>
        <v>217</v>
      </c>
      <c r="B220" s="49" t="s">
        <v>202</v>
      </c>
      <c r="C220" s="49" t="s">
        <v>8696</v>
      </c>
      <c r="D220" s="49" t="s">
        <v>8697</v>
      </c>
      <c r="E220" s="49" t="s">
        <v>3592</v>
      </c>
      <c r="F220" s="49"/>
      <c r="G220" s="49" t="s">
        <v>8273</v>
      </c>
      <c r="H220" s="123">
        <v>35.840000000000003</v>
      </c>
      <c r="I220" s="35">
        <v>0.25</v>
      </c>
      <c r="J220" s="126">
        <f t="shared" si="6"/>
        <v>26.880000000000003</v>
      </c>
    </row>
    <row r="221" spans="1:10" ht="15.75">
      <c r="A221" s="39">
        <f t="shared" si="7"/>
        <v>218</v>
      </c>
      <c r="B221" s="49" t="s">
        <v>202</v>
      </c>
      <c r="C221" s="49" t="s">
        <v>8698</v>
      </c>
      <c r="D221" s="49" t="s">
        <v>8699</v>
      </c>
      <c r="E221" s="49" t="s">
        <v>3592</v>
      </c>
      <c r="F221" s="49"/>
      <c r="G221" s="49" t="s">
        <v>8273</v>
      </c>
      <c r="H221" s="123">
        <v>20.41</v>
      </c>
      <c r="I221" s="35">
        <v>0.25</v>
      </c>
      <c r="J221" s="126">
        <f t="shared" si="6"/>
        <v>15.307500000000001</v>
      </c>
    </row>
    <row r="222" spans="1:10" ht="15.75">
      <c r="A222" s="39">
        <f t="shared" si="7"/>
        <v>219</v>
      </c>
      <c r="B222" s="49" t="s">
        <v>202</v>
      </c>
      <c r="C222" s="49" t="s">
        <v>8700</v>
      </c>
      <c r="D222" s="49" t="s">
        <v>8701</v>
      </c>
      <c r="E222" s="49" t="s">
        <v>3592</v>
      </c>
      <c r="F222" s="49"/>
      <c r="G222" s="49" t="s">
        <v>8273</v>
      </c>
      <c r="H222" s="123">
        <v>17.5</v>
      </c>
      <c r="I222" s="35">
        <v>0.25</v>
      </c>
      <c r="J222" s="126">
        <f t="shared" si="6"/>
        <v>13.125</v>
      </c>
    </row>
    <row r="223" spans="1:10" ht="15.75">
      <c r="A223" s="39">
        <f t="shared" si="7"/>
        <v>220</v>
      </c>
      <c r="B223" s="49" t="s">
        <v>202</v>
      </c>
      <c r="C223" s="49" t="s">
        <v>8702</v>
      </c>
      <c r="D223" s="49" t="s">
        <v>8703</v>
      </c>
      <c r="E223" s="49" t="s">
        <v>3592</v>
      </c>
      <c r="F223" s="49"/>
      <c r="G223" s="49" t="s">
        <v>8273</v>
      </c>
      <c r="H223" s="123">
        <v>17.5</v>
      </c>
      <c r="I223" s="35">
        <v>0.25</v>
      </c>
      <c r="J223" s="126">
        <f t="shared" si="6"/>
        <v>13.125</v>
      </c>
    </row>
    <row r="224" spans="1:10" ht="15.75">
      <c r="A224" s="39">
        <f t="shared" si="7"/>
        <v>221</v>
      </c>
      <c r="B224" s="49" t="s">
        <v>202</v>
      </c>
      <c r="C224" s="49" t="s">
        <v>8704</v>
      </c>
      <c r="D224" s="49" t="s">
        <v>8705</v>
      </c>
      <c r="E224" s="49" t="s">
        <v>3592</v>
      </c>
      <c r="F224" s="49"/>
      <c r="G224" s="49" t="s">
        <v>8273</v>
      </c>
      <c r="H224" s="123">
        <v>17.5</v>
      </c>
      <c r="I224" s="35">
        <v>0.25</v>
      </c>
      <c r="J224" s="126">
        <f t="shared" si="6"/>
        <v>13.125</v>
      </c>
    </row>
    <row r="225" spans="1:10" ht="15.75">
      <c r="A225" s="39">
        <f t="shared" si="7"/>
        <v>222</v>
      </c>
      <c r="B225" s="49" t="s">
        <v>202</v>
      </c>
      <c r="C225" s="49" t="s">
        <v>8706</v>
      </c>
      <c r="D225" s="49" t="s">
        <v>8707</v>
      </c>
      <c r="E225" s="49" t="s">
        <v>3592</v>
      </c>
      <c r="F225" s="49"/>
      <c r="G225" s="49" t="s">
        <v>8273</v>
      </c>
      <c r="H225" s="123">
        <v>3.69</v>
      </c>
      <c r="I225" s="35">
        <v>0.25</v>
      </c>
      <c r="J225" s="126">
        <f t="shared" si="6"/>
        <v>2.7675000000000001</v>
      </c>
    </row>
    <row r="226" spans="1:10" ht="15.75">
      <c r="A226" s="39">
        <f t="shared" si="7"/>
        <v>223</v>
      </c>
      <c r="B226" s="49" t="s">
        <v>202</v>
      </c>
      <c r="C226" s="49" t="s">
        <v>8708</v>
      </c>
      <c r="D226" s="49" t="s">
        <v>8709</v>
      </c>
      <c r="E226" s="49" t="s">
        <v>3592</v>
      </c>
      <c r="F226" s="49"/>
      <c r="G226" s="49" t="s">
        <v>8273</v>
      </c>
      <c r="H226" s="123">
        <v>4</v>
      </c>
      <c r="I226" s="35">
        <v>0.25</v>
      </c>
      <c r="J226" s="126">
        <f t="shared" si="6"/>
        <v>3</v>
      </c>
    </row>
    <row r="227" spans="1:10" ht="15.75">
      <c r="A227" s="39">
        <f t="shared" si="7"/>
        <v>224</v>
      </c>
      <c r="B227" s="49" t="s">
        <v>202</v>
      </c>
      <c r="C227" s="49" t="s">
        <v>8710</v>
      </c>
      <c r="D227" s="49" t="s">
        <v>8711</v>
      </c>
      <c r="E227" s="49" t="s">
        <v>3592</v>
      </c>
      <c r="F227" s="49"/>
      <c r="G227" s="49" t="s">
        <v>8273</v>
      </c>
      <c r="H227" s="123">
        <v>7.72</v>
      </c>
      <c r="I227" s="35">
        <v>0.25</v>
      </c>
      <c r="J227" s="126">
        <f t="shared" si="6"/>
        <v>5.79</v>
      </c>
    </row>
    <row r="228" spans="1:10" ht="15.75">
      <c r="A228" s="39">
        <f t="shared" si="7"/>
        <v>225</v>
      </c>
      <c r="B228" s="49" t="s">
        <v>202</v>
      </c>
      <c r="C228" s="49" t="s">
        <v>8712</v>
      </c>
      <c r="D228" s="49" t="s">
        <v>8713</v>
      </c>
      <c r="E228" s="49" t="s">
        <v>3592</v>
      </c>
      <c r="F228" s="49"/>
      <c r="G228" s="49" t="s">
        <v>8273</v>
      </c>
      <c r="H228" s="123">
        <v>3.3</v>
      </c>
      <c r="I228" s="35">
        <v>0.25</v>
      </c>
      <c r="J228" s="126">
        <f t="shared" si="6"/>
        <v>2.4749999999999996</v>
      </c>
    </row>
    <row r="229" spans="1:10" ht="15.75">
      <c r="A229" s="39">
        <f t="shared" si="7"/>
        <v>226</v>
      </c>
      <c r="B229" s="49" t="s">
        <v>202</v>
      </c>
      <c r="C229" s="49" t="s">
        <v>8714</v>
      </c>
      <c r="D229" s="49" t="s">
        <v>8715</v>
      </c>
      <c r="E229" s="49" t="s">
        <v>3592</v>
      </c>
      <c r="F229" s="49"/>
      <c r="G229" s="49" t="s">
        <v>8273</v>
      </c>
      <c r="H229" s="123">
        <v>9.01</v>
      </c>
      <c r="I229" s="35">
        <v>0.25</v>
      </c>
      <c r="J229" s="126">
        <f t="shared" si="6"/>
        <v>6.7575000000000003</v>
      </c>
    </row>
    <row r="230" spans="1:10" ht="15.75">
      <c r="A230" s="39">
        <f t="shared" si="7"/>
        <v>227</v>
      </c>
      <c r="B230" s="49" t="s">
        <v>202</v>
      </c>
      <c r="C230" s="49" t="s">
        <v>8716</v>
      </c>
      <c r="D230" s="49" t="s">
        <v>8717</v>
      </c>
      <c r="E230" s="49" t="s">
        <v>3592</v>
      </c>
      <c r="F230" s="49"/>
      <c r="G230" s="49" t="s">
        <v>8273</v>
      </c>
      <c r="H230" s="123">
        <v>6.53</v>
      </c>
      <c r="I230" s="35">
        <v>0.25</v>
      </c>
      <c r="J230" s="126">
        <f t="shared" si="6"/>
        <v>4.8975</v>
      </c>
    </row>
    <row r="231" spans="1:10" ht="15.75">
      <c r="A231" s="39">
        <f t="shared" si="7"/>
        <v>228</v>
      </c>
      <c r="B231" s="49" t="s">
        <v>202</v>
      </c>
      <c r="C231" s="49" t="s">
        <v>8718</v>
      </c>
      <c r="D231" s="49" t="s">
        <v>8719</v>
      </c>
      <c r="E231" s="49" t="s">
        <v>3592</v>
      </c>
      <c r="F231" s="49"/>
      <c r="G231" s="49" t="s">
        <v>8273</v>
      </c>
      <c r="H231" s="123">
        <v>84</v>
      </c>
      <c r="I231" s="35">
        <v>0.25</v>
      </c>
      <c r="J231" s="126">
        <f t="shared" si="6"/>
        <v>63</v>
      </c>
    </row>
    <row r="232" spans="1:10" ht="15.75">
      <c r="A232" s="39">
        <f t="shared" si="7"/>
        <v>229</v>
      </c>
      <c r="B232" s="49" t="s">
        <v>202</v>
      </c>
      <c r="C232" s="49" t="s">
        <v>8720</v>
      </c>
      <c r="D232" s="49" t="s">
        <v>8721</v>
      </c>
      <c r="E232" s="49" t="s">
        <v>3592</v>
      </c>
      <c r="F232" s="49"/>
      <c r="G232" s="49" t="s">
        <v>8273</v>
      </c>
      <c r="H232" s="123">
        <v>29.75</v>
      </c>
      <c r="I232" s="35">
        <v>0.25</v>
      </c>
      <c r="J232" s="126">
        <f t="shared" si="6"/>
        <v>22.3125</v>
      </c>
    </row>
    <row r="233" spans="1:10" ht="15.75">
      <c r="A233" s="39">
        <f t="shared" si="7"/>
        <v>230</v>
      </c>
      <c r="B233" s="49" t="s">
        <v>202</v>
      </c>
      <c r="C233" s="49" t="s">
        <v>8722</v>
      </c>
      <c r="D233" s="49" t="s">
        <v>8723</v>
      </c>
      <c r="E233" s="49" t="s">
        <v>3592</v>
      </c>
      <c r="F233" s="49"/>
      <c r="G233" s="49" t="s">
        <v>8273</v>
      </c>
      <c r="H233" s="123">
        <v>227.97</v>
      </c>
      <c r="I233" s="35">
        <v>0.25</v>
      </c>
      <c r="J233" s="126">
        <f t="shared" si="6"/>
        <v>170.97749999999999</v>
      </c>
    </row>
    <row r="234" spans="1:10" ht="15.75">
      <c r="A234" s="39">
        <f t="shared" si="7"/>
        <v>231</v>
      </c>
      <c r="B234" s="49" t="s">
        <v>202</v>
      </c>
      <c r="C234" s="49" t="s">
        <v>8724</v>
      </c>
      <c r="D234" s="49" t="s">
        <v>8725</v>
      </c>
      <c r="E234" s="49" t="s">
        <v>3592</v>
      </c>
      <c r="F234" s="49"/>
      <c r="G234" s="49" t="s">
        <v>8273</v>
      </c>
      <c r="H234" s="123">
        <v>37.340000000000003</v>
      </c>
      <c r="I234" s="35">
        <v>0.25</v>
      </c>
      <c r="J234" s="126">
        <f t="shared" si="6"/>
        <v>28.005000000000003</v>
      </c>
    </row>
    <row r="235" spans="1:10" ht="15.75">
      <c r="A235" s="39">
        <f t="shared" si="7"/>
        <v>232</v>
      </c>
      <c r="B235" s="49" t="s">
        <v>202</v>
      </c>
      <c r="C235" s="49" t="s">
        <v>8726</v>
      </c>
      <c r="D235" s="49" t="s">
        <v>8727</v>
      </c>
      <c r="E235" s="49" t="s">
        <v>3592</v>
      </c>
      <c r="F235" s="49"/>
      <c r="G235" s="49" t="s">
        <v>8273</v>
      </c>
      <c r="H235" s="123">
        <v>125</v>
      </c>
      <c r="I235" s="35">
        <v>0.25</v>
      </c>
      <c r="J235" s="126">
        <f t="shared" si="6"/>
        <v>93.75</v>
      </c>
    </row>
    <row r="236" spans="1:10" ht="15.75">
      <c r="A236" s="39">
        <f t="shared" si="7"/>
        <v>233</v>
      </c>
      <c r="B236" s="49" t="s">
        <v>202</v>
      </c>
      <c r="C236" s="49" t="s">
        <v>8728</v>
      </c>
      <c r="D236" s="49" t="s">
        <v>8729</v>
      </c>
      <c r="E236" s="49" t="s">
        <v>3592</v>
      </c>
      <c r="F236" s="49"/>
      <c r="G236" s="49" t="s">
        <v>8273</v>
      </c>
      <c r="H236" s="123">
        <v>60.46</v>
      </c>
      <c r="I236" s="35">
        <v>0.25</v>
      </c>
      <c r="J236" s="126">
        <f t="shared" si="6"/>
        <v>45.344999999999999</v>
      </c>
    </row>
    <row r="237" spans="1:10" ht="15.75">
      <c r="A237" s="39">
        <f t="shared" si="7"/>
        <v>234</v>
      </c>
      <c r="B237" s="49" t="s">
        <v>202</v>
      </c>
      <c r="C237" s="49" t="s">
        <v>8730</v>
      </c>
      <c r="D237" s="49" t="s">
        <v>8731</v>
      </c>
      <c r="E237" s="49" t="s">
        <v>3592</v>
      </c>
      <c r="F237" s="49"/>
      <c r="G237" s="49" t="s">
        <v>8273</v>
      </c>
      <c r="H237" s="123">
        <v>7</v>
      </c>
      <c r="I237" s="35">
        <v>0.25</v>
      </c>
      <c r="J237" s="126">
        <f t="shared" si="6"/>
        <v>5.25</v>
      </c>
    </row>
    <row r="238" spans="1:10" ht="15.75">
      <c r="A238" s="39">
        <f t="shared" si="7"/>
        <v>235</v>
      </c>
      <c r="B238" s="49" t="s">
        <v>202</v>
      </c>
      <c r="C238" s="49" t="s">
        <v>8732</v>
      </c>
      <c r="D238" s="49" t="s">
        <v>8733</v>
      </c>
      <c r="E238" s="49" t="s">
        <v>3592</v>
      </c>
      <c r="F238" s="49"/>
      <c r="G238" s="49" t="s">
        <v>8273</v>
      </c>
      <c r="H238" s="123">
        <v>8.17</v>
      </c>
      <c r="I238" s="35">
        <v>0.25</v>
      </c>
      <c r="J238" s="126">
        <f t="shared" si="6"/>
        <v>6.1274999999999995</v>
      </c>
    </row>
    <row r="239" spans="1:10" ht="15.75">
      <c r="A239" s="39">
        <f t="shared" si="7"/>
        <v>236</v>
      </c>
      <c r="B239" s="49" t="s">
        <v>202</v>
      </c>
      <c r="C239" s="49" t="s">
        <v>8734</v>
      </c>
      <c r="D239" s="49" t="s">
        <v>8735</v>
      </c>
      <c r="E239" s="49" t="s">
        <v>3592</v>
      </c>
      <c r="F239" s="49"/>
      <c r="G239" s="49" t="s">
        <v>8273</v>
      </c>
      <c r="H239" s="123">
        <v>35.18</v>
      </c>
      <c r="I239" s="35">
        <v>0.25</v>
      </c>
      <c r="J239" s="126">
        <f t="shared" si="6"/>
        <v>26.384999999999998</v>
      </c>
    </row>
    <row r="240" spans="1:10" ht="15.75">
      <c r="A240" s="39">
        <f t="shared" si="7"/>
        <v>237</v>
      </c>
      <c r="B240" s="49" t="s">
        <v>202</v>
      </c>
      <c r="C240" s="49" t="s">
        <v>8736</v>
      </c>
      <c r="D240" s="49" t="s">
        <v>8737</v>
      </c>
      <c r="E240" s="49" t="s">
        <v>3592</v>
      </c>
      <c r="F240" s="49"/>
      <c r="G240" s="49" t="s">
        <v>8273</v>
      </c>
      <c r="H240" s="123">
        <v>35.18</v>
      </c>
      <c r="I240" s="35">
        <v>0.25</v>
      </c>
      <c r="J240" s="126">
        <f t="shared" si="6"/>
        <v>26.384999999999998</v>
      </c>
    </row>
    <row r="241" spans="1:10" ht="15.75">
      <c r="A241" s="39">
        <f t="shared" si="7"/>
        <v>238</v>
      </c>
      <c r="B241" s="49" t="s">
        <v>202</v>
      </c>
      <c r="C241" s="49" t="s">
        <v>8738</v>
      </c>
      <c r="D241" s="49" t="s">
        <v>8739</v>
      </c>
      <c r="E241" s="49" t="s">
        <v>3592</v>
      </c>
      <c r="F241" s="49"/>
      <c r="G241" s="49" t="s">
        <v>8273</v>
      </c>
      <c r="H241" s="123">
        <v>7</v>
      </c>
      <c r="I241" s="35">
        <v>0.25</v>
      </c>
      <c r="J241" s="126">
        <f t="shared" si="6"/>
        <v>5.25</v>
      </c>
    </row>
    <row r="242" spans="1:10" ht="15.75">
      <c r="A242" s="39">
        <f t="shared" si="7"/>
        <v>239</v>
      </c>
      <c r="B242" s="49" t="s">
        <v>202</v>
      </c>
      <c r="C242" s="49" t="s">
        <v>8740</v>
      </c>
      <c r="D242" s="49" t="s">
        <v>8741</v>
      </c>
      <c r="E242" s="49" t="s">
        <v>3592</v>
      </c>
      <c r="F242" s="49"/>
      <c r="G242" s="49" t="s">
        <v>8273</v>
      </c>
      <c r="H242" s="123">
        <v>12.83</v>
      </c>
      <c r="I242" s="35">
        <v>0.25</v>
      </c>
      <c r="J242" s="126">
        <f t="shared" si="6"/>
        <v>9.6225000000000005</v>
      </c>
    </row>
    <row r="243" spans="1:10" ht="15.75">
      <c r="A243" s="39">
        <f t="shared" si="7"/>
        <v>240</v>
      </c>
      <c r="B243" s="49" t="s">
        <v>202</v>
      </c>
      <c r="C243" s="49" t="s">
        <v>8742</v>
      </c>
      <c r="D243" s="49" t="s">
        <v>8743</v>
      </c>
      <c r="E243" s="49" t="s">
        <v>3592</v>
      </c>
      <c r="F243" s="49"/>
      <c r="G243" s="49" t="s">
        <v>8273</v>
      </c>
      <c r="H243" s="123">
        <v>23.45</v>
      </c>
      <c r="I243" s="35">
        <v>0.25</v>
      </c>
      <c r="J243" s="126">
        <f t="shared" si="6"/>
        <v>17.587499999999999</v>
      </c>
    </row>
    <row r="244" spans="1:10" ht="15.75">
      <c r="A244" s="39">
        <f t="shared" si="7"/>
        <v>241</v>
      </c>
      <c r="B244" s="49" t="s">
        <v>202</v>
      </c>
      <c r="C244" s="49" t="s">
        <v>8744</v>
      </c>
      <c r="D244" s="49" t="s">
        <v>8745</v>
      </c>
      <c r="E244" s="49" t="s">
        <v>3592</v>
      </c>
      <c r="F244" s="49"/>
      <c r="G244" s="49" t="s">
        <v>8273</v>
      </c>
      <c r="H244" s="123">
        <v>70</v>
      </c>
      <c r="I244" s="35">
        <v>0.25</v>
      </c>
      <c r="J244" s="126">
        <f t="shared" si="6"/>
        <v>52.5</v>
      </c>
    </row>
    <row r="245" spans="1:10" ht="15.75">
      <c r="A245" s="39">
        <f t="shared" si="7"/>
        <v>242</v>
      </c>
      <c r="B245" s="49" t="s">
        <v>202</v>
      </c>
      <c r="C245" s="49" t="s">
        <v>8746</v>
      </c>
      <c r="D245" s="49" t="s">
        <v>8747</v>
      </c>
      <c r="E245" s="49" t="s">
        <v>3592</v>
      </c>
      <c r="F245" s="49"/>
      <c r="G245" s="49" t="s">
        <v>8273</v>
      </c>
      <c r="H245" s="123">
        <v>53.9</v>
      </c>
      <c r="I245" s="35">
        <v>0.25</v>
      </c>
      <c r="J245" s="126">
        <f t="shared" si="6"/>
        <v>40.424999999999997</v>
      </c>
    </row>
    <row r="246" spans="1:10" ht="15.75">
      <c r="A246" s="39">
        <f t="shared" si="7"/>
        <v>243</v>
      </c>
      <c r="B246" s="49" t="s">
        <v>202</v>
      </c>
      <c r="C246" s="49" t="s">
        <v>8748</v>
      </c>
      <c r="D246" s="49" t="s">
        <v>8749</v>
      </c>
      <c r="E246" s="49" t="s">
        <v>3592</v>
      </c>
      <c r="F246" s="49"/>
      <c r="G246" s="49" t="s">
        <v>8273</v>
      </c>
      <c r="H246" s="123">
        <v>55.9</v>
      </c>
      <c r="I246" s="35">
        <v>0.25</v>
      </c>
      <c r="J246" s="126">
        <f t="shared" si="6"/>
        <v>41.924999999999997</v>
      </c>
    </row>
    <row r="247" spans="1:10" ht="15.75">
      <c r="A247" s="39">
        <f t="shared" si="7"/>
        <v>244</v>
      </c>
      <c r="B247" s="49" t="s">
        <v>202</v>
      </c>
      <c r="C247" s="49" t="s">
        <v>8750</v>
      </c>
      <c r="D247" s="49" t="s">
        <v>8751</v>
      </c>
      <c r="E247" s="49" t="s">
        <v>3592</v>
      </c>
      <c r="F247" s="49"/>
      <c r="G247" s="49" t="s">
        <v>8273</v>
      </c>
      <c r="H247" s="123">
        <v>35.5</v>
      </c>
      <c r="I247" s="35">
        <v>0.25</v>
      </c>
      <c r="J247" s="126">
        <f t="shared" si="6"/>
        <v>26.625</v>
      </c>
    </row>
    <row r="248" spans="1:10" ht="15.75">
      <c r="A248" s="39">
        <f t="shared" si="7"/>
        <v>245</v>
      </c>
      <c r="B248" s="49" t="s">
        <v>202</v>
      </c>
      <c r="C248" s="49" t="s">
        <v>8752</v>
      </c>
      <c r="D248" s="49" t="s">
        <v>8753</v>
      </c>
      <c r="E248" s="49" t="s">
        <v>3592</v>
      </c>
      <c r="F248" s="49"/>
      <c r="G248" s="49" t="s">
        <v>8273</v>
      </c>
      <c r="H248" s="123">
        <v>65.69</v>
      </c>
      <c r="I248" s="35">
        <v>0.25</v>
      </c>
      <c r="J248" s="126">
        <f t="shared" si="6"/>
        <v>49.267499999999998</v>
      </c>
    </row>
    <row r="249" spans="1:10" ht="15.75">
      <c r="A249" s="39">
        <f t="shared" si="7"/>
        <v>246</v>
      </c>
      <c r="B249" s="49" t="s">
        <v>202</v>
      </c>
      <c r="C249" s="49" t="s">
        <v>8754</v>
      </c>
      <c r="D249" s="49" t="s">
        <v>8755</v>
      </c>
      <c r="E249" s="49" t="s">
        <v>3592</v>
      </c>
      <c r="F249" s="49"/>
      <c r="G249" s="49" t="s">
        <v>8273</v>
      </c>
      <c r="H249" s="123">
        <v>89.71</v>
      </c>
      <c r="I249" s="35">
        <v>0.25</v>
      </c>
      <c r="J249" s="126">
        <f t="shared" si="6"/>
        <v>67.282499999999999</v>
      </c>
    </row>
    <row r="250" spans="1:10" ht="15.75">
      <c r="A250" s="39">
        <f t="shared" si="7"/>
        <v>247</v>
      </c>
      <c r="B250" s="49" t="s">
        <v>202</v>
      </c>
      <c r="C250" s="49" t="s">
        <v>8756</v>
      </c>
      <c r="D250" s="49" t="s">
        <v>8757</v>
      </c>
      <c r="E250" s="49" t="s">
        <v>3592</v>
      </c>
      <c r="F250" s="49"/>
      <c r="G250" s="49" t="s">
        <v>8273</v>
      </c>
      <c r="H250" s="123">
        <v>145.83000000000001</v>
      </c>
      <c r="I250" s="35">
        <v>0.25</v>
      </c>
      <c r="J250" s="126">
        <f t="shared" ref="J250:J313" si="8">H250*(1-I250)</f>
        <v>109.3725</v>
      </c>
    </row>
    <row r="251" spans="1:10" ht="15.75">
      <c r="A251" s="39">
        <f t="shared" si="7"/>
        <v>248</v>
      </c>
      <c r="B251" s="49" t="s">
        <v>202</v>
      </c>
      <c r="C251" s="49" t="s">
        <v>8758</v>
      </c>
      <c r="D251" s="49" t="s">
        <v>8759</v>
      </c>
      <c r="E251" s="49" t="s">
        <v>3592</v>
      </c>
      <c r="F251" s="49"/>
      <c r="G251" s="49" t="s">
        <v>8273</v>
      </c>
      <c r="H251" s="123">
        <v>54.13</v>
      </c>
      <c r="I251" s="35">
        <v>0.25</v>
      </c>
      <c r="J251" s="126">
        <f t="shared" si="8"/>
        <v>40.597500000000004</v>
      </c>
    </row>
    <row r="252" spans="1:10" ht="15.75">
      <c r="A252" s="39">
        <f t="shared" si="7"/>
        <v>249</v>
      </c>
      <c r="B252" s="49" t="s">
        <v>202</v>
      </c>
      <c r="C252" s="49" t="s">
        <v>8760</v>
      </c>
      <c r="D252" s="49" t="s">
        <v>8761</v>
      </c>
      <c r="E252" s="49" t="s">
        <v>3592</v>
      </c>
      <c r="F252" s="49"/>
      <c r="G252" s="49" t="s">
        <v>8273</v>
      </c>
      <c r="H252" s="123">
        <v>226.6</v>
      </c>
      <c r="I252" s="35">
        <v>0.25</v>
      </c>
      <c r="J252" s="126">
        <f t="shared" si="8"/>
        <v>169.95</v>
      </c>
    </row>
    <row r="253" spans="1:10" ht="15.75">
      <c r="A253" s="39">
        <f t="shared" si="7"/>
        <v>250</v>
      </c>
      <c r="B253" s="49" t="s">
        <v>202</v>
      </c>
      <c r="C253" s="49" t="s">
        <v>8762</v>
      </c>
      <c r="D253" s="49" t="s">
        <v>8763</v>
      </c>
      <c r="E253" s="49" t="s">
        <v>3592</v>
      </c>
      <c r="F253" s="49"/>
      <c r="G253" s="49" t="s">
        <v>8273</v>
      </c>
      <c r="H253" s="123">
        <v>453.2</v>
      </c>
      <c r="I253" s="35">
        <v>0.25</v>
      </c>
      <c r="J253" s="126">
        <f t="shared" si="8"/>
        <v>339.9</v>
      </c>
    </row>
    <row r="254" spans="1:10" ht="15.75">
      <c r="A254" s="39">
        <f t="shared" si="7"/>
        <v>251</v>
      </c>
      <c r="B254" s="49" t="s">
        <v>202</v>
      </c>
      <c r="C254" s="49" t="s">
        <v>8764</v>
      </c>
      <c r="D254" s="49" t="s">
        <v>8765</v>
      </c>
      <c r="E254" s="49" t="s">
        <v>3592</v>
      </c>
      <c r="F254" s="49"/>
      <c r="G254" s="49" t="s">
        <v>8273</v>
      </c>
      <c r="H254" s="123">
        <v>226.6</v>
      </c>
      <c r="I254" s="35">
        <v>0.25</v>
      </c>
      <c r="J254" s="126">
        <f t="shared" si="8"/>
        <v>169.95</v>
      </c>
    </row>
    <row r="255" spans="1:10" ht="15.75">
      <c r="A255" s="39">
        <f t="shared" si="7"/>
        <v>252</v>
      </c>
      <c r="B255" s="49" t="s">
        <v>202</v>
      </c>
      <c r="C255" s="49" t="s">
        <v>8766</v>
      </c>
      <c r="D255" s="49" t="s">
        <v>8767</v>
      </c>
      <c r="E255" s="49" t="s">
        <v>3592</v>
      </c>
      <c r="F255" s="49"/>
      <c r="G255" s="49" t="s">
        <v>8273</v>
      </c>
      <c r="H255" s="123">
        <v>226.6</v>
      </c>
      <c r="I255" s="35">
        <v>0.25</v>
      </c>
      <c r="J255" s="126">
        <f t="shared" si="8"/>
        <v>169.95</v>
      </c>
    </row>
    <row r="256" spans="1:10" ht="15.75">
      <c r="A256" s="39">
        <f t="shared" si="7"/>
        <v>253</v>
      </c>
      <c r="B256" s="49" t="s">
        <v>202</v>
      </c>
      <c r="C256" s="49" t="s">
        <v>8768</v>
      </c>
      <c r="D256" s="49" t="s">
        <v>8769</v>
      </c>
      <c r="E256" s="49" t="s">
        <v>3592</v>
      </c>
      <c r="F256" s="49"/>
      <c r="G256" s="49" t="s">
        <v>8273</v>
      </c>
      <c r="H256" s="123">
        <v>453.2</v>
      </c>
      <c r="I256" s="35">
        <v>0.25</v>
      </c>
      <c r="J256" s="126">
        <f t="shared" si="8"/>
        <v>339.9</v>
      </c>
    </row>
    <row r="257" spans="1:10" ht="15.75">
      <c r="A257" s="39">
        <f t="shared" si="7"/>
        <v>254</v>
      </c>
      <c r="B257" s="49" t="s">
        <v>202</v>
      </c>
      <c r="C257" s="49" t="s">
        <v>8770</v>
      </c>
      <c r="D257" s="49" t="s">
        <v>8771</v>
      </c>
      <c r="E257" s="49" t="s">
        <v>3592</v>
      </c>
      <c r="F257" s="49"/>
      <c r="G257" s="49" t="s">
        <v>8273</v>
      </c>
      <c r="H257" s="123">
        <v>226.6</v>
      </c>
      <c r="I257" s="35">
        <v>0.25</v>
      </c>
      <c r="J257" s="126">
        <f t="shared" si="8"/>
        <v>169.95</v>
      </c>
    </row>
    <row r="258" spans="1:10" ht="15.75">
      <c r="A258" s="39">
        <f t="shared" si="7"/>
        <v>255</v>
      </c>
      <c r="B258" s="49" t="s">
        <v>202</v>
      </c>
      <c r="C258" s="49" t="s">
        <v>8772</v>
      </c>
      <c r="D258" s="49" t="s">
        <v>8773</v>
      </c>
      <c r="E258" s="49" t="s">
        <v>3592</v>
      </c>
      <c r="F258" s="49"/>
      <c r="G258" s="49" t="s">
        <v>8273</v>
      </c>
      <c r="H258" s="123">
        <v>3900.17</v>
      </c>
      <c r="I258" s="35">
        <v>0.25</v>
      </c>
      <c r="J258" s="126">
        <f t="shared" si="8"/>
        <v>2925.1275000000001</v>
      </c>
    </row>
    <row r="259" spans="1:10" ht="15.75">
      <c r="A259" s="39">
        <f t="shared" si="7"/>
        <v>256</v>
      </c>
      <c r="B259" s="49" t="s">
        <v>202</v>
      </c>
      <c r="C259" s="49" t="s">
        <v>8774</v>
      </c>
      <c r="D259" s="49" t="s">
        <v>8775</v>
      </c>
      <c r="E259" s="49" t="s">
        <v>3592</v>
      </c>
      <c r="F259" s="49"/>
      <c r="G259" s="49" t="s">
        <v>8273</v>
      </c>
      <c r="H259" s="123">
        <v>3542.55</v>
      </c>
      <c r="I259" s="35">
        <v>0.25</v>
      </c>
      <c r="J259" s="126">
        <f t="shared" si="8"/>
        <v>2656.9125000000004</v>
      </c>
    </row>
    <row r="260" spans="1:10" ht="15.75">
      <c r="A260" s="39">
        <f t="shared" si="7"/>
        <v>257</v>
      </c>
      <c r="B260" s="49" t="s">
        <v>202</v>
      </c>
      <c r="C260" s="49" t="s">
        <v>8776</v>
      </c>
      <c r="D260" s="49" t="s">
        <v>8777</v>
      </c>
      <c r="E260" s="49" t="s">
        <v>3592</v>
      </c>
      <c r="F260" s="49"/>
      <c r="G260" s="49" t="s">
        <v>8273</v>
      </c>
      <c r="H260" s="123">
        <v>3542.55</v>
      </c>
      <c r="I260" s="35">
        <v>0.25</v>
      </c>
      <c r="J260" s="126">
        <f t="shared" si="8"/>
        <v>2656.9125000000004</v>
      </c>
    </row>
    <row r="261" spans="1:10" ht="15.75">
      <c r="A261" s="39">
        <f t="shared" si="7"/>
        <v>258</v>
      </c>
      <c r="B261" s="49" t="s">
        <v>202</v>
      </c>
      <c r="C261" s="49" t="s">
        <v>8778</v>
      </c>
      <c r="D261" s="49" t="s">
        <v>8779</v>
      </c>
      <c r="E261" s="49" t="s">
        <v>3592</v>
      </c>
      <c r="F261" s="49"/>
      <c r="G261" s="49" t="s">
        <v>8273</v>
      </c>
      <c r="H261" s="123">
        <v>3542.55</v>
      </c>
      <c r="I261" s="35">
        <v>0.25</v>
      </c>
      <c r="J261" s="126">
        <f t="shared" si="8"/>
        <v>2656.9125000000004</v>
      </c>
    </row>
    <row r="262" spans="1:10" ht="15.75">
      <c r="A262" s="39">
        <f t="shared" ref="A262:A325" si="9">A261+1</f>
        <v>259</v>
      </c>
      <c r="B262" s="49" t="s">
        <v>202</v>
      </c>
      <c r="C262" s="49" t="s">
        <v>8780</v>
      </c>
      <c r="D262" s="49" t="s">
        <v>8781</v>
      </c>
      <c r="E262" s="49" t="s">
        <v>3592</v>
      </c>
      <c r="F262" s="49"/>
      <c r="G262" s="49" t="s">
        <v>8273</v>
      </c>
      <c r="H262" s="123">
        <v>169.74</v>
      </c>
      <c r="I262" s="35">
        <v>0.25</v>
      </c>
      <c r="J262" s="126">
        <f t="shared" si="8"/>
        <v>127.30500000000001</v>
      </c>
    </row>
    <row r="263" spans="1:10" ht="15.75">
      <c r="A263" s="39">
        <f t="shared" si="9"/>
        <v>260</v>
      </c>
      <c r="B263" s="49" t="s">
        <v>202</v>
      </c>
      <c r="C263" s="49" t="s">
        <v>8782</v>
      </c>
      <c r="D263" s="49" t="s">
        <v>8783</v>
      </c>
      <c r="E263" s="49" t="s">
        <v>3592</v>
      </c>
      <c r="F263" s="49"/>
      <c r="G263" s="49" t="s">
        <v>8273</v>
      </c>
      <c r="H263" s="123">
        <v>322.49</v>
      </c>
      <c r="I263" s="35">
        <v>0.25</v>
      </c>
      <c r="J263" s="126">
        <f t="shared" si="8"/>
        <v>241.86750000000001</v>
      </c>
    </row>
    <row r="264" spans="1:10" ht="15.75">
      <c r="A264" s="39">
        <f t="shared" si="9"/>
        <v>261</v>
      </c>
      <c r="B264" s="49" t="s">
        <v>202</v>
      </c>
      <c r="C264" s="49" t="s">
        <v>8784</v>
      </c>
      <c r="D264" s="49" t="s">
        <v>8785</v>
      </c>
      <c r="E264" s="49" t="s">
        <v>3592</v>
      </c>
      <c r="F264" s="49"/>
      <c r="G264" s="49" t="s">
        <v>8273</v>
      </c>
      <c r="H264" s="123">
        <v>169.74</v>
      </c>
      <c r="I264" s="35">
        <v>0.25</v>
      </c>
      <c r="J264" s="126">
        <f t="shared" si="8"/>
        <v>127.30500000000001</v>
      </c>
    </row>
    <row r="265" spans="1:10" ht="15.75">
      <c r="A265" s="39">
        <f t="shared" si="9"/>
        <v>262</v>
      </c>
      <c r="B265" s="49" t="s">
        <v>202</v>
      </c>
      <c r="C265" s="49" t="s">
        <v>8786</v>
      </c>
      <c r="D265" s="49" t="s">
        <v>8787</v>
      </c>
      <c r="E265" s="49" t="s">
        <v>3592</v>
      </c>
      <c r="F265" s="49"/>
      <c r="G265" s="49" t="s">
        <v>8273</v>
      </c>
      <c r="H265" s="123">
        <v>217.43</v>
      </c>
      <c r="I265" s="35">
        <v>0.25</v>
      </c>
      <c r="J265" s="126">
        <f t="shared" si="8"/>
        <v>163.07249999999999</v>
      </c>
    </row>
    <row r="266" spans="1:10" ht="15.75">
      <c r="A266" s="39">
        <f t="shared" si="9"/>
        <v>263</v>
      </c>
      <c r="B266" s="49" t="s">
        <v>202</v>
      </c>
      <c r="C266" s="49" t="s">
        <v>8788</v>
      </c>
      <c r="D266" s="49" t="s">
        <v>8789</v>
      </c>
      <c r="E266" s="49" t="s">
        <v>3592</v>
      </c>
      <c r="F266" s="49"/>
      <c r="G266" s="49" t="s">
        <v>8273</v>
      </c>
      <c r="H266" s="123">
        <v>217.43</v>
      </c>
      <c r="I266" s="35">
        <v>0.25</v>
      </c>
      <c r="J266" s="126">
        <f t="shared" si="8"/>
        <v>163.07249999999999</v>
      </c>
    </row>
    <row r="267" spans="1:10" ht="15.75">
      <c r="A267" s="39">
        <f t="shared" si="9"/>
        <v>264</v>
      </c>
      <c r="B267" s="49" t="s">
        <v>202</v>
      </c>
      <c r="C267" s="49" t="s">
        <v>8790</v>
      </c>
      <c r="D267" s="49" t="s">
        <v>8791</v>
      </c>
      <c r="E267" s="49" t="s">
        <v>3592</v>
      </c>
      <c r="F267" s="49"/>
      <c r="G267" s="49" t="s">
        <v>8273</v>
      </c>
      <c r="H267" s="123">
        <v>402.83</v>
      </c>
      <c r="I267" s="35">
        <v>0.25</v>
      </c>
      <c r="J267" s="126">
        <f t="shared" si="8"/>
        <v>302.1225</v>
      </c>
    </row>
    <row r="268" spans="1:10" ht="15.75">
      <c r="A268" s="39">
        <f t="shared" si="9"/>
        <v>265</v>
      </c>
      <c r="B268" s="49" t="s">
        <v>202</v>
      </c>
      <c r="C268" s="49" t="s">
        <v>8792</v>
      </c>
      <c r="D268" s="49" t="s">
        <v>8793</v>
      </c>
      <c r="E268" s="49" t="s">
        <v>3592</v>
      </c>
      <c r="F268" s="49"/>
      <c r="G268" s="49" t="s">
        <v>8273</v>
      </c>
      <c r="H268" s="123">
        <v>402.83</v>
      </c>
      <c r="I268" s="35">
        <v>0.25</v>
      </c>
      <c r="J268" s="126">
        <f t="shared" si="8"/>
        <v>302.1225</v>
      </c>
    </row>
    <row r="269" spans="1:10" ht="15.75">
      <c r="A269" s="39">
        <f t="shared" si="9"/>
        <v>266</v>
      </c>
      <c r="B269" s="49" t="s">
        <v>202</v>
      </c>
      <c r="C269" s="49" t="s">
        <v>8794</v>
      </c>
      <c r="D269" s="49" t="s">
        <v>8795</v>
      </c>
      <c r="E269" s="49" t="s">
        <v>3592</v>
      </c>
      <c r="F269" s="49"/>
      <c r="G269" s="49" t="s">
        <v>8273</v>
      </c>
      <c r="H269" s="123">
        <v>402.83</v>
      </c>
      <c r="I269" s="35">
        <v>0.25</v>
      </c>
      <c r="J269" s="126">
        <f t="shared" si="8"/>
        <v>302.1225</v>
      </c>
    </row>
    <row r="270" spans="1:10" ht="15.75">
      <c r="A270" s="39">
        <f t="shared" si="9"/>
        <v>267</v>
      </c>
      <c r="B270" s="49" t="s">
        <v>202</v>
      </c>
      <c r="C270" s="49" t="s">
        <v>8796</v>
      </c>
      <c r="D270" s="49" t="s">
        <v>8797</v>
      </c>
      <c r="E270" s="49" t="s">
        <v>3592</v>
      </c>
      <c r="F270" s="49"/>
      <c r="G270" s="49" t="s">
        <v>8273</v>
      </c>
      <c r="H270" s="123">
        <v>217.43</v>
      </c>
      <c r="I270" s="35">
        <v>0.25</v>
      </c>
      <c r="J270" s="126">
        <f t="shared" si="8"/>
        <v>163.07249999999999</v>
      </c>
    </row>
    <row r="271" spans="1:10" ht="15.75">
      <c r="A271" s="39">
        <f t="shared" si="9"/>
        <v>268</v>
      </c>
      <c r="B271" s="49" t="s">
        <v>202</v>
      </c>
      <c r="C271" s="49" t="s">
        <v>8798</v>
      </c>
      <c r="D271" s="49" t="s">
        <v>8799</v>
      </c>
      <c r="E271" s="49" t="s">
        <v>3592</v>
      </c>
      <c r="F271" s="49"/>
      <c r="G271" s="49" t="s">
        <v>8273</v>
      </c>
      <c r="H271" s="123">
        <v>203.73</v>
      </c>
      <c r="I271" s="35">
        <v>0.25</v>
      </c>
      <c r="J271" s="126">
        <f t="shared" si="8"/>
        <v>152.79749999999999</v>
      </c>
    </row>
    <row r="272" spans="1:10" ht="15.75">
      <c r="A272" s="39">
        <f t="shared" si="9"/>
        <v>269</v>
      </c>
      <c r="B272" s="49" t="s">
        <v>202</v>
      </c>
      <c r="C272" s="49" t="s">
        <v>8800</v>
      </c>
      <c r="D272" s="49" t="s">
        <v>8801</v>
      </c>
      <c r="E272" s="49" t="s">
        <v>3592</v>
      </c>
      <c r="F272" s="49"/>
      <c r="G272" s="49" t="s">
        <v>8273</v>
      </c>
      <c r="H272" s="123">
        <v>203.73</v>
      </c>
      <c r="I272" s="35">
        <v>0.25</v>
      </c>
      <c r="J272" s="126">
        <f t="shared" si="8"/>
        <v>152.79749999999999</v>
      </c>
    </row>
    <row r="273" spans="1:10" ht="15.75">
      <c r="A273" s="39">
        <f t="shared" si="9"/>
        <v>270</v>
      </c>
      <c r="B273" s="49" t="s">
        <v>202</v>
      </c>
      <c r="C273" s="49" t="s">
        <v>8802</v>
      </c>
      <c r="D273" s="49" t="s">
        <v>8803</v>
      </c>
      <c r="E273" s="49" t="s">
        <v>3592</v>
      </c>
      <c r="F273" s="49"/>
      <c r="G273" s="49" t="s">
        <v>8273</v>
      </c>
      <c r="H273" s="123">
        <v>203.73</v>
      </c>
      <c r="I273" s="35">
        <v>0.25</v>
      </c>
      <c r="J273" s="126">
        <f t="shared" si="8"/>
        <v>152.79749999999999</v>
      </c>
    </row>
    <row r="274" spans="1:10" ht="15.75">
      <c r="A274" s="39">
        <f t="shared" si="9"/>
        <v>271</v>
      </c>
      <c r="B274" s="49" t="s">
        <v>202</v>
      </c>
      <c r="C274" s="49" t="s">
        <v>8804</v>
      </c>
      <c r="D274" s="49" t="s">
        <v>8805</v>
      </c>
      <c r="E274" s="49" t="s">
        <v>3592</v>
      </c>
      <c r="F274" s="49"/>
      <c r="G274" s="49" t="s">
        <v>8273</v>
      </c>
      <c r="H274" s="123">
        <v>421.18</v>
      </c>
      <c r="I274" s="35">
        <v>0.25</v>
      </c>
      <c r="J274" s="126">
        <f t="shared" si="8"/>
        <v>315.88499999999999</v>
      </c>
    </row>
    <row r="275" spans="1:10" ht="15.75">
      <c r="A275" s="39">
        <f t="shared" si="9"/>
        <v>272</v>
      </c>
      <c r="B275" s="49" t="s">
        <v>202</v>
      </c>
      <c r="C275" s="49" t="s">
        <v>8806</v>
      </c>
      <c r="D275" s="49" t="s">
        <v>8807</v>
      </c>
      <c r="E275" s="49" t="s">
        <v>3592</v>
      </c>
      <c r="F275" s="49"/>
      <c r="G275" s="49" t="s">
        <v>8273</v>
      </c>
      <c r="H275" s="123">
        <v>448.19</v>
      </c>
      <c r="I275" s="35">
        <v>0.25</v>
      </c>
      <c r="J275" s="126">
        <f t="shared" si="8"/>
        <v>336.14249999999998</v>
      </c>
    </row>
    <row r="276" spans="1:10" ht="15.75">
      <c r="A276" s="39">
        <f t="shared" si="9"/>
        <v>273</v>
      </c>
      <c r="B276" s="49" t="s">
        <v>202</v>
      </c>
      <c r="C276" s="49" t="s">
        <v>8808</v>
      </c>
      <c r="D276" s="49" t="s">
        <v>8809</v>
      </c>
      <c r="E276" s="49" t="s">
        <v>3592</v>
      </c>
      <c r="F276" s="49"/>
      <c r="G276" s="49" t="s">
        <v>8273</v>
      </c>
      <c r="H276" s="123">
        <v>455.16</v>
      </c>
      <c r="I276" s="35">
        <v>0.25</v>
      </c>
      <c r="J276" s="126">
        <f t="shared" si="8"/>
        <v>341.37</v>
      </c>
    </row>
    <row r="277" spans="1:10" ht="15.75">
      <c r="A277" s="39">
        <f t="shared" si="9"/>
        <v>274</v>
      </c>
      <c r="B277" s="49" t="s">
        <v>202</v>
      </c>
      <c r="C277" s="49" t="s">
        <v>8810</v>
      </c>
      <c r="D277" s="49" t="s">
        <v>8811</v>
      </c>
      <c r="E277" s="49" t="s">
        <v>3592</v>
      </c>
      <c r="F277" s="49"/>
      <c r="G277" s="49" t="s">
        <v>8273</v>
      </c>
      <c r="H277" s="123">
        <v>920.19</v>
      </c>
      <c r="I277" s="35">
        <v>0.25</v>
      </c>
      <c r="J277" s="126">
        <f t="shared" si="8"/>
        <v>690.14250000000004</v>
      </c>
    </row>
    <row r="278" spans="1:10" ht="15.75">
      <c r="A278" s="39">
        <f t="shared" si="9"/>
        <v>275</v>
      </c>
      <c r="B278" s="49" t="s">
        <v>202</v>
      </c>
      <c r="C278" s="49" t="s">
        <v>8812</v>
      </c>
      <c r="D278" s="49" t="s">
        <v>8813</v>
      </c>
      <c r="E278" s="49" t="s">
        <v>3592</v>
      </c>
      <c r="F278" s="49"/>
      <c r="G278" s="49" t="s">
        <v>8273</v>
      </c>
      <c r="H278" s="123">
        <v>831.44</v>
      </c>
      <c r="I278" s="35">
        <v>0.25</v>
      </c>
      <c r="J278" s="126">
        <f t="shared" si="8"/>
        <v>623.58000000000004</v>
      </c>
    </row>
    <row r="279" spans="1:10" ht="15.75">
      <c r="A279" s="39">
        <f t="shared" si="9"/>
        <v>276</v>
      </c>
      <c r="B279" s="49" t="s">
        <v>202</v>
      </c>
      <c r="C279" s="49" t="s">
        <v>8814</v>
      </c>
      <c r="D279" s="49" t="s">
        <v>8815</v>
      </c>
      <c r="E279" s="49" t="s">
        <v>3592</v>
      </c>
      <c r="F279" s="49"/>
      <c r="G279" s="49" t="s">
        <v>8273</v>
      </c>
      <c r="H279" s="123">
        <v>818.85</v>
      </c>
      <c r="I279" s="35">
        <v>0.25</v>
      </c>
      <c r="J279" s="126">
        <f t="shared" si="8"/>
        <v>614.13750000000005</v>
      </c>
    </row>
    <row r="280" spans="1:10" ht="15.75">
      <c r="A280" s="39">
        <f t="shared" si="9"/>
        <v>277</v>
      </c>
      <c r="B280" s="49" t="s">
        <v>202</v>
      </c>
      <c r="C280" s="49" t="s">
        <v>8816</v>
      </c>
      <c r="D280" s="49" t="s">
        <v>8817</v>
      </c>
      <c r="E280" s="49" t="s">
        <v>3592</v>
      </c>
      <c r="F280" s="49"/>
      <c r="G280" s="49" t="s">
        <v>8273</v>
      </c>
      <c r="H280" s="123">
        <v>830.78</v>
      </c>
      <c r="I280" s="35">
        <v>0.25</v>
      </c>
      <c r="J280" s="126">
        <f t="shared" si="8"/>
        <v>623.08500000000004</v>
      </c>
    </row>
    <row r="281" spans="1:10" ht="15.75">
      <c r="A281" s="39">
        <f t="shared" si="9"/>
        <v>278</v>
      </c>
      <c r="B281" s="49" t="s">
        <v>202</v>
      </c>
      <c r="C281" s="49" t="s">
        <v>8818</v>
      </c>
      <c r="D281" s="49" t="s">
        <v>8819</v>
      </c>
      <c r="E281" s="49" t="s">
        <v>3592</v>
      </c>
      <c r="F281" s="49"/>
      <c r="G281" s="49" t="s">
        <v>8273</v>
      </c>
      <c r="H281" s="123">
        <v>830.78</v>
      </c>
      <c r="I281" s="35">
        <v>0.25</v>
      </c>
      <c r="J281" s="126">
        <f t="shared" si="8"/>
        <v>623.08500000000004</v>
      </c>
    </row>
    <row r="282" spans="1:10" ht="15.75">
      <c r="A282" s="39">
        <f t="shared" si="9"/>
        <v>279</v>
      </c>
      <c r="B282" s="49" t="s">
        <v>202</v>
      </c>
      <c r="C282" s="49" t="s">
        <v>8820</v>
      </c>
      <c r="D282" s="49" t="s">
        <v>8821</v>
      </c>
      <c r="E282" s="49" t="s">
        <v>3592</v>
      </c>
      <c r="F282" s="49"/>
      <c r="G282" s="49" t="s">
        <v>8273</v>
      </c>
      <c r="H282" s="123">
        <v>740.79</v>
      </c>
      <c r="I282" s="35">
        <v>0.25</v>
      </c>
      <c r="J282" s="126">
        <f t="shared" si="8"/>
        <v>555.59249999999997</v>
      </c>
    </row>
    <row r="283" spans="1:10" ht="15.75">
      <c r="A283" s="39">
        <f t="shared" si="9"/>
        <v>280</v>
      </c>
      <c r="B283" s="49" t="s">
        <v>202</v>
      </c>
      <c r="C283" s="49" t="s">
        <v>8822</v>
      </c>
      <c r="D283" s="49" t="s">
        <v>8823</v>
      </c>
      <c r="E283" s="49" t="s">
        <v>3592</v>
      </c>
      <c r="F283" s="49"/>
      <c r="G283" s="49" t="s">
        <v>8273</v>
      </c>
      <c r="H283" s="123">
        <v>557.32000000000005</v>
      </c>
      <c r="I283" s="35">
        <v>0.25</v>
      </c>
      <c r="J283" s="126">
        <f t="shared" si="8"/>
        <v>417.99</v>
      </c>
    </row>
    <row r="284" spans="1:10" ht="15.75">
      <c r="A284" s="39">
        <f t="shared" si="9"/>
        <v>281</v>
      </c>
      <c r="B284" s="49" t="s">
        <v>202</v>
      </c>
      <c r="C284" s="49" t="s">
        <v>8824</v>
      </c>
      <c r="D284" s="49" t="s">
        <v>8825</v>
      </c>
      <c r="E284" s="49" t="s">
        <v>3592</v>
      </c>
      <c r="F284" s="49"/>
      <c r="G284" s="49" t="s">
        <v>8273</v>
      </c>
      <c r="H284" s="123">
        <v>2263.58</v>
      </c>
      <c r="I284" s="35">
        <v>0.25</v>
      </c>
      <c r="J284" s="126">
        <f t="shared" si="8"/>
        <v>1697.6849999999999</v>
      </c>
    </row>
    <row r="285" spans="1:10" ht="15.75">
      <c r="A285" s="39">
        <f t="shared" si="9"/>
        <v>282</v>
      </c>
      <c r="B285" s="49" t="s">
        <v>202</v>
      </c>
      <c r="C285" s="49" t="s">
        <v>8826</v>
      </c>
      <c r="D285" s="49" t="s">
        <v>8827</v>
      </c>
      <c r="E285" s="49" t="s">
        <v>3592</v>
      </c>
      <c r="F285" s="49"/>
      <c r="G285" s="49" t="s">
        <v>8273</v>
      </c>
      <c r="H285" s="123">
        <v>1950.08</v>
      </c>
      <c r="I285" s="35">
        <v>0.25</v>
      </c>
      <c r="J285" s="126">
        <f t="shared" si="8"/>
        <v>1462.56</v>
      </c>
    </row>
    <row r="286" spans="1:10" ht="15.75">
      <c r="A286" s="39">
        <f t="shared" si="9"/>
        <v>283</v>
      </c>
      <c r="B286" s="49" t="s">
        <v>202</v>
      </c>
      <c r="C286" s="49" t="s">
        <v>8828</v>
      </c>
      <c r="D286" s="49" t="s">
        <v>8829</v>
      </c>
      <c r="E286" s="49" t="s">
        <v>3592</v>
      </c>
      <c r="F286" s="49"/>
      <c r="G286" s="49" t="s">
        <v>8273</v>
      </c>
      <c r="H286" s="123">
        <v>2084.7800000000002</v>
      </c>
      <c r="I286" s="35">
        <v>0.25</v>
      </c>
      <c r="J286" s="126">
        <f t="shared" si="8"/>
        <v>1563.585</v>
      </c>
    </row>
    <row r="287" spans="1:10" ht="15.75">
      <c r="A287" s="39">
        <f t="shared" si="9"/>
        <v>284</v>
      </c>
      <c r="B287" s="49" t="s">
        <v>202</v>
      </c>
      <c r="C287" s="49" t="s">
        <v>8830</v>
      </c>
      <c r="D287" s="49" t="s">
        <v>8831</v>
      </c>
      <c r="E287" s="49" t="s">
        <v>3592</v>
      </c>
      <c r="F287" s="49"/>
      <c r="G287" s="49" t="s">
        <v>8273</v>
      </c>
      <c r="H287" s="123">
        <v>1771.28</v>
      </c>
      <c r="I287" s="35">
        <v>0.25</v>
      </c>
      <c r="J287" s="126">
        <f t="shared" si="8"/>
        <v>1328.46</v>
      </c>
    </row>
    <row r="288" spans="1:10" ht="15.75">
      <c r="A288" s="39">
        <f t="shared" si="9"/>
        <v>285</v>
      </c>
      <c r="B288" s="49" t="s">
        <v>202</v>
      </c>
      <c r="C288" s="49" t="s">
        <v>8832</v>
      </c>
      <c r="D288" s="49" t="s">
        <v>8833</v>
      </c>
      <c r="E288" s="49" t="s">
        <v>3592</v>
      </c>
      <c r="F288" s="49"/>
      <c r="G288" s="49" t="s">
        <v>8273</v>
      </c>
      <c r="H288" s="123">
        <v>1771.28</v>
      </c>
      <c r="I288" s="35">
        <v>0.25</v>
      </c>
      <c r="J288" s="126">
        <f t="shared" si="8"/>
        <v>1328.46</v>
      </c>
    </row>
    <row r="289" spans="1:10" ht="15.75">
      <c r="A289" s="39">
        <f t="shared" si="9"/>
        <v>286</v>
      </c>
      <c r="B289" s="49" t="s">
        <v>202</v>
      </c>
      <c r="C289" s="49" t="s">
        <v>8834</v>
      </c>
      <c r="D289" s="49" t="s">
        <v>8835</v>
      </c>
      <c r="E289" s="49" t="s">
        <v>3592</v>
      </c>
      <c r="F289" s="49"/>
      <c r="G289" s="49" t="s">
        <v>8273</v>
      </c>
      <c r="H289" s="123">
        <v>391.9</v>
      </c>
      <c r="I289" s="35">
        <v>0.25</v>
      </c>
      <c r="J289" s="126">
        <f t="shared" si="8"/>
        <v>293.92499999999995</v>
      </c>
    </row>
    <row r="290" spans="1:10" ht="15.75">
      <c r="A290" s="39">
        <f t="shared" si="9"/>
        <v>287</v>
      </c>
      <c r="B290" s="49" t="s">
        <v>202</v>
      </c>
      <c r="C290" s="49" t="s">
        <v>8836</v>
      </c>
      <c r="D290" s="49" t="s">
        <v>8837</v>
      </c>
      <c r="E290" s="49" t="s">
        <v>3592</v>
      </c>
      <c r="F290" s="49"/>
      <c r="G290" s="49" t="s">
        <v>8273</v>
      </c>
      <c r="H290" s="123">
        <v>448.12</v>
      </c>
      <c r="I290" s="35">
        <v>0.25</v>
      </c>
      <c r="J290" s="126">
        <f t="shared" si="8"/>
        <v>336.09000000000003</v>
      </c>
    </row>
    <row r="291" spans="1:10" ht="15.75">
      <c r="A291" s="39">
        <f t="shared" si="9"/>
        <v>288</v>
      </c>
      <c r="B291" s="49" t="s">
        <v>202</v>
      </c>
      <c r="C291" s="49" t="s">
        <v>8838</v>
      </c>
      <c r="D291" s="49" t="s">
        <v>8839</v>
      </c>
      <c r="E291" s="49" t="s">
        <v>3592</v>
      </c>
      <c r="F291" s="49"/>
      <c r="G291" s="49" t="s">
        <v>8273</v>
      </c>
      <c r="H291" s="123">
        <v>448.12</v>
      </c>
      <c r="I291" s="35">
        <v>0.25</v>
      </c>
      <c r="J291" s="126">
        <f t="shared" si="8"/>
        <v>336.09000000000003</v>
      </c>
    </row>
    <row r="292" spans="1:10" ht="15.75">
      <c r="A292" s="39">
        <f t="shared" si="9"/>
        <v>289</v>
      </c>
      <c r="B292" s="49" t="s">
        <v>202</v>
      </c>
      <c r="C292" s="49" t="s">
        <v>8840</v>
      </c>
      <c r="D292" s="49" t="s">
        <v>8841</v>
      </c>
      <c r="E292" s="49" t="s">
        <v>3592</v>
      </c>
      <c r="F292" s="49"/>
      <c r="G292" s="49" t="s">
        <v>8273</v>
      </c>
      <c r="H292" s="123">
        <v>420.49</v>
      </c>
      <c r="I292" s="35">
        <v>0.25</v>
      </c>
      <c r="J292" s="126">
        <f t="shared" si="8"/>
        <v>315.36750000000001</v>
      </c>
    </row>
    <row r="293" spans="1:10" ht="15.75">
      <c r="A293" s="39">
        <f t="shared" si="9"/>
        <v>290</v>
      </c>
      <c r="B293" s="49" t="s">
        <v>202</v>
      </c>
      <c r="C293" s="49" t="s">
        <v>8842</v>
      </c>
      <c r="D293" s="49" t="s">
        <v>8843</v>
      </c>
      <c r="E293" s="49" t="s">
        <v>3592</v>
      </c>
      <c r="F293" s="49"/>
      <c r="G293" s="49" t="s">
        <v>8273</v>
      </c>
      <c r="H293" s="123">
        <v>420.49</v>
      </c>
      <c r="I293" s="35">
        <v>0.25</v>
      </c>
      <c r="J293" s="126">
        <f t="shared" si="8"/>
        <v>315.36750000000001</v>
      </c>
    </row>
    <row r="294" spans="1:10" ht="15.75">
      <c r="A294" s="39">
        <f t="shared" si="9"/>
        <v>291</v>
      </c>
      <c r="B294" s="49" t="s">
        <v>202</v>
      </c>
      <c r="C294" s="49" t="s">
        <v>8844</v>
      </c>
      <c r="D294" s="49" t="s">
        <v>8845</v>
      </c>
      <c r="E294" s="49" t="s">
        <v>3592</v>
      </c>
      <c r="F294" s="49"/>
      <c r="G294" s="49" t="s">
        <v>8273</v>
      </c>
      <c r="H294" s="123">
        <v>487.14</v>
      </c>
      <c r="I294" s="35">
        <v>0.25</v>
      </c>
      <c r="J294" s="126">
        <f t="shared" si="8"/>
        <v>365.35500000000002</v>
      </c>
    </row>
    <row r="295" spans="1:10" ht="15.75">
      <c r="A295" s="39">
        <f t="shared" si="9"/>
        <v>292</v>
      </c>
      <c r="B295" s="49" t="s">
        <v>202</v>
      </c>
      <c r="C295" s="49" t="s">
        <v>8846</v>
      </c>
      <c r="D295" s="49" t="s">
        <v>8847</v>
      </c>
      <c r="E295" s="49" t="s">
        <v>3592</v>
      </c>
      <c r="F295" s="49"/>
      <c r="G295" s="49" t="s">
        <v>8273</v>
      </c>
      <c r="H295" s="123">
        <v>487.14</v>
      </c>
      <c r="I295" s="35">
        <v>0.25</v>
      </c>
      <c r="J295" s="126">
        <f t="shared" si="8"/>
        <v>365.35500000000002</v>
      </c>
    </row>
    <row r="296" spans="1:10" ht="15.75">
      <c r="A296" s="39">
        <f t="shared" si="9"/>
        <v>293</v>
      </c>
      <c r="B296" s="49" t="s">
        <v>202</v>
      </c>
      <c r="C296" s="49" t="s">
        <v>8848</v>
      </c>
      <c r="D296" s="49" t="s">
        <v>8849</v>
      </c>
      <c r="E296" s="49" t="s">
        <v>3592</v>
      </c>
      <c r="F296" s="49"/>
      <c r="G296" s="49" t="s">
        <v>8273</v>
      </c>
      <c r="H296" s="123">
        <v>300.73</v>
      </c>
      <c r="I296" s="35">
        <v>0.25</v>
      </c>
      <c r="J296" s="126">
        <f t="shared" si="8"/>
        <v>225.54750000000001</v>
      </c>
    </row>
    <row r="297" spans="1:10" ht="15.75">
      <c r="A297" s="39">
        <f t="shared" si="9"/>
        <v>294</v>
      </c>
      <c r="B297" s="49" t="s">
        <v>202</v>
      </c>
      <c r="C297" s="49" t="s">
        <v>8850</v>
      </c>
      <c r="D297" s="49" t="s">
        <v>8851</v>
      </c>
      <c r="E297" s="49" t="s">
        <v>3592</v>
      </c>
      <c r="F297" s="49"/>
      <c r="G297" s="49" t="s">
        <v>8273</v>
      </c>
      <c r="H297" s="123">
        <v>401.65</v>
      </c>
      <c r="I297" s="35">
        <v>0.25</v>
      </c>
      <c r="J297" s="126">
        <f t="shared" si="8"/>
        <v>301.23749999999995</v>
      </c>
    </row>
    <row r="298" spans="1:10" ht="15.75">
      <c r="A298" s="39">
        <f t="shared" si="9"/>
        <v>295</v>
      </c>
      <c r="B298" s="49" t="s">
        <v>202</v>
      </c>
      <c r="C298" s="49" t="s">
        <v>8852</v>
      </c>
      <c r="D298" s="49" t="s">
        <v>8853</v>
      </c>
      <c r="E298" s="49" t="s">
        <v>3592</v>
      </c>
      <c r="F298" s="49"/>
      <c r="G298" s="49" t="s">
        <v>8273</v>
      </c>
      <c r="H298" s="123">
        <v>459.61</v>
      </c>
      <c r="I298" s="35">
        <v>0.25</v>
      </c>
      <c r="J298" s="126">
        <f t="shared" si="8"/>
        <v>344.70749999999998</v>
      </c>
    </row>
    <row r="299" spans="1:10" ht="15.75">
      <c r="A299" s="39">
        <f t="shared" si="9"/>
        <v>296</v>
      </c>
      <c r="B299" s="49" t="s">
        <v>202</v>
      </c>
      <c r="C299" s="49" t="s">
        <v>8854</v>
      </c>
      <c r="D299" s="49" t="s">
        <v>8853</v>
      </c>
      <c r="E299" s="49" t="s">
        <v>3592</v>
      </c>
      <c r="F299" s="49"/>
      <c r="G299" s="49" t="s">
        <v>8273</v>
      </c>
      <c r="H299" s="123">
        <v>459.61</v>
      </c>
      <c r="I299" s="35">
        <v>0.25</v>
      </c>
      <c r="J299" s="126">
        <f t="shared" si="8"/>
        <v>344.70749999999998</v>
      </c>
    </row>
    <row r="300" spans="1:10" ht="15.75">
      <c r="A300" s="39">
        <f t="shared" si="9"/>
        <v>297</v>
      </c>
      <c r="B300" s="49" t="s">
        <v>202</v>
      </c>
      <c r="C300" s="49" t="s">
        <v>8855</v>
      </c>
      <c r="D300" s="49" t="s">
        <v>8856</v>
      </c>
      <c r="E300" s="49" t="s">
        <v>3592</v>
      </c>
      <c r="F300" s="49"/>
      <c r="G300" s="49" t="s">
        <v>8273</v>
      </c>
      <c r="H300" s="123">
        <v>430.24</v>
      </c>
      <c r="I300" s="35">
        <v>0.25</v>
      </c>
      <c r="J300" s="126">
        <f t="shared" si="8"/>
        <v>322.68</v>
      </c>
    </row>
    <row r="301" spans="1:10" ht="15.75">
      <c r="A301" s="39">
        <f t="shared" si="9"/>
        <v>298</v>
      </c>
      <c r="B301" s="49" t="s">
        <v>202</v>
      </c>
      <c r="C301" s="49" t="s">
        <v>8857</v>
      </c>
      <c r="D301" s="49" t="s">
        <v>8858</v>
      </c>
      <c r="E301" s="49" t="s">
        <v>3592</v>
      </c>
      <c r="F301" s="49"/>
      <c r="G301" s="49" t="s">
        <v>8273</v>
      </c>
      <c r="H301" s="123">
        <v>430.24</v>
      </c>
      <c r="I301" s="35">
        <v>0.25</v>
      </c>
      <c r="J301" s="126">
        <f t="shared" si="8"/>
        <v>322.68</v>
      </c>
    </row>
    <row r="302" spans="1:10" ht="15.75">
      <c r="A302" s="39">
        <f t="shared" si="9"/>
        <v>299</v>
      </c>
      <c r="B302" s="49" t="s">
        <v>202</v>
      </c>
      <c r="C302" s="49" t="s">
        <v>8859</v>
      </c>
      <c r="D302" s="49" t="s">
        <v>8860</v>
      </c>
      <c r="E302" s="49" t="s">
        <v>3592</v>
      </c>
      <c r="F302" s="49"/>
      <c r="G302" s="49" t="s">
        <v>8273</v>
      </c>
      <c r="H302" s="123">
        <v>436.34</v>
      </c>
      <c r="I302" s="35">
        <v>0.25</v>
      </c>
      <c r="J302" s="126">
        <f t="shared" si="8"/>
        <v>327.255</v>
      </c>
    </row>
    <row r="303" spans="1:10" ht="15.75">
      <c r="A303" s="39">
        <f t="shared" si="9"/>
        <v>300</v>
      </c>
      <c r="B303" s="49" t="s">
        <v>202</v>
      </c>
      <c r="C303" s="49" t="s">
        <v>8861</v>
      </c>
      <c r="D303" s="49" t="s">
        <v>8862</v>
      </c>
      <c r="E303" s="49" t="s">
        <v>3592</v>
      </c>
      <c r="F303" s="49"/>
      <c r="G303" s="49" t="s">
        <v>8273</v>
      </c>
      <c r="H303" s="123">
        <v>492.76</v>
      </c>
      <c r="I303" s="35">
        <v>0.25</v>
      </c>
      <c r="J303" s="126">
        <f t="shared" si="8"/>
        <v>369.57</v>
      </c>
    </row>
    <row r="304" spans="1:10" ht="15.75">
      <c r="A304" s="39">
        <f t="shared" si="9"/>
        <v>301</v>
      </c>
      <c r="B304" s="49" t="s">
        <v>202</v>
      </c>
      <c r="C304" s="49" t="s">
        <v>8863</v>
      </c>
      <c r="D304" s="49" t="s">
        <v>8864</v>
      </c>
      <c r="E304" s="49" t="s">
        <v>3592</v>
      </c>
      <c r="F304" s="49"/>
      <c r="G304" s="49" t="s">
        <v>8273</v>
      </c>
      <c r="H304" s="123">
        <v>492.76</v>
      </c>
      <c r="I304" s="35">
        <v>0.25</v>
      </c>
      <c r="J304" s="126">
        <f t="shared" si="8"/>
        <v>369.57</v>
      </c>
    </row>
    <row r="305" spans="1:10" ht="15.75">
      <c r="A305" s="39">
        <f t="shared" si="9"/>
        <v>302</v>
      </c>
      <c r="B305" s="49" t="s">
        <v>202</v>
      </c>
      <c r="C305" s="49" t="s">
        <v>8865</v>
      </c>
      <c r="D305" s="49" t="s">
        <v>8866</v>
      </c>
      <c r="E305" s="49" t="s">
        <v>3592</v>
      </c>
      <c r="F305" s="49"/>
      <c r="G305" s="49" t="s">
        <v>8273</v>
      </c>
      <c r="H305" s="123">
        <v>464.94</v>
      </c>
      <c r="I305" s="35">
        <v>0.25</v>
      </c>
      <c r="J305" s="126">
        <f t="shared" si="8"/>
        <v>348.70499999999998</v>
      </c>
    </row>
    <row r="306" spans="1:10" ht="15.75">
      <c r="A306" s="39">
        <f t="shared" si="9"/>
        <v>303</v>
      </c>
      <c r="B306" s="49" t="s">
        <v>202</v>
      </c>
      <c r="C306" s="49" t="s">
        <v>8867</v>
      </c>
      <c r="D306" s="49" t="s">
        <v>8868</v>
      </c>
      <c r="E306" s="49" t="s">
        <v>3592</v>
      </c>
      <c r="F306" s="49"/>
      <c r="G306" s="49" t="s">
        <v>8273</v>
      </c>
      <c r="H306" s="123">
        <v>464.94</v>
      </c>
      <c r="I306" s="35">
        <v>0.25</v>
      </c>
      <c r="J306" s="126">
        <f t="shared" si="8"/>
        <v>348.70499999999998</v>
      </c>
    </row>
    <row r="307" spans="1:10" ht="15.75">
      <c r="A307" s="39">
        <f t="shared" si="9"/>
        <v>304</v>
      </c>
      <c r="B307" s="49" t="s">
        <v>202</v>
      </c>
      <c r="C307" s="49" t="s">
        <v>8869</v>
      </c>
      <c r="D307" s="49" t="s">
        <v>8870</v>
      </c>
      <c r="E307" s="49" t="s">
        <v>3592</v>
      </c>
      <c r="F307" s="49"/>
      <c r="G307" s="49" t="s">
        <v>8273</v>
      </c>
      <c r="H307" s="123">
        <v>531.59</v>
      </c>
      <c r="I307" s="35">
        <v>0.25</v>
      </c>
      <c r="J307" s="126">
        <f t="shared" si="8"/>
        <v>398.6925</v>
      </c>
    </row>
    <row r="308" spans="1:10" ht="15.75">
      <c r="A308" s="39">
        <f t="shared" si="9"/>
        <v>305</v>
      </c>
      <c r="B308" s="49" t="s">
        <v>202</v>
      </c>
      <c r="C308" s="49" t="s">
        <v>8871</v>
      </c>
      <c r="D308" s="49" t="s">
        <v>8872</v>
      </c>
      <c r="E308" s="49" t="s">
        <v>3592</v>
      </c>
      <c r="F308" s="49"/>
      <c r="G308" s="49" t="s">
        <v>8273</v>
      </c>
      <c r="H308" s="123">
        <v>531.59</v>
      </c>
      <c r="I308" s="35">
        <v>0.25</v>
      </c>
      <c r="J308" s="126">
        <f t="shared" si="8"/>
        <v>398.6925</v>
      </c>
    </row>
    <row r="309" spans="1:10" ht="15.75">
      <c r="A309" s="39">
        <f t="shared" si="9"/>
        <v>306</v>
      </c>
      <c r="B309" s="49" t="s">
        <v>202</v>
      </c>
      <c r="C309" s="49" t="s">
        <v>8873</v>
      </c>
      <c r="D309" s="49" t="s">
        <v>8874</v>
      </c>
      <c r="E309" s="49" t="s">
        <v>3592</v>
      </c>
      <c r="F309" s="49"/>
      <c r="G309" s="49" t="s">
        <v>8273</v>
      </c>
      <c r="H309" s="123">
        <v>347.17</v>
      </c>
      <c r="I309" s="35">
        <v>0.25</v>
      </c>
      <c r="J309" s="126">
        <f t="shared" si="8"/>
        <v>260.3775</v>
      </c>
    </row>
    <row r="310" spans="1:10" ht="15.75">
      <c r="A310" s="39">
        <f t="shared" si="9"/>
        <v>307</v>
      </c>
      <c r="B310" s="49" t="s">
        <v>202</v>
      </c>
      <c r="C310" s="49" t="s">
        <v>8875</v>
      </c>
      <c r="D310" s="49" t="s">
        <v>8876</v>
      </c>
      <c r="E310" s="49" t="s">
        <v>3592</v>
      </c>
      <c r="F310" s="49"/>
      <c r="G310" s="49" t="s">
        <v>8273</v>
      </c>
      <c r="H310" s="123">
        <v>446.1</v>
      </c>
      <c r="I310" s="35">
        <v>0.25</v>
      </c>
      <c r="J310" s="126">
        <f t="shared" si="8"/>
        <v>334.57500000000005</v>
      </c>
    </row>
    <row r="311" spans="1:10" ht="15.75">
      <c r="A311" s="39">
        <f t="shared" si="9"/>
        <v>308</v>
      </c>
      <c r="B311" s="49" t="s">
        <v>202</v>
      </c>
      <c r="C311" s="49" t="s">
        <v>8877</v>
      </c>
      <c r="D311" s="49" t="s">
        <v>8878</v>
      </c>
      <c r="E311" s="49" t="s">
        <v>3592</v>
      </c>
      <c r="F311" s="49"/>
      <c r="G311" s="49" t="s">
        <v>8273</v>
      </c>
      <c r="H311" s="123">
        <v>504.05</v>
      </c>
      <c r="I311" s="35">
        <v>0.25</v>
      </c>
      <c r="J311" s="126">
        <f t="shared" si="8"/>
        <v>378.03750000000002</v>
      </c>
    </row>
    <row r="312" spans="1:10" ht="15.75">
      <c r="A312" s="39">
        <f t="shared" si="9"/>
        <v>309</v>
      </c>
      <c r="B312" s="49" t="s">
        <v>202</v>
      </c>
      <c r="C312" s="49" t="s">
        <v>8879</v>
      </c>
      <c r="D312" s="49" t="s">
        <v>8878</v>
      </c>
      <c r="E312" s="49" t="s">
        <v>3592</v>
      </c>
      <c r="F312" s="49"/>
      <c r="G312" s="49" t="s">
        <v>8273</v>
      </c>
      <c r="H312" s="123">
        <v>504.05</v>
      </c>
      <c r="I312" s="35">
        <v>0.25</v>
      </c>
      <c r="J312" s="126">
        <f t="shared" si="8"/>
        <v>378.03750000000002</v>
      </c>
    </row>
    <row r="313" spans="1:10" ht="15.75">
      <c r="A313" s="39">
        <f t="shared" si="9"/>
        <v>310</v>
      </c>
      <c r="B313" s="49" t="s">
        <v>202</v>
      </c>
      <c r="C313" s="49" t="s">
        <v>8880</v>
      </c>
      <c r="D313" s="49" t="s">
        <v>8881</v>
      </c>
      <c r="E313" s="49" t="s">
        <v>3592</v>
      </c>
      <c r="F313" s="49"/>
      <c r="G313" s="49" t="s">
        <v>8273</v>
      </c>
      <c r="H313" s="123">
        <v>474.68</v>
      </c>
      <c r="I313" s="35">
        <v>0.25</v>
      </c>
      <c r="J313" s="126">
        <f t="shared" si="8"/>
        <v>356.01</v>
      </c>
    </row>
    <row r="314" spans="1:10" ht="15.75">
      <c r="A314" s="39">
        <f t="shared" si="9"/>
        <v>311</v>
      </c>
      <c r="B314" s="49" t="s">
        <v>202</v>
      </c>
      <c r="C314" s="49" t="s">
        <v>8882</v>
      </c>
      <c r="D314" s="49" t="s">
        <v>8883</v>
      </c>
      <c r="E314" s="49" t="s">
        <v>3592</v>
      </c>
      <c r="F314" s="49"/>
      <c r="G314" s="49" t="s">
        <v>8273</v>
      </c>
      <c r="H314" s="123">
        <v>474.68</v>
      </c>
      <c r="I314" s="35">
        <v>0.25</v>
      </c>
      <c r="J314" s="126">
        <f t="shared" ref="J314:J377" si="10">H314*(1-I314)</f>
        <v>356.01</v>
      </c>
    </row>
    <row r="315" spans="1:10" ht="15.75">
      <c r="A315" s="39">
        <f t="shared" si="9"/>
        <v>312</v>
      </c>
      <c r="B315" s="49" t="s">
        <v>202</v>
      </c>
      <c r="C315" s="49" t="s">
        <v>8884</v>
      </c>
      <c r="D315" s="49" t="s">
        <v>8885</v>
      </c>
      <c r="E315" s="49" t="s">
        <v>3592</v>
      </c>
      <c r="F315" s="49"/>
      <c r="G315" s="49" t="s">
        <v>8273</v>
      </c>
      <c r="H315" s="123">
        <v>290.79000000000002</v>
      </c>
      <c r="I315" s="35">
        <v>0.25</v>
      </c>
      <c r="J315" s="126">
        <f t="shared" si="10"/>
        <v>218.09250000000003</v>
      </c>
    </row>
    <row r="316" spans="1:10" ht="15.75">
      <c r="A316" s="39">
        <f t="shared" si="9"/>
        <v>313</v>
      </c>
      <c r="B316" s="49" t="s">
        <v>202</v>
      </c>
      <c r="C316" s="49" t="s">
        <v>8886</v>
      </c>
      <c r="D316" s="49" t="s">
        <v>8887</v>
      </c>
      <c r="E316" s="49" t="s">
        <v>3592</v>
      </c>
      <c r="F316" s="49"/>
      <c r="G316" s="49" t="s">
        <v>8273</v>
      </c>
      <c r="H316" s="123">
        <v>314.94</v>
      </c>
      <c r="I316" s="35">
        <v>0.25</v>
      </c>
      <c r="J316" s="126">
        <f t="shared" si="10"/>
        <v>236.20499999999998</v>
      </c>
    </row>
    <row r="317" spans="1:10" ht="15.75">
      <c r="A317" s="39">
        <f t="shared" si="9"/>
        <v>314</v>
      </c>
      <c r="B317" s="49" t="s">
        <v>202</v>
      </c>
      <c r="C317" s="49" t="s">
        <v>8888</v>
      </c>
      <c r="D317" s="49" t="s">
        <v>8889</v>
      </c>
      <c r="E317" s="49" t="s">
        <v>3592</v>
      </c>
      <c r="F317" s="49"/>
      <c r="G317" s="49" t="s">
        <v>8273</v>
      </c>
      <c r="H317" s="123">
        <v>314.94</v>
      </c>
      <c r="I317" s="35">
        <v>0.25</v>
      </c>
      <c r="J317" s="126">
        <f t="shared" si="10"/>
        <v>236.20499999999998</v>
      </c>
    </row>
    <row r="318" spans="1:10" ht="15.75">
      <c r="A318" s="39">
        <f t="shared" si="9"/>
        <v>315</v>
      </c>
      <c r="B318" s="49" t="s">
        <v>202</v>
      </c>
      <c r="C318" s="49" t="s">
        <v>8890</v>
      </c>
      <c r="D318" s="49" t="s">
        <v>8891</v>
      </c>
      <c r="E318" s="49" t="s">
        <v>3592</v>
      </c>
      <c r="F318" s="49"/>
      <c r="G318" s="49" t="s">
        <v>8273</v>
      </c>
      <c r="H318" s="123">
        <v>219.45</v>
      </c>
      <c r="I318" s="35">
        <v>0.25</v>
      </c>
      <c r="J318" s="126">
        <f t="shared" si="10"/>
        <v>164.58749999999998</v>
      </c>
    </row>
    <row r="319" spans="1:10" ht="15.75">
      <c r="A319" s="39">
        <f t="shared" si="9"/>
        <v>316</v>
      </c>
      <c r="B319" s="49" t="s">
        <v>202</v>
      </c>
      <c r="C319" s="49" t="s">
        <v>8892</v>
      </c>
      <c r="D319" s="49" t="s">
        <v>8893</v>
      </c>
      <c r="E319" s="49" t="s">
        <v>3592</v>
      </c>
      <c r="F319" s="49"/>
      <c r="G319" s="49" t="s">
        <v>8273</v>
      </c>
      <c r="H319" s="123">
        <v>300.54000000000002</v>
      </c>
      <c r="I319" s="35">
        <v>0.25</v>
      </c>
      <c r="J319" s="126">
        <f t="shared" si="10"/>
        <v>225.40500000000003</v>
      </c>
    </row>
    <row r="320" spans="1:10" ht="15.75">
      <c r="A320" s="39">
        <f t="shared" si="9"/>
        <v>317</v>
      </c>
      <c r="B320" s="49" t="s">
        <v>202</v>
      </c>
      <c r="C320" s="49" t="s">
        <v>8894</v>
      </c>
      <c r="D320" s="49" t="s">
        <v>8895</v>
      </c>
      <c r="E320" s="49" t="s">
        <v>3592</v>
      </c>
      <c r="F320" s="49"/>
      <c r="G320" s="49" t="s">
        <v>8273</v>
      </c>
      <c r="H320" s="123">
        <v>324.68</v>
      </c>
      <c r="I320" s="35">
        <v>0.25</v>
      </c>
      <c r="J320" s="126">
        <f t="shared" si="10"/>
        <v>243.51</v>
      </c>
    </row>
    <row r="321" spans="1:10" ht="15.75">
      <c r="A321" s="39">
        <f t="shared" si="9"/>
        <v>318</v>
      </c>
      <c r="B321" s="49" t="s">
        <v>202</v>
      </c>
      <c r="C321" s="49" t="s">
        <v>8896</v>
      </c>
      <c r="D321" s="49" t="s">
        <v>8895</v>
      </c>
      <c r="E321" s="49" t="s">
        <v>3592</v>
      </c>
      <c r="F321" s="49"/>
      <c r="G321" s="49" t="s">
        <v>8273</v>
      </c>
      <c r="H321" s="123">
        <v>324.68</v>
      </c>
      <c r="I321" s="35">
        <v>0.25</v>
      </c>
      <c r="J321" s="126">
        <f t="shared" si="10"/>
        <v>243.51</v>
      </c>
    </row>
    <row r="322" spans="1:10" ht="15.75">
      <c r="A322" s="39">
        <f t="shared" si="9"/>
        <v>319</v>
      </c>
      <c r="B322" s="49" t="s">
        <v>202</v>
      </c>
      <c r="C322" s="49" t="s">
        <v>8897</v>
      </c>
      <c r="D322" s="49" t="s">
        <v>8898</v>
      </c>
      <c r="E322" s="49" t="s">
        <v>3592</v>
      </c>
      <c r="F322" s="49"/>
      <c r="G322" s="49" t="s">
        <v>8273</v>
      </c>
      <c r="H322" s="123">
        <v>304.12</v>
      </c>
      <c r="I322" s="35">
        <v>0.25</v>
      </c>
      <c r="J322" s="126">
        <f t="shared" si="10"/>
        <v>228.09</v>
      </c>
    </row>
    <row r="323" spans="1:10" ht="15.75">
      <c r="A323" s="39">
        <f t="shared" si="9"/>
        <v>320</v>
      </c>
      <c r="B323" s="49" t="s">
        <v>202</v>
      </c>
      <c r="C323" s="49" t="s">
        <v>8899</v>
      </c>
      <c r="D323" s="49" t="s">
        <v>8900</v>
      </c>
      <c r="E323" s="49" t="s">
        <v>3592</v>
      </c>
      <c r="F323" s="49"/>
      <c r="G323" s="49" t="s">
        <v>8273</v>
      </c>
      <c r="H323" s="123">
        <v>332.72</v>
      </c>
      <c r="I323" s="35">
        <v>0.25</v>
      </c>
      <c r="J323" s="126">
        <f t="shared" si="10"/>
        <v>249.54000000000002</v>
      </c>
    </row>
    <row r="324" spans="1:10" ht="15.75">
      <c r="A324" s="39">
        <f t="shared" si="9"/>
        <v>321</v>
      </c>
      <c r="B324" s="49" t="s">
        <v>202</v>
      </c>
      <c r="C324" s="49" t="s">
        <v>8901</v>
      </c>
      <c r="D324" s="49" t="s">
        <v>8902</v>
      </c>
      <c r="E324" s="49" t="s">
        <v>3592</v>
      </c>
      <c r="F324" s="49"/>
      <c r="G324" s="49" t="s">
        <v>8273</v>
      </c>
      <c r="H324" s="123">
        <v>332.72</v>
      </c>
      <c r="I324" s="35">
        <v>0.25</v>
      </c>
      <c r="J324" s="126">
        <f t="shared" si="10"/>
        <v>249.54000000000002</v>
      </c>
    </row>
    <row r="325" spans="1:10" ht="15.75">
      <c r="A325" s="39">
        <f t="shared" si="9"/>
        <v>322</v>
      </c>
      <c r="B325" s="49" t="s">
        <v>202</v>
      </c>
      <c r="C325" s="49" t="s">
        <v>8903</v>
      </c>
      <c r="D325" s="49" t="s">
        <v>8904</v>
      </c>
      <c r="E325" s="49" t="s">
        <v>3592</v>
      </c>
      <c r="F325" s="49"/>
      <c r="G325" s="49" t="s">
        <v>8273</v>
      </c>
      <c r="H325" s="123">
        <v>399.36</v>
      </c>
      <c r="I325" s="35">
        <v>0.25</v>
      </c>
      <c r="J325" s="126">
        <f t="shared" si="10"/>
        <v>299.52</v>
      </c>
    </row>
    <row r="326" spans="1:10" ht="15.75">
      <c r="A326" s="39">
        <f t="shared" ref="A326:A389" si="11">A325+1</f>
        <v>323</v>
      </c>
      <c r="B326" s="49" t="s">
        <v>202</v>
      </c>
      <c r="C326" s="49" t="s">
        <v>8905</v>
      </c>
      <c r="D326" s="49" t="s">
        <v>8906</v>
      </c>
      <c r="E326" s="49" t="s">
        <v>3592</v>
      </c>
      <c r="F326" s="49"/>
      <c r="G326" s="49" t="s">
        <v>8273</v>
      </c>
      <c r="H326" s="123">
        <v>399.36</v>
      </c>
      <c r="I326" s="35">
        <v>0.25</v>
      </c>
      <c r="J326" s="126">
        <f t="shared" si="10"/>
        <v>299.52</v>
      </c>
    </row>
    <row r="327" spans="1:10" ht="15.75">
      <c r="A327" s="39">
        <f t="shared" si="11"/>
        <v>324</v>
      </c>
      <c r="B327" s="49" t="s">
        <v>202</v>
      </c>
      <c r="C327" s="49" t="s">
        <v>8907</v>
      </c>
      <c r="D327" s="49" t="s">
        <v>8908</v>
      </c>
      <c r="E327" s="49" t="s">
        <v>3592</v>
      </c>
      <c r="F327" s="49"/>
      <c r="G327" s="49" t="s">
        <v>8273</v>
      </c>
      <c r="H327" s="123">
        <v>253.71</v>
      </c>
      <c r="I327" s="35">
        <v>0.25</v>
      </c>
      <c r="J327" s="126">
        <f t="shared" si="10"/>
        <v>190.2825</v>
      </c>
    </row>
    <row r="328" spans="1:10" ht="15.75">
      <c r="A328" s="39">
        <f t="shared" si="11"/>
        <v>325</v>
      </c>
      <c r="B328" s="49" t="s">
        <v>202</v>
      </c>
      <c r="C328" s="49" t="s">
        <v>8909</v>
      </c>
      <c r="D328" s="49" t="s">
        <v>8910</v>
      </c>
      <c r="E328" s="49" t="s">
        <v>3592</v>
      </c>
      <c r="F328" s="49"/>
      <c r="G328" s="49" t="s">
        <v>8273</v>
      </c>
      <c r="H328" s="123">
        <v>313.88</v>
      </c>
      <c r="I328" s="35">
        <v>0.25</v>
      </c>
      <c r="J328" s="126">
        <f t="shared" si="10"/>
        <v>235.41</v>
      </c>
    </row>
    <row r="329" spans="1:10" ht="15.75">
      <c r="A329" s="39">
        <f t="shared" si="11"/>
        <v>326</v>
      </c>
      <c r="B329" s="49" t="s">
        <v>202</v>
      </c>
      <c r="C329" s="49" t="s">
        <v>8911</v>
      </c>
      <c r="D329" s="49" t="s">
        <v>8912</v>
      </c>
      <c r="E329" s="49" t="s">
        <v>3592</v>
      </c>
      <c r="F329" s="49"/>
      <c r="G329" s="49" t="s">
        <v>8273</v>
      </c>
      <c r="H329" s="123">
        <v>342.46</v>
      </c>
      <c r="I329" s="35">
        <v>0.25</v>
      </c>
      <c r="J329" s="126">
        <f t="shared" si="10"/>
        <v>256.84499999999997</v>
      </c>
    </row>
    <row r="330" spans="1:10" ht="15.75">
      <c r="A330" s="39">
        <f t="shared" si="11"/>
        <v>327</v>
      </c>
      <c r="B330" s="49" t="s">
        <v>202</v>
      </c>
      <c r="C330" s="49" t="s">
        <v>8913</v>
      </c>
      <c r="D330" s="49" t="s">
        <v>8914</v>
      </c>
      <c r="E330" s="49" t="s">
        <v>3592</v>
      </c>
      <c r="F330" s="49"/>
      <c r="G330" s="49" t="s">
        <v>8273</v>
      </c>
      <c r="H330" s="123">
        <v>342.46</v>
      </c>
      <c r="I330" s="35">
        <v>0.25</v>
      </c>
      <c r="J330" s="126">
        <f t="shared" si="10"/>
        <v>256.84499999999997</v>
      </c>
    </row>
    <row r="331" spans="1:10" ht="15.75">
      <c r="A331" s="39">
        <f t="shared" si="11"/>
        <v>328</v>
      </c>
      <c r="B331" s="49" t="s">
        <v>202</v>
      </c>
      <c r="C331" s="49" t="s">
        <v>8915</v>
      </c>
      <c r="D331" s="49" t="s">
        <v>8916</v>
      </c>
      <c r="E331" s="49" t="s">
        <v>3592</v>
      </c>
      <c r="F331" s="49"/>
      <c r="G331" s="49" t="s">
        <v>8273</v>
      </c>
      <c r="H331" s="123">
        <v>391.9</v>
      </c>
      <c r="I331" s="35">
        <v>0.25</v>
      </c>
      <c r="J331" s="126">
        <f t="shared" si="10"/>
        <v>293.92499999999995</v>
      </c>
    </row>
    <row r="332" spans="1:10" ht="15.75">
      <c r="A332" s="39">
        <f t="shared" si="11"/>
        <v>329</v>
      </c>
      <c r="B332" s="49" t="s">
        <v>202</v>
      </c>
      <c r="C332" s="49" t="s">
        <v>8917</v>
      </c>
      <c r="D332" s="49" t="s">
        <v>8918</v>
      </c>
      <c r="E332" s="49" t="s">
        <v>3592</v>
      </c>
      <c r="F332" s="49"/>
      <c r="G332" s="49" t="s">
        <v>8273</v>
      </c>
      <c r="H332" s="123">
        <v>448.12</v>
      </c>
      <c r="I332" s="35">
        <v>0.25</v>
      </c>
      <c r="J332" s="126">
        <f t="shared" si="10"/>
        <v>336.09000000000003</v>
      </c>
    </row>
    <row r="333" spans="1:10" ht="15.75">
      <c r="A333" s="39">
        <f t="shared" si="11"/>
        <v>330</v>
      </c>
      <c r="B333" s="49" t="s">
        <v>202</v>
      </c>
      <c r="C333" s="49" t="s">
        <v>8919</v>
      </c>
      <c r="D333" s="49" t="s">
        <v>8920</v>
      </c>
      <c r="E333" s="49" t="s">
        <v>3592</v>
      </c>
      <c r="F333" s="49"/>
      <c r="G333" s="49" t="s">
        <v>8273</v>
      </c>
      <c r="H333" s="123">
        <v>448.12</v>
      </c>
      <c r="I333" s="35">
        <v>0.25</v>
      </c>
      <c r="J333" s="126">
        <f t="shared" si="10"/>
        <v>336.09000000000003</v>
      </c>
    </row>
    <row r="334" spans="1:10" ht="15.75">
      <c r="A334" s="39">
        <f t="shared" si="11"/>
        <v>331</v>
      </c>
      <c r="B334" s="49" t="s">
        <v>202</v>
      </c>
      <c r="C334" s="49" t="s">
        <v>8921</v>
      </c>
      <c r="D334" s="49" t="s">
        <v>8922</v>
      </c>
      <c r="E334" s="49" t="s">
        <v>3592</v>
      </c>
      <c r="F334" s="49"/>
      <c r="G334" s="49" t="s">
        <v>8273</v>
      </c>
      <c r="H334" s="123">
        <v>420.49</v>
      </c>
      <c r="I334" s="35">
        <v>0.25</v>
      </c>
      <c r="J334" s="126">
        <f t="shared" si="10"/>
        <v>315.36750000000001</v>
      </c>
    </row>
    <row r="335" spans="1:10" ht="15.75">
      <c r="A335" s="39">
        <f t="shared" si="11"/>
        <v>332</v>
      </c>
      <c r="B335" s="49" t="s">
        <v>202</v>
      </c>
      <c r="C335" s="49" t="s">
        <v>8923</v>
      </c>
      <c r="D335" s="49" t="s">
        <v>8924</v>
      </c>
      <c r="E335" s="49" t="s">
        <v>3592</v>
      </c>
      <c r="F335" s="49"/>
      <c r="G335" s="49" t="s">
        <v>8273</v>
      </c>
      <c r="H335" s="123">
        <v>420.49</v>
      </c>
      <c r="I335" s="35">
        <v>0.25</v>
      </c>
      <c r="J335" s="126">
        <f t="shared" si="10"/>
        <v>315.36750000000001</v>
      </c>
    </row>
    <row r="336" spans="1:10" ht="15.75">
      <c r="A336" s="39">
        <f t="shared" si="11"/>
        <v>333</v>
      </c>
      <c r="B336" s="49" t="s">
        <v>202</v>
      </c>
      <c r="C336" s="49" t="s">
        <v>8925</v>
      </c>
      <c r="D336" s="49" t="s">
        <v>8926</v>
      </c>
      <c r="E336" s="49" t="s">
        <v>3592</v>
      </c>
      <c r="F336" s="49"/>
      <c r="G336" s="49" t="s">
        <v>8273</v>
      </c>
      <c r="H336" s="123">
        <v>487.14</v>
      </c>
      <c r="I336" s="35">
        <v>0.25</v>
      </c>
      <c r="J336" s="126">
        <f t="shared" si="10"/>
        <v>365.35500000000002</v>
      </c>
    </row>
    <row r="337" spans="1:10" ht="15.75">
      <c r="A337" s="39">
        <f t="shared" si="11"/>
        <v>334</v>
      </c>
      <c r="B337" s="49" t="s">
        <v>202</v>
      </c>
      <c r="C337" s="49" t="s">
        <v>8927</v>
      </c>
      <c r="D337" s="49" t="s">
        <v>8928</v>
      </c>
      <c r="E337" s="49" t="s">
        <v>3592</v>
      </c>
      <c r="F337" s="49"/>
      <c r="G337" s="49" t="s">
        <v>8273</v>
      </c>
      <c r="H337" s="123">
        <v>487.14</v>
      </c>
      <c r="I337" s="35">
        <v>0.25</v>
      </c>
      <c r="J337" s="126">
        <f t="shared" si="10"/>
        <v>365.35500000000002</v>
      </c>
    </row>
    <row r="338" spans="1:10" ht="15.75">
      <c r="A338" s="39">
        <f t="shared" si="11"/>
        <v>335</v>
      </c>
      <c r="B338" s="49" t="s">
        <v>202</v>
      </c>
      <c r="C338" s="49" t="s">
        <v>8929</v>
      </c>
      <c r="D338" s="49" t="s">
        <v>8930</v>
      </c>
      <c r="E338" s="49" t="s">
        <v>3592</v>
      </c>
      <c r="F338" s="49"/>
      <c r="G338" s="49" t="s">
        <v>8273</v>
      </c>
      <c r="H338" s="123">
        <v>484.82</v>
      </c>
      <c r="I338" s="35">
        <v>0.25</v>
      </c>
      <c r="J338" s="126">
        <f t="shared" si="10"/>
        <v>363.61500000000001</v>
      </c>
    </row>
    <row r="339" spans="1:10" ht="15.75">
      <c r="A339" s="39">
        <f t="shared" si="11"/>
        <v>336</v>
      </c>
      <c r="B339" s="49" t="s">
        <v>202</v>
      </c>
      <c r="C339" s="49" t="s">
        <v>8931</v>
      </c>
      <c r="D339" s="49" t="s">
        <v>8932</v>
      </c>
      <c r="E339" s="49" t="s">
        <v>3592</v>
      </c>
      <c r="F339" s="49"/>
      <c r="G339" s="49" t="s">
        <v>8273</v>
      </c>
      <c r="H339" s="123">
        <v>300.73</v>
      </c>
      <c r="I339" s="35">
        <v>0.25</v>
      </c>
      <c r="J339" s="126">
        <f t="shared" si="10"/>
        <v>225.54750000000001</v>
      </c>
    </row>
    <row r="340" spans="1:10" ht="15.75">
      <c r="A340" s="39">
        <f t="shared" si="11"/>
        <v>337</v>
      </c>
      <c r="B340" s="49" t="s">
        <v>202</v>
      </c>
      <c r="C340" s="49" t="s">
        <v>8933</v>
      </c>
      <c r="D340" s="49" t="s">
        <v>8934</v>
      </c>
      <c r="E340" s="49" t="s">
        <v>3592</v>
      </c>
      <c r="F340" s="49"/>
      <c r="G340" s="49" t="s">
        <v>8273</v>
      </c>
      <c r="H340" s="123">
        <v>401.65</v>
      </c>
      <c r="I340" s="35">
        <v>0.25</v>
      </c>
      <c r="J340" s="126">
        <f t="shared" si="10"/>
        <v>301.23749999999995</v>
      </c>
    </row>
    <row r="341" spans="1:10" ht="15.75">
      <c r="A341" s="39">
        <f t="shared" si="11"/>
        <v>338</v>
      </c>
      <c r="B341" s="49" t="s">
        <v>202</v>
      </c>
      <c r="C341" s="49" t="s">
        <v>8935</v>
      </c>
      <c r="D341" s="49" t="s">
        <v>8936</v>
      </c>
      <c r="E341" s="49" t="s">
        <v>3592</v>
      </c>
      <c r="F341" s="49"/>
      <c r="G341" s="49" t="s">
        <v>8273</v>
      </c>
      <c r="H341" s="123">
        <v>459.61</v>
      </c>
      <c r="I341" s="35">
        <v>0.25</v>
      </c>
      <c r="J341" s="126">
        <f t="shared" si="10"/>
        <v>344.70749999999998</v>
      </c>
    </row>
    <row r="342" spans="1:10" ht="15.75">
      <c r="A342" s="39">
        <f t="shared" si="11"/>
        <v>339</v>
      </c>
      <c r="B342" s="49" t="s">
        <v>202</v>
      </c>
      <c r="C342" s="49" t="s">
        <v>8937</v>
      </c>
      <c r="D342" s="49" t="s">
        <v>8938</v>
      </c>
      <c r="E342" s="49" t="s">
        <v>3592</v>
      </c>
      <c r="F342" s="49"/>
      <c r="G342" s="49" t="s">
        <v>8273</v>
      </c>
      <c r="H342" s="123">
        <v>459.61</v>
      </c>
      <c r="I342" s="35">
        <v>0.25</v>
      </c>
      <c r="J342" s="126">
        <f t="shared" si="10"/>
        <v>344.70749999999998</v>
      </c>
    </row>
    <row r="343" spans="1:10" ht="15.75">
      <c r="A343" s="39">
        <f t="shared" si="11"/>
        <v>340</v>
      </c>
      <c r="B343" s="49" t="s">
        <v>202</v>
      </c>
      <c r="C343" s="49" t="s">
        <v>8939</v>
      </c>
      <c r="D343" s="49" t="s">
        <v>8940</v>
      </c>
      <c r="E343" s="49" t="s">
        <v>3592</v>
      </c>
      <c r="F343" s="49"/>
      <c r="G343" s="49" t="s">
        <v>8273</v>
      </c>
      <c r="H343" s="123">
        <v>430.24</v>
      </c>
      <c r="I343" s="35">
        <v>0.25</v>
      </c>
      <c r="J343" s="126">
        <f t="shared" si="10"/>
        <v>322.68</v>
      </c>
    </row>
    <row r="344" spans="1:10" ht="15.75">
      <c r="A344" s="39">
        <f t="shared" si="11"/>
        <v>341</v>
      </c>
      <c r="B344" s="49" t="s">
        <v>202</v>
      </c>
      <c r="C344" s="49" t="s">
        <v>8941</v>
      </c>
      <c r="D344" s="49" t="s">
        <v>8940</v>
      </c>
      <c r="E344" s="49" t="s">
        <v>3592</v>
      </c>
      <c r="F344" s="49"/>
      <c r="G344" s="49" t="s">
        <v>8273</v>
      </c>
      <c r="H344" s="123">
        <v>430.24</v>
      </c>
      <c r="I344" s="35">
        <v>0.25</v>
      </c>
      <c r="J344" s="126">
        <f t="shared" si="10"/>
        <v>322.68</v>
      </c>
    </row>
    <row r="345" spans="1:10" ht="15.75">
      <c r="A345" s="39">
        <f t="shared" si="11"/>
        <v>342</v>
      </c>
      <c r="B345" s="49" t="s">
        <v>202</v>
      </c>
      <c r="C345" s="49" t="s">
        <v>8942</v>
      </c>
      <c r="D345" s="49" t="s">
        <v>8943</v>
      </c>
      <c r="E345" s="49" t="s">
        <v>3592</v>
      </c>
      <c r="F345" s="49"/>
      <c r="G345" s="49" t="s">
        <v>8273</v>
      </c>
      <c r="H345" s="123">
        <v>340.39</v>
      </c>
      <c r="I345" s="35">
        <v>0.25</v>
      </c>
      <c r="J345" s="126">
        <f t="shared" si="10"/>
        <v>255.29249999999999</v>
      </c>
    </row>
    <row r="346" spans="1:10" ht="15.75">
      <c r="A346" s="39">
        <f t="shared" si="11"/>
        <v>343</v>
      </c>
      <c r="B346" s="49" t="s">
        <v>202</v>
      </c>
      <c r="C346" s="49" t="s">
        <v>8944</v>
      </c>
      <c r="D346" s="49" t="s">
        <v>8945</v>
      </c>
      <c r="E346" s="49" t="s">
        <v>3592</v>
      </c>
      <c r="F346" s="49"/>
      <c r="G346" s="49" t="s">
        <v>8273</v>
      </c>
      <c r="H346" s="123">
        <v>685.82</v>
      </c>
      <c r="I346" s="35">
        <v>0.25</v>
      </c>
      <c r="J346" s="126">
        <f t="shared" si="10"/>
        <v>514.36500000000001</v>
      </c>
    </row>
    <row r="347" spans="1:10" ht="15.75">
      <c r="A347" s="39">
        <f t="shared" si="11"/>
        <v>344</v>
      </c>
      <c r="B347" s="49" t="s">
        <v>202</v>
      </c>
      <c r="C347" s="49" t="s">
        <v>8946</v>
      </c>
      <c r="D347" s="49" t="s">
        <v>8947</v>
      </c>
      <c r="E347" s="49" t="s">
        <v>3592</v>
      </c>
      <c r="F347" s="49"/>
      <c r="G347" s="49" t="s">
        <v>8273</v>
      </c>
      <c r="H347" s="123">
        <v>58.34</v>
      </c>
      <c r="I347" s="35">
        <v>0.25</v>
      </c>
      <c r="J347" s="126">
        <f t="shared" si="10"/>
        <v>43.755000000000003</v>
      </c>
    </row>
    <row r="348" spans="1:10" ht="15.75">
      <c r="A348" s="39">
        <f t="shared" si="11"/>
        <v>345</v>
      </c>
      <c r="B348" s="49" t="s">
        <v>202</v>
      </c>
      <c r="C348" s="49" t="s">
        <v>8948</v>
      </c>
      <c r="D348" s="49" t="s">
        <v>8949</v>
      </c>
      <c r="E348" s="49" t="s">
        <v>3592</v>
      </c>
      <c r="F348" s="49"/>
      <c r="G348" s="49" t="s">
        <v>8273</v>
      </c>
      <c r="H348" s="123">
        <v>69.45</v>
      </c>
      <c r="I348" s="35">
        <v>0.25</v>
      </c>
      <c r="J348" s="126">
        <f t="shared" si="10"/>
        <v>52.087500000000006</v>
      </c>
    </row>
    <row r="349" spans="1:10" ht="15.75">
      <c r="A349" s="39">
        <f t="shared" si="11"/>
        <v>346</v>
      </c>
      <c r="B349" s="49" t="s">
        <v>202</v>
      </c>
      <c r="C349" s="49" t="s">
        <v>8950</v>
      </c>
      <c r="D349" s="49" t="s">
        <v>8951</v>
      </c>
      <c r="E349" s="49" t="s">
        <v>3592</v>
      </c>
      <c r="F349" s="49"/>
      <c r="G349" s="49" t="s">
        <v>8273</v>
      </c>
      <c r="H349" s="123">
        <v>69.45</v>
      </c>
      <c r="I349" s="35">
        <v>0.25</v>
      </c>
      <c r="J349" s="126">
        <f t="shared" si="10"/>
        <v>52.087500000000006</v>
      </c>
    </row>
    <row r="350" spans="1:10" ht="15.75">
      <c r="A350" s="39">
        <f t="shared" si="11"/>
        <v>347</v>
      </c>
      <c r="B350" s="49" t="s">
        <v>202</v>
      </c>
      <c r="C350" s="49" t="s">
        <v>8952</v>
      </c>
      <c r="D350" s="49" t="s">
        <v>8953</v>
      </c>
      <c r="E350" s="49" t="s">
        <v>3592</v>
      </c>
      <c r="F350" s="49"/>
      <c r="G350" s="49" t="s">
        <v>8273</v>
      </c>
      <c r="H350" s="123">
        <v>66.67</v>
      </c>
      <c r="I350" s="35">
        <v>0.25</v>
      </c>
      <c r="J350" s="126">
        <f t="shared" si="10"/>
        <v>50.002499999999998</v>
      </c>
    </row>
    <row r="351" spans="1:10" ht="15.75">
      <c r="A351" s="39">
        <f t="shared" si="11"/>
        <v>348</v>
      </c>
      <c r="B351" s="49" t="s">
        <v>202</v>
      </c>
      <c r="C351" s="49" t="s">
        <v>8954</v>
      </c>
      <c r="D351" s="49" t="s">
        <v>8955</v>
      </c>
      <c r="E351" s="49" t="s">
        <v>3592</v>
      </c>
      <c r="F351" s="49"/>
      <c r="G351" s="49" t="s">
        <v>8273</v>
      </c>
      <c r="H351" s="123">
        <v>83.34</v>
      </c>
      <c r="I351" s="35">
        <v>0.25</v>
      </c>
      <c r="J351" s="126">
        <f t="shared" si="10"/>
        <v>62.505000000000003</v>
      </c>
    </row>
    <row r="352" spans="1:10" ht="15.75">
      <c r="A352" s="39">
        <f t="shared" si="11"/>
        <v>349</v>
      </c>
      <c r="B352" s="49" t="s">
        <v>202</v>
      </c>
      <c r="C352" s="49" t="s">
        <v>8956</v>
      </c>
      <c r="D352" s="49" t="s">
        <v>8957</v>
      </c>
      <c r="E352" s="49" t="s">
        <v>3592</v>
      </c>
      <c r="F352" s="49"/>
      <c r="G352" s="49" t="s">
        <v>8273</v>
      </c>
      <c r="H352" s="123">
        <v>1.17</v>
      </c>
      <c r="I352" s="35">
        <v>0.25</v>
      </c>
      <c r="J352" s="126">
        <f t="shared" si="10"/>
        <v>0.87749999999999995</v>
      </c>
    </row>
    <row r="353" spans="1:10" ht="15.75">
      <c r="A353" s="39">
        <f t="shared" si="11"/>
        <v>350</v>
      </c>
      <c r="B353" s="49" t="s">
        <v>202</v>
      </c>
      <c r="C353" s="49" t="s">
        <v>8958</v>
      </c>
      <c r="D353" s="49" t="s">
        <v>8959</v>
      </c>
      <c r="E353" s="49" t="s">
        <v>3592</v>
      </c>
      <c r="F353" s="49"/>
      <c r="G353" s="49" t="s">
        <v>8273</v>
      </c>
      <c r="H353" s="123">
        <v>419.76</v>
      </c>
      <c r="I353" s="35">
        <v>0.25</v>
      </c>
      <c r="J353" s="126">
        <f t="shared" si="10"/>
        <v>314.82</v>
      </c>
    </row>
    <row r="354" spans="1:10" ht="15.75">
      <c r="A354" s="39">
        <f t="shared" si="11"/>
        <v>351</v>
      </c>
      <c r="B354" s="49" t="s">
        <v>202</v>
      </c>
      <c r="C354" s="49" t="s">
        <v>8960</v>
      </c>
      <c r="D354" s="49" t="s">
        <v>8961</v>
      </c>
      <c r="E354" s="49" t="s">
        <v>3592</v>
      </c>
      <c r="F354" s="49"/>
      <c r="G354" s="49" t="s">
        <v>8273</v>
      </c>
      <c r="H354" s="123">
        <v>427.54</v>
      </c>
      <c r="I354" s="35">
        <v>0.25</v>
      </c>
      <c r="J354" s="126">
        <f t="shared" si="10"/>
        <v>320.65500000000003</v>
      </c>
    </row>
    <row r="355" spans="1:10" ht="15.75">
      <c r="A355" s="39">
        <f t="shared" si="11"/>
        <v>352</v>
      </c>
      <c r="B355" s="49" t="s">
        <v>202</v>
      </c>
      <c r="C355" s="49" t="s">
        <v>8962</v>
      </c>
      <c r="D355" s="49" t="s">
        <v>8963</v>
      </c>
      <c r="E355" s="49" t="s">
        <v>3592</v>
      </c>
      <c r="F355" s="49"/>
      <c r="G355" s="49" t="s">
        <v>8273</v>
      </c>
      <c r="H355" s="123">
        <v>465.31</v>
      </c>
      <c r="I355" s="35">
        <v>0.25</v>
      </c>
      <c r="J355" s="126">
        <f t="shared" si="10"/>
        <v>348.98250000000002</v>
      </c>
    </row>
    <row r="356" spans="1:10" ht="15.75">
      <c r="A356" s="39">
        <f t="shared" si="11"/>
        <v>353</v>
      </c>
      <c r="B356" s="49" t="s">
        <v>202</v>
      </c>
      <c r="C356" s="49" t="s">
        <v>8964</v>
      </c>
      <c r="D356" s="49" t="s">
        <v>8965</v>
      </c>
      <c r="E356" s="49" t="s">
        <v>3592</v>
      </c>
      <c r="F356" s="49"/>
      <c r="G356" s="49" t="s">
        <v>8273</v>
      </c>
      <c r="H356" s="123">
        <v>473.09</v>
      </c>
      <c r="I356" s="35">
        <v>0.25</v>
      </c>
      <c r="J356" s="126">
        <f t="shared" si="10"/>
        <v>354.8175</v>
      </c>
    </row>
    <row r="357" spans="1:10" ht="15.75">
      <c r="A357" s="39">
        <f t="shared" si="11"/>
        <v>354</v>
      </c>
      <c r="B357" s="49" t="s">
        <v>202</v>
      </c>
      <c r="C357" s="49" t="s">
        <v>8966</v>
      </c>
      <c r="D357" s="49" t="s">
        <v>8967</v>
      </c>
      <c r="E357" s="49" t="s">
        <v>3592</v>
      </c>
      <c r="F357" s="49"/>
      <c r="G357" s="49" t="s">
        <v>8273</v>
      </c>
      <c r="H357" s="123">
        <v>314.27</v>
      </c>
      <c r="I357" s="35">
        <v>0.25</v>
      </c>
      <c r="J357" s="126">
        <f t="shared" si="10"/>
        <v>235.70249999999999</v>
      </c>
    </row>
    <row r="358" spans="1:10" ht="15.75">
      <c r="A358" s="39">
        <f t="shared" si="11"/>
        <v>355</v>
      </c>
      <c r="B358" s="49" t="s">
        <v>202</v>
      </c>
      <c r="C358" s="49" t="s">
        <v>8968</v>
      </c>
      <c r="D358" s="49" t="s">
        <v>8969</v>
      </c>
      <c r="E358" s="49" t="s">
        <v>3592</v>
      </c>
      <c r="F358" s="49"/>
      <c r="G358" s="49" t="s">
        <v>8273</v>
      </c>
      <c r="H358" s="123">
        <v>322.05</v>
      </c>
      <c r="I358" s="35">
        <v>0.25</v>
      </c>
      <c r="J358" s="126">
        <f t="shared" si="10"/>
        <v>241.53750000000002</v>
      </c>
    </row>
    <row r="359" spans="1:10" ht="15.75">
      <c r="A359" s="39">
        <f t="shared" si="11"/>
        <v>356</v>
      </c>
      <c r="B359" s="49" t="s">
        <v>202</v>
      </c>
      <c r="C359" s="49" t="s">
        <v>8970</v>
      </c>
      <c r="D359" s="49" t="s">
        <v>8971</v>
      </c>
      <c r="E359" s="49" t="s">
        <v>3592</v>
      </c>
      <c r="F359" s="49"/>
      <c r="G359" s="49" t="s">
        <v>8273</v>
      </c>
      <c r="H359" s="123">
        <v>797.77</v>
      </c>
      <c r="I359" s="35">
        <v>0.25</v>
      </c>
      <c r="J359" s="126">
        <f t="shared" si="10"/>
        <v>598.32749999999999</v>
      </c>
    </row>
    <row r="360" spans="1:10" ht="15.75">
      <c r="A360" s="39">
        <f t="shared" si="11"/>
        <v>357</v>
      </c>
      <c r="B360" s="49" t="s">
        <v>202</v>
      </c>
      <c r="C360" s="49" t="s">
        <v>8972</v>
      </c>
      <c r="D360" s="49" t="s">
        <v>8973</v>
      </c>
      <c r="E360" s="49" t="s">
        <v>3592</v>
      </c>
      <c r="F360" s="49"/>
      <c r="G360" s="49" t="s">
        <v>8273</v>
      </c>
      <c r="H360" s="123">
        <v>813.33</v>
      </c>
      <c r="I360" s="35">
        <v>0.25</v>
      </c>
      <c r="J360" s="126">
        <f t="shared" si="10"/>
        <v>609.99750000000006</v>
      </c>
    </row>
    <row r="361" spans="1:10" ht="15.75">
      <c r="A361" s="39">
        <f t="shared" si="11"/>
        <v>358</v>
      </c>
      <c r="B361" s="49" t="s">
        <v>202</v>
      </c>
      <c r="C361" s="49" t="s">
        <v>8974</v>
      </c>
      <c r="D361" s="49" t="s">
        <v>8975</v>
      </c>
      <c r="E361" s="49" t="s">
        <v>3592</v>
      </c>
      <c r="F361" s="49"/>
      <c r="G361" s="49" t="s">
        <v>8273</v>
      </c>
      <c r="H361" s="123">
        <v>888.88</v>
      </c>
      <c r="I361" s="35">
        <v>0.25</v>
      </c>
      <c r="J361" s="126">
        <f t="shared" si="10"/>
        <v>666.66</v>
      </c>
    </row>
    <row r="362" spans="1:10" ht="15.75">
      <c r="A362" s="39">
        <f t="shared" si="11"/>
        <v>359</v>
      </c>
      <c r="B362" s="49" t="s">
        <v>202</v>
      </c>
      <c r="C362" s="49" t="s">
        <v>8976</v>
      </c>
      <c r="D362" s="49" t="s">
        <v>8977</v>
      </c>
      <c r="E362" s="49" t="s">
        <v>3592</v>
      </c>
      <c r="F362" s="49"/>
      <c r="G362" s="49" t="s">
        <v>8273</v>
      </c>
      <c r="H362" s="123">
        <v>904.44</v>
      </c>
      <c r="I362" s="35">
        <v>0.25</v>
      </c>
      <c r="J362" s="126">
        <f t="shared" si="10"/>
        <v>678.33</v>
      </c>
    </row>
    <row r="363" spans="1:10" ht="15.75">
      <c r="A363" s="39">
        <f t="shared" si="11"/>
        <v>360</v>
      </c>
      <c r="B363" s="49" t="s">
        <v>202</v>
      </c>
      <c r="C363" s="49" t="s">
        <v>8978</v>
      </c>
      <c r="D363" s="49" t="s">
        <v>8979</v>
      </c>
      <c r="E363" s="49" t="s">
        <v>3592</v>
      </c>
      <c r="F363" s="49"/>
      <c r="G363" s="49" t="s">
        <v>8273</v>
      </c>
      <c r="H363" s="123">
        <v>586.79999999999995</v>
      </c>
      <c r="I363" s="35">
        <v>0.25</v>
      </c>
      <c r="J363" s="126">
        <f t="shared" si="10"/>
        <v>440.09999999999997</v>
      </c>
    </row>
    <row r="364" spans="1:10" ht="15.75">
      <c r="A364" s="39">
        <f t="shared" si="11"/>
        <v>361</v>
      </c>
      <c r="B364" s="49" t="s">
        <v>202</v>
      </c>
      <c r="C364" s="49" t="s">
        <v>8980</v>
      </c>
      <c r="D364" s="49" t="s">
        <v>8981</v>
      </c>
      <c r="E364" s="49" t="s">
        <v>3592</v>
      </c>
      <c r="F364" s="49"/>
      <c r="G364" s="49" t="s">
        <v>8273</v>
      </c>
      <c r="H364" s="123">
        <v>602.35</v>
      </c>
      <c r="I364" s="35">
        <v>0.25</v>
      </c>
      <c r="J364" s="126">
        <f t="shared" si="10"/>
        <v>451.76250000000005</v>
      </c>
    </row>
    <row r="365" spans="1:10" ht="15.75">
      <c r="A365" s="39">
        <f t="shared" si="11"/>
        <v>362</v>
      </c>
      <c r="B365" s="49" t="s">
        <v>202</v>
      </c>
      <c r="C365" s="49" t="s">
        <v>8982</v>
      </c>
      <c r="D365" s="49" t="s">
        <v>8983</v>
      </c>
      <c r="E365" s="49" t="s">
        <v>3592</v>
      </c>
      <c r="F365" s="49"/>
      <c r="G365" s="49" t="s">
        <v>8273</v>
      </c>
      <c r="H365" s="123">
        <v>1700.97</v>
      </c>
      <c r="I365" s="35">
        <v>0.25</v>
      </c>
      <c r="J365" s="126">
        <f t="shared" si="10"/>
        <v>1275.7275</v>
      </c>
    </row>
    <row r="366" spans="1:10" ht="15.75">
      <c r="A366" s="39">
        <f t="shared" si="11"/>
        <v>363</v>
      </c>
      <c r="B366" s="49" t="s">
        <v>202</v>
      </c>
      <c r="C366" s="49" t="s">
        <v>8984</v>
      </c>
      <c r="D366" s="49" t="s">
        <v>8985</v>
      </c>
      <c r="E366" s="49" t="s">
        <v>3592</v>
      </c>
      <c r="F366" s="49"/>
      <c r="G366" s="49" t="s">
        <v>8273</v>
      </c>
      <c r="H366" s="123">
        <v>1700.97</v>
      </c>
      <c r="I366" s="35">
        <v>0.25</v>
      </c>
      <c r="J366" s="126">
        <f t="shared" si="10"/>
        <v>1275.7275</v>
      </c>
    </row>
    <row r="367" spans="1:10" ht="15.75">
      <c r="A367" s="39">
        <f t="shared" si="11"/>
        <v>364</v>
      </c>
      <c r="B367" s="49" t="s">
        <v>202</v>
      </c>
      <c r="C367" s="49" t="s">
        <v>8986</v>
      </c>
      <c r="D367" s="49" t="s">
        <v>8987</v>
      </c>
      <c r="E367" s="49" t="s">
        <v>3592</v>
      </c>
      <c r="F367" s="49"/>
      <c r="G367" s="49" t="s">
        <v>8273</v>
      </c>
      <c r="H367" s="123">
        <v>1981</v>
      </c>
      <c r="I367" s="35">
        <v>0.25</v>
      </c>
      <c r="J367" s="126">
        <f t="shared" si="10"/>
        <v>1485.75</v>
      </c>
    </row>
    <row r="368" spans="1:10" ht="15.75">
      <c r="A368" s="39">
        <f t="shared" si="11"/>
        <v>365</v>
      </c>
      <c r="B368" s="49" t="s">
        <v>202</v>
      </c>
      <c r="C368" s="49" t="s">
        <v>8988</v>
      </c>
      <c r="D368" s="49" t="s">
        <v>8989</v>
      </c>
      <c r="E368" s="49" t="s">
        <v>3592</v>
      </c>
      <c r="F368" s="49"/>
      <c r="G368" s="49" t="s">
        <v>8273</v>
      </c>
      <c r="H368" s="123">
        <v>1885.34</v>
      </c>
      <c r="I368" s="35">
        <v>0.25</v>
      </c>
      <c r="J368" s="126">
        <f t="shared" si="10"/>
        <v>1414.0049999999999</v>
      </c>
    </row>
    <row r="369" spans="1:10" ht="15.75">
      <c r="A369" s="39">
        <f t="shared" si="11"/>
        <v>366</v>
      </c>
      <c r="B369" s="49" t="s">
        <v>202</v>
      </c>
      <c r="C369" s="49" t="s">
        <v>8990</v>
      </c>
      <c r="D369" s="49" t="s">
        <v>8991</v>
      </c>
      <c r="E369" s="49" t="s">
        <v>3592</v>
      </c>
      <c r="F369" s="49"/>
      <c r="G369" s="49" t="s">
        <v>8273</v>
      </c>
      <c r="H369" s="123">
        <v>1885.34</v>
      </c>
      <c r="I369" s="35">
        <v>0.25</v>
      </c>
      <c r="J369" s="126">
        <f t="shared" si="10"/>
        <v>1414.0049999999999</v>
      </c>
    </row>
    <row r="370" spans="1:10" ht="15.75">
      <c r="A370" s="39">
        <f t="shared" si="11"/>
        <v>367</v>
      </c>
      <c r="B370" s="49" t="s">
        <v>202</v>
      </c>
      <c r="C370" s="49" t="s">
        <v>8992</v>
      </c>
      <c r="D370" s="49" t="s">
        <v>8993</v>
      </c>
      <c r="E370" s="49" t="s">
        <v>3592</v>
      </c>
      <c r="F370" s="49"/>
      <c r="G370" s="49" t="s">
        <v>8273</v>
      </c>
      <c r="H370" s="123">
        <v>2165.33</v>
      </c>
      <c r="I370" s="35">
        <v>0.25</v>
      </c>
      <c r="J370" s="126">
        <f t="shared" si="10"/>
        <v>1623.9974999999999</v>
      </c>
    </row>
    <row r="371" spans="1:10" ht="15.75">
      <c r="A371" s="39">
        <f t="shared" si="11"/>
        <v>368</v>
      </c>
      <c r="B371" s="49" t="s">
        <v>202</v>
      </c>
      <c r="C371" s="49" t="s">
        <v>8994</v>
      </c>
      <c r="D371" s="49" t="s">
        <v>8995</v>
      </c>
      <c r="E371" s="49" t="s">
        <v>3592</v>
      </c>
      <c r="F371" s="49"/>
      <c r="G371" s="49" t="s">
        <v>8273</v>
      </c>
      <c r="H371" s="123">
        <v>1283.33</v>
      </c>
      <c r="I371" s="35">
        <v>0.25</v>
      </c>
      <c r="J371" s="126">
        <f t="shared" si="10"/>
        <v>962.49749999999995</v>
      </c>
    </row>
    <row r="372" spans="1:10" ht="15.75">
      <c r="A372" s="39">
        <f t="shared" si="11"/>
        <v>369</v>
      </c>
      <c r="B372" s="49" t="s">
        <v>202</v>
      </c>
      <c r="C372" s="49" t="s">
        <v>8996</v>
      </c>
      <c r="D372" s="49" t="s">
        <v>8995</v>
      </c>
      <c r="E372" s="49" t="s">
        <v>3592</v>
      </c>
      <c r="F372" s="49"/>
      <c r="G372" s="49" t="s">
        <v>8273</v>
      </c>
      <c r="H372" s="123">
        <v>1283.33</v>
      </c>
      <c r="I372" s="35">
        <v>0.25</v>
      </c>
      <c r="J372" s="126">
        <f t="shared" si="10"/>
        <v>962.49749999999995</v>
      </c>
    </row>
    <row r="373" spans="1:10" ht="15.75">
      <c r="A373" s="39">
        <f t="shared" si="11"/>
        <v>370</v>
      </c>
      <c r="B373" s="49" t="s">
        <v>202</v>
      </c>
      <c r="C373" s="49" t="s">
        <v>8997</v>
      </c>
      <c r="D373" s="49" t="s">
        <v>8998</v>
      </c>
      <c r="E373" s="49" t="s">
        <v>3592</v>
      </c>
      <c r="F373" s="49"/>
      <c r="G373" s="49" t="s">
        <v>8273</v>
      </c>
      <c r="H373" s="123">
        <v>1563.33</v>
      </c>
      <c r="I373" s="35">
        <v>0.25</v>
      </c>
      <c r="J373" s="126">
        <f t="shared" si="10"/>
        <v>1172.4974999999999</v>
      </c>
    </row>
    <row r="374" spans="1:10" ht="15.75">
      <c r="A374" s="39">
        <f t="shared" si="11"/>
        <v>371</v>
      </c>
      <c r="B374" s="49" t="s">
        <v>202</v>
      </c>
      <c r="C374" s="49" t="s">
        <v>8999</v>
      </c>
      <c r="D374" s="49" t="s">
        <v>9000</v>
      </c>
      <c r="E374" s="49" t="s">
        <v>3592</v>
      </c>
      <c r="F374" s="49"/>
      <c r="G374" s="49" t="s">
        <v>8273</v>
      </c>
      <c r="H374" s="123">
        <v>847</v>
      </c>
      <c r="I374" s="35">
        <v>0.25</v>
      </c>
      <c r="J374" s="126">
        <f t="shared" si="10"/>
        <v>635.25</v>
      </c>
    </row>
    <row r="375" spans="1:10" ht="15.75">
      <c r="A375" s="39">
        <f t="shared" si="11"/>
        <v>372</v>
      </c>
      <c r="B375" s="49" t="s">
        <v>202</v>
      </c>
      <c r="C375" s="49" t="s">
        <v>9001</v>
      </c>
      <c r="D375" s="49" t="s">
        <v>9002</v>
      </c>
      <c r="E375" s="49" t="s">
        <v>3592</v>
      </c>
      <c r="F375" s="49"/>
      <c r="G375" s="49" t="s">
        <v>8273</v>
      </c>
      <c r="H375" s="123">
        <v>847</v>
      </c>
      <c r="I375" s="35">
        <v>0.25</v>
      </c>
      <c r="J375" s="126">
        <f t="shared" si="10"/>
        <v>635.25</v>
      </c>
    </row>
    <row r="376" spans="1:10" ht="15.75">
      <c r="A376" s="39">
        <f t="shared" si="11"/>
        <v>373</v>
      </c>
      <c r="B376" s="49" t="s">
        <v>202</v>
      </c>
      <c r="C376" s="49" t="s">
        <v>9003</v>
      </c>
      <c r="D376" s="49" t="s">
        <v>9004</v>
      </c>
      <c r="E376" s="49" t="s">
        <v>3592</v>
      </c>
      <c r="F376" s="49"/>
      <c r="G376" s="49" t="s">
        <v>8273</v>
      </c>
      <c r="H376" s="123">
        <v>847</v>
      </c>
      <c r="I376" s="35">
        <v>0.25</v>
      </c>
      <c r="J376" s="126">
        <f t="shared" si="10"/>
        <v>635.25</v>
      </c>
    </row>
    <row r="377" spans="1:10" ht="15.75">
      <c r="A377" s="39">
        <f t="shared" si="11"/>
        <v>374</v>
      </c>
      <c r="B377" s="49" t="s">
        <v>202</v>
      </c>
      <c r="C377" s="49" t="s">
        <v>9005</v>
      </c>
      <c r="D377" s="49" t="s">
        <v>9006</v>
      </c>
      <c r="E377" s="49" t="s">
        <v>3592</v>
      </c>
      <c r="F377" s="49"/>
      <c r="G377" s="49" t="s">
        <v>8273</v>
      </c>
      <c r="H377" s="123">
        <v>987</v>
      </c>
      <c r="I377" s="35">
        <v>0.25</v>
      </c>
      <c r="J377" s="126">
        <f t="shared" si="10"/>
        <v>740.25</v>
      </c>
    </row>
    <row r="378" spans="1:10" ht="15.75">
      <c r="A378" s="39">
        <f t="shared" si="11"/>
        <v>375</v>
      </c>
      <c r="B378" s="49" t="s">
        <v>202</v>
      </c>
      <c r="C378" s="49" t="s">
        <v>9007</v>
      </c>
      <c r="D378" s="49" t="s">
        <v>9008</v>
      </c>
      <c r="E378" s="49" t="s">
        <v>3592</v>
      </c>
      <c r="F378" s="49"/>
      <c r="G378" s="49" t="s">
        <v>8273</v>
      </c>
      <c r="H378" s="123">
        <v>847</v>
      </c>
      <c r="I378" s="35">
        <v>0.25</v>
      </c>
      <c r="J378" s="126">
        <f t="shared" ref="J378:J441" si="12">H378*(1-I378)</f>
        <v>635.25</v>
      </c>
    </row>
    <row r="379" spans="1:10" ht="15.75">
      <c r="A379" s="39">
        <f t="shared" si="11"/>
        <v>376</v>
      </c>
      <c r="B379" s="49" t="s">
        <v>202</v>
      </c>
      <c r="C379" s="49" t="s">
        <v>9009</v>
      </c>
      <c r="D379" s="49" t="s">
        <v>9010</v>
      </c>
      <c r="E379" s="49" t="s">
        <v>3592</v>
      </c>
      <c r="F379" s="49"/>
      <c r="G379" s="49" t="s">
        <v>8273</v>
      </c>
      <c r="H379" s="123">
        <v>942.67</v>
      </c>
      <c r="I379" s="35">
        <v>0.25</v>
      </c>
      <c r="J379" s="126">
        <f t="shared" si="12"/>
        <v>707.00249999999994</v>
      </c>
    </row>
    <row r="380" spans="1:10" ht="15.75">
      <c r="A380" s="39">
        <f t="shared" si="11"/>
        <v>377</v>
      </c>
      <c r="B380" s="49" t="s">
        <v>202</v>
      </c>
      <c r="C380" s="49" t="s">
        <v>9011</v>
      </c>
      <c r="D380" s="49" t="s">
        <v>9012</v>
      </c>
      <c r="E380" s="49" t="s">
        <v>3592</v>
      </c>
      <c r="F380" s="49"/>
      <c r="G380" s="49" t="s">
        <v>8273</v>
      </c>
      <c r="H380" s="123">
        <v>942.67</v>
      </c>
      <c r="I380" s="35">
        <v>0.25</v>
      </c>
      <c r="J380" s="126">
        <f t="shared" si="12"/>
        <v>707.00249999999994</v>
      </c>
    </row>
    <row r="381" spans="1:10" ht="15.75">
      <c r="A381" s="39">
        <f t="shared" si="11"/>
        <v>378</v>
      </c>
      <c r="B381" s="49" t="s">
        <v>202</v>
      </c>
      <c r="C381" s="49" t="s">
        <v>9013</v>
      </c>
      <c r="D381" s="49" t="s">
        <v>9014</v>
      </c>
      <c r="E381" s="49" t="s">
        <v>3592</v>
      </c>
      <c r="F381" s="49"/>
      <c r="G381" s="49" t="s">
        <v>8273</v>
      </c>
      <c r="H381" s="123">
        <v>942.67</v>
      </c>
      <c r="I381" s="35">
        <v>0.25</v>
      </c>
      <c r="J381" s="126">
        <f t="shared" si="12"/>
        <v>707.00249999999994</v>
      </c>
    </row>
    <row r="382" spans="1:10" ht="15.75">
      <c r="A382" s="39">
        <f t="shared" si="11"/>
        <v>379</v>
      </c>
      <c r="B382" s="49" t="s">
        <v>202</v>
      </c>
      <c r="C382" s="49" t="s">
        <v>9015</v>
      </c>
      <c r="D382" s="49" t="s">
        <v>9016</v>
      </c>
      <c r="E382" s="49" t="s">
        <v>3592</v>
      </c>
      <c r="F382" s="49"/>
      <c r="G382" s="49" t="s">
        <v>8273</v>
      </c>
      <c r="H382" s="123">
        <v>1082.67</v>
      </c>
      <c r="I382" s="35">
        <v>0.25</v>
      </c>
      <c r="J382" s="126">
        <f t="shared" si="12"/>
        <v>812.00250000000005</v>
      </c>
    </row>
    <row r="383" spans="1:10" ht="15.75">
      <c r="A383" s="39">
        <f t="shared" si="11"/>
        <v>380</v>
      </c>
      <c r="B383" s="49" t="s">
        <v>202</v>
      </c>
      <c r="C383" s="49" t="s">
        <v>9017</v>
      </c>
      <c r="D383" s="49" t="s">
        <v>9018</v>
      </c>
      <c r="E383" s="49" t="s">
        <v>3592</v>
      </c>
      <c r="F383" s="49"/>
      <c r="G383" s="49" t="s">
        <v>8273</v>
      </c>
      <c r="H383" s="123">
        <v>942.67</v>
      </c>
      <c r="I383" s="35">
        <v>0.25</v>
      </c>
      <c r="J383" s="126">
        <f t="shared" si="12"/>
        <v>707.00249999999994</v>
      </c>
    </row>
    <row r="384" spans="1:10" ht="15.75">
      <c r="A384" s="39">
        <f t="shared" si="11"/>
        <v>381</v>
      </c>
      <c r="B384" s="49" t="s">
        <v>202</v>
      </c>
      <c r="C384" s="49" t="s">
        <v>9019</v>
      </c>
      <c r="D384" s="49" t="s">
        <v>9020</v>
      </c>
      <c r="E384" s="49" t="s">
        <v>3592</v>
      </c>
      <c r="F384" s="49"/>
      <c r="G384" s="49" t="s">
        <v>8273</v>
      </c>
      <c r="H384" s="123">
        <v>641.66999999999996</v>
      </c>
      <c r="I384" s="35">
        <v>0.25</v>
      </c>
      <c r="J384" s="126">
        <f t="shared" si="12"/>
        <v>481.25249999999994</v>
      </c>
    </row>
    <row r="385" spans="1:10" ht="15.75">
      <c r="A385" s="39">
        <f t="shared" si="11"/>
        <v>382</v>
      </c>
      <c r="B385" s="49" t="s">
        <v>202</v>
      </c>
      <c r="C385" s="49" t="s">
        <v>9021</v>
      </c>
      <c r="D385" s="49" t="s">
        <v>9022</v>
      </c>
      <c r="E385" s="49" t="s">
        <v>3592</v>
      </c>
      <c r="F385" s="49"/>
      <c r="G385" s="49" t="s">
        <v>8273</v>
      </c>
      <c r="H385" s="123">
        <v>641.66999999999996</v>
      </c>
      <c r="I385" s="35">
        <v>0.25</v>
      </c>
      <c r="J385" s="126">
        <f t="shared" si="12"/>
        <v>481.25249999999994</v>
      </c>
    </row>
    <row r="386" spans="1:10" ht="15.75">
      <c r="A386" s="39">
        <f t="shared" si="11"/>
        <v>383</v>
      </c>
      <c r="B386" s="49" t="s">
        <v>202</v>
      </c>
      <c r="C386" s="49" t="s">
        <v>9023</v>
      </c>
      <c r="D386" s="49" t="s">
        <v>9020</v>
      </c>
      <c r="E386" s="49" t="s">
        <v>3592</v>
      </c>
      <c r="F386" s="49"/>
      <c r="G386" s="49" t="s">
        <v>8273</v>
      </c>
      <c r="H386" s="123">
        <v>641.66999999999996</v>
      </c>
      <c r="I386" s="35">
        <v>0.25</v>
      </c>
      <c r="J386" s="126">
        <f t="shared" si="12"/>
        <v>481.25249999999994</v>
      </c>
    </row>
    <row r="387" spans="1:10" ht="15.75">
      <c r="A387" s="39">
        <f t="shared" si="11"/>
        <v>384</v>
      </c>
      <c r="B387" s="49" t="s">
        <v>202</v>
      </c>
      <c r="C387" s="49" t="s">
        <v>9024</v>
      </c>
      <c r="D387" s="49" t="s">
        <v>9025</v>
      </c>
      <c r="E387" s="49" t="s">
        <v>3592</v>
      </c>
      <c r="F387" s="49"/>
      <c r="G387" s="49" t="s">
        <v>8273</v>
      </c>
      <c r="H387" s="123">
        <v>781.64</v>
      </c>
      <c r="I387" s="35">
        <v>0.25</v>
      </c>
      <c r="J387" s="126">
        <f t="shared" si="12"/>
        <v>586.23</v>
      </c>
    </row>
    <row r="388" spans="1:10" ht="15.75">
      <c r="A388" s="39">
        <f t="shared" si="11"/>
        <v>385</v>
      </c>
      <c r="B388" s="49" t="s">
        <v>202</v>
      </c>
      <c r="C388" s="49" t="s">
        <v>9026</v>
      </c>
      <c r="D388" s="49" t="s">
        <v>9022</v>
      </c>
      <c r="E388" s="49" t="s">
        <v>3592</v>
      </c>
      <c r="F388" s="49"/>
      <c r="G388" s="49" t="s">
        <v>8273</v>
      </c>
      <c r="H388" s="123">
        <v>641.66999999999996</v>
      </c>
      <c r="I388" s="35">
        <v>0.25</v>
      </c>
      <c r="J388" s="126">
        <f t="shared" si="12"/>
        <v>481.25249999999994</v>
      </c>
    </row>
    <row r="389" spans="1:10" ht="15.75">
      <c r="A389" s="39">
        <f t="shared" si="11"/>
        <v>386</v>
      </c>
      <c r="B389" s="49" t="s">
        <v>202</v>
      </c>
      <c r="C389" s="49" t="s">
        <v>9027</v>
      </c>
      <c r="D389" s="49" t="s">
        <v>9028</v>
      </c>
      <c r="E389" s="49" t="s">
        <v>3592</v>
      </c>
      <c r="F389" s="49"/>
      <c r="G389" s="49" t="s">
        <v>8273</v>
      </c>
      <c r="H389" s="123">
        <v>30.82</v>
      </c>
      <c r="I389" s="35">
        <v>0.25</v>
      </c>
      <c r="J389" s="126">
        <f t="shared" si="12"/>
        <v>23.115000000000002</v>
      </c>
    </row>
    <row r="390" spans="1:10" ht="15.75">
      <c r="A390" s="39">
        <f t="shared" ref="A390:A453" si="13">A389+1</f>
        <v>387</v>
      </c>
      <c r="B390" s="49" t="s">
        <v>202</v>
      </c>
      <c r="C390" s="49" t="s">
        <v>9029</v>
      </c>
      <c r="D390" s="49" t="s">
        <v>9030</v>
      </c>
      <c r="E390" s="49" t="s">
        <v>3592</v>
      </c>
      <c r="F390" s="49"/>
      <c r="G390" s="49" t="s">
        <v>8273</v>
      </c>
      <c r="H390" s="123">
        <v>30.82</v>
      </c>
      <c r="I390" s="35">
        <v>0.25</v>
      </c>
      <c r="J390" s="126">
        <f t="shared" si="12"/>
        <v>23.115000000000002</v>
      </c>
    </row>
    <row r="391" spans="1:10" ht="15.75">
      <c r="A391" s="39">
        <f t="shared" si="13"/>
        <v>388</v>
      </c>
      <c r="B391" s="49" t="s">
        <v>202</v>
      </c>
      <c r="C391" s="49" t="s">
        <v>9031</v>
      </c>
      <c r="D391" s="49" t="s">
        <v>9032</v>
      </c>
      <c r="E391" s="49" t="s">
        <v>3592</v>
      </c>
      <c r="F391" s="49"/>
      <c r="G391" s="49" t="s">
        <v>8273</v>
      </c>
      <c r="H391" s="123">
        <v>213.22</v>
      </c>
      <c r="I391" s="35">
        <v>0.25</v>
      </c>
      <c r="J391" s="126">
        <f t="shared" si="12"/>
        <v>159.91499999999999</v>
      </c>
    </row>
    <row r="392" spans="1:10" ht="15.75">
      <c r="A392" s="39">
        <f t="shared" si="13"/>
        <v>389</v>
      </c>
      <c r="B392" s="49" t="s">
        <v>202</v>
      </c>
      <c r="C392" s="49" t="s">
        <v>9033</v>
      </c>
      <c r="D392" s="49" t="s">
        <v>9034</v>
      </c>
      <c r="E392" s="49" t="s">
        <v>3592</v>
      </c>
      <c r="F392" s="49"/>
      <c r="G392" s="49" t="s">
        <v>8273</v>
      </c>
      <c r="H392" s="123">
        <v>30.82</v>
      </c>
      <c r="I392" s="35">
        <v>0.25</v>
      </c>
      <c r="J392" s="126">
        <f t="shared" si="12"/>
        <v>23.115000000000002</v>
      </c>
    </row>
    <row r="393" spans="1:10" ht="15.75">
      <c r="A393" s="39">
        <f t="shared" si="13"/>
        <v>390</v>
      </c>
      <c r="B393" s="49" t="s">
        <v>202</v>
      </c>
      <c r="C393" s="49" t="s">
        <v>9035</v>
      </c>
      <c r="D393" s="49" t="s">
        <v>9036</v>
      </c>
      <c r="E393" s="49" t="s">
        <v>3592</v>
      </c>
      <c r="F393" s="49"/>
      <c r="G393" s="49" t="s">
        <v>8273</v>
      </c>
      <c r="H393" s="123">
        <v>213.22</v>
      </c>
      <c r="I393" s="35">
        <v>0.25</v>
      </c>
      <c r="J393" s="126">
        <f t="shared" si="12"/>
        <v>159.91499999999999</v>
      </c>
    </row>
    <row r="394" spans="1:10" ht="15.75">
      <c r="A394" s="39">
        <f t="shared" si="13"/>
        <v>391</v>
      </c>
      <c r="B394" s="49" t="s">
        <v>202</v>
      </c>
      <c r="C394" s="49" t="s">
        <v>9037</v>
      </c>
      <c r="D394" s="49" t="s">
        <v>9038</v>
      </c>
      <c r="E394" s="49" t="s">
        <v>3592</v>
      </c>
      <c r="F394" s="49"/>
      <c r="G394" s="49" t="s">
        <v>8273</v>
      </c>
      <c r="H394" s="123">
        <v>213.22</v>
      </c>
      <c r="I394" s="35">
        <v>0.25</v>
      </c>
      <c r="J394" s="126">
        <f t="shared" si="12"/>
        <v>159.91499999999999</v>
      </c>
    </row>
    <row r="395" spans="1:10" ht="15.75">
      <c r="A395" s="39">
        <f t="shared" si="13"/>
        <v>392</v>
      </c>
      <c r="B395" s="49" t="s">
        <v>202</v>
      </c>
      <c r="C395" s="49" t="s">
        <v>9039</v>
      </c>
      <c r="D395" s="49" t="s">
        <v>9040</v>
      </c>
      <c r="E395" s="49" t="s">
        <v>3592</v>
      </c>
      <c r="F395" s="49"/>
      <c r="G395" s="49" t="s">
        <v>8273</v>
      </c>
      <c r="H395" s="123">
        <v>44.15</v>
      </c>
      <c r="I395" s="35">
        <v>0.25</v>
      </c>
      <c r="J395" s="126">
        <f t="shared" si="12"/>
        <v>33.112499999999997</v>
      </c>
    </row>
    <row r="396" spans="1:10" ht="15.75">
      <c r="A396" s="39">
        <f t="shared" si="13"/>
        <v>393</v>
      </c>
      <c r="B396" s="49" t="s">
        <v>202</v>
      </c>
      <c r="C396" s="49" t="s">
        <v>9041</v>
      </c>
      <c r="D396" s="49" t="s">
        <v>9042</v>
      </c>
      <c r="E396" s="49" t="s">
        <v>3592</v>
      </c>
      <c r="F396" s="49"/>
      <c r="G396" s="49" t="s">
        <v>8273</v>
      </c>
      <c r="H396" s="123">
        <v>54.83</v>
      </c>
      <c r="I396" s="35">
        <v>0.25</v>
      </c>
      <c r="J396" s="126">
        <f t="shared" si="12"/>
        <v>41.122500000000002</v>
      </c>
    </row>
    <row r="397" spans="1:10" ht="15.75">
      <c r="A397" s="39">
        <f t="shared" si="13"/>
        <v>394</v>
      </c>
      <c r="B397" s="49" t="s">
        <v>202</v>
      </c>
      <c r="C397" s="49" t="s">
        <v>9043</v>
      </c>
      <c r="D397" s="49" t="s">
        <v>9044</v>
      </c>
      <c r="E397" s="49" t="s">
        <v>3592</v>
      </c>
      <c r="F397" s="49"/>
      <c r="G397" s="49" t="s">
        <v>8273</v>
      </c>
      <c r="H397" s="123">
        <v>372.16</v>
      </c>
      <c r="I397" s="35">
        <v>0.25</v>
      </c>
      <c r="J397" s="126">
        <f t="shared" si="12"/>
        <v>279.12</v>
      </c>
    </row>
    <row r="398" spans="1:10" ht="15.75">
      <c r="A398" s="39">
        <f t="shared" si="13"/>
        <v>395</v>
      </c>
      <c r="B398" s="49" t="s">
        <v>202</v>
      </c>
      <c r="C398" s="49" t="s">
        <v>9045</v>
      </c>
      <c r="D398" s="49" t="s">
        <v>9046</v>
      </c>
      <c r="E398" s="49" t="s">
        <v>3592</v>
      </c>
      <c r="F398" s="49"/>
      <c r="G398" s="49" t="s">
        <v>8273</v>
      </c>
      <c r="H398" s="123">
        <v>302.11</v>
      </c>
      <c r="I398" s="35">
        <v>0.25</v>
      </c>
      <c r="J398" s="126">
        <f t="shared" si="12"/>
        <v>226.58250000000001</v>
      </c>
    </row>
    <row r="399" spans="1:10" ht="15.75">
      <c r="A399" s="39">
        <f t="shared" si="13"/>
        <v>396</v>
      </c>
      <c r="B399" s="49" t="s">
        <v>202</v>
      </c>
      <c r="C399" s="49" t="s">
        <v>9047</v>
      </c>
      <c r="D399" s="49" t="s">
        <v>9048</v>
      </c>
      <c r="E399" s="49" t="s">
        <v>3592</v>
      </c>
      <c r="F399" s="49"/>
      <c r="G399" s="49" t="s">
        <v>8273</v>
      </c>
      <c r="H399" s="123">
        <v>2363.5100000000002</v>
      </c>
      <c r="I399" s="35">
        <v>0.25</v>
      </c>
      <c r="J399" s="126">
        <f t="shared" si="12"/>
        <v>1772.6325000000002</v>
      </c>
    </row>
    <row r="400" spans="1:10" ht="15.75">
      <c r="A400" s="39">
        <f t="shared" si="13"/>
        <v>397</v>
      </c>
      <c r="B400" s="49" t="s">
        <v>202</v>
      </c>
      <c r="C400" s="49" t="s">
        <v>9049</v>
      </c>
      <c r="D400" s="49" t="s">
        <v>9050</v>
      </c>
      <c r="E400" s="49" t="s">
        <v>3592</v>
      </c>
      <c r="F400" s="49"/>
      <c r="G400" s="49" t="s">
        <v>8273</v>
      </c>
      <c r="H400" s="123">
        <v>2857.5</v>
      </c>
      <c r="I400" s="35">
        <v>0.25</v>
      </c>
      <c r="J400" s="126">
        <f t="shared" si="12"/>
        <v>2143.125</v>
      </c>
    </row>
    <row r="401" spans="1:10" ht="15.75">
      <c r="A401" s="39">
        <f t="shared" si="13"/>
        <v>398</v>
      </c>
      <c r="B401" s="49" t="s">
        <v>202</v>
      </c>
      <c r="C401" s="49" t="s">
        <v>9051</v>
      </c>
      <c r="D401" s="49" t="s">
        <v>9052</v>
      </c>
      <c r="E401" s="49" t="s">
        <v>3592</v>
      </c>
      <c r="F401" s="49"/>
      <c r="G401" s="49" t="s">
        <v>8273</v>
      </c>
      <c r="H401" s="123">
        <v>847.78</v>
      </c>
      <c r="I401" s="35">
        <v>0.25</v>
      </c>
      <c r="J401" s="126">
        <f t="shared" si="12"/>
        <v>635.83500000000004</v>
      </c>
    </row>
    <row r="402" spans="1:10" ht="15.75">
      <c r="A402" s="39">
        <f t="shared" si="13"/>
        <v>399</v>
      </c>
      <c r="B402" s="49" t="s">
        <v>202</v>
      </c>
      <c r="C402" s="49" t="s">
        <v>9053</v>
      </c>
      <c r="D402" s="49" t="s">
        <v>9054</v>
      </c>
      <c r="E402" s="49" t="s">
        <v>3592</v>
      </c>
      <c r="F402" s="49"/>
      <c r="G402" s="49" t="s">
        <v>8273</v>
      </c>
      <c r="H402" s="123">
        <v>2561.41</v>
      </c>
      <c r="I402" s="35">
        <v>0.25</v>
      </c>
      <c r="J402" s="126">
        <f t="shared" si="12"/>
        <v>1921.0574999999999</v>
      </c>
    </row>
    <row r="403" spans="1:10" ht="15.75">
      <c r="A403" s="39">
        <f t="shared" si="13"/>
        <v>400</v>
      </c>
      <c r="B403" s="49" t="s">
        <v>202</v>
      </c>
      <c r="C403" s="49" t="s">
        <v>9055</v>
      </c>
      <c r="D403" s="49" t="s">
        <v>9056</v>
      </c>
      <c r="E403" s="49" t="s">
        <v>3592</v>
      </c>
      <c r="F403" s="49"/>
      <c r="G403" s="49" t="s">
        <v>8273</v>
      </c>
      <c r="H403" s="123">
        <v>2561.41</v>
      </c>
      <c r="I403" s="35">
        <v>0.25</v>
      </c>
      <c r="J403" s="126">
        <f t="shared" si="12"/>
        <v>1921.0574999999999</v>
      </c>
    </row>
    <row r="404" spans="1:10" ht="15.75">
      <c r="A404" s="39">
        <f t="shared" si="13"/>
        <v>401</v>
      </c>
      <c r="B404" s="49" t="s">
        <v>202</v>
      </c>
      <c r="C404" s="49" t="s">
        <v>9057</v>
      </c>
      <c r="D404" s="49" t="s">
        <v>9058</v>
      </c>
      <c r="E404" s="49" t="s">
        <v>3592</v>
      </c>
      <c r="F404" s="49"/>
      <c r="G404" s="49" t="s">
        <v>8273</v>
      </c>
      <c r="H404" s="123">
        <v>2841.42</v>
      </c>
      <c r="I404" s="35">
        <v>0.25</v>
      </c>
      <c r="J404" s="126">
        <f t="shared" si="12"/>
        <v>2131.0650000000001</v>
      </c>
    </row>
    <row r="405" spans="1:10" ht="15.75">
      <c r="A405" s="39">
        <f t="shared" si="13"/>
        <v>402</v>
      </c>
      <c r="B405" s="49" t="s">
        <v>202</v>
      </c>
      <c r="C405" s="49" t="s">
        <v>9059</v>
      </c>
      <c r="D405" s="49" t="s">
        <v>9060</v>
      </c>
      <c r="E405" s="49" t="s">
        <v>3592</v>
      </c>
      <c r="F405" s="49"/>
      <c r="G405" s="49" t="s">
        <v>8273</v>
      </c>
      <c r="H405" s="123">
        <v>2752.75</v>
      </c>
      <c r="I405" s="35">
        <v>0.25</v>
      </c>
      <c r="J405" s="126">
        <f t="shared" si="12"/>
        <v>2064.5625</v>
      </c>
    </row>
    <row r="406" spans="1:10" ht="15.75">
      <c r="A406" s="39">
        <f t="shared" si="13"/>
        <v>403</v>
      </c>
      <c r="B406" s="49" t="s">
        <v>202</v>
      </c>
      <c r="C406" s="49" t="s">
        <v>9061</v>
      </c>
      <c r="D406" s="49" t="s">
        <v>9062</v>
      </c>
      <c r="E406" s="49" t="s">
        <v>3592</v>
      </c>
      <c r="F406" s="49"/>
      <c r="G406" s="49" t="s">
        <v>8273</v>
      </c>
      <c r="H406" s="123">
        <v>2752.75</v>
      </c>
      <c r="I406" s="35">
        <v>0.25</v>
      </c>
      <c r="J406" s="126">
        <f t="shared" si="12"/>
        <v>2064.5625</v>
      </c>
    </row>
    <row r="407" spans="1:10" ht="15.75">
      <c r="A407" s="39">
        <f t="shared" si="13"/>
        <v>404</v>
      </c>
      <c r="B407" s="49" t="s">
        <v>202</v>
      </c>
      <c r="C407" s="49" t="s">
        <v>9063</v>
      </c>
      <c r="D407" s="49" t="s">
        <v>9064</v>
      </c>
      <c r="E407" s="49" t="s">
        <v>3592</v>
      </c>
      <c r="F407" s="49"/>
      <c r="G407" s="49" t="s">
        <v>8273</v>
      </c>
      <c r="H407" s="123">
        <v>3032.75</v>
      </c>
      <c r="I407" s="35">
        <v>0.25</v>
      </c>
      <c r="J407" s="126">
        <f t="shared" si="12"/>
        <v>2274.5625</v>
      </c>
    </row>
    <row r="408" spans="1:10" ht="15.75">
      <c r="A408" s="39">
        <f t="shared" si="13"/>
        <v>405</v>
      </c>
      <c r="B408" s="49" t="s">
        <v>202</v>
      </c>
      <c r="C408" s="49" t="s">
        <v>9065</v>
      </c>
      <c r="D408" s="49" t="s">
        <v>9066</v>
      </c>
      <c r="E408" s="49" t="s">
        <v>3592</v>
      </c>
      <c r="F408" s="49"/>
      <c r="G408" s="49" t="s">
        <v>8273</v>
      </c>
      <c r="H408" s="123">
        <v>2150.75</v>
      </c>
      <c r="I408" s="35">
        <v>0.25</v>
      </c>
      <c r="J408" s="126">
        <f t="shared" si="12"/>
        <v>1613.0625</v>
      </c>
    </row>
    <row r="409" spans="1:10" ht="15.75">
      <c r="A409" s="39">
        <f t="shared" si="13"/>
        <v>406</v>
      </c>
      <c r="B409" s="49" t="s">
        <v>202</v>
      </c>
      <c r="C409" s="49" t="s">
        <v>9067</v>
      </c>
      <c r="D409" s="49" t="s">
        <v>9066</v>
      </c>
      <c r="E409" s="49" t="s">
        <v>3592</v>
      </c>
      <c r="F409" s="49"/>
      <c r="G409" s="49" t="s">
        <v>8273</v>
      </c>
      <c r="H409" s="123">
        <v>2150.75</v>
      </c>
      <c r="I409" s="35">
        <v>0.25</v>
      </c>
      <c r="J409" s="126">
        <f t="shared" si="12"/>
        <v>1613.0625</v>
      </c>
    </row>
    <row r="410" spans="1:10" ht="15.75">
      <c r="A410" s="39">
        <f t="shared" si="13"/>
        <v>407</v>
      </c>
      <c r="B410" s="49" t="s">
        <v>202</v>
      </c>
      <c r="C410" s="49" t="s">
        <v>9068</v>
      </c>
      <c r="D410" s="49" t="s">
        <v>9069</v>
      </c>
      <c r="E410" s="49" t="s">
        <v>3592</v>
      </c>
      <c r="F410" s="49"/>
      <c r="G410" s="49" t="s">
        <v>8273</v>
      </c>
      <c r="H410" s="123">
        <v>2430.75</v>
      </c>
      <c r="I410" s="35">
        <v>0.25</v>
      </c>
      <c r="J410" s="126">
        <f t="shared" si="12"/>
        <v>1823.0625</v>
      </c>
    </row>
    <row r="411" spans="1:10" ht="15.75">
      <c r="A411" s="39">
        <f t="shared" si="13"/>
        <v>408</v>
      </c>
      <c r="B411" s="49" t="s">
        <v>202</v>
      </c>
      <c r="C411" s="49" t="s">
        <v>9070</v>
      </c>
      <c r="D411" s="49" t="s">
        <v>9071</v>
      </c>
      <c r="E411" s="49" t="s">
        <v>3592</v>
      </c>
      <c r="F411" s="49"/>
      <c r="G411" s="49" t="s">
        <v>8273</v>
      </c>
      <c r="H411" s="123">
        <v>1422.75</v>
      </c>
      <c r="I411" s="35">
        <v>0.25</v>
      </c>
      <c r="J411" s="126">
        <f t="shared" si="12"/>
        <v>1067.0625</v>
      </c>
    </row>
    <row r="412" spans="1:10" ht="15.75">
      <c r="A412" s="39">
        <f t="shared" si="13"/>
        <v>409</v>
      </c>
      <c r="B412" s="49" t="s">
        <v>202</v>
      </c>
      <c r="C412" s="49" t="s">
        <v>9072</v>
      </c>
      <c r="D412" s="49" t="s">
        <v>9073</v>
      </c>
      <c r="E412" s="49" t="s">
        <v>3592</v>
      </c>
      <c r="F412" s="49"/>
      <c r="G412" s="49" t="s">
        <v>8273</v>
      </c>
      <c r="H412" s="123">
        <v>1422.75</v>
      </c>
      <c r="I412" s="35">
        <v>0.25</v>
      </c>
      <c r="J412" s="126">
        <f t="shared" si="12"/>
        <v>1067.0625</v>
      </c>
    </row>
    <row r="413" spans="1:10" ht="15.75">
      <c r="A413" s="39">
        <f t="shared" si="13"/>
        <v>410</v>
      </c>
      <c r="B413" s="49" t="s">
        <v>202</v>
      </c>
      <c r="C413" s="49" t="s">
        <v>9074</v>
      </c>
      <c r="D413" s="49" t="s">
        <v>9075</v>
      </c>
      <c r="E413" s="49" t="s">
        <v>3592</v>
      </c>
      <c r="F413" s="49"/>
      <c r="G413" s="49" t="s">
        <v>8273</v>
      </c>
      <c r="H413" s="123">
        <v>1422.75</v>
      </c>
      <c r="I413" s="35">
        <v>0.25</v>
      </c>
      <c r="J413" s="126">
        <f t="shared" si="12"/>
        <v>1067.0625</v>
      </c>
    </row>
    <row r="414" spans="1:10" ht="15.75">
      <c r="A414" s="39">
        <f t="shared" si="13"/>
        <v>411</v>
      </c>
      <c r="B414" s="49" t="s">
        <v>202</v>
      </c>
      <c r="C414" s="49" t="s">
        <v>9076</v>
      </c>
      <c r="D414" s="49" t="s">
        <v>9077</v>
      </c>
      <c r="E414" s="49" t="s">
        <v>3592</v>
      </c>
      <c r="F414" s="49"/>
      <c r="G414" s="49" t="s">
        <v>8273</v>
      </c>
      <c r="H414" s="123">
        <v>1562.75</v>
      </c>
      <c r="I414" s="35">
        <v>0.25</v>
      </c>
      <c r="J414" s="126">
        <f t="shared" si="12"/>
        <v>1172.0625</v>
      </c>
    </row>
    <row r="415" spans="1:10" ht="15.75">
      <c r="A415" s="39">
        <f t="shared" si="13"/>
        <v>412</v>
      </c>
      <c r="B415" s="49" t="s">
        <v>202</v>
      </c>
      <c r="C415" s="49" t="s">
        <v>9078</v>
      </c>
      <c r="D415" s="49" t="s">
        <v>9079</v>
      </c>
      <c r="E415" s="49" t="s">
        <v>3592</v>
      </c>
      <c r="F415" s="49"/>
      <c r="G415" s="49" t="s">
        <v>8273</v>
      </c>
      <c r="H415" s="123">
        <v>1422.75</v>
      </c>
      <c r="I415" s="35">
        <v>0.25</v>
      </c>
      <c r="J415" s="126">
        <f t="shared" si="12"/>
        <v>1067.0625</v>
      </c>
    </row>
    <row r="416" spans="1:10" ht="15.75">
      <c r="A416" s="39">
        <f t="shared" si="13"/>
        <v>413</v>
      </c>
      <c r="B416" s="49" t="s">
        <v>202</v>
      </c>
      <c r="C416" s="49" t="s">
        <v>9080</v>
      </c>
      <c r="D416" s="49" t="s">
        <v>9081</v>
      </c>
      <c r="E416" s="49" t="s">
        <v>3592</v>
      </c>
      <c r="F416" s="49"/>
      <c r="G416" s="49" t="s">
        <v>8273</v>
      </c>
      <c r="H416" s="123">
        <v>1518.42</v>
      </c>
      <c r="I416" s="35">
        <v>0.25</v>
      </c>
      <c r="J416" s="126">
        <f t="shared" si="12"/>
        <v>1138.8150000000001</v>
      </c>
    </row>
    <row r="417" spans="1:10" ht="15.75">
      <c r="A417" s="39">
        <f t="shared" si="13"/>
        <v>414</v>
      </c>
      <c r="B417" s="49" t="s">
        <v>202</v>
      </c>
      <c r="C417" s="49" t="s">
        <v>9082</v>
      </c>
      <c r="D417" s="49" t="s">
        <v>9083</v>
      </c>
      <c r="E417" s="49" t="s">
        <v>3592</v>
      </c>
      <c r="F417" s="49"/>
      <c r="G417" s="49" t="s">
        <v>8273</v>
      </c>
      <c r="H417" s="123">
        <v>1518.42</v>
      </c>
      <c r="I417" s="35">
        <v>0.25</v>
      </c>
      <c r="J417" s="126">
        <f t="shared" si="12"/>
        <v>1138.8150000000001</v>
      </c>
    </row>
    <row r="418" spans="1:10" ht="15.75">
      <c r="A418" s="39">
        <f t="shared" si="13"/>
        <v>415</v>
      </c>
      <c r="B418" s="49" t="s">
        <v>202</v>
      </c>
      <c r="C418" s="49" t="s">
        <v>9084</v>
      </c>
      <c r="D418" s="49" t="s">
        <v>9085</v>
      </c>
      <c r="E418" s="49" t="s">
        <v>3592</v>
      </c>
      <c r="F418" s="49"/>
      <c r="G418" s="49" t="s">
        <v>8273</v>
      </c>
      <c r="H418" s="123">
        <v>1518.42</v>
      </c>
      <c r="I418" s="35">
        <v>0.25</v>
      </c>
      <c r="J418" s="126">
        <f t="shared" si="12"/>
        <v>1138.8150000000001</v>
      </c>
    </row>
    <row r="419" spans="1:10" ht="15.75">
      <c r="A419" s="39">
        <f t="shared" si="13"/>
        <v>416</v>
      </c>
      <c r="B419" s="49" t="s">
        <v>202</v>
      </c>
      <c r="C419" s="49" t="s">
        <v>9086</v>
      </c>
      <c r="D419" s="49" t="s">
        <v>9087</v>
      </c>
      <c r="E419" s="49" t="s">
        <v>3592</v>
      </c>
      <c r="F419" s="49"/>
      <c r="G419" s="49" t="s">
        <v>8273</v>
      </c>
      <c r="H419" s="123">
        <v>1658.41</v>
      </c>
      <c r="I419" s="35">
        <v>0.25</v>
      </c>
      <c r="J419" s="126">
        <f t="shared" si="12"/>
        <v>1243.8075000000001</v>
      </c>
    </row>
    <row r="420" spans="1:10" ht="15.75">
      <c r="A420" s="39">
        <f t="shared" si="13"/>
        <v>417</v>
      </c>
      <c r="B420" s="49" t="s">
        <v>202</v>
      </c>
      <c r="C420" s="49" t="s">
        <v>9088</v>
      </c>
      <c r="D420" s="49" t="s">
        <v>9089</v>
      </c>
      <c r="E420" s="49" t="s">
        <v>3592</v>
      </c>
      <c r="F420" s="49"/>
      <c r="G420" s="49" t="s">
        <v>8273</v>
      </c>
      <c r="H420" s="123">
        <v>1518.42</v>
      </c>
      <c r="I420" s="35">
        <v>0.25</v>
      </c>
      <c r="J420" s="126">
        <f t="shared" si="12"/>
        <v>1138.8150000000001</v>
      </c>
    </row>
    <row r="421" spans="1:10" ht="15.75">
      <c r="A421" s="39">
        <f t="shared" si="13"/>
        <v>418</v>
      </c>
      <c r="B421" s="49" t="s">
        <v>202</v>
      </c>
      <c r="C421" s="49" t="s">
        <v>9090</v>
      </c>
      <c r="D421" s="49" t="s">
        <v>9091</v>
      </c>
      <c r="E421" s="49" t="s">
        <v>3592</v>
      </c>
      <c r="F421" s="49"/>
      <c r="G421" s="49" t="s">
        <v>8273</v>
      </c>
      <c r="H421" s="123">
        <v>1217.4100000000001</v>
      </c>
      <c r="I421" s="35">
        <v>0.25</v>
      </c>
      <c r="J421" s="126">
        <f t="shared" si="12"/>
        <v>913.05750000000012</v>
      </c>
    </row>
    <row r="422" spans="1:10" ht="15.75">
      <c r="A422" s="39">
        <f t="shared" si="13"/>
        <v>419</v>
      </c>
      <c r="B422" s="49" t="s">
        <v>202</v>
      </c>
      <c r="C422" s="49" t="s">
        <v>9092</v>
      </c>
      <c r="D422" s="49" t="s">
        <v>9093</v>
      </c>
      <c r="E422" s="49" t="s">
        <v>3592</v>
      </c>
      <c r="F422" s="49"/>
      <c r="G422" s="49" t="s">
        <v>8273</v>
      </c>
      <c r="H422" s="123">
        <v>1217.4100000000001</v>
      </c>
      <c r="I422" s="35">
        <v>0.25</v>
      </c>
      <c r="J422" s="126">
        <f t="shared" si="12"/>
        <v>913.05750000000012</v>
      </c>
    </row>
    <row r="423" spans="1:10" ht="15.75">
      <c r="A423" s="39">
        <f t="shared" si="13"/>
        <v>420</v>
      </c>
      <c r="B423" s="49" t="s">
        <v>202</v>
      </c>
      <c r="C423" s="49" t="s">
        <v>9094</v>
      </c>
      <c r="D423" s="49" t="s">
        <v>9091</v>
      </c>
      <c r="E423" s="49" t="s">
        <v>3592</v>
      </c>
      <c r="F423" s="49"/>
      <c r="G423" s="49" t="s">
        <v>8273</v>
      </c>
      <c r="H423" s="123">
        <v>1217.4100000000001</v>
      </c>
      <c r="I423" s="35">
        <v>0.25</v>
      </c>
      <c r="J423" s="126">
        <f t="shared" si="12"/>
        <v>913.05750000000012</v>
      </c>
    </row>
    <row r="424" spans="1:10" ht="15.75">
      <c r="A424" s="39">
        <f t="shared" si="13"/>
        <v>421</v>
      </c>
      <c r="B424" s="49" t="s">
        <v>202</v>
      </c>
      <c r="C424" s="49" t="s">
        <v>9095</v>
      </c>
      <c r="D424" s="49" t="s">
        <v>9096</v>
      </c>
      <c r="E424" s="49" t="s">
        <v>3592</v>
      </c>
      <c r="F424" s="49"/>
      <c r="G424" s="49" t="s">
        <v>8273</v>
      </c>
      <c r="H424" s="123">
        <v>1357.42</v>
      </c>
      <c r="I424" s="35">
        <v>0.25</v>
      </c>
      <c r="J424" s="126">
        <f t="shared" si="12"/>
        <v>1018.0650000000001</v>
      </c>
    </row>
    <row r="425" spans="1:10" ht="15.75">
      <c r="A425" s="39">
        <f t="shared" si="13"/>
        <v>422</v>
      </c>
      <c r="B425" s="49" t="s">
        <v>202</v>
      </c>
      <c r="C425" s="49" t="s">
        <v>9097</v>
      </c>
      <c r="D425" s="49" t="s">
        <v>9093</v>
      </c>
      <c r="E425" s="49" t="s">
        <v>3592</v>
      </c>
      <c r="F425" s="49"/>
      <c r="G425" s="49" t="s">
        <v>8273</v>
      </c>
      <c r="H425" s="123">
        <v>1217.4100000000001</v>
      </c>
      <c r="I425" s="35">
        <v>0.25</v>
      </c>
      <c r="J425" s="126">
        <f t="shared" si="12"/>
        <v>913.05750000000012</v>
      </c>
    </row>
    <row r="426" spans="1:10" ht="15.75">
      <c r="A426" s="39">
        <f t="shared" si="13"/>
        <v>423</v>
      </c>
      <c r="B426" s="49" t="s">
        <v>202</v>
      </c>
      <c r="C426" s="49" t="s">
        <v>9098</v>
      </c>
      <c r="D426" s="49" t="s">
        <v>9099</v>
      </c>
      <c r="E426" s="49" t="s">
        <v>3592</v>
      </c>
      <c r="F426" s="49"/>
      <c r="G426" s="49" t="s">
        <v>8273</v>
      </c>
      <c r="H426" s="123">
        <v>1946</v>
      </c>
      <c r="I426" s="35">
        <v>0.25</v>
      </c>
      <c r="J426" s="126">
        <f t="shared" si="12"/>
        <v>1459.5</v>
      </c>
    </row>
    <row r="427" spans="1:10" ht="15.75">
      <c r="A427" s="39">
        <f t="shared" si="13"/>
        <v>424</v>
      </c>
      <c r="B427" s="49" t="s">
        <v>202</v>
      </c>
      <c r="C427" s="49" t="s">
        <v>9100</v>
      </c>
      <c r="D427" s="49" t="s">
        <v>9101</v>
      </c>
      <c r="E427" s="49" t="s">
        <v>3592</v>
      </c>
      <c r="F427" s="49"/>
      <c r="G427" s="49" t="s">
        <v>8273</v>
      </c>
      <c r="H427" s="123">
        <v>1012.64</v>
      </c>
      <c r="I427" s="35">
        <v>0.25</v>
      </c>
      <c r="J427" s="126">
        <f t="shared" si="12"/>
        <v>759.48</v>
      </c>
    </row>
    <row r="428" spans="1:10" ht="15.75">
      <c r="A428" s="39">
        <f t="shared" si="13"/>
        <v>425</v>
      </c>
      <c r="B428" s="49" t="s">
        <v>202</v>
      </c>
      <c r="C428" s="49" t="s">
        <v>9102</v>
      </c>
      <c r="D428" s="49" t="s">
        <v>9103</v>
      </c>
      <c r="E428" s="49" t="s">
        <v>3592</v>
      </c>
      <c r="F428" s="49"/>
      <c r="G428" s="49" t="s">
        <v>8273</v>
      </c>
      <c r="H428" s="123">
        <v>4.66</v>
      </c>
      <c r="I428" s="35">
        <v>0.25</v>
      </c>
      <c r="J428" s="126">
        <f t="shared" si="12"/>
        <v>3.4950000000000001</v>
      </c>
    </row>
    <row r="429" spans="1:10" ht="15.75">
      <c r="A429" s="39">
        <f t="shared" si="13"/>
        <v>426</v>
      </c>
      <c r="B429" s="49" t="s">
        <v>202</v>
      </c>
      <c r="C429" s="49" t="s">
        <v>9104</v>
      </c>
      <c r="D429" s="49" t="s">
        <v>9105</v>
      </c>
      <c r="E429" s="49" t="s">
        <v>3592</v>
      </c>
      <c r="F429" s="49"/>
      <c r="G429" s="49" t="s">
        <v>8273</v>
      </c>
      <c r="H429" s="123">
        <v>2.8</v>
      </c>
      <c r="I429" s="35">
        <v>0.25</v>
      </c>
      <c r="J429" s="126">
        <f t="shared" si="12"/>
        <v>2.0999999999999996</v>
      </c>
    </row>
    <row r="430" spans="1:10" ht="15.75">
      <c r="A430" s="39">
        <f t="shared" si="13"/>
        <v>427</v>
      </c>
      <c r="B430" s="49" t="s">
        <v>202</v>
      </c>
      <c r="C430" s="49" t="s">
        <v>9106</v>
      </c>
      <c r="D430" s="49" t="s">
        <v>9107</v>
      </c>
      <c r="E430" s="49" t="s">
        <v>3592</v>
      </c>
      <c r="F430" s="49"/>
      <c r="G430" s="49" t="s">
        <v>8273</v>
      </c>
      <c r="H430" s="123">
        <v>5.84</v>
      </c>
      <c r="I430" s="35">
        <v>0.25</v>
      </c>
      <c r="J430" s="126">
        <f t="shared" si="12"/>
        <v>4.38</v>
      </c>
    </row>
    <row r="431" spans="1:10" ht="15.75">
      <c r="A431" s="39">
        <f t="shared" si="13"/>
        <v>428</v>
      </c>
      <c r="B431" s="49" t="s">
        <v>202</v>
      </c>
      <c r="C431" s="49" t="s">
        <v>9108</v>
      </c>
      <c r="D431" s="49" t="s">
        <v>9109</v>
      </c>
      <c r="E431" s="49" t="s">
        <v>3592</v>
      </c>
      <c r="F431" s="49"/>
      <c r="G431" s="49" t="s">
        <v>8273</v>
      </c>
      <c r="H431" s="123">
        <v>8.64</v>
      </c>
      <c r="I431" s="35">
        <v>0.25</v>
      </c>
      <c r="J431" s="126">
        <f t="shared" si="12"/>
        <v>6.48</v>
      </c>
    </row>
    <row r="432" spans="1:10" ht="15.75">
      <c r="A432" s="39">
        <f t="shared" si="13"/>
        <v>429</v>
      </c>
      <c r="B432" s="49" t="s">
        <v>202</v>
      </c>
      <c r="C432" s="49" t="s">
        <v>9110</v>
      </c>
      <c r="D432" s="49" t="s">
        <v>9111</v>
      </c>
      <c r="E432" s="49" t="s">
        <v>3592</v>
      </c>
      <c r="F432" s="49"/>
      <c r="G432" s="49" t="s">
        <v>8273</v>
      </c>
      <c r="H432" s="123">
        <v>151.66</v>
      </c>
      <c r="I432" s="35">
        <v>0.25</v>
      </c>
      <c r="J432" s="126">
        <f t="shared" si="12"/>
        <v>113.745</v>
      </c>
    </row>
    <row r="433" spans="1:10" ht="15.75">
      <c r="A433" s="39">
        <f t="shared" si="13"/>
        <v>430</v>
      </c>
      <c r="B433" s="49" t="s">
        <v>202</v>
      </c>
      <c r="C433" s="49" t="s">
        <v>9112</v>
      </c>
      <c r="D433" s="49" t="s">
        <v>9113</v>
      </c>
      <c r="E433" s="49" t="s">
        <v>3592</v>
      </c>
      <c r="F433" s="49"/>
      <c r="G433" s="49" t="s">
        <v>8273</v>
      </c>
      <c r="H433" s="123">
        <v>297.64</v>
      </c>
      <c r="I433" s="35">
        <v>0.25</v>
      </c>
      <c r="J433" s="126">
        <f t="shared" si="12"/>
        <v>223.23</v>
      </c>
    </row>
    <row r="434" spans="1:10" ht="15.75">
      <c r="A434" s="39">
        <f t="shared" si="13"/>
        <v>431</v>
      </c>
      <c r="B434" s="49" t="s">
        <v>202</v>
      </c>
      <c r="C434" s="49" t="s">
        <v>9114</v>
      </c>
      <c r="D434" s="49" t="s">
        <v>9115</v>
      </c>
      <c r="E434" s="49" t="s">
        <v>3592</v>
      </c>
      <c r="F434" s="49"/>
      <c r="G434" s="49" t="s">
        <v>8273</v>
      </c>
      <c r="H434" s="123">
        <v>297.64</v>
      </c>
      <c r="I434" s="35">
        <v>0.25</v>
      </c>
      <c r="J434" s="126">
        <f t="shared" si="12"/>
        <v>223.23</v>
      </c>
    </row>
    <row r="435" spans="1:10" ht="15.75">
      <c r="A435" s="39">
        <f t="shared" si="13"/>
        <v>432</v>
      </c>
      <c r="B435" s="49" t="s">
        <v>202</v>
      </c>
      <c r="C435" s="49" t="s">
        <v>9116</v>
      </c>
      <c r="D435" s="49" t="s">
        <v>9117</v>
      </c>
      <c r="E435" s="49" t="s">
        <v>3592</v>
      </c>
      <c r="F435" s="49"/>
      <c r="G435" s="49" t="s">
        <v>8273</v>
      </c>
      <c r="H435" s="123">
        <v>4.2</v>
      </c>
      <c r="I435" s="35">
        <v>0.25</v>
      </c>
      <c r="J435" s="126">
        <f t="shared" si="12"/>
        <v>3.1500000000000004</v>
      </c>
    </row>
    <row r="436" spans="1:10" ht="15.75">
      <c r="A436" s="39">
        <f t="shared" si="13"/>
        <v>433</v>
      </c>
      <c r="B436" s="49" t="s">
        <v>202</v>
      </c>
      <c r="C436" s="49" t="s">
        <v>9118</v>
      </c>
      <c r="D436" s="49" t="s">
        <v>9119</v>
      </c>
      <c r="E436" s="49" t="s">
        <v>3592</v>
      </c>
      <c r="F436" s="49"/>
      <c r="G436" s="49" t="s">
        <v>8273</v>
      </c>
      <c r="H436" s="123">
        <v>5.25</v>
      </c>
      <c r="I436" s="35">
        <v>0.25</v>
      </c>
      <c r="J436" s="126">
        <f t="shared" si="12"/>
        <v>3.9375</v>
      </c>
    </row>
    <row r="437" spans="1:10" ht="15.75">
      <c r="A437" s="39">
        <f t="shared" si="13"/>
        <v>434</v>
      </c>
      <c r="B437" s="49" t="s">
        <v>202</v>
      </c>
      <c r="C437" s="49" t="s">
        <v>9120</v>
      </c>
      <c r="D437" s="49" t="s">
        <v>9121</v>
      </c>
      <c r="E437" s="49" t="s">
        <v>3592</v>
      </c>
      <c r="F437" s="49"/>
      <c r="G437" s="49" t="s">
        <v>8273</v>
      </c>
      <c r="H437" s="123">
        <v>151.66</v>
      </c>
      <c r="I437" s="35">
        <v>0.25</v>
      </c>
      <c r="J437" s="126">
        <f t="shared" si="12"/>
        <v>113.745</v>
      </c>
    </row>
    <row r="438" spans="1:10" ht="15.75">
      <c r="A438" s="39">
        <f t="shared" si="13"/>
        <v>435</v>
      </c>
      <c r="B438" s="49" t="s">
        <v>202</v>
      </c>
      <c r="C438" s="49" t="s">
        <v>9122</v>
      </c>
      <c r="D438" s="49" t="s">
        <v>9123</v>
      </c>
      <c r="E438" s="49" t="s">
        <v>3592</v>
      </c>
      <c r="F438" s="49"/>
      <c r="G438" s="49" t="s">
        <v>8273</v>
      </c>
      <c r="H438" s="123">
        <v>19.71</v>
      </c>
      <c r="I438" s="35">
        <v>0.25</v>
      </c>
      <c r="J438" s="126">
        <f t="shared" si="12"/>
        <v>14.782500000000001</v>
      </c>
    </row>
    <row r="439" spans="1:10" ht="15.75">
      <c r="A439" s="39">
        <f t="shared" si="13"/>
        <v>436</v>
      </c>
      <c r="B439" s="49" t="s">
        <v>202</v>
      </c>
      <c r="C439" s="49" t="s">
        <v>9124</v>
      </c>
      <c r="D439" s="49" t="s">
        <v>9125</v>
      </c>
      <c r="E439" s="49" t="s">
        <v>3592</v>
      </c>
      <c r="F439" s="49"/>
      <c r="G439" s="49" t="s">
        <v>8273</v>
      </c>
      <c r="H439" s="123">
        <v>42</v>
      </c>
      <c r="I439" s="35">
        <v>0.25</v>
      </c>
      <c r="J439" s="126">
        <f t="shared" si="12"/>
        <v>31.5</v>
      </c>
    </row>
    <row r="440" spans="1:10" ht="15.75">
      <c r="A440" s="39">
        <f t="shared" si="13"/>
        <v>437</v>
      </c>
      <c r="B440" s="49" t="s">
        <v>202</v>
      </c>
      <c r="C440" s="49" t="s">
        <v>9126</v>
      </c>
      <c r="D440" s="49" t="s">
        <v>9127</v>
      </c>
      <c r="E440" s="49" t="s">
        <v>3592</v>
      </c>
      <c r="F440" s="49"/>
      <c r="G440" s="49" t="s">
        <v>8273</v>
      </c>
      <c r="H440" s="123">
        <v>71.86</v>
      </c>
      <c r="I440" s="35">
        <v>0.25</v>
      </c>
      <c r="J440" s="126">
        <f t="shared" si="12"/>
        <v>53.894999999999996</v>
      </c>
    </row>
    <row r="441" spans="1:10" ht="15.75">
      <c r="A441" s="39">
        <f t="shared" si="13"/>
        <v>438</v>
      </c>
      <c r="B441" s="49" t="s">
        <v>202</v>
      </c>
      <c r="C441" s="49" t="s">
        <v>9128</v>
      </c>
      <c r="D441" s="49" t="s">
        <v>9129</v>
      </c>
      <c r="E441" s="49" t="s">
        <v>3592</v>
      </c>
      <c r="F441" s="49"/>
      <c r="G441" s="49" t="s">
        <v>8273</v>
      </c>
      <c r="H441" s="123">
        <v>97.78</v>
      </c>
      <c r="I441" s="35">
        <v>0.25</v>
      </c>
      <c r="J441" s="126">
        <f t="shared" si="12"/>
        <v>73.335000000000008</v>
      </c>
    </row>
    <row r="442" spans="1:10" ht="15.75">
      <c r="A442" s="39">
        <f t="shared" si="13"/>
        <v>439</v>
      </c>
      <c r="B442" s="49" t="s">
        <v>202</v>
      </c>
      <c r="C442" s="49" t="s">
        <v>9130</v>
      </c>
      <c r="D442" s="49" t="s">
        <v>9131</v>
      </c>
      <c r="E442" s="49" t="s">
        <v>3592</v>
      </c>
      <c r="F442" s="49"/>
      <c r="G442" s="49" t="s">
        <v>8273</v>
      </c>
      <c r="H442" s="123">
        <v>221.76</v>
      </c>
      <c r="I442" s="35">
        <v>0.25</v>
      </c>
      <c r="J442" s="126">
        <f t="shared" ref="J442:J505" si="14">H442*(1-I442)</f>
        <v>166.32</v>
      </c>
    </row>
    <row r="443" spans="1:10" ht="15.75">
      <c r="A443" s="39">
        <f t="shared" si="13"/>
        <v>440</v>
      </c>
      <c r="B443" s="49" t="s">
        <v>202</v>
      </c>
      <c r="C443" s="49" t="s">
        <v>9132</v>
      </c>
      <c r="D443" s="49" t="s">
        <v>9133</v>
      </c>
      <c r="E443" s="49" t="s">
        <v>3592</v>
      </c>
      <c r="F443" s="49"/>
      <c r="G443" s="49" t="s">
        <v>8273</v>
      </c>
      <c r="H443" s="123">
        <v>243.98</v>
      </c>
      <c r="I443" s="35">
        <v>0.25</v>
      </c>
      <c r="J443" s="126">
        <f t="shared" si="14"/>
        <v>182.98499999999999</v>
      </c>
    </row>
    <row r="444" spans="1:10" ht="15.75">
      <c r="A444" s="39">
        <f t="shared" si="13"/>
        <v>441</v>
      </c>
      <c r="B444" s="49" t="s">
        <v>202</v>
      </c>
      <c r="C444" s="49" t="s">
        <v>9134</v>
      </c>
      <c r="D444" s="49" t="s">
        <v>9135</v>
      </c>
      <c r="E444" s="49" t="s">
        <v>3592</v>
      </c>
      <c r="F444" s="49"/>
      <c r="G444" s="49" t="s">
        <v>8273</v>
      </c>
      <c r="H444" s="123">
        <v>313.83</v>
      </c>
      <c r="I444" s="35">
        <v>0.25</v>
      </c>
      <c r="J444" s="126">
        <f t="shared" si="14"/>
        <v>235.3725</v>
      </c>
    </row>
    <row r="445" spans="1:10" ht="15.75">
      <c r="A445" s="39">
        <f t="shared" si="13"/>
        <v>442</v>
      </c>
      <c r="B445" s="49" t="s">
        <v>202</v>
      </c>
      <c r="C445" s="49" t="s">
        <v>9136</v>
      </c>
      <c r="D445" s="49" t="s">
        <v>9137</v>
      </c>
      <c r="E445" s="49" t="s">
        <v>3592</v>
      </c>
      <c r="F445" s="49"/>
      <c r="G445" s="49" t="s">
        <v>8273</v>
      </c>
      <c r="H445" s="123">
        <v>313.83</v>
      </c>
      <c r="I445" s="35">
        <v>0.25</v>
      </c>
      <c r="J445" s="126">
        <f t="shared" si="14"/>
        <v>235.3725</v>
      </c>
    </row>
    <row r="446" spans="1:10" ht="15.75">
      <c r="A446" s="39">
        <f t="shared" si="13"/>
        <v>443</v>
      </c>
      <c r="B446" s="49" t="s">
        <v>202</v>
      </c>
      <c r="C446" s="49" t="s">
        <v>9138</v>
      </c>
      <c r="D446" s="49" t="s">
        <v>9139</v>
      </c>
      <c r="E446" s="49" t="s">
        <v>3592</v>
      </c>
      <c r="F446" s="49"/>
      <c r="G446" s="49" t="s">
        <v>8273</v>
      </c>
      <c r="H446" s="123">
        <v>305.22000000000003</v>
      </c>
      <c r="I446" s="35">
        <v>0.25</v>
      </c>
      <c r="J446" s="126">
        <f t="shared" si="14"/>
        <v>228.91500000000002</v>
      </c>
    </row>
    <row r="447" spans="1:10" ht="15.75">
      <c r="A447" s="39">
        <f t="shared" si="13"/>
        <v>444</v>
      </c>
      <c r="B447" s="49" t="s">
        <v>202</v>
      </c>
      <c r="C447" s="49" t="s">
        <v>9140</v>
      </c>
      <c r="D447" s="49" t="s">
        <v>9141</v>
      </c>
      <c r="E447" s="49" t="s">
        <v>3592</v>
      </c>
      <c r="F447" s="49"/>
      <c r="G447" s="49" t="s">
        <v>8273</v>
      </c>
      <c r="H447" s="123">
        <v>305.22000000000003</v>
      </c>
      <c r="I447" s="35">
        <v>0.25</v>
      </c>
      <c r="J447" s="126">
        <f t="shared" si="14"/>
        <v>228.91500000000002</v>
      </c>
    </row>
    <row r="448" spans="1:10" ht="15.75">
      <c r="A448" s="39">
        <f t="shared" si="13"/>
        <v>445</v>
      </c>
      <c r="B448" s="49" t="s">
        <v>202</v>
      </c>
      <c r="C448" s="49" t="s">
        <v>9142</v>
      </c>
      <c r="D448" s="49" t="s">
        <v>9143</v>
      </c>
      <c r="E448" s="49" t="s">
        <v>3592</v>
      </c>
      <c r="F448" s="49"/>
      <c r="G448" s="49" t="s">
        <v>8273</v>
      </c>
      <c r="H448" s="123">
        <v>922.25</v>
      </c>
      <c r="I448" s="35">
        <v>0.25</v>
      </c>
      <c r="J448" s="126">
        <f t="shared" si="14"/>
        <v>691.6875</v>
      </c>
    </row>
    <row r="449" spans="1:10" ht="15.75">
      <c r="A449" s="39">
        <f t="shared" si="13"/>
        <v>446</v>
      </c>
      <c r="B449" s="49" t="s">
        <v>202</v>
      </c>
      <c r="C449" s="49" t="s">
        <v>9144</v>
      </c>
      <c r="D449" s="49" t="s">
        <v>9145</v>
      </c>
      <c r="E449" s="49" t="s">
        <v>3592</v>
      </c>
      <c r="F449" s="49"/>
      <c r="G449" s="49" t="s">
        <v>8273</v>
      </c>
      <c r="H449" s="123">
        <v>922.25</v>
      </c>
      <c r="I449" s="35">
        <v>0.25</v>
      </c>
      <c r="J449" s="126">
        <f t="shared" si="14"/>
        <v>691.6875</v>
      </c>
    </row>
    <row r="450" spans="1:10" ht="15.75">
      <c r="A450" s="39">
        <f t="shared" si="13"/>
        <v>447</v>
      </c>
      <c r="B450" s="49" t="s">
        <v>202</v>
      </c>
      <c r="C450" s="49" t="s">
        <v>9146</v>
      </c>
      <c r="D450" s="49" t="s">
        <v>9147</v>
      </c>
      <c r="E450" s="49" t="s">
        <v>3592</v>
      </c>
      <c r="F450" s="49"/>
      <c r="G450" s="49" t="s">
        <v>8273</v>
      </c>
      <c r="H450" s="123">
        <v>728.31</v>
      </c>
      <c r="I450" s="35">
        <v>0.25</v>
      </c>
      <c r="J450" s="126">
        <f t="shared" si="14"/>
        <v>546.23249999999996</v>
      </c>
    </row>
    <row r="451" spans="1:10" ht="15.75">
      <c r="A451" s="39">
        <f t="shared" si="13"/>
        <v>448</v>
      </c>
      <c r="B451" s="49" t="s">
        <v>202</v>
      </c>
      <c r="C451" s="49" t="s">
        <v>9148</v>
      </c>
      <c r="D451" s="49" t="s">
        <v>9149</v>
      </c>
      <c r="E451" s="49" t="s">
        <v>3592</v>
      </c>
      <c r="F451" s="49"/>
      <c r="G451" s="49" t="s">
        <v>8273</v>
      </c>
      <c r="H451" s="123">
        <v>1001.08</v>
      </c>
      <c r="I451" s="35">
        <v>0.25</v>
      </c>
      <c r="J451" s="126">
        <f t="shared" si="14"/>
        <v>750.81000000000006</v>
      </c>
    </row>
    <row r="452" spans="1:10" ht="15.75">
      <c r="A452" s="39">
        <f t="shared" si="13"/>
        <v>449</v>
      </c>
      <c r="B452" s="49" t="s">
        <v>202</v>
      </c>
      <c r="C452" s="49" t="s">
        <v>9150</v>
      </c>
      <c r="D452" s="49" t="s">
        <v>9151</v>
      </c>
      <c r="E452" s="49" t="s">
        <v>3592</v>
      </c>
      <c r="F452" s="49"/>
      <c r="G452" s="49" t="s">
        <v>8273</v>
      </c>
      <c r="H452" s="123">
        <v>1001.08</v>
      </c>
      <c r="I452" s="35">
        <v>0.25</v>
      </c>
      <c r="J452" s="126">
        <f t="shared" si="14"/>
        <v>750.81000000000006</v>
      </c>
    </row>
    <row r="453" spans="1:10" ht="15.75">
      <c r="A453" s="39">
        <f t="shared" si="13"/>
        <v>450</v>
      </c>
      <c r="B453" s="49" t="s">
        <v>202</v>
      </c>
      <c r="C453" s="49" t="s">
        <v>9152</v>
      </c>
      <c r="D453" s="49" t="s">
        <v>9153</v>
      </c>
      <c r="E453" s="49" t="s">
        <v>3592</v>
      </c>
      <c r="F453" s="49"/>
      <c r="G453" s="49" t="s">
        <v>8273</v>
      </c>
      <c r="H453" s="123">
        <v>807.38</v>
      </c>
      <c r="I453" s="35">
        <v>0.25</v>
      </c>
      <c r="J453" s="126">
        <f t="shared" si="14"/>
        <v>605.53499999999997</v>
      </c>
    </row>
    <row r="454" spans="1:10" ht="15.75">
      <c r="A454" s="39">
        <f t="shared" ref="A454:A517" si="15">A453+1</f>
        <v>451</v>
      </c>
      <c r="B454" s="49" t="s">
        <v>202</v>
      </c>
      <c r="C454" s="49" t="s">
        <v>9154</v>
      </c>
      <c r="D454" s="49" t="s">
        <v>9155</v>
      </c>
      <c r="E454" s="49" t="s">
        <v>3592</v>
      </c>
      <c r="F454" s="49"/>
      <c r="G454" s="49" t="s">
        <v>8273</v>
      </c>
      <c r="H454" s="123">
        <v>742</v>
      </c>
      <c r="I454" s="35">
        <v>0.25</v>
      </c>
      <c r="J454" s="126">
        <f t="shared" si="14"/>
        <v>556.5</v>
      </c>
    </row>
    <row r="455" spans="1:10" ht="15.75">
      <c r="A455" s="39">
        <f t="shared" si="15"/>
        <v>452</v>
      </c>
      <c r="B455" s="49" t="s">
        <v>202</v>
      </c>
      <c r="C455" s="49" t="s">
        <v>9156</v>
      </c>
      <c r="D455" s="49" t="s">
        <v>9157</v>
      </c>
      <c r="E455" s="49" t="s">
        <v>3592</v>
      </c>
      <c r="F455" s="49"/>
      <c r="G455" s="49" t="s">
        <v>8273</v>
      </c>
      <c r="H455" s="123">
        <v>815.86</v>
      </c>
      <c r="I455" s="35">
        <v>0.25</v>
      </c>
      <c r="J455" s="126">
        <f t="shared" si="14"/>
        <v>611.89499999999998</v>
      </c>
    </row>
    <row r="456" spans="1:10" ht="15.75">
      <c r="A456" s="39">
        <f t="shared" si="15"/>
        <v>453</v>
      </c>
      <c r="B456" s="49" t="s">
        <v>202</v>
      </c>
      <c r="C456" s="49" t="s">
        <v>9158</v>
      </c>
      <c r="D456" s="49" t="s">
        <v>9159</v>
      </c>
      <c r="E456" s="49" t="s">
        <v>3592</v>
      </c>
      <c r="F456" s="49"/>
      <c r="G456" s="49" t="s">
        <v>8273</v>
      </c>
      <c r="H456" s="123">
        <v>677.85</v>
      </c>
      <c r="I456" s="35">
        <v>0.25</v>
      </c>
      <c r="J456" s="126">
        <f t="shared" si="14"/>
        <v>508.38750000000005</v>
      </c>
    </row>
    <row r="457" spans="1:10" ht="15.75">
      <c r="A457" s="39">
        <f t="shared" si="15"/>
        <v>454</v>
      </c>
      <c r="B457" s="49" t="s">
        <v>202</v>
      </c>
      <c r="C457" s="49" t="s">
        <v>9160</v>
      </c>
      <c r="D457" s="49" t="s">
        <v>9161</v>
      </c>
      <c r="E457" s="49" t="s">
        <v>3592</v>
      </c>
      <c r="F457" s="49"/>
      <c r="G457" s="49" t="s">
        <v>8273</v>
      </c>
      <c r="H457" s="123">
        <v>677.85</v>
      </c>
      <c r="I457" s="35">
        <v>0.25</v>
      </c>
      <c r="J457" s="126">
        <f t="shared" si="14"/>
        <v>508.38750000000005</v>
      </c>
    </row>
    <row r="458" spans="1:10" ht="15.75">
      <c r="A458" s="39">
        <f t="shared" si="15"/>
        <v>455</v>
      </c>
      <c r="B458" s="49" t="s">
        <v>202</v>
      </c>
      <c r="C458" s="49" t="s">
        <v>9162</v>
      </c>
      <c r="D458" s="49" t="s">
        <v>9163</v>
      </c>
      <c r="E458" s="49" t="s">
        <v>3592</v>
      </c>
      <c r="F458" s="49"/>
      <c r="G458" s="49" t="s">
        <v>8273</v>
      </c>
      <c r="H458" s="123">
        <v>555.74</v>
      </c>
      <c r="I458" s="35">
        <v>0.25</v>
      </c>
      <c r="J458" s="126">
        <f t="shared" si="14"/>
        <v>416.80500000000001</v>
      </c>
    </row>
    <row r="459" spans="1:10" ht="15.75">
      <c r="A459" s="39">
        <f t="shared" si="15"/>
        <v>456</v>
      </c>
      <c r="B459" s="49" t="s">
        <v>202</v>
      </c>
      <c r="C459" s="49" t="s">
        <v>9164</v>
      </c>
      <c r="D459" s="49" t="s">
        <v>9165</v>
      </c>
      <c r="E459" s="49" t="s">
        <v>3592</v>
      </c>
      <c r="F459" s="49"/>
      <c r="G459" s="49" t="s">
        <v>8273</v>
      </c>
      <c r="H459" s="123">
        <v>555.74</v>
      </c>
      <c r="I459" s="35">
        <v>0.25</v>
      </c>
      <c r="J459" s="126">
        <f t="shared" si="14"/>
        <v>416.80500000000001</v>
      </c>
    </row>
    <row r="460" spans="1:10" ht="15.75">
      <c r="A460" s="39">
        <f t="shared" si="15"/>
        <v>457</v>
      </c>
      <c r="B460" s="49" t="s">
        <v>202</v>
      </c>
      <c r="C460" s="49" t="s">
        <v>9166</v>
      </c>
      <c r="D460" s="49" t="s">
        <v>9167</v>
      </c>
      <c r="E460" s="49" t="s">
        <v>3592</v>
      </c>
      <c r="F460" s="49"/>
      <c r="G460" s="49" t="s">
        <v>8273</v>
      </c>
      <c r="H460" s="123">
        <v>835.57</v>
      </c>
      <c r="I460" s="35">
        <v>0.25</v>
      </c>
      <c r="J460" s="126">
        <f t="shared" si="14"/>
        <v>626.67750000000001</v>
      </c>
    </row>
    <row r="461" spans="1:10" ht="15.75">
      <c r="A461" s="39">
        <f t="shared" si="15"/>
        <v>458</v>
      </c>
      <c r="B461" s="49" t="s">
        <v>202</v>
      </c>
      <c r="C461" s="49" t="s">
        <v>9168</v>
      </c>
      <c r="D461" s="49" t="s">
        <v>9169</v>
      </c>
      <c r="E461" s="49" t="s">
        <v>3592</v>
      </c>
      <c r="F461" s="49"/>
      <c r="G461" s="49" t="s">
        <v>8273</v>
      </c>
      <c r="H461" s="123">
        <v>1040.94</v>
      </c>
      <c r="I461" s="35">
        <v>0.25</v>
      </c>
      <c r="J461" s="126">
        <f t="shared" si="14"/>
        <v>780.70500000000004</v>
      </c>
    </row>
    <row r="462" spans="1:10" ht="15.75">
      <c r="A462" s="39">
        <f t="shared" si="15"/>
        <v>459</v>
      </c>
      <c r="B462" s="49" t="s">
        <v>202</v>
      </c>
      <c r="C462" s="49" t="s">
        <v>9170</v>
      </c>
      <c r="D462" s="49" t="s">
        <v>9171</v>
      </c>
      <c r="E462" s="49" t="s">
        <v>3592</v>
      </c>
      <c r="F462" s="49"/>
      <c r="G462" s="49" t="s">
        <v>8273</v>
      </c>
      <c r="H462" s="123">
        <v>1040.94</v>
      </c>
      <c r="I462" s="35">
        <v>0.25</v>
      </c>
      <c r="J462" s="126">
        <f t="shared" si="14"/>
        <v>780.70500000000004</v>
      </c>
    </row>
    <row r="463" spans="1:10" ht="15.75">
      <c r="A463" s="39">
        <f t="shared" si="15"/>
        <v>460</v>
      </c>
      <c r="B463" s="49" t="s">
        <v>202</v>
      </c>
      <c r="C463" s="49" t="s">
        <v>9172</v>
      </c>
      <c r="D463" s="49" t="s">
        <v>9173</v>
      </c>
      <c r="E463" s="49" t="s">
        <v>3592</v>
      </c>
      <c r="F463" s="49"/>
      <c r="G463" s="49" t="s">
        <v>8273</v>
      </c>
      <c r="H463" s="123">
        <v>784.51</v>
      </c>
      <c r="I463" s="35">
        <v>0.25</v>
      </c>
      <c r="J463" s="126">
        <f t="shared" si="14"/>
        <v>588.38249999999994</v>
      </c>
    </row>
    <row r="464" spans="1:10" ht="15.75">
      <c r="A464" s="39">
        <f t="shared" si="15"/>
        <v>461</v>
      </c>
      <c r="B464" s="49" t="s">
        <v>202</v>
      </c>
      <c r="C464" s="49" t="s">
        <v>9174</v>
      </c>
      <c r="D464" s="49" t="s">
        <v>9175</v>
      </c>
      <c r="E464" s="49" t="s">
        <v>3592</v>
      </c>
      <c r="F464" s="49"/>
      <c r="G464" s="49" t="s">
        <v>8273</v>
      </c>
      <c r="H464" s="123">
        <v>1115.53</v>
      </c>
      <c r="I464" s="35">
        <v>0.25</v>
      </c>
      <c r="J464" s="126">
        <f t="shared" si="14"/>
        <v>836.64750000000004</v>
      </c>
    </row>
    <row r="465" spans="1:10" ht="15.75">
      <c r="A465" s="39">
        <f t="shared" si="15"/>
        <v>462</v>
      </c>
      <c r="B465" s="49" t="s">
        <v>202</v>
      </c>
      <c r="C465" s="49" t="s">
        <v>9176</v>
      </c>
      <c r="D465" s="49" t="s">
        <v>9177</v>
      </c>
      <c r="E465" s="49" t="s">
        <v>3592</v>
      </c>
      <c r="F465" s="49"/>
      <c r="G465" s="49" t="s">
        <v>8273</v>
      </c>
      <c r="H465" s="123">
        <v>1115.53</v>
      </c>
      <c r="I465" s="35">
        <v>0.25</v>
      </c>
      <c r="J465" s="126">
        <f t="shared" si="14"/>
        <v>836.64750000000004</v>
      </c>
    </row>
    <row r="466" spans="1:10" ht="15.75">
      <c r="A466" s="39">
        <f t="shared" si="15"/>
        <v>463</v>
      </c>
      <c r="B466" s="49" t="s">
        <v>202</v>
      </c>
      <c r="C466" s="49" t="s">
        <v>9178</v>
      </c>
      <c r="D466" s="49" t="s">
        <v>9179</v>
      </c>
      <c r="E466" s="49" t="s">
        <v>3592</v>
      </c>
      <c r="F466" s="49"/>
      <c r="G466" s="49" t="s">
        <v>8273</v>
      </c>
      <c r="H466" s="123">
        <v>859.09</v>
      </c>
      <c r="I466" s="35">
        <v>0.25</v>
      </c>
      <c r="J466" s="126">
        <f t="shared" si="14"/>
        <v>644.3175</v>
      </c>
    </row>
    <row r="467" spans="1:10" ht="15.75">
      <c r="A467" s="39">
        <f t="shared" si="15"/>
        <v>464</v>
      </c>
      <c r="B467" s="49" t="s">
        <v>202</v>
      </c>
      <c r="C467" s="49" t="s">
        <v>9180</v>
      </c>
      <c r="D467" s="49" t="s">
        <v>9181</v>
      </c>
      <c r="E467" s="49" t="s">
        <v>3592</v>
      </c>
      <c r="F467" s="49"/>
      <c r="G467" s="49" t="s">
        <v>8273</v>
      </c>
      <c r="H467" s="123">
        <v>983.5</v>
      </c>
      <c r="I467" s="35">
        <v>0.25</v>
      </c>
      <c r="J467" s="126">
        <f t="shared" si="14"/>
        <v>737.625</v>
      </c>
    </row>
    <row r="468" spans="1:10" ht="15.75">
      <c r="A468" s="39">
        <f t="shared" si="15"/>
        <v>465</v>
      </c>
      <c r="B468" s="49" t="s">
        <v>202</v>
      </c>
      <c r="C468" s="49" t="s">
        <v>9182</v>
      </c>
      <c r="D468" s="49" t="s">
        <v>9183</v>
      </c>
      <c r="E468" s="49" t="s">
        <v>3592</v>
      </c>
      <c r="F468" s="49"/>
      <c r="G468" s="49" t="s">
        <v>8273</v>
      </c>
      <c r="H468" s="123">
        <v>983.5</v>
      </c>
      <c r="I468" s="35">
        <v>0.25</v>
      </c>
      <c r="J468" s="126">
        <f t="shared" si="14"/>
        <v>737.625</v>
      </c>
    </row>
    <row r="469" spans="1:10" ht="15.75">
      <c r="A469" s="39">
        <f t="shared" si="15"/>
        <v>466</v>
      </c>
      <c r="B469" s="49" t="s">
        <v>202</v>
      </c>
      <c r="C469" s="49" t="s">
        <v>9184</v>
      </c>
      <c r="D469" s="49" t="s">
        <v>9185</v>
      </c>
      <c r="E469" s="49" t="s">
        <v>3592</v>
      </c>
      <c r="F469" s="49"/>
      <c r="G469" s="49" t="s">
        <v>8273</v>
      </c>
      <c r="H469" s="123">
        <v>784.51</v>
      </c>
      <c r="I469" s="35">
        <v>0.25</v>
      </c>
      <c r="J469" s="126">
        <f t="shared" si="14"/>
        <v>588.38249999999994</v>
      </c>
    </row>
    <row r="470" spans="1:10" ht="15.75">
      <c r="A470" s="39">
        <f t="shared" si="15"/>
        <v>467</v>
      </c>
      <c r="B470" s="49" t="s">
        <v>202</v>
      </c>
      <c r="C470" s="49" t="s">
        <v>9186</v>
      </c>
      <c r="D470" s="49" t="s">
        <v>9187</v>
      </c>
      <c r="E470" s="49" t="s">
        <v>3592</v>
      </c>
      <c r="F470" s="49"/>
      <c r="G470" s="49" t="s">
        <v>8273</v>
      </c>
      <c r="H470" s="123">
        <v>859.09</v>
      </c>
      <c r="I470" s="35">
        <v>0.25</v>
      </c>
      <c r="J470" s="126">
        <f t="shared" si="14"/>
        <v>644.3175</v>
      </c>
    </row>
    <row r="471" spans="1:10" ht="15.75">
      <c r="A471" s="39">
        <f t="shared" si="15"/>
        <v>468</v>
      </c>
      <c r="B471" s="49" t="s">
        <v>202</v>
      </c>
      <c r="C471" s="49" t="s">
        <v>9188</v>
      </c>
      <c r="D471" s="49" t="s">
        <v>9189</v>
      </c>
      <c r="E471" s="49" t="s">
        <v>3592</v>
      </c>
      <c r="F471" s="49"/>
      <c r="G471" s="49" t="s">
        <v>8273</v>
      </c>
      <c r="H471" s="123">
        <v>856.67</v>
      </c>
      <c r="I471" s="35">
        <v>0.25</v>
      </c>
      <c r="J471" s="126">
        <f t="shared" si="14"/>
        <v>642.50249999999994</v>
      </c>
    </row>
    <row r="472" spans="1:10" ht="15.75">
      <c r="A472" s="39">
        <f t="shared" si="15"/>
        <v>469</v>
      </c>
      <c r="B472" s="49" t="s">
        <v>202</v>
      </c>
      <c r="C472" s="49" t="s">
        <v>9190</v>
      </c>
      <c r="D472" s="49" t="s">
        <v>9191</v>
      </c>
      <c r="E472" s="49" t="s">
        <v>3592</v>
      </c>
      <c r="F472" s="49"/>
      <c r="G472" s="49" t="s">
        <v>8273</v>
      </c>
      <c r="H472" s="123">
        <v>929.34</v>
      </c>
      <c r="I472" s="35">
        <v>0.25</v>
      </c>
      <c r="J472" s="126">
        <f t="shared" si="14"/>
        <v>697.005</v>
      </c>
    </row>
    <row r="473" spans="1:10" ht="15.75">
      <c r="A473" s="39">
        <f t="shared" si="15"/>
        <v>470</v>
      </c>
      <c r="B473" s="49" t="s">
        <v>202</v>
      </c>
      <c r="C473" s="49" t="s">
        <v>9192</v>
      </c>
      <c r="D473" s="49" t="s">
        <v>9193</v>
      </c>
      <c r="E473" s="49" t="s">
        <v>3592</v>
      </c>
      <c r="F473" s="49"/>
      <c r="G473" s="49" t="s">
        <v>8273</v>
      </c>
      <c r="H473" s="123">
        <v>833.75</v>
      </c>
      <c r="I473" s="35">
        <v>0.25</v>
      </c>
      <c r="J473" s="126">
        <f t="shared" si="14"/>
        <v>625.3125</v>
      </c>
    </row>
    <row r="474" spans="1:10" ht="15.75">
      <c r="A474" s="39">
        <f t="shared" si="15"/>
        <v>471</v>
      </c>
      <c r="B474" s="49" t="s">
        <v>202</v>
      </c>
      <c r="C474" s="49" t="s">
        <v>9194</v>
      </c>
      <c r="D474" s="49" t="s">
        <v>9195</v>
      </c>
      <c r="E474" s="49" t="s">
        <v>3592</v>
      </c>
      <c r="F474" s="49"/>
      <c r="G474" s="49" t="s">
        <v>8273</v>
      </c>
      <c r="H474" s="123">
        <v>866.45</v>
      </c>
      <c r="I474" s="35">
        <v>0.25</v>
      </c>
      <c r="J474" s="126">
        <f t="shared" si="14"/>
        <v>649.83750000000009</v>
      </c>
    </row>
    <row r="475" spans="1:10" ht="15.75">
      <c r="A475" s="39">
        <f t="shared" si="15"/>
        <v>472</v>
      </c>
      <c r="B475" s="49" t="s">
        <v>202</v>
      </c>
      <c r="C475" s="49" t="s">
        <v>9196</v>
      </c>
      <c r="D475" s="49" t="s">
        <v>9197</v>
      </c>
      <c r="E475" s="49" t="s">
        <v>3592</v>
      </c>
      <c r="F475" s="49"/>
      <c r="G475" s="49" t="s">
        <v>8273</v>
      </c>
      <c r="H475" s="123">
        <v>866.45</v>
      </c>
      <c r="I475" s="35">
        <v>0.25</v>
      </c>
      <c r="J475" s="126">
        <f t="shared" si="14"/>
        <v>649.83750000000009</v>
      </c>
    </row>
    <row r="476" spans="1:10" ht="15.75">
      <c r="A476" s="39">
        <f t="shared" si="15"/>
        <v>473</v>
      </c>
      <c r="B476" s="49" t="s">
        <v>202</v>
      </c>
      <c r="C476" s="49" t="s">
        <v>9198</v>
      </c>
      <c r="D476" s="49" t="s">
        <v>9199</v>
      </c>
      <c r="E476" s="49" t="s">
        <v>3592</v>
      </c>
      <c r="F476" s="49"/>
      <c r="G476" s="49" t="s">
        <v>8273</v>
      </c>
      <c r="H476" s="123">
        <v>697.74</v>
      </c>
      <c r="I476" s="35">
        <v>0.25</v>
      </c>
      <c r="J476" s="126">
        <f t="shared" si="14"/>
        <v>523.30500000000006</v>
      </c>
    </row>
    <row r="477" spans="1:10" ht="15.75">
      <c r="A477" s="39">
        <f t="shared" si="15"/>
        <v>474</v>
      </c>
      <c r="B477" s="49" t="s">
        <v>202</v>
      </c>
      <c r="C477" s="49" t="s">
        <v>9200</v>
      </c>
      <c r="D477" s="49" t="s">
        <v>9201</v>
      </c>
      <c r="E477" s="49" t="s">
        <v>3592</v>
      </c>
      <c r="F477" s="49"/>
      <c r="G477" s="49" t="s">
        <v>8273</v>
      </c>
      <c r="H477" s="123">
        <v>697.74</v>
      </c>
      <c r="I477" s="35">
        <v>0.25</v>
      </c>
      <c r="J477" s="126">
        <f t="shared" si="14"/>
        <v>523.30500000000006</v>
      </c>
    </row>
    <row r="478" spans="1:10" ht="15.75">
      <c r="A478" s="39">
        <f t="shared" si="15"/>
        <v>475</v>
      </c>
      <c r="B478" s="49" t="s">
        <v>202</v>
      </c>
      <c r="C478" s="49" t="s">
        <v>9202</v>
      </c>
      <c r="D478" s="49" t="s">
        <v>9203</v>
      </c>
      <c r="E478" s="49" t="s">
        <v>3592</v>
      </c>
      <c r="F478" s="49"/>
      <c r="G478" s="49" t="s">
        <v>8273</v>
      </c>
      <c r="H478" s="123">
        <v>600.19000000000005</v>
      </c>
      <c r="I478" s="35">
        <v>0.25</v>
      </c>
      <c r="J478" s="126">
        <f t="shared" si="14"/>
        <v>450.14250000000004</v>
      </c>
    </row>
    <row r="479" spans="1:10" ht="15.75">
      <c r="A479" s="39">
        <f t="shared" si="15"/>
        <v>476</v>
      </c>
      <c r="B479" s="49" t="s">
        <v>202</v>
      </c>
      <c r="C479" s="49" t="s">
        <v>9204</v>
      </c>
      <c r="D479" s="49" t="s">
        <v>9205</v>
      </c>
      <c r="E479" s="49" t="s">
        <v>3592</v>
      </c>
      <c r="F479" s="49"/>
      <c r="G479" s="49" t="s">
        <v>8273</v>
      </c>
      <c r="H479" s="123">
        <v>600.19000000000005</v>
      </c>
      <c r="I479" s="35">
        <v>0.25</v>
      </c>
      <c r="J479" s="126">
        <f t="shared" si="14"/>
        <v>450.14250000000004</v>
      </c>
    </row>
    <row r="480" spans="1:10" ht="15.75">
      <c r="A480" s="39">
        <f t="shared" si="15"/>
        <v>477</v>
      </c>
      <c r="B480" s="49" t="s">
        <v>202</v>
      </c>
      <c r="C480" s="49" t="s">
        <v>9206</v>
      </c>
      <c r="D480" s="49" t="s">
        <v>9207</v>
      </c>
      <c r="E480" s="49" t="s">
        <v>3592</v>
      </c>
      <c r="F480" s="49"/>
      <c r="G480" s="49" t="s">
        <v>8273</v>
      </c>
      <c r="H480" s="123">
        <v>843.8</v>
      </c>
      <c r="I480" s="35">
        <v>0.25</v>
      </c>
      <c r="J480" s="126">
        <f t="shared" si="14"/>
        <v>632.84999999999991</v>
      </c>
    </row>
    <row r="481" spans="1:10" ht="15.75">
      <c r="A481" s="39">
        <f t="shared" si="15"/>
        <v>478</v>
      </c>
      <c r="B481" s="49" t="s">
        <v>202</v>
      </c>
      <c r="C481" s="49" t="s">
        <v>9208</v>
      </c>
      <c r="D481" s="49" t="s">
        <v>9209</v>
      </c>
      <c r="E481" s="49" t="s">
        <v>3592</v>
      </c>
      <c r="F481" s="49"/>
      <c r="G481" s="49" t="s">
        <v>8273</v>
      </c>
      <c r="H481" s="123">
        <v>1040.94</v>
      </c>
      <c r="I481" s="35">
        <v>0.25</v>
      </c>
      <c r="J481" s="126">
        <f t="shared" si="14"/>
        <v>780.70500000000004</v>
      </c>
    </row>
    <row r="482" spans="1:10" ht="15.75">
      <c r="A482" s="39">
        <f t="shared" si="15"/>
        <v>479</v>
      </c>
      <c r="B482" s="49" t="s">
        <v>202</v>
      </c>
      <c r="C482" s="49" t="s">
        <v>9210</v>
      </c>
      <c r="D482" s="49" t="s">
        <v>9211</v>
      </c>
      <c r="E482" s="49" t="s">
        <v>3592</v>
      </c>
      <c r="F482" s="49"/>
      <c r="G482" s="49" t="s">
        <v>8273</v>
      </c>
      <c r="H482" s="123">
        <v>1040.94</v>
      </c>
      <c r="I482" s="35">
        <v>0.25</v>
      </c>
      <c r="J482" s="126">
        <f t="shared" si="14"/>
        <v>780.70500000000004</v>
      </c>
    </row>
    <row r="483" spans="1:10" ht="15.75">
      <c r="A483" s="39">
        <f t="shared" si="15"/>
        <v>480</v>
      </c>
      <c r="B483" s="49" t="s">
        <v>202</v>
      </c>
      <c r="C483" s="49" t="s">
        <v>9212</v>
      </c>
      <c r="D483" s="49" t="s">
        <v>9213</v>
      </c>
      <c r="E483" s="49" t="s">
        <v>3592</v>
      </c>
      <c r="F483" s="49"/>
      <c r="G483" s="49" t="s">
        <v>8273</v>
      </c>
      <c r="H483" s="123">
        <v>809.7</v>
      </c>
      <c r="I483" s="35">
        <v>0.25</v>
      </c>
      <c r="J483" s="126">
        <f t="shared" si="14"/>
        <v>607.27500000000009</v>
      </c>
    </row>
    <row r="484" spans="1:10" ht="15.75">
      <c r="A484" s="39">
        <f t="shared" si="15"/>
        <v>481</v>
      </c>
      <c r="B484" s="49" t="s">
        <v>202</v>
      </c>
      <c r="C484" s="49" t="s">
        <v>9214</v>
      </c>
      <c r="D484" s="49" t="s">
        <v>9215</v>
      </c>
      <c r="E484" s="49" t="s">
        <v>3592</v>
      </c>
      <c r="F484" s="49"/>
      <c r="G484" s="49" t="s">
        <v>8273</v>
      </c>
      <c r="H484" s="123">
        <v>1115.53</v>
      </c>
      <c r="I484" s="35">
        <v>0.25</v>
      </c>
      <c r="J484" s="126">
        <f t="shared" si="14"/>
        <v>836.64750000000004</v>
      </c>
    </row>
    <row r="485" spans="1:10" ht="15.75">
      <c r="A485" s="39">
        <f t="shared" si="15"/>
        <v>482</v>
      </c>
      <c r="B485" s="49" t="s">
        <v>202</v>
      </c>
      <c r="C485" s="49" t="s">
        <v>9216</v>
      </c>
      <c r="D485" s="49" t="s">
        <v>9217</v>
      </c>
      <c r="E485" s="49" t="s">
        <v>3592</v>
      </c>
      <c r="F485" s="49"/>
      <c r="G485" s="49" t="s">
        <v>8273</v>
      </c>
      <c r="H485" s="123">
        <v>1115.53</v>
      </c>
      <c r="I485" s="35">
        <v>0.25</v>
      </c>
      <c r="J485" s="126">
        <f t="shared" si="14"/>
        <v>836.64750000000004</v>
      </c>
    </row>
    <row r="486" spans="1:10" ht="15.75">
      <c r="A486" s="39">
        <f t="shared" si="15"/>
        <v>483</v>
      </c>
      <c r="B486" s="49" t="s">
        <v>202</v>
      </c>
      <c r="C486" s="49" t="s">
        <v>9218</v>
      </c>
      <c r="D486" s="49" t="s">
        <v>9219</v>
      </c>
      <c r="E486" s="49" t="s">
        <v>3592</v>
      </c>
      <c r="F486" s="49"/>
      <c r="G486" s="49" t="s">
        <v>8273</v>
      </c>
      <c r="H486" s="123">
        <v>859.09</v>
      </c>
      <c r="I486" s="35">
        <v>0.25</v>
      </c>
      <c r="J486" s="126">
        <f t="shared" si="14"/>
        <v>644.3175</v>
      </c>
    </row>
    <row r="487" spans="1:10" ht="15.75">
      <c r="A487" s="39">
        <f t="shared" si="15"/>
        <v>484</v>
      </c>
      <c r="B487" s="49" t="s">
        <v>202</v>
      </c>
      <c r="C487" s="49" t="s">
        <v>9220</v>
      </c>
      <c r="D487" s="49" t="s">
        <v>9221</v>
      </c>
      <c r="E487" s="49" t="s">
        <v>3592</v>
      </c>
      <c r="F487" s="49"/>
      <c r="G487" s="49" t="s">
        <v>8273</v>
      </c>
      <c r="H487" s="123">
        <v>843.8</v>
      </c>
      <c r="I487" s="35">
        <v>0.25</v>
      </c>
      <c r="J487" s="126">
        <f t="shared" si="14"/>
        <v>632.84999999999991</v>
      </c>
    </row>
    <row r="488" spans="1:10" ht="15.75">
      <c r="A488" s="39">
        <f t="shared" si="15"/>
        <v>485</v>
      </c>
      <c r="B488" s="49" t="s">
        <v>202</v>
      </c>
      <c r="C488" s="49" t="s">
        <v>9222</v>
      </c>
      <c r="D488" s="49" t="s">
        <v>9223</v>
      </c>
      <c r="E488" s="49" t="s">
        <v>3592</v>
      </c>
      <c r="F488" s="49"/>
      <c r="G488" s="49" t="s">
        <v>8273</v>
      </c>
      <c r="H488" s="123">
        <v>880.25</v>
      </c>
      <c r="I488" s="35">
        <v>0.25</v>
      </c>
      <c r="J488" s="126">
        <f t="shared" si="14"/>
        <v>660.1875</v>
      </c>
    </row>
    <row r="489" spans="1:10" ht="15.75">
      <c r="A489" s="39">
        <f t="shared" si="15"/>
        <v>486</v>
      </c>
      <c r="B489" s="49" t="s">
        <v>202</v>
      </c>
      <c r="C489" s="49" t="s">
        <v>9224</v>
      </c>
      <c r="D489" s="49" t="s">
        <v>9225</v>
      </c>
      <c r="E489" s="49" t="s">
        <v>3592</v>
      </c>
      <c r="F489" s="49"/>
      <c r="G489" s="49" t="s">
        <v>8273</v>
      </c>
      <c r="H489" s="123">
        <v>880.25</v>
      </c>
      <c r="I489" s="35">
        <v>0.25</v>
      </c>
      <c r="J489" s="126">
        <f t="shared" si="14"/>
        <v>660.1875</v>
      </c>
    </row>
    <row r="490" spans="1:10" ht="15.75">
      <c r="A490" s="39">
        <f t="shared" si="15"/>
        <v>487</v>
      </c>
      <c r="B490" s="49" t="s">
        <v>202</v>
      </c>
      <c r="C490" s="49" t="s">
        <v>9226</v>
      </c>
      <c r="D490" s="49" t="s">
        <v>9227</v>
      </c>
      <c r="E490" s="49" t="s">
        <v>3592</v>
      </c>
      <c r="F490" s="49"/>
      <c r="G490" s="49" t="s">
        <v>8273</v>
      </c>
      <c r="H490" s="123">
        <v>882.56</v>
      </c>
      <c r="I490" s="35">
        <v>0.25</v>
      </c>
      <c r="J490" s="126">
        <f t="shared" si="14"/>
        <v>661.92</v>
      </c>
    </row>
    <row r="491" spans="1:10" ht="15.75">
      <c r="A491" s="39">
        <f t="shared" si="15"/>
        <v>488</v>
      </c>
      <c r="B491" s="49" t="s">
        <v>202</v>
      </c>
      <c r="C491" s="49" t="s">
        <v>9228</v>
      </c>
      <c r="D491" s="49" t="s">
        <v>9229</v>
      </c>
      <c r="E491" s="49" t="s">
        <v>3592</v>
      </c>
      <c r="F491" s="49"/>
      <c r="G491" s="49" t="s">
        <v>8273</v>
      </c>
      <c r="H491" s="123">
        <v>1089.3800000000001</v>
      </c>
      <c r="I491" s="35">
        <v>0.25</v>
      </c>
      <c r="J491" s="126">
        <f t="shared" si="14"/>
        <v>817.03500000000008</v>
      </c>
    </row>
    <row r="492" spans="1:10" ht="15.75">
      <c r="A492" s="39">
        <f t="shared" si="15"/>
        <v>489</v>
      </c>
      <c r="B492" s="49" t="s">
        <v>202</v>
      </c>
      <c r="C492" s="49" t="s">
        <v>9230</v>
      </c>
      <c r="D492" s="49" t="s">
        <v>9231</v>
      </c>
      <c r="E492" s="49" t="s">
        <v>3592</v>
      </c>
      <c r="F492" s="49"/>
      <c r="G492" s="49" t="s">
        <v>8273</v>
      </c>
      <c r="H492" s="123">
        <v>1089.3800000000001</v>
      </c>
      <c r="I492" s="35">
        <v>0.25</v>
      </c>
      <c r="J492" s="126">
        <f t="shared" si="14"/>
        <v>817.03500000000008</v>
      </c>
    </row>
    <row r="493" spans="1:10" ht="15.75">
      <c r="A493" s="39">
        <f t="shared" si="15"/>
        <v>490</v>
      </c>
      <c r="B493" s="49" t="s">
        <v>202</v>
      </c>
      <c r="C493" s="49" t="s">
        <v>9232</v>
      </c>
      <c r="D493" s="49" t="s">
        <v>9233</v>
      </c>
      <c r="E493" s="49" t="s">
        <v>3592</v>
      </c>
      <c r="F493" s="49"/>
      <c r="G493" s="49" t="s">
        <v>8273</v>
      </c>
      <c r="H493" s="123">
        <v>834.87</v>
      </c>
      <c r="I493" s="35">
        <v>0.25</v>
      </c>
      <c r="J493" s="126">
        <f t="shared" si="14"/>
        <v>626.15250000000003</v>
      </c>
    </row>
    <row r="494" spans="1:10" ht="15.75">
      <c r="A494" s="39">
        <f t="shared" si="15"/>
        <v>491</v>
      </c>
      <c r="B494" s="49" t="s">
        <v>202</v>
      </c>
      <c r="C494" s="49" t="s">
        <v>9234</v>
      </c>
      <c r="D494" s="49" t="s">
        <v>9235</v>
      </c>
      <c r="E494" s="49" t="s">
        <v>3592</v>
      </c>
      <c r="F494" s="49"/>
      <c r="G494" s="49" t="s">
        <v>8273</v>
      </c>
      <c r="H494" s="123">
        <v>1163.98</v>
      </c>
      <c r="I494" s="35">
        <v>0.25</v>
      </c>
      <c r="J494" s="126">
        <f t="shared" si="14"/>
        <v>872.98500000000001</v>
      </c>
    </row>
    <row r="495" spans="1:10" ht="15.75">
      <c r="A495" s="39">
        <f t="shared" si="15"/>
        <v>492</v>
      </c>
      <c r="B495" s="49" t="s">
        <v>202</v>
      </c>
      <c r="C495" s="49" t="s">
        <v>9236</v>
      </c>
      <c r="D495" s="49" t="s">
        <v>9237</v>
      </c>
      <c r="E495" s="49" t="s">
        <v>3592</v>
      </c>
      <c r="F495" s="49"/>
      <c r="G495" s="49" t="s">
        <v>8273</v>
      </c>
      <c r="H495" s="123">
        <v>1163.98</v>
      </c>
      <c r="I495" s="35">
        <v>0.25</v>
      </c>
      <c r="J495" s="126">
        <f t="shared" si="14"/>
        <v>872.98500000000001</v>
      </c>
    </row>
    <row r="496" spans="1:10" ht="15.75">
      <c r="A496" s="39">
        <f t="shared" si="15"/>
        <v>493</v>
      </c>
      <c r="B496" s="49" t="s">
        <v>202</v>
      </c>
      <c r="C496" s="49" t="s">
        <v>9238</v>
      </c>
      <c r="D496" s="49" t="s">
        <v>9239</v>
      </c>
      <c r="E496" s="49" t="s">
        <v>3592</v>
      </c>
      <c r="F496" s="49"/>
      <c r="G496" s="49" t="s">
        <v>8273</v>
      </c>
      <c r="H496" s="123">
        <v>907.54</v>
      </c>
      <c r="I496" s="35">
        <v>0.25</v>
      </c>
      <c r="J496" s="126">
        <f t="shared" si="14"/>
        <v>680.65499999999997</v>
      </c>
    </row>
    <row r="497" spans="1:10" ht="15.75">
      <c r="A497" s="39">
        <f t="shared" si="15"/>
        <v>494</v>
      </c>
      <c r="B497" s="49" t="s">
        <v>202</v>
      </c>
      <c r="C497" s="49" t="s">
        <v>9240</v>
      </c>
      <c r="D497" s="49" t="s">
        <v>9241</v>
      </c>
      <c r="E497" s="49" t="s">
        <v>3592</v>
      </c>
      <c r="F497" s="49"/>
      <c r="G497" s="49" t="s">
        <v>8273</v>
      </c>
      <c r="H497" s="123">
        <v>1137.83</v>
      </c>
      <c r="I497" s="35">
        <v>0.25</v>
      </c>
      <c r="J497" s="126">
        <f t="shared" si="14"/>
        <v>853.37249999999995</v>
      </c>
    </row>
    <row r="498" spans="1:10" ht="15.75">
      <c r="A498" s="39">
        <f t="shared" si="15"/>
        <v>495</v>
      </c>
      <c r="B498" s="49" t="s">
        <v>202</v>
      </c>
      <c r="C498" s="49" t="s">
        <v>9242</v>
      </c>
      <c r="D498" s="49" t="s">
        <v>9243</v>
      </c>
      <c r="E498" s="49" t="s">
        <v>3592</v>
      </c>
      <c r="F498" s="49"/>
      <c r="G498" s="49" t="s">
        <v>8273</v>
      </c>
      <c r="H498" s="123">
        <v>1137.83</v>
      </c>
      <c r="I498" s="35">
        <v>0.25</v>
      </c>
      <c r="J498" s="126">
        <f t="shared" si="14"/>
        <v>853.37249999999995</v>
      </c>
    </row>
    <row r="499" spans="1:10" ht="15.75">
      <c r="A499" s="39">
        <f t="shared" si="15"/>
        <v>496</v>
      </c>
      <c r="B499" s="49" t="s">
        <v>202</v>
      </c>
      <c r="C499" s="49" t="s">
        <v>9244</v>
      </c>
      <c r="D499" s="49" t="s">
        <v>9245</v>
      </c>
      <c r="E499" s="49" t="s">
        <v>3592</v>
      </c>
      <c r="F499" s="49"/>
      <c r="G499" s="49" t="s">
        <v>8273</v>
      </c>
      <c r="H499" s="123">
        <v>885.25</v>
      </c>
      <c r="I499" s="35">
        <v>0.25</v>
      </c>
      <c r="J499" s="126">
        <f t="shared" si="14"/>
        <v>663.9375</v>
      </c>
    </row>
    <row r="500" spans="1:10" ht="15.75">
      <c r="A500" s="39">
        <f t="shared" si="15"/>
        <v>497</v>
      </c>
      <c r="B500" s="49" t="s">
        <v>202</v>
      </c>
      <c r="C500" s="49" t="s">
        <v>9246</v>
      </c>
      <c r="D500" s="49" t="s">
        <v>9247</v>
      </c>
      <c r="E500" s="49" t="s">
        <v>3592</v>
      </c>
      <c r="F500" s="49"/>
      <c r="G500" s="49" t="s">
        <v>8273</v>
      </c>
      <c r="H500" s="123">
        <v>1210.49</v>
      </c>
      <c r="I500" s="35">
        <v>0.25</v>
      </c>
      <c r="J500" s="126">
        <f t="shared" si="14"/>
        <v>907.86750000000006</v>
      </c>
    </row>
    <row r="501" spans="1:10" ht="15.75">
      <c r="A501" s="39">
        <f t="shared" si="15"/>
        <v>498</v>
      </c>
      <c r="B501" s="49" t="s">
        <v>202</v>
      </c>
      <c r="C501" s="49" t="s">
        <v>9248</v>
      </c>
      <c r="D501" s="49" t="s">
        <v>9249</v>
      </c>
      <c r="E501" s="49" t="s">
        <v>3592</v>
      </c>
      <c r="F501" s="49"/>
      <c r="G501" s="49" t="s">
        <v>8273</v>
      </c>
      <c r="H501" s="123">
        <v>1212.42</v>
      </c>
      <c r="I501" s="35">
        <v>0.25</v>
      </c>
      <c r="J501" s="126">
        <f t="shared" si="14"/>
        <v>909.31500000000005</v>
      </c>
    </row>
    <row r="502" spans="1:10" ht="15.75">
      <c r="A502" s="39">
        <f t="shared" si="15"/>
        <v>499</v>
      </c>
      <c r="B502" s="49" t="s">
        <v>202</v>
      </c>
      <c r="C502" s="49" t="s">
        <v>9250</v>
      </c>
      <c r="D502" s="49" t="s">
        <v>9251</v>
      </c>
      <c r="E502" s="49" t="s">
        <v>3592</v>
      </c>
      <c r="F502" s="49"/>
      <c r="G502" s="49" t="s">
        <v>8273</v>
      </c>
      <c r="H502" s="123">
        <v>955.98</v>
      </c>
      <c r="I502" s="35">
        <v>0.25</v>
      </c>
      <c r="J502" s="126">
        <f t="shared" si="14"/>
        <v>716.98500000000001</v>
      </c>
    </row>
    <row r="503" spans="1:10" ht="15.75">
      <c r="A503" s="39">
        <f t="shared" si="15"/>
        <v>500</v>
      </c>
      <c r="B503" s="49" t="s">
        <v>202</v>
      </c>
      <c r="C503" s="49" t="s">
        <v>9252</v>
      </c>
      <c r="D503" s="49" t="s">
        <v>9253</v>
      </c>
      <c r="E503" s="49" t="s">
        <v>3592</v>
      </c>
      <c r="F503" s="49"/>
      <c r="G503" s="49" t="s">
        <v>8273</v>
      </c>
      <c r="H503" s="123">
        <v>894.8</v>
      </c>
      <c r="I503" s="35">
        <v>0.25</v>
      </c>
      <c r="J503" s="126">
        <f t="shared" si="14"/>
        <v>671.09999999999991</v>
      </c>
    </row>
    <row r="504" spans="1:10" ht="15.75">
      <c r="A504" s="39">
        <f t="shared" si="15"/>
        <v>501</v>
      </c>
      <c r="B504" s="49" t="s">
        <v>202</v>
      </c>
      <c r="C504" s="49" t="s">
        <v>9254</v>
      </c>
      <c r="D504" s="49" t="s">
        <v>9255</v>
      </c>
      <c r="E504" s="49" t="s">
        <v>3592</v>
      </c>
      <c r="F504" s="49"/>
      <c r="G504" s="49" t="s">
        <v>8273</v>
      </c>
      <c r="H504" s="123">
        <v>919.85</v>
      </c>
      <c r="I504" s="35">
        <v>0.25</v>
      </c>
      <c r="J504" s="126">
        <f t="shared" si="14"/>
        <v>689.88750000000005</v>
      </c>
    </row>
    <row r="505" spans="1:10" ht="15.75">
      <c r="A505" s="39">
        <f t="shared" si="15"/>
        <v>502</v>
      </c>
      <c r="B505" s="49" t="s">
        <v>202</v>
      </c>
      <c r="C505" s="49" t="s">
        <v>9256</v>
      </c>
      <c r="D505" s="49" t="s">
        <v>9257</v>
      </c>
      <c r="E505" s="49" t="s">
        <v>3592</v>
      </c>
      <c r="F505" s="49"/>
      <c r="G505" s="49" t="s">
        <v>8273</v>
      </c>
      <c r="H505" s="123">
        <v>919.85</v>
      </c>
      <c r="I505" s="35">
        <v>0.25</v>
      </c>
      <c r="J505" s="126">
        <f t="shared" si="14"/>
        <v>689.88750000000005</v>
      </c>
    </row>
    <row r="506" spans="1:10" ht="15.75">
      <c r="A506" s="39">
        <f t="shared" si="15"/>
        <v>503</v>
      </c>
      <c r="B506" s="49" t="s">
        <v>202</v>
      </c>
      <c r="C506" s="49" t="s">
        <v>9258</v>
      </c>
      <c r="D506" s="49" t="s">
        <v>9259</v>
      </c>
      <c r="E506" s="49" t="s">
        <v>3592</v>
      </c>
      <c r="F506" s="49"/>
      <c r="G506" s="49" t="s">
        <v>8273</v>
      </c>
      <c r="H506" s="123">
        <v>49.58</v>
      </c>
      <c r="I506" s="35">
        <v>0.25</v>
      </c>
      <c r="J506" s="126">
        <f t="shared" ref="J506:J569" si="16">H506*(1-I506)</f>
        <v>37.185000000000002</v>
      </c>
    </row>
    <row r="507" spans="1:10" ht="15.75">
      <c r="A507" s="39">
        <f t="shared" si="15"/>
        <v>504</v>
      </c>
      <c r="B507" s="49" t="s">
        <v>202</v>
      </c>
      <c r="C507" s="49" t="s">
        <v>9260</v>
      </c>
      <c r="D507" s="49" t="s">
        <v>9261</v>
      </c>
      <c r="E507" s="49" t="s">
        <v>3592</v>
      </c>
      <c r="F507" s="49"/>
      <c r="G507" s="49" t="s">
        <v>8273</v>
      </c>
      <c r="H507" s="123">
        <v>90.32</v>
      </c>
      <c r="I507" s="35">
        <v>0.25</v>
      </c>
      <c r="J507" s="126">
        <f t="shared" si="16"/>
        <v>67.739999999999995</v>
      </c>
    </row>
    <row r="508" spans="1:10" ht="15.75">
      <c r="A508" s="39">
        <f t="shared" si="15"/>
        <v>505</v>
      </c>
      <c r="B508" s="49" t="s">
        <v>202</v>
      </c>
      <c r="C508" s="49" t="s">
        <v>9262</v>
      </c>
      <c r="D508" s="49" t="s">
        <v>9263</v>
      </c>
      <c r="E508" s="49" t="s">
        <v>3592</v>
      </c>
      <c r="F508" s="49"/>
      <c r="G508" s="49" t="s">
        <v>8273</v>
      </c>
      <c r="H508" s="123">
        <v>74.67</v>
      </c>
      <c r="I508" s="35">
        <v>0.25</v>
      </c>
      <c r="J508" s="126">
        <f t="shared" si="16"/>
        <v>56.002499999999998</v>
      </c>
    </row>
    <row r="509" spans="1:10" ht="15.75">
      <c r="A509" s="39">
        <f t="shared" si="15"/>
        <v>506</v>
      </c>
      <c r="B509" s="49" t="s">
        <v>202</v>
      </c>
      <c r="C509" s="49" t="s">
        <v>9264</v>
      </c>
      <c r="D509" s="49" t="s">
        <v>9265</v>
      </c>
      <c r="E509" s="49" t="s">
        <v>3592</v>
      </c>
      <c r="F509" s="49"/>
      <c r="G509" s="49" t="s">
        <v>8273</v>
      </c>
      <c r="H509" s="123">
        <v>74.67</v>
      </c>
      <c r="I509" s="35">
        <v>0.25</v>
      </c>
      <c r="J509" s="126">
        <f t="shared" si="16"/>
        <v>56.002499999999998</v>
      </c>
    </row>
    <row r="510" spans="1:10" ht="15.75">
      <c r="A510" s="39">
        <f t="shared" si="15"/>
        <v>507</v>
      </c>
      <c r="B510" s="49" t="s">
        <v>202</v>
      </c>
      <c r="C510" s="49" t="s">
        <v>9266</v>
      </c>
      <c r="D510" s="49" t="s">
        <v>9267</v>
      </c>
      <c r="E510" s="49" t="s">
        <v>3592</v>
      </c>
      <c r="F510" s="49"/>
      <c r="G510" s="49" t="s">
        <v>8273</v>
      </c>
      <c r="H510" s="123">
        <v>77</v>
      </c>
      <c r="I510" s="35">
        <v>0.25</v>
      </c>
      <c r="J510" s="126">
        <f t="shared" si="16"/>
        <v>57.75</v>
      </c>
    </row>
    <row r="511" spans="1:10" ht="15.75">
      <c r="A511" s="39">
        <f t="shared" si="15"/>
        <v>508</v>
      </c>
      <c r="B511" s="49" t="s">
        <v>202</v>
      </c>
      <c r="C511" s="49" t="s">
        <v>9268</v>
      </c>
      <c r="D511" s="49" t="s">
        <v>9269</v>
      </c>
      <c r="E511" s="49" t="s">
        <v>3592</v>
      </c>
      <c r="F511" s="49"/>
      <c r="G511" s="49" t="s">
        <v>8273</v>
      </c>
      <c r="H511" s="123">
        <v>967.38</v>
      </c>
      <c r="I511" s="35">
        <v>0.25</v>
      </c>
      <c r="J511" s="126">
        <f t="shared" si="16"/>
        <v>725.53499999999997</v>
      </c>
    </row>
    <row r="512" spans="1:10" ht="15.75">
      <c r="A512" s="39">
        <f t="shared" si="15"/>
        <v>509</v>
      </c>
      <c r="B512" s="49" t="s">
        <v>202</v>
      </c>
      <c r="C512" s="49" t="s">
        <v>9270</v>
      </c>
      <c r="D512" s="49" t="s">
        <v>9271</v>
      </c>
      <c r="E512" s="49" t="s">
        <v>3592</v>
      </c>
      <c r="F512" s="49"/>
      <c r="G512" s="49" t="s">
        <v>8273</v>
      </c>
      <c r="H512" s="123">
        <v>1444.11</v>
      </c>
      <c r="I512" s="35">
        <v>0.25</v>
      </c>
      <c r="J512" s="126">
        <f t="shared" si="16"/>
        <v>1083.0825</v>
      </c>
    </row>
    <row r="513" spans="1:10" ht="15.75">
      <c r="A513" s="39">
        <f t="shared" si="15"/>
        <v>510</v>
      </c>
      <c r="B513" s="49" t="s">
        <v>202</v>
      </c>
      <c r="C513" s="49" t="s">
        <v>9272</v>
      </c>
      <c r="D513" s="49" t="s">
        <v>9273</v>
      </c>
      <c r="E513" s="49" t="s">
        <v>3592</v>
      </c>
      <c r="F513" s="49"/>
      <c r="G513" s="49" t="s">
        <v>8273</v>
      </c>
      <c r="H513" s="123">
        <v>1034.05</v>
      </c>
      <c r="I513" s="35">
        <v>0.25</v>
      </c>
      <c r="J513" s="126">
        <f t="shared" si="16"/>
        <v>775.53749999999991</v>
      </c>
    </row>
    <row r="514" spans="1:10" ht="15.75">
      <c r="A514" s="39">
        <f t="shared" si="15"/>
        <v>511</v>
      </c>
      <c r="B514" s="49" t="s">
        <v>202</v>
      </c>
      <c r="C514" s="49" t="s">
        <v>9274</v>
      </c>
      <c r="D514" s="49" t="s">
        <v>9275</v>
      </c>
      <c r="E514" s="49" t="s">
        <v>3592</v>
      </c>
      <c r="F514" s="49"/>
      <c r="G514" s="49" t="s">
        <v>8273</v>
      </c>
      <c r="H514" s="123">
        <v>232.1</v>
      </c>
      <c r="I514" s="35">
        <v>0.25</v>
      </c>
      <c r="J514" s="126">
        <f t="shared" si="16"/>
        <v>174.07499999999999</v>
      </c>
    </row>
    <row r="515" spans="1:10" ht="15.75">
      <c r="A515" s="39">
        <f t="shared" si="15"/>
        <v>512</v>
      </c>
      <c r="B515" s="49" t="s">
        <v>202</v>
      </c>
      <c r="C515" s="49" t="s">
        <v>9276</v>
      </c>
      <c r="D515" s="49" t="s">
        <v>9277</v>
      </c>
      <c r="E515" s="49" t="s">
        <v>3592</v>
      </c>
      <c r="F515" s="49"/>
      <c r="G515" s="49" t="s">
        <v>8273</v>
      </c>
      <c r="H515" s="123">
        <v>380.45</v>
      </c>
      <c r="I515" s="35">
        <v>0.25</v>
      </c>
      <c r="J515" s="126">
        <f t="shared" si="16"/>
        <v>285.33749999999998</v>
      </c>
    </row>
    <row r="516" spans="1:10" ht="15.75">
      <c r="A516" s="39">
        <f t="shared" si="15"/>
        <v>513</v>
      </c>
      <c r="B516" s="49" t="s">
        <v>202</v>
      </c>
      <c r="C516" s="49" t="s">
        <v>9278</v>
      </c>
      <c r="D516" s="49" t="s">
        <v>9279</v>
      </c>
      <c r="E516" s="49" t="s">
        <v>3592</v>
      </c>
      <c r="F516" s="49"/>
      <c r="G516" s="49" t="s">
        <v>8273</v>
      </c>
      <c r="H516" s="123">
        <v>188.5</v>
      </c>
      <c r="I516" s="35">
        <v>0.25</v>
      </c>
      <c r="J516" s="126">
        <f t="shared" si="16"/>
        <v>141.375</v>
      </c>
    </row>
    <row r="517" spans="1:10" ht="15.75">
      <c r="A517" s="39">
        <f t="shared" si="15"/>
        <v>514</v>
      </c>
      <c r="B517" s="49" t="s">
        <v>202</v>
      </c>
      <c r="C517" s="49" t="s">
        <v>9280</v>
      </c>
      <c r="D517" s="49" t="s">
        <v>9281</v>
      </c>
      <c r="E517" s="49" t="s">
        <v>3592</v>
      </c>
      <c r="F517" s="49"/>
      <c r="G517" s="49" t="s">
        <v>8273</v>
      </c>
      <c r="H517" s="123">
        <v>387.58</v>
      </c>
      <c r="I517" s="35">
        <v>0.25</v>
      </c>
      <c r="J517" s="126">
        <f t="shared" si="16"/>
        <v>290.685</v>
      </c>
    </row>
    <row r="518" spans="1:10" ht="15.75">
      <c r="A518" s="39">
        <f t="shared" ref="A518:A581" si="17">A517+1</f>
        <v>515</v>
      </c>
      <c r="B518" s="49" t="s">
        <v>202</v>
      </c>
      <c r="C518" s="49" t="s">
        <v>9282</v>
      </c>
      <c r="D518" s="49" t="s">
        <v>9283</v>
      </c>
      <c r="E518" s="49" t="s">
        <v>3592</v>
      </c>
      <c r="F518" s="49"/>
      <c r="G518" s="49" t="s">
        <v>8273</v>
      </c>
      <c r="H518" s="123">
        <v>268.33999999999997</v>
      </c>
      <c r="I518" s="35">
        <v>0.25</v>
      </c>
      <c r="J518" s="126">
        <f t="shared" si="16"/>
        <v>201.255</v>
      </c>
    </row>
    <row r="519" spans="1:10" ht="15.75">
      <c r="A519" s="39">
        <f t="shared" si="17"/>
        <v>516</v>
      </c>
      <c r="B519" s="49" t="s">
        <v>202</v>
      </c>
      <c r="C519" s="49" t="s">
        <v>9284</v>
      </c>
      <c r="D519" s="49" t="s">
        <v>9283</v>
      </c>
      <c r="E519" s="49" t="s">
        <v>3592</v>
      </c>
      <c r="F519" s="49"/>
      <c r="G519" s="49" t="s">
        <v>8273</v>
      </c>
      <c r="H519" s="123">
        <v>268.33999999999997</v>
      </c>
      <c r="I519" s="35">
        <v>0.25</v>
      </c>
      <c r="J519" s="126">
        <f t="shared" si="16"/>
        <v>201.255</v>
      </c>
    </row>
    <row r="520" spans="1:10" ht="15.75">
      <c r="A520" s="39">
        <f t="shared" si="17"/>
        <v>517</v>
      </c>
      <c r="B520" s="49" t="s">
        <v>202</v>
      </c>
      <c r="C520" s="49" t="s">
        <v>9285</v>
      </c>
      <c r="D520" s="49" t="s">
        <v>9286</v>
      </c>
      <c r="E520" s="49" t="s">
        <v>3592</v>
      </c>
      <c r="F520" s="49"/>
      <c r="G520" s="49" t="s">
        <v>8273</v>
      </c>
      <c r="H520" s="123">
        <v>95.67</v>
      </c>
      <c r="I520" s="35">
        <v>0.25</v>
      </c>
      <c r="J520" s="126">
        <f t="shared" si="16"/>
        <v>71.752499999999998</v>
      </c>
    </row>
    <row r="521" spans="1:10" ht="15.75">
      <c r="A521" s="39">
        <f t="shared" si="17"/>
        <v>518</v>
      </c>
      <c r="B521" s="49" t="s">
        <v>202</v>
      </c>
      <c r="C521" s="49" t="s">
        <v>9287</v>
      </c>
      <c r="D521" s="49" t="s">
        <v>9288</v>
      </c>
      <c r="E521" s="49" t="s">
        <v>3592</v>
      </c>
      <c r="F521" s="49"/>
      <c r="G521" s="49" t="s">
        <v>8273</v>
      </c>
      <c r="H521" s="123">
        <v>91</v>
      </c>
      <c r="I521" s="35">
        <v>0.25</v>
      </c>
      <c r="J521" s="126">
        <f t="shared" si="16"/>
        <v>68.25</v>
      </c>
    </row>
    <row r="522" spans="1:10" ht="15.75">
      <c r="A522" s="39">
        <f t="shared" si="17"/>
        <v>519</v>
      </c>
      <c r="B522" s="49" t="s">
        <v>202</v>
      </c>
      <c r="C522" s="49" t="s">
        <v>9289</v>
      </c>
      <c r="D522" s="49" t="s">
        <v>9290</v>
      </c>
      <c r="E522" s="49" t="s">
        <v>3592</v>
      </c>
      <c r="F522" s="49"/>
      <c r="G522" s="49" t="s">
        <v>8273</v>
      </c>
      <c r="H522" s="123">
        <v>109.66</v>
      </c>
      <c r="I522" s="35">
        <v>0.25</v>
      </c>
      <c r="J522" s="126">
        <f t="shared" si="16"/>
        <v>82.245000000000005</v>
      </c>
    </row>
    <row r="523" spans="1:10" ht="15.75">
      <c r="A523" s="39">
        <f t="shared" si="17"/>
        <v>520</v>
      </c>
      <c r="B523" s="49" t="s">
        <v>202</v>
      </c>
      <c r="C523" s="49" t="s">
        <v>9291</v>
      </c>
      <c r="D523" s="49" t="s">
        <v>9292</v>
      </c>
      <c r="E523" s="49" t="s">
        <v>3592</v>
      </c>
      <c r="F523" s="49"/>
      <c r="G523" s="49" t="s">
        <v>8273</v>
      </c>
      <c r="H523" s="123">
        <v>100.34</v>
      </c>
      <c r="I523" s="35">
        <v>0.25</v>
      </c>
      <c r="J523" s="126">
        <f t="shared" si="16"/>
        <v>75.254999999999995</v>
      </c>
    </row>
    <row r="524" spans="1:10" ht="15.75">
      <c r="A524" s="39">
        <f t="shared" si="17"/>
        <v>521</v>
      </c>
      <c r="B524" s="49" t="s">
        <v>202</v>
      </c>
      <c r="C524" s="49" t="s">
        <v>9293</v>
      </c>
      <c r="D524" s="49" t="s">
        <v>9294</v>
      </c>
      <c r="E524" s="49" t="s">
        <v>3592</v>
      </c>
      <c r="F524" s="49"/>
      <c r="G524" s="49" t="s">
        <v>8273</v>
      </c>
      <c r="H524" s="123">
        <v>525</v>
      </c>
      <c r="I524" s="35">
        <v>0.25</v>
      </c>
      <c r="J524" s="126">
        <f t="shared" si="16"/>
        <v>393.75</v>
      </c>
    </row>
    <row r="525" spans="1:10" ht="15.75">
      <c r="A525" s="39">
        <f t="shared" si="17"/>
        <v>522</v>
      </c>
      <c r="B525" s="49" t="s">
        <v>202</v>
      </c>
      <c r="C525" s="49" t="s">
        <v>9295</v>
      </c>
      <c r="D525" s="49" t="s">
        <v>9296</v>
      </c>
      <c r="E525" s="49" t="s">
        <v>3592</v>
      </c>
      <c r="F525" s="49"/>
      <c r="G525" s="49" t="s">
        <v>8273</v>
      </c>
      <c r="H525" s="123">
        <v>1022</v>
      </c>
      <c r="I525" s="35">
        <v>0.25</v>
      </c>
      <c r="J525" s="126">
        <f t="shared" si="16"/>
        <v>766.5</v>
      </c>
    </row>
    <row r="526" spans="1:10" ht="15.75">
      <c r="A526" s="39">
        <f t="shared" si="17"/>
        <v>523</v>
      </c>
      <c r="B526" s="49" t="s">
        <v>202</v>
      </c>
      <c r="C526" s="49" t="s">
        <v>9297</v>
      </c>
      <c r="D526" s="49" t="s">
        <v>9298</v>
      </c>
      <c r="E526" s="49" t="s">
        <v>3592</v>
      </c>
      <c r="F526" s="49"/>
      <c r="G526" s="49" t="s">
        <v>8273</v>
      </c>
      <c r="H526" s="123">
        <v>805</v>
      </c>
      <c r="I526" s="35">
        <v>0.25</v>
      </c>
      <c r="J526" s="126">
        <f t="shared" si="16"/>
        <v>603.75</v>
      </c>
    </row>
    <row r="527" spans="1:10" ht="15.75">
      <c r="A527" s="39">
        <f t="shared" si="17"/>
        <v>524</v>
      </c>
      <c r="B527" s="49" t="s">
        <v>202</v>
      </c>
      <c r="C527" s="49" t="s">
        <v>9299</v>
      </c>
      <c r="D527" s="49" t="s">
        <v>9300</v>
      </c>
      <c r="E527" s="49" t="s">
        <v>3592</v>
      </c>
      <c r="F527" s="49"/>
      <c r="G527" s="49" t="s">
        <v>8273</v>
      </c>
      <c r="H527" s="123">
        <v>560</v>
      </c>
      <c r="I527" s="35">
        <v>0.25</v>
      </c>
      <c r="J527" s="126">
        <f t="shared" si="16"/>
        <v>420</v>
      </c>
    </row>
    <row r="528" spans="1:10" ht="15.75">
      <c r="A528" s="39">
        <f t="shared" si="17"/>
        <v>525</v>
      </c>
      <c r="B528" s="49" t="s">
        <v>202</v>
      </c>
      <c r="C528" s="49" t="s">
        <v>9301</v>
      </c>
      <c r="D528" s="49" t="s">
        <v>9302</v>
      </c>
      <c r="E528" s="49" t="s">
        <v>3592</v>
      </c>
      <c r="F528" s="49"/>
      <c r="G528" s="49" t="s">
        <v>8273</v>
      </c>
      <c r="H528" s="123">
        <v>828.33</v>
      </c>
      <c r="I528" s="35">
        <v>0.25</v>
      </c>
      <c r="J528" s="126">
        <f t="shared" si="16"/>
        <v>621.24750000000006</v>
      </c>
    </row>
    <row r="529" spans="1:10" ht="15.75">
      <c r="A529" s="39">
        <f t="shared" si="17"/>
        <v>526</v>
      </c>
      <c r="B529" s="49" t="s">
        <v>202</v>
      </c>
      <c r="C529" s="49" t="s">
        <v>9303</v>
      </c>
      <c r="D529" s="49" t="s">
        <v>9304</v>
      </c>
      <c r="E529" s="49" t="s">
        <v>3592</v>
      </c>
      <c r="F529" s="49"/>
      <c r="G529" s="49" t="s">
        <v>8273</v>
      </c>
      <c r="H529" s="123">
        <v>905.33</v>
      </c>
      <c r="I529" s="35">
        <v>0.25</v>
      </c>
      <c r="J529" s="126">
        <f t="shared" si="16"/>
        <v>678.99750000000006</v>
      </c>
    </row>
    <row r="530" spans="1:10" ht="15.75">
      <c r="A530" s="39">
        <f t="shared" si="17"/>
        <v>527</v>
      </c>
      <c r="B530" s="49" t="s">
        <v>202</v>
      </c>
      <c r="C530" s="49" t="s">
        <v>9305</v>
      </c>
      <c r="D530" s="49" t="s">
        <v>9306</v>
      </c>
      <c r="E530" s="49" t="s">
        <v>3592</v>
      </c>
      <c r="F530" s="49"/>
      <c r="G530" s="49" t="s">
        <v>8273</v>
      </c>
      <c r="H530" s="123">
        <v>851.67</v>
      </c>
      <c r="I530" s="35">
        <v>0.25</v>
      </c>
      <c r="J530" s="126">
        <f t="shared" si="16"/>
        <v>638.75249999999994</v>
      </c>
    </row>
    <row r="531" spans="1:10" ht="15.75">
      <c r="A531" s="39">
        <f t="shared" si="17"/>
        <v>528</v>
      </c>
      <c r="B531" s="49" t="s">
        <v>202</v>
      </c>
      <c r="C531" s="49" t="s">
        <v>9307</v>
      </c>
      <c r="D531" s="49" t="s">
        <v>9308</v>
      </c>
      <c r="E531" s="49" t="s">
        <v>3592</v>
      </c>
      <c r="F531" s="49"/>
      <c r="G531" s="49" t="s">
        <v>8273</v>
      </c>
      <c r="H531" s="123">
        <v>1022</v>
      </c>
      <c r="I531" s="35">
        <v>0.25</v>
      </c>
      <c r="J531" s="126">
        <f t="shared" si="16"/>
        <v>766.5</v>
      </c>
    </row>
    <row r="532" spans="1:10" ht="15.75">
      <c r="A532" s="39">
        <f t="shared" si="17"/>
        <v>529</v>
      </c>
      <c r="B532" s="49" t="s">
        <v>202</v>
      </c>
      <c r="C532" s="49" t="s">
        <v>9309</v>
      </c>
      <c r="D532" s="49" t="s">
        <v>9310</v>
      </c>
      <c r="E532" s="49" t="s">
        <v>3592</v>
      </c>
      <c r="F532" s="49"/>
      <c r="G532" s="49" t="s">
        <v>8273</v>
      </c>
      <c r="H532" s="123">
        <v>835.34</v>
      </c>
      <c r="I532" s="35">
        <v>0.25</v>
      </c>
      <c r="J532" s="126">
        <f t="shared" si="16"/>
        <v>626.505</v>
      </c>
    </row>
    <row r="533" spans="1:10" ht="15.75">
      <c r="A533" s="39">
        <f t="shared" si="17"/>
        <v>530</v>
      </c>
      <c r="B533" s="49" t="s">
        <v>202</v>
      </c>
      <c r="C533" s="49" t="s">
        <v>9311</v>
      </c>
      <c r="D533" s="49" t="s">
        <v>9312</v>
      </c>
      <c r="E533" s="49" t="s">
        <v>3592</v>
      </c>
      <c r="F533" s="49"/>
      <c r="G533" s="49" t="s">
        <v>8273</v>
      </c>
      <c r="H533" s="123">
        <v>222</v>
      </c>
      <c r="I533" s="35">
        <v>0.25</v>
      </c>
      <c r="J533" s="126">
        <f t="shared" si="16"/>
        <v>166.5</v>
      </c>
    </row>
    <row r="534" spans="1:10" ht="15.75">
      <c r="A534" s="39">
        <f t="shared" si="17"/>
        <v>531</v>
      </c>
      <c r="B534" s="49" t="s">
        <v>202</v>
      </c>
      <c r="C534" s="49" t="s">
        <v>9313</v>
      </c>
      <c r="D534" s="49" t="s">
        <v>9314</v>
      </c>
      <c r="E534" s="49" t="s">
        <v>3592</v>
      </c>
      <c r="F534" s="49"/>
      <c r="G534" s="49" t="s">
        <v>8273</v>
      </c>
      <c r="H534" s="123">
        <v>575.16999999999996</v>
      </c>
      <c r="I534" s="35">
        <v>0.25</v>
      </c>
      <c r="J534" s="126">
        <f t="shared" si="16"/>
        <v>431.37749999999994</v>
      </c>
    </row>
    <row r="535" spans="1:10" ht="15.75">
      <c r="A535" s="39">
        <f t="shared" si="17"/>
        <v>532</v>
      </c>
      <c r="B535" s="49" t="s">
        <v>202</v>
      </c>
      <c r="C535" s="49" t="s">
        <v>9315</v>
      </c>
      <c r="D535" s="49" t="s">
        <v>9316</v>
      </c>
      <c r="E535" s="49" t="s">
        <v>3592</v>
      </c>
      <c r="F535" s="49"/>
      <c r="G535" s="49" t="s">
        <v>8273</v>
      </c>
      <c r="H535" s="123">
        <v>1636.86</v>
      </c>
      <c r="I535" s="35">
        <v>0.25</v>
      </c>
      <c r="J535" s="126">
        <f t="shared" si="16"/>
        <v>1227.645</v>
      </c>
    </row>
    <row r="536" spans="1:10" ht="15.75">
      <c r="A536" s="39">
        <f t="shared" si="17"/>
        <v>533</v>
      </c>
      <c r="B536" s="49" t="s">
        <v>202</v>
      </c>
      <c r="C536" s="49" t="s">
        <v>9317</v>
      </c>
      <c r="D536" s="49" t="s">
        <v>9318</v>
      </c>
      <c r="E536" s="49" t="s">
        <v>3592</v>
      </c>
      <c r="F536" s="49"/>
      <c r="G536" s="49" t="s">
        <v>8273</v>
      </c>
      <c r="H536" s="123">
        <v>971.83</v>
      </c>
      <c r="I536" s="35">
        <v>0.25</v>
      </c>
      <c r="J536" s="126">
        <f t="shared" si="16"/>
        <v>728.87250000000006</v>
      </c>
    </row>
    <row r="537" spans="1:10" ht="15.75">
      <c r="A537" s="39">
        <f t="shared" si="17"/>
        <v>534</v>
      </c>
      <c r="B537" s="49" t="s">
        <v>202</v>
      </c>
      <c r="C537" s="49" t="s">
        <v>9319</v>
      </c>
      <c r="D537" s="49" t="s">
        <v>9320</v>
      </c>
      <c r="E537" s="49" t="s">
        <v>3592</v>
      </c>
      <c r="F537" s="49"/>
      <c r="G537" s="49" t="s">
        <v>8273</v>
      </c>
      <c r="H537" s="123">
        <v>824.42</v>
      </c>
      <c r="I537" s="35">
        <v>0.25</v>
      </c>
      <c r="J537" s="126">
        <f t="shared" si="16"/>
        <v>618.31499999999994</v>
      </c>
    </row>
    <row r="538" spans="1:10" ht="15.75">
      <c r="A538" s="39">
        <f t="shared" si="17"/>
        <v>535</v>
      </c>
      <c r="B538" s="49" t="s">
        <v>202</v>
      </c>
      <c r="C538" s="49" t="s">
        <v>9321</v>
      </c>
      <c r="D538" s="49" t="s">
        <v>9322</v>
      </c>
      <c r="E538" s="49" t="s">
        <v>3592</v>
      </c>
      <c r="F538" s="49"/>
      <c r="G538" s="49" t="s">
        <v>8273</v>
      </c>
      <c r="H538" s="123">
        <v>935.53</v>
      </c>
      <c r="I538" s="35">
        <v>0.25</v>
      </c>
      <c r="J538" s="126">
        <f t="shared" si="16"/>
        <v>701.64750000000004</v>
      </c>
    </row>
    <row r="539" spans="1:10" ht="15.75">
      <c r="A539" s="39">
        <f t="shared" si="17"/>
        <v>536</v>
      </c>
      <c r="B539" s="49" t="s">
        <v>202</v>
      </c>
      <c r="C539" s="49" t="s">
        <v>9323</v>
      </c>
      <c r="D539" s="49" t="s">
        <v>9324</v>
      </c>
      <c r="E539" s="49" t="s">
        <v>3592</v>
      </c>
      <c r="F539" s="49"/>
      <c r="G539" s="49" t="s">
        <v>8273</v>
      </c>
      <c r="H539" s="123">
        <v>1444.11</v>
      </c>
      <c r="I539" s="35">
        <v>0.25</v>
      </c>
      <c r="J539" s="126">
        <f t="shared" si="16"/>
        <v>1083.0825</v>
      </c>
    </row>
    <row r="540" spans="1:10" ht="15.75">
      <c r="A540" s="39">
        <f t="shared" si="17"/>
        <v>537</v>
      </c>
      <c r="B540" s="49" t="s">
        <v>202</v>
      </c>
      <c r="C540" s="49" t="s">
        <v>9325</v>
      </c>
      <c r="D540" s="49" t="s">
        <v>9326</v>
      </c>
      <c r="E540" s="49" t="s">
        <v>3592</v>
      </c>
      <c r="F540" s="49"/>
      <c r="G540" s="49" t="s">
        <v>8273</v>
      </c>
      <c r="H540" s="123">
        <v>624.99</v>
      </c>
      <c r="I540" s="35">
        <v>0.25</v>
      </c>
      <c r="J540" s="126">
        <f t="shared" si="16"/>
        <v>468.74250000000001</v>
      </c>
    </row>
    <row r="541" spans="1:10" ht="15.75">
      <c r="A541" s="39">
        <f t="shared" si="17"/>
        <v>538</v>
      </c>
      <c r="B541" s="49" t="s">
        <v>202</v>
      </c>
      <c r="C541" s="49" t="s">
        <v>9327</v>
      </c>
      <c r="D541" s="49" t="s">
        <v>9328</v>
      </c>
      <c r="E541" s="49" t="s">
        <v>3592</v>
      </c>
      <c r="F541" s="49"/>
      <c r="G541" s="49" t="s">
        <v>8273</v>
      </c>
      <c r="H541" s="123">
        <v>4013.33</v>
      </c>
      <c r="I541" s="35">
        <v>0.25</v>
      </c>
      <c r="J541" s="126">
        <f t="shared" si="16"/>
        <v>3009.9974999999999</v>
      </c>
    </row>
    <row r="542" spans="1:10" ht="15.75">
      <c r="A542" s="39">
        <f t="shared" si="17"/>
        <v>539</v>
      </c>
      <c r="B542" s="49" t="s">
        <v>202</v>
      </c>
      <c r="C542" s="49" t="s">
        <v>9329</v>
      </c>
      <c r="D542" s="49" t="s">
        <v>9330</v>
      </c>
      <c r="E542" s="49" t="s">
        <v>3592</v>
      </c>
      <c r="F542" s="49"/>
      <c r="G542" s="49" t="s">
        <v>8273</v>
      </c>
      <c r="H542" s="123">
        <v>105</v>
      </c>
      <c r="I542" s="35">
        <v>0.25</v>
      </c>
      <c r="J542" s="126">
        <f t="shared" si="16"/>
        <v>78.75</v>
      </c>
    </row>
    <row r="543" spans="1:10" ht="15.75">
      <c r="A543" s="39">
        <f t="shared" si="17"/>
        <v>540</v>
      </c>
      <c r="B543" s="49" t="s">
        <v>202</v>
      </c>
      <c r="C543" s="49" t="s">
        <v>9331</v>
      </c>
      <c r="D543" s="49" t="s">
        <v>9332</v>
      </c>
      <c r="E543" s="49" t="s">
        <v>3592</v>
      </c>
      <c r="F543" s="49"/>
      <c r="G543" s="49" t="s">
        <v>8273</v>
      </c>
      <c r="H543" s="123">
        <v>303.33</v>
      </c>
      <c r="I543" s="35">
        <v>0.25</v>
      </c>
      <c r="J543" s="126">
        <f t="shared" si="16"/>
        <v>227.4975</v>
      </c>
    </row>
    <row r="544" spans="1:10" ht="15.75">
      <c r="A544" s="39">
        <f t="shared" si="17"/>
        <v>541</v>
      </c>
      <c r="B544" s="49" t="s">
        <v>202</v>
      </c>
      <c r="C544" s="49" t="s">
        <v>9333</v>
      </c>
      <c r="D544" s="49" t="s">
        <v>9334</v>
      </c>
      <c r="E544" s="49" t="s">
        <v>3592</v>
      </c>
      <c r="F544" s="49"/>
      <c r="G544" s="49" t="s">
        <v>8273</v>
      </c>
      <c r="H544" s="123">
        <v>525</v>
      </c>
      <c r="I544" s="35">
        <v>0.25</v>
      </c>
      <c r="J544" s="126">
        <f t="shared" si="16"/>
        <v>393.75</v>
      </c>
    </row>
    <row r="545" spans="1:10" ht="15.75">
      <c r="A545" s="39">
        <f t="shared" si="17"/>
        <v>542</v>
      </c>
      <c r="B545" s="49" t="s">
        <v>202</v>
      </c>
      <c r="C545" s="49" t="s">
        <v>9335</v>
      </c>
      <c r="D545" s="49" t="s">
        <v>9336</v>
      </c>
      <c r="E545" s="49" t="s">
        <v>3592</v>
      </c>
      <c r="F545" s="49"/>
      <c r="G545" s="49" t="s">
        <v>8273</v>
      </c>
      <c r="H545" s="123">
        <v>525</v>
      </c>
      <c r="I545" s="35">
        <v>0.25</v>
      </c>
      <c r="J545" s="126">
        <f t="shared" si="16"/>
        <v>393.75</v>
      </c>
    </row>
    <row r="546" spans="1:10" ht="15.75">
      <c r="A546" s="39">
        <f t="shared" si="17"/>
        <v>543</v>
      </c>
      <c r="B546" s="49" t="s">
        <v>202</v>
      </c>
      <c r="C546" s="49" t="s">
        <v>9337</v>
      </c>
      <c r="D546" s="49" t="s">
        <v>9338</v>
      </c>
      <c r="E546" s="49" t="s">
        <v>3592</v>
      </c>
      <c r="F546" s="49"/>
      <c r="G546" s="49" t="s">
        <v>8273</v>
      </c>
      <c r="H546" s="123">
        <v>1022</v>
      </c>
      <c r="I546" s="35">
        <v>0.25</v>
      </c>
      <c r="J546" s="126">
        <f t="shared" si="16"/>
        <v>766.5</v>
      </c>
    </row>
    <row r="547" spans="1:10" ht="15.75">
      <c r="A547" s="39">
        <f t="shared" si="17"/>
        <v>544</v>
      </c>
      <c r="B547" s="49" t="s">
        <v>202</v>
      </c>
      <c r="C547" s="49" t="s">
        <v>9339</v>
      </c>
      <c r="D547" s="49" t="s">
        <v>9340</v>
      </c>
      <c r="E547" s="49" t="s">
        <v>3592</v>
      </c>
      <c r="F547" s="49"/>
      <c r="G547" s="49" t="s">
        <v>8273</v>
      </c>
      <c r="H547" s="123">
        <v>805</v>
      </c>
      <c r="I547" s="35">
        <v>0.25</v>
      </c>
      <c r="J547" s="126">
        <f t="shared" si="16"/>
        <v>603.75</v>
      </c>
    </row>
    <row r="548" spans="1:10" ht="15.75">
      <c r="A548" s="39">
        <f t="shared" si="17"/>
        <v>545</v>
      </c>
      <c r="B548" s="49" t="s">
        <v>202</v>
      </c>
      <c r="C548" s="49" t="s">
        <v>9341</v>
      </c>
      <c r="D548" s="49" t="s">
        <v>9342</v>
      </c>
      <c r="E548" s="49" t="s">
        <v>3592</v>
      </c>
      <c r="F548" s="49"/>
      <c r="G548" s="49" t="s">
        <v>8273</v>
      </c>
      <c r="H548" s="123">
        <v>905.33</v>
      </c>
      <c r="I548" s="35">
        <v>0.25</v>
      </c>
      <c r="J548" s="126">
        <f t="shared" si="16"/>
        <v>678.99750000000006</v>
      </c>
    </row>
    <row r="549" spans="1:10" ht="15.75">
      <c r="A549" s="39">
        <f t="shared" si="17"/>
        <v>546</v>
      </c>
      <c r="B549" s="49" t="s">
        <v>202</v>
      </c>
      <c r="C549" s="49" t="s">
        <v>9343</v>
      </c>
      <c r="D549" s="49" t="s">
        <v>9344</v>
      </c>
      <c r="E549" s="49" t="s">
        <v>3592</v>
      </c>
      <c r="F549" s="49"/>
      <c r="G549" s="49" t="s">
        <v>8273</v>
      </c>
      <c r="H549" s="123">
        <v>851.67</v>
      </c>
      <c r="I549" s="35">
        <v>0.25</v>
      </c>
      <c r="J549" s="126">
        <f t="shared" si="16"/>
        <v>638.75249999999994</v>
      </c>
    </row>
    <row r="550" spans="1:10" ht="15.75">
      <c r="A550" s="39">
        <f t="shared" si="17"/>
        <v>547</v>
      </c>
      <c r="B550" s="49" t="s">
        <v>202</v>
      </c>
      <c r="C550" s="49" t="s">
        <v>9345</v>
      </c>
      <c r="D550" s="49" t="s">
        <v>9346</v>
      </c>
      <c r="E550" s="49" t="s">
        <v>3592</v>
      </c>
      <c r="F550" s="49"/>
      <c r="G550" s="49" t="s">
        <v>8273</v>
      </c>
      <c r="H550" s="123">
        <v>1022</v>
      </c>
      <c r="I550" s="35">
        <v>0.25</v>
      </c>
      <c r="J550" s="126">
        <f t="shared" si="16"/>
        <v>766.5</v>
      </c>
    </row>
    <row r="551" spans="1:10" ht="15.75">
      <c r="A551" s="39">
        <f t="shared" si="17"/>
        <v>548</v>
      </c>
      <c r="B551" s="49" t="s">
        <v>202</v>
      </c>
      <c r="C551" s="49" t="s">
        <v>9347</v>
      </c>
      <c r="D551" s="49" t="s">
        <v>9348</v>
      </c>
      <c r="E551" s="49" t="s">
        <v>3592</v>
      </c>
      <c r="F551" s="49"/>
      <c r="G551" s="49" t="s">
        <v>8273</v>
      </c>
      <c r="H551" s="123">
        <v>835.34</v>
      </c>
      <c r="I551" s="35">
        <v>0.25</v>
      </c>
      <c r="J551" s="126">
        <f t="shared" si="16"/>
        <v>626.505</v>
      </c>
    </row>
    <row r="552" spans="1:10" ht="15.75">
      <c r="A552" s="39">
        <f t="shared" si="17"/>
        <v>549</v>
      </c>
      <c r="B552" s="49" t="s">
        <v>202</v>
      </c>
      <c r="C552" s="49" t="s">
        <v>9349</v>
      </c>
      <c r="D552" s="49" t="s">
        <v>9350</v>
      </c>
      <c r="E552" s="49" t="s">
        <v>3592</v>
      </c>
      <c r="F552" s="49"/>
      <c r="G552" s="49" t="s">
        <v>8273</v>
      </c>
      <c r="H552" s="123">
        <v>2041.66</v>
      </c>
      <c r="I552" s="35">
        <v>0.25</v>
      </c>
      <c r="J552" s="126">
        <f t="shared" si="16"/>
        <v>1531.2450000000001</v>
      </c>
    </row>
    <row r="553" spans="1:10" ht="15.75">
      <c r="A553" s="39">
        <f t="shared" si="17"/>
        <v>550</v>
      </c>
      <c r="B553" s="49" t="s">
        <v>202</v>
      </c>
      <c r="C553" s="49" t="s">
        <v>9351</v>
      </c>
      <c r="D553" s="49" t="s">
        <v>9352</v>
      </c>
      <c r="E553" s="49" t="s">
        <v>3592</v>
      </c>
      <c r="F553" s="49"/>
      <c r="G553" s="49" t="s">
        <v>8273</v>
      </c>
      <c r="H553" s="123">
        <v>728</v>
      </c>
      <c r="I553" s="35">
        <v>0.25</v>
      </c>
      <c r="J553" s="126">
        <f t="shared" si="16"/>
        <v>546</v>
      </c>
    </row>
    <row r="554" spans="1:10" ht="15.75">
      <c r="A554" s="39">
        <f t="shared" si="17"/>
        <v>551</v>
      </c>
      <c r="B554" s="49" t="s">
        <v>202</v>
      </c>
      <c r="C554" s="49" t="s">
        <v>9353</v>
      </c>
      <c r="D554" s="49" t="s">
        <v>9354</v>
      </c>
      <c r="E554" s="49" t="s">
        <v>3592</v>
      </c>
      <c r="F554" s="49"/>
      <c r="G554" s="49" t="s">
        <v>8273</v>
      </c>
      <c r="H554" s="123">
        <v>1225</v>
      </c>
      <c r="I554" s="35">
        <v>0.25</v>
      </c>
      <c r="J554" s="126">
        <f t="shared" si="16"/>
        <v>918.75</v>
      </c>
    </row>
    <row r="555" spans="1:10" ht="15.75">
      <c r="A555" s="39">
        <f t="shared" si="17"/>
        <v>552</v>
      </c>
      <c r="B555" s="49" t="s">
        <v>202</v>
      </c>
      <c r="C555" s="49" t="s">
        <v>9355</v>
      </c>
      <c r="D555" s="49" t="s">
        <v>9356</v>
      </c>
      <c r="E555" s="49" t="s">
        <v>3592</v>
      </c>
      <c r="F555" s="49"/>
      <c r="G555" s="49" t="s">
        <v>8273</v>
      </c>
      <c r="H555" s="123">
        <v>2263.34</v>
      </c>
      <c r="I555" s="35">
        <v>0.25</v>
      </c>
      <c r="J555" s="126">
        <f t="shared" si="16"/>
        <v>1697.5050000000001</v>
      </c>
    </row>
    <row r="556" spans="1:10" ht="15.75">
      <c r="A556" s="39">
        <f t="shared" si="17"/>
        <v>553</v>
      </c>
      <c r="B556" s="49" t="s">
        <v>202</v>
      </c>
      <c r="C556" s="49" t="s">
        <v>9357</v>
      </c>
      <c r="D556" s="49" t="s">
        <v>9358</v>
      </c>
      <c r="E556" s="49" t="s">
        <v>3592</v>
      </c>
      <c r="F556" s="49"/>
      <c r="G556" s="49" t="s">
        <v>8273</v>
      </c>
      <c r="H556" s="123">
        <v>2263.34</v>
      </c>
      <c r="I556" s="35">
        <v>0.25</v>
      </c>
      <c r="J556" s="126">
        <f t="shared" si="16"/>
        <v>1697.5050000000001</v>
      </c>
    </row>
    <row r="557" spans="1:10" ht="15.75">
      <c r="A557" s="39">
        <f t="shared" si="17"/>
        <v>554</v>
      </c>
      <c r="B557" s="49" t="s">
        <v>202</v>
      </c>
      <c r="C557" s="49" t="s">
        <v>9359</v>
      </c>
      <c r="D557" s="49" t="s">
        <v>9360</v>
      </c>
      <c r="E557" s="49" t="s">
        <v>3592</v>
      </c>
      <c r="F557" s="49"/>
      <c r="G557" s="49" t="s">
        <v>8273</v>
      </c>
      <c r="H557" s="123">
        <v>1008</v>
      </c>
      <c r="I557" s="35">
        <v>0.25</v>
      </c>
      <c r="J557" s="126">
        <f t="shared" si="16"/>
        <v>756</v>
      </c>
    </row>
    <row r="558" spans="1:10" ht="15.75">
      <c r="A558" s="39">
        <f t="shared" si="17"/>
        <v>555</v>
      </c>
      <c r="B558" s="49" t="s">
        <v>202</v>
      </c>
      <c r="C558" s="49" t="s">
        <v>9361</v>
      </c>
      <c r="D558" s="49" t="s">
        <v>9362</v>
      </c>
      <c r="E558" s="49" t="s">
        <v>3592</v>
      </c>
      <c r="F558" s="49"/>
      <c r="G558" s="49" t="s">
        <v>8273</v>
      </c>
      <c r="H558" s="123">
        <v>1108.3399999999999</v>
      </c>
      <c r="I558" s="35">
        <v>0.25</v>
      </c>
      <c r="J558" s="126">
        <f t="shared" si="16"/>
        <v>831.25499999999988</v>
      </c>
    </row>
    <row r="559" spans="1:10" ht="15.75">
      <c r="A559" s="39">
        <f t="shared" si="17"/>
        <v>556</v>
      </c>
      <c r="B559" s="49" t="s">
        <v>202</v>
      </c>
      <c r="C559" s="49" t="s">
        <v>9363</v>
      </c>
      <c r="D559" s="49" t="s">
        <v>9364</v>
      </c>
      <c r="E559" s="49" t="s">
        <v>3592</v>
      </c>
      <c r="F559" s="49"/>
      <c r="G559" s="49" t="s">
        <v>8273</v>
      </c>
      <c r="H559" s="123">
        <v>1054.6600000000001</v>
      </c>
      <c r="I559" s="35">
        <v>0.25</v>
      </c>
      <c r="J559" s="126">
        <f t="shared" si="16"/>
        <v>790.99500000000012</v>
      </c>
    </row>
    <row r="560" spans="1:10" ht="15.75">
      <c r="A560" s="39">
        <f t="shared" si="17"/>
        <v>557</v>
      </c>
      <c r="B560" s="49" t="s">
        <v>202</v>
      </c>
      <c r="C560" s="49" t="s">
        <v>9365</v>
      </c>
      <c r="D560" s="49" t="s">
        <v>9366</v>
      </c>
      <c r="E560" s="49" t="s">
        <v>3592</v>
      </c>
      <c r="F560" s="49"/>
      <c r="G560" s="49" t="s">
        <v>8273</v>
      </c>
      <c r="H560" s="123">
        <v>1225</v>
      </c>
      <c r="I560" s="35">
        <v>0.25</v>
      </c>
      <c r="J560" s="126">
        <f t="shared" si="16"/>
        <v>918.75</v>
      </c>
    </row>
    <row r="561" spans="1:10" ht="15.75">
      <c r="A561" s="39">
        <f t="shared" si="17"/>
        <v>558</v>
      </c>
      <c r="B561" s="49" t="s">
        <v>202</v>
      </c>
      <c r="C561" s="49" t="s">
        <v>9367</v>
      </c>
      <c r="D561" s="49" t="s">
        <v>9368</v>
      </c>
      <c r="E561" s="49" t="s">
        <v>3592</v>
      </c>
      <c r="F561" s="49"/>
      <c r="G561" s="49" t="s">
        <v>8273</v>
      </c>
      <c r="H561" s="123">
        <v>1038.33</v>
      </c>
      <c r="I561" s="35">
        <v>0.25</v>
      </c>
      <c r="J561" s="126">
        <f t="shared" si="16"/>
        <v>778.74749999999995</v>
      </c>
    </row>
    <row r="562" spans="1:10" ht="15.75">
      <c r="A562" s="39">
        <f t="shared" si="17"/>
        <v>559</v>
      </c>
      <c r="B562" s="49" t="s">
        <v>202</v>
      </c>
      <c r="C562" s="49" t="s">
        <v>9369</v>
      </c>
      <c r="D562" s="49" t="s">
        <v>9370</v>
      </c>
      <c r="E562" s="49" t="s">
        <v>3592</v>
      </c>
      <c r="F562" s="49"/>
      <c r="G562" s="49" t="s">
        <v>8273</v>
      </c>
      <c r="H562" s="123">
        <v>2053.34</v>
      </c>
      <c r="I562" s="35">
        <v>0.25</v>
      </c>
      <c r="J562" s="126">
        <f t="shared" si="16"/>
        <v>1540.0050000000001</v>
      </c>
    </row>
    <row r="563" spans="1:10" ht="15.75">
      <c r="A563" s="39">
        <f t="shared" si="17"/>
        <v>560</v>
      </c>
      <c r="B563" s="49" t="s">
        <v>202</v>
      </c>
      <c r="C563" s="49" t="s">
        <v>9371</v>
      </c>
      <c r="D563" s="49" t="s">
        <v>9372</v>
      </c>
      <c r="E563" s="49" t="s">
        <v>3592</v>
      </c>
      <c r="F563" s="49"/>
      <c r="G563" s="49" t="s">
        <v>8273</v>
      </c>
      <c r="H563" s="123">
        <v>1253</v>
      </c>
      <c r="I563" s="35">
        <v>0.25</v>
      </c>
      <c r="J563" s="126">
        <f t="shared" si="16"/>
        <v>939.75</v>
      </c>
    </row>
    <row r="564" spans="1:10" ht="15.75">
      <c r="A564" s="39">
        <f t="shared" si="17"/>
        <v>561</v>
      </c>
      <c r="B564" s="49" t="s">
        <v>202</v>
      </c>
      <c r="C564" s="49" t="s">
        <v>9373</v>
      </c>
      <c r="D564" s="49" t="s">
        <v>9374</v>
      </c>
      <c r="E564" s="49" t="s">
        <v>3592</v>
      </c>
      <c r="F564" s="49"/>
      <c r="G564" s="49" t="s">
        <v>8273</v>
      </c>
      <c r="H564" s="123">
        <v>1750</v>
      </c>
      <c r="I564" s="35">
        <v>0.25</v>
      </c>
      <c r="J564" s="126">
        <f t="shared" si="16"/>
        <v>1312.5</v>
      </c>
    </row>
    <row r="565" spans="1:10" ht="15.75">
      <c r="A565" s="39">
        <f t="shared" si="17"/>
        <v>562</v>
      </c>
      <c r="B565" s="49" t="s">
        <v>202</v>
      </c>
      <c r="C565" s="49" t="s">
        <v>9375</v>
      </c>
      <c r="D565" s="49" t="s">
        <v>9376</v>
      </c>
      <c r="E565" s="49" t="s">
        <v>3592</v>
      </c>
      <c r="F565" s="49"/>
      <c r="G565" s="49" t="s">
        <v>8273</v>
      </c>
      <c r="H565" s="123">
        <v>1563.33</v>
      </c>
      <c r="I565" s="35">
        <v>0.25</v>
      </c>
      <c r="J565" s="126">
        <f t="shared" si="16"/>
        <v>1172.4974999999999</v>
      </c>
    </row>
    <row r="566" spans="1:10" ht="15.75">
      <c r="A566" s="39">
        <f t="shared" si="17"/>
        <v>563</v>
      </c>
      <c r="B566" s="49" t="s">
        <v>202</v>
      </c>
      <c r="C566" s="49" t="s">
        <v>9377</v>
      </c>
      <c r="D566" s="49" t="s">
        <v>9378</v>
      </c>
      <c r="E566" s="49" t="s">
        <v>3592</v>
      </c>
      <c r="F566" s="49"/>
      <c r="G566" s="49" t="s">
        <v>8273</v>
      </c>
      <c r="H566" s="123">
        <v>1533</v>
      </c>
      <c r="I566" s="35">
        <v>0.25</v>
      </c>
      <c r="J566" s="126">
        <f t="shared" si="16"/>
        <v>1149.75</v>
      </c>
    </row>
    <row r="567" spans="1:10" ht="15.75">
      <c r="A567" s="39">
        <f t="shared" si="17"/>
        <v>564</v>
      </c>
      <c r="B567" s="49" t="s">
        <v>202</v>
      </c>
      <c r="C567" s="49" t="s">
        <v>9379</v>
      </c>
      <c r="D567" s="49" t="s">
        <v>9380</v>
      </c>
      <c r="E567" s="49" t="s">
        <v>3592</v>
      </c>
      <c r="F567" s="49"/>
      <c r="G567" s="49" t="s">
        <v>8273</v>
      </c>
      <c r="H567" s="123">
        <v>1633.34</v>
      </c>
      <c r="I567" s="35">
        <v>0.25</v>
      </c>
      <c r="J567" s="126">
        <f t="shared" si="16"/>
        <v>1225.0049999999999</v>
      </c>
    </row>
    <row r="568" spans="1:10" ht="15.75">
      <c r="A568" s="39">
        <f t="shared" si="17"/>
        <v>565</v>
      </c>
      <c r="B568" s="49" t="s">
        <v>202</v>
      </c>
      <c r="C568" s="49" t="s">
        <v>9381</v>
      </c>
      <c r="D568" s="49" t="s">
        <v>9382</v>
      </c>
      <c r="E568" s="49" t="s">
        <v>3592</v>
      </c>
      <c r="F568" s="49"/>
      <c r="G568" s="49" t="s">
        <v>8273</v>
      </c>
      <c r="H568" s="123">
        <v>1570.34</v>
      </c>
      <c r="I568" s="35">
        <v>0.25</v>
      </c>
      <c r="J568" s="126">
        <f t="shared" si="16"/>
        <v>1177.7549999999999</v>
      </c>
    </row>
    <row r="569" spans="1:10" ht="15.75">
      <c r="A569" s="39">
        <f t="shared" si="17"/>
        <v>566</v>
      </c>
      <c r="B569" s="49" t="s">
        <v>202</v>
      </c>
      <c r="C569" s="49" t="s">
        <v>9383</v>
      </c>
      <c r="D569" s="49" t="s">
        <v>9384</v>
      </c>
      <c r="E569" s="49" t="s">
        <v>3592</v>
      </c>
      <c r="F569" s="49"/>
      <c r="G569" s="49" t="s">
        <v>8273</v>
      </c>
      <c r="H569" s="123">
        <v>1750</v>
      </c>
      <c r="I569" s="35">
        <v>0.25</v>
      </c>
      <c r="J569" s="126">
        <f t="shared" si="16"/>
        <v>1312.5</v>
      </c>
    </row>
    <row r="570" spans="1:10" ht="15.75">
      <c r="A570" s="39">
        <f t="shared" si="17"/>
        <v>567</v>
      </c>
      <c r="B570" s="49" t="s">
        <v>202</v>
      </c>
      <c r="C570" s="49" t="s">
        <v>9385</v>
      </c>
      <c r="D570" s="49" t="s">
        <v>9386</v>
      </c>
      <c r="E570" s="49" t="s">
        <v>3592</v>
      </c>
      <c r="F570" s="49"/>
      <c r="G570" s="49" t="s">
        <v>8273</v>
      </c>
      <c r="H570" s="123">
        <v>1563.33</v>
      </c>
      <c r="I570" s="35">
        <v>0.25</v>
      </c>
      <c r="J570" s="126">
        <f t="shared" ref="J570:J633" si="18">H570*(1-I570)</f>
        <v>1172.4974999999999</v>
      </c>
    </row>
    <row r="571" spans="1:10" ht="15.75">
      <c r="A571" s="39">
        <f t="shared" si="17"/>
        <v>568</v>
      </c>
      <c r="B571" s="49" t="s">
        <v>202</v>
      </c>
      <c r="C571" s="49" t="s">
        <v>9387</v>
      </c>
      <c r="D571" s="49" t="s">
        <v>9388</v>
      </c>
      <c r="E571" s="49" t="s">
        <v>3592</v>
      </c>
      <c r="F571" s="49"/>
      <c r="G571" s="49" t="s">
        <v>8273</v>
      </c>
      <c r="H571" s="123">
        <v>165.25</v>
      </c>
      <c r="I571" s="35">
        <v>0.25</v>
      </c>
      <c r="J571" s="126">
        <f t="shared" si="18"/>
        <v>123.9375</v>
      </c>
    </row>
    <row r="572" spans="1:10" ht="15.75">
      <c r="A572" s="39">
        <f t="shared" si="17"/>
        <v>569</v>
      </c>
      <c r="B572" s="49" t="s">
        <v>202</v>
      </c>
      <c r="C572" s="49" t="s">
        <v>9389</v>
      </c>
      <c r="D572" s="49" t="s">
        <v>9390</v>
      </c>
      <c r="E572" s="49" t="s">
        <v>3592</v>
      </c>
      <c r="F572" s="49"/>
      <c r="G572" s="49" t="s">
        <v>8273</v>
      </c>
      <c r="H572" s="123">
        <v>197.87</v>
      </c>
      <c r="I572" s="35">
        <v>0.25</v>
      </c>
      <c r="J572" s="126">
        <f t="shared" si="18"/>
        <v>148.4025</v>
      </c>
    </row>
    <row r="573" spans="1:10" ht="15.75">
      <c r="A573" s="39">
        <f t="shared" si="17"/>
        <v>570</v>
      </c>
      <c r="B573" s="49" t="s">
        <v>202</v>
      </c>
      <c r="C573" s="49" t="s">
        <v>9391</v>
      </c>
      <c r="D573" s="49" t="s">
        <v>9388</v>
      </c>
      <c r="E573" s="49" t="s">
        <v>3592</v>
      </c>
      <c r="F573" s="49"/>
      <c r="G573" s="49" t="s">
        <v>8273</v>
      </c>
      <c r="H573" s="123">
        <v>175.65</v>
      </c>
      <c r="I573" s="35">
        <v>0.25</v>
      </c>
      <c r="J573" s="126">
        <f t="shared" si="18"/>
        <v>131.73750000000001</v>
      </c>
    </row>
    <row r="574" spans="1:10" ht="15.75">
      <c r="A574" s="39">
        <f t="shared" si="17"/>
        <v>571</v>
      </c>
      <c r="B574" s="49" t="s">
        <v>202</v>
      </c>
      <c r="C574" s="49" t="s">
        <v>9392</v>
      </c>
      <c r="D574" s="49" t="s">
        <v>9393</v>
      </c>
      <c r="E574" s="49" t="s">
        <v>3592</v>
      </c>
      <c r="F574" s="49"/>
      <c r="G574" s="49" t="s">
        <v>8273</v>
      </c>
      <c r="H574" s="123">
        <v>163.34</v>
      </c>
      <c r="I574" s="35">
        <v>0.25</v>
      </c>
      <c r="J574" s="126">
        <f t="shared" si="18"/>
        <v>122.505</v>
      </c>
    </row>
    <row r="575" spans="1:10" ht="15.75">
      <c r="A575" s="39">
        <f t="shared" si="17"/>
        <v>572</v>
      </c>
      <c r="B575" s="49" t="s">
        <v>202</v>
      </c>
      <c r="C575" s="49" t="s">
        <v>9394</v>
      </c>
      <c r="D575" s="49" t="s">
        <v>9395</v>
      </c>
      <c r="E575" s="49" t="s">
        <v>3592</v>
      </c>
      <c r="F575" s="49"/>
      <c r="G575" s="49" t="s">
        <v>8273</v>
      </c>
      <c r="H575" s="123">
        <v>228.67</v>
      </c>
      <c r="I575" s="35">
        <v>0.25</v>
      </c>
      <c r="J575" s="126">
        <f t="shared" si="18"/>
        <v>171.5025</v>
      </c>
    </row>
    <row r="576" spans="1:10" ht="15.75">
      <c r="A576" s="39">
        <f t="shared" si="17"/>
        <v>573</v>
      </c>
      <c r="B576" s="49" t="s">
        <v>202</v>
      </c>
      <c r="C576" s="49" t="s">
        <v>9396</v>
      </c>
      <c r="D576" s="49" t="s">
        <v>9397</v>
      </c>
      <c r="E576" s="49" t="s">
        <v>3592</v>
      </c>
      <c r="F576" s="49"/>
      <c r="G576" s="49" t="s">
        <v>8273</v>
      </c>
      <c r="H576" s="123">
        <v>295.72000000000003</v>
      </c>
      <c r="I576" s="35">
        <v>0.25</v>
      </c>
      <c r="J576" s="126">
        <f t="shared" si="18"/>
        <v>221.79000000000002</v>
      </c>
    </row>
    <row r="577" spans="1:10" ht="15.75">
      <c r="A577" s="39">
        <f t="shared" si="17"/>
        <v>574</v>
      </c>
      <c r="B577" s="49" t="s">
        <v>202</v>
      </c>
      <c r="C577" s="49" t="s">
        <v>9398</v>
      </c>
      <c r="D577" s="49" t="s">
        <v>9399</v>
      </c>
      <c r="E577" s="49" t="s">
        <v>3592</v>
      </c>
      <c r="F577" s="49"/>
      <c r="G577" s="49" t="s">
        <v>8273</v>
      </c>
      <c r="H577" s="123">
        <v>198.33</v>
      </c>
      <c r="I577" s="35">
        <v>0.25</v>
      </c>
      <c r="J577" s="126">
        <f t="shared" si="18"/>
        <v>148.7475</v>
      </c>
    </row>
    <row r="578" spans="1:10" ht="15.75">
      <c r="A578" s="39">
        <f t="shared" si="17"/>
        <v>575</v>
      </c>
      <c r="B578" s="49" t="s">
        <v>202</v>
      </c>
      <c r="C578" s="49" t="s">
        <v>9400</v>
      </c>
      <c r="D578" s="49" t="s">
        <v>9401</v>
      </c>
      <c r="E578" s="49" t="s">
        <v>3592</v>
      </c>
      <c r="F578" s="49"/>
      <c r="G578" s="49" t="s">
        <v>8273</v>
      </c>
      <c r="H578" s="123">
        <v>59.76</v>
      </c>
      <c r="I578" s="35">
        <v>0.25</v>
      </c>
      <c r="J578" s="126">
        <f t="shared" si="18"/>
        <v>44.82</v>
      </c>
    </row>
    <row r="579" spans="1:10" ht="15.75">
      <c r="A579" s="39">
        <f t="shared" si="17"/>
        <v>576</v>
      </c>
      <c r="B579" s="49" t="s">
        <v>202</v>
      </c>
      <c r="C579" s="49" t="s">
        <v>9402</v>
      </c>
      <c r="D579" s="49" t="s">
        <v>9403</v>
      </c>
      <c r="E579" s="49" t="s">
        <v>3592</v>
      </c>
      <c r="F579" s="49"/>
      <c r="G579" s="49" t="s">
        <v>8273</v>
      </c>
      <c r="H579" s="123">
        <v>221.67</v>
      </c>
      <c r="I579" s="35">
        <v>0.25</v>
      </c>
      <c r="J579" s="126">
        <f t="shared" si="18"/>
        <v>166.2525</v>
      </c>
    </row>
    <row r="580" spans="1:10" ht="15.75">
      <c r="A580" s="39">
        <f t="shared" si="17"/>
        <v>577</v>
      </c>
      <c r="B580" s="49" t="s">
        <v>202</v>
      </c>
      <c r="C580" s="49" t="s">
        <v>9404</v>
      </c>
      <c r="D580" s="49" t="s">
        <v>9405</v>
      </c>
      <c r="E580" s="49" t="s">
        <v>3592</v>
      </c>
      <c r="F580" s="49"/>
      <c r="G580" s="49" t="s">
        <v>8273</v>
      </c>
      <c r="H580" s="123">
        <v>168.11</v>
      </c>
      <c r="I580" s="35">
        <v>0.25</v>
      </c>
      <c r="J580" s="126">
        <f t="shared" si="18"/>
        <v>126.08250000000001</v>
      </c>
    </row>
    <row r="581" spans="1:10" ht="15.75">
      <c r="A581" s="39">
        <f t="shared" si="17"/>
        <v>578</v>
      </c>
      <c r="B581" s="49" t="s">
        <v>202</v>
      </c>
      <c r="C581" s="49" t="s">
        <v>9406</v>
      </c>
      <c r="D581" s="49" t="s">
        <v>9407</v>
      </c>
      <c r="E581" s="49" t="s">
        <v>3592</v>
      </c>
      <c r="F581" s="49"/>
      <c r="G581" s="49" t="s">
        <v>8273</v>
      </c>
      <c r="H581" s="123">
        <v>290.5</v>
      </c>
      <c r="I581" s="35">
        <v>0.25</v>
      </c>
      <c r="J581" s="126">
        <f t="shared" si="18"/>
        <v>217.875</v>
      </c>
    </row>
    <row r="582" spans="1:10" ht="15.75">
      <c r="A582" s="39">
        <f t="shared" ref="A582:A645" si="19">A581+1</f>
        <v>579</v>
      </c>
      <c r="B582" s="49" t="s">
        <v>202</v>
      </c>
      <c r="C582" s="49" t="s">
        <v>9408</v>
      </c>
      <c r="D582" s="49" t="s">
        <v>9409</v>
      </c>
      <c r="E582" s="49" t="s">
        <v>3592</v>
      </c>
      <c r="F582" s="49"/>
      <c r="G582" s="49" t="s">
        <v>8273</v>
      </c>
      <c r="H582" s="123">
        <v>128.33000000000001</v>
      </c>
      <c r="I582" s="35">
        <v>0.25</v>
      </c>
      <c r="J582" s="126">
        <f t="shared" si="18"/>
        <v>96.247500000000002</v>
      </c>
    </row>
    <row r="583" spans="1:10" ht="15.75">
      <c r="A583" s="39">
        <f t="shared" si="19"/>
        <v>580</v>
      </c>
      <c r="B583" s="49" t="s">
        <v>202</v>
      </c>
      <c r="C583" s="49" t="s">
        <v>9410</v>
      </c>
      <c r="D583" s="49" t="s">
        <v>9411</v>
      </c>
      <c r="E583" s="49" t="s">
        <v>3592</v>
      </c>
      <c r="F583" s="49"/>
      <c r="G583" s="49" t="s">
        <v>8273</v>
      </c>
      <c r="H583" s="123">
        <v>65.599999999999994</v>
      </c>
      <c r="I583" s="35">
        <v>0.25</v>
      </c>
      <c r="J583" s="126">
        <f t="shared" si="18"/>
        <v>49.199999999999996</v>
      </c>
    </row>
    <row r="584" spans="1:10" ht="15.75">
      <c r="A584" s="39">
        <f t="shared" si="19"/>
        <v>581</v>
      </c>
      <c r="B584" s="49" t="s">
        <v>202</v>
      </c>
      <c r="C584" s="49" t="s">
        <v>9412</v>
      </c>
      <c r="D584" s="49" t="s">
        <v>9413</v>
      </c>
      <c r="E584" s="49" t="s">
        <v>3592</v>
      </c>
      <c r="F584" s="49"/>
      <c r="G584" s="49" t="s">
        <v>8273</v>
      </c>
      <c r="H584" s="123">
        <v>131.19999999999999</v>
      </c>
      <c r="I584" s="35">
        <v>0.25</v>
      </c>
      <c r="J584" s="126">
        <f t="shared" si="18"/>
        <v>98.399999999999991</v>
      </c>
    </row>
    <row r="585" spans="1:10" ht="15.75">
      <c r="A585" s="39">
        <f t="shared" si="19"/>
        <v>582</v>
      </c>
      <c r="B585" s="49" t="s">
        <v>202</v>
      </c>
      <c r="C585" s="49" t="s">
        <v>9414</v>
      </c>
      <c r="D585" s="49" t="s">
        <v>9415</v>
      </c>
      <c r="E585" s="49" t="s">
        <v>3592</v>
      </c>
      <c r="F585" s="49"/>
      <c r="G585" s="49" t="s">
        <v>8273</v>
      </c>
      <c r="H585" s="123">
        <v>65.599999999999994</v>
      </c>
      <c r="I585" s="35">
        <v>0.25</v>
      </c>
      <c r="J585" s="126">
        <f t="shared" si="18"/>
        <v>49.199999999999996</v>
      </c>
    </row>
    <row r="586" spans="1:10" ht="15.75">
      <c r="A586" s="39">
        <f t="shared" si="19"/>
        <v>583</v>
      </c>
      <c r="B586" s="49" t="s">
        <v>202</v>
      </c>
      <c r="C586" s="49" t="s">
        <v>9416</v>
      </c>
      <c r="D586" s="49" t="s">
        <v>9417</v>
      </c>
      <c r="E586" s="49" t="s">
        <v>3592</v>
      </c>
      <c r="F586" s="49"/>
      <c r="G586" s="49" t="s">
        <v>8273</v>
      </c>
      <c r="H586" s="123">
        <v>65.63</v>
      </c>
      <c r="I586" s="35">
        <v>0.25</v>
      </c>
      <c r="J586" s="126">
        <f t="shared" si="18"/>
        <v>49.222499999999997</v>
      </c>
    </row>
    <row r="587" spans="1:10" ht="15.75">
      <c r="A587" s="39">
        <f t="shared" si="19"/>
        <v>584</v>
      </c>
      <c r="B587" s="49" t="s">
        <v>202</v>
      </c>
      <c r="C587" s="49" t="s">
        <v>9418</v>
      </c>
      <c r="D587" s="49" t="s">
        <v>9419</v>
      </c>
      <c r="E587" s="49" t="s">
        <v>3592</v>
      </c>
      <c r="F587" s="49"/>
      <c r="G587" s="49" t="s">
        <v>8273</v>
      </c>
      <c r="H587" s="123">
        <v>67.2</v>
      </c>
      <c r="I587" s="35">
        <v>0.25</v>
      </c>
      <c r="J587" s="126">
        <f t="shared" si="18"/>
        <v>50.400000000000006</v>
      </c>
    </row>
    <row r="588" spans="1:10" ht="15.75">
      <c r="A588" s="39">
        <f t="shared" si="19"/>
        <v>585</v>
      </c>
      <c r="B588" s="49" t="s">
        <v>202</v>
      </c>
      <c r="C588" s="49" t="s">
        <v>9420</v>
      </c>
      <c r="D588" s="49" t="s">
        <v>9421</v>
      </c>
      <c r="E588" s="49" t="s">
        <v>3592</v>
      </c>
      <c r="F588" s="49"/>
      <c r="G588" s="49" t="s">
        <v>8273</v>
      </c>
      <c r="H588" s="123">
        <v>3844.19</v>
      </c>
      <c r="I588" s="35">
        <v>0.25</v>
      </c>
      <c r="J588" s="126">
        <f t="shared" si="18"/>
        <v>2883.1424999999999</v>
      </c>
    </row>
    <row r="589" spans="1:10" ht="15.75">
      <c r="A589" s="39">
        <f t="shared" si="19"/>
        <v>586</v>
      </c>
      <c r="B589" s="49" t="s">
        <v>202</v>
      </c>
      <c r="C589" s="49" t="s">
        <v>9422</v>
      </c>
      <c r="D589" s="49" t="s">
        <v>9423</v>
      </c>
      <c r="E589" s="49" t="s">
        <v>3592</v>
      </c>
      <c r="F589" s="49"/>
      <c r="G589" s="49" t="s">
        <v>8273</v>
      </c>
      <c r="H589" s="123">
        <v>226.6</v>
      </c>
      <c r="I589" s="35">
        <v>0.25</v>
      </c>
      <c r="J589" s="126">
        <f t="shared" si="18"/>
        <v>169.95</v>
      </c>
    </row>
    <row r="590" spans="1:10" ht="15.75">
      <c r="A590" s="39">
        <f t="shared" si="19"/>
        <v>587</v>
      </c>
      <c r="B590" s="49" t="s">
        <v>202</v>
      </c>
      <c r="C590" s="49" t="s">
        <v>9424</v>
      </c>
      <c r="D590" s="49" t="s">
        <v>9425</v>
      </c>
      <c r="E590" s="49" t="s">
        <v>3592</v>
      </c>
      <c r="F590" s="49"/>
      <c r="G590" s="49" t="s">
        <v>8273</v>
      </c>
      <c r="H590" s="123">
        <v>226.6</v>
      </c>
      <c r="I590" s="35">
        <v>0.25</v>
      </c>
      <c r="J590" s="126">
        <f t="shared" si="18"/>
        <v>169.95</v>
      </c>
    </row>
    <row r="591" spans="1:10" ht="15.75">
      <c r="A591" s="39">
        <f t="shared" si="19"/>
        <v>588</v>
      </c>
      <c r="B591" s="49" t="s">
        <v>202</v>
      </c>
      <c r="C591" s="49" t="s">
        <v>9426</v>
      </c>
      <c r="D591" s="49" t="s">
        <v>9427</v>
      </c>
      <c r="E591" s="49" t="s">
        <v>3592</v>
      </c>
      <c r="F591" s="49"/>
      <c r="G591" s="49" t="s">
        <v>8273</v>
      </c>
      <c r="H591" s="123">
        <v>453.2</v>
      </c>
      <c r="I591" s="35">
        <v>0.25</v>
      </c>
      <c r="J591" s="126">
        <f t="shared" si="18"/>
        <v>339.9</v>
      </c>
    </row>
    <row r="592" spans="1:10" ht="15.75">
      <c r="A592" s="39">
        <f t="shared" si="19"/>
        <v>589</v>
      </c>
      <c r="B592" s="49" t="s">
        <v>202</v>
      </c>
      <c r="C592" s="49" t="s">
        <v>9428</v>
      </c>
      <c r="D592" s="49" t="s">
        <v>9429</v>
      </c>
      <c r="E592" s="49" t="s">
        <v>3592</v>
      </c>
      <c r="F592" s="49"/>
      <c r="G592" s="49" t="s">
        <v>8273</v>
      </c>
      <c r="H592" s="123">
        <v>226.6</v>
      </c>
      <c r="I592" s="35">
        <v>0.25</v>
      </c>
      <c r="J592" s="126">
        <f t="shared" si="18"/>
        <v>169.95</v>
      </c>
    </row>
    <row r="593" spans="1:10" ht="15.75">
      <c r="A593" s="39">
        <f t="shared" si="19"/>
        <v>590</v>
      </c>
      <c r="B593" s="49" t="s">
        <v>202</v>
      </c>
      <c r="C593" s="49" t="s">
        <v>9430</v>
      </c>
      <c r="D593" s="49" t="s">
        <v>9431</v>
      </c>
      <c r="E593" s="49" t="s">
        <v>3592</v>
      </c>
      <c r="F593" s="49"/>
      <c r="G593" s="49" t="s">
        <v>8273</v>
      </c>
      <c r="H593" s="123">
        <v>226.6</v>
      </c>
      <c r="I593" s="35">
        <v>0.25</v>
      </c>
      <c r="J593" s="126">
        <f t="shared" si="18"/>
        <v>169.95</v>
      </c>
    </row>
    <row r="594" spans="1:10" ht="15.75">
      <c r="A594" s="39">
        <f t="shared" si="19"/>
        <v>591</v>
      </c>
      <c r="B594" s="49" t="s">
        <v>202</v>
      </c>
      <c r="C594" s="49" t="s">
        <v>9432</v>
      </c>
      <c r="D594" s="49" t="s">
        <v>9433</v>
      </c>
      <c r="E594" s="49" t="s">
        <v>3592</v>
      </c>
      <c r="F594" s="49"/>
      <c r="G594" s="49" t="s">
        <v>8273</v>
      </c>
      <c r="H594" s="123">
        <v>453.2</v>
      </c>
      <c r="I594" s="35">
        <v>0.25</v>
      </c>
      <c r="J594" s="126">
        <f t="shared" si="18"/>
        <v>339.9</v>
      </c>
    </row>
    <row r="595" spans="1:10" ht="15.75">
      <c r="A595" s="39">
        <f t="shared" si="19"/>
        <v>592</v>
      </c>
      <c r="B595" s="49" t="s">
        <v>202</v>
      </c>
      <c r="C595" s="49" t="s">
        <v>9434</v>
      </c>
      <c r="D595" s="49" t="s">
        <v>9435</v>
      </c>
      <c r="E595" s="49" t="s">
        <v>3592</v>
      </c>
      <c r="F595" s="49"/>
      <c r="G595" s="49" t="s">
        <v>8273</v>
      </c>
      <c r="H595" s="123">
        <v>906.98</v>
      </c>
      <c r="I595" s="35">
        <v>0.25</v>
      </c>
      <c r="J595" s="126">
        <f t="shared" si="18"/>
        <v>680.23500000000001</v>
      </c>
    </row>
    <row r="596" spans="1:10" ht="15.75">
      <c r="A596" s="39">
        <f t="shared" si="19"/>
        <v>593</v>
      </c>
      <c r="B596" s="49" t="s">
        <v>202</v>
      </c>
      <c r="C596" s="49" t="s">
        <v>9436</v>
      </c>
      <c r="D596" s="49" t="s">
        <v>9437</v>
      </c>
      <c r="E596" s="49" t="s">
        <v>3592</v>
      </c>
      <c r="F596" s="49"/>
      <c r="G596" s="49" t="s">
        <v>8273</v>
      </c>
      <c r="H596" s="123">
        <v>1922.09</v>
      </c>
      <c r="I596" s="35">
        <v>0.25</v>
      </c>
      <c r="J596" s="126">
        <f t="shared" si="18"/>
        <v>1441.5674999999999</v>
      </c>
    </row>
    <row r="597" spans="1:10" ht="15.75">
      <c r="A597" s="39">
        <f t="shared" si="19"/>
        <v>594</v>
      </c>
      <c r="B597" s="49" t="s">
        <v>202</v>
      </c>
      <c r="C597" s="49" t="s">
        <v>9438</v>
      </c>
      <c r="D597" s="49" t="s">
        <v>9439</v>
      </c>
      <c r="E597" s="49" t="s">
        <v>3592</v>
      </c>
      <c r="F597" s="49"/>
      <c r="G597" s="49" t="s">
        <v>8273</v>
      </c>
      <c r="H597" s="123">
        <v>56.54</v>
      </c>
      <c r="I597" s="35">
        <v>0.25</v>
      </c>
      <c r="J597" s="126">
        <f t="shared" si="18"/>
        <v>42.405000000000001</v>
      </c>
    </row>
    <row r="598" spans="1:10" ht="15.75">
      <c r="A598" s="39">
        <f t="shared" si="19"/>
        <v>595</v>
      </c>
      <c r="B598" s="49" t="s">
        <v>202</v>
      </c>
      <c r="C598" s="49" t="s">
        <v>9440</v>
      </c>
      <c r="D598" s="49" t="s">
        <v>9441</v>
      </c>
      <c r="E598" s="49" t="s">
        <v>3592</v>
      </c>
      <c r="F598" s="49"/>
      <c r="G598" s="49" t="s">
        <v>8273</v>
      </c>
      <c r="H598" s="123">
        <v>56.54</v>
      </c>
      <c r="I598" s="35">
        <v>0.25</v>
      </c>
      <c r="J598" s="126">
        <f t="shared" si="18"/>
        <v>42.405000000000001</v>
      </c>
    </row>
    <row r="599" spans="1:10" ht="15.75">
      <c r="A599" s="39">
        <f t="shared" si="19"/>
        <v>596</v>
      </c>
      <c r="B599" s="49" t="s">
        <v>202</v>
      </c>
      <c r="C599" s="49" t="s">
        <v>9442</v>
      </c>
      <c r="D599" s="49" t="s">
        <v>9443</v>
      </c>
      <c r="E599" s="49" t="s">
        <v>3592</v>
      </c>
      <c r="F599" s="49"/>
      <c r="G599" s="49" t="s">
        <v>8273</v>
      </c>
      <c r="H599" s="123">
        <v>33.68</v>
      </c>
      <c r="I599" s="35">
        <v>0.25</v>
      </c>
      <c r="J599" s="126">
        <f t="shared" si="18"/>
        <v>25.259999999999998</v>
      </c>
    </row>
    <row r="600" spans="1:10" ht="15.75">
      <c r="A600" s="39">
        <f t="shared" si="19"/>
        <v>597</v>
      </c>
      <c r="B600" s="49" t="s">
        <v>202</v>
      </c>
      <c r="C600" s="49" t="s">
        <v>9444</v>
      </c>
      <c r="D600" s="49" t="s">
        <v>9445</v>
      </c>
      <c r="E600" s="49" t="s">
        <v>3592</v>
      </c>
      <c r="F600" s="49"/>
      <c r="G600" s="49" t="s">
        <v>8273</v>
      </c>
      <c r="H600" s="123">
        <v>33.68</v>
      </c>
      <c r="I600" s="35">
        <v>0.25</v>
      </c>
      <c r="J600" s="126">
        <f t="shared" si="18"/>
        <v>25.259999999999998</v>
      </c>
    </row>
    <row r="601" spans="1:10" ht="15.75">
      <c r="A601" s="39">
        <f t="shared" si="19"/>
        <v>598</v>
      </c>
      <c r="B601" s="49" t="s">
        <v>202</v>
      </c>
      <c r="C601" s="49" t="s">
        <v>9446</v>
      </c>
      <c r="D601" s="49" t="s">
        <v>9447</v>
      </c>
      <c r="E601" s="49" t="s">
        <v>3592</v>
      </c>
      <c r="F601" s="49"/>
      <c r="G601" s="49" t="s">
        <v>8273</v>
      </c>
      <c r="H601" s="123">
        <v>34.79</v>
      </c>
      <c r="I601" s="35">
        <v>0.25</v>
      </c>
      <c r="J601" s="126">
        <f t="shared" si="18"/>
        <v>26.092500000000001</v>
      </c>
    </row>
    <row r="602" spans="1:10" ht="15.75">
      <c r="A602" s="39">
        <f t="shared" si="19"/>
        <v>599</v>
      </c>
      <c r="B602" s="49" t="s">
        <v>202</v>
      </c>
      <c r="C602" s="49" t="s">
        <v>9448</v>
      </c>
      <c r="D602" s="49" t="s">
        <v>9449</v>
      </c>
      <c r="E602" s="49" t="s">
        <v>3592</v>
      </c>
      <c r="F602" s="49"/>
      <c r="G602" s="49" t="s">
        <v>8273</v>
      </c>
      <c r="H602" s="123">
        <v>34.79</v>
      </c>
      <c r="I602" s="35">
        <v>0.25</v>
      </c>
      <c r="J602" s="126">
        <f t="shared" si="18"/>
        <v>26.092500000000001</v>
      </c>
    </row>
    <row r="603" spans="1:10" ht="15.75">
      <c r="A603" s="39">
        <f t="shared" si="19"/>
        <v>600</v>
      </c>
      <c r="B603" s="49" t="s">
        <v>202</v>
      </c>
      <c r="C603" s="49" t="s">
        <v>9450</v>
      </c>
      <c r="D603" s="49" t="s">
        <v>9443</v>
      </c>
      <c r="E603" s="49" t="s">
        <v>3592</v>
      </c>
      <c r="F603" s="49"/>
      <c r="G603" s="49" t="s">
        <v>8273</v>
      </c>
      <c r="H603" s="123">
        <v>38.130000000000003</v>
      </c>
      <c r="I603" s="35">
        <v>0.25</v>
      </c>
      <c r="J603" s="126">
        <f t="shared" si="18"/>
        <v>28.597500000000004</v>
      </c>
    </row>
    <row r="604" spans="1:10" ht="15.75">
      <c r="A604" s="39">
        <f t="shared" si="19"/>
        <v>601</v>
      </c>
      <c r="B604" s="49" t="s">
        <v>202</v>
      </c>
      <c r="C604" s="49" t="s">
        <v>9451</v>
      </c>
      <c r="D604" s="49" t="s">
        <v>9452</v>
      </c>
      <c r="E604" s="49" t="s">
        <v>3592</v>
      </c>
      <c r="F604" s="49"/>
      <c r="G604" s="49" t="s">
        <v>8273</v>
      </c>
      <c r="H604" s="123">
        <v>38.130000000000003</v>
      </c>
      <c r="I604" s="35">
        <v>0.25</v>
      </c>
      <c r="J604" s="126">
        <f t="shared" si="18"/>
        <v>28.597500000000004</v>
      </c>
    </row>
    <row r="605" spans="1:10" ht="15.75">
      <c r="A605" s="39">
        <f t="shared" si="19"/>
        <v>602</v>
      </c>
      <c r="B605" s="49" t="s">
        <v>202</v>
      </c>
      <c r="C605" s="49" t="s">
        <v>9453</v>
      </c>
      <c r="D605" s="49" t="s">
        <v>9454</v>
      </c>
      <c r="E605" s="49" t="s">
        <v>3592</v>
      </c>
      <c r="F605" s="49"/>
      <c r="G605" s="49" t="s">
        <v>8273</v>
      </c>
      <c r="H605" s="123">
        <v>39.24</v>
      </c>
      <c r="I605" s="35">
        <v>0.25</v>
      </c>
      <c r="J605" s="126">
        <f t="shared" si="18"/>
        <v>29.43</v>
      </c>
    </row>
    <row r="606" spans="1:10" ht="15.75">
      <c r="A606" s="39">
        <f t="shared" si="19"/>
        <v>603</v>
      </c>
      <c r="B606" s="49" t="s">
        <v>202</v>
      </c>
      <c r="C606" s="49" t="s">
        <v>9455</v>
      </c>
      <c r="D606" s="49" t="s">
        <v>9456</v>
      </c>
      <c r="E606" s="49" t="s">
        <v>3592</v>
      </c>
      <c r="F606" s="49"/>
      <c r="G606" s="49" t="s">
        <v>8273</v>
      </c>
      <c r="H606" s="123">
        <v>39.24</v>
      </c>
      <c r="I606" s="35">
        <v>0.25</v>
      </c>
      <c r="J606" s="126">
        <f t="shared" si="18"/>
        <v>29.43</v>
      </c>
    </row>
    <row r="607" spans="1:10" ht="15.75">
      <c r="A607" s="39">
        <f t="shared" si="19"/>
        <v>604</v>
      </c>
      <c r="B607" s="49" t="s">
        <v>202</v>
      </c>
      <c r="C607" s="49" t="s">
        <v>9457</v>
      </c>
      <c r="D607" s="49" t="s">
        <v>9458</v>
      </c>
      <c r="E607" s="49" t="s">
        <v>3592</v>
      </c>
      <c r="F607" s="49"/>
      <c r="G607" s="49" t="s">
        <v>8273</v>
      </c>
      <c r="H607" s="123">
        <v>51.46</v>
      </c>
      <c r="I607" s="35">
        <v>0.25</v>
      </c>
      <c r="J607" s="126">
        <f t="shared" si="18"/>
        <v>38.594999999999999</v>
      </c>
    </row>
    <row r="608" spans="1:10" ht="15.75">
      <c r="A608" s="39">
        <f t="shared" si="19"/>
        <v>605</v>
      </c>
      <c r="B608" s="49" t="s">
        <v>202</v>
      </c>
      <c r="C608" s="49" t="s">
        <v>9459</v>
      </c>
      <c r="D608" s="49" t="s">
        <v>9460</v>
      </c>
      <c r="E608" s="49" t="s">
        <v>3592</v>
      </c>
      <c r="F608" s="49"/>
      <c r="G608" s="49" t="s">
        <v>8273</v>
      </c>
      <c r="H608" s="123">
        <v>51.46</v>
      </c>
      <c r="I608" s="35">
        <v>0.25</v>
      </c>
      <c r="J608" s="126">
        <f t="shared" si="18"/>
        <v>38.594999999999999</v>
      </c>
    </row>
    <row r="609" spans="1:10" ht="15.75">
      <c r="A609" s="39">
        <f t="shared" si="19"/>
        <v>606</v>
      </c>
      <c r="B609" s="49" t="s">
        <v>202</v>
      </c>
      <c r="C609" s="49" t="s">
        <v>9461</v>
      </c>
      <c r="D609" s="49" t="s">
        <v>9462</v>
      </c>
      <c r="E609" s="49" t="s">
        <v>3592</v>
      </c>
      <c r="F609" s="49"/>
      <c r="G609" s="49" t="s">
        <v>8273</v>
      </c>
      <c r="H609" s="123">
        <v>129.29</v>
      </c>
      <c r="I609" s="35">
        <v>0.25</v>
      </c>
      <c r="J609" s="126">
        <f t="shared" si="18"/>
        <v>96.967500000000001</v>
      </c>
    </row>
    <row r="610" spans="1:10" ht="15.75">
      <c r="A610" s="39">
        <f t="shared" si="19"/>
        <v>607</v>
      </c>
      <c r="B610" s="49" t="s">
        <v>202</v>
      </c>
      <c r="C610" s="49" t="s">
        <v>9463</v>
      </c>
      <c r="D610" s="49" t="s">
        <v>9464</v>
      </c>
      <c r="E610" s="49" t="s">
        <v>3592</v>
      </c>
      <c r="F610" s="49"/>
      <c r="G610" s="49" t="s">
        <v>8273</v>
      </c>
      <c r="H610" s="123">
        <v>129.29</v>
      </c>
      <c r="I610" s="35">
        <v>0.25</v>
      </c>
      <c r="J610" s="126">
        <f t="shared" si="18"/>
        <v>96.967500000000001</v>
      </c>
    </row>
    <row r="611" spans="1:10" ht="15.75">
      <c r="A611" s="39">
        <f t="shared" si="19"/>
        <v>608</v>
      </c>
      <c r="B611" s="49" t="s">
        <v>202</v>
      </c>
      <c r="C611" s="49" t="s">
        <v>9465</v>
      </c>
      <c r="D611" s="49" t="s">
        <v>9466</v>
      </c>
      <c r="E611" s="49" t="s">
        <v>3592</v>
      </c>
      <c r="F611" s="49"/>
      <c r="G611" s="49" t="s">
        <v>8273</v>
      </c>
      <c r="H611" s="123">
        <v>43.98</v>
      </c>
      <c r="I611" s="35">
        <v>0.25</v>
      </c>
      <c r="J611" s="126">
        <f t="shared" si="18"/>
        <v>32.984999999999999</v>
      </c>
    </row>
    <row r="612" spans="1:10" ht="15.75">
      <c r="A612" s="39">
        <f t="shared" si="19"/>
        <v>609</v>
      </c>
      <c r="B612" s="49" t="s">
        <v>202</v>
      </c>
      <c r="C612" s="49" t="s">
        <v>9467</v>
      </c>
      <c r="D612" s="49" t="s">
        <v>9468</v>
      </c>
      <c r="E612" s="49" t="s">
        <v>3592</v>
      </c>
      <c r="F612" s="49"/>
      <c r="G612" s="49" t="s">
        <v>8273</v>
      </c>
      <c r="H612" s="123">
        <v>43.98</v>
      </c>
      <c r="I612" s="35">
        <v>0.25</v>
      </c>
      <c r="J612" s="126">
        <f t="shared" si="18"/>
        <v>32.984999999999999</v>
      </c>
    </row>
    <row r="613" spans="1:10" ht="15.75">
      <c r="A613" s="39">
        <f t="shared" si="19"/>
        <v>610</v>
      </c>
      <c r="B613" s="49" t="s">
        <v>202</v>
      </c>
      <c r="C613" s="49" t="s">
        <v>9469</v>
      </c>
      <c r="D613" s="49" t="s">
        <v>9470</v>
      </c>
      <c r="E613" s="49" t="s">
        <v>3592</v>
      </c>
      <c r="F613" s="49"/>
      <c r="G613" s="49" t="s">
        <v>8273</v>
      </c>
      <c r="H613" s="123">
        <v>141.43</v>
      </c>
      <c r="I613" s="35">
        <v>0.25</v>
      </c>
      <c r="J613" s="126">
        <f t="shared" si="18"/>
        <v>106.07250000000001</v>
      </c>
    </row>
    <row r="614" spans="1:10" ht="15.75">
      <c r="A614" s="39">
        <f t="shared" si="19"/>
        <v>611</v>
      </c>
      <c r="B614" s="49" t="s">
        <v>202</v>
      </c>
      <c r="C614" s="49" t="s">
        <v>9471</v>
      </c>
      <c r="D614" s="49" t="s">
        <v>9472</v>
      </c>
      <c r="E614" s="49" t="s">
        <v>3592</v>
      </c>
      <c r="F614" s="49"/>
      <c r="G614" s="49" t="s">
        <v>8273</v>
      </c>
      <c r="H614" s="123">
        <v>145.12</v>
      </c>
      <c r="I614" s="35">
        <v>0.25</v>
      </c>
      <c r="J614" s="126">
        <f t="shared" si="18"/>
        <v>108.84</v>
      </c>
    </row>
    <row r="615" spans="1:10" ht="15.75">
      <c r="A615" s="39">
        <f t="shared" si="19"/>
        <v>612</v>
      </c>
      <c r="B615" s="49" t="s">
        <v>202</v>
      </c>
      <c r="C615" s="49" t="s">
        <v>9473</v>
      </c>
      <c r="D615" s="49" t="s">
        <v>9474</v>
      </c>
      <c r="E615" s="49" t="s">
        <v>3592</v>
      </c>
      <c r="F615" s="49"/>
      <c r="G615" s="49" t="s">
        <v>8273</v>
      </c>
      <c r="H615" s="123">
        <v>256.66000000000003</v>
      </c>
      <c r="I615" s="35">
        <v>0.25</v>
      </c>
      <c r="J615" s="126">
        <f t="shared" si="18"/>
        <v>192.495</v>
      </c>
    </row>
    <row r="616" spans="1:10" ht="15.75">
      <c r="A616" s="39">
        <f t="shared" si="19"/>
        <v>613</v>
      </c>
      <c r="B616" s="49" t="s">
        <v>202</v>
      </c>
      <c r="C616" s="49" t="s">
        <v>9475</v>
      </c>
      <c r="D616" s="49" t="s">
        <v>9476</v>
      </c>
      <c r="E616" s="49" t="s">
        <v>3592</v>
      </c>
      <c r="F616" s="49"/>
      <c r="G616" s="49" t="s">
        <v>8273</v>
      </c>
      <c r="H616" s="123">
        <v>290.11</v>
      </c>
      <c r="I616" s="35">
        <v>0.25</v>
      </c>
      <c r="J616" s="126">
        <f t="shared" si="18"/>
        <v>217.58250000000001</v>
      </c>
    </row>
    <row r="617" spans="1:10" ht="15.75">
      <c r="A617" s="39">
        <f t="shared" si="19"/>
        <v>614</v>
      </c>
      <c r="B617" s="49" t="s">
        <v>202</v>
      </c>
      <c r="C617" s="49" t="s">
        <v>9477</v>
      </c>
      <c r="D617" s="49" t="s">
        <v>9478</v>
      </c>
      <c r="E617" s="49" t="s">
        <v>3592</v>
      </c>
      <c r="F617" s="49"/>
      <c r="G617" s="49" t="s">
        <v>8273</v>
      </c>
      <c r="H617" s="123">
        <v>186.67</v>
      </c>
      <c r="I617" s="35">
        <v>0.25</v>
      </c>
      <c r="J617" s="126">
        <f t="shared" si="18"/>
        <v>140.0025</v>
      </c>
    </row>
    <row r="618" spans="1:10" ht="15.75">
      <c r="A618" s="39">
        <f t="shared" si="19"/>
        <v>615</v>
      </c>
      <c r="B618" s="49" t="s">
        <v>202</v>
      </c>
      <c r="C618" s="49" t="s">
        <v>9479</v>
      </c>
      <c r="D618" s="49" t="s">
        <v>9480</v>
      </c>
      <c r="E618" s="49" t="s">
        <v>3592</v>
      </c>
      <c r="F618" s="49"/>
      <c r="G618" s="49" t="s">
        <v>8273</v>
      </c>
      <c r="H618" s="123">
        <v>124.83</v>
      </c>
      <c r="I618" s="35">
        <v>0.25</v>
      </c>
      <c r="J618" s="126">
        <f t="shared" si="18"/>
        <v>93.622500000000002</v>
      </c>
    </row>
    <row r="619" spans="1:10" ht="15.75">
      <c r="A619" s="39">
        <f t="shared" si="19"/>
        <v>616</v>
      </c>
      <c r="B619" s="49" t="s">
        <v>202</v>
      </c>
      <c r="C619" s="49" t="s">
        <v>9481</v>
      </c>
      <c r="D619" s="49" t="s">
        <v>9482</v>
      </c>
      <c r="E619" s="49" t="s">
        <v>3592</v>
      </c>
      <c r="F619" s="49"/>
      <c r="G619" s="49" t="s">
        <v>8273</v>
      </c>
      <c r="H619" s="123">
        <v>168</v>
      </c>
      <c r="I619" s="35">
        <v>0.25</v>
      </c>
      <c r="J619" s="126">
        <f t="shared" si="18"/>
        <v>126</v>
      </c>
    </row>
    <row r="620" spans="1:10" ht="15.75">
      <c r="A620" s="39">
        <f t="shared" si="19"/>
        <v>617</v>
      </c>
      <c r="B620" s="49" t="s">
        <v>202</v>
      </c>
      <c r="C620" s="49" t="s">
        <v>9483</v>
      </c>
      <c r="D620" s="49" t="s">
        <v>9484</v>
      </c>
      <c r="E620" s="49" t="s">
        <v>3592</v>
      </c>
      <c r="F620" s="49"/>
      <c r="G620" s="49" t="s">
        <v>8273</v>
      </c>
      <c r="H620" s="123">
        <v>706.7</v>
      </c>
      <c r="I620" s="35">
        <v>0.25</v>
      </c>
      <c r="J620" s="126">
        <f t="shared" si="18"/>
        <v>530.02500000000009</v>
      </c>
    </row>
    <row r="621" spans="1:10" ht="15.75">
      <c r="A621" s="39">
        <f t="shared" si="19"/>
        <v>618</v>
      </c>
      <c r="B621" s="49" t="s">
        <v>202</v>
      </c>
      <c r="C621" s="49" t="s">
        <v>9485</v>
      </c>
      <c r="D621" s="49" t="s">
        <v>8543</v>
      </c>
      <c r="E621" s="49" t="s">
        <v>3592</v>
      </c>
      <c r="F621" s="49"/>
      <c r="G621" s="49" t="s">
        <v>8273</v>
      </c>
      <c r="H621" s="123">
        <v>434.24</v>
      </c>
      <c r="I621" s="35">
        <v>0.25</v>
      </c>
      <c r="J621" s="126">
        <f t="shared" si="18"/>
        <v>325.68</v>
      </c>
    </row>
    <row r="622" spans="1:10" ht="15.75">
      <c r="A622" s="39">
        <f t="shared" si="19"/>
        <v>619</v>
      </c>
      <c r="B622" s="49" t="s">
        <v>202</v>
      </c>
      <c r="C622" s="49" t="s">
        <v>9486</v>
      </c>
      <c r="D622" s="49" t="s">
        <v>8545</v>
      </c>
      <c r="E622" s="49" t="s">
        <v>3592</v>
      </c>
      <c r="F622" s="49"/>
      <c r="G622" s="49" t="s">
        <v>8273</v>
      </c>
      <c r="H622" s="123">
        <v>434.24</v>
      </c>
      <c r="I622" s="35">
        <v>0.25</v>
      </c>
      <c r="J622" s="126">
        <f t="shared" si="18"/>
        <v>325.68</v>
      </c>
    </row>
    <row r="623" spans="1:10" ht="15.75">
      <c r="A623" s="39">
        <f t="shared" si="19"/>
        <v>620</v>
      </c>
      <c r="B623" s="49" t="s">
        <v>202</v>
      </c>
      <c r="C623" s="49" t="s">
        <v>9487</v>
      </c>
      <c r="D623" s="49" t="s">
        <v>8556</v>
      </c>
      <c r="E623" s="49" t="s">
        <v>3592</v>
      </c>
      <c r="F623" s="49"/>
      <c r="G623" s="49" t="s">
        <v>8273</v>
      </c>
      <c r="H623" s="123">
        <v>513.13</v>
      </c>
      <c r="I623" s="35">
        <v>0.25</v>
      </c>
      <c r="J623" s="126">
        <f t="shared" si="18"/>
        <v>384.84749999999997</v>
      </c>
    </row>
    <row r="624" spans="1:10" ht="15.75">
      <c r="A624" s="39">
        <f t="shared" si="19"/>
        <v>621</v>
      </c>
      <c r="B624" s="49" t="s">
        <v>202</v>
      </c>
      <c r="C624" s="49" t="s">
        <v>9488</v>
      </c>
      <c r="D624" s="49" t="s">
        <v>8558</v>
      </c>
      <c r="E624" s="49" t="s">
        <v>3592</v>
      </c>
      <c r="F624" s="49"/>
      <c r="G624" s="49" t="s">
        <v>8273</v>
      </c>
      <c r="H624" s="123">
        <v>513.13</v>
      </c>
      <c r="I624" s="35">
        <v>0.25</v>
      </c>
      <c r="J624" s="126">
        <f t="shared" si="18"/>
        <v>384.84749999999997</v>
      </c>
    </row>
    <row r="625" spans="1:10" ht="15.75">
      <c r="A625" s="39">
        <f t="shared" si="19"/>
        <v>622</v>
      </c>
      <c r="B625" s="49" t="s">
        <v>202</v>
      </c>
      <c r="C625" s="49" t="s">
        <v>9489</v>
      </c>
      <c r="D625" s="49" t="s">
        <v>9490</v>
      </c>
      <c r="E625" s="49" t="s">
        <v>3592</v>
      </c>
      <c r="F625" s="49"/>
      <c r="G625" s="49" t="s">
        <v>8273</v>
      </c>
      <c r="H625" s="123">
        <v>407.99</v>
      </c>
      <c r="I625" s="35">
        <v>0.25</v>
      </c>
      <c r="J625" s="126">
        <f t="shared" si="18"/>
        <v>305.99250000000001</v>
      </c>
    </row>
    <row r="626" spans="1:10" ht="15.75">
      <c r="A626" s="39">
        <f t="shared" si="19"/>
        <v>623</v>
      </c>
      <c r="B626" s="49" t="s">
        <v>202</v>
      </c>
      <c r="C626" s="49" t="s">
        <v>9491</v>
      </c>
      <c r="D626" s="49" t="s">
        <v>9492</v>
      </c>
      <c r="E626" s="49" t="s">
        <v>3592</v>
      </c>
      <c r="F626" s="49"/>
      <c r="G626" s="49" t="s">
        <v>8273</v>
      </c>
      <c r="H626" s="123">
        <v>407.99</v>
      </c>
      <c r="I626" s="35">
        <v>0.25</v>
      </c>
      <c r="J626" s="126">
        <f t="shared" si="18"/>
        <v>305.99250000000001</v>
      </c>
    </row>
    <row r="627" spans="1:10" ht="15.75">
      <c r="A627" s="39">
        <f t="shared" si="19"/>
        <v>624</v>
      </c>
      <c r="B627" s="49" t="s">
        <v>202</v>
      </c>
      <c r="C627" s="49" t="s">
        <v>9493</v>
      </c>
      <c r="D627" s="49" t="s">
        <v>9494</v>
      </c>
      <c r="E627" s="49" t="s">
        <v>3592</v>
      </c>
      <c r="F627" s="49"/>
      <c r="G627" s="49" t="s">
        <v>8273</v>
      </c>
      <c r="H627" s="123">
        <v>603.89</v>
      </c>
      <c r="I627" s="35">
        <v>0.25</v>
      </c>
      <c r="J627" s="126">
        <f t="shared" si="18"/>
        <v>452.91750000000002</v>
      </c>
    </row>
    <row r="628" spans="1:10" ht="15.75">
      <c r="A628" s="39">
        <f t="shared" si="19"/>
        <v>625</v>
      </c>
      <c r="B628" s="49" t="s">
        <v>202</v>
      </c>
      <c r="C628" s="49" t="s">
        <v>9495</v>
      </c>
      <c r="D628" s="49" t="s">
        <v>9496</v>
      </c>
      <c r="E628" s="49" t="s">
        <v>3592</v>
      </c>
      <c r="F628" s="49"/>
      <c r="G628" s="49" t="s">
        <v>8273</v>
      </c>
      <c r="H628" s="123">
        <v>603.89</v>
      </c>
      <c r="I628" s="35">
        <v>0.25</v>
      </c>
      <c r="J628" s="126">
        <f t="shared" si="18"/>
        <v>452.91750000000002</v>
      </c>
    </row>
    <row r="629" spans="1:10" ht="15.75">
      <c r="A629" s="39">
        <f t="shared" si="19"/>
        <v>626</v>
      </c>
      <c r="B629" s="49" t="s">
        <v>202</v>
      </c>
      <c r="C629" s="49" t="s">
        <v>9497</v>
      </c>
      <c r="D629" s="49" t="s">
        <v>8572</v>
      </c>
      <c r="E629" s="49" t="s">
        <v>3592</v>
      </c>
      <c r="F629" s="49"/>
      <c r="G629" s="49" t="s">
        <v>8273</v>
      </c>
      <c r="H629" s="123">
        <v>549.21</v>
      </c>
      <c r="I629" s="35">
        <v>0.25</v>
      </c>
      <c r="J629" s="126">
        <f t="shared" si="18"/>
        <v>411.90750000000003</v>
      </c>
    </row>
    <row r="630" spans="1:10" ht="15.75">
      <c r="A630" s="39">
        <f t="shared" si="19"/>
        <v>627</v>
      </c>
      <c r="B630" s="49" t="s">
        <v>202</v>
      </c>
      <c r="C630" s="49" t="s">
        <v>9498</v>
      </c>
      <c r="D630" s="49" t="s">
        <v>8574</v>
      </c>
      <c r="E630" s="49" t="s">
        <v>3592</v>
      </c>
      <c r="F630" s="49"/>
      <c r="G630" s="49" t="s">
        <v>8273</v>
      </c>
      <c r="H630" s="123">
        <v>549.21</v>
      </c>
      <c r="I630" s="35">
        <v>0.25</v>
      </c>
      <c r="J630" s="126">
        <f t="shared" si="18"/>
        <v>411.90750000000003</v>
      </c>
    </row>
    <row r="631" spans="1:10" ht="15.75">
      <c r="A631" s="39">
        <f t="shared" si="19"/>
        <v>628</v>
      </c>
      <c r="B631" s="49" t="s">
        <v>202</v>
      </c>
      <c r="C631" s="49" t="s">
        <v>9499</v>
      </c>
      <c r="D631" s="49" t="s">
        <v>8584</v>
      </c>
      <c r="E631" s="49" t="s">
        <v>3592</v>
      </c>
      <c r="F631" s="49"/>
      <c r="G631" s="49" t="s">
        <v>8273</v>
      </c>
      <c r="H631" s="123">
        <v>626.99</v>
      </c>
      <c r="I631" s="35">
        <v>0.25</v>
      </c>
      <c r="J631" s="126">
        <f t="shared" si="18"/>
        <v>470.24250000000001</v>
      </c>
    </row>
    <row r="632" spans="1:10" ht="15.75">
      <c r="A632" s="39">
        <f t="shared" si="19"/>
        <v>629</v>
      </c>
      <c r="B632" s="49" t="s">
        <v>202</v>
      </c>
      <c r="C632" s="49" t="s">
        <v>9500</v>
      </c>
      <c r="D632" s="49" t="s">
        <v>8586</v>
      </c>
      <c r="E632" s="49" t="s">
        <v>3592</v>
      </c>
      <c r="F632" s="49"/>
      <c r="G632" s="49" t="s">
        <v>8273</v>
      </c>
      <c r="H632" s="123">
        <v>626.99</v>
      </c>
      <c r="I632" s="35">
        <v>0.25</v>
      </c>
      <c r="J632" s="126">
        <f t="shared" si="18"/>
        <v>470.24250000000001</v>
      </c>
    </row>
    <row r="633" spans="1:10" ht="15.75">
      <c r="A633" s="39">
        <f t="shared" si="19"/>
        <v>630</v>
      </c>
      <c r="B633" s="49" t="s">
        <v>202</v>
      </c>
      <c r="C633" s="49" t="s">
        <v>9501</v>
      </c>
      <c r="D633" s="49" t="s">
        <v>9502</v>
      </c>
      <c r="E633" s="49" t="s">
        <v>3592</v>
      </c>
      <c r="F633" s="49"/>
      <c r="G633" s="49" t="s">
        <v>8273</v>
      </c>
      <c r="H633" s="123">
        <v>353.72</v>
      </c>
      <c r="I633" s="35">
        <v>0.25</v>
      </c>
      <c r="J633" s="126">
        <f t="shared" si="18"/>
        <v>265.29000000000002</v>
      </c>
    </row>
    <row r="634" spans="1:10" ht="15.75">
      <c r="A634" s="39">
        <f t="shared" si="19"/>
        <v>631</v>
      </c>
      <c r="B634" s="49" t="s">
        <v>202</v>
      </c>
      <c r="C634" s="49" t="s">
        <v>9503</v>
      </c>
      <c r="D634" s="49" t="s">
        <v>9502</v>
      </c>
      <c r="E634" s="49" t="s">
        <v>3592</v>
      </c>
      <c r="F634" s="49"/>
      <c r="G634" s="49" t="s">
        <v>8273</v>
      </c>
      <c r="H634" s="123">
        <v>353.72</v>
      </c>
      <c r="I634" s="35">
        <v>0.25</v>
      </c>
      <c r="J634" s="126">
        <f t="shared" ref="J634:J697" si="20">H634*(1-I634)</f>
        <v>265.29000000000002</v>
      </c>
    </row>
    <row r="635" spans="1:10" ht="15.75">
      <c r="A635" s="39">
        <f t="shared" si="19"/>
        <v>632</v>
      </c>
      <c r="B635" s="49" t="s">
        <v>202</v>
      </c>
      <c r="C635" s="49" t="s">
        <v>9504</v>
      </c>
      <c r="D635" s="49" t="s">
        <v>9505</v>
      </c>
      <c r="E635" s="49" t="s">
        <v>3592</v>
      </c>
      <c r="F635" s="49"/>
      <c r="G635" s="49" t="s">
        <v>8273</v>
      </c>
      <c r="H635" s="123">
        <v>437.95</v>
      </c>
      <c r="I635" s="35">
        <v>0.25</v>
      </c>
      <c r="J635" s="126">
        <f t="shared" si="20"/>
        <v>328.46249999999998</v>
      </c>
    </row>
    <row r="636" spans="1:10" ht="15.75">
      <c r="A636" s="39">
        <f t="shared" si="19"/>
        <v>633</v>
      </c>
      <c r="B636" s="49" t="s">
        <v>202</v>
      </c>
      <c r="C636" s="49" t="s">
        <v>9506</v>
      </c>
      <c r="D636" s="49" t="s">
        <v>9507</v>
      </c>
      <c r="E636" s="49" t="s">
        <v>3592</v>
      </c>
      <c r="F636" s="49"/>
      <c r="G636" s="49" t="s">
        <v>8273</v>
      </c>
      <c r="H636" s="123">
        <v>437.95</v>
      </c>
      <c r="I636" s="35">
        <v>0.25</v>
      </c>
      <c r="J636" s="126">
        <f t="shared" si="20"/>
        <v>328.46249999999998</v>
      </c>
    </row>
    <row r="637" spans="1:10" ht="15.75">
      <c r="A637" s="39">
        <f t="shared" si="19"/>
        <v>634</v>
      </c>
      <c r="B637" s="49" t="s">
        <v>202</v>
      </c>
      <c r="C637" s="49" t="s">
        <v>9508</v>
      </c>
      <c r="D637" s="49" t="s">
        <v>9509</v>
      </c>
      <c r="E637" s="49" t="s">
        <v>3592</v>
      </c>
      <c r="F637" s="49"/>
      <c r="G637" s="49" t="s">
        <v>8273</v>
      </c>
      <c r="H637" s="123">
        <v>460.32</v>
      </c>
      <c r="I637" s="35">
        <v>0.25</v>
      </c>
      <c r="J637" s="126">
        <f t="shared" si="20"/>
        <v>345.24</v>
      </c>
    </row>
    <row r="638" spans="1:10" ht="15.75">
      <c r="A638" s="39">
        <f t="shared" si="19"/>
        <v>635</v>
      </c>
      <c r="B638" s="49" t="s">
        <v>202</v>
      </c>
      <c r="C638" s="49" t="s">
        <v>9510</v>
      </c>
      <c r="D638" s="49" t="s">
        <v>9511</v>
      </c>
      <c r="E638" s="49" t="s">
        <v>3592</v>
      </c>
      <c r="F638" s="49"/>
      <c r="G638" s="49" t="s">
        <v>8273</v>
      </c>
      <c r="H638" s="123">
        <v>460.32</v>
      </c>
      <c r="I638" s="35">
        <v>0.25</v>
      </c>
      <c r="J638" s="126">
        <f t="shared" si="20"/>
        <v>345.24</v>
      </c>
    </row>
    <row r="639" spans="1:10" ht="15.75">
      <c r="A639" s="39">
        <f t="shared" si="19"/>
        <v>636</v>
      </c>
      <c r="B639" s="49" t="s">
        <v>202</v>
      </c>
      <c r="C639" s="49" t="s">
        <v>9512</v>
      </c>
      <c r="D639" s="49" t="s">
        <v>9513</v>
      </c>
      <c r="E639" s="49" t="s">
        <v>3592</v>
      </c>
      <c r="F639" s="49"/>
      <c r="G639" s="49" t="s">
        <v>8273</v>
      </c>
      <c r="H639" s="123">
        <v>415.88</v>
      </c>
      <c r="I639" s="35">
        <v>0.25</v>
      </c>
      <c r="J639" s="126">
        <f t="shared" si="20"/>
        <v>311.90999999999997</v>
      </c>
    </row>
    <row r="640" spans="1:10" ht="15.75">
      <c r="A640" s="39">
        <f t="shared" si="19"/>
        <v>637</v>
      </c>
      <c r="B640" s="49" t="s">
        <v>202</v>
      </c>
      <c r="C640" s="49" t="s">
        <v>9514</v>
      </c>
      <c r="D640" s="49" t="s">
        <v>9515</v>
      </c>
      <c r="E640" s="49" t="s">
        <v>3592</v>
      </c>
      <c r="F640" s="49"/>
      <c r="G640" s="49" t="s">
        <v>8273</v>
      </c>
      <c r="H640" s="123">
        <v>415.88</v>
      </c>
      <c r="I640" s="35">
        <v>0.25</v>
      </c>
      <c r="J640" s="126">
        <f t="shared" si="20"/>
        <v>311.90999999999997</v>
      </c>
    </row>
    <row r="641" spans="1:10" ht="15.75">
      <c r="A641" s="39">
        <f t="shared" si="19"/>
        <v>638</v>
      </c>
      <c r="B641" s="49" t="s">
        <v>202</v>
      </c>
      <c r="C641" s="49" t="s">
        <v>9516</v>
      </c>
      <c r="D641" s="49" t="s">
        <v>9517</v>
      </c>
      <c r="E641" s="49" t="s">
        <v>3592</v>
      </c>
      <c r="F641" s="49"/>
      <c r="G641" s="49" t="s">
        <v>8273</v>
      </c>
      <c r="H641" s="123">
        <v>438.1</v>
      </c>
      <c r="I641" s="35">
        <v>0.25</v>
      </c>
      <c r="J641" s="126">
        <f t="shared" si="20"/>
        <v>328.57500000000005</v>
      </c>
    </row>
    <row r="642" spans="1:10" ht="15.75">
      <c r="A642" s="39">
        <f t="shared" si="19"/>
        <v>639</v>
      </c>
      <c r="B642" s="49" t="s">
        <v>202</v>
      </c>
      <c r="C642" s="49" t="s">
        <v>9518</v>
      </c>
      <c r="D642" s="49" t="s">
        <v>9519</v>
      </c>
      <c r="E642" s="49" t="s">
        <v>3592</v>
      </c>
      <c r="F642" s="49"/>
      <c r="G642" s="49" t="s">
        <v>8273</v>
      </c>
      <c r="H642" s="123">
        <v>438.1</v>
      </c>
      <c r="I642" s="35">
        <v>0.25</v>
      </c>
      <c r="J642" s="126">
        <f t="shared" si="20"/>
        <v>328.57500000000005</v>
      </c>
    </row>
    <row r="643" spans="1:10" ht="15.75">
      <c r="A643" s="39">
        <f t="shared" si="19"/>
        <v>640</v>
      </c>
      <c r="B643" s="49" t="s">
        <v>202</v>
      </c>
      <c r="C643" s="49" t="s">
        <v>9520</v>
      </c>
      <c r="D643" s="49" t="s">
        <v>9521</v>
      </c>
      <c r="E643" s="49" t="s">
        <v>3592</v>
      </c>
      <c r="F643" s="49"/>
      <c r="G643" s="49" t="s">
        <v>8273</v>
      </c>
      <c r="H643" s="123">
        <v>404.77</v>
      </c>
      <c r="I643" s="35">
        <v>0.25</v>
      </c>
      <c r="J643" s="126">
        <f t="shared" si="20"/>
        <v>303.57749999999999</v>
      </c>
    </row>
    <row r="644" spans="1:10" ht="15.75">
      <c r="A644" s="39">
        <f t="shared" si="19"/>
        <v>641</v>
      </c>
      <c r="B644" s="49" t="s">
        <v>202</v>
      </c>
      <c r="C644" s="49" t="s">
        <v>9522</v>
      </c>
      <c r="D644" s="49" t="s">
        <v>9523</v>
      </c>
      <c r="E644" s="49" t="s">
        <v>3592</v>
      </c>
      <c r="F644" s="49"/>
      <c r="G644" s="49" t="s">
        <v>8273</v>
      </c>
      <c r="H644" s="123">
        <v>404.77</v>
      </c>
      <c r="I644" s="35">
        <v>0.25</v>
      </c>
      <c r="J644" s="126">
        <f t="shared" si="20"/>
        <v>303.57749999999999</v>
      </c>
    </row>
    <row r="645" spans="1:10" ht="15.75">
      <c r="A645" s="39">
        <f t="shared" si="19"/>
        <v>642</v>
      </c>
      <c r="B645" s="49" t="s">
        <v>202</v>
      </c>
      <c r="C645" s="49" t="s">
        <v>9524</v>
      </c>
      <c r="D645" s="49" t="s">
        <v>9525</v>
      </c>
      <c r="E645" s="49" t="s">
        <v>3592</v>
      </c>
      <c r="F645" s="49"/>
      <c r="G645" s="49" t="s">
        <v>8273</v>
      </c>
      <c r="H645" s="123">
        <v>26.95</v>
      </c>
      <c r="I645" s="35">
        <v>0.25</v>
      </c>
      <c r="J645" s="126">
        <f t="shared" si="20"/>
        <v>20.212499999999999</v>
      </c>
    </row>
    <row r="646" spans="1:10" ht="15.75">
      <c r="A646" s="39">
        <f t="shared" ref="A646:A709" si="21">A645+1</f>
        <v>643</v>
      </c>
      <c r="B646" s="49" t="s">
        <v>202</v>
      </c>
      <c r="C646" s="49" t="s">
        <v>9526</v>
      </c>
      <c r="D646" s="49" t="s">
        <v>9527</v>
      </c>
      <c r="E646" s="49" t="s">
        <v>3592</v>
      </c>
      <c r="F646" s="49"/>
      <c r="G646" s="49" t="s">
        <v>8273</v>
      </c>
      <c r="H646" s="123">
        <v>26.95</v>
      </c>
      <c r="I646" s="35">
        <v>0.25</v>
      </c>
      <c r="J646" s="126">
        <f t="shared" si="20"/>
        <v>20.212499999999999</v>
      </c>
    </row>
    <row r="647" spans="1:10" ht="15.75">
      <c r="A647" s="39">
        <f t="shared" si="21"/>
        <v>644</v>
      </c>
      <c r="B647" s="49" t="s">
        <v>202</v>
      </c>
      <c r="C647" s="49" t="s">
        <v>9528</v>
      </c>
      <c r="D647" s="49" t="s">
        <v>9529</v>
      </c>
      <c r="E647" s="49" t="s">
        <v>3592</v>
      </c>
      <c r="F647" s="49"/>
      <c r="G647" s="49" t="s">
        <v>8273</v>
      </c>
      <c r="H647" s="123">
        <v>15.73</v>
      </c>
      <c r="I647" s="35">
        <v>0.25</v>
      </c>
      <c r="J647" s="126">
        <f t="shared" si="20"/>
        <v>11.797499999999999</v>
      </c>
    </row>
    <row r="648" spans="1:10" ht="15.75">
      <c r="A648" s="39">
        <f t="shared" si="21"/>
        <v>645</v>
      </c>
      <c r="B648" s="49" t="s">
        <v>202</v>
      </c>
      <c r="C648" s="49" t="s">
        <v>9530</v>
      </c>
      <c r="D648" s="49" t="s">
        <v>9531</v>
      </c>
      <c r="E648" s="49" t="s">
        <v>3592</v>
      </c>
      <c r="F648" s="49"/>
      <c r="G648" s="49" t="s">
        <v>8273</v>
      </c>
      <c r="H648" s="123">
        <v>25.26</v>
      </c>
      <c r="I648" s="35">
        <v>0.25</v>
      </c>
      <c r="J648" s="126">
        <f t="shared" si="20"/>
        <v>18.945</v>
      </c>
    </row>
    <row r="649" spans="1:10" ht="15.75">
      <c r="A649" s="39">
        <f t="shared" si="21"/>
        <v>646</v>
      </c>
      <c r="B649" s="49" t="s">
        <v>202</v>
      </c>
      <c r="C649" s="49" t="s">
        <v>9532</v>
      </c>
      <c r="D649" s="49" t="s">
        <v>9533</v>
      </c>
      <c r="E649" s="49" t="s">
        <v>3592</v>
      </c>
      <c r="F649" s="49"/>
      <c r="G649" s="49" t="s">
        <v>8273</v>
      </c>
      <c r="H649" s="123">
        <v>15.73</v>
      </c>
      <c r="I649" s="35">
        <v>0.25</v>
      </c>
      <c r="J649" s="126">
        <f t="shared" si="20"/>
        <v>11.797499999999999</v>
      </c>
    </row>
    <row r="650" spans="1:10" ht="15.75">
      <c r="A650" s="39">
        <f t="shared" si="21"/>
        <v>647</v>
      </c>
      <c r="B650" s="49" t="s">
        <v>202</v>
      </c>
      <c r="C650" s="49" t="s">
        <v>9534</v>
      </c>
      <c r="D650" s="49" t="s">
        <v>9535</v>
      </c>
      <c r="E650" s="49" t="s">
        <v>3592</v>
      </c>
      <c r="F650" s="49"/>
      <c r="G650" s="49" t="s">
        <v>8273</v>
      </c>
      <c r="H650" s="123">
        <v>15.73</v>
      </c>
      <c r="I650" s="35">
        <v>0.25</v>
      </c>
      <c r="J650" s="126">
        <f t="shared" si="20"/>
        <v>11.797499999999999</v>
      </c>
    </row>
    <row r="651" spans="1:10" ht="15.75">
      <c r="A651" s="39">
        <f t="shared" si="21"/>
        <v>648</v>
      </c>
      <c r="B651" s="49" t="s">
        <v>202</v>
      </c>
      <c r="C651" s="49" t="s">
        <v>9536</v>
      </c>
      <c r="D651" s="49" t="s">
        <v>9537</v>
      </c>
      <c r="E651" s="49" t="s">
        <v>3592</v>
      </c>
      <c r="F651" s="49"/>
      <c r="G651" s="49" t="s">
        <v>8273</v>
      </c>
      <c r="H651" s="123">
        <v>46.21</v>
      </c>
      <c r="I651" s="35">
        <v>0.25</v>
      </c>
      <c r="J651" s="126">
        <f t="shared" si="20"/>
        <v>34.657499999999999</v>
      </c>
    </row>
    <row r="652" spans="1:10" ht="15.75">
      <c r="A652" s="39">
        <f t="shared" si="21"/>
        <v>649</v>
      </c>
      <c r="B652" s="49" t="s">
        <v>202</v>
      </c>
      <c r="C652" s="49" t="s">
        <v>9538</v>
      </c>
      <c r="D652" s="49" t="s">
        <v>9539</v>
      </c>
      <c r="E652" s="49" t="s">
        <v>3592</v>
      </c>
      <c r="F652" s="49"/>
      <c r="G652" s="49" t="s">
        <v>8273</v>
      </c>
      <c r="H652" s="123">
        <v>111.57</v>
      </c>
      <c r="I652" s="35">
        <v>0.25</v>
      </c>
      <c r="J652" s="126">
        <f t="shared" si="20"/>
        <v>83.677499999999995</v>
      </c>
    </row>
    <row r="653" spans="1:10" ht="15.75">
      <c r="A653" s="39">
        <f t="shared" si="21"/>
        <v>650</v>
      </c>
      <c r="B653" s="49" t="s">
        <v>202</v>
      </c>
      <c r="C653" s="49" t="s">
        <v>9540</v>
      </c>
      <c r="D653" s="49" t="s">
        <v>9541</v>
      </c>
      <c r="E653" s="49" t="s">
        <v>3592</v>
      </c>
      <c r="F653" s="49"/>
      <c r="G653" s="49" t="s">
        <v>8273</v>
      </c>
      <c r="H653" s="123">
        <v>89.35</v>
      </c>
      <c r="I653" s="35">
        <v>0.25</v>
      </c>
      <c r="J653" s="126">
        <f t="shared" si="20"/>
        <v>67.012499999999989</v>
      </c>
    </row>
    <row r="654" spans="1:10" ht="15.75">
      <c r="A654" s="39">
        <f t="shared" si="21"/>
        <v>651</v>
      </c>
      <c r="B654" s="49" t="s">
        <v>202</v>
      </c>
      <c r="C654" s="49" t="s">
        <v>9542</v>
      </c>
      <c r="D654" s="49" t="s">
        <v>9543</v>
      </c>
      <c r="E654" s="49" t="s">
        <v>3592</v>
      </c>
      <c r="F654" s="49"/>
      <c r="G654" s="49" t="s">
        <v>8273</v>
      </c>
      <c r="H654" s="123">
        <v>32.85</v>
      </c>
      <c r="I654" s="35">
        <v>0.25</v>
      </c>
      <c r="J654" s="126">
        <f t="shared" si="20"/>
        <v>24.637500000000003</v>
      </c>
    </row>
    <row r="655" spans="1:10" ht="15.75">
      <c r="A655" s="39">
        <f t="shared" si="21"/>
        <v>652</v>
      </c>
      <c r="B655" s="49" t="s">
        <v>202</v>
      </c>
      <c r="C655" s="49" t="s">
        <v>9544</v>
      </c>
      <c r="D655" s="49" t="s">
        <v>9545</v>
      </c>
      <c r="E655" s="49" t="s">
        <v>3592</v>
      </c>
      <c r="F655" s="49"/>
      <c r="G655" s="49" t="s">
        <v>8273</v>
      </c>
      <c r="H655" s="123">
        <v>15.73</v>
      </c>
      <c r="I655" s="35">
        <v>0.25</v>
      </c>
      <c r="J655" s="126">
        <f t="shared" si="20"/>
        <v>11.797499999999999</v>
      </c>
    </row>
    <row r="656" spans="1:10" ht="15.75">
      <c r="A656" s="39">
        <f t="shared" si="21"/>
        <v>653</v>
      </c>
      <c r="B656" s="49" t="s">
        <v>202</v>
      </c>
      <c r="C656" s="49" t="s">
        <v>9546</v>
      </c>
      <c r="D656" s="49" t="s">
        <v>9547</v>
      </c>
      <c r="E656" s="49" t="s">
        <v>3592</v>
      </c>
      <c r="F656" s="49"/>
      <c r="G656" s="49" t="s">
        <v>8273</v>
      </c>
      <c r="H656" s="123">
        <v>21.29</v>
      </c>
      <c r="I656" s="35">
        <v>0.25</v>
      </c>
      <c r="J656" s="126">
        <f t="shared" si="20"/>
        <v>15.967499999999999</v>
      </c>
    </row>
    <row r="657" spans="1:10" ht="15.75">
      <c r="A657" s="39">
        <f t="shared" si="21"/>
        <v>654</v>
      </c>
      <c r="B657" s="49" t="s">
        <v>202</v>
      </c>
      <c r="C657" s="49" t="s">
        <v>9548</v>
      </c>
      <c r="D657" s="49" t="s">
        <v>9549</v>
      </c>
      <c r="E657" s="49" t="s">
        <v>3592</v>
      </c>
      <c r="F657" s="49"/>
      <c r="G657" s="49" t="s">
        <v>8273</v>
      </c>
      <c r="H657" s="123">
        <v>15.73</v>
      </c>
      <c r="I657" s="35">
        <v>0.25</v>
      </c>
      <c r="J657" s="126">
        <f t="shared" si="20"/>
        <v>11.797499999999999</v>
      </c>
    </row>
    <row r="658" spans="1:10" ht="15.75">
      <c r="A658" s="39">
        <f t="shared" si="21"/>
        <v>655</v>
      </c>
      <c r="B658" s="49" t="s">
        <v>202</v>
      </c>
      <c r="C658" s="49" t="s">
        <v>9550</v>
      </c>
      <c r="D658" s="49" t="s">
        <v>9551</v>
      </c>
      <c r="E658" s="49" t="s">
        <v>3592</v>
      </c>
      <c r="F658" s="49"/>
      <c r="G658" s="49" t="s">
        <v>8273</v>
      </c>
      <c r="H658" s="123">
        <v>26.96</v>
      </c>
      <c r="I658" s="35">
        <v>0.25</v>
      </c>
      <c r="J658" s="126">
        <f t="shared" si="20"/>
        <v>20.22</v>
      </c>
    </row>
    <row r="659" spans="1:10" ht="15.75">
      <c r="A659" s="39">
        <f t="shared" si="21"/>
        <v>656</v>
      </c>
      <c r="B659" s="49" t="s">
        <v>202</v>
      </c>
      <c r="C659" s="49" t="s">
        <v>9552</v>
      </c>
      <c r="D659" s="49" t="s">
        <v>9553</v>
      </c>
      <c r="E659" s="49" t="s">
        <v>3592</v>
      </c>
      <c r="F659" s="49"/>
      <c r="G659" s="49" t="s">
        <v>8273</v>
      </c>
      <c r="H659" s="123">
        <v>16.510000000000002</v>
      </c>
      <c r="I659" s="35">
        <v>0.25</v>
      </c>
      <c r="J659" s="126">
        <f t="shared" si="20"/>
        <v>12.3825</v>
      </c>
    </row>
    <row r="660" spans="1:10" ht="15.75">
      <c r="A660" s="39">
        <f t="shared" si="21"/>
        <v>657</v>
      </c>
      <c r="B660" s="49" t="s">
        <v>202</v>
      </c>
      <c r="C660" s="49" t="s">
        <v>9554</v>
      </c>
      <c r="D660" s="49" t="s">
        <v>9555</v>
      </c>
      <c r="E660" s="49" t="s">
        <v>3592</v>
      </c>
      <c r="F660" s="49"/>
      <c r="G660" s="49" t="s">
        <v>8273</v>
      </c>
      <c r="H660" s="123">
        <v>26.95</v>
      </c>
      <c r="I660" s="35">
        <v>0.25</v>
      </c>
      <c r="J660" s="126">
        <f t="shared" si="20"/>
        <v>20.212499999999999</v>
      </c>
    </row>
    <row r="661" spans="1:10" ht="15.75">
      <c r="A661" s="39">
        <f t="shared" si="21"/>
        <v>658</v>
      </c>
      <c r="B661" s="49" t="s">
        <v>202</v>
      </c>
      <c r="C661" s="49" t="s">
        <v>9556</v>
      </c>
      <c r="D661" s="49" t="s">
        <v>9557</v>
      </c>
      <c r="E661" s="49" t="s">
        <v>3592</v>
      </c>
      <c r="F661" s="49"/>
      <c r="G661" s="49" t="s">
        <v>8273</v>
      </c>
      <c r="H661" s="123">
        <v>26.95</v>
      </c>
      <c r="I661" s="35">
        <v>0.25</v>
      </c>
      <c r="J661" s="126">
        <f t="shared" si="20"/>
        <v>20.212499999999999</v>
      </c>
    </row>
    <row r="662" spans="1:10" ht="15.75">
      <c r="A662" s="39">
        <f t="shared" si="21"/>
        <v>659</v>
      </c>
      <c r="B662" s="49" t="s">
        <v>202</v>
      </c>
      <c r="C662" s="49" t="s">
        <v>9558</v>
      </c>
      <c r="D662" s="49" t="s">
        <v>9559</v>
      </c>
      <c r="E662" s="49" t="s">
        <v>3592</v>
      </c>
      <c r="F662" s="49"/>
      <c r="G662" s="49" t="s">
        <v>8273</v>
      </c>
      <c r="H662" s="123">
        <v>26.95</v>
      </c>
      <c r="I662" s="35">
        <v>0.25</v>
      </c>
      <c r="J662" s="126">
        <f t="shared" si="20"/>
        <v>20.212499999999999</v>
      </c>
    </row>
    <row r="663" spans="1:10" ht="15.75">
      <c r="A663" s="39">
        <f t="shared" si="21"/>
        <v>660</v>
      </c>
      <c r="B663" s="49" t="s">
        <v>202</v>
      </c>
      <c r="C663" s="49" t="s">
        <v>9560</v>
      </c>
      <c r="D663" s="49" t="s">
        <v>9561</v>
      </c>
      <c r="E663" s="49" t="s">
        <v>3592</v>
      </c>
      <c r="F663" s="49"/>
      <c r="G663" s="49" t="s">
        <v>8273</v>
      </c>
      <c r="H663" s="123">
        <v>271.82</v>
      </c>
      <c r="I663" s="35">
        <v>0.25</v>
      </c>
      <c r="J663" s="126">
        <f t="shared" si="20"/>
        <v>203.86500000000001</v>
      </c>
    </row>
    <row r="664" spans="1:10" ht="15.75">
      <c r="A664" s="39">
        <f t="shared" si="21"/>
        <v>661</v>
      </c>
      <c r="B664" s="49" t="s">
        <v>202</v>
      </c>
      <c r="C664" s="49" t="s">
        <v>9562</v>
      </c>
      <c r="D664" s="49" t="s">
        <v>9563</v>
      </c>
      <c r="E664" s="49" t="s">
        <v>3592</v>
      </c>
      <c r="F664" s="49"/>
      <c r="G664" s="49" t="s">
        <v>8273</v>
      </c>
      <c r="H664" s="123">
        <v>12.5</v>
      </c>
      <c r="I664" s="35">
        <v>0.25</v>
      </c>
      <c r="J664" s="126">
        <f t="shared" si="20"/>
        <v>9.375</v>
      </c>
    </row>
    <row r="665" spans="1:10" ht="15.75">
      <c r="A665" s="39">
        <f t="shared" si="21"/>
        <v>662</v>
      </c>
      <c r="B665" s="49" t="s">
        <v>202</v>
      </c>
      <c r="C665" s="49" t="s">
        <v>9564</v>
      </c>
      <c r="D665" s="49" t="s">
        <v>9565</v>
      </c>
      <c r="E665" s="49" t="s">
        <v>3592</v>
      </c>
      <c r="F665" s="49"/>
      <c r="G665" s="49" t="s">
        <v>8273</v>
      </c>
      <c r="H665" s="123">
        <v>14.59</v>
      </c>
      <c r="I665" s="35">
        <v>0.25</v>
      </c>
      <c r="J665" s="126">
        <f t="shared" si="20"/>
        <v>10.942499999999999</v>
      </c>
    </row>
    <row r="666" spans="1:10" ht="15.75">
      <c r="A666" s="39">
        <f t="shared" si="21"/>
        <v>663</v>
      </c>
      <c r="B666" s="49" t="s">
        <v>202</v>
      </c>
      <c r="C666" s="49" t="s">
        <v>9566</v>
      </c>
      <c r="D666" s="49" t="s">
        <v>9567</v>
      </c>
      <c r="E666" s="49" t="s">
        <v>3592</v>
      </c>
      <c r="F666" s="49"/>
      <c r="G666" s="49" t="s">
        <v>8273</v>
      </c>
      <c r="H666" s="123">
        <v>438.96</v>
      </c>
      <c r="I666" s="35">
        <v>0.25</v>
      </c>
      <c r="J666" s="126">
        <f t="shared" si="20"/>
        <v>329.21999999999997</v>
      </c>
    </row>
    <row r="667" spans="1:10" ht="15.75">
      <c r="A667" s="39">
        <f t="shared" si="21"/>
        <v>664</v>
      </c>
      <c r="B667" s="49" t="s">
        <v>202</v>
      </c>
      <c r="C667" s="49" t="s">
        <v>9568</v>
      </c>
      <c r="D667" s="49" t="s">
        <v>9569</v>
      </c>
      <c r="E667" s="49" t="s">
        <v>3592</v>
      </c>
      <c r="F667" s="49"/>
      <c r="G667" s="49" t="s">
        <v>8273</v>
      </c>
      <c r="H667" s="123">
        <v>617.67999999999995</v>
      </c>
      <c r="I667" s="35">
        <v>0.25</v>
      </c>
      <c r="J667" s="126">
        <f t="shared" si="20"/>
        <v>463.26</v>
      </c>
    </row>
    <row r="668" spans="1:10" ht="15.75">
      <c r="A668" s="39">
        <f t="shared" si="21"/>
        <v>665</v>
      </c>
      <c r="B668" s="49" t="s">
        <v>202</v>
      </c>
      <c r="C668" s="49" t="s">
        <v>9570</v>
      </c>
      <c r="D668" s="49" t="s">
        <v>9571</v>
      </c>
      <c r="E668" s="49" t="s">
        <v>3592</v>
      </c>
      <c r="F668" s="49"/>
      <c r="G668" s="49" t="s">
        <v>8273</v>
      </c>
      <c r="H668" s="123">
        <v>438.96</v>
      </c>
      <c r="I668" s="35">
        <v>0.25</v>
      </c>
      <c r="J668" s="126">
        <f t="shared" si="20"/>
        <v>329.21999999999997</v>
      </c>
    </row>
    <row r="669" spans="1:10" ht="15.75">
      <c r="A669" s="39">
        <f t="shared" si="21"/>
        <v>666</v>
      </c>
      <c r="B669" s="49" t="s">
        <v>202</v>
      </c>
      <c r="C669" s="49" t="s">
        <v>9572</v>
      </c>
      <c r="D669" s="49" t="s">
        <v>9573</v>
      </c>
      <c r="E669" s="49" t="s">
        <v>3592</v>
      </c>
      <c r="F669" s="49"/>
      <c r="G669" s="49" t="s">
        <v>8273</v>
      </c>
      <c r="H669" s="123">
        <v>617.70000000000005</v>
      </c>
      <c r="I669" s="35">
        <v>0.25</v>
      </c>
      <c r="J669" s="126">
        <f t="shared" si="20"/>
        <v>463.27500000000003</v>
      </c>
    </row>
    <row r="670" spans="1:10" ht="15.75">
      <c r="A670" s="39">
        <f t="shared" si="21"/>
        <v>667</v>
      </c>
      <c r="B670" s="49" t="s">
        <v>202</v>
      </c>
      <c r="C670" s="49" t="s">
        <v>9574</v>
      </c>
      <c r="D670" s="49" t="s">
        <v>9575</v>
      </c>
      <c r="E670" s="49" t="s">
        <v>3592</v>
      </c>
      <c r="F670" s="49"/>
      <c r="G670" s="49" t="s">
        <v>8273</v>
      </c>
      <c r="H670" s="123">
        <v>438.96</v>
      </c>
      <c r="I670" s="35">
        <v>0.25</v>
      </c>
      <c r="J670" s="126">
        <f t="shared" si="20"/>
        <v>329.21999999999997</v>
      </c>
    </row>
    <row r="671" spans="1:10" ht="15.75">
      <c r="A671" s="39">
        <f t="shared" si="21"/>
        <v>668</v>
      </c>
      <c r="B671" s="49" t="s">
        <v>202</v>
      </c>
      <c r="C671" s="49" t="s">
        <v>9576</v>
      </c>
      <c r="D671" s="49" t="s">
        <v>9577</v>
      </c>
      <c r="E671" s="49" t="s">
        <v>3592</v>
      </c>
      <c r="F671" s="49"/>
      <c r="G671" s="49" t="s">
        <v>8273</v>
      </c>
      <c r="H671" s="123">
        <v>617.70000000000005</v>
      </c>
      <c r="I671" s="35">
        <v>0.25</v>
      </c>
      <c r="J671" s="126">
        <f t="shared" si="20"/>
        <v>463.27500000000003</v>
      </c>
    </row>
    <row r="672" spans="1:10" ht="15.75">
      <c r="A672" s="39">
        <f t="shared" si="21"/>
        <v>669</v>
      </c>
      <c r="B672" s="49" t="s">
        <v>202</v>
      </c>
      <c r="C672" s="49" t="s">
        <v>9578</v>
      </c>
      <c r="D672" s="49" t="s">
        <v>9579</v>
      </c>
      <c r="E672" s="49" t="s">
        <v>3592</v>
      </c>
      <c r="F672" s="49"/>
      <c r="G672" s="49" t="s">
        <v>8273</v>
      </c>
      <c r="H672" s="123">
        <v>617.70000000000005</v>
      </c>
      <c r="I672" s="35">
        <v>0.25</v>
      </c>
      <c r="J672" s="126">
        <f t="shared" si="20"/>
        <v>463.27500000000003</v>
      </c>
    </row>
    <row r="673" spans="1:10" ht="15.75">
      <c r="A673" s="39">
        <f t="shared" si="21"/>
        <v>670</v>
      </c>
      <c r="B673" s="49" t="s">
        <v>202</v>
      </c>
      <c r="C673" s="49" t="s">
        <v>9580</v>
      </c>
      <c r="D673" s="49" t="s">
        <v>9581</v>
      </c>
      <c r="E673" s="49" t="s">
        <v>3592</v>
      </c>
      <c r="F673" s="49"/>
      <c r="G673" s="49" t="s">
        <v>8273</v>
      </c>
      <c r="H673" s="123">
        <v>33</v>
      </c>
      <c r="I673" s="35">
        <v>0.25</v>
      </c>
      <c r="J673" s="126">
        <f t="shared" si="20"/>
        <v>24.75</v>
      </c>
    </row>
    <row r="674" spans="1:10" ht="15.75">
      <c r="A674" s="39">
        <f t="shared" si="21"/>
        <v>671</v>
      </c>
      <c r="B674" s="49" t="s">
        <v>202</v>
      </c>
      <c r="C674" s="49" t="s">
        <v>9582</v>
      </c>
      <c r="D674" s="49" t="s">
        <v>9583</v>
      </c>
      <c r="E674" s="49" t="s">
        <v>3592</v>
      </c>
      <c r="F674" s="49"/>
      <c r="G674" s="49" t="s">
        <v>8273</v>
      </c>
      <c r="H674" s="123">
        <v>45.98</v>
      </c>
      <c r="I674" s="35">
        <v>0.25</v>
      </c>
      <c r="J674" s="126">
        <f t="shared" si="20"/>
        <v>34.484999999999999</v>
      </c>
    </row>
    <row r="675" spans="1:10" ht="15.75">
      <c r="A675" s="39">
        <f t="shared" si="21"/>
        <v>672</v>
      </c>
      <c r="B675" s="49" t="s">
        <v>202</v>
      </c>
      <c r="C675" s="49" t="s">
        <v>9584</v>
      </c>
      <c r="D675" s="49" t="s">
        <v>9585</v>
      </c>
      <c r="E675" s="49" t="s">
        <v>3592</v>
      </c>
      <c r="F675" s="49"/>
      <c r="G675" s="49" t="s">
        <v>8273</v>
      </c>
      <c r="H675" s="123">
        <v>284.79000000000002</v>
      </c>
      <c r="I675" s="35">
        <v>0.25</v>
      </c>
      <c r="J675" s="126">
        <f t="shared" si="20"/>
        <v>213.59250000000003</v>
      </c>
    </row>
    <row r="676" spans="1:10" ht="15.75">
      <c r="A676" s="39">
        <f t="shared" si="21"/>
        <v>673</v>
      </c>
      <c r="B676" s="49" t="s">
        <v>202</v>
      </c>
      <c r="C676" s="49" t="s">
        <v>9586</v>
      </c>
      <c r="D676" s="49" t="s">
        <v>9587</v>
      </c>
      <c r="E676" s="49" t="s">
        <v>3592</v>
      </c>
      <c r="F676" s="49"/>
      <c r="G676" s="49" t="s">
        <v>8273</v>
      </c>
      <c r="H676" s="123">
        <v>220.75</v>
      </c>
      <c r="I676" s="35">
        <v>0.25</v>
      </c>
      <c r="J676" s="126">
        <f t="shared" si="20"/>
        <v>165.5625</v>
      </c>
    </row>
    <row r="677" spans="1:10" ht="15.75">
      <c r="A677" s="39">
        <f t="shared" si="21"/>
        <v>674</v>
      </c>
      <c r="B677" s="49" t="s">
        <v>202</v>
      </c>
      <c r="C677" s="49" t="s">
        <v>9588</v>
      </c>
      <c r="D677" s="49" t="s">
        <v>9589</v>
      </c>
      <c r="E677" s="49" t="s">
        <v>3592</v>
      </c>
      <c r="F677" s="49"/>
      <c r="G677" s="49" t="s">
        <v>8273</v>
      </c>
      <c r="H677" s="123">
        <v>349.23</v>
      </c>
      <c r="I677" s="35">
        <v>0.25</v>
      </c>
      <c r="J677" s="126">
        <f t="shared" si="20"/>
        <v>261.92250000000001</v>
      </c>
    </row>
    <row r="678" spans="1:10" ht="15.75">
      <c r="A678" s="39">
        <f t="shared" si="21"/>
        <v>675</v>
      </c>
      <c r="B678" s="49" t="s">
        <v>202</v>
      </c>
      <c r="C678" s="49" t="s">
        <v>9590</v>
      </c>
      <c r="D678" s="49" t="s">
        <v>9591</v>
      </c>
      <c r="E678" s="49" t="s">
        <v>3592</v>
      </c>
      <c r="F678" s="49"/>
      <c r="G678" s="49" t="s">
        <v>8273</v>
      </c>
      <c r="H678" s="123">
        <v>123.88</v>
      </c>
      <c r="I678" s="35">
        <v>0.25</v>
      </c>
      <c r="J678" s="126">
        <f t="shared" si="20"/>
        <v>92.91</v>
      </c>
    </row>
    <row r="679" spans="1:10" ht="15.75">
      <c r="A679" s="39">
        <f t="shared" si="21"/>
        <v>676</v>
      </c>
      <c r="B679" s="49" t="s">
        <v>202</v>
      </c>
      <c r="C679" s="49" t="s">
        <v>9592</v>
      </c>
      <c r="D679" s="49" t="s">
        <v>9593</v>
      </c>
      <c r="E679" s="49" t="s">
        <v>3592</v>
      </c>
      <c r="F679" s="49"/>
      <c r="G679" s="49" t="s">
        <v>8273</v>
      </c>
      <c r="H679" s="123">
        <v>140.19999999999999</v>
      </c>
      <c r="I679" s="35">
        <v>0.25</v>
      </c>
      <c r="J679" s="126">
        <f t="shared" si="20"/>
        <v>105.14999999999999</v>
      </c>
    </row>
    <row r="680" spans="1:10" ht="15.75">
      <c r="A680" s="39">
        <f t="shared" si="21"/>
        <v>677</v>
      </c>
      <c r="B680" s="49" t="s">
        <v>202</v>
      </c>
      <c r="C680" s="49" t="s">
        <v>9594</v>
      </c>
      <c r="D680" s="49" t="s">
        <v>9595</v>
      </c>
      <c r="E680" s="49" t="s">
        <v>3592</v>
      </c>
      <c r="F680" s="49"/>
      <c r="G680" s="49" t="s">
        <v>8273</v>
      </c>
      <c r="H680" s="123">
        <v>208.25</v>
      </c>
      <c r="I680" s="35">
        <v>0.25</v>
      </c>
      <c r="J680" s="126">
        <f t="shared" si="20"/>
        <v>156.1875</v>
      </c>
    </row>
    <row r="681" spans="1:10" ht="15.75">
      <c r="A681" s="39">
        <f t="shared" si="21"/>
        <v>678</v>
      </c>
      <c r="B681" s="49" t="s">
        <v>202</v>
      </c>
      <c r="C681" s="49" t="s">
        <v>9596</v>
      </c>
      <c r="D681" s="49" t="s">
        <v>9597</v>
      </c>
      <c r="E681" s="49" t="s">
        <v>3592</v>
      </c>
      <c r="F681" s="49"/>
      <c r="G681" s="49" t="s">
        <v>8273</v>
      </c>
      <c r="H681" s="123">
        <v>342.39</v>
      </c>
      <c r="I681" s="35">
        <v>0.25</v>
      </c>
      <c r="J681" s="126">
        <f t="shared" si="20"/>
        <v>256.79250000000002</v>
      </c>
    </row>
    <row r="682" spans="1:10" ht="15.75">
      <c r="A682" s="39">
        <f t="shared" si="21"/>
        <v>679</v>
      </c>
      <c r="B682" s="49" t="s">
        <v>202</v>
      </c>
      <c r="C682" s="49" t="s">
        <v>9598</v>
      </c>
      <c r="D682" s="49" t="s">
        <v>9599</v>
      </c>
      <c r="E682" s="49" t="s">
        <v>3592</v>
      </c>
      <c r="F682" s="49"/>
      <c r="G682" s="49" t="s">
        <v>8273</v>
      </c>
      <c r="H682" s="123">
        <v>347.94</v>
      </c>
      <c r="I682" s="35">
        <v>0.25</v>
      </c>
      <c r="J682" s="126">
        <f t="shared" si="20"/>
        <v>260.95499999999998</v>
      </c>
    </row>
    <row r="683" spans="1:10" ht="15.75">
      <c r="A683" s="39">
        <f t="shared" si="21"/>
        <v>680</v>
      </c>
      <c r="B683" s="49" t="s">
        <v>202</v>
      </c>
      <c r="C683" s="49" t="s">
        <v>9600</v>
      </c>
      <c r="D683" s="49" t="s">
        <v>9601</v>
      </c>
      <c r="E683" s="49" t="s">
        <v>3592</v>
      </c>
      <c r="F683" s="49"/>
      <c r="G683" s="49" t="s">
        <v>8273</v>
      </c>
      <c r="H683" s="123">
        <v>243.25</v>
      </c>
      <c r="I683" s="35">
        <v>0.25</v>
      </c>
      <c r="J683" s="126">
        <f t="shared" si="20"/>
        <v>182.4375</v>
      </c>
    </row>
    <row r="684" spans="1:10" ht="15.75">
      <c r="A684" s="39">
        <f t="shared" si="21"/>
        <v>681</v>
      </c>
      <c r="B684" s="49" t="s">
        <v>202</v>
      </c>
      <c r="C684" s="49" t="s">
        <v>9602</v>
      </c>
      <c r="D684" s="49" t="s">
        <v>9603</v>
      </c>
      <c r="E684" s="49" t="s">
        <v>3592</v>
      </c>
      <c r="F684" s="49"/>
      <c r="G684" s="49" t="s">
        <v>8273</v>
      </c>
      <c r="H684" s="123">
        <v>393.06</v>
      </c>
      <c r="I684" s="35">
        <v>0.25</v>
      </c>
      <c r="J684" s="126">
        <f t="shared" si="20"/>
        <v>294.79500000000002</v>
      </c>
    </row>
    <row r="685" spans="1:10" ht="15.75">
      <c r="A685" s="39">
        <f t="shared" si="21"/>
        <v>682</v>
      </c>
      <c r="B685" s="49" t="s">
        <v>202</v>
      </c>
      <c r="C685" s="49" t="s">
        <v>9604</v>
      </c>
      <c r="D685" s="49" t="s">
        <v>9605</v>
      </c>
      <c r="E685" s="49" t="s">
        <v>3592</v>
      </c>
      <c r="F685" s="49"/>
      <c r="G685" s="49" t="s">
        <v>8273</v>
      </c>
      <c r="H685" s="123">
        <v>393.06</v>
      </c>
      <c r="I685" s="35">
        <v>0.25</v>
      </c>
      <c r="J685" s="126">
        <f t="shared" si="20"/>
        <v>294.79500000000002</v>
      </c>
    </row>
    <row r="686" spans="1:10" ht="15.75">
      <c r="A686" s="39">
        <f t="shared" si="21"/>
        <v>683</v>
      </c>
      <c r="B686" s="49" t="s">
        <v>202</v>
      </c>
      <c r="C686" s="49" t="s">
        <v>9606</v>
      </c>
      <c r="D686" s="49" t="s">
        <v>9607</v>
      </c>
      <c r="E686" s="49" t="s">
        <v>3592</v>
      </c>
      <c r="F686" s="49"/>
      <c r="G686" s="49" t="s">
        <v>8273</v>
      </c>
      <c r="H686" s="123">
        <v>360.98</v>
      </c>
      <c r="I686" s="35">
        <v>0.25</v>
      </c>
      <c r="J686" s="126">
        <f t="shared" si="20"/>
        <v>270.73500000000001</v>
      </c>
    </row>
    <row r="687" spans="1:10" ht="15.75">
      <c r="A687" s="39">
        <f t="shared" si="21"/>
        <v>684</v>
      </c>
      <c r="B687" s="49" t="s">
        <v>202</v>
      </c>
      <c r="C687" s="49" t="s">
        <v>9608</v>
      </c>
      <c r="D687" s="49" t="s">
        <v>9609</v>
      </c>
      <c r="E687" s="49" t="s">
        <v>3592</v>
      </c>
      <c r="F687" s="49"/>
      <c r="G687" s="49" t="s">
        <v>8273</v>
      </c>
      <c r="H687" s="123">
        <v>360.98</v>
      </c>
      <c r="I687" s="35">
        <v>0.25</v>
      </c>
      <c r="J687" s="126">
        <f t="shared" si="20"/>
        <v>270.73500000000001</v>
      </c>
    </row>
    <row r="688" spans="1:10" ht="15.75">
      <c r="A688" s="39">
        <f t="shared" si="21"/>
        <v>685</v>
      </c>
      <c r="B688" s="49" t="s">
        <v>202</v>
      </c>
      <c r="C688" s="49" t="s">
        <v>9610</v>
      </c>
      <c r="D688" s="49" t="s">
        <v>9611</v>
      </c>
      <c r="E688" s="49" t="s">
        <v>3592</v>
      </c>
      <c r="F688" s="49"/>
      <c r="G688" s="49" t="s">
        <v>8273</v>
      </c>
      <c r="H688" s="123">
        <v>365.42</v>
      </c>
      <c r="I688" s="35">
        <v>0.25</v>
      </c>
      <c r="J688" s="126">
        <f t="shared" si="20"/>
        <v>274.065</v>
      </c>
    </row>
    <row r="689" spans="1:10" ht="15.75">
      <c r="A689" s="39">
        <f t="shared" si="21"/>
        <v>686</v>
      </c>
      <c r="B689" s="49" t="s">
        <v>202</v>
      </c>
      <c r="C689" s="49" t="s">
        <v>9612</v>
      </c>
      <c r="D689" s="49" t="s">
        <v>9613</v>
      </c>
      <c r="E689" s="49" t="s">
        <v>3592</v>
      </c>
      <c r="F689" s="49"/>
      <c r="G689" s="49" t="s">
        <v>8273</v>
      </c>
      <c r="H689" s="123">
        <v>365.42</v>
      </c>
      <c r="I689" s="35">
        <v>0.25</v>
      </c>
      <c r="J689" s="126">
        <f t="shared" si="20"/>
        <v>274.065</v>
      </c>
    </row>
    <row r="690" spans="1:10" ht="15.75">
      <c r="A690" s="39">
        <f t="shared" si="21"/>
        <v>687</v>
      </c>
      <c r="B690" s="49" t="s">
        <v>202</v>
      </c>
      <c r="C690" s="49" t="s">
        <v>9614</v>
      </c>
      <c r="D690" s="49" t="s">
        <v>9615</v>
      </c>
      <c r="E690" s="49" t="s">
        <v>3592</v>
      </c>
      <c r="F690" s="49"/>
      <c r="G690" s="49" t="s">
        <v>8273</v>
      </c>
      <c r="H690" s="123">
        <v>437.5</v>
      </c>
      <c r="I690" s="35">
        <v>0.25</v>
      </c>
      <c r="J690" s="126">
        <f t="shared" si="20"/>
        <v>328.125</v>
      </c>
    </row>
    <row r="691" spans="1:10" ht="15.75">
      <c r="A691" s="39">
        <f t="shared" si="21"/>
        <v>688</v>
      </c>
      <c r="B691" s="49" t="s">
        <v>202</v>
      </c>
      <c r="C691" s="49" t="s">
        <v>9616</v>
      </c>
      <c r="D691" s="49" t="s">
        <v>9617</v>
      </c>
      <c r="E691" s="49" t="s">
        <v>3592</v>
      </c>
      <c r="F691" s="49"/>
      <c r="G691" s="49" t="s">
        <v>8273</v>
      </c>
      <c r="H691" s="123">
        <v>437.5</v>
      </c>
      <c r="I691" s="35">
        <v>0.25</v>
      </c>
      <c r="J691" s="126">
        <f t="shared" si="20"/>
        <v>328.125</v>
      </c>
    </row>
    <row r="692" spans="1:10" ht="15.75">
      <c r="A692" s="39">
        <f t="shared" si="21"/>
        <v>689</v>
      </c>
      <c r="B692" s="49" t="s">
        <v>202</v>
      </c>
      <c r="C692" s="49" t="s">
        <v>9618</v>
      </c>
      <c r="D692" s="49" t="s">
        <v>9619</v>
      </c>
      <c r="E692" s="49" t="s">
        <v>3592</v>
      </c>
      <c r="F692" s="49"/>
      <c r="G692" s="49" t="s">
        <v>8273</v>
      </c>
      <c r="H692" s="123">
        <v>405.42</v>
      </c>
      <c r="I692" s="35">
        <v>0.25</v>
      </c>
      <c r="J692" s="126">
        <f t="shared" si="20"/>
        <v>304.065</v>
      </c>
    </row>
    <row r="693" spans="1:10" ht="15.75">
      <c r="A693" s="39">
        <f t="shared" si="21"/>
        <v>690</v>
      </c>
      <c r="B693" s="49" t="s">
        <v>202</v>
      </c>
      <c r="C693" s="49" t="s">
        <v>9620</v>
      </c>
      <c r="D693" s="49" t="s">
        <v>9621</v>
      </c>
      <c r="E693" s="49" t="s">
        <v>3592</v>
      </c>
      <c r="F693" s="49"/>
      <c r="G693" s="49" t="s">
        <v>8273</v>
      </c>
      <c r="H693" s="123">
        <v>405.42</v>
      </c>
      <c r="I693" s="35">
        <v>0.25</v>
      </c>
      <c r="J693" s="126">
        <f t="shared" si="20"/>
        <v>304.065</v>
      </c>
    </row>
    <row r="694" spans="1:10" ht="15.75">
      <c r="A694" s="39">
        <f t="shared" si="21"/>
        <v>691</v>
      </c>
      <c r="B694" s="49" t="s">
        <v>202</v>
      </c>
      <c r="C694" s="49" t="s">
        <v>9622</v>
      </c>
      <c r="D694" s="49" t="s">
        <v>9623</v>
      </c>
      <c r="E694" s="49" t="s">
        <v>3592</v>
      </c>
      <c r="F694" s="49"/>
      <c r="G694" s="49" t="s">
        <v>8273</v>
      </c>
      <c r="H694" s="123">
        <v>409.86</v>
      </c>
      <c r="I694" s="35">
        <v>0.25</v>
      </c>
      <c r="J694" s="126">
        <f t="shared" si="20"/>
        <v>307.39499999999998</v>
      </c>
    </row>
    <row r="695" spans="1:10" ht="15.75">
      <c r="A695" s="39">
        <f t="shared" si="21"/>
        <v>692</v>
      </c>
      <c r="B695" s="49" t="s">
        <v>202</v>
      </c>
      <c r="C695" s="49" t="s">
        <v>9624</v>
      </c>
      <c r="D695" s="49" t="s">
        <v>9625</v>
      </c>
      <c r="E695" s="49" t="s">
        <v>3592</v>
      </c>
      <c r="F695" s="49"/>
      <c r="G695" s="49" t="s">
        <v>8273</v>
      </c>
      <c r="H695" s="123">
        <v>409.86</v>
      </c>
      <c r="I695" s="35">
        <v>0.25</v>
      </c>
      <c r="J695" s="126">
        <f t="shared" si="20"/>
        <v>307.39499999999998</v>
      </c>
    </row>
    <row r="696" spans="1:10" ht="15.75">
      <c r="A696" s="39">
        <f t="shared" si="21"/>
        <v>693</v>
      </c>
      <c r="B696" s="49" t="s">
        <v>202</v>
      </c>
      <c r="C696" s="49" t="s">
        <v>9626</v>
      </c>
      <c r="D696" s="49" t="s">
        <v>9627</v>
      </c>
      <c r="E696" s="49" t="s">
        <v>3592</v>
      </c>
      <c r="F696" s="49"/>
      <c r="G696" s="49" t="s">
        <v>8273</v>
      </c>
      <c r="H696" s="123">
        <v>350.17</v>
      </c>
      <c r="I696" s="35">
        <v>0.25</v>
      </c>
      <c r="J696" s="126">
        <f t="shared" si="20"/>
        <v>262.6275</v>
      </c>
    </row>
    <row r="697" spans="1:10" ht="15.75">
      <c r="A697" s="39">
        <f t="shared" si="21"/>
        <v>694</v>
      </c>
      <c r="B697" s="49" t="s">
        <v>202</v>
      </c>
      <c r="C697" s="49" t="s">
        <v>9628</v>
      </c>
      <c r="D697" s="49" t="s">
        <v>9629</v>
      </c>
      <c r="E697" s="49" t="s">
        <v>3592</v>
      </c>
      <c r="F697" s="49"/>
      <c r="G697" s="49" t="s">
        <v>8273</v>
      </c>
      <c r="H697" s="123">
        <v>381.28</v>
      </c>
      <c r="I697" s="35">
        <v>0.25</v>
      </c>
      <c r="J697" s="126">
        <f t="shared" si="20"/>
        <v>285.95999999999998</v>
      </c>
    </row>
    <row r="698" spans="1:10" ht="15.75">
      <c r="A698" s="39">
        <f t="shared" si="21"/>
        <v>695</v>
      </c>
      <c r="B698" s="49" t="s">
        <v>202</v>
      </c>
      <c r="C698" s="49" t="s">
        <v>9630</v>
      </c>
      <c r="D698" s="49" t="s">
        <v>9631</v>
      </c>
      <c r="E698" s="49" t="s">
        <v>3592</v>
      </c>
      <c r="F698" s="49"/>
      <c r="G698" s="49" t="s">
        <v>8273</v>
      </c>
      <c r="H698" s="123">
        <v>50.7</v>
      </c>
      <c r="I698" s="35">
        <v>0.25</v>
      </c>
      <c r="J698" s="126">
        <f t="shared" ref="J698:J761" si="22">H698*(1-I698)</f>
        <v>38.025000000000006</v>
      </c>
    </row>
    <row r="699" spans="1:10" ht="15.75">
      <c r="A699" s="39">
        <f t="shared" si="21"/>
        <v>696</v>
      </c>
      <c r="B699" s="49" t="s">
        <v>202</v>
      </c>
      <c r="C699" s="49" t="s">
        <v>9632</v>
      </c>
      <c r="D699" s="49" t="s">
        <v>9633</v>
      </c>
      <c r="E699" s="49" t="s">
        <v>3592</v>
      </c>
      <c r="F699" s="49"/>
      <c r="G699" s="49" t="s">
        <v>8273</v>
      </c>
      <c r="H699" s="123">
        <v>120.87</v>
      </c>
      <c r="I699" s="35">
        <v>0.25</v>
      </c>
      <c r="J699" s="126">
        <f t="shared" si="22"/>
        <v>90.652500000000003</v>
      </c>
    </row>
    <row r="700" spans="1:10" ht="15.75">
      <c r="A700" s="39">
        <f t="shared" si="21"/>
        <v>697</v>
      </c>
      <c r="B700" s="49" t="s">
        <v>202</v>
      </c>
      <c r="C700" s="49" t="s">
        <v>9634</v>
      </c>
      <c r="D700" s="49" t="s">
        <v>9635</v>
      </c>
      <c r="E700" s="49" t="s">
        <v>3592</v>
      </c>
      <c r="F700" s="49"/>
      <c r="G700" s="49" t="s">
        <v>8273</v>
      </c>
      <c r="H700" s="123">
        <v>126.56</v>
      </c>
      <c r="I700" s="35">
        <v>0.25</v>
      </c>
      <c r="J700" s="126">
        <f t="shared" si="22"/>
        <v>94.92</v>
      </c>
    </row>
    <row r="701" spans="1:10" ht="15.75">
      <c r="A701" s="39">
        <f t="shared" si="21"/>
        <v>698</v>
      </c>
      <c r="B701" s="49" t="s">
        <v>202</v>
      </c>
      <c r="C701" s="49" t="s">
        <v>9636</v>
      </c>
      <c r="D701" s="49" t="s">
        <v>9637</v>
      </c>
      <c r="E701" s="49" t="s">
        <v>3592</v>
      </c>
      <c r="F701" s="49"/>
      <c r="G701" s="49" t="s">
        <v>8273</v>
      </c>
      <c r="H701" s="123">
        <v>206.17</v>
      </c>
      <c r="I701" s="35">
        <v>0.25</v>
      </c>
      <c r="J701" s="126">
        <f t="shared" si="22"/>
        <v>154.6275</v>
      </c>
    </row>
    <row r="702" spans="1:10" ht="15.75">
      <c r="A702" s="39">
        <f t="shared" si="21"/>
        <v>699</v>
      </c>
      <c r="B702" s="49" t="s">
        <v>202</v>
      </c>
      <c r="C702" s="49" t="s">
        <v>9638</v>
      </c>
      <c r="D702" s="49" t="s">
        <v>9639</v>
      </c>
      <c r="E702" s="49" t="s">
        <v>3592</v>
      </c>
      <c r="F702" s="49"/>
      <c r="G702" s="49" t="s">
        <v>8273</v>
      </c>
      <c r="H702" s="123">
        <v>101.05</v>
      </c>
      <c r="I702" s="35">
        <v>0.25</v>
      </c>
      <c r="J702" s="126">
        <f t="shared" si="22"/>
        <v>75.787499999999994</v>
      </c>
    </row>
    <row r="703" spans="1:10" ht="15.75">
      <c r="A703" s="39">
        <f t="shared" si="21"/>
        <v>700</v>
      </c>
      <c r="B703" s="49" t="s">
        <v>202</v>
      </c>
      <c r="C703" s="49" t="s">
        <v>9640</v>
      </c>
      <c r="D703" s="49" t="s">
        <v>9641</v>
      </c>
      <c r="E703" s="49" t="s">
        <v>3592</v>
      </c>
      <c r="F703" s="49"/>
      <c r="G703" s="49" t="s">
        <v>8273</v>
      </c>
      <c r="H703" s="123">
        <v>116.32</v>
      </c>
      <c r="I703" s="35">
        <v>0.25</v>
      </c>
      <c r="J703" s="126">
        <f t="shared" si="22"/>
        <v>87.24</v>
      </c>
    </row>
    <row r="704" spans="1:10" ht="15.75">
      <c r="A704" s="39">
        <f t="shared" si="21"/>
        <v>701</v>
      </c>
      <c r="B704" s="49" t="s">
        <v>202</v>
      </c>
      <c r="C704" s="49" t="s">
        <v>9642</v>
      </c>
      <c r="D704" s="49" t="s">
        <v>9643</v>
      </c>
      <c r="E704" s="49" t="s">
        <v>3592</v>
      </c>
      <c r="F704" s="49"/>
      <c r="G704" s="49" t="s">
        <v>8273</v>
      </c>
      <c r="H704" s="123">
        <v>78.239999999999995</v>
      </c>
      <c r="I704" s="35">
        <v>0.25</v>
      </c>
      <c r="J704" s="126">
        <f t="shared" si="22"/>
        <v>58.679999999999993</v>
      </c>
    </row>
    <row r="705" spans="1:10" ht="15.75">
      <c r="A705" s="39">
        <f t="shared" si="21"/>
        <v>702</v>
      </c>
      <c r="B705" s="49" t="s">
        <v>202</v>
      </c>
      <c r="C705" s="49" t="s">
        <v>9644</v>
      </c>
      <c r="D705" s="49" t="s">
        <v>9645</v>
      </c>
      <c r="E705" s="49" t="s">
        <v>3592</v>
      </c>
      <c r="F705" s="49"/>
      <c r="G705" s="49" t="s">
        <v>8273</v>
      </c>
      <c r="H705" s="123">
        <v>232.83</v>
      </c>
      <c r="I705" s="35">
        <v>0.25</v>
      </c>
      <c r="J705" s="126">
        <f t="shared" si="22"/>
        <v>174.6225</v>
      </c>
    </row>
    <row r="706" spans="1:10" ht="15.75">
      <c r="A706" s="39">
        <f t="shared" si="21"/>
        <v>703</v>
      </c>
      <c r="B706" s="49" t="s">
        <v>202</v>
      </c>
      <c r="C706" s="49" t="s">
        <v>9646</v>
      </c>
      <c r="D706" s="49" t="s">
        <v>9647</v>
      </c>
      <c r="E706" s="49" t="s">
        <v>3592</v>
      </c>
      <c r="F706" s="49"/>
      <c r="G706" s="49" t="s">
        <v>8273</v>
      </c>
      <c r="H706" s="123">
        <v>50.7</v>
      </c>
      <c r="I706" s="35">
        <v>0.25</v>
      </c>
      <c r="J706" s="126">
        <f t="shared" si="22"/>
        <v>38.025000000000006</v>
      </c>
    </row>
    <row r="707" spans="1:10" ht="15.75">
      <c r="A707" s="39">
        <f t="shared" si="21"/>
        <v>704</v>
      </c>
      <c r="B707" s="49" t="s">
        <v>202</v>
      </c>
      <c r="C707" s="49" t="s">
        <v>9648</v>
      </c>
      <c r="D707" s="49" t="s">
        <v>9649</v>
      </c>
      <c r="E707" s="49" t="s">
        <v>3592</v>
      </c>
      <c r="F707" s="49"/>
      <c r="G707" s="49" t="s">
        <v>8273</v>
      </c>
      <c r="H707" s="123">
        <v>73.569999999999993</v>
      </c>
      <c r="I707" s="35">
        <v>0.25</v>
      </c>
      <c r="J707" s="126">
        <f t="shared" si="22"/>
        <v>55.177499999999995</v>
      </c>
    </row>
    <row r="708" spans="1:10" ht="15.75">
      <c r="A708" s="39">
        <f t="shared" si="21"/>
        <v>705</v>
      </c>
      <c r="B708" s="49" t="s">
        <v>202</v>
      </c>
      <c r="C708" s="49" t="s">
        <v>9650</v>
      </c>
      <c r="D708" s="49" t="s">
        <v>9651</v>
      </c>
      <c r="E708" s="49" t="s">
        <v>3592</v>
      </c>
      <c r="F708" s="49"/>
      <c r="G708" s="49" t="s">
        <v>8273</v>
      </c>
      <c r="H708" s="123">
        <v>238.83</v>
      </c>
      <c r="I708" s="35">
        <v>0.25</v>
      </c>
      <c r="J708" s="126">
        <f t="shared" si="22"/>
        <v>179.1225</v>
      </c>
    </row>
    <row r="709" spans="1:10" ht="15.75">
      <c r="A709" s="39">
        <f t="shared" si="21"/>
        <v>706</v>
      </c>
      <c r="B709" s="49" t="s">
        <v>202</v>
      </c>
      <c r="C709" s="49" t="s">
        <v>9652</v>
      </c>
      <c r="D709" s="49" t="s">
        <v>9653</v>
      </c>
      <c r="E709" s="49" t="s">
        <v>3592</v>
      </c>
      <c r="F709" s="49"/>
      <c r="G709" s="49" t="s">
        <v>8273</v>
      </c>
      <c r="H709" s="123">
        <v>108.57</v>
      </c>
      <c r="I709" s="35">
        <v>0.25</v>
      </c>
      <c r="J709" s="126">
        <f t="shared" si="22"/>
        <v>81.427499999999995</v>
      </c>
    </row>
    <row r="710" spans="1:10" ht="15.75">
      <c r="A710" s="39">
        <f t="shared" ref="A710:A773" si="23">A709+1</f>
        <v>707</v>
      </c>
      <c r="B710" s="49" t="s">
        <v>202</v>
      </c>
      <c r="C710" s="49" t="s">
        <v>9654</v>
      </c>
      <c r="D710" s="49" t="s">
        <v>9655</v>
      </c>
      <c r="E710" s="49" t="s">
        <v>3592</v>
      </c>
      <c r="F710" s="49"/>
      <c r="G710" s="49" t="s">
        <v>8273</v>
      </c>
      <c r="H710" s="123">
        <v>246.83</v>
      </c>
      <c r="I710" s="35">
        <v>0.25</v>
      </c>
      <c r="J710" s="126">
        <f t="shared" si="22"/>
        <v>185.1225</v>
      </c>
    </row>
    <row r="711" spans="1:10" ht="15.75">
      <c r="A711" s="39">
        <f t="shared" si="23"/>
        <v>708</v>
      </c>
      <c r="B711" s="49" t="s">
        <v>202</v>
      </c>
      <c r="C711" s="49" t="s">
        <v>9656</v>
      </c>
      <c r="D711" s="49" t="s">
        <v>9657</v>
      </c>
      <c r="E711" s="49" t="s">
        <v>3592</v>
      </c>
      <c r="F711" s="49"/>
      <c r="G711" s="49" t="s">
        <v>8273</v>
      </c>
      <c r="H711" s="123">
        <v>142.1</v>
      </c>
      <c r="I711" s="35">
        <v>0.25</v>
      </c>
      <c r="J711" s="126">
        <f t="shared" si="22"/>
        <v>106.57499999999999</v>
      </c>
    </row>
    <row r="712" spans="1:10" ht="15.75">
      <c r="A712" s="39">
        <f t="shared" si="23"/>
        <v>709</v>
      </c>
      <c r="B712" s="49" t="s">
        <v>202</v>
      </c>
      <c r="C712" s="49" t="s">
        <v>9658</v>
      </c>
      <c r="D712" s="49" t="s">
        <v>9659</v>
      </c>
      <c r="E712" s="49" t="s">
        <v>3592</v>
      </c>
      <c r="F712" s="49"/>
      <c r="G712" s="49" t="s">
        <v>8273</v>
      </c>
      <c r="H712" s="123">
        <v>309.06</v>
      </c>
      <c r="I712" s="35">
        <v>0.25</v>
      </c>
      <c r="J712" s="126">
        <f t="shared" si="22"/>
        <v>231.79500000000002</v>
      </c>
    </row>
    <row r="713" spans="1:10" ht="15.75">
      <c r="A713" s="39">
        <f t="shared" si="23"/>
        <v>710</v>
      </c>
      <c r="B713" s="49" t="s">
        <v>202</v>
      </c>
      <c r="C713" s="49" t="s">
        <v>9660</v>
      </c>
      <c r="D713" s="49" t="s">
        <v>9661</v>
      </c>
      <c r="E713" s="49" t="s">
        <v>3592</v>
      </c>
      <c r="F713" s="49"/>
      <c r="G713" s="49" t="s">
        <v>8273</v>
      </c>
      <c r="H713" s="123">
        <v>169.17</v>
      </c>
      <c r="I713" s="35">
        <v>0.25</v>
      </c>
      <c r="J713" s="126">
        <f t="shared" si="22"/>
        <v>126.8775</v>
      </c>
    </row>
    <row r="714" spans="1:10" ht="15.75">
      <c r="A714" s="39">
        <f t="shared" si="23"/>
        <v>711</v>
      </c>
      <c r="B714" s="49" t="s">
        <v>202</v>
      </c>
      <c r="C714" s="49" t="s">
        <v>9662</v>
      </c>
      <c r="D714" s="49" t="s">
        <v>9663</v>
      </c>
      <c r="E714" s="49" t="s">
        <v>3592</v>
      </c>
      <c r="F714" s="49"/>
      <c r="G714" s="49" t="s">
        <v>8273</v>
      </c>
      <c r="H714" s="123">
        <v>335.72</v>
      </c>
      <c r="I714" s="35">
        <v>0.25</v>
      </c>
      <c r="J714" s="126">
        <f t="shared" si="22"/>
        <v>251.79000000000002</v>
      </c>
    </row>
    <row r="715" spans="1:10" ht="15.75">
      <c r="A715" s="39">
        <f t="shared" si="23"/>
        <v>712</v>
      </c>
      <c r="B715" s="49" t="s">
        <v>202</v>
      </c>
      <c r="C715" s="49" t="s">
        <v>9664</v>
      </c>
      <c r="D715" s="49" t="s">
        <v>9665</v>
      </c>
      <c r="E715" s="49" t="s">
        <v>3592</v>
      </c>
      <c r="F715" s="49"/>
      <c r="G715" s="49" t="s">
        <v>8273</v>
      </c>
      <c r="H715" s="123">
        <v>8.75</v>
      </c>
      <c r="I715" s="35">
        <v>0.25</v>
      </c>
      <c r="J715" s="126">
        <f t="shared" si="22"/>
        <v>6.5625</v>
      </c>
    </row>
    <row r="716" spans="1:10" ht="15.75">
      <c r="A716" s="39">
        <f t="shared" si="23"/>
        <v>713</v>
      </c>
      <c r="B716" s="49" t="s">
        <v>202</v>
      </c>
      <c r="C716" s="49" t="s">
        <v>9666</v>
      </c>
      <c r="D716" s="49" t="s">
        <v>9667</v>
      </c>
      <c r="E716" s="49" t="s">
        <v>3592</v>
      </c>
      <c r="F716" s="49"/>
      <c r="G716" s="49" t="s">
        <v>8273</v>
      </c>
      <c r="H716" s="123">
        <v>46.56</v>
      </c>
      <c r="I716" s="35">
        <v>0.25</v>
      </c>
      <c r="J716" s="126">
        <f t="shared" si="22"/>
        <v>34.92</v>
      </c>
    </row>
    <row r="717" spans="1:10" ht="15.75">
      <c r="A717" s="39">
        <f t="shared" si="23"/>
        <v>714</v>
      </c>
      <c r="B717" s="49" t="s">
        <v>202</v>
      </c>
      <c r="C717" s="49" t="s">
        <v>9668</v>
      </c>
      <c r="D717" s="49" t="s">
        <v>9669</v>
      </c>
      <c r="E717" s="49" t="s">
        <v>3592</v>
      </c>
      <c r="F717" s="49"/>
      <c r="G717" s="49" t="s">
        <v>8273</v>
      </c>
      <c r="H717" s="123">
        <v>2.8</v>
      </c>
      <c r="I717" s="35">
        <v>0.25</v>
      </c>
      <c r="J717" s="126">
        <f t="shared" si="22"/>
        <v>2.0999999999999996</v>
      </c>
    </row>
    <row r="718" spans="1:10" ht="15.75">
      <c r="A718" s="39">
        <f t="shared" si="23"/>
        <v>715</v>
      </c>
      <c r="B718" s="49" t="s">
        <v>202</v>
      </c>
      <c r="C718" s="49" t="s">
        <v>9670</v>
      </c>
      <c r="D718" s="49" t="s">
        <v>9671</v>
      </c>
      <c r="E718" s="49" t="s">
        <v>3592</v>
      </c>
      <c r="F718" s="49"/>
      <c r="G718" s="49" t="s">
        <v>8273</v>
      </c>
      <c r="H718" s="123">
        <v>7</v>
      </c>
      <c r="I718" s="35">
        <v>0.25</v>
      </c>
      <c r="J718" s="126">
        <f t="shared" si="22"/>
        <v>5.25</v>
      </c>
    </row>
    <row r="719" spans="1:10" ht="15.75">
      <c r="A719" s="39">
        <f t="shared" si="23"/>
        <v>716</v>
      </c>
      <c r="B719" s="49" t="s">
        <v>202</v>
      </c>
      <c r="C719" s="49" t="s">
        <v>9672</v>
      </c>
      <c r="D719" s="49" t="s">
        <v>9673</v>
      </c>
      <c r="E719" s="49" t="s">
        <v>3592</v>
      </c>
      <c r="F719" s="49"/>
      <c r="G719" s="49" t="s">
        <v>8273</v>
      </c>
      <c r="H719" s="123">
        <v>9.33</v>
      </c>
      <c r="I719" s="35">
        <v>0.25</v>
      </c>
      <c r="J719" s="126">
        <f t="shared" si="22"/>
        <v>6.9975000000000005</v>
      </c>
    </row>
    <row r="720" spans="1:10" ht="15.75">
      <c r="A720" s="39">
        <f t="shared" si="23"/>
        <v>717</v>
      </c>
      <c r="B720" s="49" t="s">
        <v>202</v>
      </c>
      <c r="C720" s="49" t="s">
        <v>9674</v>
      </c>
      <c r="D720" s="49" t="s">
        <v>9675</v>
      </c>
      <c r="E720" s="49" t="s">
        <v>3592</v>
      </c>
      <c r="F720" s="49"/>
      <c r="G720" s="49" t="s">
        <v>8273</v>
      </c>
      <c r="H720" s="123">
        <v>540.54</v>
      </c>
      <c r="I720" s="35">
        <v>0.25</v>
      </c>
      <c r="J720" s="126">
        <f t="shared" si="22"/>
        <v>405.40499999999997</v>
      </c>
    </row>
    <row r="721" spans="1:10" ht="15.75">
      <c r="A721" s="39">
        <f t="shared" si="23"/>
        <v>718</v>
      </c>
      <c r="B721" s="49" t="s">
        <v>202</v>
      </c>
      <c r="C721" s="49" t="s">
        <v>9676</v>
      </c>
      <c r="D721" s="49" t="s">
        <v>9677</v>
      </c>
      <c r="E721" s="49" t="s">
        <v>3592</v>
      </c>
      <c r="F721" s="49"/>
      <c r="G721" s="49" t="s">
        <v>8273</v>
      </c>
      <c r="H721" s="123">
        <v>298.52999999999997</v>
      </c>
      <c r="I721" s="35">
        <v>0.25</v>
      </c>
      <c r="J721" s="126">
        <f t="shared" si="22"/>
        <v>223.89749999999998</v>
      </c>
    </row>
    <row r="722" spans="1:10" ht="15.75">
      <c r="A722" s="39">
        <f t="shared" si="23"/>
        <v>719</v>
      </c>
      <c r="B722" s="49" t="s">
        <v>202</v>
      </c>
      <c r="C722" s="49" t="s">
        <v>9678</v>
      </c>
      <c r="D722" s="49" t="s">
        <v>9679</v>
      </c>
      <c r="E722" s="49" t="s">
        <v>3592</v>
      </c>
      <c r="F722" s="49"/>
      <c r="G722" s="49" t="s">
        <v>8273</v>
      </c>
      <c r="H722" s="123">
        <v>385.5</v>
      </c>
      <c r="I722" s="35">
        <v>0.25</v>
      </c>
      <c r="J722" s="126">
        <f t="shared" si="22"/>
        <v>289.125</v>
      </c>
    </row>
    <row r="723" spans="1:10" ht="15.75">
      <c r="A723" s="39">
        <f t="shared" si="23"/>
        <v>720</v>
      </c>
      <c r="B723" s="49" t="s">
        <v>202</v>
      </c>
      <c r="C723" s="49" t="s">
        <v>9680</v>
      </c>
      <c r="D723" s="49" t="s">
        <v>9681</v>
      </c>
      <c r="E723" s="49" t="s">
        <v>3592</v>
      </c>
      <c r="F723" s="49"/>
      <c r="G723" s="49" t="s">
        <v>8273</v>
      </c>
      <c r="H723" s="123">
        <v>64.17</v>
      </c>
      <c r="I723" s="35">
        <v>0.25</v>
      </c>
      <c r="J723" s="126">
        <f t="shared" si="22"/>
        <v>48.127499999999998</v>
      </c>
    </row>
    <row r="724" spans="1:10" ht="15.75">
      <c r="A724" s="39">
        <f t="shared" si="23"/>
        <v>721</v>
      </c>
      <c r="B724" s="49" t="s">
        <v>202</v>
      </c>
      <c r="C724" s="49" t="s">
        <v>9682</v>
      </c>
      <c r="D724" s="49" t="s">
        <v>9683</v>
      </c>
      <c r="E724" s="49" t="s">
        <v>3592</v>
      </c>
      <c r="F724" s="49"/>
      <c r="G724" s="49" t="s">
        <v>8273</v>
      </c>
      <c r="H724" s="123">
        <v>70.17</v>
      </c>
      <c r="I724" s="35">
        <v>0.25</v>
      </c>
      <c r="J724" s="126">
        <f t="shared" si="22"/>
        <v>52.627499999999998</v>
      </c>
    </row>
    <row r="725" spans="1:10" ht="15.75">
      <c r="A725" s="39">
        <f t="shared" si="23"/>
        <v>722</v>
      </c>
      <c r="B725" s="49" t="s">
        <v>202</v>
      </c>
      <c r="C725" s="49" t="s">
        <v>9684</v>
      </c>
      <c r="D725" s="49" t="s">
        <v>9685</v>
      </c>
      <c r="E725" s="49" t="s">
        <v>3592</v>
      </c>
      <c r="F725" s="49"/>
      <c r="G725" s="49" t="s">
        <v>8273</v>
      </c>
      <c r="H725" s="123">
        <v>153.85</v>
      </c>
      <c r="I725" s="35">
        <v>0.25</v>
      </c>
      <c r="J725" s="126">
        <f t="shared" si="22"/>
        <v>115.38749999999999</v>
      </c>
    </row>
    <row r="726" spans="1:10" ht="15.75">
      <c r="A726" s="39">
        <f t="shared" si="23"/>
        <v>723</v>
      </c>
      <c r="B726" s="49" t="s">
        <v>202</v>
      </c>
      <c r="C726" s="49" t="s">
        <v>9686</v>
      </c>
      <c r="D726" s="49" t="s">
        <v>9687</v>
      </c>
      <c r="E726" s="49" t="s">
        <v>3592</v>
      </c>
      <c r="F726" s="49"/>
      <c r="G726" s="49" t="s">
        <v>8273</v>
      </c>
      <c r="H726" s="123">
        <v>49</v>
      </c>
      <c r="I726" s="35">
        <v>0.25</v>
      </c>
      <c r="J726" s="126">
        <f t="shared" si="22"/>
        <v>36.75</v>
      </c>
    </row>
    <row r="727" spans="1:10" ht="15.75">
      <c r="A727" s="39">
        <f t="shared" si="23"/>
        <v>724</v>
      </c>
      <c r="B727" s="49" t="s">
        <v>202</v>
      </c>
      <c r="C727" s="49" t="s">
        <v>9688</v>
      </c>
      <c r="D727" s="49" t="s">
        <v>9689</v>
      </c>
      <c r="E727" s="49" t="s">
        <v>3592</v>
      </c>
      <c r="F727" s="49"/>
      <c r="G727" s="49" t="s">
        <v>8273</v>
      </c>
      <c r="H727" s="123">
        <v>594.27</v>
      </c>
      <c r="I727" s="35">
        <v>0.25</v>
      </c>
      <c r="J727" s="126">
        <f t="shared" si="22"/>
        <v>445.70249999999999</v>
      </c>
    </row>
    <row r="728" spans="1:10" ht="15.75">
      <c r="A728" s="39">
        <f t="shared" si="23"/>
        <v>725</v>
      </c>
      <c r="B728" s="49" t="s">
        <v>202</v>
      </c>
      <c r="C728" s="49" t="s">
        <v>9690</v>
      </c>
      <c r="D728" s="49" t="s">
        <v>9691</v>
      </c>
      <c r="E728" s="49" t="s">
        <v>3592</v>
      </c>
      <c r="F728" s="49"/>
      <c r="G728" s="49" t="s">
        <v>8273</v>
      </c>
      <c r="H728" s="123">
        <v>594.27</v>
      </c>
      <c r="I728" s="35">
        <v>0.25</v>
      </c>
      <c r="J728" s="126">
        <f t="shared" si="22"/>
        <v>445.70249999999999</v>
      </c>
    </row>
    <row r="729" spans="1:10" ht="15.75">
      <c r="A729" s="39">
        <f t="shared" si="23"/>
        <v>726</v>
      </c>
      <c r="B729" s="49" t="s">
        <v>202</v>
      </c>
      <c r="C729" s="49" t="s">
        <v>9692</v>
      </c>
      <c r="D729" s="49" t="s">
        <v>9693</v>
      </c>
      <c r="E729" s="49" t="s">
        <v>3592</v>
      </c>
      <c r="F729" s="49"/>
      <c r="G729" s="49" t="s">
        <v>8273</v>
      </c>
      <c r="H729" s="123">
        <v>645.73</v>
      </c>
      <c r="I729" s="35">
        <v>0.25</v>
      </c>
      <c r="J729" s="126">
        <f t="shared" si="22"/>
        <v>484.29750000000001</v>
      </c>
    </row>
    <row r="730" spans="1:10" ht="15.75">
      <c r="A730" s="39">
        <f t="shared" si="23"/>
        <v>727</v>
      </c>
      <c r="B730" s="49" t="s">
        <v>202</v>
      </c>
      <c r="C730" s="49" t="s">
        <v>9694</v>
      </c>
      <c r="D730" s="49" t="s">
        <v>9695</v>
      </c>
      <c r="E730" s="49" t="s">
        <v>3592</v>
      </c>
      <c r="F730" s="49"/>
      <c r="G730" s="49" t="s">
        <v>8273</v>
      </c>
      <c r="H730" s="123">
        <v>645.73</v>
      </c>
      <c r="I730" s="35">
        <v>0.25</v>
      </c>
      <c r="J730" s="126">
        <f t="shared" si="22"/>
        <v>484.29750000000001</v>
      </c>
    </row>
    <row r="731" spans="1:10" ht="15.75">
      <c r="A731" s="39">
        <f t="shared" si="23"/>
        <v>728</v>
      </c>
      <c r="B731" s="49" t="s">
        <v>202</v>
      </c>
      <c r="C731" s="49" t="s">
        <v>9696</v>
      </c>
      <c r="D731" s="49" t="s">
        <v>9697</v>
      </c>
      <c r="E731" s="49" t="s">
        <v>3592</v>
      </c>
      <c r="F731" s="49"/>
      <c r="G731" s="49" t="s">
        <v>8273</v>
      </c>
      <c r="H731" s="123">
        <v>1346.81</v>
      </c>
      <c r="I731" s="35">
        <v>0.25</v>
      </c>
      <c r="J731" s="126">
        <f t="shared" si="22"/>
        <v>1010.1075</v>
      </c>
    </row>
    <row r="732" spans="1:10" ht="15.75">
      <c r="A732" s="39">
        <f t="shared" si="23"/>
        <v>729</v>
      </c>
      <c r="B732" s="49" t="s">
        <v>202</v>
      </c>
      <c r="C732" s="49" t="s">
        <v>9698</v>
      </c>
      <c r="D732" s="49" t="s">
        <v>9699</v>
      </c>
      <c r="E732" s="49" t="s">
        <v>3592</v>
      </c>
      <c r="F732" s="49"/>
      <c r="G732" s="49" t="s">
        <v>8273</v>
      </c>
      <c r="H732" s="123">
        <v>1483.71</v>
      </c>
      <c r="I732" s="35">
        <v>0.25</v>
      </c>
      <c r="J732" s="126">
        <f t="shared" si="22"/>
        <v>1112.7825</v>
      </c>
    </row>
    <row r="733" spans="1:10" ht="15.75">
      <c r="A733" s="39">
        <f t="shared" si="23"/>
        <v>730</v>
      </c>
      <c r="B733" s="49" t="s">
        <v>202</v>
      </c>
      <c r="C733" s="49" t="s">
        <v>9700</v>
      </c>
      <c r="D733" s="49" t="s">
        <v>9701</v>
      </c>
      <c r="E733" s="49" t="s">
        <v>3592</v>
      </c>
      <c r="F733" s="49"/>
      <c r="G733" s="49" t="s">
        <v>8273</v>
      </c>
      <c r="H733" s="123">
        <v>1308.04</v>
      </c>
      <c r="I733" s="35">
        <v>0.25</v>
      </c>
      <c r="J733" s="126">
        <f t="shared" si="22"/>
        <v>981.03</v>
      </c>
    </row>
    <row r="734" spans="1:10" ht="15.75">
      <c r="A734" s="39">
        <f t="shared" si="23"/>
        <v>731</v>
      </c>
      <c r="B734" s="49" t="s">
        <v>202</v>
      </c>
      <c r="C734" s="49" t="s">
        <v>9702</v>
      </c>
      <c r="D734" s="49" t="s">
        <v>9703</v>
      </c>
      <c r="E734" s="49" t="s">
        <v>3592</v>
      </c>
      <c r="F734" s="49"/>
      <c r="G734" s="49" t="s">
        <v>8273</v>
      </c>
      <c r="H734" s="123">
        <v>1295.28</v>
      </c>
      <c r="I734" s="35">
        <v>0.25</v>
      </c>
      <c r="J734" s="126">
        <f t="shared" si="22"/>
        <v>971.46</v>
      </c>
    </row>
    <row r="735" spans="1:10" ht="15.75">
      <c r="A735" s="39">
        <f t="shared" si="23"/>
        <v>732</v>
      </c>
      <c r="B735" s="49" t="s">
        <v>202</v>
      </c>
      <c r="C735" s="49" t="s">
        <v>9704</v>
      </c>
      <c r="D735" s="49" t="s">
        <v>9705</v>
      </c>
      <c r="E735" s="49" t="s">
        <v>3592</v>
      </c>
      <c r="F735" s="49"/>
      <c r="G735" s="49" t="s">
        <v>8273</v>
      </c>
      <c r="H735" s="123">
        <v>1354.5</v>
      </c>
      <c r="I735" s="35">
        <v>0.25</v>
      </c>
      <c r="J735" s="126">
        <f t="shared" si="22"/>
        <v>1015.875</v>
      </c>
    </row>
    <row r="736" spans="1:10" ht="15.75">
      <c r="A736" s="39">
        <f t="shared" si="23"/>
        <v>733</v>
      </c>
      <c r="B736" s="49" t="s">
        <v>202</v>
      </c>
      <c r="C736" s="49" t="s">
        <v>9706</v>
      </c>
      <c r="D736" s="49" t="s">
        <v>9707</v>
      </c>
      <c r="E736" s="49" t="s">
        <v>3592</v>
      </c>
      <c r="F736" s="49"/>
      <c r="G736" s="49" t="s">
        <v>8273</v>
      </c>
      <c r="H736" s="123">
        <v>1282.21</v>
      </c>
      <c r="I736" s="35">
        <v>0.25</v>
      </c>
      <c r="J736" s="126">
        <f t="shared" si="22"/>
        <v>961.65750000000003</v>
      </c>
    </row>
    <row r="737" spans="1:10" ht="15.75">
      <c r="A737" s="39">
        <f t="shared" si="23"/>
        <v>734</v>
      </c>
      <c r="B737" s="49" t="s">
        <v>202</v>
      </c>
      <c r="C737" s="49" t="s">
        <v>9708</v>
      </c>
      <c r="D737" s="49" t="s">
        <v>9709</v>
      </c>
      <c r="E737" s="49" t="s">
        <v>3592</v>
      </c>
      <c r="F737" s="49"/>
      <c r="G737" s="49" t="s">
        <v>8273</v>
      </c>
      <c r="H737" s="123">
        <v>50.17</v>
      </c>
      <c r="I737" s="35">
        <v>0.25</v>
      </c>
      <c r="J737" s="126">
        <f t="shared" si="22"/>
        <v>37.627499999999998</v>
      </c>
    </row>
    <row r="738" spans="1:10" ht="15.75">
      <c r="A738" s="39">
        <f t="shared" si="23"/>
        <v>735</v>
      </c>
      <c r="B738" s="49" t="s">
        <v>202</v>
      </c>
      <c r="C738" s="49" t="s">
        <v>9710</v>
      </c>
      <c r="D738" s="49" t="s">
        <v>9711</v>
      </c>
      <c r="E738" s="49" t="s">
        <v>3592</v>
      </c>
      <c r="F738" s="49"/>
      <c r="G738" s="49" t="s">
        <v>8273</v>
      </c>
      <c r="H738" s="123">
        <v>50.17</v>
      </c>
      <c r="I738" s="35">
        <v>0.25</v>
      </c>
      <c r="J738" s="126">
        <f t="shared" si="22"/>
        <v>37.627499999999998</v>
      </c>
    </row>
    <row r="739" spans="1:10" ht="15.75">
      <c r="A739" s="39">
        <f t="shared" si="23"/>
        <v>736</v>
      </c>
      <c r="B739" s="49" t="s">
        <v>202</v>
      </c>
      <c r="C739" s="49" t="s">
        <v>9712</v>
      </c>
      <c r="D739" s="49" t="s">
        <v>9713</v>
      </c>
      <c r="E739" s="49" t="s">
        <v>3592</v>
      </c>
      <c r="F739" s="49"/>
      <c r="G739" s="49" t="s">
        <v>8273</v>
      </c>
      <c r="H739" s="123">
        <v>115.5</v>
      </c>
      <c r="I739" s="35">
        <v>0.25</v>
      </c>
      <c r="J739" s="126">
        <f t="shared" si="22"/>
        <v>86.625</v>
      </c>
    </row>
    <row r="740" spans="1:10" ht="15.75">
      <c r="A740" s="39">
        <f t="shared" si="23"/>
        <v>737</v>
      </c>
      <c r="B740" s="49" t="s">
        <v>202</v>
      </c>
      <c r="C740" s="49" t="s">
        <v>9714</v>
      </c>
      <c r="D740" s="49" t="s">
        <v>9715</v>
      </c>
      <c r="E740" s="49" t="s">
        <v>3592</v>
      </c>
      <c r="F740" s="49"/>
      <c r="G740" s="49" t="s">
        <v>8273</v>
      </c>
      <c r="H740" s="123">
        <v>68.599999999999994</v>
      </c>
      <c r="I740" s="35">
        <v>0.25</v>
      </c>
      <c r="J740" s="126">
        <f t="shared" si="22"/>
        <v>51.449999999999996</v>
      </c>
    </row>
    <row r="741" spans="1:10" ht="15.75">
      <c r="A741" s="39">
        <f t="shared" si="23"/>
        <v>738</v>
      </c>
      <c r="B741" s="49" t="s">
        <v>202</v>
      </c>
      <c r="C741" s="49" t="s">
        <v>9716</v>
      </c>
      <c r="D741" s="49" t="s">
        <v>9717</v>
      </c>
      <c r="E741" s="49" t="s">
        <v>3592</v>
      </c>
      <c r="F741" s="49"/>
      <c r="G741" s="49" t="s">
        <v>8273</v>
      </c>
      <c r="H741" s="123">
        <v>158.09</v>
      </c>
      <c r="I741" s="35">
        <v>0.25</v>
      </c>
      <c r="J741" s="126">
        <f t="shared" si="22"/>
        <v>118.5675</v>
      </c>
    </row>
    <row r="742" spans="1:10" ht="15.75">
      <c r="A742" s="39">
        <f t="shared" si="23"/>
        <v>739</v>
      </c>
      <c r="B742" s="49" t="s">
        <v>202</v>
      </c>
      <c r="C742" s="49" t="s">
        <v>9718</v>
      </c>
      <c r="D742" s="49" t="s">
        <v>9719</v>
      </c>
      <c r="E742" s="49" t="s">
        <v>3592</v>
      </c>
      <c r="F742" s="49"/>
      <c r="G742" s="49" t="s">
        <v>8273</v>
      </c>
      <c r="H742" s="123">
        <v>183.75</v>
      </c>
      <c r="I742" s="35">
        <v>0.25</v>
      </c>
      <c r="J742" s="126">
        <f t="shared" si="22"/>
        <v>137.8125</v>
      </c>
    </row>
    <row r="743" spans="1:10" ht="15.75">
      <c r="A743" s="39">
        <f t="shared" si="23"/>
        <v>740</v>
      </c>
      <c r="B743" s="49" t="s">
        <v>202</v>
      </c>
      <c r="C743" s="49" t="s">
        <v>9720</v>
      </c>
      <c r="D743" s="49" t="s">
        <v>9721</v>
      </c>
      <c r="E743" s="49" t="s">
        <v>3592</v>
      </c>
      <c r="F743" s="49"/>
      <c r="G743" s="49" t="s">
        <v>8273</v>
      </c>
      <c r="H743" s="123">
        <v>252</v>
      </c>
      <c r="I743" s="35">
        <v>0.25</v>
      </c>
      <c r="J743" s="126">
        <f t="shared" si="22"/>
        <v>189</v>
      </c>
    </row>
    <row r="744" spans="1:10" ht="15.75">
      <c r="A744" s="39">
        <f t="shared" si="23"/>
        <v>741</v>
      </c>
      <c r="B744" s="49" t="s">
        <v>202</v>
      </c>
      <c r="C744" s="49" t="s">
        <v>9722</v>
      </c>
      <c r="D744" s="49" t="s">
        <v>9723</v>
      </c>
      <c r="E744" s="49" t="s">
        <v>3592</v>
      </c>
      <c r="F744" s="49"/>
      <c r="G744" s="49" t="s">
        <v>8273</v>
      </c>
      <c r="H744" s="123">
        <v>80.5</v>
      </c>
      <c r="I744" s="35">
        <v>0.25</v>
      </c>
      <c r="J744" s="126">
        <f t="shared" si="22"/>
        <v>60.375</v>
      </c>
    </row>
    <row r="745" spans="1:10" ht="15.75">
      <c r="A745" s="39">
        <f t="shared" si="23"/>
        <v>742</v>
      </c>
      <c r="B745" s="49" t="s">
        <v>202</v>
      </c>
      <c r="C745" s="49" t="s">
        <v>9724</v>
      </c>
      <c r="D745" s="49" t="s">
        <v>9725</v>
      </c>
      <c r="E745" s="49" t="s">
        <v>3592</v>
      </c>
      <c r="F745" s="49"/>
      <c r="G745" s="49" t="s">
        <v>8273</v>
      </c>
      <c r="H745" s="123">
        <v>49</v>
      </c>
      <c r="I745" s="35">
        <v>0.25</v>
      </c>
      <c r="J745" s="126">
        <f t="shared" si="22"/>
        <v>36.75</v>
      </c>
    </row>
    <row r="746" spans="1:10" ht="15.75">
      <c r="A746" s="39">
        <f t="shared" si="23"/>
        <v>743</v>
      </c>
      <c r="B746" s="49" t="s">
        <v>202</v>
      </c>
      <c r="C746" s="49" t="s">
        <v>9726</v>
      </c>
      <c r="D746" s="49" t="s">
        <v>9727</v>
      </c>
      <c r="E746" s="49" t="s">
        <v>3592</v>
      </c>
      <c r="F746" s="49"/>
      <c r="G746" s="49" t="s">
        <v>8273</v>
      </c>
      <c r="H746" s="123">
        <v>115.5</v>
      </c>
      <c r="I746" s="35">
        <v>0.25</v>
      </c>
      <c r="J746" s="126">
        <f t="shared" si="22"/>
        <v>86.625</v>
      </c>
    </row>
    <row r="747" spans="1:10" ht="15.75">
      <c r="A747" s="39">
        <f t="shared" si="23"/>
        <v>744</v>
      </c>
      <c r="B747" s="49" t="s">
        <v>202</v>
      </c>
      <c r="C747" s="49" t="s">
        <v>9728</v>
      </c>
      <c r="D747" s="49" t="s">
        <v>9729</v>
      </c>
      <c r="E747" s="49" t="s">
        <v>3592</v>
      </c>
      <c r="F747" s="49"/>
      <c r="G747" s="49" t="s">
        <v>8273</v>
      </c>
      <c r="H747" s="123">
        <v>56</v>
      </c>
      <c r="I747" s="35">
        <v>0.25</v>
      </c>
      <c r="J747" s="126">
        <f t="shared" si="22"/>
        <v>42</v>
      </c>
    </row>
    <row r="748" spans="1:10" ht="15.75">
      <c r="A748" s="39">
        <f t="shared" si="23"/>
        <v>745</v>
      </c>
      <c r="B748" s="49" t="s">
        <v>202</v>
      </c>
      <c r="C748" s="49" t="s">
        <v>9730</v>
      </c>
      <c r="D748" s="49" t="s">
        <v>9731</v>
      </c>
      <c r="E748" s="49" t="s">
        <v>3592</v>
      </c>
      <c r="F748" s="49"/>
      <c r="G748" s="49" t="s">
        <v>8273</v>
      </c>
      <c r="H748" s="123">
        <v>902.33</v>
      </c>
      <c r="I748" s="35">
        <v>0.25</v>
      </c>
      <c r="J748" s="126">
        <f t="shared" si="22"/>
        <v>676.74750000000006</v>
      </c>
    </row>
    <row r="749" spans="1:10" ht="15.75">
      <c r="A749" s="39">
        <f t="shared" si="23"/>
        <v>746</v>
      </c>
      <c r="B749" s="49" t="s">
        <v>202</v>
      </c>
      <c r="C749" s="49" t="s">
        <v>9732</v>
      </c>
      <c r="D749" s="49" t="s">
        <v>9733</v>
      </c>
      <c r="E749" s="49" t="s">
        <v>3592</v>
      </c>
      <c r="F749" s="49"/>
      <c r="G749" s="49" t="s">
        <v>8273</v>
      </c>
      <c r="H749" s="123">
        <v>1082.3800000000001</v>
      </c>
      <c r="I749" s="35">
        <v>0.25</v>
      </c>
      <c r="J749" s="126">
        <f t="shared" si="22"/>
        <v>811.78500000000008</v>
      </c>
    </row>
    <row r="750" spans="1:10" ht="15.75">
      <c r="A750" s="39">
        <f t="shared" si="23"/>
        <v>747</v>
      </c>
      <c r="B750" s="49" t="s">
        <v>202</v>
      </c>
      <c r="C750" s="49" t="s">
        <v>9734</v>
      </c>
      <c r="D750" s="49" t="s">
        <v>9735</v>
      </c>
      <c r="E750" s="49" t="s">
        <v>3592</v>
      </c>
      <c r="F750" s="49"/>
      <c r="G750" s="49" t="s">
        <v>8273</v>
      </c>
      <c r="H750" s="123">
        <v>2069.92</v>
      </c>
      <c r="I750" s="35">
        <v>0.25</v>
      </c>
      <c r="J750" s="126">
        <f t="shared" si="22"/>
        <v>1552.44</v>
      </c>
    </row>
    <row r="751" spans="1:10" ht="15.75">
      <c r="A751" s="39">
        <f t="shared" si="23"/>
        <v>748</v>
      </c>
      <c r="B751" s="49" t="s">
        <v>202</v>
      </c>
      <c r="C751" s="49" t="s">
        <v>9736</v>
      </c>
      <c r="D751" s="49" t="s">
        <v>9737</v>
      </c>
      <c r="E751" s="49" t="s">
        <v>3592</v>
      </c>
      <c r="F751" s="49"/>
      <c r="G751" s="49" t="s">
        <v>8273</v>
      </c>
      <c r="H751" s="123">
        <v>671.38</v>
      </c>
      <c r="I751" s="35">
        <v>0.25</v>
      </c>
      <c r="J751" s="126">
        <f t="shared" si="22"/>
        <v>503.53499999999997</v>
      </c>
    </row>
    <row r="752" spans="1:10" ht="15.75">
      <c r="A752" s="39">
        <f t="shared" si="23"/>
        <v>749</v>
      </c>
      <c r="B752" s="49" t="s">
        <v>202</v>
      </c>
      <c r="C752" s="49" t="s">
        <v>9738</v>
      </c>
      <c r="D752" s="49" t="s">
        <v>9739</v>
      </c>
      <c r="E752" s="49" t="s">
        <v>3592</v>
      </c>
      <c r="F752" s="49"/>
      <c r="G752" s="49" t="s">
        <v>8273</v>
      </c>
      <c r="H752" s="123">
        <v>671.38</v>
      </c>
      <c r="I752" s="35">
        <v>0.25</v>
      </c>
      <c r="J752" s="126">
        <f t="shared" si="22"/>
        <v>503.53499999999997</v>
      </c>
    </row>
    <row r="753" spans="1:10" ht="15.75">
      <c r="A753" s="39">
        <f t="shared" si="23"/>
        <v>750</v>
      </c>
      <c r="B753" s="49" t="s">
        <v>202</v>
      </c>
      <c r="C753" s="49" t="s">
        <v>9740</v>
      </c>
      <c r="D753" s="49" t="s">
        <v>9741</v>
      </c>
      <c r="E753" s="49" t="s">
        <v>3592</v>
      </c>
      <c r="F753" s="49"/>
      <c r="G753" s="49" t="s">
        <v>8273</v>
      </c>
      <c r="H753" s="123">
        <v>797.34</v>
      </c>
      <c r="I753" s="35">
        <v>0.25</v>
      </c>
      <c r="J753" s="126">
        <f t="shared" si="22"/>
        <v>598.005</v>
      </c>
    </row>
    <row r="754" spans="1:10" ht="15.75">
      <c r="A754" s="39">
        <f t="shared" si="23"/>
        <v>751</v>
      </c>
      <c r="B754" s="49" t="s">
        <v>202</v>
      </c>
      <c r="C754" s="49" t="s">
        <v>9742</v>
      </c>
      <c r="D754" s="49" t="s">
        <v>9743</v>
      </c>
      <c r="E754" s="49" t="s">
        <v>3592</v>
      </c>
      <c r="F754" s="49"/>
      <c r="G754" s="49" t="s">
        <v>8273</v>
      </c>
      <c r="H754" s="123">
        <v>797.34</v>
      </c>
      <c r="I754" s="35">
        <v>0.25</v>
      </c>
      <c r="J754" s="126">
        <f t="shared" si="22"/>
        <v>598.005</v>
      </c>
    </row>
    <row r="755" spans="1:10" ht="15.75">
      <c r="A755" s="39">
        <f t="shared" si="23"/>
        <v>752</v>
      </c>
      <c r="B755" s="49" t="s">
        <v>202</v>
      </c>
      <c r="C755" s="49" t="s">
        <v>9744</v>
      </c>
      <c r="D755" s="49" t="s">
        <v>9745</v>
      </c>
      <c r="E755" s="49" t="s">
        <v>3592</v>
      </c>
      <c r="F755" s="49"/>
      <c r="G755" s="49" t="s">
        <v>8273</v>
      </c>
      <c r="H755" s="123">
        <v>828.03</v>
      </c>
      <c r="I755" s="35">
        <v>0.25</v>
      </c>
      <c r="J755" s="126">
        <f t="shared" si="22"/>
        <v>621.02250000000004</v>
      </c>
    </row>
    <row r="756" spans="1:10" ht="15.75">
      <c r="A756" s="39">
        <f t="shared" si="23"/>
        <v>753</v>
      </c>
      <c r="B756" s="49" t="s">
        <v>202</v>
      </c>
      <c r="C756" s="49" t="s">
        <v>9746</v>
      </c>
      <c r="D756" s="49" t="s">
        <v>9747</v>
      </c>
      <c r="E756" s="49" t="s">
        <v>3592</v>
      </c>
      <c r="F756" s="49"/>
      <c r="G756" s="49" t="s">
        <v>8273</v>
      </c>
      <c r="H756" s="123">
        <v>828.03</v>
      </c>
      <c r="I756" s="35">
        <v>0.25</v>
      </c>
      <c r="J756" s="126">
        <f t="shared" si="22"/>
        <v>621.02250000000004</v>
      </c>
    </row>
    <row r="757" spans="1:10" ht="15.75">
      <c r="A757" s="39">
        <f t="shared" si="23"/>
        <v>754</v>
      </c>
      <c r="B757" s="49" t="s">
        <v>202</v>
      </c>
      <c r="C757" s="49" t="s">
        <v>9748</v>
      </c>
      <c r="D757" s="49" t="s">
        <v>9749</v>
      </c>
      <c r="E757" s="49" t="s">
        <v>3592</v>
      </c>
      <c r="F757" s="49"/>
      <c r="G757" s="49" t="s">
        <v>8273</v>
      </c>
      <c r="H757" s="123">
        <v>1063.3800000000001</v>
      </c>
      <c r="I757" s="35">
        <v>0.25</v>
      </c>
      <c r="J757" s="126">
        <f t="shared" si="22"/>
        <v>797.53500000000008</v>
      </c>
    </row>
    <row r="758" spans="1:10" ht="15.75">
      <c r="A758" s="39">
        <f t="shared" si="23"/>
        <v>755</v>
      </c>
      <c r="B758" s="49" t="s">
        <v>202</v>
      </c>
      <c r="C758" s="49" t="s">
        <v>9750</v>
      </c>
      <c r="D758" s="49" t="s">
        <v>9751</v>
      </c>
      <c r="E758" s="49" t="s">
        <v>3592</v>
      </c>
      <c r="F758" s="49"/>
      <c r="G758" s="49" t="s">
        <v>8273</v>
      </c>
      <c r="H758" s="123">
        <v>1063.3800000000001</v>
      </c>
      <c r="I758" s="35">
        <v>0.25</v>
      </c>
      <c r="J758" s="126">
        <f t="shared" si="22"/>
        <v>797.53500000000008</v>
      </c>
    </row>
    <row r="759" spans="1:10" ht="15.75">
      <c r="A759" s="39">
        <f t="shared" si="23"/>
        <v>756</v>
      </c>
      <c r="B759" s="49" t="s">
        <v>202</v>
      </c>
      <c r="C759" s="49" t="s">
        <v>9752</v>
      </c>
      <c r="D759" s="49" t="s">
        <v>9753</v>
      </c>
      <c r="E759" s="49" t="s">
        <v>3592</v>
      </c>
      <c r="F759" s="49"/>
      <c r="G759" s="49" t="s">
        <v>8273</v>
      </c>
      <c r="H759" s="123">
        <v>849.81</v>
      </c>
      <c r="I759" s="35">
        <v>0.25</v>
      </c>
      <c r="J759" s="126">
        <f t="shared" si="22"/>
        <v>637.35749999999996</v>
      </c>
    </row>
    <row r="760" spans="1:10" ht="15.75">
      <c r="A760" s="39">
        <f t="shared" si="23"/>
        <v>757</v>
      </c>
      <c r="B760" s="49" t="s">
        <v>202</v>
      </c>
      <c r="C760" s="49" t="s">
        <v>9754</v>
      </c>
      <c r="D760" s="49" t="s">
        <v>9755</v>
      </c>
      <c r="E760" s="49" t="s">
        <v>3592</v>
      </c>
      <c r="F760" s="49"/>
      <c r="G760" s="49" t="s">
        <v>8273</v>
      </c>
      <c r="H760" s="123">
        <v>849.81</v>
      </c>
      <c r="I760" s="35">
        <v>0.25</v>
      </c>
      <c r="J760" s="126">
        <f t="shared" si="22"/>
        <v>637.35749999999996</v>
      </c>
    </row>
    <row r="761" spans="1:10" ht="15.75">
      <c r="A761" s="39">
        <f t="shared" si="23"/>
        <v>758</v>
      </c>
      <c r="B761" s="49" t="s">
        <v>202</v>
      </c>
      <c r="C761" s="49" t="s">
        <v>9756</v>
      </c>
      <c r="D761" s="49" t="s">
        <v>9757</v>
      </c>
      <c r="E761" s="49" t="s">
        <v>3592</v>
      </c>
      <c r="F761" s="49"/>
      <c r="G761" s="49" t="s">
        <v>8273</v>
      </c>
      <c r="H761" s="123">
        <v>1087.52</v>
      </c>
      <c r="I761" s="35">
        <v>0.25</v>
      </c>
      <c r="J761" s="126">
        <f t="shared" si="22"/>
        <v>815.64</v>
      </c>
    </row>
    <row r="762" spans="1:10" ht="15.75">
      <c r="A762" s="39">
        <f t="shared" si="23"/>
        <v>759</v>
      </c>
      <c r="B762" s="49" t="s">
        <v>202</v>
      </c>
      <c r="C762" s="49" t="s">
        <v>9758</v>
      </c>
      <c r="D762" s="49" t="s">
        <v>9759</v>
      </c>
      <c r="E762" s="49" t="s">
        <v>3592</v>
      </c>
      <c r="F762" s="49"/>
      <c r="G762" s="49" t="s">
        <v>8273</v>
      </c>
      <c r="H762" s="123">
        <v>1087.52</v>
      </c>
      <c r="I762" s="35">
        <v>0.25</v>
      </c>
      <c r="J762" s="126">
        <f t="shared" ref="J762:J825" si="24">H762*(1-I762)</f>
        <v>815.64</v>
      </c>
    </row>
    <row r="763" spans="1:10" ht="15.75">
      <c r="A763" s="39">
        <f t="shared" si="23"/>
        <v>760</v>
      </c>
      <c r="B763" s="49" t="s">
        <v>202</v>
      </c>
      <c r="C763" s="49" t="s">
        <v>9760</v>
      </c>
      <c r="D763" s="49" t="s">
        <v>9761</v>
      </c>
      <c r="E763" s="49" t="s">
        <v>3592</v>
      </c>
      <c r="F763" s="49"/>
      <c r="G763" s="49" t="s">
        <v>8273</v>
      </c>
      <c r="H763" s="123">
        <v>1014.99</v>
      </c>
      <c r="I763" s="35">
        <v>0.25</v>
      </c>
      <c r="J763" s="126">
        <f t="shared" si="24"/>
        <v>761.24250000000006</v>
      </c>
    </row>
    <row r="764" spans="1:10" ht="15.75">
      <c r="A764" s="39">
        <f t="shared" si="23"/>
        <v>761</v>
      </c>
      <c r="B764" s="49" t="s">
        <v>202</v>
      </c>
      <c r="C764" s="49" t="s">
        <v>9762</v>
      </c>
      <c r="D764" s="49" t="s">
        <v>9763</v>
      </c>
      <c r="E764" s="49" t="s">
        <v>3592</v>
      </c>
      <c r="F764" s="49"/>
      <c r="G764" s="49" t="s">
        <v>8273</v>
      </c>
      <c r="H764" s="123">
        <v>1248.96</v>
      </c>
      <c r="I764" s="35">
        <v>0.25</v>
      </c>
      <c r="J764" s="126">
        <f t="shared" si="24"/>
        <v>936.72</v>
      </c>
    </row>
    <row r="765" spans="1:10" ht="15.75">
      <c r="A765" s="39">
        <f t="shared" si="23"/>
        <v>762</v>
      </c>
      <c r="B765" s="49" t="s">
        <v>202</v>
      </c>
      <c r="C765" s="49" t="s">
        <v>9764</v>
      </c>
      <c r="D765" s="49" t="s">
        <v>9765</v>
      </c>
      <c r="E765" s="49" t="s">
        <v>3592</v>
      </c>
      <c r="F765" s="49"/>
      <c r="G765" s="49" t="s">
        <v>8273</v>
      </c>
      <c r="H765" s="123">
        <v>1248.96</v>
      </c>
      <c r="I765" s="35">
        <v>0.25</v>
      </c>
      <c r="J765" s="126">
        <f t="shared" si="24"/>
        <v>936.72</v>
      </c>
    </row>
    <row r="766" spans="1:10" ht="15.75">
      <c r="A766" s="39">
        <f t="shared" si="23"/>
        <v>763</v>
      </c>
      <c r="B766" s="49" t="s">
        <v>202</v>
      </c>
      <c r="C766" s="49" t="s">
        <v>9766</v>
      </c>
      <c r="D766" s="49" t="s">
        <v>9767</v>
      </c>
      <c r="E766" s="49" t="s">
        <v>3592</v>
      </c>
      <c r="F766" s="49"/>
      <c r="G766" s="49" t="s">
        <v>8273</v>
      </c>
      <c r="H766" s="123">
        <v>1444.72</v>
      </c>
      <c r="I766" s="35">
        <v>0.25</v>
      </c>
      <c r="J766" s="126">
        <f t="shared" si="24"/>
        <v>1083.54</v>
      </c>
    </row>
    <row r="767" spans="1:10" ht="15.75">
      <c r="A767" s="39">
        <f t="shared" si="23"/>
        <v>764</v>
      </c>
      <c r="B767" s="49" t="s">
        <v>202</v>
      </c>
      <c r="C767" s="49" t="s">
        <v>9768</v>
      </c>
      <c r="D767" s="49" t="s">
        <v>9769</v>
      </c>
      <c r="E767" s="49" t="s">
        <v>3592</v>
      </c>
      <c r="F767" s="49"/>
      <c r="G767" s="49" t="s">
        <v>8273</v>
      </c>
      <c r="H767" s="123">
        <v>1444.72</v>
      </c>
      <c r="I767" s="35">
        <v>0.25</v>
      </c>
      <c r="J767" s="126">
        <f t="shared" si="24"/>
        <v>1083.54</v>
      </c>
    </row>
    <row r="768" spans="1:10" ht="15.75">
      <c r="A768" s="39">
        <f t="shared" si="23"/>
        <v>765</v>
      </c>
      <c r="B768" s="49" t="s">
        <v>202</v>
      </c>
      <c r="C768" s="49" t="s">
        <v>9770</v>
      </c>
      <c r="D768" s="49" t="s">
        <v>9771</v>
      </c>
      <c r="E768" s="49" t="s">
        <v>3592</v>
      </c>
      <c r="F768" s="49"/>
      <c r="G768" s="49" t="s">
        <v>8273</v>
      </c>
      <c r="H768" s="123">
        <v>1359.09</v>
      </c>
      <c r="I768" s="35">
        <v>0.25</v>
      </c>
      <c r="J768" s="126">
        <f t="shared" si="24"/>
        <v>1019.3174999999999</v>
      </c>
    </row>
    <row r="769" spans="1:10" ht="15.75">
      <c r="A769" s="39">
        <f t="shared" si="23"/>
        <v>766</v>
      </c>
      <c r="B769" s="49" t="s">
        <v>202</v>
      </c>
      <c r="C769" s="49" t="s">
        <v>9772</v>
      </c>
      <c r="D769" s="49" t="s">
        <v>9773</v>
      </c>
      <c r="E769" s="49" t="s">
        <v>3592</v>
      </c>
      <c r="F769" s="49"/>
      <c r="G769" s="49" t="s">
        <v>8273</v>
      </c>
      <c r="H769" s="123">
        <v>1359.09</v>
      </c>
      <c r="I769" s="35">
        <v>0.25</v>
      </c>
      <c r="J769" s="126">
        <f t="shared" si="24"/>
        <v>1019.3174999999999</v>
      </c>
    </row>
    <row r="770" spans="1:10" ht="15.75">
      <c r="A770" s="39">
        <f t="shared" si="23"/>
        <v>767</v>
      </c>
      <c r="B770" s="49" t="s">
        <v>202</v>
      </c>
      <c r="C770" s="49" t="s">
        <v>9774</v>
      </c>
      <c r="D770" s="49" t="s">
        <v>9775</v>
      </c>
      <c r="E770" s="49" t="s">
        <v>3592</v>
      </c>
      <c r="F770" s="49"/>
      <c r="G770" s="49" t="s">
        <v>8273</v>
      </c>
      <c r="H770" s="123">
        <v>1551.2</v>
      </c>
      <c r="I770" s="35">
        <v>0.25</v>
      </c>
      <c r="J770" s="126">
        <f t="shared" si="24"/>
        <v>1163.4000000000001</v>
      </c>
    </row>
    <row r="771" spans="1:10" ht="15.75">
      <c r="A771" s="39">
        <f t="shared" si="23"/>
        <v>768</v>
      </c>
      <c r="B771" s="49" t="s">
        <v>202</v>
      </c>
      <c r="C771" s="49" t="s">
        <v>9776</v>
      </c>
      <c r="D771" s="49" t="s">
        <v>9777</v>
      </c>
      <c r="E771" s="49" t="s">
        <v>3592</v>
      </c>
      <c r="F771" s="49"/>
      <c r="G771" s="49" t="s">
        <v>8273</v>
      </c>
      <c r="H771" s="123">
        <v>1551.2</v>
      </c>
      <c r="I771" s="35">
        <v>0.25</v>
      </c>
      <c r="J771" s="126">
        <f t="shared" si="24"/>
        <v>1163.4000000000001</v>
      </c>
    </row>
    <row r="772" spans="1:10" ht="15.75">
      <c r="A772" s="39">
        <f t="shared" si="23"/>
        <v>769</v>
      </c>
      <c r="B772" s="49" t="s">
        <v>202</v>
      </c>
      <c r="C772" s="49" t="s">
        <v>9778</v>
      </c>
      <c r="D772" s="49" t="s">
        <v>9779</v>
      </c>
      <c r="E772" s="49" t="s">
        <v>3592</v>
      </c>
      <c r="F772" s="49"/>
      <c r="G772" s="49" t="s">
        <v>8273</v>
      </c>
      <c r="H772" s="123">
        <v>868.16</v>
      </c>
      <c r="I772" s="35">
        <v>0.25</v>
      </c>
      <c r="J772" s="126">
        <f t="shared" si="24"/>
        <v>651.12</v>
      </c>
    </row>
    <row r="773" spans="1:10" ht="15.75">
      <c r="A773" s="39">
        <f t="shared" si="23"/>
        <v>770</v>
      </c>
      <c r="B773" s="49" t="s">
        <v>202</v>
      </c>
      <c r="C773" s="49" t="s">
        <v>9780</v>
      </c>
      <c r="D773" s="49" t="s">
        <v>9781</v>
      </c>
      <c r="E773" s="49" t="s">
        <v>3592</v>
      </c>
      <c r="F773" s="49"/>
      <c r="G773" s="49" t="s">
        <v>8273</v>
      </c>
      <c r="H773" s="123">
        <v>871.72</v>
      </c>
      <c r="I773" s="35">
        <v>0.25</v>
      </c>
      <c r="J773" s="126">
        <f t="shared" si="24"/>
        <v>653.79</v>
      </c>
    </row>
    <row r="774" spans="1:10" ht="15.75">
      <c r="A774" s="39">
        <f t="shared" ref="A774:A837" si="25">A773+1</f>
        <v>771</v>
      </c>
      <c r="B774" s="49" t="s">
        <v>202</v>
      </c>
      <c r="C774" s="49" t="s">
        <v>9782</v>
      </c>
      <c r="D774" s="49" t="s">
        <v>9783</v>
      </c>
      <c r="E774" s="49" t="s">
        <v>3592</v>
      </c>
      <c r="F774" s="49"/>
      <c r="G774" s="49" t="s">
        <v>8273</v>
      </c>
      <c r="H774" s="123">
        <v>871.72</v>
      </c>
      <c r="I774" s="35">
        <v>0.25</v>
      </c>
      <c r="J774" s="126">
        <f t="shared" si="24"/>
        <v>653.79</v>
      </c>
    </row>
    <row r="775" spans="1:10" ht="15.75">
      <c r="A775" s="39">
        <f t="shared" si="25"/>
        <v>772</v>
      </c>
      <c r="B775" s="49" t="s">
        <v>202</v>
      </c>
      <c r="C775" s="49" t="s">
        <v>9784</v>
      </c>
      <c r="D775" s="49" t="s">
        <v>9785</v>
      </c>
      <c r="E775" s="49" t="s">
        <v>3592</v>
      </c>
      <c r="F775" s="49"/>
      <c r="G775" s="49" t="s">
        <v>8273</v>
      </c>
      <c r="H775" s="123">
        <v>1111.74</v>
      </c>
      <c r="I775" s="35">
        <v>0.25</v>
      </c>
      <c r="J775" s="126">
        <f t="shared" si="24"/>
        <v>833.80500000000006</v>
      </c>
    </row>
    <row r="776" spans="1:10" ht="15.75">
      <c r="A776" s="39">
        <f t="shared" si="25"/>
        <v>773</v>
      </c>
      <c r="B776" s="49" t="s">
        <v>202</v>
      </c>
      <c r="C776" s="49" t="s">
        <v>9786</v>
      </c>
      <c r="D776" s="49" t="s">
        <v>9787</v>
      </c>
      <c r="E776" s="49" t="s">
        <v>3592</v>
      </c>
      <c r="F776" s="49"/>
      <c r="G776" s="49" t="s">
        <v>8273</v>
      </c>
      <c r="H776" s="123">
        <v>1035.8599999999999</v>
      </c>
      <c r="I776" s="35">
        <v>0.25</v>
      </c>
      <c r="J776" s="126">
        <f t="shared" si="24"/>
        <v>776.89499999999998</v>
      </c>
    </row>
    <row r="777" spans="1:10" ht="15.75">
      <c r="A777" s="39">
        <f t="shared" si="25"/>
        <v>774</v>
      </c>
      <c r="B777" s="49" t="s">
        <v>202</v>
      </c>
      <c r="C777" s="49" t="s">
        <v>9788</v>
      </c>
      <c r="D777" s="49" t="s">
        <v>9789</v>
      </c>
      <c r="E777" s="49" t="s">
        <v>3592</v>
      </c>
      <c r="F777" s="49"/>
      <c r="G777" s="49" t="s">
        <v>8273</v>
      </c>
      <c r="H777" s="123">
        <v>1111.74</v>
      </c>
      <c r="I777" s="35">
        <v>0.25</v>
      </c>
      <c r="J777" s="126">
        <f t="shared" si="24"/>
        <v>833.80500000000006</v>
      </c>
    </row>
    <row r="778" spans="1:10" ht="15.75">
      <c r="A778" s="39">
        <f t="shared" si="25"/>
        <v>775</v>
      </c>
      <c r="B778" s="49" t="s">
        <v>202</v>
      </c>
      <c r="C778" s="49" t="s">
        <v>9790</v>
      </c>
      <c r="D778" s="49" t="s">
        <v>9791</v>
      </c>
      <c r="E778" s="49" t="s">
        <v>3592</v>
      </c>
      <c r="F778" s="49"/>
      <c r="G778" s="49" t="s">
        <v>8273</v>
      </c>
      <c r="H778" s="123">
        <v>940.06</v>
      </c>
      <c r="I778" s="35">
        <v>0.25</v>
      </c>
      <c r="J778" s="126">
        <f t="shared" si="24"/>
        <v>705.04499999999996</v>
      </c>
    </row>
    <row r="779" spans="1:10" ht="15.75">
      <c r="A779" s="39">
        <f t="shared" si="25"/>
        <v>776</v>
      </c>
      <c r="B779" s="49" t="s">
        <v>202</v>
      </c>
      <c r="C779" s="49" t="s">
        <v>9792</v>
      </c>
      <c r="D779" s="49" t="s">
        <v>9793</v>
      </c>
      <c r="E779" s="49" t="s">
        <v>3592</v>
      </c>
      <c r="F779" s="49"/>
      <c r="G779" s="49" t="s">
        <v>8273</v>
      </c>
      <c r="H779" s="123">
        <v>940.06</v>
      </c>
      <c r="I779" s="35">
        <v>0.25</v>
      </c>
      <c r="J779" s="126">
        <f t="shared" si="24"/>
        <v>705.04499999999996</v>
      </c>
    </row>
    <row r="780" spans="1:10" ht="15.75">
      <c r="A780" s="39">
        <f t="shared" si="25"/>
        <v>777</v>
      </c>
      <c r="B780" s="49" t="s">
        <v>202</v>
      </c>
      <c r="C780" s="49" t="s">
        <v>9794</v>
      </c>
      <c r="D780" s="49" t="s">
        <v>9795</v>
      </c>
      <c r="E780" s="49" t="s">
        <v>3592</v>
      </c>
      <c r="F780" s="49"/>
      <c r="G780" s="49" t="s">
        <v>8273</v>
      </c>
      <c r="H780" s="123">
        <v>839.98</v>
      </c>
      <c r="I780" s="35">
        <v>0.25</v>
      </c>
      <c r="J780" s="126">
        <f t="shared" si="24"/>
        <v>629.98500000000001</v>
      </c>
    </row>
    <row r="781" spans="1:10" ht="15.75">
      <c r="A781" s="39">
        <f t="shared" si="25"/>
        <v>778</v>
      </c>
      <c r="B781" s="49" t="s">
        <v>202</v>
      </c>
      <c r="C781" s="49" t="s">
        <v>9796</v>
      </c>
      <c r="D781" s="49" t="s">
        <v>9797</v>
      </c>
      <c r="E781" s="49" t="s">
        <v>3592</v>
      </c>
      <c r="F781" s="49"/>
      <c r="G781" s="49" t="s">
        <v>8273</v>
      </c>
      <c r="H781" s="123">
        <v>1782.23</v>
      </c>
      <c r="I781" s="35">
        <v>0.25</v>
      </c>
      <c r="J781" s="126">
        <f t="shared" si="24"/>
        <v>1336.6725000000001</v>
      </c>
    </row>
    <row r="782" spans="1:10" ht="15.75">
      <c r="A782" s="39">
        <f t="shared" si="25"/>
        <v>779</v>
      </c>
      <c r="B782" s="49" t="s">
        <v>202</v>
      </c>
      <c r="C782" s="49" t="s">
        <v>9798</v>
      </c>
      <c r="D782" s="49" t="s">
        <v>9799</v>
      </c>
      <c r="E782" s="49" t="s">
        <v>3592</v>
      </c>
      <c r="F782" s="49"/>
      <c r="G782" s="49" t="s">
        <v>8273</v>
      </c>
      <c r="H782" s="123">
        <v>1782.23</v>
      </c>
      <c r="I782" s="35">
        <v>0.25</v>
      </c>
      <c r="J782" s="126">
        <f t="shared" si="24"/>
        <v>1336.6725000000001</v>
      </c>
    </row>
    <row r="783" spans="1:10" ht="15.75">
      <c r="A783" s="39">
        <f t="shared" si="25"/>
        <v>780</v>
      </c>
      <c r="B783" s="49" t="s">
        <v>202</v>
      </c>
      <c r="C783" s="49" t="s">
        <v>9800</v>
      </c>
      <c r="D783" s="49" t="s">
        <v>9801</v>
      </c>
      <c r="E783" s="49" t="s">
        <v>3592</v>
      </c>
      <c r="F783" s="49"/>
      <c r="G783" s="49" t="s">
        <v>8273</v>
      </c>
      <c r="H783" s="123">
        <v>2003.96</v>
      </c>
      <c r="I783" s="35">
        <v>0.25</v>
      </c>
      <c r="J783" s="126">
        <f t="shared" si="24"/>
        <v>1502.97</v>
      </c>
    </row>
    <row r="784" spans="1:10" ht="15.75">
      <c r="A784" s="39">
        <f t="shared" si="25"/>
        <v>781</v>
      </c>
      <c r="B784" s="49" t="s">
        <v>202</v>
      </c>
      <c r="C784" s="49" t="s">
        <v>9802</v>
      </c>
      <c r="D784" s="49" t="s">
        <v>9803</v>
      </c>
      <c r="E784" s="49" t="s">
        <v>3592</v>
      </c>
      <c r="F784" s="49"/>
      <c r="G784" s="49" t="s">
        <v>8273</v>
      </c>
      <c r="H784" s="123">
        <v>1890.89</v>
      </c>
      <c r="I784" s="35">
        <v>0.25</v>
      </c>
      <c r="J784" s="126">
        <f t="shared" si="24"/>
        <v>1418.1675</v>
      </c>
    </row>
    <row r="785" spans="1:10" ht="15.75">
      <c r="A785" s="39">
        <f t="shared" si="25"/>
        <v>782</v>
      </c>
      <c r="B785" s="49" t="s">
        <v>202</v>
      </c>
      <c r="C785" s="49" t="s">
        <v>9804</v>
      </c>
      <c r="D785" s="49" t="s">
        <v>9805</v>
      </c>
      <c r="E785" s="49" t="s">
        <v>3592</v>
      </c>
      <c r="F785" s="49"/>
      <c r="G785" s="49" t="s">
        <v>8273</v>
      </c>
      <c r="H785" s="123">
        <v>1842.83</v>
      </c>
      <c r="I785" s="35">
        <v>0.25</v>
      </c>
      <c r="J785" s="126">
        <f t="shared" si="24"/>
        <v>1382.1224999999999</v>
      </c>
    </row>
    <row r="786" spans="1:10" ht="15.75">
      <c r="A786" s="39">
        <f t="shared" si="25"/>
        <v>783</v>
      </c>
      <c r="B786" s="49" t="s">
        <v>202</v>
      </c>
      <c r="C786" s="49" t="s">
        <v>9806</v>
      </c>
      <c r="D786" s="49" t="s">
        <v>9805</v>
      </c>
      <c r="E786" s="49" t="s">
        <v>3592</v>
      </c>
      <c r="F786" s="49"/>
      <c r="G786" s="49" t="s">
        <v>8273</v>
      </c>
      <c r="H786" s="123">
        <v>1842.83</v>
      </c>
      <c r="I786" s="35">
        <v>0.25</v>
      </c>
      <c r="J786" s="126">
        <f t="shared" si="24"/>
        <v>1382.1224999999999</v>
      </c>
    </row>
    <row r="787" spans="1:10" ht="15.75">
      <c r="A787" s="39">
        <f t="shared" si="25"/>
        <v>784</v>
      </c>
      <c r="B787" s="49" t="s">
        <v>202</v>
      </c>
      <c r="C787" s="49" t="s">
        <v>9807</v>
      </c>
      <c r="D787" s="49" t="s">
        <v>9808</v>
      </c>
      <c r="E787" s="49" t="s">
        <v>3592</v>
      </c>
      <c r="F787" s="49"/>
      <c r="G787" s="49" t="s">
        <v>8273</v>
      </c>
      <c r="H787" s="123">
        <v>1780.16</v>
      </c>
      <c r="I787" s="35">
        <v>0.25</v>
      </c>
      <c r="J787" s="126">
        <f t="shared" si="24"/>
        <v>1335.1200000000001</v>
      </c>
    </row>
    <row r="788" spans="1:10" ht="15.75">
      <c r="A788" s="39">
        <f t="shared" si="25"/>
        <v>785</v>
      </c>
      <c r="B788" s="49" t="s">
        <v>202</v>
      </c>
      <c r="C788" s="49" t="s">
        <v>9809</v>
      </c>
      <c r="D788" s="49" t="s">
        <v>9808</v>
      </c>
      <c r="E788" s="49" t="s">
        <v>3592</v>
      </c>
      <c r="F788" s="49"/>
      <c r="G788" s="49" t="s">
        <v>8273</v>
      </c>
      <c r="H788" s="123">
        <v>1780.16</v>
      </c>
      <c r="I788" s="35">
        <v>0.25</v>
      </c>
      <c r="J788" s="126">
        <f t="shared" si="24"/>
        <v>1335.1200000000001</v>
      </c>
    </row>
    <row r="789" spans="1:10" ht="15.75">
      <c r="A789" s="39">
        <f t="shared" si="25"/>
        <v>786</v>
      </c>
      <c r="B789" s="49" t="s">
        <v>202</v>
      </c>
      <c r="C789" s="49" t="s">
        <v>9810</v>
      </c>
      <c r="D789" s="49" t="s">
        <v>9811</v>
      </c>
      <c r="E789" s="49" t="s">
        <v>3592</v>
      </c>
      <c r="F789" s="49"/>
      <c r="G789" s="49" t="s">
        <v>8273</v>
      </c>
      <c r="H789" s="123">
        <v>181.7</v>
      </c>
      <c r="I789" s="35">
        <v>0.25</v>
      </c>
      <c r="J789" s="126">
        <f t="shared" si="24"/>
        <v>136.27499999999998</v>
      </c>
    </row>
    <row r="790" spans="1:10" ht="15.75">
      <c r="A790" s="39">
        <f t="shared" si="25"/>
        <v>787</v>
      </c>
      <c r="B790" s="49" t="s">
        <v>202</v>
      </c>
      <c r="C790" s="49" t="s">
        <v>9812</v>
      </c>
      <c r="D790" s="49" t="s">
        <v>9813</v>
      </c>
      <c r="E790" s="49" t="s">
        <v>3592</v>
      </c>
      <c r="F790" s="49"/>
      <c r="G790" s="49" t="s">
        <v>8273</v>
      </c>
      <c r="H790" s="123">
        <v>12.83</v>
      </c>
      <c r="I790" s="35">
        <v>0.25</v>
      </c>
      <c r="J790" s="126">
        <f t="shared" si="24"/>
        <v>9.6225000000000005</v>
      </c>
    </row>
    <row r="791" spans="1:10" ht="15.75">
      <c r="A791" s="39">
        <f t="shared" si="25"/>
        <v>788</v>
      </c>
      <c r="B791" s="49" t="s">
        <v>202</v>
      </c>
      <c r="C791" s="49" t="s">
        <v>9814</v>
      </c>
      <c r="D791" s="49" t="s">
        <v>9815</v>
      </c>
      <c r="E791" s="49" t="s">
        <v>3592</v>
      </c>
      <c r="F791" s="49"/>
      <c r="G791" s="49" t="s">
        <v>8273</v>
      </c>
      <c r="H791" s="123">
        <v>122.92</v>
      </c>
      <c r="I791" s="35">
        <v>0.25</v>
      </c>
      <c r="J791" s="126">
        <f t="shared" si="24"/>
        <v>92.19</v>
      </c>
    </row>
    <row r="792" spans="1:10" ht="15.75">
      <c r="A792" s="39">
        <f t="shared" si="25"/>
        <v>789</v>
      </c>
      <c r="B792" s="49" t="s">
        <v>202</v>
      </c>
      <c r="C792" s="49" t="s">
        <v>9816</v>
      </c>
      <c r="D792" s="49" t="s">
        <v>9817</v>
      </c>
      <c r="E792" s="49" t="s">
        <v>3592</v>
      </c>
      <c r="F792" s="49"/>
      <c r="G792" s="49" t="s">
        <v>8273</v>
      </c>
      <c r="H792" s="123">
        <v>141.22</v>
      </c>
      <c r="I792" s="35">
        <v>0.25</v>
      </c>
      <c r="J792" s="126">
        <f t="shared" si="24"/>
        <v>105.91499999999999</v>
      </c>
    </row>
    <row r="793" spans="1:10" ht="15.75">
      <c r="A793" s="39">
        <f t="shared" si="25"/>
        <v>790</v>
      </c>
      <c r="B793" s="49" t="s">
        <v>202</v>
      </c>
      <c r="C793" s="49" t="s">
        <v>9818</v>
      </c>
      <c r="D793" s="49" t="s">
        <v>9819</v>
      </c>
      <c r="E793" s="49" t="s">
        <v>3592</v>
      </c>
      <c r="F793" s="49"/>
      <c r="G793" s="49" t="s">
        <v>8273</v>
      </c>
      <c r="H793" s="123">
        <v>214.21</v>
      </c>
      <c r="I793" s="35">
        <v>0.25</v>
      </c>
      <c r="J793" s="126">
        <f t="shared" si="24"/>
        <v>160.6575</v>
      </c>
    </row>
    <row r="794" spans="1:10" ht="15.75">
      <c r="A794" s="39">
        <f t="shared" si="25"/>
        <v>791</v>
      </c>
      <c r="B794" s="49" t="s">
        <v>202</v>
      </c>
      <c r="C794" s="49" t="s">
        <v>9820</v>
      </c>
      <c r="D794" s="49" t="s">
        <v>9821</v>
      </c>
      <c r="E794" s="49" t="s">
        <v>3592</v>
      </c>
      <c r="F794" s="49"/>
      <c r="G794" s="49" t="s">
        <v>8273</v>
      </c>
      <c r="H794" s="123">
        <v>96.98</v>
      </c>
      <c r="I794" s="35">
        <v>0.25</v>
      </c>
      <c r="J794" s="126">
        <f t="shared" si="24"/>
        <v>72.734999999999999</v>
      </c>
    </row>
    <row r="795" spans="1:10" ht="15.75">
      <c r="A795" s="39">
        <f t="shared" si="25"/>
        <v>792</v>
      </c>
      <c r="B795" s="49" t="s">
        <v>202</v>
      </c>
      <c r="C795" s="49" t="s">
        <v>9822</v>
      </c>
      <c r="D795" s="49" t="s">
        <v>9823</v>
      </c>
      <c r="E795" s="49" t="s">
        <v>3592</v>
      </c>
      <c r="F795" s="49"/>
      <c r="G795" s="49" t="s">
        <v>8273</v>
      </c>
      <c r="H795" s="123">
        <v>127.5</v>
      </c>
      <c r="I795" s="35">
        <v>0.25</v>
      </c>
      <c r="J795" s="126">
        <f t="shared" si="24"/>
        <v>95.625</v>
      </c>
    </row>
    <row r="796" spans="1:10" ht="15.75">
      <c r="A796" s="39">
        <f t="shared" si="25"/>
        <v>793</v>
      </c>
      <c r="B796" s="49" t="s">
        <v>202</v>
      </c>
      <c r="C796" s="49" t="s">
        <v>9824</v>
      </c>
      <c r="D796" s="49" t="s">
        <v>9825</v>
      </c>
      <c r="E796" s="49" t="s">
        <v>3592</v>
      </c>
      <c r="F796" s="49"/>
      <c r="G796" s="49" t="s">
        <v>8273</v>
      </c>
      <c r="H796" s="123">
        <v>228.98</v>
      </c>
      <c r="I796" s="35">
        <v>0.25</v>
      </c>
      <c r="J796" s="126">
        <f t="shared" si="24"/>
        <v>171.73499999999999</v>
      </c>
    </row>
    <row r="797" spans="1:10" ht="15.75">
      <c r="A797" s="39">
        <f t="shared" si="25"/>
        <v>794</v>
      </c>
      <c r="B797" s="49" t="s">
        <v>202</v>
      </c>
      <c r="C797" s="49" t="s">
        <v>9826</v>
      </c>
      <c r="D797" s="49" t="s">
        <v>9827</v>
      </c>
      <c r="E797" s="49" t="s">
        <v>3592</v>
      </c>
      <c r="F797" s="49"/>
      <c r="G797" s="49" t="s">
        <v>8273</v>
      </c>
      <c r="H797" s="123">
        <v>98.93</v>
      </c>
      <c r="I797" s="35">
        <v>0.25</v>
      </c>
      <c r="J797" s="126">
        <f t="shared" si="24"/>
        <v>74.197500000000005</v>
      </c>
    </row>
    <row r="798" spans="1:10" ht="15.75">
      <c r="A798" s="39">
        <f t="shared" si="25"/>
        <v>795</v>
      </c>
      <c r="B798" s="49" t="s">
        <v>202</v>
      </c>
      <c r="C798" s="49" t="s">
        <v>9828</v>
      </c>
      <c r="D798" s="49" t="s">
        <v>9829</v>
      </c>
      <c r="E798" s="49" t="s">
        <v>3592</v>
      </c>
      <c r="F798" s="49"/>
      <c r="G798" s="49" t="s">
        <v>8273</v>
      </c>
      <c r="H798" s="123">
        <v>201.66</v>
      </c>
      <c r="I798" s="35">
        <v>0.25</v>
      </c>
      <c r="J798" s="126">
        <f t="shared" si="24"/>
        <v>151.245</v>
      </c>
    </row>
    <row r="799" spans="1:10" ht="15.75">
      <c r="A799" s="39">
        <f t="shared" si="25"/>
        <v>796</v>
      </c>
      <c r="B799" s="49" t="s">
        <v>202</v>
      </c>
      <c r="C799" s="49" t="s">
        <v>9830</v>
      </c>
      <c r="D799" s="49" t="s">
        <v>9831</v>
      </c>
      <c r="E799" s="49" t="s">
        <v>3592</v>
      </c>
      <c r="F799" s="49"/>
      <c r="G799" s="49" t="s">
        <v>8273</v>
      </c>
      <c r="H799" s="123">
        <v>69.31</v>
      </c>
      <c r="I799" s="35">
        <v>0.25</v>
      </c>
      <c r="J799" s="126">
        <f t="shared" si="24"/>
        <v>51.982500000000002</v>
      </c>
    </row>
    <row r="800" spans="1:10" ht="15.75">
      <c r="A800" s="39">
        <f t="shared" si="25"/>
        <v>797</v>
      </c>
      <c r="B800" s="49" t="s">
        <v>202</v>
      </c>
      <c r="C800" s="49" t="s">
        <v>9832</v>
      </c>
      <c r="D800" s="49" t="s">
        <v>9833</v>
      </c>
      <c r="E800" s="49" t="s">
        <v>3592</v>
      </c>
      <c r="F800" s="49"/>
      <c r="G800" s="49" t="s">
        <v>8273</v>
      </c>
      <c r="H800" s="123">
        <v>221.25</v>
      </c>
      <c r="I800" s="35">
        <v>0.25</v>
      </c>
      <c r="J800" s="126">
        <f t="shared" si="24"/>
        <v>165.9375</v>
      </c>
    </row>
    <row r="801" spans="1:10" ht="15.75">
      <c r="A801" s="39">
        <f t="shared" si="25"/>
        <v>798</v>
      </c>
      <c r="B801" s="49" t="s">
        <v>202</v>
      </c>
      <c r="C801" s="49" t="s">
        <v>9834</v>
      </c>
      <c r="D801" s="49" t="s">
        <v>9835</v>
      </c>
      <c r="E801" s="49" t="s">
        <v>3592</v>
      </c>
      <c r="F801" s="49"/>
      <c r="G801" s="49" t="s">
        <v>8273</v>
      </c>
      <c r="H801" s="123">
        <v>188.57</v>
      </c>
      <c r="I801" s="35">
        <v>0.25</v>
      </c>
      <c r="J801" s="126">
        <f t="shared" si="24"/>
        <v>141.42750000000001</v>
      </c>
    </row>
    <row r="802" spans="1:10" ht="15.75">
      <c r="A802" s="39">
        <f t="shared" si="25"/>
        <v>799</v>
      </c>
      <c r="B802" s="49" t="s">
        <v>202</v>
      </c>
      <c r="C802" s="49" t="s">
        <v>9836</v>
      </c>
      <c r="D802" s="49" t="s">
        <v>9837</v>
      </c>
      <c r="E802" s="49" t="s">
        <v>3592</v>
      </c>
      <c r="F802" s="49"/>
      <c r="G802" s="49" t="s">
        <v>8273</v>
      </c>
      <c r="H802" s="123">
        <v>313.24</v>
      </c>
      <c r="I802" s="35">
        <v>0.25</v>
      </c>
      <c r="J802" s="126">
        <f t="shared" si="24"/>
        <v>234.93</v>
      </c>
    </row>
    <row r="803" spans="1:10" ht="15.75">
      <c r="A803" s="39">
        <f t="shared" si="25"/>
        <v>800</v>
      </c>
      <c r="B803" s="49" t="s">
        <v>202</v>
      </c>
      <c r="C803" s="49" t="s">
        <v>9838</v>
      </c>
      <c r="D803" s="49" t="s">
        <v>9839</v>
      </c>
      <c r="E803" s="49" t="s">
        <v>3592</v>
      </c>
      <c r="F803" s="49"/>
      <c r="G803" s="49" t="s">
        <v>8273</v>
      </c>
      <c r="H803" s="123">
        <v>149.41</v>
      </c>
      <c r="I803" s="35">
        <v>0.25</v>
      </c>
      <c r="J803" s="126">
        <f t="shared" si="24"/>
        <v>112.0575</v>
      </c>
    </row>
    <row r="804" spans="1:10" ht="15.75">
      <c r="A804" s="39">
        <f t="shared" si="25"/>
        <v>801</v>
      </c>
      <c r="B804" s="49" t="s">
        <v>202</v>
      </c>
      <c r="C804" s="49" t="s">
        <v>9840</v>
      </c>
      <c r="D804" s="49" t="s">
        <v>9841</v>
      </c>
      <c r="E804" s="49" t="s">
        <v>3592</v>
      </c>
      <c r="F804" s="49"/>
      <c r="G804" s="49" t="s">
        <v>8273</v>
      </c>
      <c r="H804" s="123">
        <v>84.56</v>
      </c>
      <c r="I804" s="35">
        <v>0.25</v>
      </c>
      <c r="J804" s="126">
        <f t="shared" si="24"/>
        <v>63.42</v>
      </c>
    </row>
    <row r="805" spans="1:10" ht="15.75">
      <c r="A805" s="39">
        <f t="shared" si="25"/>
        <v>802</v>
      </c>
      <c r="B805" s="49" t="s">
        <v>202</v>
      </c>
      <c r="C805" s="49" t="s">
        <v>9842</v>
      </c>
      <c r="D805" s="49" t="s">
        <v>9843</v>
      </c>
      <c r="E805" s="49" t="s">
        <v>3592</v>
      </c>
      <c r="F805" s="49"/>
      <c r="G805" s="49" t="s">
        <v>8273</v>
      </c>
      <c r="H805" s="123">
        <v>133.38</v>
      </c>
      <c r="I805" s="35">
        <v>0.25</v>
      </c>
      <c r="J805" s="126">
        <f t="shared" si="24"/>
        <v>100.035</v>
      </c>
    </row>
    <row r="806" spans="1:10" ht="15.75">
      <c r="A806" s="39">
        <f t="shared" si="25"/>
        <v>803</v>
      </c>
      <c r="B806" s="49" t="s">
        <v>202</v>
      </c>
      <c r="C806" s="49" t="s">
        <v>9844</v>
      </c>
      <c r="D806" s="49" t="s">
        <v>9845</v>
      </c>
      <c r="E806" s="49" t="s">
        <v>3592</v>
      </c>
      <c r="F806" s="49"/>
      <c r="G806" s="49" t="s">
        <v>8273</v>
      </c>
      <c r="H806" s="123">
        <v>211.19</v>
      </c>
      <c r="I806" s="35">
        <v>0.25</v>
      </c>
      <c r="J806" s="126">
        <f t="shared" si="24"/>
        <v>158.39249999999998</v>
      </c>
    </row>
    <row r="807" spans="1:10" ht="15.75">
      <c r="A807" s="39">
        <f t="shared" si="25"/>
        <v>804</v>
      </c>
      <c r="B807" s="49" t="s">
        <v>202</v>
      </c>
      <c r="C807" s="49" t="s">
        <v>9846</v>
      </c>
      <c r="D807" s="49" t="s">
        <v>9847</v>
      </c>
      <c r="E807" s="49" t="s">
        <v>3592</v>
      </c>
      <c r="F807" s="49"/>
      <c r="G807" s="49" t="s">
        <v>8273</v>
      </c>
      <c r="H807" s="123">
        <v>128.30000000000001</v>
      </c>
      <c r="I807" s="35">
        <v>0.25</v>
      </c>
      <c r="J807" s="126">
        <f t="shared" si="24"/>
        <v>96.225000000000009</v>
      </c>
    </row>
    <row r="808" spans="1:10" ht="15.75">
      <c r="A808" s="39">
        <f t="shared" si="25"/>
        <v>805</v>
      </c>
      <c r="B808" s="49" t="s">
        <v>202</v>
      </c>
      <c r="C808" s="49" t="s">
        <v>9848</v>
      </c>
      <c r="D808" s="49" t="s">
        <v>9849</v>
      </c>
      <c r="E808" s="49" t="s">
        <v>3592</v>
      </c>
      <c r="F808" s="49"/>
      <c r="G808" s="49" t="s">
        <v>8273</v>
      </c>
      <c r="H808" s="123">
        <v>127.36</v>
      </c>
      <c r="I808" s="35">
        <v>0.25</v>
      </c>
      <c r="J808" s="126">
        <f t="shared" si="24"/>
        <v>95.52</v>
      </c>
    </row>
    <row r="809" spans="1:10" ht="15.75">
      <c r="A809" s="39">
        <f t="shared" si="25"/>
        <v>806</v>
      </c>
      <c r="B809" s="49" t="s">
        <v>202</v>
      </c>
      <c r="C809" s="49" t="s">
        <v>9850</v>
      </c>
      <c r="D809" s="49" t="s">
        <v>9851</v>
      </c>
      <c r="E809" s="49" t="s">
        <v>3592</v>
      </c>
      <c r="F809" s="49"/>
      <c r="G809" s="49" t="s">
        <v>8273</v>
      </c>
      <c r="H809" s="123">
        <v>137.72999999999999</v>
      </c>
      <c r="I809" s="35">
        <v>0.25</v>
      </c>
      <c r="J809" s="126">
        <f t="shared" si="24"/>
        <v>103.29749999999999</v>
      </c>
    </row>
    <row r="810" spans="1:10" ht="15.75">
      <c r="A810" s="39">
        <f t="shared" si="25"/>
        <v>807</v>
      </c>
      <c r="B810" s="49" t="s">
        <v>202</v>
      </c>
      <c r="C810" s="49" t="s">
        <v>9852</v>
      </c>
      <c r="D810" s="49" t="s">
        <v>9853</v>
      </c>
      <c r="E810" s="49" t="s">
        <v>3592</v>
      </c>
      <c r="F810" s="49"/>
      <c r="G810" s="49" t="s">
        <v>8273</v>
      </c>
      <c r="H810" s="123">
        <v>173.74</v>
      </c>
      <c r="I810" s="35">
        <v>0.25</v>
      </c>
      <c r="J810" s="126">
        <f t="shared" si="24"/>
        <v>130.30500000000001</v>
      </c>
    </row>
    <row r="811" spans="1:10" ht="15.75">
      <c r="A811" s="39">
        <f t="shared" si="25"/>
        <v>808</v>
      </c>
      <c r="B811" s="49" t="s">
        <v>202</v>
      </c>
      <c r="C811" s="49" t="s">
        <v>9854</v>
      </c>
      <c r="D811" s="49" t="s">
        <v>9855</v>
      </c>
      <c r="E811" s="49" t="s">
        <v>3592</v>
      </c>
      <c r="F811" s="49"/>
      <c r="G811" s="49" t="s">
        <v>8273</v>
      </c>
      <c r="H811" s="123">
        <v>337.07</v>
      </c>
      <c r="I811" s="35">
        <v>0.25</v>
      </c>
      <c r="J811" s="126">
        <f t="shared" si="24"/>
        <v>252.80250000000001</v>
      </c>
    </row>
    <row r="812" spans="1:10" ht="15.75">
      <c r="A812" s="39">
        <f t="shared" si="25"/>
        <v>809</v>
      </c>
      <c r="B812" s="49" t="s">
        <v>202</v>
      </c>
      <c r="C812" s="49" t="s">
        <v>9856</v>
      </c>
      <c r="D812" s="49" t="s">
        <v>9857</v>
      </c>
      <c r="E812" s="49" t="s">
        <v>3592</v>
      </c>
      <c r="F812" s="49"/>
      <c r="G812" s="49" t="s">
        <v>8273</v>
      </c>
      <c r="H812" s="123">
        <v>158.26</v>
      </c>
      <c r="I812" s="35">
        <v>0.25</v>
      </c>
      <c r="J812" s="126">
        <f t="shared" si="24"/>
        <v>118.69499999999999</v>
      </c>
    </row>
    <row r="813" spans="1:10" ht="15.75">
      <c r="A813" s="39">
        <f t="shared" si="25"/>
        <v>810</v>
      </c>
      <c r="B813" s="49" t="s">
        <v>202</v>
      </c>
      <c r="C813" s="49" t="s">
        <v>9858</v>
      </c>
      <c r="D813" s="49" t="s">
        <v>9859</v>
      </c>
      <c r="E813" s="49" t="s">
        <v>3592</v>
      </c>
      <c r="F813" s="49"/>
      <c r="G813" s="49" t="s">
        <v>8273</v>
      </c>
      <c r="H813" s="123">
        <v>133.76</v>
      </c>
      <c r="I813" s="35">
        <v>0.25</v>
      </c>
      <c r="J813" s="126">
        <f t="shared" si="24"/>
        <v>100.32</v>
      </c>
    </row>
    <row r="814" spans="1:10" ht="15.75">
      <c r="A814" s="39">
        <f t="shared" si="25"/>
        <v>811</v>
      </c>
      <c r="B814" s="49" t="s">
        <v>202</v>
      </c>
      <c r="C814" s="49" t="s">
        <v>9860</v>
      </c>
      <c r="D814" s="49" t="s">
        <v>9861</v>
      </c>
      <c r="E814" s="49" t="s">
        <v>3592</v>
      </c>
      <c r="F814" s="49"/>
      <c r="G814" s="49" t="s">
        <v>8273</v>
      </c>
      <c r="H814" s="123">
        <v>15.63</v>
      </c>
      <c r="I814" s="35">
        <v>0.25</v>
      </c>
      <c r="J814" s="126">
        <f t="shared" si="24"/>
        <v>11.7225</v>
      </c>
    </row>
    <row r="815" spans="1:10" ht="15.75">
      <c r="A815" s="39">
        <f t="shared" si="25"/>
        <v>812</v>
      </c>
      <c r="B815" s="49" t="s">
        <v>202</v>
      </c>
      <c r="C815" s="49" t="s">
        <v>9862</v>
      </c>
      <c r="D815" s="49" t="s">
        <v>9863</v>
      </c>
      <c r="E815" s="49" t="s">
        <v>3592</v>
      </c>
      <c r="F815" s="49"/>
      <c r="G815" s="49" t="s">
        <v>8273</v>
      </c>
      <c r="H815" s="123">
        <v>15.63</v>
      </c>
      <c r="I815" s="35">
        <v>0.25</v>
      </c>
      <c r="J815" s="126">
        <f t="shared" si="24"/>
        <v>11.7225</v>
      </c>
    </row>
    <row r="816" spans="1:10" ht="15.75">
      <c r="A816" s="39">
        <f t="shared" si="25"/>
        <v>813</v>
      </c>
      <c r="B816" s="49" t="s">
        <v>202</v>
      </c>
      <c r="C816" s="49" t="s">
        <v>9864</v>
      </c>
      <c r="D816" s="49" t="s">
        <v>9865</v>
      </c>
      <c r="E816" s="49" t="s">
        <v>3592</v>
      </c>
      <c r="F816" s="49"/>
      <c r="G816" s="49" t="s">
        <v>8273</v>
      </c>
      <c r="H816" s="123">
        <v>20.3</v>
      </c>
      <c r="I816" s="35">
        <v>0.25</v>
      </c>
      <c r="J816" s="126">
        <f t="shared" si="24"/>
        <v>15.225000000000001</v>
      </c>
    </row>
    <row r="817" spans="1:10" ht="15.75">
      <c r="A817" s="39">
        <f t="shared" si="25"/>
        <v>814</v>
      </c>
      <c r="B817" s="49" t="s">
        <v>202</v>
      </c>
      <c r="C817" s="49" t="s">
        <v>9866</v>
      </c>
      <c r="D817" s="49" t="s">
        <v>9867</v>
      </c>
      <c r="E817" s="49" t="s">
        <v>3592</v>
      </c>
      <c r="F817" s="49"/>
      <c r="G817" s="49" t="s">
        <v>8273</v>
      </c>
      <c r="H817" s="123">
        <v>22.64</v>
      </c>
      <c r="I817" s="35">
        <v>0.25</v>
      </c>
      <c r="J817" s="126">
        <f t="shared" si="24"/>
        <v>16.98</v>
      </c>
    </row>
    <row r="818" spans="1:10" ht="15.75">
      <c r="A818" s="39">
        <f t="shared" si="25"/>
        <v>815</v>
      </c>
      <c r="B818" s="49" t="s">
        <v>202</v>
      </c>
      <c r="C818" s="49" t="s">
        <v>9868</v>
      </c>
      <c r="D818" s="49" t="s">
        <v>9869</v>
      </c>
      <c r="E818" s="49" t="s">
        <v>3592</v>
      </c>
      <c r="F818" s="49"/>
      <c r="G818" s="49" t="s">
        <v>8273</v>
      </c>
      <c r="H818" s="123">
        <v>15.63</v>
      </c>
      <c r="I818" s="35">
        <v>0.25</v>
      </c>
      <c r="J818" s="126">
        <f t="shared" si="24"/>
        <v>11.7225</v>
      </c>
    </row>
    <row r="819" spans="1:10" ht="15.75">
      <c r="A819" s="39">
        <f t="shared" si="25"/>
        <v>816</v>
      </c>
      <c r="B819" s="49" t="s">
        <v>202</v>
      </c>
      <c r="C819" s="49" t="s">
        <v>9870</v>
      </c>
      <c r="D819" s="49" t="s">
        <v>9871</v>
      </c>
      <c r="E819" s="49" t="s">
        <v>3592</v>
      </c>
      <c r="F819" s="49"/>
      <c r="G819" s="49" t="s">
        <v>8273</v>
      </c>
      <c r="H819" s="123">
        <v>20.3</v>
      </c>
      <c r="I819" s="35">
        <v>0.25</v>
      </c>
      <c r="J819" s="126">
        <f t="shared" si="24"/>
        <v>15.225000000000001</v>
      </c>
    </row>
    <row r="820" spans="1:10" ht="15.75">
      <c r="A820" s="39">
        <f t="shared" si="25"/>
        <v>817</v>
      </c>
      <c r="B820" s="49" t="s">
        <v>202</v>
      </c>
      <c r="C820" s="49" t="s">
        <v>9872</v>
      </c>
      <c r="D820" s="49" t="s">
        <v>9873</v>
      </c>
      <c r="E820" s="49" t="s">
        <v>3592</v>
      </c>
      <c r="F820" s="49"/>
      <c r="G820" s="49" t="s">
        <v>8273</v>
      </c>
      <c r="H820" s="123">
        <v>22.64</v>
      </c>
      <c r="I820" s="35">
        <v>0.25</v>
      </c>
      <c r="J820" s="126">
        <f t="shared" si="24"/>
        <v>16.98</v>
      </c>
    </row>
    <row r="821" spans="1:10" ht="15.75">
      <c r="A821" s="39">
        <f t="shared" si="25"/>
        <v>818</v>
      </c>
      <c r="B821" s="49" t="s">
        <v>202</v>
      </c>
      <c r="C821" s="49" t="s">
        <v>9874</v>
      </c>
      <c r="D821" s="49" t="s">
        <v>9875</v>
      </c>
      <c r="E821" s="49" t="s">
        <v>3592</v>
      </c>
      <c r="F821" s="49"/>
      <c r="G821" s="49" t="s">
        <v>8273</v>
      </c>
      <c r="H821" s="123">
        <v>91.46</v>
      </c>
      <c r="I821" s="35">
        <v>0.25</v>
      </c>
      <c r="J821" s="126">
        <f t="shared" si="24"/>
        <v>68.594999999999999</v>
      </c>
    </row>
    <row r="822" spans="1:10" ht="15.75">
      <c r="A822" s="39">
        <f t="shared" si="25"/>
        <v>819</v>
      </c>
      <c r="B822" s="49" t="s">
        <v>202</v>
      </c>
      <c r="C822" s="49" t="s">
        <v>9876</v>
      </c>
      <c r="D822" s="49" t="s">
        <v>9877</v>
      </c>
      <c r="E822" s="49" t="s">
        <v>3592</v>
      </c>
      <c r="F822" s="49"/>
      <c r="G822" s="49" t="s">
        <v>8273</v>
      </c>
      <c r="H822" s="123">
        <v>197.8</v>
      </c>
      <c r="I822" s="35">
        <v>0.25</v>
      </c>
      <c r="J822" s="126">
        <f t="shared" si="24"/>
        <v>148.35000000000002</v>
      </c>
    </row>
    <row r="823" spans="1:10" ht="15.75">
      <c r="A823" s="39">
        <f t="shared" si="25"/>
        <v>820</v>
      </c>
      <c r="B823" s="49" t="s">
        <v>202</v>
      </c>
      <c r="C823" s="49" t="s">
        <v>9878</v>
      </c>
      <c r="D823" s="49" t="s">
        <v>9879</v>
      </c>
      <c r="E823" s="49" t="s">
        <v>3592</v>
      </c>
      <c r="F823" s="49"/>
      <c r="G823" s="49" t="s">
        <v>8273</v>
      </c>
      <c r="H823" s="123">
        <v>1494.62</v>
      </c>
      <c r="I823" s="35">
        <v>0.25</v>
      </c>
      <c r="J823" s="126">
        <f t="shared" si="24"/>
        <v>1120.9649999999999</v>
      </c>
    </row>
    <row r="824" spans="1:10" ht="15.75">
      <c r="A824" s="39">
        <f t="shared" si="25"/>
        <v>821</v>
      </c>
      <c r="B824" s="49" t="s">
        <v>202</v>
      </c>
      <c r="C824" s="49" t="s">
        <v>9880</v>
      </c>
      <c r="D824" s="49" t="s">
        <v>9881</v>
      </c>
      <c r="E824" s="49" t="s">
        <v>3592</v>
      </c>
      <c r="F824" s="49"/>
      <c r="G824" s="49" t="s">
        <v>8273</v>
      </c>
      <c r="H824" s="123">
        <v>211.86</v>
      </c>
      <c r="I824" s="35">
        <v>0.25</v>
      </c>
      <c r="J824" s="126">
        <f t="shared" si="24"/>
        <v>158.89500000000001</v>
      </c>
    </row>
    <row r="825" spans="1:10" ht="15.75">
      <c r="A825" s="39">
        <f t="shared" si="25"/>
        <v>822</v>
      </c>
      <c r="B825" s="49" t="s">
        <v>202</v>
      </c>
      <c r="C825" s="49" t="s">
        <v>9882</v>
      </c>
      <c r="D825" s="49" t="s">
        <v>9883</v>
      </c>
      <c r="E825" s="49" t="s">
        <v>3592</v>
      </c>
      <c r="F825" s="49"/>
      <c r="G825" s="49" t="s">
        <v>8273</v>
      </c>
      <c r="H825" s="123">
        <v>863.35</v>
      </c>
      <c r="I825" s="35">
        <v>0.25</v>
      </c>
      <c r="J825" s="126">
        <f t="shared" si="24"/>
        <v>647.51250000000005</v>
      </c>
    </row>
    <row r="826" spans="1:10" ht="15.75">
      <c r="A826" s="39">
        <f t="shared" si="25"/>
        <v>823</v>
      </c>
      <c r="B826" s="49" t="s">
        <v>202</v>
      </c>
      <c r="C826" s="49" t="s">
        <v>9884</v>
      </c>
      <c r="D826" s="49" t="s">
        <v>9885</v>
      </c>
      <c r="E826" s="49" t="s">
        <v>3592</v>
      </c>
      <c r="F826" s="49"/>
      <c r="G826" s="49" t="s">
        <v>8273</v>
      </c>
      <c r="H826" s="123">
        <v>841.35</v>
      </c>
      <c r="I826" s="35">
        <v>0.25</v>
      </c>
      <c r="J826" s="126">
        <f t="shared" ref="J826:J889" si="26">H826*(1-I826)</f>
        <v>631.01250000000005</v>
      </c>
    </row>
    <row r="827" spans="1:10" ht="15.75">
      <c r="A827" s="39">
        <f t="shared" si="25"/>
        <v>824</v>
      </c>
      <c r="B827" s="49" t="s">
        <v>202</v>
      </c>
      <c r="C827" s="49" t="s">
        <v>9886</v>
      </c>
      <c r="D827" s="49" t="s">
        <v>9887</v>
      </c>
      <c r="E827" s="49" t="s">
        <v>3592</v>
      </c>
      <c r="F827" s="49"/>
      <c r="G827" s="49" t="s">
        <v>8273</v>
      </c>
      <c r="H827" s="123">
        <v>250.13</v>
      </c>
      <c r="I827" s="35">
        <v>0.25</v>
      </c>
      <c r="J827" s="126">
        <f t="shared" si="26"/>
        <v>187.5975</v>
      </c>
    </row>
    <row r="828" spans="1:10" ht="15.75">
      <c r="A828" s="39">
        <f t="shared" si="25"/>
        <v>825</v>
      </c>
      <c r="B828" s="49" t="s">
        <v>202</v>
      </c>
      <c r="C828" s="49" t="s">
        <v>9888</v>
      </c>
      <c r="D828" s="49" t="s">
        <v>9889</v>
      </c>
      <c r="E828" s="49" t="s">
        <v>3592</v>
      </c>
      <c r="F828" s="49"/>
      <c r="G828" s="49" t="s">
        <v>8273</v>
      </c>
      <c r="H828" s="123">
        <v>225.8</v>
      </c>
      <c r="I828" s="35">
        <v>0.25</v>
      </c>
      <c r="J828" s="126">
        <f t="shared" si="26"/>
        <v>169.35000000000002</v>
      </c>
    </row>
    <row r="829" spans="1:10" ht="15.75">
      <c r="A829" s="39">
        <f t="shared" si="25"/>
        <v>826</v>
      </c>
      <c r="B829" s="49" t="s">
        <v>202</v>
      </c>
      <c r="C829" s="49" t="s">
        <v>9890</v>
      </c>
      <c r="D829" s="49" t="s">
        <v>9891</v>
      </c>
      <c r="E829" s="49" t="s">
        <v>3592</v>
      </c>
      <c r="F829" s="49"/>
      <c r="G829" s="49" t="s">
        <v>8273</v>
      </c>
      <c r="H829" s="123">
        <v>329.45</v>
      </c>
      <c r="I829" s="35">
        <v>0.25</v>
      </c>
      <c r="J829" s="126">
        <f t="shared" si="26"/>
        <v>247.08749999999998</v>
      </c>
    </row>
    <row r="830" spans="1:10" ht="15.75">
      <c r="A830" s="39">
        <f t="shared" si="25"/>
        <v>827</v>
      </c>
      <c r="B830" s="49" t="s">
        <v>202</v>
      </c>
      <c r="C830" s="49" t="s">
        <v>9892</v>
      </c>
      <c r="D830" s="49" t="s">
        <v>9893</v>
      </c>
      <c r="E830" s="49" t="s">
        <v>3592</v>
      </c>
      <c r="F830" s="49"/>
      <c r="G830" s="49" t="s">
        <v>8273</v>
      </c>
      <c r="H830" s="123">
        <v>919.05</v>
      </c>
      <c r="I830" s="35">
        <v>0.25</v>
      </c>
      <c r="J830" s="126">
        <f t="shared" si="26"/>
        <v>689.28749999999991</v>
      </c>
    </row>
    <row r="831" spans="1:10" ht="15.75">
      <c r="A831" s="39">
        <f t="shared" si="25"/>
        <v>828</v>
      </c>
      <c r="B831" s="49" t="s">
        <v>202</v>
      </c>
      <c r="C831" s="49" t="s">
        <v>9894</v>
      </c>
      <c r="D831" s="49" t="s">
        <v>9895</v>
      </c>
      <c r="E831" s="49" t="s">
        <v>3592</v>
      </c>
      <c r="F831" s="49"/>
      <c r="G831" s="49" t="s">
        <v>8273</v>
      </c>
      <c r="H831" s="123">
        <v>560</v>
      </c>
      <c r="I831" s="35">
        <v>0.25</v>
      </c>
      <c r="J831" s="126">
        <f t="shared" si="26"/>
        <v>420</v>
      </c>
    </row>
    <row r="832" spans="1:10" ht="15.75">
      <c r="A832" s="39">
        <f t="shared" si="25"/>
        <v>829</v>
      </c>
      <c r="B832" s="49" t="s">
        <v>202</v>
      </c>
      <c r="C832" s="49" t="s">
        <v>9896</v>
      </c>
      <c r="D832" s="49" t="s">
        <v>9897</v>
      </c>
      <c r="E832" s="49" t="s">
        <v>3592</v>
      </c>
      <c r="F832" s="49"/>
      <c r="G832" s="49" t="s">
        <v>8273</v>
      </c>
      <c r="H832" s="123">
        <v>292.81</v>
      </c>
      <c r="I832" s="35">
        <v>0.25</v>
      </c>
      <c r="J832" s="126">
        <f t="shared" si="26"/>
        <v>219.60750000000002</v>
      </c>
    </row>
    <row r="833" spans="1:10" ht="15.75">
      <c r="A833" s="39">
        <f t="shared" si="25"/>
        <v>830</v>
      </c>
      <c r="B833" s="49" t="s">
        <v>202</v>
      </c>
      <c r="C833" s="49" t="s">
        <v>9898</v>
      </c>
      <c r="D833" s="49" t="s">
        <v>9899</v>
      </c>
      <c r="E833" s="49" t="s">
        <v>3592</v>
      </c>
      <c r="F833" s="49"/>
      <c r="G833" s="49" t="s">
        <v>8273</v>
      </c>
      <c r="H833" s="123">
        <v>281.13</v>
      </c>
      <c r="I833" s="35">
        <v>0.25</v>
      </c>
      <c r="J833" s="126">
        <f t="shared" si="26"/>
        <v>210.8475</v>
      </c>
    </row>
    <row r="834" spans="1:10" ht="15.75">
      <c r="A834" s="39">
        <f t="shared" si="25"/>
        <v>831</v>
      </c>
      <c r="B834" s="49" t="s">
        <v>202</v>
      </c>
      <c r="C834" s="49" t="s">
        <v>9900</v>
      </c>
      <c r="D834" s="49" t="s">
        <v>9901</v>
      </c>
      <c r="E834" s="49" t="s">
        <v>3592</v>
      </c>
      <c r="F834" s="49"/>
      <c r="G834" s="49" t="s">
        <v>8273</v>
      </c>
      <c r="H834" s="123">
        <v>952.75</v>
      </c>
      <c r="I834" s="35">
        <v>0.25</v>
      </c>
      <c r="J834" s="126">
        <f t="shared" si="26"/>
        <v>714.5625</v>
      </c>
    </row>
    <row r="835" spans="1:10" ht="15.75">
      <c r="A835" s="39">
        <f t="shared" si="25"/>
        <v>832</v>
      </c>
      <c r="B835" s="49" t="s">
        <v>202</v>
      </c>
      <c r="C835" s="49" t="s">
        <v>9902</v>
      </c>
      <c r="D835" s="49" t="s">
        <v>9903</v>
      </c>
      <c r="E835" s="49" t="s">
        <v>3592</v>
      </c>
      <c r="F835" s="49"/>
      <c r="G835" s="49" t="s">
        <v>8273</v>
      </c>
      <c r="H835" s="123">
        <v>269.44</v>
      </c>
      <c r="I835" s="35">
        <v>0.25</v>
      </c>
      <c r="J835" s="126">
        <f t="shared" si="26"/>
        <v>202.07999999999998</v>
      </c>
    </row>
    <row r="836" spans="1:10" ht="15.75">
      <c r="A836" s="39">
        <f t="shared" si="25"/>
        <v>833</v>
      </c>
      <c r="B836" s="49" t="s">
        <v>202</v>
      </c>
      <c r="C836" s="49" t="s">
        <v>9904</v>
      </c>
      <c r="D836" s="49" t="s">
        <v>9905</v>
      </c>
      <c r="E836" s="49" t="s">
        <v>3592</v>
      </c>
      <c r="F836" s="49"/>
      <c r="G836" s="49" t="s">
        <v>8273</v>
      </c>
      <c r="H836" s="123">
        <v>905.35</v>
      </c>
      <c r="I836" s="35">
        <v>0.25</v>
      </c>
      <c r="J836" s="126">
        <f t="shared" si="26"/>
        <v>679.01250000000005</v>
      </c>
    </row>
    <row r="837" spans="1:10" ht="15.75">
      <c r="A837" s="39">
        <f t="shared" si="25"/>
        <v>834</v>
      </c>
      <c r="B837" s="49" t="s">
        <v>202</v>
      </c>
      <c r="C837" s="49" t="s">
        <v>9906</v>
      </c>
      <c r="D837" s="49" t="s">
        <v>9907</v>
      </c>
      <c r="E837" s="49" t="s">
        <v>3592</v>
      </c>
      <c r="F837" s="49"/>
      <c r="G837" s="49" t="s">
        <v>8273</v>
      </c>
      <c r="H837" s="123">
        <v>316.93</v>
      </c>
      <c r="I837" s="35">
        <v>0.25</v>
      </c>
      <c r="J837" s="126">
        <f t="shared" si="26"/>
        <v>237.69749999999999</v>
      </c>
    </row>
    <row r="838" spans="1:10" ht="15.75">
      <c r="A838" s="39">
        <f t="shared" ref="A838:A901" si="27">A837+1</f>
        <v>835</v>
      </c>
      <c r="B838" s="49" t="s">
        <v>202</v>
      </c>
      <c r="C838" s="49" t="s">
        <v>9908</v>
      </c>
      <c r="D838" s="49" t="s">
        <v>9909</v>
      </c>
      <c r="E838" s="49" t="s">
        <v>3592</v>
      </c>
      <c r="F838" s="49"/>
      <c r="G838" s="49" t="s">
        <v>8273</v>
      </c>
      <c r="H838" s="123">
        <v>465.91</v>
      </c>
      <c r="I838" s="35">
        <v>0.25</v>
      </c>
      <c r="J838" s="126">
        <f t="shared" si="26"/>
        <v>349.4325</v>
      </c>
    </row>
    <row r="839" spans="1:10" ht="15.75">
      <c r="A839" s="39">
        <f t="shared" si="27"/>
        <v>836</v>
      </c>
      <c r="B839" s="49" t="s">
        <v>202</v>
      </c>
      <c r="C839" s="49" t="s">
        <v>9910</v>
      </c>
      <c r="D839" s="49" t="s">
        <v>9911</v>
      </c>
      <c r="E839" s="49" t="s">
        <v>3592</v>
      </c>
      <c r="F839" s="49"/>
      <c r="G839" s="49" t="s">
        <v>8273</v>
      </c>
      <c r="H839" s="123">
        <v>465.28</v>
      </c>
      <c r="I839" s="35">
        <v>0.25</v>
      </c>
      <c r="J839" s="126">
        <f t="shared" si="26"/>
        <v>348.96</v>
      </c>
    </row>
    <row r="840" spans="1:10" ht="15.75">
      <c r="A840" s="39">
        <f t="shared" si="27"/>
        <v>837</v>
      </c>
      <c r="B840" s="49" t="s">
        <v>202</v>
      </c>
      <c r="C840" s="49" t="s">
        <v>9912</v>
      </c>
      <c r="D840" s="49" t="s">
        <v>9913</v>
      </c>
      <c r="E840" s="49" t="s">
        <v>3592</v>
      </c>
      <c r="F840" s="49"/>
      <c r="G840" s="49" t="s">
        <v>8273</v>
      </c>
      <c r="H840" s="123">
        <v>450.9</v>
      </c>
      <c r="I840" s="35">
        <v>0.25</v>
      </c>
      <c r="J840" s="126">
        <f t="shared" si="26"/>
        <v>338.17499999999995</v>
      </c>
    </row>
    <row r="841" spans="1:10" ht="15.75">
      <c r="A841" s="39">
        <f t="shared" si="27"/>
        <v>838</v>
      </c>
      <c r="B841" s="49" t="s">
        <v>202</v>
      </c>
      <c r="C841" s="49" t="s">
        <v>9914</v>
      </c>
      <c r="D841" s="49" t="s">
        <v>9915</v>
      </c>
      <c r="E841" s="49" t="s">
        <v>3592</v>
      </c>
      <c r="F841" s="49"/>
      <c r="G841" s="49" t="s">
        <v>8273</v>
      </c>
      <c r="H841" s="123">
        <v>462.27</v>
      </c>
      <c r="I841" s="35">
        <v>0.25</v>
      </c>
      <c r="J841" s="126">
        <f t="shared" si="26"/>
        <v>346.70249999999999</v>
      </c>
    </row>
    <row r="842" spans="1:10" ht="15.75">
      <c r="A842" s="39">
        <f t="shared" si="27"/>
        <v>839</v>
      </c>
      <c r="B842" s="49" t="s">
        <v>202</v>
      </c>
      <c r="C842" s="49" t="s">
        <v>9916</v>
      </c>
      <c r="D842" s="49" t="s">
        <v>9917</v>
      </c>
      <c r="E842" s="49" t="s">
        <v>3592</v>
      </c>
      <c r="F842" s="49"/>
      <c r="G842" s="49" t="s">
        <v>8273</v>
      </c>
      <c r="H842" s="123">
        <v>527.63</v>
      </c>
      <c r="I842" s="35">
        <v>0.25</v>
      </c>
      <c r="J842" s="126">
        <f t="shared" si="26"/>
        <v>395.72249999999997</v>
      </c>
    </row>
    <row r="843" spans="1:10" ht="15.75">
      <c r="A843" s="39">
        <f t="shared" si="27"/>
        <v>840</v>
      </c>
      <c r="B843" s="49" t="s">
        <v>202</v>
      </c>
      <c r="C843" s="49" t="s">
        <v>9918</v>
      </c>
      <c r="D843" s="49" t="s">
        <v>9919</v>
      </c>
      <c r="E843" s="49" t="s">
        <v>3592</v>
      </c>
      <c r="F843" s="49"/>
      <c r="G843" s="49" t="s">
        <v>8273</v>
      </c>
      <c r="H843" s="123">
        <v>556.62</v>
      </c>
      <c r="I843" s="35">
        <v>0.25</v>
      </c>
      <c r="J843" s="126">
        <f t="shared" si="26"/>
        <v>417.46500000000003</v>
      </c>
    </row>
    <row r="844" spans="1:10" ht="15.75">
      <c r="A844" s="39">
        <f t="shared" si="27"/>
        <v>841</v>
      </c>
      <c r="B844" s="49" t="s">
        <v>202</v>
      </c>
      <c r="C844" s="49" t="s">
        <v>9920</v>
      </c>
      <c r="D844" s="49" t="s">
        <v>9921</v>
      </c>
      <c r="E844" s="49" t="s">
        <v>3592</v>
      </c>
      <c r="F844" s="49"/>
      <c r="G844" s="49" t="s">
        <v>8273</v>
      </c>
      <c r="H844" s="123">
        <v>480.6</v>
      </c>
      <c r="I844" s="35">
        <v>0.25</v>
      </c>
      <c r="J844" s="126">
        <f t="shared" si="26"/>
        <v>360.45000000000005</v>
      </c>
    </row>
    <row r="845" spans="1:10" ht="15.75">
      <c r="A845" s="39">
        <f t="shared" si="27"/>
        <v>842</v>
      </c>
      <c r="B845" s="49" t="s">
        <v>202</v>
      </c>
      <c r="C845" s="49" t="s">
        <v>9922</v>
      </c>
      <c r="D845" s="49" t="s">
        <v>9923</v>
      </c>
      <c r="E845" s="49" t="s">
        <v>3592</v>
      </c>
      <c r="F845" s="49"/>
      <c r="G845" s="49" t="s">
        <v>8273</v>
      </c>
      <c r="H845" s="123">
        <v>436.61</v>
      </c>
      <c r="I845" s="35">
        <v>0.25</v>
      </c>
      <c r="J845" s="126">
        <f t="shared" si="26"/>
        <v>327.45749999999998</v>
      </c>
    </row>
    <row r="846" spans="1:10" ht="15.75">
      <c r="A846" s="39">
        <f t="shared" si="27"/>
        <v>843</v>
      </c>
      <c r="B846" s="49" t="s">
        <v>202</v>
      </c>
      <c r="C846" s="49" t="s">
        <v>9924</v>
      </c>
      <c r="D846" s="49" t="s">
        <v>9925</v>
      </c>
      <c r="E846" s="49" t="s">
        <v>3592</v>
      </c>
      <c r="F846" s="49"/>
      <c r="G846" s="49" t="s">
        <v>8273</v>
      </c>
      <c r="H846" s="123">
        <v>457.71</v>
      </c>
      <c r="I846" s="35">
        <v>0.25</v>
      </c>
      <c r="J846" s="126">
        <f t="shared" si="26"/>
        <v>343.28249999999997</v>
      </c>
    </row>
    <row r="847" spans="1:10" ht="15.75">
      <c r="A847" s="39">
        <f t="shared" si="27"/>
        <v>844</v>
      </c>
      <c r="B847" s="49" t="s">
        <v>202</v>
      </c>
      <c r="C847" s="49" t="s">
        <v>9926</v>
      </c>
      <c r="D847" s="49" t="s">
        <v>9927</v>
      </c>
      <c r="E847" s="49" t="s">
        <v>3592</v>
      </c>
      <c r="F847" s="49"/>
      <c r="G847" s="49" t="s">
        <v>8273</v>
      </c>
      <c r="H847" s="123">
        <v>448.52</v>
      </c>
      <c r="I847" s="35">
        <v>0.25</v>
      </c>
      <c r="J847" s="126">
        <f t="shared" si="26"/>
        <v>336.39</v>
      </c>
    </row>
    <row r="848" spans="1:10" ht="15.75">
      <c r="A848" s="39">
        <f t="shared" si="27"/>
        <v>845</v>
      </c>
      <c r="B848" s="49" t="s">
        <v>202</v>
      </c>
      <c r="C848" s="49" t="s">
        <v>9928</v>
      </c>
      <c r="D848" s="49" t="s">
        <v>9929</v>
      </c>
      <c r="E848" s="49" t="s">
        <v>3592</v>
      </c>
      <c r="F848" s="49"/>
      <c r="G848" s="49" t="s">
        <v>8273</v>
      </c>
      <c r="H848" s="123">
        <v>462.09</v>
      </c>
      <c r="I848" s="35">
        <v>0.25</v>
      </c>
      <c r="J848" s="126">
        <f t="shared" si="26"/>
        <v>346.5675</v>
      </c>
    </row>
    <row r="849" spans="1:10" ht="15.75">
      <c r="A849" s="39">
        <f t="shared" si="27"/>
        <v>846</v>
      </c>
      <c r="B849" s="49" t="s">
        <v>202</v>
      </c>
      <c r="C849" s="49" t="s">
        <v>9930</v>
      </c>
      <c r="D849" s="49" t="s">
        <v>9931</v>
      </c>
      <c r="E849" s="49" t="s">
        <v>3592</v>
      </c>
      <c r="F849" s="49"/>
      <c r="G849" s="49" t="s">
        <v>8273</v>
      </c>
      <c r="H849" s="123">
        <v>486.45</v>
      </c>
      <c r="I849" s="35">
        <v>0.25</v>
      </c>
      <c r="J849" s="126">
        <f t="shared" si="26"/>
        <v>364.83749999999998</v>
      </c>
    </row>
    <row r="850" spans="1:10" ht="15.75">
      <c r="A850" s="39">
        <f t="shared" si="27"/>
        <v>847</v>
      </c>
      <c r="B850" s="49" t="s">
        <v>202</v>
      </c>
      <c r="C850" s="49" t="s">
        <v>9932</v>
      </c>
      <c r="D850" s="49" t="s">
        <v>9933</v>
      </c>
      <c r="E850" s="49" t="s">
        <v>3592</v>
      </c>
      <c r="F850" s="49"/>
      <c r="G850" s="49" t="s">
        <v>8273</v>
      </c>
      <c r="H850" s="123">
        <v>449.48</v>
      </c>
      <c r="I850" s="35">
        <v>0.25</v>
      </c>
      <c r="J850" s="126">
        <f t="shared" si="26"/>
        <v>337.11</v>
      </c>
    </row>
    <row r="851" spans="1:10" ht="15.75">
      <c r="A851" s="39">
        <f t="shared" si="27"/>
        <v>848</v>
      </c>
      <c r="B851" s="49" t="s">
        <v>202</v>
      </c>
      <c r="C851" s="49" t="s">
        <v>9934</v>
      </c>
      <c r="D851" s="49" t="s">
        <v>9935</v>
      </c>
      <c r="E851" s="49" t="s">
        <v>3592</v>
      </c>
      <c r="F851" s="49"/>
      <c r="G851" s="49" t="s">
        <v>8273</v>
      </c>
      <c r="H851" s="123">
        <v>572.77</v>
      </c>
      <c r="I851" s="35">
        <v>0.25</v>
      </c>
      <c r="J851" s="126">
        <f t="shared" si="26"/>
        <v>429.57749999999999</v>
      </c>
    </row>
    <row r="852" spans="1:10" ht="15.75">
      <c r="A852" s="39">
        <f t="shared" si="27"/>
        <v>849</v>
      </c>
      <c r="B852" s="49" t="s">
        <v>202</v>
      </c>
      <c r="C852" s="49" t="s">
        <v>9936</v>
      </c>
      <c r="D852" s="49" t="s">
        <v>9937</v>
      </c>
      <c r="E852" s="49" t="s">
        <v>3592</v>
      </c>
      <c r="F852" s="49"/>
      <c r="G852" s="49" t="s">
        <v>8273</v>
      </c>
      <c r="H852" s="123">
        <v>793.41</v>
      </c>
      <c r="I852" s="35">
        <v>0.25</v>
      </c>
      <c r="J852" s="126">
        <f t="shared" si="26"/>
        <v>595.0575</v>
      </c>
    </row>
    <row r="853" spans="1:10" ht="15.75">
      <c r="A853" s="39">
        <f t="shared" si="27"/>
        <v>850</v>
      </c>
      <c r="B853" s="49" t="s">
        <v>202</v>
      </c>
      <c r="C853" s="49" t="s">
        <v>9938</v>
      </c>
      <c r="D853" s="49" t="s">
        <v>9939</v>
      </c>
      <c r="E853" s="49" t="s">
        <v>3592</v>
      </c>
      <c r="F853" s="49"/>
      <c r="G853" s="49" t="s">
        <v>8273</v>
      </c>
      <c r="H853" s="123">
        <v>1008.17</v>
      </c>
      <c r="I853" s="35">
        <v>0.25</v>
      </c>
      <c r="J853" s="126">
        <f t="shared" si="26"/>
        <v>756.12749999999994</v>
      </c>
    </row>
    <row r="854" spans="1:10" ht="15.75">
      <c r="A854" s="39">
        <f t="shared" si="27"/>
        <v>851</v>
      </c>
      <c r="B854" s="49" t="s">
        <v>202</v>
      </c>
      <c r="C854" s="49" t="s">
        <v>9940</v>
      </c>
      <c r="D854" s="49" t="s">
        <v>9941</v>
      </c>
      <c r="E854" s="49" t="s">
        <v>3592</v>
      </c>
      <c r="F854" s="49"/>
      <c r="G854" s="49" t="s">
        <v>8273</v>
      </c>
      <c r="H854" s="123">
        <v>1120.92</v>
      </c>
      <c r="I854" s="35">
        <v>0.25</v>
      </c>
      <c r="J854" s="126">
        <f t="shared" si="26"/>
        <v>840.69</v>
      </c>
    </row>
    <row r="855" spans="1:10" ht="15.75">
      <c r="A855" s="39">
        <f t="shared" si="27"/>
        <v>852</v>
      </c>
      <c r="B855" s="49" t="s">
        <v>202</v>
      </c>
      <c r="C855" s="49" t="s">
        <v>9942</v>
      </c>
      <c r="D855" s="49" t="s">
        <v>9943</v>
      </c>
      <c r="E855" s="49" t="s">
        <v>3592</v>
      </c>
      <c r="F855" s="49"/>
      <c r="G855" s="49" t="s">
        <v>8273</v>
      </c>
      <c r="H855" s="123">
        <v>1131.6600000000001</v>
      </c>
      <c r="I855" s="35">
        <v>0.25</v>
      </c>
      <c r="J855" s="126">
        <f t="shared" si="26"/>
        <v>848.74500000000012</v>
      </c>
    </row>
    <row r="856" spans="1:10" ht="15.75">
      <c r="A856" s="39">
        <f t="shared" si="27"/>
        <v>853</v>
      </c>
      <c r="B856" s="49" t="s">
        <v>202</v>
      </c>
      <c r="C856" s="49" t="s">
        <v>9944</v>
      </c>
      <c r="D856" s="49" t="s">
        <v>9945</v>
      </c>
      <c r="E856" s="49" t="s">
        <v>3592</v>
      </c>
      <c r="F856" s="49"/>
      <c r="G856" s="49" t="s">
        <v>8273</v>
      </c>
      <c r="H856" s="123">
        <v>954.69</v>
      </c>
      <c r="I856" s="35">
        <v>0.25</v>
      </c>
      <c r="J856" s="126">
        <f t="shared" si="26"/>
        <v>716.01750000000004</v>
      </c>
    </row>
    <row r="857" spans="1:10" ht="15.75">
      <c r="A857" s="39">
        <f t="shared" si="27"/>
        <v>854</v>
      </c>
      <c r="B857" s="49" t="s">
        <v>202</v>
      </c>
      <c r="C857" s="49" t="s">
        <v>9946</v>
      </c>
      <c r="D857" s="49" t="s">
        <v>9947</v>
      </c>
      <c r="E857" s="49" t="s">
        <v>3592</v>
      </c>
      <c r="F857" s="49"/>
      <c r="G857" s="49" t="s">
        <v>8273</v>
      </c>
      <c r="H857" s="123">
        <v>1014.23</v>
      </c>
      <c r="I857" s="35">
        <v>0.25</v>
      </c>
      <c r="J857" s="126">
        <f t="shared" si="26"/>
        <v>760.67250000000001</v>
      </c>
    </row>
    <row r="858" spans="1:10" ht="15.75">
      <c r="A858" s="39">
        <f t="shared" si="27"/>
        <v>855</v>
      </c>
      <c r="B858" s="49" t="s">
        <v>202</v>
      </c>
      <c r="C858" s="49" t="s">
        <v>9948</v>
      </c>
      <c r="D858" s="49" t="s">
        <v>9949</v>
      </c>
      <c r="E858" s="49" t="s">
        <v>3592</v>
      </c>
      <c r="F858" s="49"/>
      <c r="G858" s="49" t="s">
        <v>8273</v>
      </c>
      <c r="H858" s="123">
        <v>1071.29</v>
      </c>
      <c r="I858" s="35">
        <v>0.25</v>
      </c>
      <c r="J858" s="126">
        <f t="shared" si="26"/>
        <v>803.46749999999997</v>
      </c>
    </row>
    <row r="859" spans="1:10" ht="15.75">
      <c r="A859" s="39">
        <f t="shared" si="27"/>
        <v>856</v>
      </c>
      <c r="B859" s="49" t="s">
        <v>202</v>
      </c>
      <c r="C859" s="49" t="s">
        <v>9950</v>
      </c>
      <c r="D859" s="49" t="s">
        <v>9951</v>
      </c>
      <c r="E859" s="49" t="s">
        <v>3592</v>
      </c>
      <c r="F859" s="49"/>
      <c r="G859" s="49" t="s">
        <v>8273</v>
      </c>
      <c r="H859" s="123">
        <v>104.35</v>
      </c>
      <c r="I859" s="35">
        <v>0.25</v>
      </c>
      <c r="J859" s="126">
        <f t="shared" si="26"/>
        <v>78.262499999999989</v>
      </c>
    </row>
    <row r="860" spans="1:10" ht="15.75">
      <c r="A860" s="39">
        <f t="shared" si="27"/>
        <v>857</v>
      </c>
      <c r="B860" s="49" t="s">
        <v>202</v>
      </c>
      <c r="C860" s="49" t="s">
        <v>9952</v>
      </c>
      <c r="D860" s="49" t="s">
        <v>9953</v>
      </c>
      <c r="E860" s="49" t="s">
        <v>3592</v>
      </c>
      <c r="F860" s="49"/>
      <c r="G860" s="49" t="s">
        <v>8273</v>
      </c>
      <c r="H860" s="123">
        <v>223.94</v>
      </c>
      <c r="I860" s="35">
        <v>0.25</v>
      </c>
      <c r="J860" s="126">
        <f t="shared" si="26"/>
        <v>167.95499999999998</v>
      </c>
    </row>
    <row r="861" spans="1:10" ht="15.75">
      <c r="A861" s="39">
        <f t="shared" si="27"/>
        <v>858</v>
      </c>
      <c r="B861" s="49" t="s">
        <v>202</v>
      </c>
      <c r="C861" s="49" t="s">
        <v>9954</v>
      </c>
      <c r="D861" s="49" t="s">
        <v>9955</v>
      </c>
      <c r="E861" s="49" t="s">
        <v>3592</v>
      </c>
      <c r="F861" s="49"/>
      <c r="G861" s="49" t="s">
        <v>8273</v>
      </c>
      <c r="H861" s="123">
        <v>282.86</v>
      </c>
      <c r="I861" s="35">
        <v>0.25</v>
      </c>
      <c r="J861" s="126">
        <f t="shared" si="26"/>
        <v>212.14500000000001</v>
      </c>
    </row>
    <row r="862" spans="1:10" ht="15.75">
      <c r="A862" s="39">
        <f t="shared" si="27"/>
        <v>859</v>
      </c>
      <c r="B862" s="49" t="s">
        <v>202</v>
      </c>
      <c r="C862" s="49" t="s">
        <v>9956</v>
      </c>
      <c r="D862" s="49" t="s">
        <v>9957</v>
      </c>
      <c r="E862" s="49" t="s">
        <v>3592</v>
      </c>
      <c r="F862" s="49"/>
      <c r="G862" s="49" t="s">
        <v>8273</v>
      </c>
      <c r="H862" s="123">
        <v>95.87</v>
      </c>
      <c r="I862" s="35">
        <v>0.25</v>
      </c>
      <c r="J862" s="126">
        <f t="shared" si="26"/>
        <v>71.902500000000003</v>
      </c>
    </row>
    <row r="863" spans="1:10" ht="15.75">
      <c r="A863" s="39">
        <f t="shared" si="27"/>
        <v>860</v>
      </c>
      <c r="B863" s="49" t="s">
        <v>202</v>
      </c>
      <c r="C863" s="49" t="s">
        <v>9958</v>
      </c>
      <c r="D863" s="49" t="s">
        <v>9959</v>
      </c>
      <c r="E863" s="49" t="s">
        <v>3592</v>
      </c>
      <c r="F863" s="49"/>
      <c r="G863" s="49" t="s">
        <v>8273</v>
      </c>
      <c r="H863" s="123">
        <v>186.31</v>
      </c>
      <c r="I863" s="35">
        <v>0.25</v>
      </c>
      <c r="J863" s="126">
        <f t="shared" si="26"/>
        <v>139.73250000000002</v>
      </c>
    </row>
    <row r="864" spans="1:10" ht="15.75">
      <c r="A864" s="39">
        <f t="shared" si="27"/>
        <v>861</v>
      </c>
      <c r="B864" s="49" t="s">
        <v>202</v>
      </c>
      <c r="C864" s="49" t="s">
        <v>9960</v>
      </c>
      <c r="D864" s="49" t="s">
        <v>9961</v>
      </c>
      <c r="E864" s="49" t="s">
        <v>3592</v>
      </c>
      <c r="F864" s="49"/>
      <c r="G864" s="49" t="s">
        <v>8273</v>
      </c>
      <c r="H864" s="123">
        <v>313.97000000000003</v>
      </c>
      <c r="I864" s="35">
        <v>0.25</v>
      </c>
      <c r="J864" s="126">
        <f t="shared" si="26"/>
        <v>235.47750000000002</v>
      </c>
    </row>
    <row r="865" spans="1:10" ht="15.75">
      <c r="A865" s="39">
        <f t="shared" si="27"/>
        <v>862</v>
      </c>
      <c r="B865" s="49" t="s">
        <v>202</v>
      </c>
      <c r="C865" s="49" t="s">
        <v>9962</v>
      </c>
      <c r="D865" s="49" t="s">
        <v>9963</v>
      </c>
      <c r="E865" s="49" t="s">
        <v>3592</v>
      </c>
      <c r="F865" s="49"/>
      <c r="G865" s="49" t="s">
        <v>8273</v>
      </c>
      <c r="H865" s="123">
        <v>247.54</v>
      </c>
      <c r="I865" s="35">
        <v>0.25</v>
      </c>
      <c r="J865" s="126">
        <f t="shared" si="26"/>
        <v>185.655</v>
      </c>
    </row>
    <row r="866" spans="1:10" ht="15.75">
      <c r="A866" s="39">
        <f t="shared" si="27"/>
        <v>863</v>
      </c>
      <c r="B866" s="49" t="s">
        <v>202</v>
      </c>
      <c r="C866" s="49" t="s">
        <v>9964</v>
      </c>
      <c r="D866" s="49" t="s">
        <v>9965</v>
      </c>
      <c r="E866" s="49" t="s">
        <v>3592</v>
      </c>
      <c r="F866" s="49"/>
      <c r="G866" s="49" t="s">
        <v>8273</v>
      </c>
      <c r="H866" s="123">
        <v>43.4</v>
      </c>
      <c r="I866" s="35">
        <v>0.25</v>
      </c>
      <c r="J866" s="126">
        <f t="shared" si="26"/>
        <v>32.549999999999997</v>
      </c>
    </row>
    <row r="867" spans="1:10" ht="15.75">
      <c r="A867" s="39">
        <f t="shared" si="27"/>
        <v>864</v>
      </c>
      <c r="B867" s="49" t="s">
        <v>202</v>
      </c>
      <c r="C867" s="49" t="s">
        <v>9966</v>
      </c>
      <c r="D867" s="49" t="s">
        <v>9967</v>
      </c>
      <c r="E867" s="49" t="s">
        <v>3592</v>
      </c>
      <c r="F867" s="49"/>
      <c r="G867" s="49" t="s">
        <v>8273</v>
      </c>
      <c r="H867" s="123">
        <v>40.25</v>
      </c>
      <c r="I867" s="35">
        <v>0.25</v>
      </c>
      <c r="J867" s="126">
        <f t="shared" si="26"/>
        <v>30.1875</v>
      </c>
    </row>
    <row r="868" spans="1:10" ht="15.75">
      <c r="A868" s="39">
        <f t="shared" si="27"/>
        <v>865</v>
      </c>
      <c r="B868" s="49" t="s">
        <v>202</v>
      </c>
      <c r="C868" s="49" t="s">
        <v>9968</v>
      </c>
      <c r="D868" s="49" t="s">
        <v>9969</v>
      </c>
      <c r="E868" s="49" t="s">
        <v>3592</v>
      </c>
      <c r="F868" s="49"/>
      <c r="G868" s="49" t="s">
        <v>8273</v>
      </c>
      <c r="H868" s="123">
        <v>81.67</v>
      </c>
      <c r="I868" s="35">
        <v>0.25</v>
      </c>
      <c r="J868" s="126">
        <f t="shared" si="26"/>
        <v>61.252499999999998</v>
      </c>
    </row>
    <row r="869" spans="1:10" ht="15.75">
      <c r="A869" s="39">
        <f t="shared" si="27"/>
        <v>866</v>
      </c>
      <c r="B869" s="49" t="s">
        <v>202</v>
      </c>
      <c r="C869" s="49" t="s">
        <v>9970</v>
      </c>
      <c r="D869" s="49" t="s">
        <v>9971</v>
      </c>
      <c r="E869" s="49" t="s">
        <v>3592</v>
      </c>
      <c r="F869" s="49"/>
      <c r="G869" s="49" t="s">
        <v>8273</v>
      </c>
      <c r="H869" s="123">
        <v>232.22</v>
      </c>
      <c r="I869" s="35">
        <v>0.25</v>
      </c>
      <c r="J869" s="126">
        <f t="shared" si="26"/>
        <v>174.16499999999999</v>
      </c>
    </row>
    <row r="870" spans="1:10" ht="15.75">
      <c r="A870" s="39">
        <f t="shared" si="27"/>
        <v>867</v>
      </c>
      <c r="B870" s="49" t="s">
        <v>202</v>
      </c>
      <c r="C870" s="49" t="s">
        <v>9972</v>
      </c>
      <c r="D870" s="49" t="s">
        <v>9973</v>
      </c>
      <c r="E870" s="49" t="s">
        <v>3592</v>
      </c>
      <c r="F870" s="49"/>
      <c r="G870" s="49" t="s">
        <v>8273</v>
      </c>
      <c r="H870" s="123">
        <v>612.92999999999995</v>
      </c>
      <c r="I870" s="35">
        <v>0.25</v>
      </c>
      <c r="J870" s="126">
        <f t="shared" si="26"/>
        <v>459.69749999999999</v>
      </c>
    </row>
    <row r="871" spans="1:10" ht="15.75">
      <c r="A871" s="39">
        <f t="shared" si="27"/>
        <v>868</v>
      </c>
      <c r="B871" s="49" t="s">
        <v>202</v>
      </c>
      <c r="C871" s="49" t="s">
        <v>9974</v>
      </c>
      <c r="D871" s="49" t="s">
        <v>9975</v>
      </c>
      <c r="E871" s="49" t="s">
        <v>3592</v>
      </c>
      <c r="F871" s="49"/>
      <c r="G871" s="49" t="s">
        <v>8273</v>
      </c>
      <c r="H871" s="123">
        <v>703.68</v>
      </c>
      <c r="I871" s="35">
        <v>0.25</v>
      </c>
      <c r="J871" s="126">
        <f t="shared" si="26"/>
        <v>527.76</v>
      </c>
    </row>
    <row r="872" spans="1:10" ht="15.75">
      <c r="A872" s="39">
        <f t="shared" si="27"/>
        <v>869</v>
      </c>
      <c r="B872" s="49" t="s">
        <v>202</v>
      </c>
      <c r="C872" s="49" t="s">
        <v>9976</v>
      </c>
      <c r="D872" s="49" t="s">
        <v>9975</v>
      </c>
      <c r="E872" s="49" t="s">
        <v>3592</v>
      </c>
      <c r="F872" s="49"/>
      <c r="G872" s="49" t="s">
        <v>8273</v>
      </c>
      <c r="H872" s="123">
        <v>703.68</v>
      </c>
      <c r="I872" s="35">
        <v>0.25</v>
      </c>
      <c r="J872" s="126">
        <f t="shared" si="26"/>
        <v>527.76</v>
      </c>
    </row>
    <row r="873" spans="1:10" ht="15.75">
      <c r="A873" s="39">
        <f t="shared" si="27"/>
        <v>870</v>
      </c>
      <c r="B873" s="49" t="s">
        <v>202</v>
      </c>
      <c r="C873" s="49" t="s">
        <v>9977</v>
      </c>
      <c r="D873" s="49" t="s">
        <v>9978</v>
      </c>
      <c r="E873" s="49" t="s">
        <v>3592</v>
      </c>
      <c r="F873" s="49"/>
      <c r="G873" s="49" t="s">
        <v>8273</v>
      </c>
      <c r="H873" s="123">
        <v>716.73</v>
      </c>
      <c r="I873" s="35">
        <v>0.25</v>
      </c>
      <c r="J873" s="126">
        <f t="shared" si="26"/>
        <v>537.54750000000001</v>
      </c>
    </row>
    <row r="874" spans="1:10" ht="15.75">
      <c r="A874" s="39">
        <f t="shared" si="27"/>
        <v>871</v>
      </c>
      <c r="B874" s="49" t="s">
        <v>202</v>
      </c>
      <c r="C874" s="49" t="s">
        <v>9979</v>
      </c>
      <c r="D874" s="49" t="s">
        <v>9978</v>
      </c>
      <c r="E874" s="49" t="s">
        <v>3592</v>
      </c>
      <c r="F874" s="49"/>
      <c r="G874" s="49" t="s">
        <v>8273</v>
      </c>
      <c r="H874" s="123">
        <v>716.73</v>
      </c>
      <c r="I874" s="35">
        <v>0.25</v>
      </c>
      <c r="J874" s="126">
        <f t="shared" si="26"/>
        <v>537.54750000000001</v>
      </c>
    </row>
    <row r="875" spans="1:10" ht="15.75">
      <c r="A875" s="39">
        <f t="shared" si="27"/>
        <v>872</v>
      </c>
      <c r="B875" s="49" t="s">
        <v>202</v>
      </c>
      <c r="C875" s="49" t="s">
        <v>9980</v>
      </c>
      <c r="D875" s="49" t="s">
        <v>9973</v>
      </c>
      <c r="E875" s="49" t="s">
        <v>3592</v>
      </c>
      <c r="F875" s="49"/>
      <c r="G875" s="49" t="s">
        <v>8273</v>
      </c>
      <c r="H875" s="123">
        <v>612.92999999999995</v>
      </c>
      <c r="I875" s="35">
        <v>0.25</v>
      </c>
      <c r="J875" s="126">
        <f t="shared" si="26"/>
        <v>459.69749999999999</v>
      </c>
    </row>
    <row r="876" spans="1:10" ht="15.75">
      <c r="A876" s="39">
        <f t="shared" si="27"/>
        <v>873</v>
      </c>
      <c r="B876" s="49" t="s">
        <v>202</v>
      </c>
      <c r="C876" s="49" t="s">
        <v>9981</v>
      </c>
      <c r="D876" s="49" t="s">
        <v>9982</v>
      </c>
      <c r="E876" s="49" t="s">
        <v>3592</v>
      </c>
      <c r="F876" s="49"/>
      <c r="G876" s="49" t="s">
        <v>8273</v>
      </c>
      <c r="H876" s="123">
        <v>625.97</v>
      </c>
      <c r="I876" s="35">
        <v>0.25</v>
      </c>
      <c r="J876" s="126">
        <f t="shared" si="26"/>
        <v>469.47750000000002</v>
      </c>
    </row>
    <row r="877" spans="1:10" ht="15.75">
      <c r="A877" s="39">
        <f t="shared" si="27"/>
        <v>874</v>
      </c>
      <c r="B877" s="49" t="s">
        <v>202</v>
      </c>
      <c r="C877" s="49" t="s">
        <v>9983</v>
      </c>
      <c r="D877" s="49" t="s">
        <v>9982</v>
      </c>
      <c r="E877" s="49" t="s">
        <v>3592</v>
      </c>
      <c r="F877" s="49"/>
      <c r="G877" s="49" t="s">
        <v>8273</v>
      </c>
      <c r="H877" s="123">
        <v>625.97</v>
      </c>
      <c r="I877" s="35">
        <v>0.25</v>
      </c>
      <c r="J877" s="126">
        <f t="shared" si="26"/>
        <v>469.47750000000002</v>
      </c>
    </row>
    <row r="878" spans="1:10" ht="15.75">
      <c r="A878" s="39">
        <f t="shared" si="27"/>
        <v>875</v>
      </c>
      <c r="B878" s="49" t="s">
        <v>202</v>
      </c>
      <c r="C878" s="49" t="s">
        <v>9984</v>
      </c>
      <c r="D878" s="49" t="s">
        <v>9985</v>
      </c>
      <c r="E878" s="49" t="s">
        <v>3592</v>
      </c>
      <c r="F878" s="49"/>
      <c r="G878" s="49" t="s">
        <v>8273</v>
      </c>
      <c r="H878" s="123">
        <v>814.75</v>
      </c>
      <c r="I878" s="35">
        <v>0.25</v>
      </c>
      <c r="J878" s="126">
        <f t="shared" si="26"/>
        <v>611.0625</v>
      </c>
    </row>
    <row r="879" spans="1:10" ht="15.75">
      <c r="A879" s="39">
        <f t="shared" si="27"/>
        <v>876</v>
      </c>
      <c r="B879" s="49" t="s">
        <v>202</v>
      </c>
      <c r="C879" s="49" t="s">
        <v>9986</v>
      </c>
      <c r="D879" s="49" t="s">
        <v>9987</v>
      </c>
      <c r="E879" s="49" t="s">
        <v>3592</v>
      </c>
      <c r="F879" s="49"/>
      <c r="G879" s="49" t="s">
        <v>8273</v>
      </c>
      <c r="H879" s="123">
        <v>812.7</v>
      </c>
      <c r="I879" s="35">
        <v>0.25</v>
      </c>
      <c r="J879" s="126">
        <f t="shared" si="26"/>
        <v>609.52500000000009</v>
      </c>
    </row>
    <row r="880" spans="1:10" ht="15.75">
      <c r="A880" s="39">
        <f t="shared" si="27"/>
        <v>877</v>
      </c>
      <c r="B880" s="49" t="s">
        <v>202</v>
      </c>
      <c r="C880" s="49" t="s">
        <v>9988</v>
      </c>
      <c r="D880" s="49" t="s">
        <v>9989</v>
      </c>
      <c r="E880" s="49" t="s">
        <v>3592</v>
      </c>
      <c r="F880" s="49"/>
      <c r="G880" s="49" t="s">
        <v>8273</v>
      </c>
      <c r="H880" s="123">
        <v>674.87</v>
      </c>
      <c r="I880" s="35">
        <v>0.25</v>
      </c>
      <c r="J880" s="126">
        <f t="shared" si="26"/>
        <v>506.15250000000003</v>
      </c>
    </row>
    <row r="881" spans="1:10" ht="15.75">
      <c r="A881" s="39">
        <f t="shared" si="27"/>
        <v>878</v>
      </c>
      <c r="B881" s="49" t="s">
        <v>202</v>
      </c>
      <c r="C881" s="49" t="s">
        <v>9990</v>
      </c>
      <c r="D881" s="49" t="s">
        <v>9991</v>
      </c>
      <c r="E881" s="49" t="s">
        <v>3592</v>
      </c>
      <c r="F881" s="49"/>
      <c r="G881" s="49" t="s">
        <v>8273</v>
      </c>
      <c r="H881" s="123">
        <v>766</v>
      </c>
      <c r="I881" s="35">
        <v>0.25</v>
      </c>
      <c r="J881" s="126">
        <f t="shared" si="26"/>
        <v>574.5</v>
      </c>
    </row>
    <row r="882" spans="1:10" ht="15.75">
      <c r="A882" s="39">
        <f t="shared" si="27"/>
        <v>879</v>
      </c>
      <c r="B882" s="49" t="s">
        <v>202</v>
      </c>
      <c r="C882" s="49" t="s">
        <v>9992</v>
      </c>
      <c r="D882" s="49" t="s">
        <v>9991</v>
      </c>
      <c r="E882" s="49" t="s">
        <v>3592</v>
      </c>
      <c r="F882" s="49"/>
      <c r="G882" s="49" t="s">
        <v>8273</v>
      </c>
      <c r="H882" s="123">
        <v>766</v>
      </c>
      <c r="I882" s="35">
        <v>0.25</v>
      </c>
      <c r="J882" s="126">
        <f t="shared" si="26"/>
        <v>574.5</v>
      </c>
    </row>
    <row r="883" spans="1:10" ht="15.75">
      <c r="A883" s="39">
        <f t="shared" si="27"/>
        <v>880</v>
      </c>
      <c r="B883" s="49" t="s">
        <v>202</v>
      </c>
      <c r="C883" s="49" t="s">
        <v>9993</v>
      </c>
      <c r="D883" s="49" t="s">
        <v>9994</v>
      </c>
      <c r="E883" s="49" t="s">
        <v>3592</v>
      </c>
      <c r="F883" s="49"/>
      <c r="G883" s="49" t="s">
        <v>8273</v>
      </c>
      <c r="H883" s="123">
        <v>776.62</v>
      </c>
      <c r="I883" s="35">
        <v>0.25</v>
      </c>
      <c r="J883" s="126">
        <f t="shared" si="26"/>
        <v>582.46500000000003</v>
      </c>
    </row>
    <row r="884" spans="1:10" ht="15.75">
      <c r="A884" s="39">
        <f t="shared" si="27"/>
        <v>881</v>
      </c>
      <c r="B884" s="49" t="s">
        <v>202</v>
      </c>
      <c r="C884" s="49" t="s">
        <v>9995</v>
      </c>
      <c r="D884" s="49" t="s">
        <v>9996</v>
      </c>
      <c r="E884" s="49" t="s">
        <v>3592</v>
      </c>
      <c r="F884" s="49"/>
      <c r="G884" s="49" t="s">
        <v>8273</v>
      </c>
      <c r="H884" s="123">
        <v>776.62</v>
      </c>
      <c r="I884" s="35">
        <v>0.25</v>
      </c>
      <c r="J884" s="126">
        <f t="shared" si="26"/>
        <v>582.46500000000003</v>
      </c>
    </row>
    <row r="885" spans="1:10" ht="15.75">
      <c r="A885" s="39">
        <f t="shared" si="27"/>
        <v>882</v>
      </c>
      <c r="B885" s="49" t="s">
        <v>202</v>
      </c>
      <c r="C885" s="49" t="s">
        <v>9997</v>
      </c>
      <c r="D885" s="49" t="s">
        <v>9989</v>
      </c>
      <c r="E885" s="49" t="s">
        <v>3592</v>
      </c>
      <c r="F885" s="49"/>
      <c r="G885" s="49" t="s">
        <v>8273</v>
      </c>
      <c r="H885" s="123">
        <v>674.87</v>
      </c>
      <c r="I885" s="35">
        <v>0.25</v>
      </c>
      <c r="J885" s="126">
        <f t="shared" si="26"/>
        <v>506.15250000000003</v>
      </c>
    </row>
    <row r="886" spans="1:10" ht="15.75">
      <c r="A886" s="39">
        <f t="shared" si="27"/>
        <v>883</v>
      </c>
      <c r="B886" s="49" t="s">
        <v>202</v>
      </c>
      <c r="C886" s="49" t="s">
        <v>9998</v>
      </c>
      <c r="D886" s="49" t="s">
        <v>9999</v>
      </c>
      <c r="E886" s="49" t="s">
        <v>3592</v>
      </c>
      <c r="F886" s="49"/>
      <c r="G886" s="49" t="s">
        <v>8273</v>
      </c>
      <c r="H886" s="123">
        <v>685.5</v>
      </c>
      <c r="I886" s="35">
        <v>0.25</v>
      </c>
      <c r="J886" s="126">
        <f t="shared" si="26"/>
        <v>514.125</v>
      </c>
    </row>
    <row r="887" spans="1:10" ht="15.75">
      <c r="A887" s="39">
        <f t="shared" si="27"/>
        <v>884</v>
      </c>
      <c r="B887" s="49" t="s">
        <v>202</v>
      </c>
      <c r="C887" s="49" t="s">
        <v>10000</v>
      </c>
      <c r="D887" s="49" t="s">
        <v>9999</v>
      </c>
      <c r="E887" s="49" t="s">
        <v>3592</v>
      </c>
      <c r="F887" s="49"/>
      <c r="G887" s="49" t="s">
        <v>8273</v>
      </c>
      <c r="H887" s="123">
        <v>685.5</v>
      </c>
      <c r="I887" s="35">
        <v>0.25</v>
      </c>
      <c r="J887" s="126">
        <f t="shared" si="26"/>
        <v>514.125</v>
      </c>
    </row>
    <row r="888" spans="1:10" ht="15.75">
      <c r="A888" s="39">
        <f t="shared" si="27"/>
        <v>885</v>
      </c>
      <c r="B888" s="49" t="s">
        <v>202</v>
      </c>
      <c r="C888" s="49" t="s">
        <v>10001</v>
      </c>
      <c r="D888" s="49" t="s">
        <v>10002</v>
      </c>
      <c r="E888" s="49" t="s">
        <v>3592</v>
      </c>
      <c r="F888" s="49"/>
      <c r="G888" s="49" t="s">
        <v>8273</v>
      </c>
      <c r="H888" s="123">
        <v>496.72</v>
      </c>
      <c r="I888" s="35">
        <v>0.25</v>
      </c>
      <c r="J888" s="126">
        <f t="shared" si="26"/>
        <v>372.54</v>
      </c>
    </row>
    <row r="889" spans="1:10" ht="15.75">
      <c r="A889" s="39">
        <f t="shared" si="27"/>
        <v>886</v>
      </c>
      <c r="B889" s="49" t="s">
        <v>202</v>
      </c>
      <c r="C889" s="49" t="s">
        <v>10003</v>
      </c>
      <c r="D889" s="49" t="s">
        <v>10004</v>
      </c>
      <c r="E889" s="49" t="s">
        <v>3592</v>
      </c>
      <c r="F889" s="49"/>
      <c r="G889" s="49" t="s">
        <v>8273</v>
      </c>
      <c r="H889" s="123">
        <v>601.79</v>
      </c>
      <c r="I889" s="35">
        <v>0.25</v>
      </c>
      <c r="J889" s="126">
        <f t="shared" si="26"/>
        <v>451.34249999999997</v>
      </c>
    </row>
    <row r="890" spans="1:10" ht="15.75">
      <c r="A890" s="39">
        <f t="shared" si="27"/>
        <v>887</v>
      </c>
      <c r="B890" s="49" t="s">
        <v>202</v>
      </c>
      <c r="C890" s="49" t="s">
        <v>10005</v>
      </c>
      <c r="D890" s="49" t="s">
        <v>10006</v>
      </c>
      <c r="E890" s="49" t="s">
        <v>3592</v>
      </c>
      <c r="F890" s="49"/>
      <c r="G890" s="49" t="s">
        <v>8273</v>
      </c>
      <c r="H890" s="123">
        <v>443.15</v>
      </c>
      <c r="I890" s="35">
        <v>0.25</v>
      </c>
      <c r="J890" s="126">
        <f t="shared" ref="J890:J953" si="28">H890*(1-I890)</f>
        <v>332.36249999999995</v>
      </c>
    </row>
    <row r="891" spans="1:10" ht="15.75">
      <c r="A891" s="39">
        <f t="shared" si="27"/>
        <v>888</v>
      </c>
      <c r="B891" s="49" t="s">
        <v>202</v>
      </c>
      <c r="C891" s="49" t="s">
        <v>10007</v>
      </c>
      <c r="D891" s="49" t="s">
        <v>10008</v>
      </c>
      <c r="E891" s="49" t="s">
        <v>3592</v>
      </c>
      <c r="F891" s="49"/>
      <c r="G891" s="49" t="s">
        <v>8273</v>
      </c>
      <c r="H891" s="123">
        <v>544.69000000000005</v>
      </c>
      <c r="I891" s="35">
        <v>0.25</v>
      </c>
      <c r="J891" s="126">
        <f t="shared" si="28"/>
        <v>408.51750000000004</v>
      </c>
    </row>
    <row r="892" spans="1:10" ht="15.75">
      <c r="A892" s="39">
        <f t="shared" si="27"/>
        <v>889</v>
      </c>
      <c r="B892" s="49" t="s">
        <v>202</v>
      </c>
      <c r="C892" s="49" t="s">
        <v>10009</v>
      </c>
      <c r="D892" s="49" t="s">
        <v>10010</v>
      </c>
      <c r="E892" s="49" t="s">
        <v>3592</v>
      </c>
      <c r="F892" s="49"/>
      <c r="G892" s="49" t="s">
        <v>8273</v>
      </c>
      <c r="H892" s="123">
        <v>474.99</v>
      </c>
      <c r="I892" s="35">
        <v>0.25</v>
      </c>
      <c r="J892" s="126">
        <f t="shared" si="28"/>
        <v>356.24250000000001</v>
      </c>
    </row>
    <row r="893" spans="1:10" ht="15.75">
      <c r="A893" s="39">
        <f t="shared" si="27"/>
        <v>890</v>
      </c>
      <c r="B893" s="49" t="s">
        <v>202</v>
      </c>
      <c r="C893" s="49" t="s">
        <v>10011</v>
      </c>
      <c r="D893" s="49" t="s">
        <v>10012</v>
      </c>
      <c r="E893" s="49" t="s">
        <v>3592</v>
      </c>
      <c r="F893" s="49"/>
      <c r="G893" s="49" t="s">
        <v>8273</v>
      </c>
      <c r="H893" s="123">
        <v>600.86</v>
      </c>
      <c r="I893" s="35">
        <v>0.25</v>
      </c>
      <c r="J893" s="126">
        <f t="shared" si="28"/>
        <v>450.64499999999998</v>
      </c>
    </row>
    <row r="894" spans="1:10" ht="15.75">
      <c r="A894" s="39">
        <f t="shared" si="27"/>
        <v>891</v>
      </c>
      <c r="B894" s="49" t="s">
        <v>202</v>
      </c>
      <c r="C894" s="49" t="s">
        <v>10013</v>
      </c>
      <c r="D894" s="49" t="s">
        <v>10014</v>
      </c>
      <c r="E894" s="49" t="s">
        <v>3592</v>
      </c>
      <c r="F894" s="49"/>
      <c r="G894" s="49" t="s">
        <v>8273</v>
      </c>
      <c r="H894" s="123">
        <v>443.82</v>
      </c>
      <c r="I894" s="35">
        <v>0.25</v>
      </c>
      <c r="J894" s="126">
        <f t="shared" si="28"/>
        <v>332.86500000000001</v>
      </c>
    </row>
    <row r="895" spans="1:10" ht="15.75">
      <c r="A895" s="39">
        <f t="shared" si="27"/>
        <v>892</v>
      </c>
      <c r="B895" s="49" t="s">
        <v>202</v>
      </c>
      <c r="C895" s="49" t="s">
        <v>10015</v>
      </c>
      <c r="D895" s="49" t="s">
        <v>10016</v>
      </c>
      <c r="E895" s="49" t="s">
        <v>3592</v>
      </c>
      <c r="F895" s="49"/>
      <c r="G895" s="49" t="s">
        <v>8273</v>
      </c>
      <c r="H895" s="123">
        <v>471.82</v>
      </c>
      <c r="I895" s="35">
        <v>0.25</v>
      </c>
      <c r="J895" s="126">
        <f t="shared" si="28"/>
        <v>353.86500000000001</v>
      </c>
    </row>
    <row r="896" spans="1:10" ht="15.75">
      <c r="A896" s="39">
        <f t="shared" si="27"/>
        <v>893</v>
      </c>
      <c r="B896" s="49" t="s">
        <v>202</v>
      </c>
      <c r="C896" s="49" t="s">
        <v>10017</v>
      </c>
      <c r="D896" s="49" t="s">
        <v>10018</v>
      </c>
      <c r="E896" s="49" t="s">
        <v>3592</v>
      </c>
      <c r="F896" s="49"/>
      <c r="G896" s="49" t="s">
        <v>8273</v>
      </c>
      <c r="H896" s="123">
        <v>523.59</v>
      </c>
      <c r="I896" s="35">
        <v>0.25</v>
      </c>
      <c r="J896" s="126">
        <f t="shared" si="28"/>
        <v>392.6925</v>
      </c>
    </row>
    <row r="897" spans="1:10" ht="15.75">
      <c r="A897" s="39">
        <f t="shared" si="27"/>
        <v>894</v>
      </c>
      <c r="B897" s="49" t="s">
        <v>202</v>
      </c>
      <c r="C897" s="49" t="s">
        <v>10019</v>
      </c>
      <c r="D897" s="49" t="s">
        <v>10018</v>
      </c>
      <c r="E897" s="49" t="s">
        <v>3592</v>
      </c>
      <c r="F897" s="49"/>
      <c r="G897" s="49" t="s">
        <v>8273</v>
      </c>
      <c r="H897" s="123">
        <v>523.59</v>
      </c>
      <c r="I897" s="35">
        <v>0.25</v>
      </c>
      <c r="J897" s="126">
        <f t="shared" si="28"/>
        <v>392.6925</v>
      </c>
    </row>
    <row r="898" spans="1:10" ht="15.75">
      <c r="A898" s="39">
        <f t="shared" si="27"/>
        <v>895</v>
      </c>
      <c r="B898" s="49" t="s">
        <v>202</v>
      </c>
      <c r="C898" s="49" t="s">
        <v>10020</v>
      </c>
      <c r="D898" s="49" t="s">
        <v>10021</v>
      </c>
      <c r="E898" s="49" t="s">
        <v>3592</v>
      </c>
      <c r="F898" s="49"/>
      <c r="G898" s="49" t="s">
        <v>8273</v>
      </c>
      <c r="H898" s="123">
        <v>523.59</v>
      </c>
      <c r="I898" s="35">
        <v>0.25</v>
      </c>
      <c r="J898" s="126">
        <f t="shared" si="28"/>
        <v>392.6925</v>
      </c>
    </row>
    <row r="899" spans="1:10" ht="15.75">
      <c r="A899" s="39">
        <f t="shared" si="27"/>
        <v>896</v>
      </c>
      <c r="B899" s="49" t="s">
        <v>202</v>
      </c>
      <c r="C899" s="49" t="s">
        <v>10022</v>
      </c>
      <c r="D899" s="49" t="s">
        <v>10021</v>
      </c>
      <c r="E899" s="49" t="s">
        <v>3592</v>
      </c>
      <c r="F899" s="49"/>
      <c r="G899" s="49" t="s">
        <v>8273</v>
      </c>
      <c r="H899" s="123">
        <v>523.59</v>
      </c>
      <c r="I899" s="35">
        <v>0.25</v>
      </c>
      <c r="J899" s="126">
        <f t="shared" si="28"/>
        <v>392.6925</v>
      </c>
    </row>
    <row r="900" spans="1:10" ht="15.75">
      <c r="A900" s="39">
        <f t="shared" si="27"/>
        <v>897</v>
      </c>
      <c r="B900" s="49" t="s">
        <v>202</v>
      </c>
      <c r="C900" s="49" t="s">
        <v>10023</v>
      </c>
      <c r="D900" s="49" t="s">
        <v>10016</v>
      </c>
      <c r="E900" s="49" t="s">
        <v>3592</v>
      </c>
      <c r="F900" s="49"/>
      <c r="G900" s="49" t="s">
        <v>8273</v>
      </c>
      <c r="H900" s="123">
        <v>471.82</v>
      </c>
      <c r="I900" s="35">
        <v>0.25</v>
      </c>
      <c r="J900" s="126">
        <f t="shared" si="28"/>
        <v>353.86500000000001</v>
      </c>
    </row>
    <row r="901" spans="1:10" ht="15.75">
      <c r="A901" s="39">
        <f t="shared" si="27"/>
        <v>898</v>
      </c>
      <c r="B901" s="49" t="s">
        <v>202</v>
      </c>
      <c r="C901" s="49" t="s">
        <v>10024</v>
      </c>
      <c r="D901" s="49" t="s">
        <v>10025</v>
      </c>
      <c r="E901" s="49" t="s">
        <v>3592</v>
      </c>
      <c r="F901" s="49"/>
      <c r="G901" s="49" t="s">
        <v>8273</v>
      </c>
      <c r="H901" s="123">
        <v>471.82</v>
      </c>
      <c r="I901" s="35">
        <v>0.25</v>
      </c>
      <c r="J901" s="126">
        <f t="shared" si="28"/>
        <v>353.86500000000001</v>
      </c>
    </row>
    <row r="902" spans="1:10" ht="15.75">
      <c r="A902" s="39">
        <f t="shared" ref="A902:A955" si="29">A901+1</f>
        <v>899</v>
      </c>
      <c r="B902" s="49" t="s">
        <v>202</v>
      </c>
      <c r="C902" s="49" t="s">
        <v>10026</v>
      </c>
      <c r="D902" s="49" t="s">
        <v>10025</v>
      </c>
      <c r="E902" s="49" t="s">
        <v>3592</v>
      </c>
      <c r="F902" s="49"/>
      <c r="G902" s="49" t="s">
        <v>8273</v>
      </c>
      <c r="H902" s="123">
        <v>471.82</v>
      </c>
      <c r="I902" s="35">
        <v>0.25</v>
      </c>
      <c r="J902" s="126">
        <f t="shared" si="28"/>
        <v>353.86500000000001</v>
      </c>
    </row>
    <row r="903" spans="1:10" ht="15.75">
      <c r="A903" s="39">
        <f t="shared" si="29"/>
        <v>900</v>
      </c>
      <c r="B903" s="49" t="s">
        <v>202</v>
      </c>
      <c r="C903" s="49" t="s">
        <v>10027</v>
      </c>
      <c r="D903" s="49" t="s">
        <v>10028</v>
      </c>
      <c r="E903" s="49" t="s">
        <v>3592</v>
      </c>
      <c r="F903" s="49"/>
      <c r="G903" s="49" t="s">
        <v>8273</v>
      </c>
      <c r="H903" s="123">
        <v>574.5</v>
      </c>
      <c r="I903" s="35">
        <v>0.25</v>
      </c>
      <c r="J903" s="126">
        <f t="shared" si="28"/>
        <v>430.875</v>
      </c>
    </row>
    <row r="904" spans="1:10" ht="15.75">
      <c r="A904" s="39">
        <f t="shared" si="29"/>
        <v>901</v>
      </c>
      <c r="B904" s="49" t="s">
        <v>202</v>
      </c>
      <c r="C904" s="49" t="s">
        <v>10029</v>
      </c>
      <c r="D904" s="49" t="s">
        <v>10030</v>
      </c>
      <c r="E904" s="49" t="s">
        <v>3592</v>
      </c>
      <c r="F904" s="49"/>
      <c r="G904" s="49" t="s">
        <v>8273</v>
      </c>
      <c r="H904" s="123">
        <v>584.85</v>
      </c>
      <c r="I904" s="35">
        <v>0.25</v>
      </c>
      <c r="J904" s="126">
        <f t="shared" si="28"/>
        <v>438.63750000000005</v>
      </c>
    </row>
    <row r="905" spans="1:10" ht="15.75">
      <c r="A905" s="39">
        <f t="shared" si="29"/>
        <v>902</v>
      </c>
      <c r="B905" s="49" t="s">
        <v>202</v>
      </c>
      <c r="C905" s="49" t="s">
        <v>10031</v>
      </c>
      <c r="D905" s="49" t="s">
        <v>10032</v>
      </c>
      <c r="E905" s="49" t="s">
        <v>3592</v>
      </c>
      <c r="F905" s="49"/>
      <c r="G905" s="49" t="s">
        <v>8273</v>
      </c>
      <c r="H905" s="123">
        <v>43.4</v>
      </c>
      <c r="I905" s="35">
        <v>0.25</v>
      </c>
      <c r="J905" s="126">
        <f t="shared" si="28"/>
        <v>32.549999999999997</v>
      </c>
    </row>
    <row r="906" spans="1:10" ht="15.75">
      <c r="A906" s="39">
        <f t="shared" si="29"/>
        <v>903</v>
      </c>
      <c r="B906" s="49" t="s">
        <v>202</v>
      </c>
      <c r="C906" s="49" t="s">
        <v>10033</v>
      </c>
      <c r="D906" s="49" t="s">
        <v>10034</v>
      </c>
      <c r="E906" s="49" t="s">
        <v>3592</v>
      </c>
      <c r="F906" s="49"/>
      <c r="G906" s="49" t="s">
        <v>8273</v>
      </c>
      <c r="H906" s="123">
        <v>40.25</v>
      </c>
      <c r="I906" s="35">
        <v>0.25</v>
      </c>
      <c r="J906" s="126">
        <f t="shared" si="28"/>
        <v>30.1875</v>
      </c>
    </row>
    <row r="907" spans="1:10" ht="15.75">
      <c r="A907" s="39">
        <f t="shared" si="29"/>
        <v>904</v>
      </c>
      <c r="B907" s="49" t="s">
        <v>202</v>
      </c>
      <c r="C907" s="49" t="s">
        <v>10035</v>
      </c>
      <c r="D907" s="49" t="s">
        <v>10036</v>
      </c>
      <c r="E907" s="49" t="s">
        <v>3592</v>
      </c>
      <c r="F907" s="49"/>
      <c r="G907" s="49" t="s">
        <v>8273</v>
      </c>
      <c r="H907" s="123">
        <v>42.16</v>
      </c>
      <c r="I907" s="35">
        <v>0.25</v>
      </c>
      <c r="J907" s="126">
        <f t="shared" si="28"/>
        <v>31.619999999999997</v>
      </c>
    </row>
    <row r="908" spans="1:10" ht="15.75">
      <c r="A908" s="39">
        <f t="shared" si="29"/>
        <v>905</v>
      </c>
      <c r="B908" s="49" t="s">
        <v>202</v>
      </c>
      <c r="C908" s="49" t="s">
        <v>10037</v>
      </c>
      <c r="D908" s="49" t="s">
        <v>10038</v>
      </c>
      <c r="E908" s="49" t="s">
        <v>3592</v>
      </c>
      <c r="F908" s="49"/>
      <c r="G908" s="49" t="s">
        <v>8273</v>
      </c>
      <c r="H908" s="123">
        <v>31.15</v>
      </c>
      <c r="I908" s="35">
        <v>0.25</v>
      </c>
      <c r="J908" s="126">
        <f t="shared" si="28"/>
        <v>23.362499999999997</v>
      </c>
    </row>
    <row r="909" spans="1:10" ht="15.75">
      <c r="A909" s="39">
        <f t="shared" si="29"/>
        <v>906</v>
      </c>
      <c r="B909" s="49" t="s">
        <v>202</v>
      </c>
      <c r="C909" s="49" t="s">
        <v>10039</v>
      </c>
      <c r="D909" s="49" t="s">
        <v>10040</v>
      </c>
      <c r="E909" s="49" t="s">
        <v>3592</v>
      </c>
      <c r="F909" s="49"/>
      <c r="G909" s="49" t="s">
        <v>8273</v>
      </c>
      <c r="H909" s="123">
        <v>59.5</v>
      </c>
      <c r="I909" s="35">
        <v>0.25</v>
      </c>
      <c r="J909" s="126">
        <f t="shared" si="28"/>
        <v>44.625</v>
      </c>
    </row>
    <row r="910" spans="1:10" ht="15.75">
      <c r="A910" s="39">
        <f t="shared" si="29"/>
        <v>907</v>
      </c>
      <c r="B910" s="49" t="s">
        <v>202</v>
      </c>
      <c r="C910" s="49" t="s">
        <v>10041</v>
      </c>
      <c r="D910" s="49" t="s">
        <v>10042</v>
      </c>
      <c r="E910" s="49" t="s">
        <v>3592</v>
      </c>
      <c r="F910" s="49"/>
      <c r="G910" s="49" t="s">
        <v>8273</v>
      </c>
      <c r="H910" s="123">
        <v>68.48</v>
      </c>
      <c r="I910" s="35">
        <v>0.25</v>
      </c>
      <c r="J910" s="126">
        <f t="shared" si="28"/>
        <v>51.36</v>
      </c>
    </row>
    <row r="911" spans="1:10" ht="15.75">
      <c r="A911" s="39">
        <f t="shared" si="29"/>
        <v>908</v>
      </c>
      <c r="B911" s="49" t="s">
        <v>202</v>
      </c>
      <c r="C911" s="49" t="s">
        <v>10043</v>
      </c>
      <c r="D911" s="49" t="s">
        <v>10044</v>
      </c>
      <c r="E911" s="49" t="s">
        <v>3592</v>
      </c>
      <c r="F911" s="49"/>
      <c r="G911" s="49" t="s">
        <v>8273</v>
      </c>
      <c r="H911" s="123">
        <v>77.819999999999993</v>
      </c>
      <c r="I911" s="35">
        <v>0.25</v>
      </c>
      <c r="J911" s="126">
        <f t="shared" si="28"/>
        <v>58.364999999999995</v>
      </c>
    </row>
    <row r="912" spans="1:10" ht="15.75">
      <c r="A912" s="39">
        <f t="shared" si="29"/>
        <v>909</v>
      </c>
      <c r="B912" s="49" t="s">
        <v>202</v>
      </c>
      <c r="C912" s="49" t="s">
        <v>10045</v>
      </c>
      <c r="D912" s="49" t="s">
        <v>10046</v>
      </c>
      <c r="E912" s="49" t="s">
        <v>3592</v>
      </c>
      <c r="F912" s="49"/>
      <c r="G912" s="49" t="s">
        <v>8273</v>
      </c>
      <c r="H912" s="123">
        <v>74.319999999999993</v>
      </c>
      <c r="I912" s="35">
        <v>0.25</v>
      </c>
      <c r="J912" s="126">
        <f t="shared" si="28"/>
        <v>55.739999999999995</v>
      </c>
    </row>
    <row r="913" spans="1:10" ht="15.75">
      <c r="A913" s="39">
        <f t="shared" si="29"/>
        <v>910</v>
      </c>
      <c r="B913" s="49" t="s">
        <v>202</v>
      </c>
      <c r="C913" s="49" t="s">
        <v>10047</v>
      </c>
      <c r="D913" s="49" t="s">
        <v>10048</v>
      </c>
      <c r="E913" s="49" t="s">
        <v>3592</v>
      </c>
      <c r="F913" s="49"/>
      <c r="G913" s="49" t="s">
        <v>8273</v>
      </c>
      <c r="H913" s="123">
        <v>77</v>
      </c>
      <c r="I913" s="35">
        <v>0.25</v>
      </c>
      <c r="J913" s="126">
        <f t="shared" si="28"/>
        <v>57.75</v>
      </c>
    </row>
    <row r="914" spans="1:10" ht="15.75">
      <c r="A914" s="39">
        <f t="shared" si="29"/>
        <v>911</v>
      </c>
      <c r="B914" s="49" t="s">
        <v>202</v>
      </c>
      <c r="C914" s="49" t="s">
        <v>10049</v>
      </c>
      <c r="D914" s="49" t="s">
        <v>10050</v>
      </c>
      <c r="E914" s="49" t="s">
        <v>3592</v>
      </c>
      <c r="F914" s="49"/>
      <c r="G914" s="49" t="s">
        <v>8273</v>
      </c>
      <c r="H914" s="123">
        <v>586.83000000000004</v>
      </c>
      <c r="I914" s="35">
        <v>0.25</v>
      </c>
      <c r="J914" s="126">
        <f t="shared" si="28"/>
        <v>440.12250000000006</v>
      </c>
    </row>
    <row r="915" spans="1:10" ht="15.75">
      <c r="A915" s="39">
        <f t="shared" si="29"/>
        <v>912</v>
      </c>
      <c r="B915" s="49" t="s">
        <v>202</v>
      </c>
      <c r="C915" s="49" t="s">
        <v>10051</v>
      </c>
      <c r="D915" s="49" t="s">
        <v>10052</v>
      </c>
      <c r="E915" s="49" t="s">
        <v>3592</v>
      </c>
      <c r="F915" s="49"/>
      <c r="G915" s="49" t="s">
        <v>8273</v>
      </c>
      <c r="H915" s="123">
        <v>264.99</v>
      </c>
      <c r="I915" s="35">
        <v>0.25</v>
      </c>
      <c r="J915" s="126">
        <f t="shared" si="28"/>
        <v>198.74250000000001</v>
      </c>
    </row>
    <row r="916" spans="1:10" ht="15.75">
      <c r="A916" s="39">
        <f t="shared" si="29"/>
        <v>913</v>
      </c>
      <c r="B916" s="49" t="s">
        <v>202</v>
      </c>
      <c r="C916" s="49" t="s">
        <v>10053</v>
      </c>
      <c r="D916" s="49" t="s">
        <v>10054</v>
      </c>
      <c r="E916" s="49" t="s">
        <v>3592</v>
      </c>
      <c r="F916" s="49"/>
      <c r="G916" s="49" t="s">
        <v>8273</v>
      </c>
      <c r="H916" s="123">
        <v>277.37</v>
      </c>
      <c r="I916" s="35">
        <v>0.25</v>
      </c>
      <c r="J916" s="126">
        <f t="shared" si="28"/>
        <v>208.0275</v>
      </c>
    </row>
    <row r="917" spans="1:10" ht="15.75">
      <c r="A917" s="39">
        <f t="shared" si="29"/>
        <v>914</v>
      </c>
      <c r="B917" s="49" t="s">
        <v>202</v>
      </c>
      <c r="C917" s="49" t="s">
        <v>10055</v>
      </c>
      <c r="D917" s="49" t="s">
        <v>10056</v>
      </c>
      <c r="E917" s="49" t="s">
        <v>3592</v>
      </c>
      <c r="F917" s="49"/>
      <c r="G917" s="49" t="s">
        <v>8273</v>
      </c>
      <c r="H917" s="123">
        <v>277.37</v>
      </c>
      <c r="I917" s="35">
        <v>0.25</v>
      </c>
      <c r="J917" s="126">
        <f t="shared" si="28"/>
        <v>208.0275</v>
      </c>
    </row>
    <row r="918" spans="1:10" ht="15.75">
      <c r="A918" s="39">
        <f t="shared" si="29"/>
        <v>915</v>
      </c>
      <c r="B918" s="49" t="s">
        <v>202</v>
      </c>
      <c r="C918" s="49" t="s">
        <v>10057</v>
      </c>
      <c r="D918" s="49" t="s">
        <v>10058</v>
      </c>
      <c r="E918" s="49" t="s">
        <v>3592</v>
      </c>
      <c r="F918" s="49"/>
      <c r="G918" s="49" t="s">
        <v>8273</v>
      </c>
      <c r="H918" s="123">
        <v>284.77999999999997</v>
      </c>
      <c r="I918" s="35">
        <v>0.25</v>
      </c>
      <c r="J918" s="126">
        <f t="shared" si="28"/>
        <v>213.58499999999998</v>
      </c>
    </row>
    <row r="919" spans="1:10" ht="15.75">
      <c r="A919" s="39">
        <f t="shared" si="29"/>
        <v>916</v>
      </c>
      <c r="B919" s="49" t="s">
        <v>202</v>
      </c>
      <c r="C919" s="49" t="s">
        <v>10059</v>
      </c>
      <c r="D919" s="49" t="s">
        <v>10060</v>
      </c>
      <c r="E919" s="49" t="s">
        <v>3592</v>
      </c>
      <c r="F919" s="49"/>
      <c r="G919" s="49" t="s">
        <v>8273</v>
      </c>
      <c r="H919" s="123">
        <v>284.77999999999997</v>
      </c>
      <c r="I919" s="35">
        <v>0.25</v>
      </c>
      <c r="J919" s="126">
        <f t="shared" si="28"/>
        <v>213.58499999999998</v>
      </c>
    </row>
    <row r="920" spans="1:10" ht="15.75">
      <c r="A920" s="39">
        <f t="shared" si="29"/>
        <v>917</v>
      </c>
      <c r="B920" s="49" t="s">
        <v>202</v>
      </c>
      <c r="C920" s="49" t="s">
        <v>10061</v>
      </c>
      <c r="D920" s="49" t="s">
        <v>10062</v>
      </c>
      <c r="E920" s="49" t="s">
        <v>3592</v>
      </c>
      <c r="F920" s="49"/>
      <c r="G920" s="49" t="s">
        <v>8273</v>
      </c>
      <c r="H920" s="123">
        <v>272.45</v>
      </c>
      <c r="I920" s="35">
        <v>0.25</v>
      </c>
      <c r="J920" s="126">
        <f t="shared" si="28"/>
        <v>204.33749999999998</v>
      </c>
    </row>
    <row r="921" spans="1:10" ht="15.75">
      <c r="A921" s="39">
        <f t="shared" si="29"/>
        <v>918</v>
      </c>
      <c r="B921" s="49" t="s">
        <v>202</v>
      </c>
      <c r="C921" s="49" t="s">
        <v>10063</v>
      </c>
      <c r="D921" s="49" t="s">
        <v>10064</v>
      </c>
      <c r="E921" s="49" t="s">
        <v>3592</v>
      </c>
      <c r="F921" s="49"/>
      <c r="G921" s="49" t="s">
        <v>8273</v>
      </c>
      <c r="H921" s="123">
        <v>324.91000000000003</v>
      </c>
      <c r="I921" s="35">
        <v>0.25</v>
      </c>
      <c r="J921" s="126">
        <f t="shared" si="28"/>
        <v>243.6825</v>
      </c>
    </row>
    <row r="922" spans="1:10" ht="15.75">
      <c r="A922" s="39">
        <f t="shared" si="29"/>
        <v>919</v>
      </c>
      <c r="B922" s="49" t="s">
        <v>202</v>
      </c>
      <c r="C922" s="49" t="s">
        <v>10065</v>
      </c>
      <c r="D922" s="49" t="s">
        <v>10066</v>
      </c>
      <c r="E922" s="49" t="s">
        <v>3592</v>
      </c>
      <c r="F922" s="49"/>
      <c r="G922" s="49" t="s">
        <v>8273</v>
      </c>
      <c r="H922" s="123">
        <v>324.91000000000003</v>
      </c>
      <c r="I922" s="35">
        <v>0.25</v>
      </c>
      <c r="J922" s="126">
        <f t="shared" si="28"/>
        <v>243.6825</v>
      </c>
    </row>
    <row r="923" spans="1:10" ht="15.75">
      <c r="A923" s="39">
        <f t="shared" si="29"/>
        <v>920</v>
      </c>
      <c r="B923" s="49" t="s">
        <v>202</v>
      </c>
      <c r="C923" s="49" t="s">
        <v>10067</v>
      </c>
      <c r="D923" s="49" t="s">
        <v>10068</v>
      </c>
      <c r="E923" s="49" t="s">
        <v>3592</v>
      </c>
      <c r="F923" s="49"/>
      <c r="G923" s="49" t="s">
        <v>8273</v>
      </c>
      <c r="H923" s="123">
        <v>328.23</v>
      </c>
      <c r="I923" s="35">
        <v>0.25</v>
      </c>
      <c r="J923" s="126">
        <f t="shared" si="28"/>
        <v>246.17250000000001</v>
      </c>
    </row>
    <row r="924" spans="1:10" ht="15.75">
      <c r="A924" s="39">
        <f t="shared" si="29"/>
        <v>921</v>
      </c>
      <c r="B924" s="49" t="s">
        <v>202</v>
      </c>
      <c r="C924" s="49" t="s">
        <v>10069</v>
      </c>
      <c r="D924" s="49" t="s">
        <v>10068</v>
      </c>
      <c r="E924" s="49" t="s">
        <v>3592</v>
      </c>
      <c r="F924" s="49"/>
      <c r="G924" s="49" t="s">
        <v>8273</v>
      </c>
      <c r="H924" s="123">
        <v>328.23</v>
      </c>
      <c r="I924" s="35">
        <v>0.25</v>
      </c>
      <c r="J924" s="126">
        <f t="shared" si="28"/>
        <v>246.17250000000001</v>
      </c>
    </row>
    <row r="925" spans="1:10" ht="15.75">
      <c r="A925" s="39">
        <f t="shared" si="29"/>
        <v>922</v>
      </c>
      <c r="B925" s="49" t="s">
        <v>202</v>
      </c>
      <c r="C925" s="49" t="s">
        <v>10070</v>
      </c>
      <c r="D925" s="49" t="s">
        <v>10071</v>
      </c>
      <c r="E925" s="49" t="s">
        <v>3592</v>
      </c>
      <c r="F925" s="49"/>
      <c r="G925" s="49" t="s">
        <v>8273</v>
      </c>
      <c r="H925" s="123">
        <v>326.17</v>
      </c>
      <c r="I925" s="35">
        <v>0.25</v>
      </c>
      <c r="J925" s="126">
        <f t="shared" si="28"/>
        <v>244.6275</v>
      </c>
    </row>
    <row r="926" spans="1:10" ht="15.75">
      <c r="A926" s="39">
        <f t="shared" si="29"/>
        <v>923</v>
      </c>
      <c r="B926" s="49" t="s">
        <v>202</v>
      </c>
      <c r="C926" s="49" t="s">
        <v>10072</v>
      </c>
      <c r="D926" s="49" t="s">
        <v>10071</v>
      </c>
      <c r="E926" s="49" t="s">
        <v>3592</v>
      </c>
      <c r="F926" s="49"/>
      <c r="G926" s="49" t="s">
        <v>8273</v>
      </c>
      <c r="H926" s="123">
        <v>326.17</v>
      </c>
      <c r="I926" s="35">
        <v>0.25</v>
      </c>
      <c r="J926" s="126">
        <f t="shared" si="28"/>
        <v>244.6275</v>
      </c>
    </row>
    <row r="927" spans="1:10" ht="15.75">
      <c r="A927" s="39">
        <f t="shared" si="29"/>
        <v>924</v>
      </c>
      <c r="B927" s="49" t="s">
        <v>202</v>
      </c>
      <c r="C927" s="49" t="s">
        <v>10073</v>
      </c>
      <c r="D927" s="49" t="s">
        <v>10074</v>
      </c>
      <c r="E927" s="49" t="s">
        <v>3592</v>
      </c>
      <c r="F927" s="49"/>
      <c r="G927" s="49" t="s">
        <v>8273</v>
      </c>
      <c r="H927" s="123">
        <v>291.08</v>
      </c>
      <c r="I927" s="35">
        <v>0.25</v>
      </c>
      <c r="J927" s="126">
        <f t="shared" si="28"/>
        <v>218.31</v>
      </c>
    </row>
    <row r="928" spans="1:10" ht="15.75">
      <c r="A928" s="39">
        <f t="shared" si="29"/>
        <v>925</v>
      </c>
      <c r="B928" s="49" t="s">
        <v>202</v>
      </c>
      <c r="C928" s="49" t="s">
        <v>10075</v>
      </c>
      <c r="D928" s="49" t="s">
        <v>10076</v>
      </c>
      <c r="E928" s="49" t="s">
        <v>3592</v>
      </c>
      <c r="F928" s="49"/>
      <c r="G928" s="49" t="s">
        <v>8273</v>
      </c>
      <c r="H928" s="123">
        <v>443.33</v>
      </c>
      <c r="I928" s="35">
        <v>0.25</v>
      </c>
      <c r="J928" s="126">
        <f t="shared" si="28"/>
        <v>332.4975</v>
      </c>
    </row>
    <row r="929" spans="1:10" ht="15.75">
      <c r="A929" s="39">
        <f t="shared" si="29"/>
        <v>926</v>
      </c>
      <c r="B929" s="49" t="s">
        <v>202</v>
      </c>
      <c r="C929" s="49" t="s">
        <v>10077</v>
      </c>
      <c r="D929" s="49" t="s">
        <v>10078</v>
      </c>
      <c r="E929" s="49" t="s">
        <v>3592</v>
      </c>
      <c r="F929" s="49"/>
      <c r="G929" s="49" t="s">
        <v>8273</v>
      </c>
      <c r="H929" s="123">
        <v>396.67</v>
      </c>
      <c r="I929" s="35">
        <v>0.25</v>
      </c>
      <c r="J929" s="126">
        <f t="shared" si="28"/>
        <v>297.5025</v>
      </c>
    </row>
    <row r="930" spans="1:10" ht="15.75">
      <c r="A930" s="39">
        <f t="shared" si="29"/>
        <v>927</v>
      </c>
      <c r="B930" s="49" t="s">
        <v>202</v>
      </c>
      <c r="C930" s="49" t="s">
        <v>10079</v>
      </c>
      <c r="D930" s="49" t="s">
        <v>10080</v>
      </c>
      <c r="E930" s="49" t="s">
        <v>3592</v>
      </c>
      <c r="F930" s="49"/>
      <c r="G930" s="49" t="s">
        <v>8273</v>
      </c>
      <c r="H930" s="123">
        <v>413</v>
      </c>
      <c r="I930" s="35">
        <v>0.25</v>
      </c>
      <c r="J930" s="126">
        <f t="shared" si="28"/>
        <v>309.75</v>
      </c>
    </row>
    <row r="931" spans="1:10" ht="15.75">
      <c r="A931" s="39">
        <f t="shared" si="29"/>
        <v>928</v>
      </c>
      <c r="B931" s="49" t="s">
        <v>202</v>
      </c>
      <c r="C931" s="49" t="s">
        <v>10081</v>
      </c>
      <c r="D931" s="49" t="s">
        <v>10082</v>
      </c>
      <c r="E931" s="49" t="s">
        <v>3592</v>
      </c>
      <c r="F931" s="49"/>
      <c r="G931" s="49" t="s">
        <v>8273</v>
      </c>
      <c r="H931" s="123">
        <v>413</v>
      </c>
      <c r="I931" s="35">
        <v>0.25</v>
      </c>
      <c r="J931" s="126">
        <f t="shared" si="28"/>
        <v>309.75</v>
      </c>
    </row>
    <row r="932" spans="1:10" ht="15.75">
      <c r="A932" s="39">
        <f t="shared" si="29"/>
        <v>929</v>
      </c>
      <c r="B932" s="49" t="s">
        <v>202</v>
      </c>
      <c r="C932" s="49" t="s">
        <v>10083</v>
      </c>
      <c r="D932" s="49" t="s">
        <v>10084</v>
      </c>
      <c r="E932" s="49" t="s">
        <v>3592</v>
      </c>
      <c r="F932" s="49"/>
      <c r="G932" s="49" t="s">
        <v>8273</v>
      </c>
      <c r="H932" s="123">
        <v>420</v>
      </c>
      <c r="I932" s="35">
        <v>0.25</v>
      </c>
      <c r="J932" s="126">
        <f t="shared" si="28"/>
        <v>315</v>
      </c>
    </row>
    <row r="933" spans="1:10" ht="15.75">
      <c r="A933" s="39">
        <f t="shared" si="29"/>
        <v>930</v>
      </c>
      <c r="B933" s="49" t="s">
        <v>202</v>
      </c>
      <c r="C933" s="49" t="s">
        <v>10085</v>
      </c>
      <c r="D933" s="49" t="s">
        <v>10086</v>
      </c>
      <c r="E933" s="49" t="s">
        <v>3592</v>
      </c>
      <c r="F933" s="49"/>
      <c r="G933" s="49" t="s">
        <v>8273</v>
      </c>
      <c r="H933" s="123">
        <v>420</v>
      </c>
      <c r="I933" s="35">
        <v>0.25</v>
      </c>
      <c r="J933" s="126">
        <f t="shared" si="28"/>
        <v>315</v>
      </c>
    </row>
    <row r="934" spans="1:10" ht="15.75">
      <c r="A934" s="39">
        <f t="shared" si="29"/>
        <v>931</v>
      </c>
      <c r="B934" s="49" t="s">
        <v>202</v>
      </c>
      <c r="C934" s="49" t="s">
        <v>10087</v>
      </c>
      <c r="D934" s="49" t="s">
        <v>10088</v>
      </c>
      <c r="E934" s="49" t="s">
        <v>3592</v>
      </c>
      <c r="F934" s="49"/>
      <c r="G934" s="49" t="s">
        <v>8273</v>
      </c>
      <c r="H934" s="123">
        <v>408.33</v>
      </c>
      <c r="I934" s="35">
        <v>0.25</v>
      </c>
      <c r="J934" s="126">
        <f t="shared" si="28"/>
        <v>306.2475</v>
      </c>
    </row>
    <row r="935" spans="1:10" ht="15.75">
      <c r="A935" s="39">
        <f t="shared" si="29"/>
        <v>932</v>
      </c>
      <c r="B935" s="49" t="s">
        <v>202</v>
      </c>
      <c r="C935" s="49" t="s">
        <v>10089</v>
      </c>
      <c r="D935" s="49" t="s">
        <v>10088</v>
      </c>
      <c r="E935" s="49" t="s">
        <v>3592</v>
      </c>
      <c r="F935" s="49"/>
      <c r="G935" s="49" t="s">
        <v>8273</v>
      </c>
      <c r="H935" s="123">
        <v>408.33</v>
      </c>
      <c r="I935" s="35">
        <v>0.25</v>
      </c>
      <c r="J935" s="126">
        <f t="shared" si="28"/>
        <v>306.2475</v>
      </c>
    </row>
    <row r="936" spans="1:10" ht="15.75">
      <c r="A936" s="39">
        <f t="shared" si="29"/>
        <v>933</v>
      </c>
      <c r="B936" s="49" t="s">
        <v>202</v>
      </c>
      <c r="C936" s="49" t="s">
        <v>10090</v>
      </c>
      <c r="D936" s="49" t="s">
        <v>10091</v>
      </c>
      <c r="E936" s="49" t="s">
        <v>3592</v>
      </c>
      <c r="F936" s="49"/>
      <c r="G936" s="49" t="s">
        <v>8273</v>
      </c>
      <c r="H936" s="123">
        <v>338.33</v>
      </c>
      <c r="I936" s="35">
        <v>0.25</v>
      </c>
      <c r="J936" s="126">
        <f t="shared" si="28"/>
        <v>253.7475</v>
      </c>
    </row>
    <row r="937" spans="1:10" ht="15.75">
      <c r="A937" s="39">
        <f t="shared" si="29"/>
        <v>934</v>
      </c>
      <c r="B937" s="49" t="s">
        <v>202</v>
      </c>
      <c r="C937" s="49" t="s">
        <v>10092</v>
      </c>
      <c r="D937" s="49" t="s">
        <v>10093</v>
      </c>
      <c r="E937" s="49" t="s">
        <v>3592</v>
      </c>
      <c r="F937" s="49"/>
      <c r="G937" s="49" t="s">
        <v>8273</v>
      </c>
      <c r="H937" s="123">
        <v>488.84</v>
      </c>
      <c r="I937" s="35">
        <v>0.25</v>
      </c>
      <c r="J937" s="126">
        <f t="shared" si="28"/>
        <v>366.63</v>
      </c>
    </row>
    <row r="938" spans="1:10" ht="15.75">
      <c r="A938" s="39">
        <f t="shared" si="29"/>
        <v>935</v>
      </c>
      <c r="B938" s="49" t="s">
        <v>202</v>
      </c>
      <c r="C938" s="49" t="s">
        <v>10094</v>
      </c>
      <c r="D938" s="49" t="s">
        <v>10095</v>
      </c>
      <c r="E938" s="49" t="s">
        <v>3592</v>
      </c>
      <c r="F938" s="49"/>
      <c r="G938" s="49" t="s">
        <v>8273</v>
      </c>
      <c r="H938" s="123">
        <v>431.09</v>
      </c>
      <c r="I938" s="35">
        <v>0.25</v>
      </c>
      <c r="J938" s="126">
        <f t="shared" si="28"/>
        <v>323.3175</v>
      </c>
    </row>
    <row r="939" spans="1:10" ht="15.75">
      <c r="A939" s="39">
        <f t="shared" si="29"/>
        <v>936</v>
      </c>
      <c r="B939" s="49" t="s">
        <v>202</v>
      </c>
      <c r="C939" s="49" t="s">
        <v>10096</v>
      </c>
      <c r="D939" s="49" t="s">
        <v>10097</v>
      </c>
      <c r="E939" s="49" t="s">
        <v>3592</v>
      </c>
      <c r="F939" s="49"/>
      <c r="G939" s="49" t="s">
        <v>8273</v>
      </c>
      <c r="H939" s="123">
        <v>430.52</v>
      </c>
      <c r="I939" s="35">
        <v>0.25</v>
      </c>
      <c r="J939" s="126">
        <f t="shared" si="28"/>
        <v>322.89</v>
      </c>
    </row>
    <row r="940" spans="1:10" ht="15.75">
      <c r="A940" s="39">
        <f t="shared" si="29"/>
        <v>937</v>
      </c>
      <c r="B940" s="49" t="s">
        <v>202</v>
      </c>
      <c r="C940" s="49" t="s">
        <v>10098</v>
      </c>
      <c r="D940" s="49" t="s">
        <v>10099</v>
      </c>
      <c r="E940" s="49" t="s">
        <v>3592</v>
      </c>
      <c r="F940" s="49"/>
      <c r="G940" s="49" t="s">
        <v>8273</v>
      </c>
      <c r="H940" s="123">
        <v>107.63</v>
      </c>
      <c r="I940" s="35">
        <v>0.25</v>
      </c>
      <c r="J940" s="126">
        <f t="shared" si="28"/>
        <v>80.722499999999997</v>
      </c>
    </row>
    <row r="941" spans="1:10" ht="15.75">
      <c r="A941" s="39">
        <f t="shared" si="29"/>
        <v>938</v>
      </c>
      <c r="B941" s="49" t="s">
        <v>202</v>
      </c>
      <c r="C941" s="49" t="s">
        <v>10100</v>
      </c>
      <c r="D941" s="49" t="s">
        <v>10101</v>
      </c>
      <c r="E941" s="49" t="s">
        <v>3592</v>
      </c>
      <c r="F941" s="49"/>
      <c r="G941" s="49" t="s">
        <v>8273</v>
      </c>
      <c r="H941" s="123">
        <v>24.94</v>
      </c>
      <c r="I941" s="35">
        <v>0.25</v>
      </c>
      <c r="J941" s="126">
        <f t="shared" si="28"/>
        <v>18.705000000000002</v>
      </c>
    </row>
    <row r="942" spans="1:10" ht="15.75">
      <c r="A942" s="39">
        <f t="shared" si="29"/>
        <v>939</v>
      </c>
      <c r="B942" s="49" t="s">
        <v>202</v>
      </c>
      <c r="C942" s="49" t="s">
        <v>10102</v>
      </c>
      <c r="D942" s="49" t="s">
        <v>10103</v>
      </c>
      <c r="E942" s="49" t="s">
        <v>3592</v>
      </c>
      <c r="F942" s="49"/>
      <c r="G942" s="49" t="s">
        <v>8273</v>
      </c>
      <c r="H942" s="123">
        <v>182</v>
      </c>
      <c r="I942" s="35">
        <v>0.25</v>
      </c>
      <c r="J942" s="126">
        <f t="shared" si="28"/>
        <v>136.5</v>
      </c>
    </row>
    <row r="943" spans="1:10" ht="15.75">
      <c r="A943" s="39">
        <f t="shared" si="29"/>
        <v>940</v>
      </c>
      <c r="B943" s="49" t="s">
        <v>202</v>
      </c>
      <c r="C943" s="49" t="s">
        <v>10104</v>
      </c>
      <c r="D943" s="49" t="s">
        <v>10105</v>
      </c>
      <c r="E943" s="49" t="s">
        <v>3592</v>
      </c>
      <c r="F943" s="49"/>
      <c r="G943" s="49" t="s">
        <v>8273</v>
      </c>
      <c r="H943" s="123">
        <v>221.67</v>
      </c>
      <c r="I943" s="35">
        <v>0.25</v>
      </c>
      <c r="J943" s="126">
        <f t="shared" si="28"/>
        <v>166.2525</v>
      </c>
    </row>
    <row r="944" spans="1:10" ht="15.75">
      <c r="A944" s="39">
        <f t="shared" si="29"/>
        <v>941</v>
      </c>
      <c r="B944" s="49" t="s">
        <v>202</v>
      </c>
      <c r="C944" s="49" t="s">
        <v>10106</v>
      </c>
      <c r="D944" s="49" t="s">
        <v>10107</v>
      </c>
      <c r="E944" s="49" t="s">
        <v>3592</v>
      </c>
      <c r="F944" s="49"/>
      <c r="G944" s="49" t="s">
        <v>8273</v>
      </c>
      <c r="H944" s="123">
        <v>226.34</v>
      </c>
      <c r="I944" s="35">
        <v>0.25</v>
      </c>
      <c r="J944" s="126">
        <f t="shared" si="28"/>
        <v>169.755</v>
      </c>
    </row>
    <row r="945" spans="1:10" ht="15.75">
      <c r="A945" s="39">
        <f t="shared" si="29"/>
        <v>942</v>
      </c>
      <c r="B945" s="49" t="s">
        <v>202</v>
      </c>
      <c r="C945" s="49" t="s">
        <v>10108</v>
      </c>
      <c r="D945" s="49" t="s">
        <v>10107</v>
      </c>
      <c r="E945" s="49" t="s">
        <v>3592</v>
      </c>
      <c r="F945" s="49"/>
      <c r="G945" s="49" t="s">
        <v>8273</v>
      </c>
      <c r="H945" s="123">
        <v>221.67</v>
      </c>
      <c r="I945" s="35">
        <v>0.25</v>
      </c>
      <c r="J945" s="126">
        <f t="shared" si="28"/>
        <v>166.2525</v>
      </c>
    </row>
    <row r="946" spans="1:10" ht="15.75">
      <c r="A946" s="39">
        <f t="shared" si="29"/>
        <v>943</v>
      </c>
      <c r="B946" s="49" t="s">
        <v>202</v>
      </c>
      <c r="C946" s="49" t="s">
        <v>10109</v>
      </c>
      <c r="D946" s="49" t="s">
        <v>10110</v>
      </c>
      <c r="E946" s="49" t="s">
        <v>3592</v>
      </c>
      <c r="F946" s="49"/>
      <c r="G946" s="49" t="s">
        <v>8273</v>
      </c>
      <c r="H946" s="123">
        <v>37.340000000000003</v>
      </c>
      <c r="I946" s="35">
        <v>0.25</v>
      </c>
      <c r="J946" s="126">
        <f t="shared" si="28"/>
        <v>28.005000000000003</v>
      </c>
    </row>
    <row r="947" spans="1:10" ht="15.75">
      <c r="A947" s="39">
        <f t="shared" si="29"/>
        <v>944</v>
      </c>
      <c r="B947" s="49" t="s">
        <v>202</v>
      </c>
      <c r="C947" s="49" t="s">
        <v>10111</v>
      </c>
      <c r="D947" s="49" t="s">
        <v>10112</v>
      </c>
      <c r="E947" s="49" t="s">
        <v>3592</v>
      </c>
      <c r="F947" s="49"/>
      <c r="G947" s="49" t="s">
        <v>8273</v>
      </c>
      <c r="H947" s="123">
        <v>70</v>
      </c>
      <c r="I947" s="35">
        <v>0.25</v>
      </c>
      <c r="J947" s="126">
        <f t="shared" si="28"/>
        <v>52.5</v>
      </c>
    </row>
    <row r="948" spans="1:10" ht="15.75">
      <c r="A948" s="39">
        <f t="shared" si="29"/>
        <v>945</v>
      </c>
      <c r="B948" s="49" t="s">
        <v>202</v>
      </c>
      <c r="C948" s="49" t="s">
        <v>10113</v>
      </c>
      <c r="D948" s="49" t="s">
        <v>10114</v>
      </c>
      <c r="E948" s="49" t="s">
        <v>3592</v>
      </c>
      <c r="F948" s="49"/>
      <c r="G948" s="49" t="s">
        <v>8273</v>
      </c>
      <c r="H948" s="123">
        <v>300.49</v>
      </c>
      <c r="I948" s="35">
        <v>0.25</v>
      </c>
      <c r="J948" s="126">
        <f t="shared" si="28"/>
        <v>225.36750000000001</v>
      </c>
    </row>
    <row r="949" spans="1:10" ht="15.75">
      <c r="A949" s="39">
        <f t="shared" si="29"/>
        <v>946</v>
      </c>
      <c r="B949" s="49" t="s">
        <v>202</v>
      </c>
      <c r="C949" s="49" t="s">
        <v>10115</v>
      </c>
      <c r="D949" s="49" t="s">
        <v>10116</v>
      </c>
      <c r="E949" s="49" t="s">
        <v>3592</v>
      </c>
      <c r="F949" s="49"/>
      <c r="G949" s="49" t="s">
        <v>8273</v>
      </c>
      <c r="H949" s="123">
        <v>344.23</v>
      </c>
      <c r="I949" s="35">
        <v>0.25</v>
      </c>
      <c r="J949" s="126">
        <f t="shared" si="28"/>
        <v>258.17250000000001</v>
      </c>
    </row>
    <row r="950" spans="1:10" ht="15.75">
      <c r="A950" s="39">
        <f t="shared" si="29"/>
        <v>947</v>
      </c>
      <c r="B950" s="49" t="s">
        <v>202</v>
      </c>
      <c r="C950" s="49" t="s">
        <v>10117</v>
      </c>
      <c r="D950" s="49" t="s">
        <v>10118</v>
      </c>
      <c r="E950" s="49" t="s">
        <v>3592</v>
      </c>
      <c r="F950" s="49"/>
      <c r="G950" s="49" t="s">
        <v>8273</v>
      </c>
      <c r="H950" s="123">
        <v>308.95999999999998</v>
      </c>
      <c r="I950" s="35">
        <v>0.25</v>
      </c>
      <c r="J950" s="126">
        <f t="shared" si="28"/>
        <v>231.71999999999997</v>
      </c>
    </row>
    <row r="951" spans="1:10" ht="15.75">
      <c r="A951" s="39">
        <f t="shared" si="29"/>
        <v>948</v>
      </c>
      <c r="B951" s="49" t="s">
        <v>202</v>
      </c>
      <c r="C951" s="49" t="s">
        <v>10119</v>
      </c>
      <c r="D951" s="49" t="s">
        <v>10120</v>
      </c>
      <c r="E951" s="49" t="s">
        <v>3592</v>
      </c>
      <c r="F951" s="49"/>
      <c r="G951" s="49" t="s">
        <v>8273</v>
      </c>
      <c r="H951" s="123">
        <v>308.95999999999998</v>
      </c>
      <c r="I951" s="35">
        <v>0.25</v>
      </c>
      <c r="J951" s="126">
        <f t="shared" si="28"/>
        <v>231.71999999999997</v>
      </c>
    </row>
    <row r="952" spans="1:10" ht="15.75">
      <c r="A952" s="39">
        <f t="shared" si="29"/>
        <v>949</v>
      </c>
      <c r="B952" s="49" t="s">
        <v>202</v>
      </c>
      <c r="C952" s="49" t="s">
        <v>10121</v>
      </c>
      <c r="D952" s="49" t="s">
        <v>10122</v>
      </c>
      <c r="E952" s="49" t="s">
        <v>3592</v>
      </c>
      <c r="F952" s="49"/>
      <c r="G952" s="49" t="s">
        <v>8273</v>
      </c>
      <c r="H952" s="123">
        <v>372.44</v>
      </c>
      <c r="I952" s="35">
        <v>0.25</v>
      </c>
      <c r="J952" s="126">
        <f t="shared" si="28"/>
        <v>279.33</v>
      </c>
    </row>
    <row r="953" spans="1:10" ht="15.75">
      <c r="A953" s="39">
        <f t="shared" si="29"/>
        <v>950</v>
      </c>
      <c r="B953" s="49" t="s">
        <v>202</v>
      </c>
      <c r="C953" s="49" t="s">
        <v>10123</v>
      </c>
      <c r="D953" s="49" t="s">
        <v>10124</v>
      </c>
      <c r="E953" s="49" t="s">
        <v>3592</v>
      </c>
      <c r="F953" s="49"/>
      <c r="G953" s="49" t="s">
        <v>8273</v>
      </c>
      <c r="H953" s="123">
        <v>372.44</v>
      </c>
      <c r="I953" s="35">
        <v>0.25</v>
      </c>
      <c r="J953" s="126">
        <f t="shared" si="28"/>
        <v>279.33</v>
      </c>
    </row>
    <row r="954" spans="1:10" ht="15.75">
      <c r="A954" s="39">
        <f t="shared" si="29"/>
        <v>951</v>
      </c>
      <c r="B954" s="49" t="s">
        <v>202</v>
      </c>
      <c r="C954" s="49" t="s">
        <v>10125</v>
      </c>
      <c r="D954" s="49" t="s">
        <v>10126</v>
      </c>
      <c r="E954" s="49" t="s">
        <v>3592</v>
      </c>
      <c r="F954" s="49"/>
      <c r="G954" s="49" t="s">
        <v>8273</v>
      </c>
      <c r="H954" s="123">
        <v>290.62</v>
      </c>
      <c r="I954" s="35">
        <v>0.25</v>
      </c>
      <c r="J954" s="126">
        <f t="shared" ref="J954:J955" si="30">H954*(1-I954)</f>
        <v>217.965</v>
      </c>
    </row>
    <row r="955" spans="1:10" ht="15.75">
      <c r="A955" s="39">
        <f t="shared" si="29"/>
        <v>952</v>
      </c>
      <c r="B955" s="49" t="s">
        <v>202</v>
      </c>
      <c r="C955" s="49" t="s">
        <v>10127</v>
      </c>
      <c r="D955" s="49" t="s">
        <v>10128</v>
      </c>
      <c r="E955" s="49" t="s">
        <v>3592</v>
      </c>
      <c r="F955" s="49"/>
      <c r="G955" s="49" t="s">
        <v>8273</v>
      </c>
      <c r="H955" s="123">
        <v>290.62</v>
      </c>
      <c r="I955" s="35">
        <v>0.25</v>
      </c>
      <c r="J955" s="126">
        <f t="shared" si="30"/>
        <v>217.965</v>
      </c>
    </row>
  </sheetData>
  <autoFilter ref="A3:J3" xr:uid="{98C43D1F-A3CB-4D1C-8FA4-CB702FD9CAA3}"/>
  <printOptions horizontalCentered="1"/>
  <pageMargins left="0.45" right="0.45" top="0.75" bottom="1" header="0.5" footer="0.5"/>
  <pageSetup paperSize="3" scale="84" fitToHeight="0" orientation="landscape" r:id="rId1"/>
  <headerFooter alignWithMargins="0">
    <oddHeader>&amp;LGROUP 77201, AWARD 23150
INTELLIGENT FACILITY &amp;&amp; SECURITY SYSTEMS AND SOLUTIONS
&amp;RCOMALLI GROUP INC
CONTRACT NO.: PT68772</oddHeader>
    <oddFooter>&amp;L&amp;F
&amp;A&amp;REffective Dates:
Equipment: 10/30/19
Prevailing Wage Rates: 7/1/25
Non-Prevailing Wage Rates: 10/30/19</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pageSetUpPr fitToPage="1"/>
  </sheetPr>
  <dimension ref="A1:J774"/>
  <sheetViews>
    <sheetView topLeftCell="D4" zoomScale="90" zoomScaleNormal="90" workbookViewId="0">
      <selection activeCell="A2" sqref="A2:J2"/>
    </sheetView>
  </sheetViews>
  <sheetFormatPr defaultColWidth="9.28515625" defaultRowHeight="12.75"/>
  <cols>
    <col min="1" max="1" width="12.42578125" style="50" bestFit="1" customWidth="1"/>
    <col min="2" max="2" width="33.42578125" style="50" bestFit="1" customWidth="1"/>
    <col min="3" max="3" width="32" style="50" bestFit="1" customWidth="1"/>
    <col min="4" max="4" width="76" style="50" bestFit="1" customWidth="1"/>
    <col min="5" max="5" width="19.85546875" style="50" bestFit="1" customWidth="1"/>
    <col min="6" max="6" width="20.28515625" style="50" bestFit="1" customWidth="1"/>
    <col min="7" max="7" width="27.28515625" style="50" bestFit="1" customWidth="1"/>
    <col min="8" max="8" width="23.5703125" style="124" bestFit="1" customWidth="1"/>
    <col min="9" max="9" width="18.28515625" style="129" bestFit="1" customWidth="1"/>
    <col min="10" max="10" width="20.140625" style="124" bestFit="1" customWidth="1"/>
    <col min="11" max="16384" width="9.28515625" style="50"/>
  </cols>
  <sheetData>
    <row r="1" spans="1:10" ht="15.75">
      <c r="B1" s="29" t="s">
        <v>15575</v>
      </c>
      <c r="C1" s="29" t="s">
        <v>21</v>
      </c>
      <c r="D1" s="29"/>
      <c r="E1" s="29"/>
      <c r="F1" s="101"/>
      <c r="G1" s="101"/>
      <c r="H1" s="121"/>
      <c r="I1" s="127"/>
      <c r="J1" s="121"/>
    </row>
    <row r="2" spans="1:10" ht="15.75">
      <c r="B2" s="101" t="s">
        <v>15576</v>
      </c>
      <c r="C2" s="29" t="str">
        <f>'[1]Cover Page'!C5:E5</f>
        <v>Comalli Group Inc.</v>
      </c>
      <c r="D2" s="29"/>
      <c r="E2" s="29"/>
      <c r="F2" s="101"/>
      <c r="G2" s="101"/>
      <c r="H2" s="121"/>
      <c r="I2" s="127"/>
      <c r="J2" s="121"/>
    </row>
    <row r="3" spans="1:10" ht="15.75">
      <c r="B3" s="102"/>
      <c r="C3" s="29"/>
      <c r="D3" s="29"/>
      <c r="E3" s="29"/>
      <c r="F3" s="101"/>
      <c r="G3" s="101"/>
      <c r="H3" s="121"/>
      <c r="I3" s="127"/>
      <c r="J3" s="121"/>
    </row>
    <row r="4" spans="1:10" ht="63">
      <c r="A4" s="30" t="s">
        <v>23</v>
      </c>
      <c r="B4" s="31" t="s">
        <v>5</v>
      </c>
      <c r="C4" s="32" t="s">
        <v>136</v>
      </c>
      <c r="D4" s="31" t="s">
        <v>137</v>
      </c>
      <c r="E4" s="32" t="s">
        <v>3</v>
      </c>
      <c r="F4" s="32" t="s">
        <v>44</v>
      </c>
      <c r="G4" s="32" t="s">
        <v>25</v>
      </c>
      <c r="H4" s="130" t="s">
        <v>2</v>
      </c>
      <c r="I4" s="128" t="s">
        <v>7</v>
      </c>
      <c r="J4" s="125" t="s">
        <v>1</v>
      </c>
    </row>
    <row r="5" spans="1:10" ht="31.5">
      <c r="A5" s="33">
        <v>1</v>
      </c>
      <c r="B5" s="111" t="s">
        <v>203</v>
      </c>
      <c r="C5" s="112" t="s">
        <v>14059</v>
      </c>
      <c r="D5" s="112" t="s">
        <v>14060</v>
      </c>
      <c r="E5" s="112" t="s">
        <v>211</v>
      </c>
      <c r="F5" s="112"/>
      <c r="G5" s="113" t="s">
        <v>14058</v>
      </c>
      <c r="H5" s="114">
        <v>72</v>
      </c>
      <c r="I5" s="115">
        <v>0.01</v>
      </c>
      <c r="J5" s="126">
        <f>H5*(1-I5)</f>
        <v>71.28</v>
      </c>
    </row>
    <row r="6" spans="1:10" ht="15.75">
      <c r="A6" s="33">
        <f>A5+1</f>
        <v>2</v>
      </c>
      <c r="B6" s="116" t="s">
        <v>203</v>
      </c>
      <c r="C6" s="117" t="s">
        <v>14061</v>
      </c>
      <c r="D6" s="117" t="s">
        <v>14062</v>
      </c>
      <c r="E6" s="117" t="s">
        <v>211</v>
      </c>
      <c r="F6" s="117"/>
      <c r="G6" s="118" t="s">
        <v>14058</v>
      </c>
      <c r="H6" s="119">
        <v>299</v>
      </c>
      <c r="I6" s="120">
        <v>0.01</v>
      </c>
      <c r="J6" s="126">
        <f t="shared" ref="J6:J69" si="0">H6*(1-I6)</f>
        <v>296.01</v>
      </c>
    </row>
    <row r="7" spans="1:10" ht="31.5">
      <c r="A7" s="33">
        <f t="shared" ref="A7:A70" si="1">A6+1</f>
        <v>3</v>
      </c>
      <c r="B7" s="116" t="s">
        <v>203</v>
      </c>
      <c r="C7" s="117" t="s">
        <v>14063</v>
      </c>
      <c r="D7" s="117" t="s">
        <v>14064</v>
      </c>
      <c r="E7" s="117" t="s">
        <v>211</v>
      </c>
      <c r="F7" s="117"/>
      <c r="G7" s="118" t="s">
        <v>14058</v>
      </c>
      <c r="H7" s="119">
        <v>359</v>
      </c>
      <c r="I7" s="120">
        <v>0.01</v>
      </c>
      <c r="J7" s="126">
        <f t="shared" si="0"/>
        <v>355.41</v>
      </c>
    </row>
    <row r="8" spans="1:10" ht="15.75">
      <c r="A8" s="33">
        <f t="shared" si="1"/>
        <v>4</v>
      </c>
      <c r="B8" s="116" t="s">
        <v>203</v>
      </c>
      <c r="C8" s="117" t="s">
        <v>14065</v>
      </c>
      <c r="D8" s="117" t="s">
        <v>14066</v>
      </c>
      <c r="E8" s="117" t="s">
        <v>211</v>
      </c>
      <c r="F8" s="117"/>
      <c r="G8" s="118" t="s">
        <v>14058</v>
      </c>
      <c r="H8" s="119">
        <v>399</v>
      </c>
      <c r="I8" s="120">
        <v>0.01</v>
      </c>
      <c r="J8" s="126">
        <f t="shared" si="0"/>
        <v>395.01</v>
      </c>
    </row>
    <row r="9" spans="1:10" ht="31.5">
      <c r="A9" s="33">
        <f t="shared" si="1"/>
        <v>5</v>
      </c>
      <c r="B9" s="116" t="s">
        <v>203</v>
      </c>
      <c r="C9" s="117" t="s">
        <v>14067</v>
      </c>
      <c r="D9" s="117" t="s">
        <v>14068</v>
      </c>
      <c r="E9" s="117" t="s">
        <v>211</v>
      </c>
      <c r="F9" s="117"/>
      <c r="G9" s="118" t="s">
        <v>14058</v>
      </c>
      <c r="H9" s="119">
        <v>459</v>
      </c>
      <c r="I9" s="120">
        <v>0.01</v>
      </c>
      <c r="J9" s="126">
        <f t="shared" si="0"/>
        <v>454.40999999999997</v>
      </c>
    </row>
    <row r="10" spans="1:10" ht="15.75">
      <c r="A10" s="33">
        <f t="shared" si="1"/>
        <v>6</v>
      </c>
      <c r="B10" s="116" t="s">
        <v>203</v>
      </c>
      <c r="C10" s="117" t="s">
        <v>14069</v>
      </c>
      <c r="D10" s="117" t="s">
        <v>14070</v>
      </c>
      <c r="E10" s="117" t="s">
        <v>211</v>
      </c>
      <c r="F10" s="117"/>
      <c r="G10" s="118" t="s">
        <v>14058</v>
      </c>
      <c r="H10" s="119">
        <v>699</v>
      </c>
      <c r="I10" s="120">
        <v>0.01</v>
      </c>
      <c r="J10" s="126">
        <f t="shared" si="0"/>
        <v>692.01</v>
      </c>
    </row>
    <row r="11" spans="1:10" ht="31.5">
      <c r="A11" s="33">
        <f t="shared" si="1"/>
        <v>7</v>
      </c>
      <c r="B11" s="116" t="s">
        <v>203</v>
      </c>
      <c r="C11" s="117" t="s">
        <v>14071</v>
      </c>
      <c r="D11" s="117" t="s">
        <v>14072</v>
      </c>
      <c r="E11" s="117" t="s">
        <v>211</v>
      </c>
      <c r="F11" s="117"/>
      <c r="G11" s="118" t="s">
        <v>14058</v>
      </c>
      <c r="H11" s="119">
        <v>799</v>
      </c>
      <c r="I11" s="120">
        <v>0.01</v>
      </c>
      <c r="J11" s="126">
        <f t="shared" si="0"/>
        <v>791.01</v>
      </c>
    </row>
    <row r="12" spans="1:10" ht="15.75">
      <c r="A12" s="33">
        <f t="shared" si="1"/>
        <v>8</v>
      </c>
      <c r="B12" s="116" t="s">
        <v>203</v>
      </c>
      <c r="C12" s="117" t="s">
        <v>14073</v>
      </c>
      <c r="D12" s="117" t="s">
        <v>14074</v>
      </c>
      <c r="E12" s="117" t="s">
        <v>211</v>
      </c>
      <c r="F12" s="117"/>
      <c r="G12" s="118" t="s">
        <v>14058</v>
      </c>
      <c r="H12" s="119">
        <v>599</v>
      </c>
      <c r="I12" s="120">
        <v>0.01</v>
      </c>
      <c r="J12" s="126">
        <f t="shared" si="0"/>
        <v>593.01</v>
      </c>
    </row>
    <row r="13" spans="1:10" ht="15.75">
      <c r="A13" s="33">
        <f t="shared" si="1"/>
        <v>9</v>
      </c>
      <c r="B13" s="116" t="s">
        <v>203</v>
      </c>
      <c r="C13" s="117" t="s">
        <v>14075</v>
      </c>
      <c r="D13" s="117" t="s">
        <v>14076</v>
      </c>
      <c r="E13" s="117" t="s">
        <v>211</v>
      </c>
      <c r="F13" s="117"/>
      <c r="G13" s="118" t="s">
        <v>14058</v>
      </c>
      <c r="H13" s="119">
        <v>649</v>
      </c>
      <c r="I13" s="120">
        <v>0.01</v>
      </c>
      <c r="J13" s="126">
        <f t="shared" si="0"/>
        <v>642.51</v>
      </c>
    </row>
    <row r="14" spans="1:10" ht="15.75">
      <c r="A14" s="33">
        <f t="shared" si="1"/>
        <v>10</v>
      </c>
      <c r="B14" s="116" t="s">
        <v>203</v>
      </c>
      <c r="C14" s="117" t="s">
        <v>14077</v>
      </c>
      <c r="D14" s="117" t="s">
        <v>14078</v>
      </c>
      <c r="E14" s="117" t="s">
        <v>211</v>
      </c>
      <c r="F14" s="117"/>
      <c r="G14" s="118" t="s">
        <v>14058</v>
      </c>
      <c r="H14" s="119">
        <v>599</v>
      </c>
      <c r="I14" s="120">
        <v>0.01</v>
      </c>
      <c r="J14" s="126">
        <f t="shared" si="0"/>
        <v>593.01</v>
      </c>
    </row>
    <row r="15" spans="1:10" ht="31.5">
      <c r="A15" s="33">
        <f t="shared" si="1"/>
        <v>11</v>
      </c>
      <c r="B15" s="116" t="s">
        <v>203</v>
      </c>
      <c r="C15" s="117" t="s">
        <v>14079</v>
      </c>
      <c r="D15" s="117" t="s">
        <v>14080</v>
      </c>
      <c r="E15" s="117" t="s">
        <v>211</v>
      </c>
      <c r="F15" s="117"/>
      <c r="G15" s="118" t="s">
        <v>14058</v>
      </c>
      <c r="H15" s="119">
        <v>16</v>
      </c>
      <c r="I15" s="120">
        <v>0.01</v>
      </c>
      <c r="J15" s="126">
        <f t="shared" si="0"/>
        <v>15.84</v>
      </c>
    </row>
    <row r="16" spans="1:10" ht="15.75">
      <c r="A16" s="33">
        <f t="shared" si="1"/>
        <v>12</v>
      </c>
      <c r="B16" s="116" t="s">
        <v>203</v>
      </c>
      <c r="C16" s="117" t="s">
        <v>14081</v>
      </c>
      <c r="D16" s="117" t="s">
        <v>14082</v>
      </c>
      <c r="E16" s="117" t="s">
        <v>211</v>
      </c>
      <c r="F16" s="117"/>
      <c r="G16" s="118" t="s">
        <v>14058</v>
      </c>
      <c r="H16" s="119">
        <v>37</v>
      </c>
      <c r="I16" s="120">
        <v>0.01</v>
      </c>
      <c r="J16" s="126">
        <f t="shared" si="0"/>
        <v>36.630000000000003</v>
      </c>
    </row>
    <row r="17" spans="1:10" ht="15.75">
      <c r="A17" s="33">
        <f t="shared" si="1"/>
        <v>13</v>
      </c>
      <c r="B17" s="116" t="s">
        <v>203</v>
      </c>
      <c r="C17" s="117" t="s">
        <v>14083</v>
      </c>
      <c r="D17" s="117" t="s">
        <v>14084</v>
      </c>
      <c r="E17" s="117" t="s">
        <v>211</v>
      </c>
      <c r="F17" s="117"/>
      <c r="G17" s="118" t="s">
        <v>14058</v>
      </c>
      <c r="H17" s="119">
        <v>37</v>
      </c>
      <c r="I17" s="120">
        <v>0.01</v>
      </c>
      <c r="J17" s="126">
        <f t="shared" si="0"/>
        <v>36.630000000000003</v>
      </c>
    </row>
    <row r="18" spans="1:10" ht="15.75">
      <c r="A18" s="33">
        <f t="shared" si="1"/>
        <v>14</v>
      </c>
      <c r="B18" s="116" t="s">
        <v>203</v>
      </c>
      <c r="C18" s="117" t="s">
        <v>14085</v>
      </c>
      <c r="D18" s="117" t="s">
        <v>14086</v>
      </c>
      <c r="E18" s="117" t="s">
        <v>211</v>
      </c>
      <c r="F18" s="117"/>
      <c r="G18" s="118" t="s">
        <v>14058</v>
      </c>
      <c r="H18" s="119">
        <v>49</v>
      </c>
      <c r="I18" s="120">
        <v>0.01</v>
      </c>
      <c r="J18" s="126">
        <f t="shared" si="0"/>
        <v>48.51</v>
      </c>
    </row>
    <row r="19" spans="1:10" ht="15.75">
      <c r="A19" s="33">
        <f t="shared" si="1"/>
        <v>15</v>
      </c>
      <c r="B19" s="116" t="s">
        <v>203</v>
      </c>
      <c r="C19" s="117" t="s">
        <v>14087</v>
      </c>
      <c r="D19" s="117" t="s">
        <v>14088</v>
      </c>
      <c r="E19" s="117" t="s">
        <v>211</v>
      </c>
      <c r="F19" s="117"/>
      <c r="G19" s="118" t="s">
        <v>14058</v>
      </c>
      <c r="H19" s="119">
        <v>58</v>
      </c>
      <c r="I19" s="120">
        <v>0.01</v>
      </c>
      <c r="J19" s="126">
        <f t="shared" si="0"/>
        <v>57.42</v>
      </c>
    </row>
    <row r="20" spans="1:10" ht="15.75">
      <c r="A20" s="33">
        <f t="shared" si="1"/>
        <v>16</v>
      </c>
      <c r="B20" s="116" t="s">
        <v>203</v>
      </c>
      <c r="C20" s="117" t="s">
        <v>14089</v>
      </c>
      <c r="D20" s="117" t="s">
        <v>14090</v>
      </c>
      <c r="E20" s="117" t="s">
        <v>211</v>
      </c>
      <c r="F20" s="117"/>
      <c r="G20" s="118" t="s">
        <v>14058</v>
      </c>
      <c r="H20" s="119">
        <v>68</v>
      </c>
      <c r="I20" s="120">
        <v>0.01</v>
      </c>
      <c r="J20" s="126">
        <f t="shared" si="0"/>
        <v>67.319999999999993</v>
      </c>
    </row>
    <row r="21" spans="1:10" ht="15.75">
      <c r="A21" s="33">
        <f t="shared" si="1"/>
        <v>17</v>
      </c>
      <c r="B21" s="116" t="s">
        <v>203</v>
      </c>
      <c r="C21" s="117" t="s">
        <v>14091</v>
      </c>
      <c r="D21" s="117" t="s">
        <v>14092</v>
      </c>
      <c r="E21" s="117" t="s">
        <v>211</v>
      </c>
      <c r="F21" s="117"/>
      <c r="G21" s="118" t="s">
        <v>14058</v>
      </c>
      <c r="H21" s="119">
        <v>55</v>
      </c>
      <c r="I21" s="120">
        <v>0.01</v>
      </c>
      <c r="J21" s="126">
        <f t="shared" si="0"/>
        <v>54.45</v>
      </c>
    </row>
    <row r="22" spans="1:10" ht="15.75">
      <c r="A22" s="33">
        <f t="shared" si="1"/>
        <v>18</v>
      </c>
      <c r="B22" s="116" t="s">
        <v>203</v>
      </c>
      <c r="C22" s="117" t="s">
        <v>14093</v>
      </c>
      <c r="D22" s="117" t="s">
        <v>14094</v>
      </c>
      <c r="E22" s="117" t="s">
        <v>211</v>
      </c>
      <c r="F22" s="117"/>
      <c r="G22" s="118" t="s">
        <v>14058</v>
      </c>
      <c r="H22" s="119">
        <v>73</v>
      </c>
      <c r="I22" s="120">
        <v>0.01</v>
      </c>
      <c r="J22" s="126">
        <f t="shared" si="0"/>
        <v>72.27</v>
      </c>
    </row>
    <row r="23" spans="1:10" ht="15.75">
      <c r="A23" s="33">
        <f t="shared" si="1"/>
        <v>19</v>
      </c>
      <c r="B23" s="116" t="s">
        <v>203</v>
      </c>
      <c r="C23" s="117" t="s">
        <v>14095</v>
      </c>
      <c r="D23" s="117" t="s">
        <v>14096</v>
      </c>
      <c r="E23" s="117" t="s">
        <v>211</v>
      </c>
      <c r="F23" s="117"/>
      <c r="G23" s="118" t="s">
        <v>14058</v>
      </c>
      <c r="H23" s="119">
        <v>83</v>
      </c>
      <c r="I23" s="120">
        <v>0.01</v>
      </c>
      <c r="J23" s="126">
        <f t="shared" si="0"/>
        <v>82.17</v>
      </c>
    </row>
    <row r="24" spans="1:10" ht="15.75">
      <c r="A24" s="33">
        <f t="shared" si="1"/>
        <v>20</v>
      </c>
      <c r="B24" s="116" t="s">
        <v>203</v>
      </c>
      <c r="C24" s="117" t="s">
        <v>14097</v>
      </c>
      <c r="D24" s="117" t="s">
        <v>14098</v>
      </c>
      <c r="E24" s="117" t="s">
        <v>211</v>
      </c>
      <c r="F24" s="117"/>
      <c r="G24" s="118" t="s">
        <v>14058</v>
      </c>
      <c r="H24" s="119">
        <v>93</v>
      </c>
      <c r="I24" s="120">
        <v>0.01</v>
      </c>
      <c r="J24" s="126">
        <f t="shared" si="0"/>
        <v>92.07</v>
      </c>
    </row>
    <row r="25" spans="1:10" ht="15.75">
      <c r="A25" s="33">
        <f t="shared" si="1"/>
        <v>21</v>
      </c>
      <c r="B25" s="116" t="s">
        <v>203</v>
      </c>
      <c r="C25" s="117" t="s">
        <v>14099</v>
      </c>
      <c r="D25" s="117" t="s">
        <v>14100</v>
      </c>
      <c r="E25" s="117" t="s">
        <v>211</v>
      </c>
      <c r="F25" s="117"/>
      <c r="G25" s="118" t="s">
        <v>14058</v>
      </c>
      <c r="H25" s="119">
        <v>39</v>
      </c>
      <c r="I25" s="120">
        <v>0.01</v>
      </c>
      <c r="J25" s="126">
        <f t="shared" si="0"/>
        <v>38.61</v>
      </c>
    </row>
    <row r="26" spans="1:10" ht="15.75">
      <c r="A26" s="33">
        <f t="shared" si="1"/>
        <v>22</v>
      </c>
      <c r="B26" s="116" t="s">
        <v>203</v>
      </c>
      <c r="C26" s="117" t="s">
        <v>14101</v>
      </c>
      <c r="D26" s="117" t="s">
        <v>14102</v>
      </c>
      <c r="E26" s="117" t="s">
        <v>211</v>
      </c>
      <c r="F26" s="117"/>
      <c r="G26" s="118" t="s">
        <v>14058</v>
      </c>
      <c r="H26" s="119">
        <v>65</v>
      </c>
      <c r="I26" s="120">
        <v>0.01</v>
      </c>
      <c r="J26" s="126">
        <f t="shared" si="0"/>
        <v>64.349999999999994</v>
      </c>
    </row>
    <row r="27" spans="1:10" ht="15.75">
      <c r="A27" s="33">
        <f t="shared" si="1"/>
        <v>23</v>
      </c>
      <c r="B27" s="116" t="s">
        <v>203</v>
      </c>
      <c r="C27" s="117" t="s">
        <v>14103</v>
      </c>
      <c r="D27" s="117" t="s">
        <v>14104</v>
      </c>
      <c r="E27" s="117" t="s">
        <v>211</v>
      </c>
      <c r="F27" s="117"/>
      <c r="G27" s="118" t="s">
        <v>14058</v>
      </c>
      <c r="H27" s="119">
        <v>39</v>
      </c>
      <c r="I27" s="120">
        <v>0.01</v>
      </c>
      <c r="J27" s="126">
        <f t="shared" si="0"/>
        <v>38.61</v>
      </c>
    </row>
    <row r="28" spans="1:10" ht="15.75">
      <c r="A28" s="33">
        <f t="shared" si="1"/>
        <v>24</v>
      </c>
      <c r="B28" s="116" t="s">
        <v>203</v>
      </c>
      <c r="C28" s="117" t="s">
        <v>14105</v>
      </c>
      <c r="D28" s="117" t="s">
        <v>14106</v>
      </c>
      <c r="E28" s="117" t="s">
        <v>211</v>
      </c>
      <c r="F28" s="117"/>
      <c r="G28" s="118" t="s">
        <v>14058</v>
      </c>
      <c r="H28" s="119">
        <v>65</v>
      </c>
      <c r="I28" s="120">
        <v>0.01</v>
      </c>
      <c r="J28" s="126">
        <f t="shared" si="0"/>
        <v>64.349999999999994</v>
      </c>
    </row>
    <row r="29" spans="1:10" ht="15.75">
      <c r="A29" s="33">
        <f t="shared" si="1"/>
        <v>25</v>
      </c>
      <c r="B29" s="116" t="s">
        <v>203</v>
      </c>
      <c r="C29" s="117" t="s">
        <v>14107</v>
      </c>
      <c r="D29" s="117" t="s">
        <v>14108</v>
      </c>
      <c r="E29" s="117" t="s">
        <v>211</v>
      </c>
      <c r="F29" s="117"/>
      <c r="G29" s="118" t="s">
        <v>14058</v>
      </c>
      <c r="H29" s="119">
        <v>19</v>
      </c>
      <c r="I29" s="120">
        <v>0.01</v>
      </c>
      <c r="J29" s="126">
        <f t="shared" si="0"/>
        <v>18.809999999999999</v>
      </c>
    </row>
    <row r="30" spans="1:10" ht="15.75">
      <c r="A30" s="33">
        <f t="shared" si="1"/>
        <v>26</v>
      </c>
      <c r="B30" s="116" t="s">
        <v>203</v>
      </c>
      <c r="C30" s="117" t="s">
        <v>14109</v>
      </c>
      <c r="D30" s="117" t="s">
        <v>14110</v>
      </c>
      <c r="E30" s="117" t="s">
        <v>211</v>
      </c>
      <c r="F30" s="117"/>
      <c r="G30" s="118" t="s">
        <v>14058</v>
      </c>
      <c r="H30" s="119">
        <v>19.5</v>
      </c>
      <c r="I30" s="120">
        <v>0.01</v>
      </c>
      <c r="J30" s="126">
        <f t="shared" si="0"/>
        <v>19.305</v>
      </c>
    </row>
    <row r="31" spans="1:10" ht="31.5">
      <c r="A31" s="33">
        <f t="shared" si="1"/>
        <v>27</v>
      </c>
      <c r="B31" s="116" t="s">
        <v>203</v>
      </c>
      <c r="C31" s="117" t="s">
        <v>14111</v>
      </c>
      <c r="D31" s="117" t="s">
        <v>14112</v>
      </c>
      <c r="E31" s="117" t="s">
        <v>211</v>
      </c>
      <c r="F31" s="117"/>
      <c r="G31" s="118" t="s">
        <v>14058</v>
      </c>
      <c r="H31" s="119">
        <v>19</v>
      </c>
      <c r="I31" s="120">
        <v>0.01</v>
      </c>
      <c r="J31" s="126">
        <f t="shared" si="0"/>
        <v>18.809999999999999</v>
      </c>
    </row>
    <row r="32" spans="1:10" ht="15.75">
      <c r="A32" s="33">
        <f t="shared" si="1"/>
        <v>28</v>
      </c>
      <c r="B32" s="116" t="s">
        <v>203</v>
      </c>
      <c r="C32" s="117" t="s">
        <v>14113</v>
      </c>
      <c r="D32" s="117" t="s">
        <v>14114</v>
      </c>
      <c r="E32" s="117" t="s">
        <v>211</v>
      </c>
      <c r="F32" s="117"/>
      <c r="G32" s="118" t="s">
        <v>14058</v>
      </c>
      <c r="H32" s="119">
        <v>55</v>
      </c>
      <c r="I32" s="120">
        <v>0.01</v>
      </c>
      <c r="J32" s="126">
        <f t="shared" si="0"/>
        <v>54.45</v>
      </c>
    </row>
    <row r="33" spans="1:10" ht="15.75">
      <c r="A33" s="33">
        <f t="shared" si="1"/>
        <v>29</v>
      </c>
      <c r="B33" s="116" t="s">
        <v>203</v>
      </c>
      <c r="C33" s="117" t="s">
        <v>14115</v>
      </c>
      <c r="D33" s="117" t="s">
        <v>14116</v>
      </c>
      <c r="E33" s="117" t="s">
        <v>211</v>
      </c>
      <c r="F33" s="117"/>
      <c r="G33" s="118" t="s">
        <v>14058</v>
      </c>
      <c r="H33" s="119">
        <v>25</v>
      </c>
      <c r="I33" s="120">
        <v>0.01</v>
      </c>
      <c r="J33" s="126">
        <f t="shared" si="0"/>
        <v>24.75</v>
      </c>
    </row>
    <row r="34" spans="1:10" ht="15.75">
      <c r="A34" s="33">
        <f t="shared" si="1"/>
        <v>30</v>
      </c>
      <c r="B34" s="116" t="s">
        <v>203</v>
      </c>
      <c r="C34" s="117" t="s">
        <v>14117</v>
      </c>
      <c r="D34" s="117" t="s">
        <v>14118</v>
      </c>
      <c r="E34" s="117" t="s">
        <v>211</v>
      </c>
      <c r="F34" s="117"/>
      <c r="G34" s="118" t="s">
        <v>14058</v>
      </c>
      <c r="H34" s="119">
        <v>159.5</v>
      </c>
      <c r="I34" s="120">
        <v>0.01</v>
      </c>
      <c r="J34" s="126">
        <f t="shared" si="0"/>
        <v>157.905</v>
      </c>
    </row>
    <row r="35" spans="1:10" ht="15.75">
      <c r="A35" s="33">
        <f t="shared" si="1"/>
        <v>31</v>
      </c>
      <c r="B35" s="116" t="s">
        <v>203</v>
      </c>
      <c r="C35" s="117" t="s">
        <v>14119</v>
      </c>
      <c r="D35" s="117" t="s">
        <v>14120</v>
      </c>
      <c r="E35" s="117" t="s">
        <v>211</v>
      </c>
      <c r="F35" s="117"/>
      <c r="G35" s="118" t="s">
        <v>14058</v>
      </c>
      <c r="H35" s="119">
        <v>159.5</v>
      </c>
      <c r="I35" s="120">
        <v>0.01</v>
      </c>
      <c r="J35" s="126">
        <f t="shared" si="0"/>
        <v>157.905</v>
      </c>
    </row>
    <row r="36" spans="1:10" ht="15.75">
      <c r="A36" s="33">
        <f t="shared" si="1"/>
        <v>32</v>
      </c>
      <c r="B36" s="116" t="s">
        <v>203</v>
      </c>
      <c r="C36" s="117" t="s">
        <v>14121</v>
      </c>
      <c r="D36" s="117" t="s">
        <v>14122</v>
      </c>
      <c r="E36" s="117" t="s">
        <v>211</v>
      </c>
      <c r="F36" s="117"/>
      <c r="G36" s="118" t="s">
        <v>14058</v>
      </c>
      <c r="H36" s="119">
        <v>159.5</v>
      </c>
      <c r="I36" s="120">
        <v>0.01</v>
      </c>
      <c r="J36" s="126">
        <f t="shared" si="0"/>
        <v>157.905</v>
      </c>
    </row>
    <row r="37" spans="1:10" ht="15.75">
      <c r="A37" s="33">
        <f t="shared" si="1"/>
        <v>33</v>
      </c>
      <c r="B37" s="116" t="s">
        <v>203</v>
      </c>
      <c r="C37" s="117" t="s">
        <v>14123</v>
      </c>
      <c r="D37" s="117" t="s">
        <v>14124</v>
      </c>
      <c r="E37" s="117" t="s">
        <v>211</v>
      </c>
      <c r="F37" s="117"/>
      <c r="G37" s="118" t="s">
        <v>14058</v>
      </c>
      <c r="H37" s="119">
        <v>159.5</v>
      </c>
      <c r="I37" s="120">
        <v>0.01</v>
      </c>
      <c r="J37" s="126">
        <f t="shared" si="0"/>
        <v>157.905</v>
      </c>
    </row>
    <row r="38" spans="1:10" ht="15.75">
      <c r="A38" s="33">
        <f t="shared" si="1"/>
        <v>34</v>
      </c>
      <c r="B38" s="116" t="s">
        <v>203</v>
      </c>
      <c r="C38" s="117" t="s">
        <v>14125</v>
      </c>
      <c r="D38" s="117" t="s">
        <v>14126</v>
      </c>
      <c r="E38" s="117" t="s">
        <v>211</v>
      </c>
      <c r="F38" s="117"/>
      <c r="G38" s="118" t="s">
        <v>14058</v>
      </c>
      <c r="H38" s="119">
        <v>159.5</v>
      </c>
      <c r="I38" s="120">
        <v>0.01</v>
      </c>
      <c r="J38" s="126">
        <f t="shared" si="0"/>
        <v>157.905</v>
      </c>
    </row>
    <row r="39" spans="1:10" ht="31.5">
      <c r="A39" s="33">
        <f t="shared" si="1"/>
        <v>35</v>
      </c>
      <c r="B39" s="116" t="s">
        <v>203</v>
      </c>
      <c r="C39" s="117" t="s">
        <v>14127</v>
      </c>
      <c r="D39" s="117" t="s">
        <v>14128</v>
      </c>
      <c r="E39" s="117" t="s">
        <v>211</v>
      </c>
      <c r="F39" s="117"/>
      <c r="G39" s="118" t="s">
        <v>14058</v>
      </c>
      <c r="H39" s="119">
        <v>89.1</v>
      </c>
      <c r="I39" s="120">
        <v>0.01</v>
      </c>
      <c r="J39" s="126">
        <f t="shared" si="0"/>
        <v>88.208999999999989</v>
      </c>
    </row>
    <row r="40" spans="1:10" ht="31.5">
      <c r="A40" s="33">
        <f t="shared" si="1"/>
        <v>36</v>
      </c>
      <c r="B40" s="116" t="s">
        <v>203</v>
      </c>
      <c r="C40" s="117" t="s">
        <v>14129</v>
      </c>
      <c r="D40" s="117" t="s">
        <v>14130</v>
      </c>
      <c r="E40" s="117" t="s">
        <v>211</v>
      </c>
      <c r="F40" s="117"/>
      <c r="G40" s="118" t="s">
        <v>14058</v>
      </c>
      <c r="H40" s="119">
        <v>105.3</v>
      </c>
      <c r="I40" s="120">
        <v>0.01</v>
      </c>
      <c r="J40" s="126">
        <f t="shared" si="0"/>
        <v>104.247</v>
      </c>
    </row>
    <row r="41" spans="1:10" ht="31.5">
      <c r="A41" s="33">
        <f t="shared" si="1"/>
        <v>37</v>
      </c>
      <c r="B41" s="116" t="s">
        <v>203</v>
      </c>
      <c r="C41" s="117" t="s">
        <v>14131</v>
      </c>
      <c r="D41" s="117" t="s">
        <v>14132</v>
      </c>
      <c r="E41" s="117" t="s">
        <v>211</v>
      </c>
      <c r="F41" s="117"/>
      <c r="G41" s="118" t="s">
        <v>14058</v>
      </c>
      <c r="H41" s="119">
        <v>79.989999999999995</v>
      </c>
      <c r="I41" s="120">
        <v>0.01</v>
      </c>
      <c r="J41" s="126">
        <f t="shared" si="0"/>
        <v>79.190100000000001</v>
      </c>
    </row>
    <row r="42" spans="1:10" ht="31.5">
      <c r="A42" s="33">
        <f t="shared" si="1"/>
        <v>38</v>
      </c>
      <c r="B42" s="116" t="s">
        <v>203</v>
      </c>
      <c r="C42" s="117" t="s">
        <v>14133</v>
      </c>
      <c r="D42" s="117" t="s">
        <v>14134</v>
      </c>
      <c r="E42" s="117" t="s">
        <v>211</v>
      </c>
      <c r="F42" s="117"/>
      <c r="G42" s="118" t="s">
        <v>14058</v>
      </c>
      <c r="H42" s="119">
        <v>823</v>
      </c>
      <c r="I42" s="120">
        <v>0.01</v>
      </c>
      <c r="J42" s="126">
        <f t="shared" si="0"/>
        <v>814.77</v>
      </c>
    </row>
    <row r="43" spans="1:10" ht="31.5">
      <c r="A43" s="33">
        <f t="shared" si="1"/>
        <v>39</v>
      </c>
      <c r="B43" s="116" t="s">
        <v>203</v>
      </c>
      <c r="C43" s="117" t="s">
        <v>14135</v>
      </c>
      <c r="D43" s="117" t="s">
        <v>14136</v>
      </c>
      <c r="E43" s="117" t="s">
        <v>211</v>
      </c>
      <c r="F43" s="117"/>
      <c r="G43" s="118" t="s">
        <v>14058</v>
      </c>
      <c r="H43" s="119">
        <v>89.1</v>
      </c>
      <c r="I43" s="120">
        <v>0.01</v>
      </c>
      <c r="J43" s="126">
        <f t="shared" si="0"/>
        <v>88.208999999999989</v>
      </c>
    </row>
    <row r="44" spans="1:10" ht="31.5">
      <c r="A44" s="33">
        <f t="shared" si="1"/>
        <v>40</v>
      </c>
      <c r="B44" s="116" t="s">
        <v>203</v>
      </c>
      <c r="C44" s="117" t="s">
        <v>14137</v>
      </c>
      <c r="D44" s="117" t="s">
        <v>14138</v>
      </c>
      <c r="E44" s="117" t="s">
        <v>211</v>
      </c>
      <c r="F44" s="117"/>
      <c r="G44" s="118" t="s">
        <v>14058</v>
      </c>
      <c r="H44" s="119">
        <v>89.1</v>
      </c>
      <c r="I44" s="120">
        <v>0.01</v>
      </c>
      <c r="J44" s="126">
        <f t="shared" si="0"/>
        <v>88.208999999999989</v>
      </c>
    </row>
    <row r="45" spans="1:10" ht="31.5">
      <c r="A45" s="33">
        <f t="shared" si="1"/>
        <v>41</v>
      </c>
      <c r="B45" s="116" t="s">
        <v>203</v>
      </c>
      <c r="C45" s="117" t="s">
        <v>14139</v>
      </c>
      <c r="D45" s="117" t="s">
        <v>14140</v>
      </c>
      <c r="E45" s="117" t="s">
        <v>211</v>
      </c>
      <c r="F45" s="117"/>
      <c r="G45" s="118" t="s">
        <v>14058</v>
      </c>
      <c r="H45" s="119">
        <v>105.3</v>
      </c>
      <c r="I45" s="120">
        <v>0.01</v>
      </c>
      <c r="J45" s="126">
        <f t="shared" si="0"/>
        <v>104.247</v>
      </c>
    </row>
    <row r="46" spans="1:10" ht="31.5">
      <c r="A46" s="33">
        <f t="shared" si="1"/>
        <v>42</v>
      </c>
      <c r="B46" s="116" t="s">
        <v>203</v>
      </c>
      <c r="C46" s="117" t="s">
        <v>14141</v>
      </c>
      <c r="D46" s="117" t="s">
        <v>14142</v>
      </c>
      <c r="E46" s="117" t="s">
        <v>211</v>
      </c>
      <c r="F46" s="117"/>
      <c r="G46" s="118" t="s">
        <v>14058</v>
      </c>
      <c r="H46" s="119">
        <v>79.989999999999995</v>
      </c>
      <c r="I46" s="120">
        <v>0.01</v>
      </c>
      <c r="J46" s="126">
        <f t="shared" si="0"/>
        <v>79.190100000000001</v>
      </c>
    </row>
    <row r="47" spans="1:10" ht="31.5">
      <c r="A47" s="33">
        <f t="shared" si="1"/>
        <v>43</v>
      </c>
      <c r="B47" s="116" t="s">
        <v>203</v>
      </c>
      <c r="C47" s="117" t="s">
        <v>14143</v>
      </c>
      <c r="D47" s="117" t="s">
        <v>14144</v>
      </c>
      <c r="E47" s="117" t="s">
        <v>211</v>
      </c>
      <c r="F47" s="117"/>
      <c r="G47" s="118" t="s">
        <v>14058</v>
      </c>
      <c r="H47" s="119">
        <v>823</v>
      </c>
      <c r="I47" s="120">
        <v>0.01</v>
      </c>
      <c r="J47" s="126">
        <f t="shared" si="0"/>
        <v>814.77</v>
      </c>
    </row>
    <row r="48" spans="1:10" ht="15.75">
      <c r="A48" s="33">
        <f t="shared" si="1"/>
        <v>44</v>
      </c>
      <c r="B48" s="116" t="s">
        <v>203</v>
      </c>
      <c r="C48" s="117" t="s">
        <v>14145</v>
      </c>
      <c r="D48" s="117" t="s">
        <v>14146</v>
      </c>
      <c r="E48" s="117" t="s">
        <v>211</v>
      </c>
      <c r="F48" s="117"/>
      <c r="G48" s="118" t="s">
        <v>14058</v>
      </c>
      <c r="H48" s="119">
        <v>539.1</v>
      </c>
      <c r="I48" s="120">
        <v>0.01</v>
      </c>
      <c r="J48" s="126">
        <f t="shared" si="0"/>
        <v>533.70900000000006</v>
      </c>
    </row>
    <row r="49" spans="1:10" ht="15.75">
      <c r="A49" s="33">
        <f t="shared" si="1"/>
        <v>45</v>
      </c>
      <c r="B49" s="116" t="s">
        <v>203</v>
      </c>
      <c r="C49" s="117" t="s">
        <v>14147</v>
      </c>
      <c r="D49" s="117" t="s">
        <v>14148</v>
      </c>
      <c r="E49" s="117" t="s">
        <v>211</v>
      </c>
      <c r="F49" s="117"/>
      <c r="G49" s="118" t="s">
        <v>14058</v>
      </c>
      <c r="H49" s="119">
        <v>629.1</v>
      </c>
      <c r="I49" s="120">
        <v>0.01</v>
      </c>
      <c r="J49" s="126">
        <f t="shared" si="0"/>
        <v>622.80899999999997</v>
      </c>
    </row>
    <row r="50" spans="1:10" ht="15.75">
      <c r="A50" s="33">
        <f t="shared" si="1"/>
        <v>46</v>
      </c>
      <c r="B50" s="116" t="s">
        <v>203</v>
      </c>
      <c r="C50" s="117" t="s">
        <v>14149</v>
      </c>
      <c r="D50" s="117" t="s">
        <v>14150</v>
      </c>
      <c r="E50" s="117" t="s">
        <v>211</v>
      </c>
      <c r="F50" s="117"/>
      <c r="G50" s="118" t="s">
        <v>14058</v>
      </c>
      <c r="H50" s="119">
        <v>809.1</v>
      </c>
      <c r="I50" s="120">
        <v>0.01</v>
      </c>
      <c r="J50" s="126">
        <f t="shared" si="0"/>
        <v>801.00900000000001</v>
      </c>
    </row>
    <row r="51" spans="1:10" ht="15.75">
      <c r="A51" s="33">
        <f t="shared" si="1"/>
        <v>47</v>
      </c>
      <c r="B51" s="116" t="s">
        <v>203</v>
      </c>
      <c r="C51" s="117" t="s">
        <v>14151</v>
      </c>
      <c r="D51" s="117" t="s">
        <v>14152</v>
      </c>
      <c r="E51" s="117" t="s">
        <v>211</v>
      </c>
      <c r="F51" s="117"/>
      <c r="G51" s="118" t="s">
        <v>14058</v>
      </c>
      <c r="H51" s="119">
        <v>15</v>
      </c>
      <c r="I51" s="120">
        <v>0.01</v>
      </c>
      <c r="J51" s="126">
        <f t="shared" si="0"/>
        <v>14.85</v>
      </c>
    </row>
    <row r="52" spans="1:10" ht="15.75">
      <c r="A52" s="33">
        <f t="shared" si="1"/>
        <v>48</v>
      </c>
      <c r="B52" s="116" t="s">
        <v>203</v>
      </c>
      <c r="C52" s="117" t="s">
        <v>14153</v>
      </c>
      <c r="D52" s="117" t="s">
        <v>14154</v>
      </c>
      <c r="E52" s="117" t="s">
        <v>211</v>
      </c>
      <c r="F52" s="117"/>
      <c r="G52" s="118" t="s">
        <v>14058</v>
      </c>
      <c r="H52" s="119">
        <v>18</v>
      </c>
      <c r="I52" s="120">
        <v>0.01</v>
      </c>
      <c r="J52" s="126">
        <f t="shared" si="0"/>
        <v>17.82</v>
      </c>
    </row>
    <row r="53" spans="1:10" ht="15.75">
      <c r="A53" s="33">
        <f t="shared" si="1"/>
        <v>49</v>
      </c>
      <c r="B53" s="116" t="s">
        <v>203</v>
      </c>
      <c r="C53" s="117" t="s">
        <v>14155</v>
      </c>
      <c r="D53" s="117" t="s">
        <v>14156</v>
      </c>
      <c r="E53" s="117" t="s">
        <v>211</v>
      </c>
      <c r="F53" s="117"/>
      <c r="G53" s="118" t="s">
        <v>14058</v>
      </c>
      <c r="H53" s="119">
        <v>32.5</v>
      </c>
      <c r="I53" s="120">
        <v>0.01</v>
      </c>
      <c r="J53" s="126">
        <f t="shared" si="0"/>
        <v>32.174999999999997</v>
      </c>
    </row>
    <row r="54" spans="1:10" ht="15.75">
      <c r="A54" s="33">
        <f t="shared" si="1"/>
        <v>50</v>
      </c>
      <c r="B54" s="116" t="s">
        <v>203</v>
      </c>
      <c r="C54" s="117" t="s">
        <v>14157</v>
      </c>
      <c r="D54" s="117" t="s">
        <v>14158</v>
      </c>
      <c r="E54" s="117" t="s">
        <v>211</v>
      </c>
      <c r="F54" s="117"/>
      <c r="G54" s="118" t="s">
        <v>14058</v>
      </c>
      <c r="H54" s="119">
        <v>5.35</v>
      </c>
      <c r="I54" s="120">
        <v>0.01</v>
      </c>
      <c r="J54" s="126">
        <f t="shared" si="0"/>
        <v>5.2965</v>
      </c>
    </row>
    <row r="55" spans="1:10" ht="15.75">
      <c r="A55" s="33">
        <f t="shared" si="1"/>
        <v>51</v>
      </c>
      <c r="B55" s="116" t="s">
        <v>203</v>
      </c>
      <c r="C55" s="117" t="s">
        <v>14159</v>
      </c>
      <c r="D55" s="117" t="s">
        <v>14160</v>
      </c>
      <c r="E55" s="117" t="s">
        <v>211</v>
      </c>
      <c r="F55" s="117"/>
      <c r="G55" s="118" t="s">
        <v>14058</v>
      </c>
      <c r="H55" s="119">
        <v>7</v>
      </c>
      <c r="I55" s="120">
        <v>0.01</v>
      </c>
      <c r="J55" s="126">
        <f t="shared" si="0"/>
        <v>6.93</v>
      </c>
    </row>
    <row r="56" spans="1:10" ht="15.75">
      <c r="A56" s="33">
        <f t="shared" si="1"/>
        <v>52</v>
      </c>
      <c r="B56" s="116" t="s">
        <v>203</v>
      </c>
      <c r="C56" s="117" t="s">
        <v>14161</v>
      </c>
      <c r="D56" s="117" t="s">
        <v>14162</v>
      </c>
      <c r="E56" s="117" t="s">
        <v>211</v>
      </c>
      <c r="F56" s="117"/>
      <c r="G56" s="118" t="s">
        <v>14058</v>
      </c>
      <c r="H56" s="119">
        <v>5.35</v>
      </c>
      <c r="I56" s="120">
        <v>0.01</v>
      </c>
      <c r="J56" s="126">
        <f t="shared" si="0"/>
        <v>5.2965</v>
      </c>
    </row>
    <row r="57" spans="1:10" ht="15.75">
      <c r="A57" s="33">
        <f t="shared" si="1"/>
        <v>53</v>
      </c>
      <c r="B57" s="116" t="s">
        <v>203</v>
      </c>
      <c r="C57" s="117" t="s">
        <v>14163</v>
      </c>
      <c r="D57" s="117" t="s">
        <v>14164</v>
      </c>
      <c r="E57" s="117" t="s">
        <v>211</v>
      </c>
      <c r="F57" s="117"/>
      <c r="G57" s="118" t="s">
        <v>14058</v>
      </c>
      <c r="H57" s="119">
        <v>3.75</v>
      </c>
      <c r="I57" s="120">
        <v>0.01</v>
      </c>
      <c r="J57" s="126">
        <f t="shared" si="0"/>
        <v>3.7124999999999999</v>
      </c>
    </row>
    <row r="58" spans="1:10" ht="15.75">
      <c r="A58" s="33">
        <f t="shared" si="1"/>
        <v>54</v>
      </c>
      <c r="B58" s="116" t="s">
        <v>203</v>
      </c>
      <c r="C58" s="117" t="s">
        <v>14165</v>
      </c>
      <c r="D58" s="117" t="s">
        <v>14166</v>
      </c>
      <c r="E58" s="117" t="s">
        <v>211</v>
      </c>
      <c r="F58" s="117"/>
      <c r="G58" s="118" t="s">
        <v>14058</v>
      </c>
      <c r="H58" s="119">
        <v>1.85</v>
      </c>
      <c r="I58" s="120">
        <v>0.01</v>
      </c>
      <c r="J58" s="126">
        <f t="shared" si="0"/>
        <v>1.8315000000000001</v>
      </c>
    </row>
    <row r="59" spans="1:10" ht="15.75">
      <c r="A59" s="33">
        <f t="shared" si="1"/>
        <v>55</v>
      </c>
      <c r="B59" s="116" t="s">
        <v>203</v>
      </c>
      <c r="C59" s="117" t="s">
        <v>14167</v>
      </c>
      <c r="D59" s="117" t="s">
        <v>14168</v>
      </c>
      <c r="E59" s="117" t="s">
        <v>211</v>
      </c>
      <c r="F59" s="117"/>
      <c r="G59" s="118" t="s">
        <v>14058</v>
      </c>
      <c r="H59" s="119">
        <v>6.5</v>
      </c>
      <c r="I59" s="120">
        <v>0.01</v>
      </c>
      <c r="J59" s="126">
        <f t="shared" si="0"/>
        <v>6.4349999999999996</v>
      </c>
    </row>
    <row r="60" spans="1:10" ht="15.75">
      <c r="A60" s="33">
        <f t="shared" si="1"/>
        <v>56</v>
      </c>
      <c r="B60" s="116" t="s">
        <v>203</v>
      </c>
      <c r="C60" s="117" t="s">
        <v>14169</v>
      </c>
      <c r="D60" s="117" t="s">
        <v>14170</v>
      </c>
      <c r="E60" s="117" t="s">
        <v>211</v>
      </c>
      <c r="F60" s="117"/>
      <c r="G60" s="118" t="s">
        <v>14058</v>
      </c>
      <c r="H60" s="119">
        <v>6.5</v>
      </c>
      <c r="I60" s="120">
        <v>0.01</v>
      </c>
      <c r="J60" s="126">
        <f t="shared" si="0"/>
        <v>6.4349999999999996</v>
      </c>
    </row>
    <row r="61" spans="1:10" ht="15.75">
      <c r="A61" s="33">
        <f t="shared" si="1"/>
        <v>57</v>
      </c>
      <c r="B61" s="116" t="s">
        <v>203</v>
      </c>
      <c r="C61" s="117" t="s">
        <v>14171</v>
      </c>
      <c r="D61" s="117" t="s">
        <v>14172</v>
      </c>
      <c r="E61" s="117" t="s">
        <v>211</v>
      </c>
      <c r="F61" s="117"/>
      <c r="G61" s="118" t="s">
        <v>14058</v>
      </c>
      <c r="H61" s="119">
        <v>3.75</v>
      </c>
      <c r="I61" s="120">
        <v>0.01</v>
      </c>
      <c r="J61" s="126">
        <f t="shared" si="0"/>
        <v>3.7124999999999999</v>
      </c>
    </row>
    <row r="62" spans="1:10" ht="15.75">
      <c r="A62" s="33">
        <f t="shared" si="1"/>
        <v>58</v>
      </c>
      <c r="B62" s="116" t="s">
        <v>203</v>
      </c>
      <c r="C62" s="117" t="s">
        <v>14173</v>
      </c>
      <c r="D62" s="117" t="s">
        <v>14174</v>
      </c>
      <c r="E62" s="117" t="s">
        <v>211</v>
      </c>
      <c r="F62" s="117"/>
      <c r="G62" s="118" t="s">
        <v>14058</v>
      </c>
      <c r="H62" s="119">
        <v>17</v>
      </c>
      <c r="I62" s="120">
        <v>0.01</v>
      </c>
      <c r="J62" s="126">
        <f t="shared" si="0"/>
        <v>16.829999999999998</v>
      </c>
    </row>
    <row r="63" spans="1:10" ht="15.75">
      <c r="A63" s="33">
        <f t="shared" si="1"/>
        <v>59</v>
      </c>
      <c r="B63" s="116" t="s">
        <v>203</v>
      </c>
      <c r="C63" s="117" t="s">
        <v>14175</v>
      </c>
      <c r="D63" s="117" t="s">
        <v>14176</v>
      </c>
      <c r="E63" s="117" t="s">
        <v>211</v>
      </c>
      <c r="F63" s="117"/>
      <c r="G63" s="118" t="s">
        <v>14058</v>
      </c>
      <c r="H63" s="119">
        <v>49.99</v>
      </c>
      <c r="I63" s="120">
        <v>0.01</v>
      </c>
      <c r="J63" s="126">
        <f t="shared" si="0"/>
        <v>49.490099999999998</v>
      </c>
    </row>
    <row r="64" spans="1:10" ht="15.75">
      <c r="A64" s="33">
        <f t="shared" si="1"/>
        <v>60</v>
      </c>
      <c r="B64" s="116" t="s">
        <v>203</v>
      </c>
      <c r="C64" s="117" t="s">
        <v>14177</v>
      </c>
      <c r="D64" s="117" t="s">
        <v>14178</v>
      </c>
      <c r="E64" s="117" t="s">
        <v>211</v>
      </c>
      <c r="F64" s="117"/>
      <c r="G64" s="118" t="s">
        <v>14058</v>
      </c>
      <c r="H64" s="119">
        <v>49.99</v>
      </c>
      <c r="I64" s="120">
        <v>0.01</v>
      </c>
      <c r="J64" s="126">
        <f t="shared" si="0"/>
        <v>49.490099999999998</v>
      </c>
    </row>
    <row r="65" spans="1:10" ht="31.5">
      <c r="A65" s="33">
        <f t="shared" si="1"/>
        <v>61</v>
      </c>
      <c r="B65" s="116" t="s">
        <v>203</v>
      </c>
      <c r="C65" s="117" t="s">
        <v>14179</v>
      </c>
      <c r="D65" s="117" t="s">
        <v>14180</v>
      </c>
      <c r="E65" s="117" t="s">
        <v>211</v>
      </c>
      <c r="F65" s="117"/>
      <c r="G65" s="118" t="s">
        <v>14058</v>
      </c>
      <c r="H65" s="119">
        <v>12.9</v>
      </c>
      <c r="I65" s="120">
        <v>0.01</v>
      </c>
      <c r="J65" s="126">
        <f t="shared" si="0"/>
        <v>12.771000000000001</v>
      </c>
    </row>
    <row r="66" spans="1:10" ht="31.5">
      <c r="A66" s="33">
        <f t="shared" si="1"/>
        <v>62</v>
      </c>
      <c r="B66" s="116" t="s">
        <v>203</v>
      </c>
      <c r="C66" s="117" t="s">
        <v>14181</v>
      </c>
      <c r="D66" s="117" t="s">
        <v>14182</v>
      </c>
      <c r="E66" s="117" t="s">
        <v>211</v>
      </c>
      <c r="F66" s="117"/>
      <c r="G66" s="118" t="s">
        <v>14058</v>
      </c>
      <c r="H66" s="119">
        <v>12.9</v>
      </c>
      <c r="I66" s="120">
        <v>0.01</v>
      </c>
      <c r="J66" s="126">
        <f t="shared" si="0"/>
        <v>12.771000000000001</v>
      </c>
    </row>
    <row r="67" spans="1:10" ht="15.75">
      <c r="A67" s="33">
        <f t="shared" si="1"/>
        <v>63</v>
      </c>
      <c r="B67" s="116" t="s">
        <v>203</v>
      </c>
      <c r="C67" s="117" t="s">
        <v>14183</v>
      </c>
      <c r="D67" s="117" t="s">
        <v>14184</v>
      </c>
      <c r="E67" s="117" t="s">
        <v>211</v>
      </c>
      <c r="F67" s="117"/>
      <c r="G67" s="118" t="s">
        <v>14058</v>
      </c>
      <c r="H67" s="119">
        <v>3.75</v>
      </c>
      <c r="I67" s="120">
        <v>0.01</v>
      </c>
      <c r="J67" s="126">
        <f t="shared" si="0"/>
        <v>3.7124999999999999</v>
      </c>
    </row>
    <row r="68" spans="1:10" ht="15.75">
      <c r="A68" s="33">
        <f t="shared" si="1"/>
        <v>64</v>
      </c>
      <c r="B68" s="116" t="s">
        <v>203</v>
      </c>
      <c r="C68" s="117" t="s">
        <v>14185</v>
      </c>
      <c r="D68" s="117" t="s">
        <v>14186</v>
      </c>
      <c r="E68" s="117" t="s">
        <v>211</v>
      </c>
      <c r="F68" s="117"/>
      <c r="G68" s="118" t="s">
        <v>14058</v>
      </c>
      <c r="H68" s="119">
        <v>3.75</v>
      </c>
      <c r="I68" s="120">
        <v>0.01</v>
      </c>
      <c r="J68" s="126">
        <f t="shared" si="0"/>
        <v>3.7124999999999999</v>
      </c>
    </row>
    <row r="69" spans="1:10" ht="15.75">
      <c r="A69" s="33">
        <f t="shared" si="1"/>
        <v>65</v>
      </c>
      <c r="B69" s="116" t="s">
        <v>203</v>
      </c>
      <c r="C69" s="117" t="s">
        <v>14187</v>
      </c>
      <c r="D69" s="117" t="s">
        <v>14188</v>
      </c>
      <c r="E69" s="117" t="s">
        <v>211</v>
      </c>
      <c r="F69" s="117"/>
      <c r="G69" s="118" t="s">
        <v>14058</v>
      </c>
      <c r="H69" s="119">
        <v>6.5</v>
      </c>
      <c r="I69" s="120">
        <v>0.01</v>
      </c>
      <c r="J69" s="126">
        <f t="shared" si="0"/>
        <v>6.4349999999999996</v>
      </c>
    </row>
    <row r="70" spans="1:10" ht="31.5">
      <c r="A70" s="33">
        <f t="shared" si="1"/>
        <v>66</v>
      </c>
      <c r="B70" s="116" t="s">
        <v>203</v>
      </c>
      <c r="C70" s="117" t="s">
        <v>14189</v>
      </c>
      <c r="D70" s="117" t="s">
        <v>14190</v>
      </c>
      <c r="E70" s="117" t="s">
        <v>211</v>
      </c>
      <c r="F70" s="117"/>
      <c r="G70" s="118" t="s">
        <v>14058</v>
      </c>
      <c r="H70" s="119">
        <v>6.5</v>
      </c>
      <c r="I70" s="120">
        <v>0.01</v>
      </c>
      <c r="J70" s="126">
        <f t="shared" ref="J70:J133" si="2">H70*(1-I70)</f>
        <v>6.4349999999999996</v>
      </c>
    </row>
    <row r="71" spans="1:10" ht="15.75">
      <c r="A71" s="33">
        <f t="shared" ref="A71:A134" si="3">A70+1</f>
        <v>67</v>
      </c>
      <c r="B71" s="116" t="s">
        <v>203</v>
      </c>
      <c r="C71" s="117" t="s">
        <v>14191</v>
      </c>
      <c r="D71" s="117" t="s">
        <v>14192</v>
      </c>
      <c r="E71" s="117" t="s">
        <v>211</v>
      </c>
      <c r="F71" s="117"/>
      <c r="G71" s="118" t="s">
        <v>14058</v>
      </c>
      <c r="H71" s="119">
        <v>7.5</v>
      </c>
      <c r="I71" s="120">
        <v>0.01</v>
      </c>
      <c r="J71" s="126">
        <f t="shared" si="2"/>
        <v>7.4249999999999998</v>
      </c>
    </row>
    <row r="72" spans="1:10" ht="31.5">
      <c r="A72" s="33">
        <f t="shared" si="3"/>
        <v>68</v>
      </c>
      <c r="B72" s="116" t="s">
        <v>203</v>
      </c>
      <c r="C72" s="117" t="s">
        <v>14193</v>
      </c>
      <c r="D72" s="117" t="s">
        <v>14194</v>
      </c>
      <c r="E72" s="117" t="s">
        <v>211</v>
      </c>
      <c r="F72" s="117"/>
      <c r="G72" s="118" t="s">
        <v>14058</v>
      </c>
      <c r="H72" s="119">
        <v>35.1</v>
      </c>
      <c r="I72" s="120">
        <v>0.01</v>
      </c>
      <c r="J72" s="126">
        <f t="shared" si="2"/>
        <v>34.749000000000002</v>
      </c>
    </row>
    <row r="73" spans="1:10" ht="15.75">
      <c r="A73" s="33">
        <f t="shared" si="3"/>
        <v>69</v>
      </c>
      <c r="B73" s="116" t="s">
        <v>203</v>
      </c>
      <c r="C73" s="117" t="s">
        <v>14195</v>
      </c>
      <c r="D73" s="117" t="s">
        <v>14196</v>
      </c>
      <c r="E73" s="117" t="s">
        <v>211</v>
      </c>
      <c r="F73" s="117"/>
      <c r="G73" s="118" t="s">
        <v>14058</v>
      </c>
      <c r="H73" s="119">
        <v>2.75</v>
      </c>
      <c r="I73" s="120">
        <v>0.01</v>
      </c>
      <c r="J73" s="126">
        <f t="shared" si="2"/>
        <v>2.7225000000000001</v>
      </c>
    </row>
    <row r="74" spans="1:10" ht="15.75">
      <c r="A74" s="33">
        <f t="shared" si="3"/>
        <v>70</v>
      </c>
      <c r="B74" s="116" t="s">
        <v>203</v>
      </c>
      <c r="C74" s="117" t="s">
        <v>14197</v>
      </c>
      <c r="D74" s="117" t="s">
        <v>14198</v>
      </c>
      <c r="E74" s="117" t="s">
        <v>211</v>
      </c>
      <c r="F74" s="117"/>
      <c r="G74" s="118" t="s">
        <v>14058</v>
      </c>
      <c r="H74" s="119">
        <v>95</v>
      </c>
      <c r="I74" s="120">
        <v>0.01</v>
      </c>
      <c r="J74" s="126">
        <f t="shared" si="2"/>
        <v>94.05</v>
      </c>
    </row>
    <row r="75" spans="1:10" ht="15.75">
      <c r="A75" s="33">
        <f t="shared" si="3"/>
        <v>71</v>
      </c>
      <c r="B75" s="116" t="s">
        <v>203</v>
      </c>
      <c r="C75" s="117" t="s">
        <v>14199</v>
      </c>
      <c r="D75" s="117" t="s">
        <v>14200</v>
      </c>
      <c r="E75" s="117" t="s">
        <v>211</v>
      </c>
      <c r="F75" s="117"/>
      <c r="G75" s="118" t="s">
        <v>14058</v>
      </c>
      <c r="H75" s="119">
        <v>149</v>
      </c>
      <c r="I75" s="120">
        <v>0.01</v>
      </c>
      <c r="J75" s="126">
        <f t="shared" si="2"/>
        <v>147.51</v>
      </c>
    </row>
    <row r="76" spans="1:10" ht="31.5">
      <c r="A76" s="33">
        <f t="shared" si="3"/>
        <v>72</v>
      </c>
      <c r="B76" s="116" t="s">
        <v>203</v>
      </c>
      <c r="C76" s="117" t="s">
        <v>14201</v>
      </c>
      <c r="D76" s="117" t="s">
        <v>14202</v>
      </c>
      <c r="E76" s="117" t="s">
        <v>211</v>
      </c>
      <c r="F76" s="117"/>
      <c r="G76" s="118" t="s">
        <v>14058</v>
      </c>
      <c r="H76" s="119">
        <v>159</v>
      </c>
      <c r="I76" s="120">
        <v>0.01</v>
      </c>
      <c r="J76" s="126">
        <f t="shared" si="2"/>
        <v>157.41</v>
      </c>
    </row>
    <row r="77" spans="1:10" ht="31.5">
      <c r="A77" s="33">
        <f t="shared" si="3"/>
        <v>73</v>
      </c>
      <c r="B77" s="116" t="s">
        <v>203</v>
      </c>
      <c r="C77" s="117" t="s">
        <v>14203</v>
      </c>
      <c r="D77" s="117" t="s">
        <v>14204</v>
      </c>
      <c r="E77" s="117" t="s">
        <v>211</v>
      </c>
      <c r="F77" s="117"/>
      <c r="G77" s="118" t="s">
        <v>14058</v>
      </c>
      <c r="H77" s="119">
        <v>479</v>
      </c>
      <c r="I77" s="120">
        <v>0.01</v>
      </c>
      <c r="J77" s="126">
        <f t="shared" si="2"/>
        <v>474.21</v>
      </c>
    </row>
    <row r="78" spans="1:10" ht="15.75">
      <c r="A78" s="33">
        <f t="shared" si="3"/>
        <v>74</v>
      </c>
      <c r="B78" s="116" t="s">
        <v>203</v>
      </c>
      <c r="C78" s="117" t="s">
        <v>14205</v>
      </c>
      <c r="D78" s="117" t="s">
        <v>14206</v>
      </c>
      <c r="E78" s="117" t="s">
        <v>211</v>
      </c>
      <c r="F78" s="117"/>
      <c r="G78" s="118" t="s">
        <v>14058</v>
      </c>
      <c r="H78" s="119">
        <v>875</v>
      </c>
      <c r="I78" s="120">
        <v>0.01</v>
      </c>
      <c r="J78" s="126">
        <f t="shared" si="2"/>
        <v>866.25</v>
      </c>
    </row>
    <row r="79" spans="1:10" ht="15.75">
      <c r="A79" s="33">
        <f t="shared" si="3"/>
        <v>75</v>
      </c>
      <c r="B79" s="116" t="s">
        <v>203</v>
      </c>
      <c r="C79" s="117" t="s">
        <v>14207</v>
      </c>
      <c r="D79" s="117" t="s">
        <v>14208</v>
      </c>
      <c r="E79" s="117" t="s">
        <v>211</v>
      </c>
      <c r="F79" s="117"/>
      <c r="G79" s="118" t="s">
        <v>14058</v>
      </c>
      <c r="H79" s="119">
        <v>875</v>
      </c>
      <c r="I79" s="120">
        <v>0.01</v>
      </c>
      <c r="J79" s="126">
        <f t="shared" si="2"/>
        <v>866.25</v>
      </c>
    </row>
    <row r="80" spans="1:10" ht="31.5">
      <c r="A80" s="33">
        <f t="shared" si="3"/>
        <v>76</v>
      </c>
      <c r="B80" s="116" t="s">
        <v>203</v>
      </c>
      <c r="C80" s="117" t="s">
        <v>14209</v>
      </c>
      <c r="D80" s="117" t="s">
        <v>14210</v>
      </c>
      <c r="E80" s="117" t="s">
        <v>211</v>
      </c>
      <c r="F80" s="117"/>
      <c r="G80" s="118" t="s">
        <v>14058</v>
      </c>
      <c r="H80" s="119">
        <v>1069</v>
      </c>
      <c r="I80" s="120">
        <v>0.01</v>
      </c>
      <c r="J80" s="126">
        <f t="shared" si="2"/>
        <v>1058.31</v>
      </c>
    </row>
    <row r="81" spans="1:10" ht="31.5">
      <c r="A81" s="33">
        <f t="shared" si="3"/>
        <v>77</v>
      </c>
      <c r="B81" s="116" t="s">
        <v>203</v>
      </c>
      <c r="C81" s="117" t="s">
        <v>14211</v>
      </c>
      <c r="D81" s="117" t="s">
        <v>14212</v>
      </c>
      <c r="E81" s="117" t="s">
        <v>211</v>
      </c>
      <c r="F81" s="117"/>
      <c r="G81" s="118" t="s">
        <v>14058</v>
      </c>
      <c r="H81" s="119">
        <v>1069</v>
      </c>
      <c r="I81" s="120">
        <v>0.01</v>
      </c>
      <c r="J81" s="126">
        <f t="shared" si="2"/>
        <v>1058.31</v>
      </c>
    </row>
    <row r="82" spans="1:10" ht="31.5">
      <c r="A82" s="33">
        <f t="shared" si="3"/>
        <v>78</v>
      </c>
      <c r="B82" s="116" t="s">
        <v>203</v>
      </c>
      <c r="C82" s="117" t="s">
        <v>14213</v>
      </c>
      <c r="D82" s="117" t="s">
        <v>14214</v>
      </c>
      <c r="E82" s="117" t="s">
        <v>211</v>
      </c>
      <c r="F82" s="117"/>
      <c r="G82" s="118" t="s">
        <v>14058</v>
      </c>
      <c r="H82" s="119">
        <v>1399</v>
      </c>
      <c r="I82" s="120">
        <v>0.01</v>
      </c>
      <c r="J82" s="126">
        <f t="shared" si="2"/>
        <v>1385.01</v>
      </c>
    </row>
    <row r="83" spans="1:10" ht="31.5">
      <c r="A83" s="33">
        <f t="shared" si="3"/>
        <v>79</v>
      </c>
      <c r="B83" s="116" t="s">
        <v>203</v>
      </c>
      <c r="C83" s="117" t="s">
        <v>14215</v>
      </c>
      <c r="D83" s="117" t="s">
        <v>14216</v>
      </c>
      <c r="E83" s="117" t="s">
        <v>211</v>
      </c>
      <c r="F83" s="117"/>
      <c r="G83" s="118" t="s">
        <v>14058</v>
      </c>
      <c r="H83" s="119">
        <v>1399</v>
      </c>
      <c r="I83" s="120">
        <v>0.01</v>
      </c>
      <c r="J83" s="126">
        <f t="shared" si="2"/>
        <v>1385.01</v>
      </c>
    </row>
    <row r="84" spans="1:10" ht="15.75">
      <c r="A84" s="33">
        <f t="shared" si="3"/>
        <v>80</v>
      </c>
      <c r="B84" s="116" t="s">
        <v>203</v>
      </c>
      <c r="C84" s="117" t="s">
        <v>14217</v>
      </c>
      <c r="D84" s="117" t="s">
        <v>14218</v>
      </c>
      <c r="E84" s="117" t="s">
        <v>211</v>
      </c>
      <c r="F84" s="117"/>
      <c r="G84" s="118" t="s">
        <v>14058</v>
      </c>
      <c r="H84" s="119">
        <v>175</v>
      </c>
      <c r="I84" s="120">
        <v>0.01</v>
      </c>
      <c r="J84" s="126">
        <f t="shared" si="2"/>
        <v>173.25</v>
      </c>
    </row>
    <row r="85" spans="1:10" ht="15.75">
      <c r="A85" s="33">
        <f t="shared" si="3"/>
        <v>81</v>
      </c>
      <c r="B85" s="116" t="s">
        <v>203</v>
      </c>
      <c r="C85" s="117" t="s">
        <v>14219</v>
      </c>
      <c r="D85" s="117" t="s">
        <v>14220</v>
      </c>
      <c r="E85" s="117" t="s">
        <v>211</v>
      </c>
      <c r="F85" s="117"/>
      <c r="G85" s="118" t="s">
        <v>14058</v>
      </c>
      <c r="H85" s="119">
        <v>225</v>
      </c>
      <c r="I85" s="120">
        <v>0.01</v>
      </c>
      <c r="J85" s="126">
        <f t="shared" si="2"/>
        <v>222.75</v>
      </c>
    </row>
    <row r="86" spans="1:10" ht="31.5">
      <c r="A86" s="33">
        <f t="shared" si="3"/>
        <v>82</v>
      </c>
      <c r="B86" s="116" t="s">
        <v>203</v>
      </c>
      <c r="C86" s="117" t="s">
        <v>14221</v>
      </c>
      <c r="D86" s="117" t="s">
        <v>14222</v>
      </c>
      <c r="E86" s="117" t="s">
        <v>211</v>
      </c>
      <c r="F86" s="117"/>
      <c r="G86" s="118" t="s">
        <v>14058</v>
      </c>
      <c r="H86" s="119">
        <v>279</v>
      </c>
      <c r="I86" s="120">
        <v>0.01</v>
      </c>
      <c r="J86" s="126">
        <f t="shared" si="2"/>
        <v>276.20999999999998</v>
      </c>
    </row>
    <row r="87" spans="1:10" ht="31.5">
      <c r="A87" s="33">
        <f t="shared" si="3"/>
        <v>83</v>
      </c>
      <c r="B87" s="116" t="s">
        <v>203</v>
      </c>
      <c r="C87" s="117" t="s">
        <v>14223</v>
      </c>
      <c r="D87" s="117" t="s">
        <v>14224</v>
      </c>
      <c r="E87" s="117" t="s">
        <v>211</v>
      </c>
      <c r="F87" s="117"/>
      <c r="G87" s="118" t="s">
        <v>14058</v>
      </c>
      <c r="H87" s="119">
        <v>349</v>
      </c>
      <c r="I87" s="120">
        <v>0.01</v>
      </c>
      <c r="J87" s="126">
        <f t="shared" si="2"/>
        <v>345.51</v>
      </c>
    </row>
    <row r="88" spans="1:10" ht="15.75">
      <c r="A88" s="33">
        <f t="shared" si="3"/>
        <v>84</v>
      </c>
      <c r="B88" s="116" t="s">
        <v>203</v>
      </c>
      <c r="C88" s="117" t="s">
        <v>14225</v>
      </c>
      <c r="D88" s="117" t="s">
        <v>14226</v>
      </c>
      <c r="E88" s="117" t="s">
        <v>211</v>
      </c>
      <c r="F88" s="117"/>
      <c r="G88" s="118" t="s">
        <v>14058</v>
      </c>
      <c r="H88" s="119">
        <v>12</v>
      </c>
      <c r="I88" s="120">
        <v>0.01</v>
      </c>
      <c r="J88" s="126">
        <f t="shared" si="2"/>
        <v>11.879999999999999</v>
      </c>
    </row>
    <row r="89" spans="1:10" ht="15.75">
      <c r="A89" s="33">
        <f t="shared" si="3"/>
        <v>85</v>
      </c>
      <c r="B89" s="116" t="s">
        <v>203</v>
      </c>
      <c r="C89" s="117" t="s">
        <v>14227</v>
      </c>
      <c r="D89" s="117" t="s">
        <v>14228</v>
      </c>
      <c r="E89" s="117" t="s">
        <v>211</v>
      </c>
      <c r="F89" s="117"/>
      <c r="G89" s="118" t="s">
        <v>14058</v>
      </c>
      <c r="H89" s="119">
        <v>10</v>
      </c>
      <c r="I89" s="120">
        <v>0.01</v>
      </c>
      <c r="J89" s="126">
        <f t="shared" si="2"/>
        <v>9.9</v>
      </c>
    </row>
    <row r="90" spans="1:10" ht="15.75">
      <c r="A90" s="33">
        <f t="shared" si="3"/>
        <v>86</v>
      </c>
      <c r="B90" s="116" t="s">
        <v>203</v>
      </c>
      <c r="C90" s="117" t="s">
        <v>14229</v>
      </c>
      <c r="D90" s="117" t="s">
        <v>14230</v>
      </c>
      <c r="E90" s="117" t="s">
        <v>211</v>
      </c>
      <c r="F90" s="117"/>
      <c r="G90" s="118" t="s">
        <v>14058</v>
      </c>
      <c r="H90" s="119">
        <v>12</v>
      </c>
      <c r="I90" s="120">
        <v>0.01</v>
      </c>
      <c r="J90" s="126">
        <f t="shared" si="2"/>
        <v>11.879999999999999</v>
      </c>
    </row>
    <row r="91" spans="1:10" ht="15.75">
      <c r="A91" s="33">
        <f t="shared" si="3"/>
        <v>87</v>
      </c>
      <c r="B91" s="116" t="s">
        <v>203</v>
      </c>
      <c r="C91" s="117" t="s">
        <v>14231</v>
      </c>
      <c r="D91" s="117" t="s">
        <v>14232</v>
      </c>
      <c r="E91" s="117" t="s">
        <v>211</v>
      </c>
      <c r="F91" s="117"/>
      <c r="G91" s="118" t="s">
        <v>14058</v>
      </c>
      <c r="H91" s="119">
        <v>15</v>
      </c>
      <c r="I91" s="120">
        <v>0.01</v>
      </c>
      <c r="J91" s="126">
        <f t="shared" si="2"/>
        <v>14.85</v>
      </c>
    </row>
    <row r="92" spans="1:10" ht="15.75">
      <c r="A92" s="33">
        <f t="shared" si="3"/>
        <v>88</v>
      </c>
      <c r="B92" s="116" t="s">
        <v>203</v>
      </c>
      <c r="C92" s="117" t="s">
        <v>14233</v>
      </c>
      <c r="D92" s="117" t="s">
        <v>14234</v>
      </c>
      <c r="E92" s="117" t="s">
        <v>211</v>
      </c>
      <c r="F92" s="117"/>
      <c r="G92" s="118" t="s">
        <v>14058</v>
      </c>
      <c r="H92" s="119">
        <v>15</v>
      </c>
      <c r="I92" s="120">
        <v>0.01</v>
      </c>
      <c r="J92" s="126">
        <f t="shared" si="2"/>
        <v>14.85</v>
      </c>
    </row>
    <row r="93" spans="1:10" ht="15.75">
      <c r="A93" s="33">
        <f t="shared" si="3"/>
        <v>89</v>
      </c>
      <c r="B93" s="116" t="s">
        <v>203</v>
      </c>
      <c r="C93" s="117" t="s">
        <v>14235</v>
      </c>
      <c r="D93" s="117" t="s">
        <v>14236</v>
      </c>
      <c r="E93" s="117" t="s">
        <v>211</v>
      </c>
      <c r="F93" s="117"/>
      <c r="G93" s="118" t="s">
        <v>14058</v>
      </c>
      <c r="H93" s="119">
        <v>15</v>
      </c>
      <c r="I93" s="120">
        <v>0.01</v>
      </c>
      <c r="J93" s="126">
        <f t="shared" si="2"/>
        <v>14.85</v>
      </c>
    </row>
    <row r="94" spans="1:10" ht="15.75">
      <c r="A94" s="33">
        <f t="shared" si="3"/>
        <v>90</v>
      </c>
      <c r="B94" s="116" t="s">
        <v>203</v>
      </c>
      <c r="C94" s="117" t="s">
        <v>14237</v>
      </c>
      <c r="D94" s="117" t="s">
        <v>14238</v>
      </c>
      <c r="E94" s="117" t="s">
        <v>211</v>
      </c>
      <c r="F94" s="117"/>
      <c r="G94" s="118" t="s">
        <v>14058</v>
      </c>
      <c r="H94" s="119">
        <v>15</v>
      </c>
      <c r="I94" s="120">
        <v>0.01</v>
      </c>
      <c r="J94" s="126">
        <f t="shared" si="2"/>
        <v>14.85</v>
      </c>
    </row>
    <row r="95" spans="1:10" ht="15.75">
      <c r="A95" s="33">
        <f t="shared" si="3"/>
        <v>91</v>
      </c>
      <c r="B95" s="116" t="s">
        <v>203</v>
      </c>
      <c r="C95" s="117" t="s">
        <v>14239</v>
      </c>
      <c r="D95" s="117" t="s">
        <v>14240</v>
      </c>
      <c r="E95" s="117" t="s">
        <v>211</v>
      </c>
      <c r="F95" s="117"/>
      <c r="G95" s="118" t="s">
        <v>14058</v>
      </c>
      <c r="H95" s="119">
        <v>68.989999999999995</v>
      </c>
      <c r="I95" s="120">
        <v>0.01</v>
      </c>
      <c r="J95" s="126">
        <f t="shared" si="2"/>
        <v>68.3001</v>
      </c>
    </row>
    <row r="96" spans="1:10" ht="15.75">
      <c r="A96" s="33">
        <f t="shared" si="3"/>
        <v>92</v>
      </c>
      <c r="B96" s="116" t="s">
        <v>203</v>
      </c>
      <c r="C96" s="117" t="s">
        <v>14241</v>
      </c>
      <c r="D96" s="117" t="s">
        <v>14242</v>
      </c>
      <c r="E96" s="117" t="s">
        <v>211</v>
      </c>
      <c r="F96" s="117"/>
      <c r="G96" s="118" t="s">
        <v>14058</v>
      </c>
      <c r="H96" s="119">
        <v>60.5</v>
      </c>
      <c r="I96" s="120">
        <v>0.01</v>
      </c>
      <c r="J96" s="126">
        <f t="shared" si="2"/>
        <v>59.894999999999996</v>
      </c>
    </row>
    <row r="97" spans="1:10" ht="15.75">
      <c r="A97" s="33">
        <f t="shared" si="3"/>
        <v>93</v>
      </c>
      <c r="B97" s="116" t="s">
        <v>203</v>
      </c>
      <c r="C97" s="117" t="s">
        <v>14243</v>
      </c>
      <c r="D97" s="117" t="s">
        <v>14244</v>
      </c>
      <c r="E97" s="117" t="s">
        <v>211</v>
      </c>
      <c r="F97" s="117"/>
      <c r="G97" s="118" t="s">
        <v>14058</v>
      </c>
      <c r="H97" s="119">
        <v>85.99</v>
      </c>
      <c r="I97" s="120">
        <v>0.01</v>
      </c>
      <c r="J97" s="126">
        <f t="shared" si="2"/>
        <v>85.130099999999999</v>
      </c>
    </row>
    <row r="98" spans="1:10" ht="31.5">
      <c r="A98" s="33">
        <f t="shared" si="3"/>
        <v>94</v>
      </c>
      <c r="B98" s="116" t="s">
        <v>203</v>
      </c>
      <c r="C98" s="117" t="s">
        <v>14245</v>
      </c>
      <c r="D98" s="117" t="s">
        <v>14246</v>
      </c>
      <c r="E98" s="117" t="s">
        <v>211</v>
      </c>
      <c r="F98" s="117"/>
      <c r="G98" s="118" t="s">
        <v>14058</v>
      </c>
      <c r="H98" s="119">
        <v>42.5</v>
      </c>
      <c r="I98" s="120">
        <v>0.01</v>
      </c>
      <c r="J98" s="126">
        <f t="shared" si="2"/>
        <v>42.075000000000003</v>
      </c>
    </row>
    <row r="99" spans="1:10" ht="15.75">
      <c r="A99" s="33">
        <f t="shared" si="3"/>
        <v>95</v>
      </c>
      <c r="B99" s="116" t="s">
        <v>203</v>
      </c>
      <c r="C99" s="117" t="s">
        <v>14247</v>
      </c>
      <c r="D99" s="117" t="s">
        <v>14248</v>
      </c>
      <c r="E99" s="117" t="s">
        <v>211</v>
      </c>
      <c r="F99" s="117"/>
      <c r="G99" s="118" t="s">
        <v>14058</v>
      </c>
      <c r="H99" s="119">
        <v>19.75</v>
      </c>
      <c r="I99" s="120">
        <v>0.01</v>
      </c>
      <c r="J99" s="126">
        <f t="shared" si="2"/>
        <v>19.552499999999998</v>
      </c>
    </row>
    <row r="100" spans="1:10" ht="15.75">
      <c r="A100" s="33">
        <f t="shared" si="3"/>
        <v>96</v>
      </c>
      <c r="B100" s="116" t="s">
        <v>203</v>
      </c>
      <c r="C100" s="117" t="s">
        <v>14249</v>
      </c>
      <c r="D100" s="117" t="s">
        <v>14250</v>
      </c>
      <c r="E100" s="117" t="s">
        <v>211</v>
      </c>
      <c r="F100" s="117"/>
      <c r="G100" s="118" t="s">
        <v>14058</v>
      </c>
      <c r="H100" s="119">
        <v>148</v>
      </c>
      <c r="I100" s="120">
        <v>0.01</v>
      </c>
      <c r="J100" s="126">
        <f t="shared" si="2"/>
        <v>146.52000000000001</v>
      </c>
    </row>
    <row r="101" spans="1:10" ht="15.75">
      <c r="A101" s="33">
        <f t="shared" si="3"/>
        <v>97</v>
      </c>
      <c r="B101" s="116" t="s">
        <v>203</v>
      </c>
      <c r="C101" s="117" t="s">
        <v>14251</v>
      </c>
      <c r="D101" s="117" t="s">
        <v>14198</v>
      </c>
      <c r="E101" s="117" t="s">
        <v>211</v>
      </c>
      <c r="F101" s="117"/>
      <c r="G101" s="118" t="s">
        <v>14058</v>
      </c>
      <c r="H101" s="119">
        <v>130.99</v>
      </c>
      <c r="I101" s="120">
        <v>0.01</v>
      </c>
      <c r="J101" s="126">
        <f t="shared" si="2"/>
        <v>129.68010000000001</v>
      </c>
    </row>
    <row r="102" spans="1:10" ht="15.75">
      <c r="A102" s="33">
        <f t="shared" si="3"/>
        <v>98</v>
      </c>
      <c r="B102" s="116" t="s">
        <v>203</v>
      </c>
      <c r="C102" s="117" t="s">
        <v>14252</v>
      </c>
      <c r="D102" s="117" t="s">
        <v>14253</v>
      </c>
      <c r="E102" s="117" t="s">
        <v>211</v>
      </c>
      <c r="F102" s="117"/>
      <c r="G102" s="118" t="s">
        <v>14058</v>
      </c>
      <c r="H102" s="119">
        <v>105</v>
      </c>
      <c r="I102" s="120">
        <v>0.01</v>
      </c>
      <c r="J102" s="126">
        <f t="shared" si="2"/>
        <v>103.95</v>
      </c>
    </row>
    <row r="103" spans="1:10" ht="15.75">
      <c r="A103" s="33">
        <f t="shared" si="3"/>
        <v>99</v>
      </c>
      <c r="B103" s="116" t="s">
        <v>203</v>
      </c>
      <c r="C103" s="117" t="s">
        <v>14254</v>
      </c>
      <c r="D103" s="117" t="s">
        <v>14255</v>
      </c>
      <c r="E103" s="117" t="s">
        <v>211</v>
      </c>
      <c r="F103" s="117"/>
      <c r="G103" s="118" t="s">
        <v>14058</v>
      </c>
      <c r="H103" s="119">
        <v>350.99</v>
      </c>
      <c r="I103" s="120">
        <v>0.01</v>
      </c>
      <c r="J103" s="126">
        <f t="shared" si="2"/>
        <v>347.48009999999999</v>
      </c>
    </row>
    <row r="104" spans="1:10" ht="15.75">
      <c r="A104" s="33">
        <f t="shared" si="3"/>
        <v>100</v>
      </c>
      <c r="B104" s="116" t="s">
        <v>203</v>
      </c>
      <c r="C104" s="117" t="s">
        <v>14256</v>
      </c>
      <c r="D104" s="117" t="s">
        <v>14257</v>
      </c>
      <c r="E104" s="117" t="s">
        <v>211</v>
      </c>
      <c r="F104" s="117"/>
      <c r="G104" s="118" t="s">
        <v>14058</v>
      </c>
      <c r="H104" s="119">
        <v>524.99</v>
      </c>
      <c r="I104" s="120">
        <v>0.01</v>
      </c>
      <c r="J104" s="126">
        <f t="shared" si="2"/>
        <v>519.74009999999998</v>
      </c>
    </row>
    <row r="105" spans="1:10" ht="15.75">
      <c r="A105" s="33">
        <f t="shared" si="3"/>
        <v>101</v>
      </c>
      <c r="B105" s="116" t="s">
        <v>203</v>
      </c>
      <c r="C105" s="117" t="s">
        <v>14258</v>
      </c>
      <c r="D105" s="117" t="s">
        <v>14259</v>
      </c>
      <c r="E105" s="117" t="s">
        <v>211</v>
      </c>
      <c r="F105" s="117"/>
      <c r="G105" s="118" t="s">
        <v>14058</v>
      </c>
      <c r="H105" s="119">
        <v>263.5</v>
      </c>
      <c r="I105" s="120">
        <v>0.01</v>
      </c>
      <c r="J105" s="126">
        <f t="shared" si="2"/>
        <v>260.86500000000001</v>
      </c>
    </row>
    <row r="106" spans="1:10" ht="15.75">
      <c r="A106" s="33">
        <f t="shared" si="3"/>
        <v>102</v>
      </c>
      <c r="B106" s="116" t="s">
        <v>203</v>
      </c>
      <c r="C106" s="117" t="s">
        <v>14260</v>
      </c>
      <c r="D106" s="117" t="s">
        <v>14261</v>
      </c>
      <c r="E106" s="117" t="s">
        <v>211</v>
      </c>
      <c r="F106" s="117"/>
      <c r="G106" s="118" t="s">
        <v>14058</v>
      </c>
      <c r="H106" s="119">
        <v>237.5</v>
      </c>
      <c r="I106" s="120">
        <v>0.01</v>
      </c>
      <c r="J106" s="126">
        <f t="shared" si="2"/>
        <v>235.125</v>
      </c>
    </row>
    <row r="107" spans="1:10" ht="15.75">
      <c r="A107" s="33">
        <f t="shared" si="3"/>
        <v>103</v>
      </c>
      <c r="B107" s="116" t="s">
        <v>203</v>
      </c>
      <c r="C107" s="117" t="s">
        <v>14262</v>
      </c>
      <c r="D107" s="117" t="s">
        <v>14263</v>
      </c>
      <c r="E107" s="117" t="s">
        <v>211</v>
      </c>
      <c r="F107" s="117"/>
      <c r="G107" s="118" t="s">
        <v>14058</v>
      </c>
      <c r="H107" s="119">
        <v>1054</v>
      </c>
      <c r="I107" s="120">
        <v>0.01</v>
      </c>
      <c r="J107" s="126">
        <f t="shared" si="2"/>
        <v>1043.46</v>
      </c>
    </row>
    <row r="108" spans="1:10" ht="15.75">
      <c r="A108" s="33">
        <f t="shared" si="3"/>
        <v>104</v>
      </c>
      <c r="B108" s="116" t="s">
        <v>203</v>
      </c>
      <c r="C108" s="117" t="s">
        <v>14264</v>
      </c>
      <c r="D108" s="117" t="s">
        <v>14265</v>
      </c>
      <c r="E108" s="117" t="s">
        <v>211</v>
      </c>
      <c r="F108" s="117"/>
      <c r="G108" s="118" t="s">
        <v>14058</v>
      </c>
      <c r="H108" s="119">
        <v>525</v>
      </c>
      <c r="I108" s="120">
        <v>0.01</v>
      </c>
      <c r="J108" s="126">
        <f t="shared" si="2"/>
        <v>519.75</v>
      </c>
    </row>
    <row r="109" spans="1:10" ht="15.75">
      <c r="A109" s="33">
        <f t="shared" si="3"/>
        <v>105</v>
      </c>
      <c r="B109" s="116" t="s">
        <v>203</v>
      </c>
      <c r="C109" s="117" t="s">
        <v>14266</v>
      </c>
      <c r="D109" s="117" t="s">
        <v>14267</v>
      </c>
      <c r="E109" s="117" t="s">
        <v>211</v>
      </c>
      <c r="F109" s="117"/>
      <c r="G109" s="118" t="s">
        <v>14058</v>
      </c>
      <c r="H109" s="119">
        <v>701</v>
      </c>
      <c r="I109" s="120">
        <v>0.01</v>
      </c>
      <c r="J109" s="126">
        <f t="shared" si="2"/>
        <v>693.99</v>
      </c>
    </row>
    <row r="110" spans="1:10" ht="15.75">
      <c r="A110" s="33">
        <f t="shared" si="3"/>
        <v>106</v>
      </c>
      <c r="B110" s="116" t="s">
        <v>203</v>
      </c>
      <c r="C110" s="117" t="s">
        <v>14268</v>
      </c>
      <c r="D110" s="117" t="s">
        <v>14269</v>
      </c>
      <c r="E110" s="117" t="s">
        <v>211</v>
      </c>
      <c r="F110" s="117"/>
      <c r="G110" s="118" t="s">
        <v>14058</v>
      </c>
      <c r="H110" s="119">
        <v>5.75</v>
      </c>
      <c r="I110" s="120">
        <v>0.01</v>
      </c>
      <c r="J110" s="126">
        <f t="shared" si="2"/>
        <v>5.6924999999999999</v>
      </c>
    </row>
    <row r="111" spans="1:10" ht="15.75">
      <c r="A111" s="33">
        <f t="shared" si="3"/>
        <v>107</v>
      </c>
      <c r="B111" s="116" t="s">
        <v>203</v>
      </c>
      <c r="C111" s="117" t="s">
        <v>14270</v>
      </c>
      <c r="D111" s="117" t="s">
        <v>14271</v>
      </c>
      <c r="E111" s="117" t="s">
        <v>211</v>
      </c>
      <c r="F111" s="117"/>
      <c r="G111" s="118" t="s">
        <v>14058</v>
      </c>
      <c r="H111" s="119">
        <v>21.99</v>
      </c>
      <c r="I111" s="120">
        <v>0.01</v>
      </c>
      <c r="J111" s="126">
        <f t="shared" si="2"/>
        <v>21.770099999999999</v>
      </c>
    </row>
    <row r="112" spans="1:10" ht="15.75">
      <c r="A112" s="33">
        <f t="shared" si="3"/>
        <v>108</v>
      </c>
      <c r="B112" s="116" t="s">
        <v>203</v>
      </c>
      <c r="C112" s="117" t="s">
        <v>14272</v>
      </c>
      <c r="D112" s="117" t="s">
        <v>14273</v>
      </c>
      <c r="E112" s="117" t="s">
        <v>211</v>
      </c>
      <c r="F112" s="117"/>
      <c r="G112" s="118" t="s">
        <v>14058</v>
      </c>
      <c r="H112" s="119">
        <v>23.99</v>
      </c>
      <c r="I112" s="120">
        <v>0.01</v>
      </c>
      <c r="J112" s="126">
        <f t="shared" si="2"/>
        <v>23.7501</v>
      </c>
    </row>
    <row r="113" spans="1:10" ht="15.75">
      <c r="A113" s="33">
        <f t="shared" si="3"/>
        <v>109</v>
      </c>
      <c r="B113" s="116" t="s">
        <v>203</v>
      </c>
      <c r="C113" s="117" t="s">
        <v>14274</v>
      </c>
      <c r="D113" s="117" t="s">
        <v>14275</v>
      </c>
      <c r="E113" s="117" t="s">
        <v>211</v>
      </c>
      <c r="F113" s="117"/>
      <c r="G113" s="118" t="s">
        <v>14058</v>
      </c>
      <c r="H113" s="119">
        <v>254.99</v>
      </c>
      <c r="I113" s="120">
        <v>0.01</v>
      </c>
      <c r="J113" s="126">
        <f t="shared" si="2"/>
        <v>252.4401</v>
      </c>
    </row>
    <row r="114" spans="1:10" ht="15.75">
      <c r="A114" s="33">
        <f t="shared" si="3"/>
        <v>110</v>
      </c>
      <c r="B114" s="116" t="s">
        <v>203</v>
      </c>
      <c r="C114" s="117" t="s">
        <v>14276</v>
      </c>
      <c r="D114" s="117" t="s">
        <v>14277</v>
      </c>
      <c r="E114" s="117" t="s">
        <v>211</v>
      </c>
      <c r="F114" s="117"/>
      <c r="G114" s="118" t="s">
        <v>14058</v>
      </c>
      <c r="H114" s="119">
        <v>22.99</v>
      </c>
      <c r="I114" s="120">
        <v>0.01</v>
      </c>
      <c r="J114" s="126">
        <f t="shared" si="2"/>
        <v>22.760099999999998</v>
      </c>
    </row>
    <row r="115" spans="1:10" ht="15.75">
      <c r="A115" s="33">
        <f t="shared" si="3"/>
        <v>111</v>
      </c>
      <c r="B115" s="116" t="s">
        <v>203</v>
      </c>
      <c r="C115" s="117" t="s">
        <v>14278</v>
      </c>
      <c r="D115" s="117" t="s">
        <v>14279</v>
      </c>
      <c r="E115" s="117" t="s">
        <v>211</v>
      </c>
      <c r="F115" s="117"/>
      <c r="G115" s="118" t="s">
        <v>14058</v>
      </c>
      <c r="H115" s="119">
        <v>16.25</v>
      </c>
      <c r="I115" s="120">
        <v>0.01</v>
      </c>
      <c r="J115" s="126">
        <f t="shared" si="2"/>
        <v>16.087499999999999</v>
      </c>
    </row>
    <row r="116" spans="1:10" ht="15.75">
      <c r="A116" s="33">
        <f t="shared" si="3"/>
        <v>112</v>
      </c>
      <c r="B116" s="116" t="s">
        <v>203</v>
      </c>
      <c r="C116" s="117" t="s">
        <v>14280</v>
      </c>
      <c r="D116" s="117" t="s">
        <v>14281</v>
      </c>
      <c r="E116" s="117" t="s">
        <v>211</v>
      </c>
      <c r="F116" s="117"/>
      <c r="G116" s="118" t="s">
        <v>14058</v>
      </c>
      <c r="H116" s="119">
        <v>17.5</v>
      </c>
      <c r="I116" s="120">
        <v>0.01</v>
      </c>
      <c r="J116" s="126">
        <f t="shared" si="2"/>
        <v>17.324999999999999</v>
      </c>
    </row>
    <row r="117" spans="1:10" ht="15.75">
      <c r="A117" s="33">
        <f t="shared" si="3"/>
        <v>113</v>
      </c>
      <c r="B117" s="116" t="s">
        <v>203</v>
      </c>
      <c r="C117" s="117" t="s">
        <v>14282</v>
      </c>
      <c r="D117" s="117" t="s">
        <v>14283</v>
      </c>
      <c r="E117" s="117" t="s">
        <v>211</v>
      </c>
      <c r="F117" s="117"/>
      <c r="G117" s="118" t="s">
        <v>14058</v>
      </c>
      <c r="H117" s="119">
        <v>16.75</v>
      </c>
      <c r="I117" s="120">
        <v>0.01</v>
      </c>
      <c r="J117" s="126">
        <f t="shared" si="2"/>
        <v>16.5825</v>
      </c>
    </row>
    <row r="118" spans="1:10" ht="15.75">
      <c r="A118" s="33">
        <f t="shared" si="3"/>
        <v>114</v>
      </c>
      <c r="B118" s="116" t="s">
        <v>203</v>
      </c>
      <c r="C118" s="117" t="s">
        <v>14284</v>
      </c>
      <c r="D118" s="117" t="s">
        <v>14285</v>
      </c>
      <c r="E118" s="117" t="s">
        <v>211</v>
      </c>
      <c r="F118" s="117"/>
      <c r="G118" s="118" t="s">
        <v>14058</v>
      </c>
      <c r="H118" s="119">
        <v>299</v>
      </c>
      <c r="I118" s="120">
        <v>0.01</v>
      </c>
      <c r="J118" s="126">
        <f t="shared" si="2"/>
        <v>296.01</v>
      </c>
    </row>
    <row r="119" spans="1:10" ht="15.75">
      <c r="A119" s="33">
        <f t="shared" si="3"/>
        <v>115</v>
      </c>
      <c r="B119" s="116" t="s">
        <v>203</v>
      </c>
      <c r="C119" s="117" t="s">
        <v>14286</v>
      </c>
      <c r="D119" s="117" t="s">
        <v>14287</v>
      </c>
      <c r="E119" s="117" t="s">
        <v>211</v>
      </c>
      <c r="F119" s="117"/>
      <c r="G119" s="118" t="s">
        <v>14058</v>
      </c>
      <c r="H119" s="119">
        <v>16.25</v>
      </c>
      <c r="I119" s="120">
        <v>0.01</v>
      </c>
      <c r="J119" s="126">
        <f t="shared" si="2"/>
        <v>16.087499999999999</v>
      </c>
    </row>
    <row r="120" spans="1:10" ht="31.5">
      <c r="A120" s="33">
        <f t="shared" si="3"/>
        <v>116</v>
      </c>
      <c r="B120" s="116" t="s">
        <v>203</v>
      </c>
      <c r="C120" s="117" t="s">
        <v>14288</v>
      </c>
      <c r="D120" s="117" t="s">
        <v>14289</v>
      </c>
      <c r="E120" s="117" t="s">
        <v>211</v>
      </c>
      <c r="F120" s="117"/>
      <c r="G120" s="118" t="s">
        <v>14058</v>
      </c>
      <c r="H120" s="119">
        <v>73.5</v>
      </c>
      <c r="I120" s="120">
        <v>0.01</v>
      </c>
      <c r="J120" s="126">
        <f t="shared" si="2"/>
        <v>72.765000000000001</v>
      </c>
    </row>
    <row r="121" spans="1:10" ht="31.5">
      <c r="A121" s="33">
        <f t="shared" si="3"/>
        <v>117</v>
      </c>
      <c r="B121" s="116" t="s">
        <v>203</v>
      </c>
      <c r="C121" s="117" t="s">
        <v>14290</v>
      </c>
      <c r="D121" s="117" t="s">
        <v>14291</v>
      </c>
      <c r="E121" s="117" t="s">
        <v>211</v>
      </c>
      <c r="F121" s="117"/>
      <c r="G121" s="118" t="s">
        <v>14058</v>
      </c>
      <c r="H121" s="119">
        <v>59</v>
      </c>
      <c r="I121" s="120">
        <v>0.01</v>
      </c>
      <c r="J121" s="126">
        <f t="shared" si="2"/>
        <v>58.41</v>
      </c>
    </row>
    <row r="122" spans="1:10" ht="31.5">
      <c r="A122" s="33">
        <f t="shared" si="3"/>
        <v>118</v>
      </c>
      <c r="B122" s="116" t="s">
        <v>203</v>
      </c>
      <c r="C122" s="117" t="s">
        <v>14292</v>
      </c>
      <c r="D122" s="117" t="s">
        <v>14293</v>
      </c>
      <c r="E122" s="117" t="s">
        <v>211</v>
      </c>
      <c r="F122" s="117"/>
      <c r="G122" s="118" t="s">
        <v>14058</v>
      </c>
      <c r="H122" s="119">
        <v>639.99</v>
      </c>
      <c r="I122" s="120">
        <v>0.01</v>
      </c>
      <c r="J122" s="126">
        <f t="shared" si="2"/>
        <v>633.59010000000001</v>
      </c>
    </row>
    <row r="123" spans="1:10" ht="15.75">
      <c r="A123" s="33">
        <f t="shared" si="3"/>
        <v>119</v>
      </c>
      <c r="B123" s="116" t="s">
        <v>203</v>
      </c>
      <c r="C123" s="117" t="s">
        <v>14294</v>
      </c>
      <c r="D123" s="117" t="s">
        <v>14295</v>
      </c>
      <c r="E123" s="117" t="s">
        <v>211</v>
      </c>
      <c r="F123" s="117"/>
      <c r="G123" s="118" t="s">
        <v>14058</v>
      </c>
      <c r="H123" s="119">
        <v>49.99</v>
      </c>
      <c r="I123" s="120">
        <v>0.01</v>
      </c>
      <c r="J123" s="126">
        <f t="shared" si="2"/>
        <v>49.490099999999998</v>
      </c>
    </row>
    <row r="124" spans="1:10" ht="15.75">
      <c r="A124" s="33">
        <f t="shared" si="3"/>
        <v>120</v>
      </c>
      <c r="B124" s="116" t="s">
        <v>203</v>
      </c>
      <c r="C124" s="117" t="s">
        <v>14296</v>
      </c>
      <c r="D124" s="117" t="s">
        <v>14297</v>
      </c>
      <c r="E124" s="117" t="s">
        <v>211</v>
      </c>
      <c r="F124" s="117"/>
      <c r="G124" s="118" t="s">
        <v>14058</v>
      </c>
      <c r="H124" s="119">
        <v>30</v>
      </c>
      <c r="I124" s="120">
        <v>0.01</v>
      </c>
      <c r="J124" s="126">
        <f t="shared" si="2"/>
        <v>29.7</v>
      </c>
    </row>
    <row r="125" spans="1:10" ht="15.75">
      <c r="A125" s="33">
        <f t="shared" si="3"/>
        <v>121</v>
      </c>
      <c r="B125" s="116" t="s">
        <v>203</v>
      </c>
      <c r="C125" s="117" t="s">
        <v>14298</v>
      </c>
      <c r="D125" s="117" t="s">
        <v>14299</v>
      </c>
      <c r="E125" s="117" t="s">
        <v>211</v>
      </c>
      <c r="F125" s="117"/>
      <c r="G125" s="118" t="s">
        <v>14058</v>
      </c>
      <c r="H125" s="119">
        <v>30</v>
      </c>
      <c r="I125" s="120">
        <v>0.01</v>
      </c>
      <c r="J125" s="126">
        <f t="shared" si="2"/>
        <v>29.7</v>
      </c>
    </row>
    <row r="126" spans="1:10" ht="15.75">
      <c r="A126" s="33">
        <f t="shared" si="3"/>
        <v>122</v>
      </c>
      <c r="B126" s="116" t="s">
        <v>203</v>
      </c>
      <c r="C126" s="117" t="s">
        <v>14300</v>
      </c>
      <c r="D126" s="117" t="s">
        <v>14301</v>
      </c>
      <c r="E126" s="117" t="s">
        <v>211</v>
      </c>
      <c r="F126" s="117"/>
      <c r="G126" s="118" t="s">
        <v>14058</v>
      </c>
      <c r="H126" s="119">
        <v>30</v>
      </c>
      <c r="I126" s="120">
        <v>0.01</v>
      </c>
      <c r="J126" s="126">
        <f t="shared" si="2"/>
        <v>29.7</v>
      </c>
    </row>
    <row r="127" spans="1:10" ht="15.75">
      <c r="A127" s="33">
        <f t="shared" si="3"/>
        <v>123</v>
      </c>
      <c r="B127" s="116" t="s">
        <v>203</v>
      </c>
      <c r="C127" s="117" t="s">
        <v>14302</v>
      </c>
      <c r="D127" s="117" t="s">
        <v>14303</v>
      </c>
      <c r="E127" s="117" t="s">
        <v>211</v>
      </c>
      <c r="F127" s="117"/>
      <c r="G127" s="118" t="s">
        <v>14058</v>
      </c>
      <c r="H127" s="119">
        <v>5</v>
      </c>
      <c r="I127" s="120">
        <v>0.01</v>
      </c>
      <c r="J127" s="126">
        <f t="shared" si="2"/>
        <v>4.95</v>
      </c>
    </row>
    <row r="128" spans="1:10" ht="15.75">
      <c r="A128" s="33">
        <f t="shared" si="3"/>
        <v>124</v>
      </c>
      <c r="B128" s="116" t="s">
        <v>203</v>
      </c>
      <c r="C128" s="117" t="s">
        <v>14304</v>
      </c>
      <c r="D128" s="117" t="s">
        <v>14305</v>
      </c>
      <c r="E128" s="117" t="s">
        <v>211</v>
      </c>
      <c r="F128" s="117"/>
      <c r="G128" s="118" t="s">
        <v>14058</v>
      </c>
      <c r="H128" s="119">
        <v>12</v>
      </c>
      <c r="I128" s="120">
        <v>0.01</v>
      </c>
      <c r="J128" s="126">
        <f t="shared" si="2"/>
        <v>11.879999999999999</v>
      </c>
    </row>
    <row r="129" spans="1:10" ht="31.5">
      <c r="A129" s="33">
        <f t="shared" si="3"/>
        <v>125</v>
      </c>
      <c r="B129" s="116" t="s">
        <v>203</v>
      </c>
      <c r="C129" s="117" t="s">
        <v>14306</v>
      </c>
      <c r="D129" s="117" t="s">
        <v>14307</v>
      </c>
      <c r="E129" s="117" t="s">
        <v>211</v>
      </c>
      <c r="F129" s="117"/>
      <c r="G129" s="118" t="s">
        <v>14058</v>
      </c>
      <c r="H129" s="119">
        <v>21</v>
      </c>
      <c r="I129" s="120">
        <v>0.01</v>
      </c>
      <c r="J129" s="126">
        <f t="shared" si="2"/>
        <v>20.79</v>
      </c>
    </row>
    <row r="130" spans="1:10" ht="31.5">
      <c r="A130" s="33">
        <f t="shared" si="3"/>
        <v>126</v>
      </c>
      <c r="B130" s="116" t="s">
        <v>203</v>
      </c>
      <c r="C130" s="117" t="s">
        <v>14308</v>
      </c>
      <c r="D130" s="117" t="s">
        <v>14309</v>
      </c>
      <c r="E130" s="117" t="s">
        <v>211</v>
      </c>
      <c r="F130" s="117"/>
      <c r="G130" s="118" t="s">
        <v>14058</v>
      </c>
      <c r="H130" s="119">
        <v>205</v>
      </c>
      <c r="I130" s="120">
        <v>0.01</v>
      </c>
      <c r="J130" s="126">
        <f t="shared" si="2"/>
        <v>202.95</v>
      </c>
    </row>
    <row r="131" spans="1:10" ht="31.5">
      <c r="A131" s="33">
        <f t="shared" si="3"/>
        <v>127</v>
      </c>
      <c r="B131" s="116" t="s">
        <v>203</v>
      </c>
      <c r="C131" s="117" t="s">
        <v>14310</v>
      </c>
      <c r="D131" s="117" t="s">
        <v>14311</v>
      </c>
      <c r="E131" s="117" t="s">
        <v>211</v>
      </c>
      <c r="F131" s="117"/>
      <c r="G131" s="118" t="s">
        <v>14058</v>
      </c>
      <c r="H131" s="119">
        <v>229</v>
      </c>
      <c r="I131" s="120">
        <v>0.01</v>
      </c>
      <c r="J131" s="126">
        <f t="shared" si="2"/>
        <v>226.71</v>
      </c>
    </row>
    <row r="132" spans="1:10" ht="15.75">
      <c r="A132" s="33">
        <f t="shared" si="3"/>
        <v>128</v>
      </c>
      <c r="B132" s="116" t="s">
        <v>203</v>
      </c>
      <c r="C132" s="117" t="s">
        <v>14312</v>
      </c>
      <c r="D132" s="117" t="s">
        <v>14313</v>
      </c>
      <c r="E132" s="117" t="s">
        <v>211</v>
      </c>
      <c r="F132" s="117"/>
      <c r="G132" s="118" t="s">
        <v>14058</v>
      </c>
      <c r="H132" s="119">
        <v>169</v>
      </c>
      <c r="I132" s="120">
        <v>0.01</v>
      </c>
      <c r="J132" s="126">
        <f t="shared" si="2"/>
        <v>167.31</v>
      </c>
    </row>
    <row r="133" spans="1:10" ht="31.5">
      <c r="A133" s="33">
        <f t="shared" si="3"/>
        <v>129</v>
      </c>
      <c r="B133" s="116" t="s">
        <v>203</v>
      </c>
      <c r="C133" s="117" t="s">
        <v>14314</v>
      </c>
      <c r="D133" s="117" t="s">
        <v>14315</v>
      </c>
      <c r="E133" s="117" t="s">
        <v>211</v>
      </c>
      <c r="F133" s="117"/>
      <c r="G133" s="118" t="s">
        <v>14058</v>
      </c>
      <c r="H133" s="119">
        <v>199</v>
      </c>
      <c r="I133" s="120">
        <v>0.01</v>
      </c>
      <c r="J133" s="126">
        <f t="shared" si="2"/>
        <v>197.01</v>
      </c>
    </row>
    <row r="134" spans="1:10" ht="31.5">
      <c r="A134" s="33">
        <f t="shared" si="3"/>
        <v>130</v>
      </c>
      <c r="B134" s="116" t="s">
        <v>203</v>
      </c>
      <c r="C134" s="117" t="s">
        <v>14316</v>
      </c>
      <c r="D134" s="117" t="s">
        <v>14317</v>
      </c>
      <c r="E134" s="117" t="s">
        <v>211</v>
      </c>
      <c r="F134" s="117"/>
      <c r="G134" s="118" t="s">
        <v>14058</v>
      </c>
      <c r="H134" s="119">
        <v>229</v>
      </c>
      <c r="I134" s="120">
        <v>0.01</v>
      </c>
      <c r="J134" s="126">
        <f t="shared" ref="J134:J197" si="4">H134*(1-I134)</f>
        <v>226.71</v>
      </c>
    </row>
    <row r="135" spans="1:10" ht="31.5">
      <c r="A135" s="33">
        <f t="shared" ref="A135:A198" si="5">A134+1</f>
        <v>131</v>
      </c>
      <c r="B135" s="116" t="s">
        <v>203</v>
      </c>
      <c r="C135" s="117" t="s">
        <v>14318</v>
      </c>
      <c r="D135" s="117" t="s">
        <v>14319</v>
      </c>
      <c r="E135" s="117" t="s">
        <v>211</v>
      </c>
      <c r="F135" s="117"/>
      <c r="G135" s="118" t="s">
        <v>14058</v>
      </c>
      <c r="H135" s="119">
        <v>249</v>
      </c>
      <c r="I135" s="120">
        <v>0.01</v>
      </c>
      <c r="J135" s="126">
        <f t="shared" si="4"/>
        <v>246.51</v>
      </c>
    </row>
    <row r="136" spans="1:10" ht="31.5">
      <c r="A136" s="33">
        <f t="shared" si="5"/>
        <v>132</v>
      </c>
      <c r="B136" s="116" t="s">
        <v>203</v>
      </c>
      <c r="C136" s="117" t="s">
        <v>14320</v>
      </c>
      <c r="D136" s="117" t="s">
        <v>14321</v>
      </c>
      <c r="E136" s="117" t="s">
        <v>211</v>
      </c>
      <c r="F136" s="117"/>
      <c r="G136" s="118" t="s">
        <v>14058</v>
      </c>
      <c r="H136" s="119">
        <v>169</v>
      </c>
      <c r="I136" s="120">
        <v>0.01</v>
      </c>
      <c r="J136" s="126">
        <f t="shared" si="4"/>
        <v>167.31</v>
      </c>
    </row>
    <row r="137" spans="1:10" ht="31.5">
      <c r="A137" s="33">
        <f t="shared" si="5"/>
        <v>133</v>
      </c>
      <c r="B137" s="116" t="s">
        <v>203</v>
      </c>
      <c r="C137" s="117" t="s">
        <v>14322</v>
      </c>
      <c r="D137" s="117" t="s">
        <v>14323</v>
      </c>
      <c r="E137" s="117" t="s">
        <v>211</v>
      </c>
      <c r="F137" s="117"/>
      <c r="G137" s="118" t="s">
        <v>14058</v>
      </c>
      <c r="H137" s="119">
        <v>199</v>
      </c>
      <c r="I137" s="120">
        <v>0.01</v>
      </c>
      <c r="J137" s="126">
        <f t="shared" si="4"/>
        <v>197.01</v>
      </c>
    </row>
    <row r="138" spans="1:10" ht="31.5">
      <c r="A138" s="33">
        <f t="shared" si="5"/>
        <v>134</v>
      </c>
      <c r="B138" s="116" t="s">
        <v>203</v>
      </c>
      <c r="C138" s="117" t="s">
        <v>14324</v>
      </c>
      <c r="D138" s="117" t="s">
        <v>14325</v>
      </c>
      <c r="E138" s="117" t="s">
        <v>211</v>
      </c>
      <c r="F138" s="117"/>
      <c r="G138" s="118" t="s">
        <v>14058</v>
      </c>
      <c r="H138" s="119">
        <v>229</v>
      </c>
      <c r="I138" s="120">
        <v>0.01</v>
      </c>
      <c r="J138" s="126">
        <f t="shared" si="4"/>
        <v>226.71</v>
      </c>
    </row>
    <row r="139" spans="1:10" ht="31.5">
      <c r="A139" s="33">
        <f t="shared" si="5"/>
        <v>135</v>
      </c>
      <c r="B139" s="116" t="s">
        <v>203</v>
      </c>
      <c r="C139" s="117" t="s">
        <v>14326</v>
      </c>
      <c r="D139" s="117" t="s">
        <v>14327</v>
      </c>
      <c r="E139" s="117" t="s">
        <v>211</v>
      </c>
      <c r="F139" s="117"/>
      <c r="G139" s="118" t="s">
        <v>14058</v>
      </c>
      <c r="H139" s="119">
        <v>249</v>
      </c>
      <c r="I139" s="120">
        <v>0.01</v>
      </c>
      <c r="J139" s="126">
        <f t="shared" si="4"/>
        <v>246.51</v>
      </c>
    </row>
    <row r="140" spans="1:10" ht="31.5">
      <c r="A140" s="33">
        <f t="shared" si="5"/>
        <v>136</v>
      </c>
      <c r="B140" s="116" t="s">
        <v>203</v>
      </c>
      <c r="C140" s="117" t="s">
        <v>14328</v>
      </c>
      <c r="D140" s="117" t="s">
        <v>14329</v>
      </c>
      <c r="E140" s="117" t="s">
        <v>211</v>
      </c>
      <c r="F140" s="117"/>
      <c r="G140" s="118" t="s">
        <v>14058</v>
      </c>
      <c r="H140" s="119">
        <v>215</v>
      </c>
      <c r="I140" s="120">
        <v>0.01</v>
      </c>
      <c r="J140" s="126">
        <f t="shared" si="4"/>
        <v>212.85</v>
      </c>
    </row>
    <row r="141" spans="1:10" ht="31.5">
      <c r="A141" s="33">
        <f t="shared" si="5"/>
        <v>137</v>
      </c>
      <c r="B141" s="116" t="s">
        <v>203</v>
      </c>
      <c r="C141" s="117" t="s">
        <v>14330</v>
      </c>
      <c r="D141" s="117" t="s">
        <v>14331</v>
      </c>
      <c r="E141" s="117" t="s">
        <v>211</v>
      </c>
      <c r="F141" s="117"/>
      <c r="G141" s="118" t="s">
        <v>14058</v>
      </c>
      <c r="H141" s="119">
        <v>249</v>
      </c>
      <c r="I141" s="120">
        <v>0.01</v>
      </c>
      <c r="J141" s="126">
        <f t="shared" si="4"/>
        <v>246.51</v>
      </c>
    </row>
    <row r="142" spans="1:10" ht="15.75">
      <c r="A142" s="33">
        <f t="shared" si="5"/>
        <v>138</v>
      </c>
      <c r="B142" s="116" t="s">
        <v>203</v>
      </c>
      <c r="C142" s="117" t="s">
        <v>14332</v>
      </c>
      <c r="D142" s="117" t="s">
        <v>14333</v>
      </c>
      <c r="E142" s="117" t="s">
        <v>211</v>
      </c>
      <c r="F142" s="117"/>
      <c r="G142" s="118" t="s">
        <v>14058</v>
      </c>
      <c r="H142" s="119">
        <v>209</v>
      </c>
      <c r="I142" s="120">
        <v>0.01</v>
      </c>
      <c r="J142" s="126">
        <f t="shared" si="4"/>
        <v>206.91</v>
      </c>
    </row>
    <row r="143" spans="1:10" ht="31.5">
      <c r="A143" s="33">
        <f t="shared" si="5"/>
        <v>139</v>
      </c>
      <c r="B143" s="116" t="s">
        <v>203</v>
      </c>
      <c r="C143" s="117" t="s">
        <v>14334</v>
      </c>
      <c r="D143" s="117" t="s">
        <v>14335</v>
      </c>
      <c r="E143" s="117" t="s">
        <v>211</v>
      </c>
      <c r="F143" s="117"/>
      <c r="G143" s="118" t="s">
        <v>14058</v>
      </c>
      <c r="H143" s="119">
        <v>259</v>
      </c>
      <c r="I143" s="120">
        <v>0.01</v>
      </c>
      <c r="J143" s="126">
        <f t="shared" si="4"/>
        <v>256.41000000000003</v>
      </c>
    </row>
    <row r="144" spans="1:10" ht="31.5">
      <c r="A144" s="33">
        <f t="shared" si="5"/>
        <v>140</v>
      </c>
      <c r="B144" s="116" t="s">
        <v>203</v>
      </c>
      <c r="C144" s="117" t="s">
        <v>14336</v>
      </c>
      <c r="D144" s="117" t="s">
        <v>14337</v>
      </c>
      <c r="E144" s="117" t="s">
        <v>211</v>
      </c>
      <c r="F144" s="117"/>
      <c r="G144" s="118" t="s">
        <v>14058</v>
      </c>
      <c r="H144" s="119">
        <v>269</v>
      </c>
      <c r="I144" s="120">
        <v>0.01</v>
      </c>
      <c r="J144" s="126">
        <f t="shared" si="4"/>
        <v>266.31</v>
      </c>
    </row>
    <row r="145" spans="1:10" ht="31.5">
      <c r="A145" s="33">
        <f t="shared" si="5"/>
        <v>141</v>
      </c>
      <c r="B145" s="116" t="s">
        <v>203</v>
      </c>
      <c r="C145" s="117" t="s">
        <v>14338</v>
      </c>
      <c r="D145" s="117" t="s">
        <v>14339</v>
      </c>
      <c r="E145" s="117" t="s">
        <v>211</v>
      </c>
      <c r="F145" s="117"/>
      <c r="G145" s="118" t="s">
        <v>14058</v>
      </c>
      <c r="H145" s="119">
        <v>299</v>
      </c>
      <c r="I145" s="120">
        <v>0.01</v>
      </c>
      <c r="J145" s="126">
        <f t="shared" si="4"/>
        <v>296.01</v>
      </c>
    </row>
    <row r="146" spans="1:10" ht="15.75">
      <c r="A146" s="33">
        <f t="shared" si="5"/>
        <v>142</v>
      </c>
      <c r="B146" s="116" t="s">
        <v>203</v>
      </c>
      <c r="C146" s="117" t="s">
        <v>14340</v>
      </c>
      <c r="D146" s="117" t="s">
        <v>14341</v>
      </c>
      <c r="E146" s="117" t="s">
        <v>211</v>
      </c>
      <c r="F146" s="117"/>
      <c r="G146" s="118" t="s">
        <v>14058</v>
      </c>
      <c r="H146" s="119">
        <v>209</v>
      </c>
      <c r="I146" s="120">
        <v>0.01</v>
      </c>
      <c r="J146" s="126">
        <f t="shared" si="4"/>
        <v>206.91</v>
      </c>
    </row>
    <row r="147" spans="1:10" ht="31.5">
      <c r="A147" s="33">
        <f t="shared" si="5"/>
        <v>143</v>
      </c>
      <c r="B147" s="116" t="s">
        <v>203</v>
      </c>
      <c r="C147" s="117" t="s">
        <v>14342</v>
      </c>
      <c r="D147" s="117" t="s">
        <v>14343</v>
      </c>
      <c r="E147" s="117" t="s">
        <v>211</v>
      </c>
      <c r="F147" s="117"/>
      <c r="G147" s="118" t="s">
        <v>14058</v>
      </c>
      <c r="H147" s="119">
        <v>259</v>
      </c>
      <c r="I147" s="120">
        <v>0.01</v>
      </c>
      <c r="J147" s="126">
        <f t="shared" si="4"/>
        <v>256.41000000000003</v>
      </c>
    </row>
    <row r="148" spans="1:10" ht="15.75">
      <c r="A148" s="33">
        <f t="shared" si="5"/>
        <v>144</v>
      </c>
      <c r="B148" s="116" t="s">
        <v>203</v>
      </c>
      <c r="C148" s="117" t="s">
        <v>14344</v>
      </c>
      <c r="D148" s="117" t="s">
        <v>14345</v>
      </c>
      <c r="E148" s="117" t="s">
        <v>211</v>
      </c>
      <c r="F148" s="117"/>
      <c r="G148" s="118" t="s">
        <v>14058</v>
      </c>
      <c r="H148" s="119">
        <v>269</v>
      </c>
      <c r="I148" s="120">
        <v>0.01</v>
      </c>
      <c r="J148" s="126">
        <f t="shared" si="4"/>
        <v>266.31</v>
      </c>
    </row>
    <row r="149" spans="1:10" ht="31.5">
      <c r="A149" s="33">
        <f t="shared" si="5"/>
        <v>145</v>
      </c>
      <c r="B149" s="116" t="s">
        <v>203</v>
      </c>
      <c r="C149" s="117" t="s">
        <v>14346</v>
      </c>
      <c r="D149" s="117" t="s">
        <v>14347</v>
      </c>
      <c r="E149" s="117" t="s">
        <v>211</v>
      </c>
      <c r="F149" s="117"/>
      <c r="G149" s="118" t="s">
        <v>14058</v>
      </c>
      <c r="H149" s="119">
        <v>299</v>
      </c>
      <c r="I149" s="120">
        <v>0.01</v>
      </c>
      <c r="J149" s="126">
        <f t="shared" si="4"/>
        <v>296.01</v>
      </c>
    </row>
    <row r="150" spans="1:10" ht="31.5">
      <c r="A150" s="33">
        <f t="shared" si="5"/>
        <v>146</v>
      </c>
      <c r="B150" s="116" t="s">
        <v>203</v>
      </c>
      <c r="C150" s="117" t="s">
        <v>14348</v>
      </c>
      <c r="D150" s="117" t="s">
        <v>14349</v>
      </c>
      <c r="E150" s="117" t="s">
        <v>211</v>
      </c>
      <c r="F150" s="117"/>
      <c r="G150" s="118" t="s">
        <v>14058</v>
      </c>
      <c r="H150" s="119">
        <v>229</v>
      </c>
      <c r="I150" s="120">
        <v>0.01</v>
      </c>
      <c r="J150" s="126">
        <f t="shared" si="4"/>
        <v>226.71</v>
      </c>
    </row>
    <row r="151" spans="1:10" ht="31.5">
      <c r="A151" s="33">
        <f t="shared" si="5"/>
        <v>147</v>
      </c>
      <c r="B151" s="116" t="s">
        <v>203</v>
      </c>
      <c r="C151" s="117" t="s">
        <v>14350</v>
      </c>
      <c r="D151" s="117" t="s">
        <v>14351</v>
      </c>
      <c r="E151" s="117" t="s">
        <v>211</v>
      </c>
      <c r="F151" s="117"/>
      <c r="G151" s="118" t="s">
        <v>14058</v>
      </c>
      <c r="H151" s="119">
        <v>269</v>
      </c>
      <c r="I151" s="120">
        <v>0.01</v>
      </c>
      <c r="J151" s="126">
        <f t="shared" si="4"/>
        <v>266.31</v>
      </c>
    </row>
    <row r="152" spans="1:10" ht="31.5">
      <c r="A152" s="33">
        <f t="shared" si="5"/>
        <v>148</v>
      </c>
      <c r="B152" s="116" t="s">
        <v>203</v>
      </c>
      <c r="C152" s="117" t="s">
        <v>14352</v>
      </c>
      <c r="D152" s="117" t="s">
        <v>14353</v>
      </c>
      <c r="E152" s="117" t="s">
        <v>211</v>
      </c>
      <c r="F152" s="117"/>
      <c r="G152" s="118" t="s">
        <v>14058</v>
      </c>
      <c r="H152" s="119">
        <v>299</v>
      </c>
      <c r="I152" s="120">
        <v>0.01</v>
      </c>
      <c r="J152" s="126">
        <f t="shared" si="4"/>
        <v>296.01</v>
      </c>
    </row>
    <row r="153" spans="1:10" ht="31.5">
      <c r="A153" s="33">
        <f t="shared" si="5"/>
        <v>149</v>
      </c>
      <c r="B153" s="116" t="s">
        <v>203</v>
      </c>
      <c r="C153" s="117" t="s">
        <v>14354</v>
      </c>
      <c r="D153" s="117" t="s">
        <v>14355</v>
      </c>
      <c r="E153" s="117" t="s">
        <v>211</v>
      </c>
      <c r="F153" s="117"/>
      <c r="G153" s="118" t="s">
        <v>14058</v>
      </c>
      <c r="H153" s="119">
        <v>349</v>
      </c>
      <c r="I153" s="120">
        <v>0.01</v>
      </c>
      <c r="J153" s="126">
        <f t="shared" si="4"/>
        <v>345.51</v>
      </c>
    </row>
    <row r="154" spans="1:10" ht="31.5">
      <c r="A154" s="33">
        <f t="shared" si="5"/>
        <v>150</v>
      </c>
      <c r="B154" s="116" t="s">
        <v>203</v>
      </c>
      <c r="C154" s="117" t="s">
        <v>14356</v>
      </c>
      <c r="D154" s="117" t="s">
        <v>14357</v>
      </c>
      <c r="E154" s="117" t="s">
        <v>211</v>
      </c>
      <c r="F154" s="117"/>
      <c r="G154" s="118" t="s">
        <v>14058</v>
      </c>
      <c r="H154" s="119">
        <v>385</v>
      </c>
      <c r="I154" s="120">
        <v>0.01</v>
      </c>
      <c r="J154" s="126">
        <f t="shared" si="4"/>
        <v>381.15</v>
      </c>
    </row>
    <row r="155" spans="1:10" ht="31.5">
      <c r="A155" s="33">
        <f t="shared" si="5"/>
        <v>151</v>
      </c>
      <c r="B155" s="116" t="s">
        <v>203</v>
      </c>
      <c r="C155" s="117" t="s">
        <v>14358</v>
      </c>
      <c r="D155" s="117" t="s">
        <v>14359</v>
      </c>
      <c r="E155" s="117" t="s">
        <v>211</v>
      </c>
      <c r="F155" s="117"/>
      <c r="G155" s="118" t="s">
        <v>14058</v>
      </c>
      <c r="H155" s="119">
        <v>425</v>
      </c>
      <c r="I155" s="120">
        <v>0.01</v>
      </c>
      <c r="J155" s="126">
        <f t="shared" si="4"/>
        <v>420.75</v>
      </c>
    </row>
    <row r="156" spans="1:10" ht="31.5">
      <c r="A156" s="33">
        <f t="shared" si="5"/>
        <v>152</v>
      </c>
      <c r="B156" s="116" t="s">
        <v>203</v>
      </c>
      <c r="C156" s="117" t="s">
        <v>14360</v>
      </c>
      <c r="D156" s="117" t="s">
        <v>14361</v>
      </c>
      <c r="E156" s="117" t="s">
        <v>211</v>
      </c>
      <c r="F156" s="117"/>
      <c r="G156" s="118" t="s">
        <v>14058</v>
      </c>
      <c r="H156" s="119">
        <v>319</v>
      </c>
      <c r="I156" s="120">
        <v>0.01</v>
      </c>
      <c r="J156" s="126">
        <f t="shared" si="4"/>
        <v>315.81</v>
      </c>
    </row>
    <row r="157" spans="1:10" ht="31.5">
      <c r="A157" s="33">
        <f t="shared" si="5"/>
        <v>153</v>
      </c>
      <c r="B157" s="116" t="s">
        <v>203</v>
      </c>
      <c r="C157" s="117" t="s">
        <v>14362</v>
      </c>
      <c r="D157" s="117" t="s">
        <v>14361</v>
      </c>
      <c r="E157" s="117" t="s">
        <v>211</v>
      </c>
      <c r="F157" s="117"/>
      <c r="G157" s="118" t="s">
        <v>14058</v>
      </c>
      <c r="H157" s="119">
        <v>389</v>
      </c>
      <c r="I157" s="120">
        <v>0.01</v>
      </c>
      <c r="J157" s="126">
        <f t="shared" si="4"/>
        <v>385.11</v>
      </c>
    </row>
    <row r="158" spans="1:10" ht="31.5">
      <c r="A158" s="33">
        <f t="shared" si="5"/>
        <v>154</v>
      </c>
      <c r="B158" s="116" t="s">
        <v>203</v>
      </c>
      <c r="C158" s="117" t="s">
        <v>14363</v>
      </c>
      <c r="D158" s="117" t="s">
        <v>14364</v>
      </c>
      <c r="E158" s="117" t="s">
        <v>211</v>
      </c>
      <c r="F158" s="117"/>
      <c r="G158" s="118" t="s">
        <v>14058</v>
      </c>
      <c r="H158" s="119">
        <v>1849</v>
      </c>
      <c r="I158" s="120">
        <v>0.01</v>
      </c>
      <c r="J158" s="126">
        <f t="shared" si="4"/>
        <v>1830.51</v>
      </c>
    </row>
    <row r="159" spans="1:10" ht="31.5">
      <c r="A159" s="33">
        <f t="shared" si="5"/>
        <v>155</v>
      </c>
      <c r="B159" s="116" t="s">
        <v>203</v>
      </c>
      <c r="C159" s="117" t="s">
        <v>14365</v>
      </c>
      <c r="D159" s="117" t="s">
        <v>14366</v>
      </c>
      <c r="E159" s="117" t="s">
        <v>211</v>
      </c>
      <c r="F159" s="117"/>
      <c r="G159" s="118" t="s">
        <v>14058</v>
      </c>
      <c r="H159" s="119">
        <v>459</v>
      </c>
      <c r="I159" s="120">
        <v>0.01</v>
      </c>
      <c r="J159" s="126">
        <f t="shared" si="4"/>
        <v>454.40999999999997</v>
      </c>
    </row>
    <row r="160" spans="1:10" ht="31.5">
      <c r="A160" s="33">
        <f t="shared" si="5"/>
        <v>156</v>
      </c>
      <c r="B160" s="116" t="s">
        <v>203</v>
      </c>
      <c r="C160" s="117" t="s">
        <v>14367</v>
      </c>
      <c r="D160" s="117" t="s">
        <v>14368</v>
      </c>
      <c r="E160" s="117" t="s">
        <v>211</v>
      </c>
      <c r="F160" s="117"/>
      <c r="G160" s="118" t="s">
        <v>14058</v>
      </c>
      <c r="H160" s="119">
        <v>519</v>
      </c>
      <c r="I160" s="120">
        <v>0.01</v>
      </c>
      <c r="J160" s="126">
        <f t="shared" si="4"/>
        <v>513.80999999999995</v>
      </c>
    </row>
    <row r="161" spans="1:10" ht="31.5">
      <c r="A161" s="33">
        <f t="shared" si="5"/>
        <v>157</v>
      </c>
      <c r="B161" s="116" t="s">
        <v>203</v>
      </c>
      <c r="C161" s="117" t="s">
        <v>14369</v>
      </c>
      <c r="D161" s="117" t="s">
        <v>14370</v>
      </c>
      <c r="E161" s="117" t="s">
        <v>211</v>
      </c>
      <c r="F161" s="117"/>
      <c r="G161" s="118" t="s">
        <v>14058</v>
      </c>
      <c r="H161" s="119">
        <v>1899</v>
      </c>
      <c r="I161" s="120">
        <v>0.01</v>
      </c>
      <c r="J161" s="126">
        <f t="shared" si="4"/>
        <v>1880.01</v>
      </c>
    </row>
    <row r="162" spans="1:10" ht="31.5">
      <c r="A162" s="33">
        <f t="shared" si="5"/>
        <v>158</v>
      </c>
      <c r="B162" s="116" t="s">
        <v>203</v>
      </c>
      <c r="C162" s="117" t="s">
        <v>14371</v>
      </c>
      <c r="D162" s="117" t="s">
        <v>14372</v>
      </c>
      <c r="E162" s="117" t="s">
        <v>211</v>
      </c>
      <c r="F162" s="117"/>
      <c r="G162" s="118" t="s">
        <v>14058</v>
      </c>
      <c r="H162" s="119">
        <v>579</v>
      </c>
      <c r="I162" s="120">
        <v>0.01</v>
      </c>
      <c r="J162" s="126">
        <f t="shared" si="4"/>
        <v>573.21</v>
      </c>
    </row>
    <row r="163" spans="1:10" ht="31.5">
      <c r="A163" s="33">
        <f t="shared" si="5"/>
        <v>159</v>
      </c>
      <c r="B163" s="116" t="s">
        <v>203</v>
      </c>
      <c r="C163" s="117" t="s">
        <v>14373</v>
      </c>
      <c r="D163" s="117" t="s">
        <v>14374</v>
      </c>
      <c r="E163" s="117" t="s">
        <v>211</v>
      </c>
      <c r="F163" s="117"/>
      <c r="G163" s="118" t="s">
        <v>14058</v>
      </c>
      <c r="H163" s="119">
        <v>649</v>
      </c>
      <c r="I163" s="120">
        <v>0.01</v>
      </c>
      <c r="J163" s="126">
        <f t="shared" si="4"/>
        <v>642.51</v>
      </c>
    </row>
    <row r="164" spans="1:10" ht="31.5">
      <c r="A164" s="33">
        <f t="shared" si="5"/>
        <v>160</v>
      </c>
      <c r="B164" s="116" t="s">
        <v>203</v>
      </c>
      <c r="C164" s="117" t="s">
        <v>14375</v>
      </c>
      <c r="D164" s="117" t="s">
        <v>14376</v>
      </c>
      <c r="E164" s="117" t="s">
        <v>211</v>
      </c>
      <c r="F164" s="117"/>
      <c r="G164" s="118" t="s">
        <v>14058</v>
      </c>
      <c r="H164" s="119">
        <v>639</v>
      </c>
      <c r="I164" s="120">
        <v>0.01</v>
      </c>
      <c r="J164" s="126">
        <f t="shared" si="4"/>
        <v>632.61</v>
      </c>
    </row>
    <row r="165" spans="1:10" ht="31.5">
      <c r="A165" s="33">
        <f t="shared" si="5"/>
        <v>161</v>
      </c>
      <c r="B165" s="116" t="s">
        <v>203</v>
      </c>
      <c r="C165" s="117" t="s">
        <v>14377</v>
      </c>
      <c r="D165" s="117" t="s">
        <v>14378</v>
      </c>
      <c r="E165" s="117" t="s">
        <v>211</v>
      </c>
      <c r="F165" s="117"/>
      <c r="G165" s="118" t="s">
        <v>14058</v>
      </c>
      <c r="H165" s="119">
        <v>719</v>
      </c>
      <c r="I165" s="120">
        <v>0.01</v>
      </c>
      <c r="J165" s="126">
        <f t="shared" si="4"/>
        <v>711.81</v>
      </c>
    </row>
    <row r="166" spans="1:10" ht="31.5">
      <c r="A166" s="33">
        <f t="shared" si="5"/>
        <v>162</v>
      </c>
      <c r="B166" s="116" t="s">
        <v>203</v>
      </c>
      <c r="C166" s="117" t="s">
        <v>14379</v>
      </c>
      <c r="D166" s="117" t="s">
        <v>14380</v>
      </c>
      <c r="E166" s="117" t="s">
        <v>211</v>
      </c>
      <c r="F166" s="117"/>
      <c r="G166" s="118" t="s">
        <v>14058</v>
      </c>
      <c r="H166" s="119">
        <v>799</v>
      </c>
      <c r="I166" s="120">
        <v>0.01</v>
      </c>
      <c r="J166" s="126">
        <f t="shared" si="4"/>
        <v>791.01</v>
      </c>
    </row>
    <row r="167" spans="1:10" ht="31.5">
      <c r="A167" s="33">
        <f t="shared" si="5"/>
        <v>163</v>
      </c>
      <c r="B167" s="116" t="s">
        <v>203</v>
      </c>
      <c r="C167" s="117" t="s">
        <v>14381</v>
      </c>
      <c r="D167" s="117" t="s">
        <v>14382</v>
      </c>
      <c r="E167" s="117" t="s">
        <v>211</v>
      </c>
      <c r="F167" s="117"/>
      <c r="G167" s="118" t="s">
        <v>14058</v>
      </c>
      <c r="H167" s="119">
        <v>855</v>
      </c>
      <c r="I167" s="120">
        <v>0.01</v>
      </c>
      <c r="J167" s="126">
        <f t="shared" si="4"/>
        <v>846.45</v>
      </c>
    </row>
    <row r="168" spans="1:10" ht="31.5">
      <c r="A168" s="33">
        <f t="shared" si="5"/>
        <v>164</v>
      </c>
      <c r="B168" s="116" t="s">
        <v>203</v>
      </c>
      <c r="C168" s="117" t="s">
        <v>14383</v>
      </c>
      <c r="D168" s="117" t="s">
        <v>14384</v>
      </c>
      <c r="E168" s="117" t="s">
        <v>211</v>
      </c>
      <c r="F168" s="117"/>
      <c r="G168" s="118" t="s">
        <v>14058</v>
      </c>
      <c r="H168" s="119">
        <v>419</v>
      </c>
      <c r="I168" s="120">
        <v>0.01</v>
      </c>
      <c r="J168" s="126">
        <f t="shared" si="4"/>
        <v>414.81</v>
      </c>
    </row>
    <row r="169" spans="1:10" ht="31.5">
      <c r="A169" s="33">
        <f t="shared" si="5"/>
        <v>165</v>
      </c>
      <c r="B169" s="116" t="s">
        <v>203</v>
      </c>
      <c r="C169" s="117" t="s">
        <v>14385</v>
      </c>
      <c r="D169" s="117" t="s">
        <v>14386</v>
      </c>
      <c r="E169" s="117" t="s">
        <v>211</v>
      </c>
      <c r="F169" s="117"/>
      <c r="G169" s="118" t="s">
        <v>14058</v>
      </c>
      <c r="H169" s="119">
        <v>449</v>
      </c>
      <c r="I169" s="120">
        <v>0.01</v>
      </c>
      <c r="J169" s="126">
        <f t="shared" si="4"/>
        <v>444.51</v>
      </c>
    </row>
    <row r="170" spans="1:10" ht="31.5">
      <c r="A170" s="33">
        <f t="shared" si="5"/>
        <v>166</v>
      </c>
      <c r="B170" s="116" t="s">
        <v>203</v>
      </c>
      <c r="C170" s="117" t="s">
        <v>14387</v>
      </c>
      <c r="D170" s="117" t="s">
        <v>14388</v>
      </c>
      <c r="E170" s="117" t="s">
        <v>211</v>
      </c>
      <c r="F170" s="117"/>
      <c r="G170" s="118" t="s">
        <v>14058</v>
      </c>
      <c r="H170" s="119">
        <v>1175</v>
      </c>
      <c r="I170" s="120">
        <v>0.01</v>
      </c>
      <c r="J170" s="126">
        <f t="shared" si="4"/>
        <v>1163.25</v>
      </c>
    </row>
    <row r="171" spans="1:10" ht="31.5">
      <c r="A171" s="33">
        <f t="shared" si="5"/>
        <v>167</v>
      </c>
      <c r="B171" s="116" t="s">
        <v>203</v>
      </c>
      <c r="C171" s="117" t="s">
        <v>14389</v>
      </c>
      <c r="D171" s="117" t="s">
        <v>14388</v>
      </c>
      <c r="E171" s="117" t="s">
        <v>211</v>
      </c>
      <c r="F171" s="117"/>
      <c r="G171" s="118" t="s">
        <v>14058</v>
      </c>
      <c r="H171" s="119">
        <v>1199</v>
      </c>
      <c r="I171" s="120">
        <v>0.01</v>
      </c>
      <c r="J171" s="126">
        <f t="shared" si="4"/>
        <v>1187.01</v>
      </c>
    </row>
    <row r="172" spans="1:10" ht="15.75">
      <c r="A172" s="33">
        <f t="shared" si="5"/>
        <v>168</v>
      </c>
      <c r="B172" s="116" t="s">
        <v>203</v>
      </c>
      <c r="C172" s="117" t="s">
        <v>14390</v>
      </c>
      <c r="D172" s="117" t="s">
        <v>14391</v>
      </c>
      <c r="E172" s="117" t="s">
        <v>211</v>
      </c>
      <c r="F172" s="117"/>
      <c r="G172" s="118" t="s">
        <v>14058</v>
      </c>
      <c r="H172" s="119">
        <v>69</v>
      </c>
      <c r="I172" s="120">
        <v>0.01</v>
      </c>
      <c r="J172" s="126">
        <f t="shared" si="4"/>
        <v>68.31</v>
      </c>
    </row>
    <row r="173" spans="1:10" ht="15.75">
      <c r="A173" s="33">
        <f t="shared" si="5"/>
        <v>169</v>
      </c>
      <c r="B173" s="116" t="s">
        <v>203</v>
      </c>
      <c r="C173" s="117" t="s">
        <v>14392</v>
      </c>
      <c r="D173" s="117" t="s">
        <v>14393</v>
      </c>
      <c r="E173" s="117" t="s">
        <v>211</v>
      </c>
      <c r="F173" s="117"/>
      <c r="G173" s="118" t="s">
        <v>14058</v>
      </c>
      <c r="H173" s="119">
        <v>139</v>
      </c>
      <c r="I173" s="120">
        <v>0.01</v>
      </c>
      <c r="J173" s="126">
        <f t="shared" si="4"/>
        <v>137.60999999999999</v>
      </c>
    </row>
    <row r="174" spans="1:10" ht="15.75">
      <c r="A174" s="33">
        <f t="shared" si="5"/>
        <v>170</v>
      </c>
      <c r="B174" s="116" t="s">
        <v>203</v>
      </c>
      <c r="C174" s="117" t="s">
        <v>14394</v>
      </c>
      <c r="D174" s="117" t="s">
        <v>14395</v>
      </c>
      <c r="E174" s="117" t="s">
        <v>211</v>
      </c>
      <c r="F174" s="117"/>
      <c r="G174" s="118" t="s">
        <v>14058</v>
      </c>
      <c r="H174" s="119">
        <v>179</v>
      </c>
      <c r="I174" s="120">
        <v>0.01</v>
      </c>
      <c r="J174" s="126">
        <f t="shared" si="4"/>
        <v>177.21</v>
      </c>
    </row>
    <row r="175" spans="1:10" ht="31.5">
      <c r="A175" s="33">
        <f t="shared" si="5"/>
        <v>171</v>
      </c>
      <c r="B175" s="116" t="s">
        <v>203</v>
      </c>
      <c r="C175" s="117" t="s">
        <v>14396</v>
      </c>
      <c r="D175" s="117" t="s">
        <v>14397</v>
      </c>
      <c r="E175" s="117" t="s">
        <v>211</v>
      </c>
      <c r="F175" s="117"/>
      <c r="G175" s="118" t="s">
        <v>14058</v>
      </c>
      <c r="H175" s="119">
        <v>89</v>
      </c>
      <c r="I175" s="120">
        <v>0.01</v>
      </c>
      <c r="J175" s="126">
        <f t="shared" si="4"/>
        <v>88.11</v>
      </c>
    </row>
    <row r="176" spans="1:10" ht="15.75">
      <c r="A176" s="33">
        <f t="shared" si="5"/>
        <v>172</v>
      </c>
      <c r="B176" s="116" t="s">
        <v>203</v>
      </c>
      <c r="C176" s="117" t="s">
        <v>14398</v>
      </c>
      <c r="D176" s="117" t="s">
        <v>14399</v>
      </c>
      <c r="E176" s="117" t="s">
        <v>211</v>
      </c>
      <c r="F176" s="117"/>
      <c r="G176" s="118" t="s">
        <v>14058</v>
      </c>
      <c r="H176" s="119">
        <v>119</v>
      </c>
      <c r="I176" s="120">
        <v>0.01</v>
      </c>
      <c r="J176" s="126">
        <f t="shared" si="4"/>
        <v>117.81</v>
      </c>
    </row>
    <row r="177" spans="1:10" ht="15.75">
      <c r="A177" s="33">
        <f t="shared" si="5"/>
        <v>173</v>
      </c>
      <c r="B177" s="116" t="s">
        <v>203</v>
      </c>
      <c r="C177" s="117" t="s">
        <v>14400</v>
      </c>
      <c r="D177" s="117" t="s">
        <v>14401</v>
      </c>
      <c r="E177" s="117" t="s">
        <v>211</v>
      </c>
      <c r="F177" s="117"/>
      <c r="G177" s="118" t="s">
        <v>14058</v>
      </c>
      <c r="H177" s="119">
        <v>189</v>
      </c>
      <c r="I177" s="120">
        <v>0.01</v>
      </c>
      <c r="J177" s="126">
        <f t="shared" si="4"/>
        <v>187.10999999999999</v>
      </c>
    </row>
    <row r="178" spans="1:10" ht="31.5">
      <c r="A178" s="33">
        <f t="shared" si="5"/>
        <v>174</v>
      </c>
      <c r="B178" s="116" t="s">
        <v>203</v>
      </c>
      <c r="C178" s="117" t="s">
        <v>14402</v>
      </c>
      <c r="D178" s="117" t="s">
        <v>14403</v>
      </c>
      <c r="E178" s="117" t="s">
        <v>211</v>
      </c>
      <c r="F178" s="117"/>
      <c r="G178" s="118" t="s">
        <v>14058</v>
      </c>
      <c r="H178" s="119">
        <v>229</v>
      </c>
      <c r="I178" s="120">
        <v>0.01</v>
      </c>
      <c r="J178" s="126">
        <f t="shared" si="4"/>
        <v>226.71</v>
      </c>
    </row>
    <row r="179" spans="1:10" ht="15.75">
      <c r="A179" s="33">
        <f t="shared" si="5"/>
        <v>175</v>
      </c>
      <c r="B179" s="116" t="s">
        <v>203</v>
      </c>
      <c r="C179" s="117" t="s">
        <v>14404</v>
      </c>
      <c r="D179" s="117" t="s">
        <v>14405</v>
      </c>
      <c r="E179" s="117" t="s">
        <v>211</v>
      </c>
      <c r="F179" s="117"/>
      <c r="G179" s="118" t="s">
        <v>14058</v>
      </c>
      <c r="H179" s="119">
        <v>139</v>
      </c>
      <c r="I179" s="120">
        <v>0.01</v>
      </c>
      <c r="J179" s="126">
        <f t="shared" si="4"/>
        <v>137.60999999999999</v>
      </c>
    </row>
    <row r="180" spans="1:10" ht="31.5">
      <c r="A180" s="33">
        <f t="shared" si="5"/>
        <v>176</v>
      </c>
      <c r="B180" s="116" t="s">
        <v>203</v>
      </c>
      <c r="C180" s="117" t="s">
        <v>14406</v>
      </c>
      <c r="D180" s="117" t="s">
        <v>14407</v>
      </c>
      <c r="E180" s="117" t="s">
        <v>211</v>
      </c>
      <c r="F180" s="117"/>
      <c r="G180" s="118" t="s">
        <v>14058</v>
      </c>
      <c r="H180" s="119">
        <v>629</v>
      </c>
      <c r="I180" s="120">
        <v>0.01</v>
      </c>
      <c r="J180" s="126">
        <f t="shared" si="4"/>
        <v>622.71</v>
      </c>
    </row>
    <row r="181" spans="1:10" ht="15.75">
      <c r="A181" s="33">
        <f t="shared" si="5"/>
        <v>177</v>
      </c>
      <c r="B181" s="116" t="s">
        <v>203</v>
      </c>
      <c r="C181" s="117" t="s">
        <v>14408</v>
      </c>
      <c r="D181" s="117" t="s">
        <v>14409</v>
      </c>
      <c r="E181" s="117" t="s">
        <v>211</v>
      </c>
      <c r="F181" s="117"/>
      <c r="G181" s="118" t="s">
        <v>14058</v>
      </c>
      <c r="H181" s="119">
        <v>95</v>
      </c>
      <c r="I181" s="120">
        <v>0.01</v>
      </c>
      <c r="J181" s="126">
        <f t="shared" si="4"/>
        <v>94.05</v>
      </c>
    </row>
    <row r="182" spans="1:10" ht="31.5">
      <c r="A182" s="33">
        <f t="shared" si="5"/>
        <v>178</v>
      </c>
      <c r="B182" s="116" t="s">
        <v>203</v>
      </c>
      <c r="C182" s="117" t="s">
        <v>14410</v>
      </c>
      <c r="D182" s="117" t="s">
        <v>14411</v>
      </c>
      <c r="E182" s="117" t="s">
        <v>211</v>
      </c>
      <c r="F182" s="117"/>
      <c r="G182" s="118" t="s">
        <v>14058</v>
      </c>
      <c r="H182" s="119">
        <v>199</v>
      </c>
      <c r="I182" s="120">
        <v>0.01</v>
      </c>
      <c r="J182" s="126">
        <f t="shared" si="4"/>
        <v>197.01</v>
      </c>
    </row>
    <row r="183" spans="1:10" ht="31.5">
      <c r="A183" s="33">
        <f t="shared" si="5"/>
        <v>179</v>
      </c>
      <c r="B183" s="116" t="s">
        <v>203</v>
      </c>
      <c r="C183" s="117" t="s">
        <v>14412</v>
      </c>
      <c r="D183" s="117" t="s">
        <v>14413</v>
      </c>
      <c r="E183" s="117" t="s">
        <v>211</v>
      </c>
      <c r="F183" s="117"/>
      <c r="G183" s="118" t="s">
        <v>14058</v>
      </c>
      <c r="H183" s="119">
        <v>229</v>
      </c>
      <c r="I183" s="120">
        <v>0.01</v>
      </c>
      <c r="J183" s="126">
        <f t="shared" si="4"/>
        <v>226.71</v>
      </c>
    </row>
    <row r="184" spans="1:10" ht="31.5">
      <c r="A184" s="33">
        <f t="shared" si="5"/>
        <v>180</v>
      </c>
      <c r="B184" s="116" t="s">
        <v>203</v>
      </c>
      <c r="C184" s="117" t="s">
        <v>14414</v>
      </c>
      <c r="D184" s="117" t="s">
        <v>14415</v>
      </c>
      <c r="E184" s="117" t="s">
        <v>211</v>
      </c>
      <c r="F184" s="117"/>
      <c r="G184" s="118" t="s">
        <v>14058</v>
      </c>
      <c r="H184" s="119">
        <v>125</v>
      </c>
      <c r="I184" s="120">
        <v>0.01</v>
      </c>
      <c r="J184" s="126">
        <f t="shared" si="4"/>
        <v>123.75</v>
      </c>
    </row>
    <row r="185" spans="1:10" ht="15.75">
      <c r="A185" s="33">
        <f t="shared" si="5"/>
        <v>181</v>
      </c>
      <c r="B185" s="116" t="s">
        <v>203</v>
      </c>
      <c r="C185" s="117" t="s">
        <v>14416</v>
      </c>
      <c r="D185" s="117" t="s">
        <v>14417</v>
      </c>
      <c r="E185" s="117" t="s">
        <v>211</v>
      </c>
      <c r="F185" s="117"/>
      <c r="G185" s="118" t="s">
        <v>14058</v>
      </c>
      <c r="H185" s="119">
        <v>405</v>
      </c>
      <c r="I185" s="120">
        <v>0.01</v>
      </c>
      <c r="J185" s="126">
        <f t="shared" si="4"/>
        <v>400.95</v>
      </c>
    </row>
    <row r="186" spans="1:10" ht="15.75">
      <c r="A186" s="33">
        <f t="shared" si="5"/>
        <v>182</v>
      </c>
      <c r="B186" s="116" t="s">
        <v>203</v>
      </c>
      <c r="C186" s="117" t="s">
        <v>14418</v>
      </c>
      <c r="D186" s="117" t="s">
        <v>14419</v>
      </c>
      <c r="E186" s="117" t="s">
        <v>211</v>
      </c>
      <c r="F186" s="117"/>
      <c r="G186" s="118" t="s">
        <v>14058</v>
      </c>
      <c r="H186" s="119">
        <v>475</v>
      </c>
      <c r="I186" s="120">
        <v>0.01</v>
      </c>
      <c r="J186" s="126">
        <f t="shared" si="4"/>
        <v>470.25</v>
      </c>
    </row>
    <row r="187" spans="1:10" ht="31.5">
      <c r="A187" s="33">
        <f t="shared" si="5"/>
        <v>183</v>
      </c>
      <c r="B187" s="116" t="s">
        <v>203</v>
      </c>
      <c r="C187" s="117" t="s">
        <v>14420</v>
      </c>
      <c r="D187" s="117" t="s">
        <v>14421</v>
      </c>
      <c r="E187" s="117" t="s">
        <v>211</v>
      </c>
      <c r="F187" s="117"/>
      <c r="G187" s="118" t="s">
        <v>14058</v>
      </c>
      <c r="H187" s="119">
        <v>555</v>
      </c>
      <c r="I187" s="120">
        <v>0.01</v>
      </c>
      <c r="J187" s="126">
        <f t="shared" si="4"/>
        <v>549.45000000000005</v>
      </c>
    </row>
    <row r="188" spans="1:10" ht="31.5">
      <c r="A188" s="33">
        <f t="shared" si="5"/>
        <v>184</v>
      </c>
      <c r="B188" s="116" t="s">
        <v>203</v>
      </c>
      <c r="C188" s="117" t="s">
        <v>14422</v>
      </c>
      <c r="D188" s="117" t="s">
        <v>14423</v>
      </c>
      <c r="E188" s="117" t="s">
        <v>211</v>
      </c>
      <c r="F188" s="117"/>
      <c r="G188" s="118" t="s">
        <v>14058</v>
      </c>
      <c r="H188" s="119">
        <v>589</v>
      </c>
      <c r="I188" s="120">
        <v>0.01</v>
      </c>
      <c r="J188" s="126">
        <f t="shared" si="4"/>
        <v>583.11</v>
      </c>
    </row>
    <row r="189" spans="1:10" ht="15.75">
      <c r="A189" s="33">
        <f t="shared" si="5"/>
        <v>185</v>
      </c>
      <c r="B189" s="116" t="s">
        <v>203</v>
      </c>
      <c r="C189" s="117" t="s">
        <v>14424</v>
      </c>
      <c r="D189" s="117" t="s">
        <v>14425</v>
      </c>
      <c r="E189" s="117" t="s">
        <v>211</v>
      </c>
      <c r="F189" s="117"/>
      <c r="G189" s="118" t="s">
        <v>14058</v>
      </c>
      <c r="H189" s="119">
        <v>439</v>
      </c>
      <c r="I189" s="120">
        <v>0.01</v>
      </c>
      <c r="J189" s="126">
        <f t="shared" si="4"/>
        <v>434.61</v>
      </c>
    </row>
    <row r="190" spans="1:10" ht="15.75">
      <c r="A190" s="33">
        <f t="shared" si="5"/>
        <v>186</v>
      </c>
      <c r="B190" s="116" t="s">
        <v>203</v>
      </c>
      <c r="C190" s="117" t="s">
        <v>14426</v>
      </c>
      <c r="D190" s="117" t="s">
        <v>14427</v>
      </c>
      <c r="E190" s="117" t="s">
        <v>211</v>
      </c>
      <c r="F190" s="117"/>
      <c r="G190" s="118" t="s">
        <v>14058</v>
      </c>
      <c r="H190" s="119">
        <v>499</v>
      </c>
      <c r="I190" s="120">
        <v>0.01</v>
      </c>
      <c r="J190" s="126">
        <f t="shared" si="4"/>
        <v>494.01</v>
      </c>
    </row>
    <row r="191" spans="1:10" ht="31.5">
      <c r="A191" s="33">
        <f t="shared" si="5"/>
        <v>187</v>
      </c>
      <c r="B191" s="116" t="s">
        <v>203</v>
      </c>
      <c r="C191" s="117" t="s">
        <v>14428</v>
      </c>
      <c r="D191" s="117" t="s">
        <v>14429</v>
      </c>
      <c r="E191" s="117" t="s">
        <v>211</v>
      </c>
      <c r="F191" s="117"/>
      <c r="G191" s="118" t="s">
        <v>14058</v>
      </c>
      <c r="H191" s="119">
        <v>569</v>
      </c>
      <c r="I191" s="120">
        <v>0.01</v>
      </c>
      <c r="J191" s="126">
        <f t="shared" si="4"/>
        <v>563.30999999999995</v>
      </c>
    </row>
    <row r="192" spans="1:10" ht="31.5">
      <c r="A192" s="33">
        <f t="shared" si="5"/>
        <v>188</v>
      </c>
      <c r="B192" s="116" t="s">
        <v>203</v>
      </c>
      <c r="C192" s="117" t="s">
        <v>14430</v>
      </c>
      <c r="D192" s="117" t="s">
        <v>14431</v>
      </c>
      <c r="E192" s="117" t="s">
        <v>211</v>
      </c>
      <c r="F192" s="117"/>
      <c r="G192" s="118" t="s">
        <v>14058</v>
      </c>
      <c r="H192" s="119">
        <v>599</v>
      </c>
      <c r="I192" s="120">
        <v>0.01</v>
      </c>
      <c r="J192" s="126">
        <f t="shared" si="4"/>
        <v>593.01</v>
      </c>
    </row>
    <row r="193" spans="1:10" ht="31.5">
      <c r="A193" s="33">
        <f t="shared" si="5"/>
        <v>189</v>
      </c>
      <c r="B193" s="116" t="s">
        <v>203</v>
      </c>
      <c r="C193" s="117" t="s">
        <v>14432</v>
      </c>
      <c r="D193" s="117" t="s">
        <v>14433</v>
      </c>
      <c r="E193" s="117" t="s">
        <v>211</v>
      </c>
      <c r="F193" s="117"/>
      <c r="G193" s="118" t="s">
        <v>14058</v>
      </c>
      <c r="H193" s="119">
        <v>545</v>
      </c>
      <c r="I193" s="120">
        <v>0.01</v>
      </c>
      <c r="J193" s="126">
        <f t="shared" si="4"/>
        <v>539.54999999999995</v>
      </c>
    </row>
    <row r="194" spans="1:10" ht="31.5">
      <c r="A194" s="33">
        <f t="shared" si="5"/>
        <v>190</v>
      </c>
      <c r="B194" s="116" t="s">
        <v>203</v>
      </c>
      <c r="C194" s="117" t="s">
        <v>14434</v>
      </c>
      <c r="D194" s="117" t="s">
        <v>14435</v>
      </c>
      <c r="E194" s="117" t="s">
        <v>211</v>
      </c>
      <c r="F194" s="117"/>
      <c r="G194" s="118" t="s">
        <v>14058</v>
      </c>
      <c r="H194" s="119">
        <v>585</v>
      </c>
      <c r="I194" s="120">
        <v>0.01</v>
      </c>
      <c r="J194" s="126">
        <f t="shared" si="4"/>
        <v>579.15</v>
      </c>
    </row>
    <row r="195" spans="1:10" ht="31.5">
      <c r="A195" s="33">
        <f t="shared" si="5"/>
        <v>191</v>
      </c>
      <c r="B195" s="116" t="s">
        <v>203</v>
      </c>
      <c r="C195" s="117" t="s">
        <v>14436</v>
      </c>
      <c r="D195" s="117" t="s">
        <v>14437</v>
      </c>
      <c r="E195" s="117" t="s">
        <v>211</v>
      </c>
      <c r="F195" s="117"/>
      <c r="G195" s="118" t="s">
        <v>14058</v>
      </c>
      <c r="H195" s="119">
        <v>599</v>
      </c>
      <c r="I195" s="120">
        <v>0.01</v>
      </c>
      <c r="J195" s="126">
        <f t="shared" si="4"/>
        <v>593.01</v>
      </c>
    </row>
    <row r="196" spans="1:10" ht="31.5">
      <c r="A196" s="33">
        <f t="shared" si="5"/>
        <v>192</v>
      </c>
      <c r="B196" s="116" t="s">
        <v>203</v>
      </c>
      <c r="C196" s="117" t="s">
        <v>14438</v>
      </c>
      <c r="D196" s="117" t="s">
        <v>14439</v>
      </c>
      <c r="E196" s="117" t="s">
        <v>211</v>
      </c>
      <c r="F196" s="117"/>
      <c r="G196" s="118" t="s">
        <v>14058</v>
      </c>
      <c r="H196" s="119">
        <v>629</v>
      </c>
      <c r="I196" s="120">
        <v>0.01</v>
      </c>
      <c r="J196" s="126">
        <f t="shared" si="4"/>
        <v>622.71</v>
      </c>
    </row>
    <row r="197" spans="1:10" ht="31.5">
      <c r="A197" s="33">
        <f t="shared" si="5"/>
        <v>193</v>
      </c>
      <c r="B197" s="116" t="s">
        <v>203</v>
      </c>
      <c r="C197" s="117" t="s">
        <v>14440</v>
      </c>
      <c r="D197" s="117" t="s">
        <v>14441</v>
      </c>
      <c r="E197" s="117" t="s">
        <v>211</v>
      </c>
      <c r="F197" s="117"/>
      <c r="G197" s="118" t="s">
        <v>14058</v>
      </c>
      <c r="H197" s="119">
        <v>545</v>
      </c>
      <c r="I197" s="120">
        <v>0.01</v>
      </c>
      <c r="J197" s="126">
        <f t="shared" si="4"/>
        <v>539.54999999999995</v>
      </c>
    </row>
    <row r="198" spans="1:10" ht="31.5">
      <c r="A198" s="33">
        <f t="shared" si="5"/>
        <v>194</v>
      </c>
      <c r="B198" s="116" t="s">
        <v>203</v>
      </c>
      <c r="C198" s="117" t="s">
        <v>14442</v>
      </c>
      <c r="D198" s="117" t="s">
        <v>14443</v>
      </c>
      <c r="E198" s="117" t="s">
        <v>211</v>
      </c>
      <c r="F198" s="117"/>
      <c r="G198" s="118" t="s">
        <v>14058</v>
      </c>
      <c r="H198" s="119">
        <v>585</v>
      </c>
      <c r="I198" s="120">
        <v>0.01</v>
      </c>
      <c r="J198" s="126">
        <f t="shared" ref="J198:J261" si="6">H198*(1-I198)</f>
        <v>579.15</v>
      </c>
    </row>
    <row r="199" spans="1:10" ht="31.5">
      <c r="A199" s="33">
        <f t="shared" ref="A199:A262" si="7">A198+1</f>
        <v>195</v>
      </c>
      <c r="B199" s="116" t="s">
        <v>203</v>
      </c>
      <c r="C199" s="117" t="s">
        <v>14444</v>
      </c>
      <c r="D199" s="117" t="s">
        <v>14445</v>
      </c>
      <c r="E199" s="117" t="s">
        <v>211</v>
      </c>
      <c r="F199" s="117"/>
      <c r="G199" s="118" t="s">
        <v>14058</v>
      </c>
      <c r="H199" s="119">
        <v>599</v>
      </c>
      <c r="I199" s="120">
        <v>0.01</v>
      </c>
      <c r="J199" s="126">
        <f t="shared" si="6"/>
        <v>593.01</v>
      </c>
    </row>
    <row r="200" spans="1:10" ht="31.5">
      <c r="A200" s="33">
        <f t="shared" si="7"/>
        <v>196</v>
      </c>
      <c r="B200" s="116" t="s">
        <v>203</v>
      </c>
      <c r="C200" s="117" t="s">
        <v>14446</v>
      </c>
      <c r="D200" s="117" t="s">
        <v>14447</v>
      </c>
      <c r="E200" s="117" t="s">
        <v>211</v>
      </c>
      <c r="F200" s="117"/>
      <c r="G200" s="118" t="s">
        <v>14058</v>
      </c>
      <c r="H200" s="119">
        <v>629</v>
      </c>
      <c r="I200" s="120">
        <v>0.01</v>
      </c>
      <c r="J200" s="126">
        <f t="shared" si="6"/>
        <v>622.71</v>
      </c>
    </row>
    <row r="201" spans="1:10" ht="15.75">
      <c r="A201" s="33">
        <f t="shared" si="7"/>
        <v>197</v>
      </c>
      <c r="B201" s="116" t="s">
        <v>203</v>
      </c>
      <c r="C201" s="117" t="s">
        <v>14448</v>
      </c>
      <c r="D201" s="117" t="s">
        <v>14449</v>
      </c>
      <c r="E201" s="117" t="s">
        <v>211</v>
      </c>
      <c r="F201" s="117"/>
      <c r="G201" s="118" t="s">
        <v>14058</v>
      </c>
      <c r="H201" s="119">
        <v>479</v>
      </c>
      <c r="I201" s="120">
        <v>0.01</v>
      </c>
      <c r="J201" s="126">
        <f t="shared" si="6"/>
        <v>474.21</v>
      </c>
    </row>
    <row r="202" spans="1:10" ht="15.75">
      <c r="A202" s="33">
        <f t="shared" si="7"/>
        <v>198</v>
      </c>
      <c r="B202" s="116" t="s">
        <v>203</v>
      </c>
      <c r="C202" s="117" t="s">
        <v>14450</v>
      </c>
      <c r="D202" s="117" t="s">
        <v>14451</v>
      </c>
      <c r="E202" s="117" t="s">
        <v>211</v>
      </c>
      <c r="F202" s="117"/>
      <c r="G202" s="118" t="s">
        <v>14058</v>
      </c>
      <c r="H202" s="119">
        <v>849</v>
      </c>
      <c r="I202" s="120">
        <v>0.01</v>
      </c>
      <c r="J202" s="126">
        <f t="shared" si="6"/>
        <v>840.51</v>
      </c>
    </row>
    <row r="203" spans="1:10" ht="31.5">
      <c r="A203" s="33">
        <f t="shared" si="7"/>
        <v>199</v>
      </c>
      <c r="B203" s="116" t="s">
        <v>203</v>
      </c>
      <c r="C203" s="117" t="s">
        <v>14452</v>
      </c>
      <c r="D203" s="117" t="s">
        <v>14453</v>
      </c>
      <c r="E203" s="117" t="s">
        <v>211</v>
      </c>
      <c r="F203" s="117"/>
      <c r="G203" s="118" t="s">
        <v>14058</v>
      </c>
      <c r="H203" s="119">
        <v>899</v>
      </c>
      <c r="I203" s="120">
        <v>0.01</v>
      </c>
      <c r="J203" s="126">
        <f t="shared" si="6"/>
        <v>890.01</v>
      </c>
    </row>
    <row r="204" spans="1:10" ht="15.75">
      <c r="A204" s="33">
        <f t="shared" si="7"/>
        <v>200</v>
      </c>
      <c r="B204" s="116" t="s">
        <v>203</v>
      </c>
      <c r="C204" s="117" t="s">
        <v>14454</v>
      </c>
      <c r="D204" s="117" t="s">
        <v>14455</v>
      </c>
      <c r="E204" s="117" t="s">
        <v>211</v>
      </c>
      <c r="F204" s="117"/>
      <c r="G204" s="118" t="s">
        <v>14058</v>
      </c>
      <c r="H204" s="119">
        <v>509</v>
      </c>
      <c r="I204" s="120">
        <v>0.01</v>
      </c>
      <c r="J204" s="126">
        <f t="shared" si="6"/>
        <v>503.90999999999997</v>
      </c>
    </row>
    <row r="205" spans="1:10" ht="31.5">
      <c r="A205" s="33">
        <f t="shared" si="7"/>
        <v>201</v>
      </c>
      <c r="B205" s="116" t="s">
        <v>203</v>
      </c>
      <c r="C205" s="117" t="s">
        <v>14456</v>
      </c>
      <c r="D205" s="117" t="s">
        <v>14457</v>
      </c>
      <c r="E205" s="117" t="s">
        <v>211</v>
      </c>
      <c r="F205" s="117"/>
      <c r="G205" s="118" t="s">
        <v>14058</v>
      </c>
      <c r="H205" s="119">
        <v>689</v>
      </c>
      <c r="I205" s="120">
        <v>0.01</v>
      </c>
      <c r="J205" s="126">
        <f t="shared" si="6"/>
        <v>682.11</v>
      </c>
    </row>
    <row r="206" spans="1:10" ht="31.5">
      <c r="A206" s="33">
        <f t="shared" si="7"/>
        <v>202</v>
      </c>
      <c r="B206" s="116" t="s">
        <v>203</v>
      </c>
      <c r="C206" s="117" t="s">
        <v>14458</v>
      </c>
      <c r="D206" s="117" t="s">
        <v>14459</v>
      </c>
      <c r="E206" s="117" t="s">
        <v>211</v>
      </c>
      <c r="F206" s="117"/>
      <c r="G206" s="118" t="s">
        <v>14058</v>
      </c>
      <c r="H206" s="119">
        <v>749</v>
      </c>
      <c r="I206" s="120">
        <v>0.01</v>
      </c>
      <c r="J206" s="126">
        <f t="shared" si="6"/>
        <v>741.51</v>
      </c>
    </row>
    <row r="207" spans="1:10" ht="31.5">
      <c r="A207" s="33">
        <f t="shared" si="7"/>
        <v>203</v>
      </c>
      <c r="B207" s="116" t="s">
        <v>203</v>
      </c>
      <c r="C207" s="117" t="s">
        <v>14460</v>
      </c>
      <c r="D207" s="117" t="s">
        <v>14461</v>
      </c>
      <c r="E207" s="117" t="s">
        <v>211</v>
      </c>
      <c r="F207" s="117"/>
      <c r="G207" s="118" t="s">
        <v>14058</v>
      </c>
      <c r="H207" s="119">
        <v>769</v>
      </c>
      <c r="I207" s="120">
        <v>0.01</v>
      </c>
      <c r="J207" s="126">
        <f t="shared" si="6"/>
        <v>761.31</v>
      </c>
    </row>
    <row r="208" spans="1:10" ht="31.5">
      <c r="A208" s="33">
        <f t="shared" si="7"/>
        <v>204</v>
      </c>
      <c r="B208" s="116" t="s">
        <v>203</v>
      </c>
      <c r="C208" s="117" t="s">
        <v>14462</v>
      </c>
      <c r="D208" s="117" t="s">
        <v>14463</v>
      </c>
      <c r="E208" s="117" t="s">
        <v>211</v>
      </c>
      <c r="F208" s="117"/>
      <c r="G208" s="118" t="s">
        <v>14058</v>
      </c>
      <c r="H208" s="119">
        <v>829</v>
      </c>
      <c r="I208" s="120">
        <v>0.01</v>
      </c>
      <c r="J208" s="126">
        <f t="shared" si="6"/>
        <v>820.71</v>
      </c>
    </row>
    <row r="209" spans="1:10" ht="31.5">
      <c r="A209" s="33">
        <f t="shared" si="7"/>
        <v>205</v>
      </c>
      <c r="B209" s="116" t="s">
        <v>203</v>
      </c>
      <c r="C209" s="117" t="s">
        <v>14464</v>
      </c>
      <c r="D209" s="117" t="s">
        <v>14465</v>
      </c>
      <c r="E209" s="117" t="s">
        <v>211</v>
      </c>
      <c r="F209" s="117"/>
      <c r="G209" s="118" t="s">
        <v>14058</v>
      </c>
      <c r="H209" s="119">
        <v>689</v>
      </c>
      <c r="I209" s="120">
        <v>0.01</v>
      </c>
      <c r="J209" s="126">
        <f t="shared" si="6"/>
        <v>682.11</v>
      </c>
    </row>
    <row r="210" spans="1:10" ht="31.5">
      <c r="A210" s="33">
        <f t="shared" si="7"/>
        <v>206</v>
      </c>
      <c r="B210" s="116" t="s">
        <v>203</v>
      </c>
      <c r="C210" s="117" t="s">
        <v>14466</v>
      </c>
      <c r="D210" s="117" t="s">
        <v>14467</v>
      </c>
      <c r="E210" s="117" t="s">
        <v>211</v>
      </c>
      <c r="F210" s="117"/>
      <c r="G210" s="118" t="s">
        <v>14058</v>
      </c>
      <c r="H210" s="119">
        <v>749</v>
      </c>
      <c r="I210" s="120">
        <v>0.01</v>
      </c>
      <c r="J210" s="126">
        <f t="shared" si="6"/>
        <v>741.51</v>
      </c>
    </row>
    <row r="211" spans="1:10" ht="31.5">
      <c r="A211" s="33">
        <f t="shared" si="7"/>
        <v>207</v>
      </c>
      <c r="B211" s="116" t="s">
        <v>203</v>
      </c>
      <c r="C211" s="117" t="s">
        <v>14468</v>
      </c>
      <c r="D211" s="117" t="s">
        <v>14469</v>
      </c>
      <c r="E211" s="117" t="s">
        <v>211</v>
      </c>
      <c r="F211" s="117"/>
      <c r="G211" s="118" t="s">
        <v>14058</v>
      </c>
      <c r="H211" s="119">
        <v>769</v>
      </c>
      <c r="I211" s="120">
        <v>0.01</v>
      </c>
      <c r="J211" s="126">
        <f t="shared" si="6"/>
        <v>761.31</v>
      </c>
    </row>
    <row r="212" spans="1:10" ht="31.5">
      <c r="A212" s="33">
        <f t="shared" si="7"/>
        <v>208</v>
      </c>
      <c r="B212" s="116" t="s">
        <v>203</v>
      </c>
      <c r="C212" s="117" t="s">
        <v>14470</v>
      </c>
      <c r="D212" s="117" t="s">
        <v>14471</v>
      </c>
      <c r="E212" s="117" t="s">
        <v>211</v>
      </c>
      <c r="F212" s="117"/>
      <c r="G212" s="118" t="s">
        <v>14058</v>
      </c>
      <c r="H212" s="119">
        <v>829</v>
      </c>
      <c r="I212" s="120">
        <v>0.01</v>
      </c>
      <c r="J212" s="126">
        <f t="shared" si="6"/>
        <v>820.71</v>
      </c>
    </row>
    <row r="213" spans="1:10" ht="31.5">
      <c r="A213" s="33">
        <f t="shared" si="7"/>
        <v>209</v>
      </c>
      <c r="B213" s="116" t="s">
        <v>203</v>
      </c>
      <c r="C213" s="117" t="s">
        <v>14472</v>
      </c>
      <c r="D213" s="117" t="s">
        <v>14473</v>
      </c>
      <c r="E213" s="117" t="s">
        <v>211</v>
      </c>
      <c r="F213" s="117"/>
      <c r="G213" s="118" t="s">
        <v>14058</v>
      </c>
      <c r="H213" s="119">
        <v>949</v>
      </c>
      <c r="I213" s="120">
        <v>0.01</v>
      </c>
      <c r="J213" s="126">
        <f t="shared" si="6"/>
        <v>939.51</v>
      </c>
    </row>
    <row r="214" spans="1:10" ht="31.5">
      <c r="A214" s="33">
        <f t="shared" si="7"/>
        <v>210</v>
      </c>
      <c r="B214" s="116" t="s">
        <v>203</v>
      </c>
      <c r="C214" s="117" t="s">
        <v>14474</v>
      </c>
      <c r="D214" s="117" t="s">
        <v>14475</v>
      </c>
      <c r="E214" s="117" t="s">
        <v>211</v>
      </c>
      <c r="F214" s="117"/>
      <c r="G214" s="118" t="s">
        <v>14058</v>
      </c>
      <c r="H214" s="119">
        <v>1049</v>
      </c>
      <c r="I214" s="120">
        <v>0.01</v>
      </c>
      <c r="J214" s="126">
        <f t="shared" si="6"/>
        <v>1038.51</v>
      </c>
    </row>
    <row r="215" spans="1:10" ht="31.5">
      <c r="A215" s="33">
        <f t="shared" si="7"/>
        <v>211</v>
      </c>
      <c r="B215" s="116" t="s">
        <v>203</v>
      </c>
      <c r="C215" s="117" t="s">
        <v>14476</v>
      </c>
      <c r="D215" s="117" t="s">
        <v>14477</v>
      </c>
      <c r="E215" s="117" t="s">
        <v>211</v>
      </c>
      <c r="F215" s="117"/>
      <c r="G215" s="118" t="s">
        <v>14058</v>
      </c>
      <c r="H215" s="119">
        <v>799</v>
      </c>
      <c r="I215" s="120">
        <v>0.01</v>
      </c>
      <c r="J215" s="126">
        <f t="shared" si="6"/>
        <v>791.01</v>
      </c>
    </row>
    <row r="216" spans="1:10" ht="31.5">
      <c r="A216" s="33">
        <f t="shared" si="7"/>
        <v>212</v>
      </c>
      <c r="B216" s="116" t="s">
        <v>203</v>
      </c>
      <c r="C216" s="117" t="s">
        <v>14478</v>
      </c>
      <c r="D216" s="117" t="s">
        <v>14479</v>
      </c>
      <c r="E216" s="117" t="s">
        <v>211</v>
      </c>
      <c r="F216" s="117"/>
      <c r="G216" s="118" t="s">
        <v>14058</v>
      </c>
      <c r="H216" s="119">
        <v>865</v>
      </c>
      <c r="I216" s="120">
        <v>0.01</v>
      </c>
      <c r="J216" s="126">
        <f t="shared" si="6"/>
        <v>856.35</v>
      </c>
    </row>
    <row r="217" spans="1:10" ht="31.5">
      <c r="A217" s="33">
        <f t="shared" si="7"/>
        <v>213</v>
      </c>
      <c r="B217" s="116" t="s">
        <v>203</v>
      </c>
      <c r="C217" s="117" t="s">
        <v>14480</v>
      </c>
      <c r="D217" s="117" t="s">
        <v>14481</v>
      </c>
      <c r="E217" s="117" t="s">
        <v>211</v>
      </c>
      <c r="F217" s="117"/>
      <c r="G217" s="118" t="s">
        <v>14058</v>
      </c>
      <c r="H217" s="119">
        <v>879</v>
      </c>
      <c r="I217" s="120">
        <v>0.01</v>
      </c>
      <c r="J217" s="126">
        <f t="shared" si="6"/>
        <v>870.21</v>
      </c>
    </row>
    <row r="218" spans="1:10" ht="31.5">
      <c r="A218" s="33">
        <f t="shared" si="7"/>
        <v>214</v>
      </c>
      <c r="B218" s="116" t="s">
        <v>203</v>
      </c>
      <c r="C218" s="117" t="s">
        <v>14482</v>
      </c>
      <c r="D218" s="117" t="s">
        <v>14483</v>
      </c>
      <c r="E218" s="117" t="s">
        <v>211</v>
      </c>
      <c r="F218" s="117"/>
      <c r="G218" s="118" t="s">
        <v>14058</v>
      </c>
      <c r="H218" s="119">
        <v>945</v>
      </c>
      <c r="I218" s="120">
        <v>0.01</v>
      </c>
      <c r="J218" s="126">
        <f t="shared" si="6"/>
        <v>935.55</v>
      </c>
    </row>
    <row r="219" spans="1:10" ht="31.5">
      <c r="A219" s="33">
        <f t="shared" si="7"/>
        <v>215</v>
      </c>
      <c r="B219" s="116" t="s">
        <v>203</v>
      </c>
      <c r="C219" s="117" t="s">
        <v>14484</v>
      </c>
      <c r="D219" s="117" t="s">
        <v>14485</v>
      </c>
      <c r="E219" s="117" t="s">
        <v>211</v>
      </c>
      <c r="F219" s="117"/>
      <c r="G219" s="118" t="s">
        <v>14058</v>
      </c>
      <c r="H219" s="119">
        <v>1079</v>
      </c>
      <c r="I219" s="120">
        <v>0.01</v>
      </c>
      <c r="J219" s="126">
        <f t="shared" si="6"/>
        <v>1068.21</v>
      </c>
    </row>
    <row r="220" spans="1:10" ht="31.5">
      <c r="A220" s="33">
        <f t="shared" si="7"/>
        <v>216</v>
      </c>
      <c r="B220" s="116" t="s">
        <v>203</v>
      </c>
      <c r="C220" s="117" t="s">
        <v>14486</v>
      </c>
      <c r="D220" s="117" t="s">
        <v>14487</v>
      </c>
      <c r="E220" s="117" t="s">
        <v>211</v>
      </c>
      <c r="F220" s="117"/>
      <c r="G220" s="118" t="s">
        <v>14058</v>
      </c>
      <c r="H220" s="119">
        <v>1179</v>
      </c>
      <c r="I220" s="120">
        <v>0.01</v>
      </c>
      <c r="J220" s="126">
        <f t="shared" si="6"/>
        <v>1167.21</v>
      </c>
    </row>
    <row r="221" spans="1:10" ht="31.5">
      <c r="A221" s="33">
        <f t="shared" si="7"/>
        <v>217</v>
      </c>
      <c r="B221" s="116" t="s">
        <v>203</v>
      </c>
      <c r="C221" s="117" t="s">
        <v>14488</v>
      </c>
      <c r="D221" s="117" t="s">
        <v>14489</v>
      </c>
      <c r="E221" s="117" t="s">
        <v>211</v>
      </c>
      <c r="F221" s="117"/>
      <c r="G221" s="118" t="s">
        <v>14058</v>
      </c>
      <c r="H221" s="119">
        <v>1179</v>
      </c>
      <c r="I221" s="120">
        <v>0.01</v>
      </c>
      <c r="J221" s="126">
        <f t="shared" si="6"/>
        <v>1167.21</v>
      </c>
    </row>
    <row r="222" spans="1:10" ht="31.5">
      <c r="A222" s="33">
        <f t="shared" si="7"/>
        <v>218</v>
      </c>
      <c r="B222" s="116" t="s">
        <v>203</v>
      </c>
      <c r="C222" s="117" t="s">
        <v>14490</v>
      </c>
      <c r="D222" s="117" t="s">
        <v>14491</v>
      </c>
      <c r="E222" s="117" t="s">
        <v>211</v>
      </c>
      <c r="F222" s="117"/>
      <c r="G222" s="118" t="s">
        <v>14058</v>
      </c>
      <c r="H222" s="119">
        <v>1279</v>
      </c>
      <c r="I222" s="120">
        <v>0.01</v>
      </c>
      <c r="J222" s="126">
        <f t="shared" si="6"/>
        <v>1266.21</v>
      </c>
    </row>
    <row r="223" spans="1:10" ht="31.5">
      <c r="A223" s="33">
        <f t="shared" si="7"/>
        <v>219</v>
      </c>
      <c r="B223" s="116" t="s">
        <v>203</v>
      </c>
      <c r="C223" s="117" t="s">
        <v>14492</v>
      </c>
      <c r="D223" s="117" t="s">
        <v>14493</v>
      </c>
      <c r="E223" s="117" t="s">
        <v>211</v>
      </c>
      <c r="F223" s="117"/>
      <c r="G223" s="118" t="s">
        <v>14058</v>
      </c>
      <c r="H223" s="119">
        <v>859</v>
      </c>
      <c r="I223" s="120">
        <v>0.01</v>
      </c>
      <c r="J223" s="126">
        <f t="shared" si="6"/>
        <v>850.41</v>
      </c>
    </row>
    <row r="224" spans="1:10" ht="31.5">
      <c r="A224" s="33">
        <f t="shared" si="7"/>
        <v>220</v>
      </c>
      <c r="B224" s="116" t="s">
        <v>203</v>
      </c>
      <c r="C224" s="117" t="s">
        <v>14494</v>
      </c>
      <c r="D224" s="117" t="s">
        <v>14495</v>
      </c>
      <c r="E224" s="117" t="s">
        <v>211</v>
      </c>
      <c r="F224" s="117"/>
      <c r="G224" s="118" t="s">
        <v>14058</v>
      </c>
      <c r="H224" s="119">
        <v>899</v>
      </c>
      <c r="I224" s="120">
        <v>0.01</v>
      </c>
      <c r="J224" s="126">
        <f t="shared" si="6"/>
        <v>890.01</v>
      </c>
    </row>
    <row r="225" spans="1:10" ht="31.5">
      <c r="A225" s="33">
        <f t="shared" si="7"/>
        <v>221</v>
      </c>
      <c r="B225" s="116" t="s">
        <v>203</v>
      </c>
      <c r="C225" s="117" t="s">
        <v>14496</v>
      </c>
      <c r="D225" s="117" t="s">
        <v>14497</v>
      </c>
      <c r="E225" s="117" t="s">
        <v>211</v>
      </c>
      <c r="F225" s="117"/>
      <c r="G225" s="118" t="s">
        <v>14058</v>
      </c>
      <c r="H225" s="119">
        <v>1799</v>
      </c>
      <c r="I225" s="120">
        <v>0.01</v>
      </c>
      <c r="J225" s="126">
        <f t="shared" si="6"/>
        <v>1781.01</v>
      </c>
    </row>
    <row r="226" spans="1:10" ht="31.5">
      <c r="A226" s="33">
        <f t="shared" si="7"/>
        <v>222</v>
      </c>
      <c r="B226" s="116" t="s">
        <v>203</v>
      </c>
      <c r="C226" s="117" t="s">
        <v>14498</v>
      </c>
      <c r="D226" s="117" t="s">
        <v>14499</v>
      </c>
      <c r="E226" s="117" t="s">
        <v>211</v>
      </c>
      <c r="F226" s="117"/>
      <c r="G226" s="118" t="s">
        <v>14058</v>
      </c>
      <c r="H226" s="119">
        <v>1899</v>
      </c>
      <c r="I226" s="120">
        <v>0.01</v>
      </c>
      <c r="J226" s="126">
        <f t="shared" si="6"/>
        <v>1880.01</v>
      </c>
    </row>
    <row r="227" spans="1:10" ht="15.75">
      <c r="A227" s="33">
        <f t="shared" si="7"/>
        <v>223</v>
      </c>
      <c r="B227" s="116" t="s">
        <v>203</v>
      </c>
      <c r="C227" s="117" t="s">
        <v>14500</v>
      </c>
      <c r="D227" s="117" t="s">
        <v>14501</v>
      </c>
      <c r="E227" s="117" t="s">
        <v>211</v>
      </c>
      <c r="F227" s="117"/>
      <c r="G227" s="118" t="s">
        <v>14058</v>
      </c>
      <c r="H227" s="119">
        <v>479</v>
      </c>
      <c r="I227" s="120">
        <v>0.01</v>
      </c>
      <c r="J227" s="126">
        <f t="shared" si="6"/>
        <v>474.21</v>
      </c>
    </row>
    <row r="228" spans="1:10" ht="31.5">
      <c r="A228" s="33">
        <f t="shared" si="7"/>
        <v>224</v>
      </c>
      <c r="B228" s="116" t="s">
        <v>203</v>
      </c>
      <c r="C228" s="117" t="s">
        <v>14502</v>
      </c>
      <c r="D228" s="117" t="s">
        <v>14503</v>
      </c>
      <c r="E228" s="117" t="s">
        <v>211</v>
      </c>
      <c r="F228" s="117"/>
      <c r="G228" s="118" t="s">
        <v>14058</v>
      </c>
      <c r="H228" s="119">
        <v>599</v>
      </c>
      <c r="I228" s="120">
        <v>0.01</v>
      </c>
      <c r="J228" s="126">
        <f t="shared" si="6"/>
        <v>593.01</v>
      </c>
    </row>
    <row r="229" spans="1:10" ht="31.5">
      <c r="A229" s="33">
        <f t="shared" si="7"/>
        <v>225</v>
      </c>
      <c r="B229" s="116" t="s">
        <v>203</v>
      </c>
      <c r="C229" s="117" t="s">
        <v>14504</v>
      </c>
      <c r="D229" s="117" t="s">
        <v>14505</v>
      </c>
      <c r="E229" s="117" t="s">
        <v>211</v>
      </c>
      <c r="F229" s="117"/>
      <c r="G229" s="118" t="s">
        <v>14058</v>
      </c>
      <c r="H229" s="119">
        <v>196</v>
      </c>
      <c r="I229" s="120">
        <v>0.01</v>
      </c>
      <c r="J229" s="126">
        <f t="shared" si="6"/>
        <v>194.04</v>
      </c>
    </row>
    <row r="230" spans="1:10" ht="31.5">
      <c r="A230" s="33">
        <f t="shared" si="7"/>
        <v>226</v>
      </c>
      <c r="B230" s="116" t="s">
        <v>203</v>
      </c>
      <c r="C230" s="117" t="s">
        <v>14506</v>
      </c>
      <c r="D230" s="117" t="s">
        <v>14507</v>
      </c>
      <c r="E230" s="117" t="s">
        <v>211</v>
      </c>
      <c r="F230" s="117"/>
      <c r="G230" s="118" t="s">
        <v>14058</v>
      </c>
      <c r="H230" s="119">
        <v>279</v>
      </c>
      <c r="I230" s="120">
        <v>0.01</v>
      </c>
      <c r="J230" s="126">
        <f t="shared" si="6"/>
        <v>276.20999999999998</v>
      </c>
    </row>
    <row r="231" spans="1:10" ht="31.5">
      <c r="A231" s="33">
        <f t="shared" si="7"/>
        <v>227</v>
      </c>
      <c r="B231" s="116" t="s">
        <v>203</v>
      </c>
      <c r="C231" s="117" t="s">
        <v>14508</v>
      </c>
      <c r="D231" s="117" t="s">
        <v>14509</v>
      </c>
      <c r="E231" s="117" t="s">
        <v>211</v>
      </c>
      <c r="F231" s="117"/>
      <c r="G231" s="118" t="s">
        <v>14058</v>
      </c>
      <c r="H231" s="119">
        <v>299</v>
      </c>
      <c r="I231" s="120">
        <v>0.01</v>
      </c>
      <c r="J231" s="126">
        <f t="shared" si="6"/>
        <v>296.01</v>
      </c>
    </row>
    <row r="232" spans="1:10" ht="31.5">
      <c r="A232" s="33">
        <f t="shared" si="7"/>
        <v>228</v>
      </c>
      <c r="B232" s="116" t="s">
        <v>203</v>
      </c>
      <c r="C232" s="117" t="s">
        <v>14510</v>
      </c>
      <c r="D232" s="117" t="s">
        <v>14511</v>
      </c>
      <c r="E232" s="117" t="s">
        <v>211</v>
      </c>
      <c r="F232" s="117"/>
      <c r="G232" s="118" t="s">
        <v>14058</v>
      </c>
      <c r="H232" s="119">
        <v>349</v>
      </c>
      <c r="I232" s="120">
        <v>0.01</v>
      </c>
      <c r="J232" s="126">
        <f t="shared" si="6"/>
        <v>345.51</v>
      </c>
    </row>
    <row r="233" spans="1:10" ht="31.5">
      <c r="A233" s="33">
        <f t="shared" si="7"/>
        <v>229</v>
      </c>
      <c r="B233" s="116" t="s">
        <v>203</v>
      </c>
      <c r="C233" s="117" t="s">
        <v>14512</v>
      </c>
      <c r="D233" s="117" t="s">
        <v>14513</v>
      </c>
      <c r="E233" s="117" t="s">
        <v>211</v>
      </c>
      <c r="F233" s="117"/>
      <c r="G233" s="118" t="s">
        <v>14058</v>
      </c>
      <c r="H233" s="119">
        <v>409</v>
      </c>
      <c r="I233" s="120">
        <v>0.01</v>
      </c>
      <c r="J233" s="126">
        <f t="shared" si="6"/>
        <v>404.90999999999997</v>
      </c>
    </row>
    <row r="234" spans="1:10" ht="31.5">
      <c r="A234" s="33">
        <f t="shared" si="7"/>
        <v>230</v>
      </c>
      <c r="B234" s="116" t="s">
        <v>203</v>
      </c>
      <c r="C234" s="117" t="s">
        <v>14514</v>
      </c>
      <c r="D234" s="117" t="s">
        <v>14515</v>
      </c>
      <c r="E234" s="117" t="s">
        <v>211</v>
      </c>
      <c r="F234" s="117"/>
      <c r="G234" s="118" t="s">
        <v>14058</v>
      </c>
      <c r="H234" s="119">
        <v>439</v>
      </c>
      <c r="I234" s="120">
        <v>0.01</v>
      </c>
      <c r="J234" s="126">
        <f t="shared" si="6"/>
        <v>434.61</v>
      </c>
    </row>
    <row r="235" spans="1:10" ht="31.5">
      <c r="A235" s="33">
        <f t="shared" si="7"/>
        <v>231</v>
      </c>
      <c r="B235" s="116" t="s">
        <v>203</v>
      </c>
      <c r="C235" s="117" t="s">
        <v>14516</v>
      </c>
      <c r="D235" s="117" t="s">
        <v>14515</v>
      </c>
      <c r="E235" s="117" t="s">
        <v>211</v>
      </c>
      <c r="F235" s="117"/>
      <c r="G235" s="118" t="s">
        <v>14058</v>
      </c>
      <c r="H235" s="119">
        <v>385</v>
      </c>
      <c r="I235" s="120">
        <v>0.01</v>
      </c>
      <c r="J235" s="126">
        <f t="shared" si="6"/>
        <v>381.15</v>
      </c>
    </row>
    <row r="236" spans="1:10" ht="31.5">
      <c r="A236" s="33">
        <f t="shared" si="7"/>
        <v>232</v>
      </c>
      <c r="B236" s="116" t="s">
        <v>203</v>
      </c>
      <c r="C236" s="117" t="s">
        <v>14517</v>
      </c>
      <c r="D236" s="117" t="s">
        <v>14518</v>
      </c>
      <c r="E236" s="117" t="s">
        <v>211</v>
      </c>
      <c r="F236" s="117"/>
      <c r="G236" s="118" t="s">
        <v>14058</v>
      </c>
      <c r="H236" s="119">
        <v>235</v>
      </c>
      <c r="I236" s="120">
        <v>0.01</v>
      </c>
      <c r="J236" s="126">
        <f t="shared" si="6"/>
        <v>232.65</v>
      </c>
    </row>
    <row r="237" spans="1:10" ht="31.5">
      <c r="A237" s="33">
        <f t="shared" si="7"/>
        <v>233</v>
      </c>
      <c r="B237" s="116" t="s">
        <v>203</v>
      </c>
      <c r="C237" s="117" t="s">
        <v>14519</v>
      </c>
      <c r="D237" s="117" t="s">
        <v>14520</v>
      </c>
      <c r="E237" s="117" t="s">
        <v>211</v>
      </c>
      <c r="F237" s="117"/>
      <c r="G237" s="118" t="s">
        <v>14058</v>
      </c>
      <c r="H237" s="119">
        <v>259</v>
      </c>
      <c r="I237" s="120">
        <v>0.01</v>
      </c>
      <c r="J237" s="126">
        <f t="shared" si="6"/>
        <v>256.41000000000003</v>
      </c>
    </row>
    <row r="238" spans="1:10" ht="31.5">
      <c r="A238" s="33">
        <f t="shared" si="7"/>
        <v>234</v>
      </c>
      <c r="B238" s="116" t="s">
        <v>203</v>
      </c>
      <c r="C238" s="117" t="s">
        <v>14521</v>
      </c>
      <c r="D238" s="117" t="s">
        <v>14522</v>
      </c>
      <c r="E238" s="117" t="s">
        <v>211</v>
      </c>
      <c r="F238" s="117"/>
      <c r="G238" s="118" t="s">
        <v>14058</v>
      </c>
      <c r="H238" s="119">
        <v>379</v>
      </c>
      <c r="I238" s="120">
        <v>0.01</v>
      </c>
      <c r="J238" s="126">
        <f t="shared" si="6"/>
        <v>375.21</v>
      </c>
    </row>
    <row r="239" spans="1:10" ht="31.5">
      <c r="A239" s="33">
        <f t="shared" si="7"/>
        <v>235</v>
      </c>
      <c r="B239" s="116" t="s">
        <v>203</v>
      </c>
      <c r="C239" s="117" t="s">
        <v>14523</v>
      </c>
      <c r="D239" s="117" t="s">
        <v>14524</v>
      </c>
      <c r="E239" s="117" t="s">
        <v>211</v>
      </c>
      <c r="F239" s="117"/>
      <c r="G239" s="118" t="s">
        <v>14058</v>
      </c>
      <c r="H239" s="119">
        <v>415</v>
      </c>
      <c r="I239" s="120">
        <v>0.01</v>
      </c>
      <c r="J239" s="126">
        <f t="shared" si="6"/>
        <v>410.85</v>
      </c>
    </row>
    <row r="240" spans="1:10" ht="31.5">
      <c r="A240" s="33">
        <f t="shared" si="7"/>
        <v>236</v>
      </c>
      <c r="B240" s="116" t="s">
        <v>203</v>
      </c>
      <c r="C240" s="117" t="s">
        <v>14525</v>
      </c>
      <c r="D240" s="117" t="s">
        <v>14526</v>
      </c>
      <c r="E240" s="117" t="s">
        <v>211</v>
      </c>
      <c r="F240" s="117"/>
      <c r="G240" s="118" t="s">
        <v>14058</v>
      </c>
      <c r="H240" s="119">
        <v>295</v>
      </c>
      <c r="I240" s="120">
        <v>0.01</v>
      </c>
      <c r="J240" s="126">
        <f t="shared" si="6"/>
        <v>292.05</v>
      </c>
    </row>
    <row r="241" spans="1:10" ht="31.5">
      <c r="A241" s="33">
        <f t="shared" si="7"/>
        <v>237</v>
      </c>
      <c r="B241" s="116" t="s">
        <v>203</v>
      </c>
      <c r="C241" s="117" t="s">
        <v>14527</v>
      </c>
      <c r="D241" s="117" t="s">
        <v>14528</v>
      </c>
      <c r="E241" s="117" t="s">
        <v>211</v>
      </c>
      <c r="F241" s="117"/>
      <c r="G241" s="118" t="s">
        <v>14058</v>
      </c>
      <c r="H241" s="119">
        <v>299</v>
      </c>
      <c r="I241" s="120">
        <v>0.01</v>
      </c>
      <c r="J241" s="126">
        <f t="shared" si="6"/>
        <v>296.01</v>
      </c>
    </row>
    <row r="242" spans="1:10" ht="31.5">
      <c r="A242" s="33">
        <f t="shared" si="7"/>
        <v>238</v>
      </c>
      <c r="B242" s="116" t="s">
        <v>203</v>
      </c>
      <c r="C242" s="117" t="s">
        <v>14529</v>
      </c>
      <c r="D242" s="117" t="s">
        <v>14530</v>
      </c>
      <c r="E242" s="117" t="s">
        <v>211</v>
      </c>
      <c r="F242" s="117"/>
      <c r="G242" s="118" t="s">
        <v>14058</v>
      </c>
      <c r="H242" s="119">
        <v>385</v>
      </c>
      <c r="I242" s="120">
        <v>0.01</v>
      </c>
      <c r="J242" s="126">
        <f t="shared" si="6"/>
        <v>381.15</v>
      </c>
    </row>
    <row r="243" spans="1:10" ht="31.5">
      <c r="A243" s="33">
        <f t="shared" si="7"/>
        <v>239</v>
      </c>
      <c r="B243" s="116" t="s">
        <v>203</v>
      </c>
      <c r="C243" s="117" t="s">
        <v>14531</v>
      </c>
      <c r="D243" s="117" t="s">
        <v>14532</v>
      </c>
      <c r="E243" s="117" t="s">
        <v>211</v>
      </c>
      <c r="F243" s="117"/>
      <c r="G243" s="118" t="s">
        <v>14058</v>
      </c>
      <c r="H243" s="119">
        <v>419</v>
      </c>
      <c r="I243" s="120">
        <v>0.01</v>
      </c>
      <c r="J243" s="126">
        <f t="shared" si="6"/>
        <v>414.81</v>
      </c>
    </row>
    <row r="244" spans="1:10" ht="31.5">
      <c r="A244" s="33">
        <f t="shared" si="7"/>
        <v>240</v>
      </c>
      <c r="B244" s="116" t="s">
        <v>203</v>
      </c>
      <c r="C244" s="117" t="s">
        <v>14533</v>
      </c>
      <c r="D244" s="117" t="s">
        <v>14534</v>
      </c>
      <c r="E244" s="117" t="s">
        <v>211</v>
      </c>
      <c r="F244" s="117"/>
      <c r="G244" s="118" t="s">
        <v>14058</v>
      </c>
      <c r="H244" s="119">
        <v>339</v>
      </c>
      <c r="I244" s="120">
        <v>0.01</v>
      </c>
      <c r="J244" s="126">
        <f t="shared" si="6"/>
        <v>335.61</v>
      </c>
    </row>
    <row r="245" spans="1:10" ht="31.5">
      <c r="A245" s="33">
        <f t="shared" si="7"/>
        <v>241</v>
      </c>
      <c r="B245" s="116" t="s">
        <v>203</v>
      </c>
      <c r="C245" s="117" t="s">
        <v>14535</v>
      </c>
      <c r="D245" s="117" t="s">
        <v>14536</v>
      </c>
      <c r="E245" s="117" t="s">
        <v>211</v>
      </c>
      <c r="F245" s="117"/>
      <c r="G245" s="118" t="s">
        <v>14058</v>
      </c>
      <c r="H245" s="119">
        <v>259</v>
      </c>
      <c r="I245" s="120">
        <v>0.01</v>
      </c>
      <c r="J245" s="126">
        <f t="shared" si="6"/>
        <v>256.41000000000003</v>
      </c>
    </row>
    <row r="246" spans="1:10" ht="31.5">
      <c r="A246" s="33">
        <f t="shared" si="7"/>
        <v>242</v>
      </c>
      <c r="B246" s="116" t="s">
        <v>203</v>
      </c>
      <c r="C246" s="117" t="s">
        <v>14537</v>
      </c>
      <c r="D246" s="117" t="s">
        <v>14538</v>
      </c>
      <c r="E246" s="117" t="s">
        <v>211</v>
      </c>
      <c r="F246" s="117"/>
      <c r="G246" s="118" t="s">
        <v>14058</v>
      </c>
      <c r="H246" s="119">
        <v>379</v>
      </c>
      <c r="I246" s="120">
        <v>0.01</v>
      </c>
      <c r="J246" s="126">
        <f t="shared" si="6"/>
        <v>375.21</v>
      </c>
    </row>
    <row r="247" spans="1:10" ht="31.5">
      <c r="A247" s="33">
        <f t="shared" si="7"/>
        <v>243</v>
      </c>
      <c r="B247" s="116" t="s">
        <v>203</v>
      </c>
      <c r="C247" s="117" t="s">
        <v>14539</v>
      </c>
      <c r="D247" s="117" t="s">
        <v>14540</v>
      </c>
      <c r="E247" s="117" t="s">
        <v>211</v>
      </c>
      <c r="F247" s="117"/>
      <c r="G247" s="118" t="s">
        <v>14058</v>
      </c>
      <c r="H247" s="119">
        <v>415</v>
      </c>
      <c r="I247" s="120">
        <v>0.01</v>
      </c>
      <c r="J247" s="126">
        <f t="shared" si="6"/>
        <v>410.85</v>
      </c>
    </row>
    <row r="248" spans="1:10" ht="31.5">
      <c r="A248" s="33">
        <f t="shared" si="7"/>
        <v>244</v>
      </c>
      <c r="B248" s="116" t="s">
        <v>203</v>
      </c>
      <c r="C248" s="117" t="s">
        <v>14541</v>
      </c>
      <c r="D248" s="117" t="s">
        <v>14542</v>
      </c>
      <c r="E248" s="117" t="s">
        <v>211</v>
      </c>
      <c r="F248" s="117"/>
      <c r="G248" s="118" t="s">
        <v>14058</v>
      </c>
      <c r="H248" s="119">
        <v>299</v>
      </c>
      <c r="I248" s="120">
        <v>0.01</v>
      </c>
      <c r="J248" s="126">
        <f t="shared" si="6"/>
        <v>296.01</v>
      </c>
    </row>
    <row r="249" spans="1:10" ht="31.5">
      <c r="A249" s="33">
        <f t="shared" si="7"/>
        <v>245</v>
      </c>
      <c r="B249" s="116" t="s">
        <v>203</v>
      </c>
      <c r="C249" s="117" t="s">
        <v>14543</v>
      </c>
      <c r="D249" s="117" t="s">
        <v>14544</v>
      </c>
      <c r="E249" s="117" t="s">
        <v>211</v>
      </c>
      <c r="F249" s="117"/>
      <c r="G249" s="118" t="s">
        <v>14058</v>
      </c>
      <c r="H249" s="119">
        <v>309</v>
      </c>
      <c r="I249" s="120">
        <v>0.01</v>
      </c>
      <c r="J249" s="126">
        <f t="shared" si="6"/>
        <v>305.91000000000003</v>
      </c>
    </row>
    <row r="250" spans="1:10" ht="31.5">
      <c r="A250" s="33">
        <f t="shared" si="7"/>
        <v>246</v>
      </c>
      <c r="B250" s="116" t="s">
        <v>203</v>
      </c>
      <c r="C250" s="117" t="s">
        <v>14545</v>
      </c>
      <c r="D250" s="117" t="s">
        <v>14546</v>
      </c>
      <c r="E250" s="117" t="s">
        <v>211</v>
      </c>
      <c r="F250" s="117"/>
      <c r="G250" s="118" t="s">
        <v>14058</v>
      </c>
      <c r="H250" s="119">
        <v>385</v>
      </c>
      <c r="I250" s="120">
        <v>0.01</v>
      </c>
      <c r="J250" s="126">
        <f t="shared" si="6"/>
        <v>381.15</v>
      </c>
    </row>
    <row r="251" spans="1:10" ht="31.5">
      <c r="A251" s="33">
        <f t="shared" si="7"/>
        <v>247</v>
      </c>
      <c r="B251" s="116" t="s">
        <v>203</v>
      </c>
      <c r="C251" s="117" t="s">
        <v>14547</v>
      </c>
      <c r="D251" s="117" t="s">
        <v>14546</v>
      </c>
      <c r="E251" s="117" t="s">
        <v>211</v>
      </c>
      <c r="F251" s="117"/>
      <c r="G251" s="118" t="s">
        <v>14058</v>
      </c>
      <c r="H251" s="119">
        <v>419</v>
      </c>
      <c r="I251" s="120">
        <v>0.01</v>
      </c>
      <c r="J251" s="126">
        <f t="shared" si="6"/>
        <v>414.81</v>
      </c>
    </row>
    <row r="252" spans="1:10" ht="31.5">
      <c r="A252" s="33">
        <f t="shared" si="7"/>
        <v>248</v>
      </c>
      <c r="B252" s="116" t="s">
        <v>203</v>
      </c>
      <c r="C252" s="117" t="s">
        <v>14548</v>
      </c>
      <c r="D252" s="117" t="s">
        <v>14549</v>
      </c>
      <c r="E252" s="117" t="s">
        <v>211</v>
      </c>
      <c r="F252" s="117"/>
      <c r="G252" s="118" t="s">
        <v>14058</v>
      </c>
      <c r="H252" s="119">
        <v>339</v>
      </c>
      <c r="I252" s="120">
        <v>0.01</v>
      </c>
      <c r="J252" s="126">
        <f t="shared" si="6"/>
        <v>335.61</v>
      </c>
    </row>
    <row r="253" spans="1:10" ht="31.5">
      <c r="A253" s="33">
        <f t="shared" si="7"/>
        <v>249</v>
      </c>
      <c r="B253" s="116" t="s">
        <v>203</v>
      </c>
      <c r="C253" s="117" t="s">
        <v>14550</v>
      </c>
      <c r="D253" s="117" t="s">
        <v>14551</v>
      </c>
      <c r="E253" s="117" t="s">
        <v>211</v>
      </c>
      <c r="F253" s="117"/>
      <c r="G253" s="118" t="s">
        <v>14058</v>
      </c>
      <c r="H253" s="119">
        <v>319</v>
      </c>
      <c r="I253" s="120">
        <v>0.01</v>
      </c>
      <c r="J253" s="126">
        <f t="shared" si="6"/>
        <v>315.81</v>
      </c>
    </row>
    <row r="254" spans="1:10" ht="31.5">
      <c r="A254" s="33">
        <f t="shared" si="7"/>
        <v>250</v>
      </c>
      <c r="B254" s="116" t="s">
        <v>203</v>
      </c>
      <c r="C254" s="117" t="s">
        <v>14552</v>
      </c>
      <c r="D254" s="117" t="s">
        <v>14553</v>
      </c>
      <c r="E254" s="117" t="s">
        <v>211</v>
      </c>
      <c r="F254" s="117"/>
      <c r="G254" s="118" t="s">
        <v>14058</v>
      </c>
      <c r="H254" s="119">
        <v>355</v>
      </c>
      <c r="I254" s="120">
        <v>0.01</v>
      </c>
      <c r="J254" s="126">
        <f t="shared" si="6"/>
        <v>351.45</v>
      </c>
    </row>
    <row r="255" spans="1:10" ht="31.5">
      <c r="A255" s="33">
        <f t="shared" si="7"/>
        <v>251</v>
      </c>
      <c r="B255" s="116" t="s">
        <v>203</v>
      </c>
      <c r="C255" s="117" t="s">
        <v>14554</v>
      </c>
      <c r="D255" s="117" t="s">
        <v>14555</v>
      </c>
      <c r="E255" s="117" t="s">
        <v>211</v>
      </c>
      <c r="F255" s="117"/>
      <c r="G255" s="118" t="s">
        <v>14058</v>
      </c>
      <c r="H255" s="119">
        <v>329</v>
      </c>
      <c r="I255" s="120">
        <v>0.01</v>
      </c>
      <c r="J255" s="126">
        <f t="shared" si="6"/>
        <v>325.70999999999998</v>
      </c>
    </row>
    <row r="256" spans="1:10" ht="31.5">
      <c r="A256" s="33">
        <f t="shared" si="7"/>
        <v>252</v>
      </c>
      <c r="B256" s="116" t="s">
        <v>203</v>
      </c>
      <c r="C256" s="117" t="s">
        <v>14556</v>
      </c>
      <c r="D256" s="117" t="s">
        <v>14557</v>
      </c>
      <c r="E256" s="117" t="s">
        <v>211</v>
      </c>
      <c r="F256" s="117"/>
      <c r="G256" s="118" t="s">
        <v>14058</v>
      </c>
      <c r="H256" s="119">
        <v>369</v>
      </c>
      <c r="I256" s="120">
        <v>0.01</v>
      </c>
      <c r="J256" s="126">
        <f t="shared" si="6"/>
        <v>365.31</v>
      </c>
    </row>
    <row r="257" spans="1:10" ht="31.5">
      <c r="A257" s="33">
        <f t="shared" si="7"/>
        <v>253</v>
      </c>
      <c r="B257" s="116" t="s">
        <v>203</v>
      </c>
      <c r="C257" s="117" t="s">
        <v>14558</v>
      </c>
      <c r="D257" s="117" t="s">
        <v>14559</v>
      </c>
      <c r="E257" s="117" t="s">
        <v>211</v>
      </c>
      <c r="F257" s="117"/>
      <c r="G257" s="118" t="s">
        <v>14058</v>
      </c>
      <c r="H257" s="119">
        <v>319</v>
      </c>
      <c r="I257" s="120">
        <v>0.01</v>
      </c>
      <c r="J257" s="126">
        <f t="shared" si="6"/>
        <v>315.81</v>
      </c>
    </row>
    <row r="258" spans="1:10" ht="31.5">
      <c r="A258" s="33">
        <f t="shared" si="7"/>
        <v>254</v>
      </c>
      <c r="B258" s="116" t="s">
        <v>203</v>
      </c>
      <c r="C258" s="117" t="s">
        <v>14560</v>
      </c>
      <c r="D258" s="117" t="s">
        <v>14561</v>
      </c>
      <c r="E258" s="117" t="s">
        <v>211</v>
      </c>
      <c r="F258" s="117"/>
      <c r="G258" s="118" t="s">
        <v>14058</v>
      </c>
      <c r="H258" s="119">
        <v>355</v>
      </c>
      <c r="I258" s="120">
        <v>0.01</v>
      </c>
      <c r="J258" s="126">
        <f t="shared" si="6"/>
        <v>351.45</v>
      </c>
    </row>
    <row r="259" spans="1:10" ht="31.5">
      <c r="A259" s="33">
        <f t="shared" si="7"/>
        <v>255</v>
      </c>
      <c r="B259" s="116" t="s">
        <v>203</v>
      </c>
      <c r="C259" s="117" t="s">
        <v>14562</v>
      </c>
      <c r="D259" s="117" t="s">
        <v>14563</v>
      </c>
      <c r="E259" s="117" t="s">
        <v>211</v>
      </c>
      <c r="F259" s="117"/>
      <c r="G259" s="118" t="s">
        <v>14058</v>
      </c>
      <c r="H259" s="119">
        <v>329</v>
      </c>
      <c r="I259" s="120">
        <v>0.01</v>
      </c>
      <c r="J259" s="126">
        <f t="shared" si="6"/>
        <v>325.70999999999998</v>
      </c>
    </row>
    <row r="260" spans="1:10" ht="31.5">
      <c r="A260" s="33">
        <f t="shared" si="7"/>
        <v>256</v>
      </c>
      <c r="B260" s="116" t="s">
        <v>203</v>
      </c>
      <c r="C260" s="117" t="s">
        <v>14564</v>
      </c>
      <c r="D260" s="117" t="s">
        <v>14565</v>
      </c>
      <c r="E260" s="117" t="s">
        <v>211</v>
      </c>
      <c r="F260" s="117"/>
      <c r="G260" s="118" t="s">
        <v>14058</v>
      </c>
      <c r="H260" s="119">
        <v>369</v>
      </c>
      <c r="I260" s="120">
        <v>0.01</v>
      </c>
      <c r="J260" s="126">
        <f t="shared" si="6"/>
        <v>365.31</v>
      </c>
    </row>
    <row r="261" spans="1:10" ht="31.5">
      <c r="A261" s="33">
        <f t="shared" si="7"/>
        <v>257</v>
      </c>
      <c r="B261" s="116" t="s">
        <v>203</v>
      </c>
      <c r="C261" s="117" t="s">
        <v>14566</v>
      </c>
      <c r="D261" s="117" t="s">
        <v>14567</v>
      </c>
      <c r="E261" s="117" t="s">
        <v>211</v>
      </c>
      <c r="F261" s="117"/>
      <c r="G261" s="118" t="s">
        <v>14058</v>
      </c>
      <c r="H261" s="119">
        <v>389</v>
      </c>
      <c r="I261" s="120">
        <v>0.01</v>
      </c>
      <c r="J261" s="126">
        <f t="shared" si="6"/>
        <v>385.11</v>
      </c>
    </row>
    <row r="262" spans="1:10" ht="31.5">
      <c r="A262" s="33">
        <f t="shared" si="7"/>
        <v>258</v>
      </c>
      <c r="B262" s="116" t="s">
        <v>203</v>
      </c>
      <c r="C262" s="117" t="s">
        <v>14568</v>
      </c>
      <c r="D262" s="117" t="s">
        <v>14569</v>
      </c>
      <c r="E262" s="117" t="s">
        <v>211</v>
      </c>
      <c r="F262" s="117"/>
      <c r="G262" s="118" t="s">
        <v>14058</v>
      </c>
      <c r="H262" s="119">
        <v>465</v>
      </c>
      <c r="I262" s="120">
        <v>0.01</v>
      </c>
      <c r="J262" s="126">
        <f t="shared" ref="J262:J325" si="8">H262*(1-I262)</f>
        <v>460.35</v>
      </c>
    </row>
    <row r="263" spans="1:10" ht="31.5">
      <c r="A263" s="33">
        <f t="shared" ref="A263:A326" si="9">A262+1</f>
        <v>259</v>
      </c>
      <c r="B263" s="116" t="s">
        <v>203</v>
      </c>
      <c r="C263" s="117" t="s">
        <v>14570</v>
      </c>
      <c r="D263" s="117" t="s">
        <v>14571</v>
      </c>
      <c r="E263" s="117" t="s">
        <v>211</v>
      </c>
      <c r="F263" s="117"/>
      <c r="G263" s="118" t="s">
        <v>14058</v>
      </c>
      <c r="H263" s="119">
        <v>499</v>
      </c>
      <c r="I263" s="120">
        <v>0.01</v>
      </c>
      <c r="J263" s="126">
        <f t="shared" si="8"/>
        <v>494.01</v>
      </c>
    </row>
    <row r="264" spans="1:10" ht="31.5">
      <c r="A264" s="33">
        <f t="shared" si="9"/>
        <v>260</v>
      </c>
      <c r="B264" s="116" t="s">
        <v>203</v>
      </c>
      <c r="C264" s="117" t="s">
        <v>14572</v>
      </c>
      <c r="D264" s="117" t="s">
        <v>14573</v>
      </c>
      <c r="E264" s="117" t="s">
        <v>211</v>
      </c>
      <c r="F264" s="117"/>
      <c r="G264" s="118" t="s">
        <v>14058</v>
      </c>
      <c r="H264" s="119">
        <v>425</v>
      </c>
      <c r="I264" s="120">
        <v>0.01</v>
      </c>
      <c r="J264" s="126">
        <f t="shared" si="8"/>
        <v>420.75</v>
      </c>
    </row>
    <row r="265" spans="1:10" ht="31.5">
      <c r="A265" s="33">
        <f t="shared" si="9"/>
        <v>261</v>
      </c>
      <c r="B265" s="116" t="s">
        <v>203</v>
      </c>
      <c r="C265" s="117" t="s">
        <v>14574</v>
      </c>
      <c r="D265" s="117" t="s">
        <v>14575</v>
      </c>
      <c r="E265" s="117" t="s">
        <v>211</v>
      </c>
      <c r="F265" s="117"/>
      <c r="G265" s="118" t="s">
        <v>14058</v>
      </c>
      <c r="H265" s="119">
        <v>449</v>
      </c>
      <c r="I265" s="120">
        <v>0.01</v>
      </c>
      <c r="J265" s="126">
        <f t="shared" si="8"/>
        <v>444.51</v>
      </c>
    </row>
    <row r="266" spans="1:10" ht="31.5">
      <c r="A266" s="33">
        <f t="shared" si="9"/>
        <v>262</v>
      </c>
      <c r="B266" s="116" t="s">
        <v>203</v>
      </c>
      <c r="C266" s="117" t="s">
        <v>14576</v>
      </c>
      <c r="D266" s="117" t="s">
        <v>14575</v>
      </c>
      <c r="E266" s="117" t="s">
        <v>211</v>
      </c>
      <c r="F266" s="117"/>
      <c r="G266" s="118" t="s">
        <v>14058</v>
      </c>
      <c r="H266" s="119">
        <v>519</v>
      </c>
      <c r="I266" s="120">
        <v>0.01</v>
      </c>
      <c r="J266" s="126">
        <f t="shared" si="8"/>
        <v>513.80999999999995</v>
      </c>
    </row>
    <row r="267" spans="1:10" ht="31.5">
      <c r="A267" s="33">
        <f t="shared" si="9"/>
        <v>263</v>
      </c>
      <c r="B267" s="116" t="s">
        <v>203</v>
      </c>
      <c r="C267" s="117" t="s">
        <v>14577</v>
      </c>
      <c r="D267" s="117" t="s">
        <v>14575</v>
      </c>
      <c r="E267" s="117" t="s">
        <v>211</v>
      </c>
      <c r="F267" s="117"/>
      <c r="G267" s="118" t="s">
        <v>14058</v>
      </c>
      <c r="H267" s="119">
        <v>559</v>
      </c>
      <c r="I267" s="120">
        <v>0.01</v>
      </c>
      <c r="J267" s="126">
        <f t="shared" si="8"/>
        <v>553.41</v>
      </c>
    </row>
    <row r="268" spans="1:10" ht="31.5">
      <c r="A268" s="33">
        <f t="shared" si="9"/>
        <v>264</v>
      </c>
      <c r="B268" s="116" t="s">
        <v>203</v>
      </c>
      <c r="C268" s="117" t="s">
        <v>14578</v>
      </c>
      <c r="D268" s="117" t="s">
        <v>14575</v>
      </c>
      <c r="E268" s="117" t="s">
        <v>211</v>
      </c>
      <c r="F268" s="117"/>
      <c r="G268" s="118" t="s">
        <v>14058</v>
      </c>
      <c r="H268" s="119">
        <v>499</v>
      </c>
      <c r="I268" s="120">
        <v>0.01</v>
      </c>
      <c r="J268" s="126">
        <f t="shared" si="8"/>
        <v>494.01</v>
      </c>
    </row>
    <row r="269" spans="1:10" ht="15.75">
      <c r="A269" s="33">
        <f t="shared" si="9"/>
        <v>265</v>
      </c>
      <c r="B269" s="116" t="s">
        <v>203</v>
      </c>
      <c r="C269" s="117" t="s">
        <v>14579</v>
      </c>
      <c r="D269" s="117" t="s">
        <v>14580</v>
      </c>
      <c r="E269" s="117" t="s">
        <v>211</v>
      </c>
      <c r="F269" s="117"/>
      <c r="G269" s="118" t="s">
        <v>14058</v>
      </c>
      <c r="H269" s="119">
        <v>319</v>
      </c>
      <c r="I269" s="120">
        <v>0.01</v>
      </c>
      <c r="J269" s="126">
        <f t="shared" si="8"/>
        <v>315.81</v>
      </c>
    </row>
    <row r="270" spans="1:10" ht="31.5">
      <c r="A270" s="33">
        <f t="shared" si="9"/>
        <v>266</v>
      </c>
      <c r="B270" s="116" t="s">
        <v>203</v>
      </c>
      <c r="C270" s="117" t="s">
        <v>14581</v>
      </c>
      <c r="D270" s="117" t="s">
        <v>14582</v>
      </c>
      <c r="E270" s="117" t="s">
        <v>211</v>
      </c>
      <c r="F270" s="117"/>
      <c r="G270" s="118" t="s">
        <v>14058</v>
      </c>
      <c r="H270" s="119">
        <v>435</v>
      </c>
      <c r="I270" s="120">
        <v>0.01</v>
      </c>
      <c r="J270" s="126">
        <f t="shared" si="8"/>
        <v>430.65</v>
      </c>
    </row>
    <row r="271" spans="1:10" ht="31.5">
      <c r="A271" s="33">
        <f t="shared" si="9"/>
        <v>267</v>
      </c>
      <c r="B271" s="116" t="s">
        <v>203</v>
      </c>
      <c r="C271" s="117" t="s">
        <v>14583</v>
      </c>
      <c r="D271" s="117" t="s">
        <v>14584</v>
      </c>
      <c r="E271" s="117" t="s">
        <v>211</v>
      </c>
      <c r="F271" s="117"/>
      <c r="G271" s="118" t="s">
        <v>14058</v>
      </c>
      <c r="H271" s="119">
        <v>465</v>
      </c>
      <c r="I271" s="120">
        <v>0.01</v>
      </c>
      <c r="J271" s="126">
        <f t="shared" si="8"/>
        <v>460.35</v>
      </c>
    </row>
    <row r="272" spans="1:10" ht="31.5">
      <c r="A272" s="33">
        <f t="shared" si="9"/>
        <v>268</v>
      </c>
      <c r="B272" s="116" t="s">
        <v>203</v>
      </c>
      <c r="C272" s="117" t="s">
        <v>14585</v>
      </c>
      <c r="D272" s="117" t="s">
        <v>14586</v>
      </c>
      <c r="E272" s="117" t="s">
        <v>211</v>
      </c>
      <c r="F272" s="117"/>
      <c r="G272" s="118" t="s">
        <v>14058</v>
      </c>
      <c r="H272" s="119">
        <v>349</v>
      </c>
      <c r="I272" s="120">
        <v>0.01</v>
      </c>
      <c r="J272" s="126">
        <f t="shared" si="8"/>
        <v>345.51</v>
      </c>
    </row>
    <row r="273" spans="1:10" ht="31.5">
      <c r="A273" s="33">
        <f t="shared" si="9"/>
        <v>269</v>
      </c>
      <c r="B273" s="116" t="s">
        <v>203</v>
      </c>
      <c r="C273" s="117" t="s">
        <v>14587</v>
      </c>
      <c r="D273" s="117" t="s">
        <v>14588</v>
      </c>
      <c r="E273" s="117" t="s">
        <v>211</v>
      </c>
      <c r="F273" s="117"/>
      <c r="G273" s="118" t="s">
        <v>14058</v>
      </c>
      <c r="H273" s="119">
        <v>489</v>
      </c>
      <c r="I273" s="120">
        <v>0.01</v>
      </c>
      <c r="J273" s="126">
        <f t="shared" si="8"/>
        <v>484.11</v>
      </c>
    </row>
    <row r="274" spans="1:10" ht="31.5">
      <c r="A274" s="33">
        <f t="shared" si="9"/>
        <v>270</v>
      </c>
      <c r="B274" s="116" t="s">
        <v>203</v>
      </c>
      <c r="C274" s="117" t="s">
        <v>14589</v>
      </c>
      <c r="D274" s="117" t="s">
        <v>14588</v>
      </c>
      <c r="E274" s="117" t="s">
        <v>211</v>
      </c>
      <c r="F274" s="117"/>
      <c r="G274" s="118" t="s">
        <v>14058</v>
      </c>
      <c r="H274" s="119">
        <v>585</v>
      </c>
      <c r="I274" s="120">
        <v>0.01</v>
      </c>
      <c r="J274" s="126">
        <f t="shared" si="8"/>
        <v>579.15</v>
      </c>
    </row>
    <row r="275" spans="1:10" ht="31.5">
      <c r="A275" s="33">
        <f t="shared" si="9"/>
        <v>271</v>
      </c>
      <c r="B275" s="116" t="s">
        <v>203</v>
      </c>
      <c r="C275" s="117" t="s">
        <v>14590</v>
      </c>
      <c r="D275" s="117" t="s">
        <v>14588</v>
      </c>
      <c r="E275" s="117" t="s">
        <v>211</v>
      </c>
      <c r="F275" s="117"/>
      <c r="G275" s="118" t="s">
        <v>14058</v>
      </c>
      <c r="H275" s="119">
        <v>629</v>
      </c>
      <c r="I275" s="120">
        <v>0.01</v>
      </c>
      <c r="J275" s="126">
        <f t="shared" si="8"/>
        <v>622.71</v>
      </c>
    </row>
    <row r="276" spans="1:10" ht="31.5">
      <c r="A276" s="33">
        <f t="shared" si="9"/>
        <v>272</v>
      </c>
      <c r="B276" s="116" t="s">
        <v>203</v>
      </c>
      <c r="C276" s="117" t="s">
        <v>14591</v>
      </c>
      <c r="D276" s="117" t="s">
        <v>14588</v>
      </c>
      <c r="E276" s="117" t="s">
        <v>211</v>
      </c>
      <c r="F276" s="117"/>
      <c r="G276" s="118" t="s">
        <v>14058</v>
      </c>
      <c r="H276" s="119">
        <v>535</v>
      </c>
      <c r="I276" s="120">
        <v>0.01</v>
      </c>
      <c r="J276" s="126">
        <f t="shared" si="8"/>
        <v>529.65</v>
      </c>
    </row>
    <row r="277" spans="1:10" ht="31.5">
      <c r="A277" s="33">
        <f t="shared" si="9"/>
        <v>273</v>
      </c>
      <c r="B277" s="116" t="s">
        <v>203</v>
      </c>
      <c r="C277" s="117" t="s">
        <v>14592</v>
      </c>
      <c r="D277" s="117" t="s">
        <v>14593</v>
      </c>
      <c r="E277" s="117" t="s">
        <v>211</v>
      </c>
      <c r="F277" s="117"/>
      <c r="G277" s="118" t="s">
        <v>14058</v>
      </c>
      <c r="H277" s="119">
        <v>525</v>
      </c>
      <c r="I277" s="120">
        <v>0.01</v>
      </c>
      <c r="J277" s="126">
        <f t="shared" si="8"/>
        <v>519.75</v>
      </c>
    </row>
    <row r="278" spans="1:10" ht="31.5">
      <c r="A278" s="33">
        <f t="shared" si="9"/>
        <v>274</v>
      </c>
      <c r="B278" s="116" t="s">
        <v>203</v>
      </c>
      <c r="C278" s="117" t="s">
        <v>14594</v>
      </c>
      <c r="D278" s="117" t="s">
        <v>14595</v>
      </c>
      <c r="E278" s="117" t="s">
        <v>211</v>
      </c>
      <c r="F278" s="117"/>
      <c r="G278" s="118" t="s">
        <v>14058</v>
      </c>
      <c r="H278" s="119">
        <v>559</v>
      </c>
      <c r="I278" s="120">
        <v>0.01</v>
      </c>
      <c r="J278" s="126">
        <f t="shared" si="8"/>
        <v>553.41</v>
      </c>
    </row>
    <row r="279" spans="1:10" ht="31.5">
      <c r="A279" s="33">
        <f t="shared" si="9"/>
        <v>275</v>
      </c>
      <c r="B279" s="116" t="s">
        <v>203</v>
      </c>
      <c r="C279" s="117" t="s">
        <v>14596</v>
      </c>
      <c r="D279" s="117" t="s">
        <v>14597</v>
      </c>
      <c r="E279" s="117" t="s">
        <v>211</v>
      </c>
      <c r="F279" s="117"/>
      <c r="G279" s="118" t="s">
        <v>14058</v>
      </c>
      <c r="H279" s="119">
        <v>539</v>
      </c>
      <c r="I279" s="120">
        <v>0.01</v>
      </c>
      <c r="J279" s="126">
        <f t="shared" si="8"/>
        <v>533.61</v>
      </c>
    </row>
    <row r="280" spans="1:10" ht="31.5">
      <c r="A280" s="33">
        <f t="shared" si="9"/>
        <v>276</v>
      </c>
      <c r="B280" s="116" t="s">
        <v>203</v>
      </c>
      <c r="C280" s="117" t="s">
        <v>14598</v>
      </c>
      <c r="D280" s="117" t="s">
        <v>14597</v>
      </c>
      <c r="E280" s="117" t="s">
        <v>211</v>
      </c>
      <c r="F280" s="117"/>
      <c r="G280" s="118" t="s">
        <v>14058</v>
      </c>
      <c r="H280" s="119">
        <v>615</v>
      </c>
      <c r="I280" s="120">
        <v>0.01</v>
      </c>
      <c r="J280" s="126">
        <f t="shared" si="8"/>
        <v>608.85</v>
      </c>
    </row>
    <row r="281" spans="1:10" ht="31.5">
      <c r="A281" s="33">
        <f t="shared" si="9"/>
        <v>277</v>
      </c>
      <c r="B281" s="116" t="s">
        <v>203</v>
      </c>
      <c r="C281" s="117" t="s">
        <v>14599</v>
      </c>
      <c r="D281" s="117" t="s">
        <v>14597</v>
      </c>
      <c r="E281" s="117" t="s">
        <v>211</v>
      </c>
      <c r="F281" s="117"/>
      <c r="G281" s="118" t="s">
        <v>14058</v>
      </c>
      <c r="H281" s="119">
        <v>659</v>
      </c>
      <c r="I281" s="120">
        <v>0.01</v>
      </c>
      <c r="J281" s="126">
        <f t="shared" si="8"/>
        <v>652.41</v>
      </c>
    </row>
    <row r="282" spans="1:10" ht="31.5">
      <c r="A282" s="33">
        <f t="shared" si="9"/>
        <v>278</v>
      </c>
      <c r="B282" s="116" t="s">
        <v>203</v>
      </c>
      <c r="C282" s="117" t="s">
        <v>14600</v>
      </c>
      <c r="D282" s="117" t="s">
        <v>14597</v>
      </c>
      <c r="E282" s="117" t="s">
        <v>211</v>
      </c>
      <c r="F282" s="117"/>
      <c r="G282" s="118" t="s">
        <v>14058</v>
      </c>
      <c r="H282" s="119">
        <v>589</v>
      </c>
      <c r="I282" s="120">
        <v>0.01</v>
      </c>
      <c r="J282" s="126">
        <f t="shared" si="8"/>
        <v>583.11</v>
      </c>
    </row>
    <row r="283" spans="1:10" ht="31.5">
      <c r="A283" s="33">
        <f t="shared" si="9"/>
        <v>279</v>
      </c>
      <c r="B283" s="116" t="s">
        <v>203</v>
      </c>
      <c r="C283" s="117" t="s">
        <v>14601</v>
      </c>
      <c r="D283" s="117" t="s">
        <v>14602</v>
      </c>
      <c r="E283" s="117" t="s">
        <v>211</v>
      </c>
      <c r="F283" s="117"/>
      <c r="G283" s="118" t="s">
        <v>14058</v>
      </c>
      <c r="H283" s="119">
        <v>2139</v>
      </c>
      <c r="I283" s="120">
        <v>0.01</v>
      </c>
      <c r="J283" s="126">
        <f t="shared" si="8"/>
        <v>2117.61</v>
      </c>
    </row>
    <row r="284" spans="1:10" ht="31.5">
      <c r="A284" s="33">
        <f t="shared" si="9"/>
        <v>280</v>
      </c>
      <c r="B284" s="116" t="s">
        <v>203</v>
      </c>
      <c r="C284" s="117" t="s">
        <v>14603</v>
      </c>
      <c r="D284" s="117" t="s">
        <v>14604</v>
      </c>
      <c r="E284" s="117" t="s">
        <v>211</v>
      </c>
      <c r="F284" s="117"/>
      <c r="G284" s="118" t="s">
        <v>14058</v>
      </c>
      <c r="H284" s="119">
        <v>2239</v>
      </c>
      <c r="I284" s="120">
        <v>0.01</v>
      </c>
      <c r="J284" s="126">
        <f t="shared" si="8"/>
        <v>2216.61</v>
      </c>
    </row>
    <row r="285" spans="1:10" ht="31.5">
      <c r="A285" s="33">
        <f t="shared" si="9"/>
        <v>281</v>
      </c>
      <c r="B285" s="116" t="s">
        <v>203</v>
      </c>
      <c r="C285" s="117" t="s">
        <v>14605</v>
      </c>
      <c r="D285" s="117" t="s">
        <v>14606</v>
      </c>
      <c r="E285" s="117" t="s">
        <v>211</v>
      </c>
      <c r="F285" s="117"/>
      <c r="G285" s="118" t="s">
        <v>14058</v>
      </c>
      <c r="H285" s="119">
        <v>669</v>
      </c>
      <c r="I285" s="120">
        <v>0.01</v>
      </c>
      <c r="J285" s="126">
        <f t="shared" si="8"/>
        <v>662.31</v>
      </c>
    </row>
    <row r="286" spans="1:10" ht="31.5">
      <c r="A286" s="33">
        <f t="shared" si="9"/>
        <v>282</v>
      </c>
      <c r="B286" s="116" t="s">
        <v>203</v>
      </c>
      <c r="C286" s="117" t="s">
        <v>14607</v>
      </c>
      <c r="D286" s="117" t="s">
        <v>14608</v>
      </c>
      <c r="E286" s="117" t="s">
        <v>211</v>
      </c>
      <c r="F286" s="117"/>
      <c r="G286" s="118" t="s">
        <v>14058</v>
      </c>
      <c r="H286" s="119">
        <v>749</v>
      </c>
      <c r="I286" s="120">
        <v>0.01</v>
      </c>
      <c r="J286" s="126">
        <f t="shared" si="8"/>
        <v>741.51</v>
      </c>
    </row>
    <row r="287" spans="1:10" ht="31.5">
      <c r="A287" s="33">
        <f t="shared" si="9"/>
        <v>283</v>
      </c>
      <c r="B287" s="116" t="s">
        <v>203</v>
      </c>
      <c r="C287" s="117" t="s">
        <v>14609</v>
      </c>
      <c r="D287" s="117" t="s">
        <v>14610</v>
      </c>
      <c r="E287" s="117" t="s">
        <v>211</v>
      </c>
      <c r="F287" s="117"/>
      <c r="G287" s="118" t="s">
        <v>14058</v>
      </c>
      <c r="H287" s="119">
        <v>805</v>
      </c>
      <c r="I287" s="120">
        <v>0.01</v>
      </c>
      <c r="J287" s="126">
        <f t="shared" si="8"/>
        <v>796.95</v>
      </c>
    </row>
    <row r="288" spans="1:10" ht="31.5">
      <c r="A288" s="33">
        <f t="shared" si="9"/>
        <v>284</v>
      </c>
      <c r="B288" s="116" t="s">
        <v>203</v>
      </c>
      <c r="C288" s="117" t="s">
        <v>14611</v>
      </c>
      <c r="D288" s="117" t="s">
        <v>14612</v>
      </c>
      <c r="E288" s="117" t="s">
        <v>211</v>
      </c>
      <c r="F288" s="117"/>
      <c r="G288" s="118" t="s">
        <v>14058</v>
      </c>
      <c r="H288" s="119">
        <v>729</v>
      </c>
      <c r="I288" s="120">
        <v>0.01</v>
      </c>
      <c r="J288" s="126">
        <f t="shared" si="8"/>
        <v>721.71</v>
      </c>
    </row>
    <row r="289" spans="1:10" ht="15.75">
      <c r="A289" s="33">
        <f t="shared" si="9"/>
        <v>285</v>
      </c>
      <c r="B289" s="116" t="s">
        <v>203</v>
      </c>
      <c r="C289" s="117" t="s">
        <v>14613</v>
      </c>
      <c r="D289" s="117" t="s">
        <v>14614</v>
      </c>
      <c r="E289" s="117" t="s">
        <v>211</v>
      </c>
      <c r="F289" s="117"/>
      <c r="G289" s="118" t="s">
        <v>14058</v>
      </c>
      <c r="H289" s="119">
        <v>89</v>
      </c>
      <c r="I289" s="120">
        <v>0.01</v>
      </c>
      <c r="J289" s="126">
        <f t="shared" si="8"/>
        <v>88.11</v>
      </c>
    </row>
    <row r="290" spans="1:10" ht="31.5">
      <c r="A290" s="33">
        <f t="shared" si="9"/>
        <v>286</v>
      </c>
      <c r="B290" s="116" t="s">
        <v>203</v>
      </c>
      <c r="C290" s="117" t="s">
        <v>14615</v>
      </c>
      <c r="D290" s="117" t="s">
        <v>14616</v>
      </c>
      <c r="E290" s="117" t="s">
        <v>211</v>
      </c>
      <c r="F290" s="117"/>
      <c r="G290" s="118" t="s">
        <v>14058</v>
      </c>
      <c r="H290" s="119">
        <v>799</v>
      </c>
      <c r="I290" s="120">
        <v>0.01</v>
      </c>
      <c r="J290" s="126">
        <f t="shared" si="8"/>
        <v>791.01</v>
      </c>
    </row>
    <row r="291" spans="1:10" ht="31.5">
      <c r="A291" s="33">
        <f t="shared" si="9"/>
        <v>287</v>
      </c>
      <c r="B291" s="116" t="s">
        <v>203</v>
      </c>
      <c r="C291" s="117" t="s">
        <v>14617</v>
      </c>
      <c r="D291" s="117" t="s">
        <v>14616</v>
      </c>
      <c r="E291" s="117" t="s">
        <v>211</v>
      </c>
      <c r="F291" s="117"/>
      <c r="G291" s="118" t="s">
        <v>14058</v>
      </c>
      <c r="H291" s="119">
        <v>869</v>
      </c>
      <c r="I291" s="120">
        <v>0.01</v>
      </c>
      <c r="J291" s="126">
        <f t="shared" si="8"/>
        <v>860.31</v>
      </c>
    </row>
    <row r="292" spans="1:10" ht="31.5">
      <c r="A292" s="33">
        <f t="shared" si="9"/>
        <v>288</v>
      </c>
      <c r="B292" s="116" t="s">
        <v>203</v>
      </c>
      <c r="C292" s="117" t="s">
        <v>14618</v>
      </c>
      <c r="D292" s="117" t="s">
        <v>14619</v>
      </c>
      <c r="E292" s="117" t="s">
        <v>211</v>
      </c>
      <c r="F292" s="117"/>
      <c r="G292" s="118" t="s">
        <v>14058</v>
      </c>
      <c r="H292" s="119">
        <v>879</v>
      </c>
      <c r="I292" s="120">
        <v>0.01</v>
      </c>
      <c r="J292" s="126">
        <f t="shared" si="8"/>
        <v>870.21</v>
      </c>
    </row>
    <row r="293" spans="1:10" ht="31.5">
      <c r="A293" s="33">
        <f t="shared" si="9"/>
        <v>289</v>
      </c>
      <c r="B293" s="116" t="s">
        <v>203</v>
      </c>
      <c r="C293" s="117" t="s">
        <v>14620</v>
      </c>
      <c r="D293" s="117" t="s">
        <v>14621</v>
      </c>
      <c r="E293" s="117" t="s">
        <v>211</v>
      </c>
      <c r="F293" s="117"/>
      <c r="G293" s="118" t="s">
        <v>14058</v>
      </c>
      <c r="H293" s="119">
        <v>959</v>
      </c>
      <c r="I293" s="120">
        <v>0.01</v>
      </c>
      <c r="J293" s="126">
        <f t="shared" si="8"/>
        <v>949.41</v>
      </c>
    </row>
    <row r="294" spans="1:10" ht="31.5">
      <c r="A294" s="33">
        <f t="shared" si="9"/>
        <v>290</v>
      </c>
      <c r="B294" s="116" t="s">
        <v>203</v>
      </c>
      <c r="C294" s="117" t="s">
        <v>14622</v>
      </c>
      <c r="D294" s="117" t="s">
        <v>14623</v>
      </c>
      <c r="E294" s="117" t="s">
        <v>211</v>
      </c>
      <c r="F294" s="117"/>
      <c r="G294" s="118" t="s">
        <v>14058</v>
      </c>
      <c r="H294" s="119">
        <v>1015</v>
      </c>
      <c r="I294" s="120">
        <v>0.01</v>
      </c>
      <c r="J294" s="126">
        <f t="shared" si="8"/>
        <v>1004.85</v>
      </c>
    </row>
    <row r="295" spans="1:10" ht="31.5">
      <c r="A295" s="33">
        <f t="shared" si="9"/>
        <v>291</v>
      </c>
      <c r="B295" s="116" t="s">
        <v>203</v>
      </c>
      <c r="C295" s="117" t="s">
        <v>14624</v>
      </c>
      <c r="D295" s="117" t="s">
        <v>14625</v>
      </c>
      <c r="E295" s="117" t="s">
        <v>211</v>
      </c>
      <c r="F295" s="117"/>
      <c r="G295" s="118" t="s">
        <v>14058</v>
      </c>
      <c r="H295" s="119">
        <v>1115</v>
      </c>
      <c r="I295" s="120">
        <v>0.01</v>
      </c>
      <c r="J295" s="126">
        <f t="shared" si="8"/>
        <v>1103.8499999999999</v>
      </c>
    </row>
    <row r="296" spans="1:10" ht="15.75">
      <c r="A296" s="33">
        <f t="shared" si="9"/>
        <v>292</v>
      </c>
      <c r="B296" s="116" t="s">
        <v>203</v>
      </c>
      <c r="C296" s="117" t="s">
        <v>14626</v>
      </c>
      <c r="D296" s="117" t="s">
        <v>14627</v>
      </c>
      <c r="E296" s="117" t="s">
        <v>211</v>
      </c>
      <c r="F296" s="117"/>
      <c r="G296" s="118" t="s">
        <v>14058</v>
      </c>
      <c r="H296" s="119">
        <v>169</v>
      </c>
      <c r="I296" s="120">
        <v>0.01</v>
      </c>
      <c r="J296" s="126">
        <f t="shared" si="8"/>
        <v>167.31</v>
      </c>
    </row>
    <row r="297" spans="1:10" ht="31.5">
      <c r="A297" s="33">
        <f t="shared" si="9"/>
        <v>293</v>
      </c>
      <c r="B297" s="116" t="s">
        <v>203</v>
      </c>
      <c r="C297" s="117" t="s">
        <v>14628</v>
      </c>
      <c r="D297" s="117" t="s">
        <v>14629</v>
      </c>
      <c r="E297" s="117" t="s">
        <v>211</v>
      </c>
      <c r="F297" s="117"/>
      <c r="G297" s="118" t="s">
        <v>14058</v>
      </c>
      <c r="H297" s="119">
        <v>1465</v>
      </c>
      <c r="I297" s="120">
        <v>0.01</v>
      </c>
      <c r="J297" s="126">
        <f t="shared" si="8"/>
        <v>1450.35</v>
      </c>
    </row>
    <row r="298" spans="1:10" ht="31.5">
      <c r="A298" s="33">
        <f t="shared" si="9"/>
        <v>294</v>
      </c>
      <c r="B298" s="116" t="s">
        <v>203</v>
      </c>
      <c r="C298" s="117" t="s">
        <v>14630</v>
      </c>
      <c r="D298" s="117" t="s">
        <v>14629</v>
      </c>
      <c r="E298" s="117" t="s">
        <v>211</v>
      </c>
      <c r="F298" s="117"/>
      <c r="G298" s="118" t="s">
        <v>14058</v>
      </c>
      <c r="H298" s="119">
        <v>1499</v>
      </c>
      <c r="I298" s="120">
        <v>0.01</v>
      </c>
      <c r="J298" s="126">
        <f t="shared" si="8"/>
        <v>1484.01</v>
      </c>
    </row>
    <row r="299" spans="1:10" ht="31.5">
      <c r="A299" s="33">
        <f t="shared" si="9"/>
        <v>295</v>
      </c>
      <c r="B299" s="116" t="s">
        <v>203</v>
      </c>
      <c r="C299" s="117" t="s">
        <v>14631</v>
      </c>
      <c r="D299" s="117" t="s">
        <v>14632</v>
      </c>
      <c r="E299" s="117" t="s">
        <v>211</v>
      </c>
      <c r="F299" s="117"/>
      <c r="G299" s="118" t="s">
        <v>14058</v>
      </c>
      <c r="H299" s="119">
        <v>409</v>
      </c>
      <c r="I299" s="120">
        <v>0.01</v>
      </c>
      <c r="J299" s="126">
        <f t="shared" si="8"/>
        <v>404.90999999999997</v>
      </c>
    </row>
    <row r="300" spans="1:10" ht="31.5">
      <c r="A300" s="33">
        <f t="shared" si="9"/>
        <v>296</v>
      </c>
      <c r="B300" s="116" t="s">
        <v>203</v>
      </c>
      <c r="C300" s="117" t="s">
        <v>14633</v>
      </c>
      <c r="D300" s="117" t="s">
        <v>14634</v>
      </c>
      <c r="E300" s="117" t="s">
        <v>211</v>
      </c>
      <c r="F300" s="117"/>
      <c r="G300" s="118" t="s">
        <v>14058</v>
      </c>
      <c r="H300" s="119">
        <v>469</v>
      </c>
      <c r="I300" s="120">
        <v>0.01</v>
      </c>
      <c r="J300" s="126">
        <f t="shared" si="8"/>
        <v>464.31</v>
      </c>
    </row>
    <row r="301" spans="1:10" ht="31.5">
      <c r="A301" s="33">
        <f t="shared" si="9"/>
        <v>297</v>
      </c>
      <c r="B301" s="116" t="s">
        <v>203</v>
      </c>
      <c r="C301" s="117" t="s">
        <v>14635</v>
      </c>
      <c r="D301" s="117" t="s">
        <v>14636</v>
      </c>
      <c r="E301" s="117" t="s">
        <v>211</v>
      </c>
      <c r="F301" s="117"/>
      <c r="G301" s="118" t="s">
        <v>14058</v>
      </c>
      <c r="H301" s="119">
        <v>489</v>
      </c>
      <c r="I301" s="120">
        <v>0.01</v>
      </c>
      <c r="J301" s="126">
        <f t="shared" si="8"/>
        <v>484.11</v>
      </c>
    </row>
    <row r="302" spans="1:10" ht="31.5">
      <c r="A302" s="33">
        <f t="shared" si="9"/>
        <v>298</v>
      </c>
      <c r="B302" s="116" t="s">
        <v>203</v>
      </c>
      <c r="C302" s="117" t="s">
        <v>14637</v>
      </c>
      <c r="D302" s="117" t="s">
        <v>14638</v>
      </c>
      <c r="E302" s="117" t="s">
        <v>211</v>
      </c>
      <c r="F302" s="117"/>
      <c r="G302" s="118" t="s">
        <v>14058</v>
      </c>
      <c r="H302" s="119">
        <v>429</v>
      </c>
      <c r="I302" s="120">
        <v>0.01</v>
      </c>
      <c r="J302" s="126">
        <f t="shared" si="8"/>
        <v>424.71</v>
      </c>
    </row>
    <row r="303" spans="1:10" ht="31.5">
      <c r="A303" s="33">
        <f t="shared" si="9"/>
        <v>299</v>
      </c>
      <c r="B303" s="116" t="s">
        <v>203</v>
      </c>
      <c r="C303" s="117" t="s">
        <v>14639</v>
      </c>
      <c r="D303" s="117" t="s">
        <v>14640</v>
      </c>
      <c r="E303" s="117" t="s">
        <v>211</v>
      </c>
      <c r="F303" s="117"/>
      <c r="G303" s="118" t="s">
        <v>14058</v>
      </c>
      <c r="H303" s="119">
        <v>729</v>
      </c>
      <c r="I303" s="120">
        <v>0.01</v>
      </c>
      <c r="J303" s="126">
        <f t="shared" si="8"/>
        <v>721.71</v>
      </c>
    </row>
    <row r="304" spans="1:10" ht="31.5">
      <c r="A304" s="33">
        <f t="shared" si="9"/>
        <v>300</v>
      </c>
      <c r="B304" s="116" t="s">
        <v>203</v>
      </c>
      <c r="C304" s="117" t="s">
        <v>14641</v>
      </c>
      <c r="D304" s="117" t="s">
        <v>14642</v>
      </c>
      <c r="E304" s="117" t="s">
        <v>211</v>
      </c>
      <c r="F304" s="117"/>
      <c r="G304" s="118" t="s">
        <v>14058</v>
      </c>
      <c r="H304" s="119">
        <v>280</v>
      </c>
      <c r="I304" s="120">
        <v>0.01</v>
      </c>
      <c r="J304" s="126">
        <f t="shared" si="8"/>
        <v>277.2</v>
      </c>
    </row>
    <row r="305" spans="1:10" ht="31.5">
      <c r="A305" s="33">
        <f t="shared" si="9"/>
        <v>301</v>
      </c>
      <c r="B305" s="116" t="s">
        <v>203</v>
      </c>
      <c r="C305" s="117" t="s">
        <v>14643</v>
      </c>
      <c r="D305" s="117" t="s">
        <v>14644</v>
      </c>
      <c r="E305" s="117" t="s">
        <v>211</v>
      </c>
      <c r="F305" s="117"/>
      <c r="G305" s="118" t="s">
        <v>14058</v>
      </c>
      <c r="H305" s="119">
        <v>310</v>
      </c>
      <c r="I305" s="120">
        <v>0.01</v>
      </c>
      <c r="J305" s="126">
        <f t="shared" si="8"/>
        <v>306.89999999999998</v>
      </c>
    </row>
    <row r="306" spans="1:10" ht="31.5">
      <c r="A306" s="33">
        <f t="shared" si="9"/>
        <v>302</v>
      </c>
      <c r="B306" s="116" t="s">
        <v>203</v>
      </c>
      <c r="C306" s="117" t="s">
        <v>14645</v>
      </c>
      <c r="D306" s="117" t="s">
        <v>14646</v>
      </c>
      <c r="E306" s="117" t="s">
        <v>211</v>
      </c>
      <c r="F306" s="117"/>
      <c r="G306" s="118" t="s">
        <v>14058</v>
      </c>
      <c r="H306" s="119">
        <v>705</v>
      </c>
      <c r="I306" s="120">
        <v>0.01</v>
      </c>
      <c r="J306" s="126">
        <f t="shared" si="8"/>
        <v>697.95</v>
      </c>
    </row>
    <row r="307" spans="1:10" ht="31.5">
      <c r="A307" s="33">
        <f t="shared" si="9"/>
        <v>303</v>
      </c>
      <c r="B307" s="116" t="s">
        <v>203</v>
      </c>
      <c r="C307" s="117" t="s">
        <v>14647</v>
      </c>
      <c r="D307" s="117" t="s">
        <v>14648</v>
      </c>
      <c r="E307" s="117" t="s">
        <v>211</v>
      </c>
      <c r="F307" s="117"/>
      <c r="G307" s="118" t="s">
        <v>14058</v>
      </c>
      <c r="H307" s="119">
        <v>825</v>
      </c>
      <c r="I307" s="120">
        <v>0.01</v>
      </c>
      <c r="J307" s="126">
        <f t="shared" si="8"/>
        <v>816.75</v>
      </c>
    </row>
    <row r="308" spans="1:10" ht="31.5">
      <c r="A308" s="33">
        <f t="shared" si="9"/>
        <v>304</v>
      </c>
      <c r="B308" s="116" t="s">
        <v>203</v>
      </c>
      <c r="C308" s="117" t="s">
        <v>14649</v>
      </c>
      <c r="D308" s="117" t="s">
        <v>14650</v>
      </c>
      <c r="E308" s="117" t="s">
        <v>211</v>
      </c>
      <c r="F308" s="117"/>
      <c r="G308" s="118" t="s">
        <v>14058</v>
      </c>
      <c r="H308" s="119">
        <v>859</v>
      </c>
      <c r="I308" s="120">
        <v>0.01</v>
      </c>
      <c r="J308" s="126">
        <f t="shared" si="8"/>
        <v>850.41</v>
      </c>
    </row>
    <row r="309" spans="1:10" ht="31.5">
      <c r="A309" s="33">
        <f t="shared" si="9"/>
        <v>305</v>
      </c>
      <c r="B309" s="116" t="s">
        <v>203</v>
      </c>
      <c r="C309" s="117" t="s">
        <v>14651</v>
      </c>
      <c r="D309" s="117" t="s">
        <v>14652</v>
      </c>
      <c r="E309" s="117" t="s">
        <v>211</v>
      </c>
      <c r="F309" s="117"/>
      <c r="G309" s="118" t="s">
        <v>14058</v>
      </c>
      <c r="H309" s="119">
        <v>745</v>
      </c>
      <c r="I309" s="120">
        <v>0.01</v>
      </c>
      <c r="J309" s="126">
        <f t="shared" si="8"/>
        <v>737.55</v>
      </c>
    </row>
    <row r="310" spans="1:10" ht="31.5">
      <c r="A310" s="33">
        <f t="shared" si="9"/>
        <v>306</v>
      </c>
      <c r="B310" s="116" t="s">
        <v>203</v>
      </c>
      <c r="C310" s="117" t="s">
        <v>14653</v>
      </c>
      <c r="D310" s="117" t="s">
        <v>14654</v>
      </c>
      <c r="E310" s="117" t="s">
        <v>211</v>
      </c>
      <c r="F310" s="117"/>
      <c r="G310" s="118" t="s">
        <v>14058</v>
      </c>
      <c r="H310" s="119">
        <v>729</v>
      </c>
      <c r="I310" s="120">
        <v>0.01</v>
      </c>
      <c r="J310" s="126">
        <f t="shared" si="8"/>
        <v>721.71</v>
      </c>
    </row>
    <row r="311" spans="1:10" ht="31.5">
      <c r="A311" s="33">
        <f t="shared" si="9"/>
        <v>307</v>
      </c>
      <c r="B311" s="116" t="s">
        <v>203</v>
      </c>
      <c r="C311" s="117" t="s">
        <v>14655</v>
      </c>
      <c r="D311" s="117" t="s">
        <v>14656</v>
      </c>
      <c r="E311" s="117" t="s">
        <v>211</v>
      </c>
      <c r="F311" s="117"/>
      <c r="G311" s="118" t="s">
        <v>14058</v>
      </c>
      <c r="H311" s="119">
        <v>845</v>
      </c>
      <c r="I311" s="120">
        <v>0.01</v>
      </c>
      <c r="J311" s="126">
        <f t="shared" si="8"/>
        <v>836.55</v>
      </c>
    </row>
    <row r="312" spans="1:10" ht="31.5">
      <c r="A312" s="33">
        <f t="shared" si="9"/>
        <v>308</v>
      </c>
      <c r="B312" s="116" t="s">
        <v>203</v>
      </c>
      <c r="C312" s="117" t="s">
        <v>14657</v>
      </c>
      <c r="D312" s="117" t="s">
        <v>14658</v>
      </c>
      <c r="E312" s="117" t="s">
        <v>211</v>
      </c>
      <c r="F312" s="117"/>
      <c r="G312" s="118" t="s">
        <v>14058</v>
      </c>
      <c r="H312" s="119">
        <v>885</v>
      </c>
      <c r="I312" s="120">
        <v>0.01</v>
      </c>
      <c r="J312" s="126">
        <f t="shared" si="8"/>
        <v>876.15</v>
      </c>
    </row>
    <row r="313" spans="1:10" ht="31.5">
      <c r="A313" s="33">
        <f t="shared" si="9"/>
        <v>309</v>
      </c>
      <c r="B313" s="116" t="s">
        <v>203</v>
      </c>
      <c r="C313" s="117" t="s">
        <v>14659</v>
      </c>
      <c r="D313" s="117" t="s">
        <v>14660</v>
      </c>
      <c r="E313" s="117" t="s">
        <v>211</v>
      </c>
      <c r="F313" s="117"/>
      <c r="G313" s="118" t="s">
        <v>14058</v>
      </c>
      <c r="H313" s="119">
        <v>769</v>
      </c>
      <c r="I313" s="120">
        <v>0.01</v>
      </c>
      <c r="J313" s="126">
        <f t="shared" si="8"/>
        <v>761.31</v>
      </c>
    </row>
    <row r="314" spans="1:10" ht="31.5">
      <c r="A314" s="33">
        <f t="shared" si="9"/>
        <v>310</v>
      </c>
      <c r="B314" s="116" t="s">
        <v>203</v>
      </c>
      <c r="C314" s="117" t="s">
        <v>14661</v>
      </c>
      <c r="D314" s="117" t="s">
        <v>14662</v>
      </c>
      <c r="E314" s="117" t="s">
        <v>211</v>
      </c>
      <c r="F314" s="117"/>
      <c r="G314" s="118" t="s">
        <v>14058</v>
      </c>
      <c r="H314" s="119">
        <v>705</v>
      </c>
      <c r="I314" s="120">
        <v>0.01</v>
      </c>
      <c r="J314" s="126">
        <f t="shared" si="8"/>
        <v>697.95</v>
      </c>
    </row>
    <row r="315" spans="1:10" ht="31.5">
      <c r="A315" s="33">
        <f t="shared" si="9"/>
        <v>311</v>
      </c>
      <c r="B315" s="116" t="s">
        <v>203</v>
      </c>
      <c r="C315" s="117" t="s">
        <v>14663</v>
      </c>
      <c r="D315" s="117" t="s">
        <v>14664</v>
      </c>
      <c r="E315" s="117" t="s">
        <v>211</v>
      </c>
      <c r="F315" s="117"/>
      <c r="G315" s="118" t="s">
        <v>14058</v>
      </c>
      <c r="H315" s="119">
        <v>825</v>
      </c>
      <c r="I315" s="120">
        <v>0.01</v>
      </c>
      <c r="J315" s="126">
        <f t="shared" si="8"/>
        <v>816.75</v>
      </c>
    </row>
    <row r="316" spans="1:10" ht="31.5">
      <c r="A316" s="33">
        <f t="shared" si="9"/>
        <v>312</v>
      </c>
      <c r="B316" s="116" t="s">
        <v>203</v>
      </c>
      <c r="C316" s="117" t="s">
        <v>14665</v>
      </c>
      <c r="D316" s="117" t="s">
        <v>14664</v>
      </c>
      <c r="E316" s="117" t="s">
        <v>211</v>
      </c>
      <c r="F316" s="117"/>
      <c r="G316" s="118" t="s">
        <v>14058</v>
      </c>
      <c r="H316" s="119">
        <v>859</v>
      </c>
      <c r="I316" s="120">
        <v>0.01</v>
      </c>
      <c r="J316" s="126">
        <f t="shared" si="8"/>
        <v>850.41</v>
      </c>
    </row>
    <row r="317" spans="1:10" ht="31.5">
      <c r="A317" s="33">
        <f t="shared" si="9"/>
        <v>313</v>
      </c>
      <c r="B317" s="116" t="s">
        <v>203</v>
      </c>
      <c r="C317" s="117" t="s">
        <v>14666</v>
      </c>
      <c r="D317" s="117" t="s">
        <v>14667</v>
      </c>
      <c r="E317" s="117" t="s">
        <v>211</v>
      </c>
      <c r="F317" s="117"/>
      <c r="G317" s="118" t="s">
        <v>14058</v>
      </c>
      <c r="H317" s="119">
        <v>745</v>
      </c>
      <c r="I317" s="120">
        <v>0.01</v>
      </c>
      <c r="J317" s="126">
        <f t="shared" si="8"/>
        <v>737.55</v>
      </c>
    </row>
    <row r="318" spans="1:10" ht="31.5">
      <c r="A318" s="33">
        <f t="shared" si="9"/>
        <v>314</v>
      </c>
      <c r="B318" s="116" t="s">
        <v>203</v>
      </c>
      <c r="C318" s="117" t="s">
        <v>14668</v>
      </c>
      <c r="D318" s="117" t="s">
        <v>14669</v>
      </c>
      <c r="E318" s="117" t="s">
        <v>211</v>
      </c>
      <c r="F318" s="117"/>
      <c r="G318" s="118" t="s">
        <v>14058</v>
      </c>
      <c r="H318" s="119">
        <v>729</v>
      </c>
      <c r="I318" s="120">
        <v>0.01</v>
      </c>
      <c r="J318" s="126">
        <f t="shared" si="8"/>
        <v>721.71</v>
      </c>
    </row>
    <row r="319" spans="1:10" ht="31.5">
      <c r="A319" s="33">
        <f t="shared" si="9"/>
        <v>315</v>
      </c>
      <c r="B319" s="116" t="s">
        <v>203</v>
      </c>
      <c r="C319" s="117" t="s">
        <v>14670</v>
      </c>
      <c r="D319" s="117" t="s">
        <v>14671</v>
      </c>
      <c r="E319" s="117" t="s">
        <v>211</v>
      </c>
      <c r="F319" s="117"/>
      <c r="G319" s="118" t="s">
        <v>14058</v>
      </c>
      <c r="H319" s="119">
        <v>845</v>
      </c>
      <c r="I319" s="120">
        <v>0.01</v>
      </c>
      <c r="J319" s="126">
        <f t="shared" si="8"/>
        <v>836.55</v>
      </c>
    </row>
    <row r="320" spans="1:10" ht="31.5">
      <c r="A320" s="33">
        <f t="shared" si="9"/>
        <v>316</v>
      </c>
      <c r="B320" s="116" t="s">
        <v>203</v>
      </c>
      <c r="C320" s="117" t="s">
        <v>14672</v>
      </c>
      <c r="D320" s="117" t="s">
        <v>14671</v>
      </c>
      <c r="E320" s="117" t="s">
        <v>211</v>
      </c>
      <c r="F320" s="117"/>
      <c r="G320" s="118" t="s">
        <v>14058</v>
      </c>
      <c r="H320" s="119">
        <v>885</v>
      </c>
      <c r="I320" s="120">
        <v>0.01</v>
      </c>
      <c r="J320" s="126">
        <f t="shared" si="8"/>
        <v>876.15</v>
      </c>
    </row>
    <row r="321" spans="1:10" ht="31.5">
      <c r="A321" s="33">
        <f t="shared" si="9"/>
        <v>317</v>
      </c>
      <c r="B321" s="116" t="s">
        <v>203</v>
      </c>
      <c r="C321" s="117" t="s">
        <v>14673</v>
      </c>
      <c r="D321" s="117" t="s">
        <v>14674</v>
      </c>
      <c r="E321" s="117" t="s">
        <v>211</v>
      </c>
      <c r="F321" s="117"/>
      <c r="G321" s="118" t="s">
        <v>14058</v>
      </c>
      <c r="H321" s="119">
        <v>769</v>
      </c>
      <c r="I321" s="120">
        <v>0.01</v>
      </c>
      <c r="J321" s="126">
        <f t="shared" si="8"/>
        <v>761.31</v>
      </c>
    </row>
    <row r="322" spans="1:10" ht="31.5">
      <c r="A322" s="33">
        <f t="shared" si="9"/>
        <v>318</v>
      </c>
      <c r="B322" s="116" t="s">
        <v>203</v>
      </c>
      <c r="C322" s="117" t="s">
        <v>14675</v>
      </c>
      <c r="D322" s="117" t="s">
        <v>14676</v>
      </c>
      <c r="E322" s="117" t="s">
        <v>211</v>
      </c>
      <c r="F322" s="117"/>
      <c r="G322" s="118" t="s">
        <v>14058</v>
      </c>
      <c r="H322" s="119">
        <v>599</v>
      </c>
      <c r="I322" s="120">
        <v>0.01</v>
      </c>
      <c r="J322" s="126">
        <f t="shared" si="8"/>
        <v>593.01</v>
      </c>
    </row>
    <row r="323" spans="1:10" ht="31.5">
      <c r="A323" s="33">
        <f t="shared" si="9"/>
        <v>319</v>
      </c>
      <c r="B323" s="116" t="s">
        <v>203</v>
      </c>
      <c r="C323" s="117" t="s">
        <v>14677</v>
      </c>
      <c r="D323" s="117" t="s">
        <v>14678</v>
      </c>
      <c r="E323" s="117" t="s">
        <v>211</v>
      </c>
      <c r="F323" s="117"/>
      <c r="G323" s="118" t="s">
        <v>14058</v>
      </c>
      <c r="H323" s="119">
        <v>795</v>
      </c>
      <c r="I323" s="120">
        <v>0.01</v>
      </c>
      <c r="J323" s="126">
        <f t="shared" si="8"/>
        <v>787.05</v>
      </c>
    </row>
    <row r="324" spans="1:10" ht="31.5">
      <c r="A324" s="33">
        <f t="shared" si="9"/>
        <v>320</v>
      </c>
      <c r="B324" s="116" t="s">
        <v>203</v>
      </c>
      <c r="C324" s="117" t="s">
        <v>14679</v>
      </c>
      <c r="D324" s="117" t="s">
        <v>14680</v>
      </c>
      <c r="E324" s="117" t="s">
        <v>211</v>
      </c>
      <c r="F324" s="117"/>
      <c r="G324" s="118" t="s">
        <v>14058</v>
      </c>
      <c r="H324" s="119">
        <v>829</v>
      </c>
      <c r="I324" s="120">
        <v>0.01</v>
      </c>
      <c r="J324" s="126">
        <f t="shared" si="8"/>
        <v>820.71</v>
      </c>
    </row>
    <row r="325" spans="1:10" ht="31.5">
      <c r="A325" s="33">
        <f t="shared" si="9"/>
        <v>321</v>
      </c>
      <c r="B325" s="116" t="s">
        <v>203</v>
      </c>
      <c r="C325" s="117" t="s">
        <v>14681</v>
      </c>
      <c r="D325" s="117" t="s">
        <v>14682</v>
      </c>
      <c r="E325" s="117" t="s">
        <v>211</v>
      </c>
      <c r="F325" s="117"/>
      <c r="G325" s="118" t="s">
        <v>14058</v>
      </c>
      <c r="H325" s="119">
        <v>699</v>
      </c>
      <c r="I325" s="120">
        <v>0.01</v>
      </c>
      <c r="J325" s="126">
        <f t="shared" si="8"/>
        <v>692.01</v>
      </c>
    </row>
    <row r="326" spans="1:10" ht="31.5">
      <c r="A326" s="33">
        <f t="shared" si="9"/>
        <v>322</v>
      </c>
      <c r="B326" s="116" t="s">
        <v>203</v>
      </c>
      <c r="C326" s="117" t="s">
        <v>14683</v>
      </c>
      <c r="D326" s="117" t="s">
        <v>14684</v>
      </c>
      <c r="E326" s="117" t="s">
        <v>211</v>
      </c>
      <c r="F326" s="117"/>
      <c r="G326" s="118" t="s">
        <v>14058</v>
      </c>
      <c r="H326" s="119">
        <v>679</v>
      </c>
      <c r="I326" s="120">
        <v>0.01</v>
      </c>
      <c r="J326" s="126">
        <f t="shared" ref="J326:J389" si="10">H326*(1-I326)</f>
        <v>672.21</v>
      </c>
    </row>
    <row r="327" spans="1:10" ht="31.5">
      <c r="A327" s="33">
        <f t="shared" ref="A327:A390" si="11">A326+1</f>
        <v>323</v>
      </c>
      <c r="B327" s="116" t="s">
        <v>203</v>
      </c>
      <c r="C327" s="117" t="s">
        <v>14685</v>
      </c>
      <c r="D327" s="117" t="s">
        <v>14684</v>
      </c>
      <c r="E327" s="117" t="s">
        <v>211</v>
      </c>
      <c r="F327" s="117"/>
      <c r="G327" s="118" t="s">
        <v>14058</v>
      </c>
      <c r="H327" s="119">
        <v>755</v>
      </c>
      <c r="I327" s="120">
        <v>0.01</v>
      </c>
      <c r="J327" s="126">
        <f t="shared" si="10"/>
        <v>747.45</v>
      </c>
    </row>
    <row r="328" spans="1:10" ht="31.5">
      <c r="A328" s="33">
        <f t="shared" si="11"/>
        <v>324</v>
      </c>
      <c r="B328" s="116" t="s">
        <v>203</v>
      </c>
      <c r="C328" s="117" t="s">
        <v>14686</v>
      </c>
      <c r="D328" s="117" t="s">
        <v>14687</v>
      </c>
      <c r="E328" s="117" t="s">
        <v>211</v>
      </c>
      <c r="F328" s="117"/>
      <c r="G328" s="118" t="s">
        <v>14058</v>
      </c>
      <c r="H328" s="119">
        <v>789</v>
      </c>
      <c r="I328" s="120">
        <v>0.01</v>
      </c>
      <c r="J328" s="126">
        <f t="shared" si="10"/>
        <v>781.11</v>
      </c>
    </row>
    <row r="329" spans="1:10" ht="31.5">
      <c r="A329" s="33">
        <f t="shared" si="11"/>
        <v>325</v>
      </c>
      <c r="B329" s="116" t="s">
        <v>203</v>
      </c>
      <c r="C329" s="117" t="s">
        <v>14688</v>
      </c>
      <c r="D329" s="117" t="s">
        <v>14684</v>
      </c>
      <c r="E329" s="117" t="s">
        <v>211</v>
      </c>
      <c r="F329" s="117"/>
      <c r="G329" s="118" t="s">
        <v>14058</v>
      </c>
      <c r="H329" s="119">
        <v>709</v>
      </c>
      <c r="I329" s="120">
        <v>0.01</v>
      </c>
      <c r="J329" s="126">
        <f t="shared" si="10"/>
        <v>701.91</v>
      </c>
    </row>
    <row r="330" spans="1:10" ht="31.5">
      <c r="A330" s="33">
        <f t="shared" si="11"/>
        <v>326</v>
      </c>
      <c r="B330" s="116" t="s">
        <v>203</v>
      </c>
      <c r="C330" s="117" t="s">
        <v>14689</v>
      </c>
      <c r="D330" s="117" t="s">
        <v>14690</v>
      </c>
      <c r="E330" s="117" t="s">
        <v>211</v>
      </c>
      <c r="F330" s="117"/>
      <c r="G330" s="118" t="s">
        <v>14058</v>
      </c>
      <c r="H330" s="119">
        <v>679</v>
      </c>
      <c r="I330" s="120">
        <v>0.01</v>
      </c>
      <c r="J330" s="126">
        <f t="shared" si="10"/>
        <v>672.21</v>
      </c>
    </row>
    <row r="331" spans="1:10" ht="31.5">
      <c r="A331" s="33">
        <f t="shared" si="11"/>
        <v>327</v>
      </c>
      <c r="B331" s="116" t="s">
        <v>203</v>
      </c>
      <c r="C331" s="117" t="s">
        <v>14691</v>
      </c>
      <c r="D331" s="117" t="s">
        <v>14692</v>
      </c>
      <c r="E331" s="117" t="s">
        <v>211</v>
      </c>
      <c r="F331" s="117"/>
      <c r="G331" s="118" t="s">
        <v>14058</v>
      </c>
      <c r="H331" s="119">
        <v>909</v>
      </c>
      <c r="I331" s="120">
        <v>0.01</v>
      </c>
      <c r="J331" s="126">
        <f t="shared" si="10"/>
        <v>899.91</v>
      </c>
    </row>
    <row r="332" spans="1:10" ht="31.5">
      <c r="A332" s="33">
        <f t="shared" si="11"/>
        <v>328</v>
      </c>
      <c r="B332" s="116" t="s">
        <v>203</v>
      </c>
      <c r="C332" s="117" t="s">
        <v>14693</v>
      </c>
      <c r="D332" s="117" t="s">
        <v>14694</v>
      </c>
      <c r="E332" s="117" t="s">
        <v>211</v>
      </c>
      <c r="F332" s="117"/>
      <c r="G332" s="118" t="s">
        <v>14058</v>
      </c>
      <c r="H332" s="119">
        <v>925</v>
      </c>
      <c r="I332" s="120">
        <v>0.01</v>
      </c>
      <c r="J332" s="126">
        <f t="shared" si="10"/>
        <v>915.75</v>
      </c>
    </row>
    <row r="333" spans="1:10" ht="31.5">
      <c r="A333" s="33">
        <f t="shared" si="11"/>
        <v>329</v>
      </c>
      <c r="B333" s="116" t="s">
        <v>203</v>
      </c>
      <c r="C333" s="117" t="s">
        <v>14695</v>
      </c>
      <c r="D333" s="117" t="s">
        <v>14696</v>
      </c>
      <c r="E333" s="117" t="s">
        <v>211</v>
      </c>
      <c r="F333" s="117"/>
      <c r="G333" s="118" t="s">
        <v>14058</v>
      </c>
      <c r="H333" s="119">
        <v>719</v>
      </c>
      <c r="I333" s="120">
        <v>0.01</v>
      </c>
      <c r="J333" s="126">
        <f t="shared" si="10"/>
        <v>711.81</v>
      </c>
    </row>
    <row r="334" spans="1:10" ht="31.5">
      <c r="A334" s="33">
        <f t="shared" si="11"/>
        <v>330</v>
      </c>
      <c r="B334" s="116" t="s">
        <v>203</v>
      </c>
      <c r="C334" s="117" t="s">
        <v>14697</v>
      </c>
      <c r="D334" s="117" t="s">
        <v>14698</v>
      </c>
      <c r="E334" s="117" t="s">
        <v>211</v>
      </c>
      <c r="F334" s="117"/>
      <c r="G334" s="118" t="s">
        <v>14058</v>
      </c>
      <c r="H334" s="119">
        <v>729</v>
      </c>
      <c r="I334" s="120">
        <v>0.01</v>
      </c>
      <c r="J334" s="126">
        <f t="shared" si="10"/>
        <v>721.71</v>
      </c>
    </row>
    <row r="335" spans="1:10" ht="31.5">
      <c r="A335" s="33">
        <f t="shared" si="11"/>
        <v>331</v>
      </c>
      <c r="B335" s="116" t="s">
        <v>203</v>
      </c>
      <c r="C335" s="117" t="s">
        <v>14699</v>
      </c>
      <c r="D335" s="117" t="s">
        <v>14700</v>
      </c>
      <c r="E335" s="117" t="s">
        <v>211</v>
      </c>
      <c r="F335" s="117"/>
      <c r="G335" s="118" t="s">
        <v>14058</v>
      </c>
      <c r="H335" s="119">
        <v>959</v>
      </c>
      <c r="I335" s="120">
        <v>0.01</v>
      </c>
      <c r="J335" s="126">
        <f t="shared" si="10"/>
        <v>949.41</v>
      </c>
    </row>
    <row r="336" spans="1:10" ht="31.5">
      <c r="A336" s="33">
        <f t="shared" si="11"/>
        <v>332</v>
      </c>
      <c r="B336" s="116" t="s">
        <v>203</v>
      </c>
      <c r="C336" s="117" t="s">
        <v>14701</v>
      </c>
      <c r="D336" s="117" t="s">
        <v>14702</v>
      </c>
      <c r="E336" s="117" t="s">
        <v>211</v>
      </c>
      <c r="F336" s="117"/>
      <c r="G336" s="118" t="s">
        <v>14058</v>
      </c>
      <c r="H336" s="119">
        <v>995</v>
      </c>
      <c r="I336" s="120">
        <v>0.01</v>
      </c>
      <c r="J336" s="126">
        <f t="shared" si="10"/>
        <v>985.05</v>
      </c>
    </row>
    <row r="337" spans="1:10" ht="31.5">
      <c r="A337" s="33">
        <f t="shared" si="11"/>
        <v>333</v>
      </c>
      <c r="B337" s="116" t="s">
        <v>203</v>
      </c>
      <c r="C337" s="117" t="s">
        <v>14703</v>
      </c>
      <c r="D337" s="117" t="s">
        <v>14704</v>
      </c>
      <c r="E337" s="117" t="s">
        <v>211</v>
      </c>
      <c r="F337" s="117"/>
      <c r="G337" s="118" t="s">
        <v>14058</v>
      </c>
      <c r="H337" s="119">
        <v>759</v>
      </c>
      <c r="I337" s="120">
        <v>0.01</v>
      </c>
      <c r="J337" s="126">
        <f t="shared" si="10"/>
        <v>751.41</v>
      </c>
    </row>
    <row r="338" spans="1:10" ht="31.5">
      <c r="A338" s="33">
        <f t="shared" si="11"/>
        <v>334</v>
      </c>
      <c r="B338" s="116" t="s">
        <v>203</v>
      </c>
      <c r="C338" s="117" t="s">
        <v>14705</v>
      </c>
      <c r="D338" s="117" t="s">
        <v>14706</v>
      </c>
      <c r="E338" s="117" t="s">
        <v>211</v>
      </c>
      <c r="F338" s="117"/>
      <c r="G338" s="118" t="s">
        <v>14058</v>
      </c>
      <c r="H338" s="119">
        <v>679</v>
      </c>
      <c r="I338" s="120">
        <v>0.01</v>
      </c>
      <c r="J338" s="126">
        <f t="shared" si="10"/>
        <v>672.21</v>
      </c>
    </row>
    <row r="339" spans="1:10" ht="31.5">
      <c r="A339" s="33">
        <f t="shared" si="11"/>
        <v>335</v>
      </c>
      <c r="B339" s="116" t="s">
        <v>203</v>
      </c>
      <c r="C339" s="117" t="s">
        <v>14707</v>
      </c>
      <c r="D339" s="117" t="s">
        <v>14708</v>
      </c>
      <c r="E339" s="117" t="s">
        <v>211</v>
      </c>
      <c r="F339" s="117"/>
      <c r="G339" s="118" t="s">
        <v>14058</v>
      </c>
      <c r="H339" s="119">
        <v>909</v>
      </c>
      <c r="I339" s="120">
        <v>0.01</v>
      </c>
      <c r="J339" s="126">
        <f t="shared" si="10"/>
        <v>899.91</v>
      </c>
    </row>
    <row r="340" spans="1:10" ht="31.5">
      <c r="A340" s="33">
        <f t="shared" si="11"/>
        <v>336</v>
      </c>
      <c r="B340" s="116" t="s">
        <v>203</v>
      </c>
      <c r="C340" s="117" t="s">
        <v>14709</v>
      </c>
      <c r="D340" s="117" t="s">
        <v>14708</v>
      </c>
      <c r="E340" s="117" t="s">
        <v>211</v>
      </c>
      <c r="F340" s="117"/>
      <c r="G340" s="118" t="s">
        <v>14058</v>
      </c>
      <c r="H340" s="119">
        <v>955</v>
      </c>
      <c r="I340" s="120">
        <v>0.01</v>
      </c>
      <c r="J340" s="126">
        <f t="shared" si="10"/>
        <v>945.45</v>
      </c>
    </row>
    <row r="341" spans="1:10" ht="31.5">
      <c r="A341" s="33">
        <f t="shared" si="11"/>
        <v>337</v>
      </c>
      <c r="B341" s="116" t="s">
        <v>203</v>
      </c>
      <c r="C341" s="117" t="s">
        <v>14710</v>
      </c>
      <c r="D341" s="117" t="s">
        <v>14711</v>
      </c>
      <c r="E341" s="117" t="s">
        <v>211</v>
      </c>
      <c r="F341" s="117"/>
      <c r="G341" s="118" t="s">
        <v>14058</v>
      </c>
      <c r="H341" s="119">
        <v>719</v>
      </c>
      <c r="I341" s="120">
        <v>0.01</v>
      </c>
      <c r="J341" s="126">
        <f t="shared" si="10"/>
        <v>711.81</v>
      </c>
    </row>
    <row r="342" spans="1:10" ht="31.5">
      <c r="A342" s="33">
        <f t="shared" si="11"/>
        <v>338</v>
      </c>
      <c r="B342" s="116" t="s">
        <v>203</v>
      </c>
      <c r="C342" s="117" t="s">
        <v>14712</v>
      </c>
      <c r="D342" s="117" t="s">
        <v>14713</v>
      </c>
      <c r="E342" s="117" t="s">
        <v>211</v>
      </c>
      <c r="F342" s="117"/>
      <c r="G342" s="118" t="s">
        <v>14058</v>
      </c>
      <c r="H342" s="119">
        <v>729</v>
      </c>
      <c r="I342" s="120">
        <v>0.01</v>
      </c>
      <c r="J342" s="126">
        <f t="shared" si="10"/>
        <v>721.71</v>
      </c>
    </row>
    <row r="343" spans="1:10" ht="31.5">
      <c r="A343" s="33">
        <f t="shared" si="11"/>
        <v>339</v>
      </c>
      <c r="B343" s="116" t="s">
        <v>203</v>
      </c>
      <c r="C343" s="117" t="s">
        <v>14714</v>
      </c>
      <c r="D343" s="117" t="s">
        <v>14715</v>
      </c>
      <c r="E343" s="117" t="s">
        <v>211</v>
      </c>
      <c r="F343" s="117"/>
      <c r="G343" s="118" t="s">
        <v>14058</v>
      </c>
      <c r="H343" s="119">
        <v>959</v>
      </c>
      <c r="I343" s="120">
        <v>0.01</v>
      </c>
      <c r="J343" s="126">
        <f t="shared" si="10"/>
        <v>949.41</v>
      </c>
    </row>
    <row r="344" spans="1:10" ht="31.5">
      <c r="A344" s="33">
        <f t="shared" si="11"/>
        <v>340</v>
      </c>
      <c r="B344" s="116" t="s">
        <v>203</v>
      </c>
      <c r="C344" s="117" t="s">
        <v>14716</v>
      </c>
      <c r="D344" s="117" t="s">
        <v>14715</v>
      </c>
      <c r="E344" s="117" t="s">
        <v>211</v>
      </c>
      <c r="F344" s="117"/>
      <c r="G344" s="118" t="s">
        <v>14058</v>
      </c>
      <c r="H344" s="119">
        <v>995</v>
      </c>
      <c r="I344" s="120">
        <v>0.01</v>
      </c>
      <c r="J344" s="126">
        <f t="shared" si="10"/>
        <v>985.05</v>
      </c>
    </row>
    <row r="345" spans="1:10" ht="31.5">
      <c r="A345" s="33">
        <f t="shared" si="11"/>
        <v>341</v>
      </c>
      <c r="B345" s="116" t="s">
        <v>203</v>
      </c>
      <c r="C345" s="117" t="s">
        <v>14717</v>
      </c>
      <c r="D345" s="117" t="s">
        <v>14718</v>
      </c>
      <c r="E345" s="117" t="s">
        <v>211</v>
      </c>
      <c r="F345" s="117"/>
      <c r="G345" s="118" t="s">
        <v>14058</v>
      </c>
      <c r="H345" s="119">
        <v>759</v>
      </c>
      <c r="I345" s="120">
        <v>0.01</v>
      </c>
      <c r="J345" s="126">
        <f t="shared" si="10"/>
        <v>751.41</v>
      </c>
    </row>
    <row r="346" spans="1:10" ht="31.5">
      <c r="A346" s="33">
        <f t="shared" si="11"/>
        <v>342</v>
      </c>
      <c r="B346" s="116" t="s">
        <v>203</v>
      </c>
      <c r="C346" s="117" t="s">
        <v>14719</v>
      </c>
      <c r="D346" s="117" t="s">
        <v>14720</v>
      </c>
      <c r="E346" s="117" t="s">
        <v>211</v>
      </c>
      <c r="F346" s="117"/>
      <c r="G346" s="118" t="s">
        <v>14058</v>
      </c>
      <c r="H346" s="119">
        <v>979</v>
      </c>
      <c r="I346" s="120">
        <v>0.01</v>
      </c>
      <c r="J346" s="126">
        <f t="shared" si="10"/>
        <v>969.21</v>
      </c>
    </row>
    <row r="347" spans="1:10" ht="31.5">
      <c r="A347" s="33">
        <f t="shared" si="11"/>
        <v>343</v>
      </c>
      <c r="B347" s="116" t="s">
        <v>203</v>
      </c>
      <c r="C347" s="117" t="s">
        <v>14721</v>
      </c>
      <c r="D347" s="117" t="s">
        <v>14722</v>
      </c>
      <c r="E347" s="117" t="s">
        <v>211</v>
      </c>
      <c r="F347" s="117"/>
      <c r="G347" s="118" t="s">
        <v>14058</v>
      </c>
      <c r="H347" s="119">
        <v>1069</v>
      </c>
      <c r="I347" s="120">
        <v>0.01</v>
      </c>
      <c r="J347" s="126">
        <f t="shared" si="10"/>
        <v>1058.31</v>
      </c>
    </row>
    <row r="348" spans="1:10" ht="31.5">
      <c r="A348" s="33">
        <f t="shared" si="11"/>
        <v>344</v>
      </c>
      <c r="B348" s="116" t="s">
        <v>203</v>
      </c>
      <c r="C348" s="117" t="s">
        <v>14723</v>
      </c>
      <c r="D348" s="117" t="s">
        <v>14724</v>
      </c>
      <c r="E348" s="117" t="s">
        <v>211</v>
      </c>
      <c r="F348" s="117"/>
      <c r="G348" s="118" t="s">
        <v>14058</v>
      </c>
      <c r="H348" s="119">
        <v>1169</v>
      </c>
      <c r="I348" s="120">
        <v>0.01</v>
      </c>
      <c r="J348" s="126">
        <f t="shared" si="10"/>
        <v>1157.31</v>
      </c>
    </row>
    <row r="349" spans="1:10" ht="31.5">
      <c r="A349" s="33">
        <f t="shared" si="11"/>
        <v>345</v>
      </c>
      <c r="B349" s="116" t="s">
        <v>203</v>
      </c>
      <c r="C349" s="117" t="s">
        <v>14725</v>
      </c>
      <c r="D349" s="117" t="s">
        <v>14726</v>
      </c>
      <c r="E349" s="117" t="s">
        <v>211</v>
      </c>
      <c r="F349" s="117"/>
      <c r="G349" s="118" t="s">
        <v>14058</v>
      </c>
      <c r="H349" s="119">
        <v>1049</v>
      </c>
      <c r="I349" s="120">
        <v>0.01</v>
      </c>
      <c r="J349" s="126">
        <f t="shared" si="10"/>
        <v>1038.51</v>
      </c>
    </row>
    <row r="350" spans="1:10" ht="31.5">
      <c r="A350" s="33">
        <f t="shared" si="11"/>
        <v>346</v>
      </c>
      <c r="B350" s="116" t="s">
        <v>203</v>
      </c>
      <c r="C350" s="117" t="s">
        <v>14727</v>
      </c>
      <c r="D350" s="117" t="s">
        <v>14728</v>
      </c>
      <c r="E350" s="117" t="s">
        <v>211</v>
      </c>
      <c r="F350" s="117"/>
      <c r="G350" s="118" t="s">
        <v>14058</v>
      </c>
      <c r="H350" s="119">
        <v>1219</v>
      </c>
      <c r="I350" s="120">
        <v>0.01</v>
      </c>
      <c r="J350" s="126">
        <f t="shared" si="10"/>
        <v>1206.81</v>
      </c>
    </row>
    <row r="351" spans="1:10" ht="31.5">
      <c r="A351" s="33">
        <f t="shared" si="11"/>
        <v>347</v>
      </c>
      <c r="B351" s="116" t="s">
        <v>203</v>
      </c>
      <c r="C351" s="117" t="s">
        <v>14729</v>
      </c>
      <c r="D351" s="117" t="s">
        <v>14730</v>
      </c>
      <c r="E351" s="117" t="s">
        <v>211</v>
      </c>
      <c r="F351" s="117"/>
      <c r="G351" s="118" t="s">
        <v>14058</v>
      </c>
      <c r="H351" s="119">
        <v>1319</v>
      </c>
      <c r="I351" s="120">
        <v>0.01</v>
      </c>
      <c r="J351" s="126">
        <f t="shared" si="10"/>
        <v>1305.81</v>
      </c>
    </row>
    <row r="352" spans="1:10" ht="31.5">
      <c r="A352" s="33">
        <f t="shared" si="11"/>
        <v>348</v>
      </c>
      <c r="B352" s="116" t="s">
        <v>203</v>
      </c>
      <c r="C352" s="117" t="s">
        <v>14731</v>
      </c>
      <c r="D352" s="117" t="s">
        <v>14732</v>
      </c>
      <c r="E352" s="117" t="s">
        <v>211</v>
      </c>
      <c r="F352" s="117"/>
      <c r="G352" s="118" t="s">
        <v>14058</v>
      </c>
      <c r="H352" s="119">
        <v>899</v>
      </c>
      <c r="I352" s="120">
        <v>0.01</v>
      </c>
      <c r="J352" s="126">
        <f t="shared" si="10"/>
        <v>890.01</v>
      </c>
    </row>
    <row r="353" spans="1:10" ht="31.5">
      <c r="A353" s="33">
        <f t="shared" si="11"/>
        <v>349</v>
      </c>
      <c r="B353" s="116" t="s">
        <v>203</v>
      </c>
      <c r="C353" s="117" t="s">
        <v>14733</v>
      </c>
      <c r="D353" s="117" t="s">
        <v>14732</v>
      </c>
      <c r="E353" s="117" t="s">
        <v>211</v>
      </c>
      <c r="F353" s="117"/>
      <c r="G353" s="118" t="s">
        <v>14058</v>
      </c>
      <c r="H353" s="119">
        <v>1109</v>
      </c>
      <c r="I353" s="120">
        <v>0.01</v>
      </c>
      <c r="J353" s="126">
        <f t="shared" si="10"/>
        <v>1097.9100000000001</v>
      </c>
    </row>
    <row r="354" spans="1:10" ht="31.5">
      <c r="A354" s="33">
        <f t="shared" si="11"/>
        <v>350</v>
      </c>
      <c r="B354" s="116" t="s">
        <v>203</v>
      </c>
      <c r="C354" s="117" t="s">
        <v>14734</v>
      </c>
      <c r="D354" s="117" t="s">
        <v>14732</v>
      </c>
      <c r="E354" s="117" t="s">
        <v>211</v>
      </c>
      <c r="F354" s="117"/>
      <c r="G354" s="118" t="s">
        <v>14058</v>
      </c>
      <c r="H354" s="119">
        <v>1199</v>
      </c>
      <c r="I354" s="120">
        <v>0.01</v>
      </c>
      <c r="J354" s="126">
        <f t="shared" si="10"/>
        <v>1187.01</v>
      </c>
    </row>
    <row r="355" spans="1:10" ht="31.5">
      <c r="A355" s="33">
        <f t="shared" si="11"/>
        <v>351</v>
      </c>
      <c r="B355" s="116" t="s">
        <v>203</v>
      </c>
      <c r="C355" s="117" t="s">
        <v>14735</v>
      </c>
      <c r="D355" s="117" t="s">
        <v>14732</v>
      </c>
      <c r="E355" s="117" t="s">
        <v>211</v>
      </c>
      <c r="F355" s="117"/>
      <c r="G355" s="118" t="s">
        <v>14058</v>
      </c>
      <c r="H355" s="119">
        <v>989</v>
      </c>
      <c r="I355" s="120">
        <v>0.01</v>
      </c>
      <c r="J355" s="126">
        <f t="shared" si="10"/>
        <v>979.11</v>
      </c>
    </row>
    <row r="356" spans="1:10" ht="31.5">
      <c r="A356" s="33">
        <f t="shared" si="11"/>
        <v>352</v>
      </c>
      <c r="B356" s="116" t="s">
        <v>203</v>
      </c>
      <c r="C356" s="117" t="s">
        <v>14736</v>
      </c>
      <c r="D356" s="117" t="s">
        <v>14737</v>
      </c>
      <c r="E356" s="117" t="s">
        <v>211</v>
      </c>
      <c r="F356" s="117"/>
      <c r="G356" s="118" t="s">
        <v>14058</v>
      </c>
      <c r="H356" s="119">
        <v>1039</v>
      </c>
      <c r="I356" s="120">
        <v>0.01</v>
      </c>
      <c r="J356" s="126">
        <f t="shared" si="10"/>
        <v>1028.6099999999999</v>
      </c>
    </row>
    <row r="357" spans="1:10" ht="31.5">
      <c r="A357" s="33">
        <f t="shared" si="11"/>
        <v>353</v>
      </c>
      <c r="B357" s="116" t="s">
        <v>203</v>
      </c>
      <c r="C357" s="117" t="s">
        <v>14738</v>
      </c>
      <c r="D357" s="117" t="s">
        <v>14739</v>
      </c>
      <c r="E357" s="117" t="s">
        <v>211</v>
      </c>
      <c r="F357" s="117"/>
      <c r="G357" s="118" t="s">
        <v>14058</v>
      </c>
      <c r="H357" s="119">
        <v>1215</v>
      </c>
      <c r="I357" s="120">
        <v>0.01</v>
      </c>
      <c r="J357" s="126">
        <f t="shared" si="10"/>
        <v>1202.8499999999999</v>
      </c>
    </row>
    <row r="358" spans="1:10" ht="31.5">
      <c r="A358" s="33">
        <f t="shared" si="11"/>
        <v>354</v>
      </c>
      <c r="B358" s="116" t="s">
        <v>203</v>
      </c>
      <c r="C358" s="117" t="s">
        <v>14740</v>
      </c>
      <c r="D358" s="117" t="s">
        <v>14741</v>
      </c>
      <c r="E358" s="117" t="s">
        <v>211</v>
      </c>
      <c r="F358" s="117"/>
      <c r="G358" s="118" t="s">
        <v>14058</v>
      </c>
      <c r="H358" s="119">
        <v>1295</v>
      </c>
      <c r="I358" s="120">
        <v>0.01</v>
      </c>
      <c r="J358" s="126">
        <f t="shared" si="10"/>
        <v>1282.05</v>
      </c>
    </row>
    <row r="359" spans="1:10" ht="31.5">
      <c r="A359" s="33">
        <f t="shared" si="11"/>
        <v>355</v>
      </c>
      <c r="B359" s="116" t="s">
        <v>203</v>
      </c>
      <c r="C359" s="117" t="s">
        <v>14742</v>
      </c>
      <c r="D359" s="117" t="s">
        <v>14743</v>
      </c>
      <c r="E359" s="117" t="s">
        <v>211</v>
      </c>
      <c r="F359" s="117"/>
      <c r="G359" s="118" t="s">
        <v>14058</v>
      </c>
      <c r="H359" s="119">
        <v>1125</v>
      </c>
      <c r="I359" s="120">
        <v>0.01</v>
      </c>
      <c r="J359" s="126">
        <f t="shared" si="10"/>
        <v>1113.75</v>
      </c>
    </row>
    <row r="360" spans="1:10" ht="31.5">
      <c r="A360" s="33">
        <f t="shared" si="11"/>
        <v>356</v>
      </c>
      <c r="B360" s="116" t="s">
        <v>203</v>
      </c>
      <c r="C360" s="117" t="s">
        <v>14744</v>
      </c>
      <c r="D360" s="117" t="s">
        <v>14745</v>
      </c>
      <c r="E360" s="117" t="s">
        <v>211</v>
      </c>
      <c r="F360" s="117"/>
      <c r="G360" s="118" t="s">
        <v>14058</v>
      </c>
      <c r="H360" s="119">
        <v>1125</v>
      </c>
      <c r="I360" s="120">
        <v>0.01</v>
      </c>
      <c r="J360" s="126">
        <f t="shared" si="10"/>
        <v>1113.75</v>
      </c>
    </row>
    <row r="361" spans="1:10" ht="31.5">
      <c r="A361" s="33">
        <f t="shared" si="11"/>
        <v>357</v>
      </c>
      <c r="B361" s="116" t="s">
        <v>203</v>
      </c>
      <c r="C361" s="117" t="s">
        <v>14746</v>
      </c>
      <c r="D361" s="117" t="s">
        <v>14747</v>
      </c>
      <c r="E361" s="117" t="s">
        <v>211</v>
      </c>
      <c r="F361" s="117"/>
      <c r="G361" s="118" t="s">
        <v>14058</v>
      </c>
      <c r="H361" s="119">
        <v>1299</v>
      </c>
      <c r="I361" s="120">
        <v>0.01</v>
      </c>
      <c r="J361" s="126">
        <f t="shared" si="10"/>
        <v>1286.01</v>
      </c>
    </row>
    <row r="362" spans="1:10" ht="31.5">
      <c r="A362" s="33">
        <f t="shared" si="11"/>
        <v>358</v>
      </c>
      <c r="B362" s="116" t="s">
        <v>203</v>
      </c>
      <c r="C362" s="117" t="s">
        <v>14748</v>
      </c>
      <c r="D362" s="117" t="s">
        <v>14747</v>
      </c>
      <c r="E362" s="117" t="s">
        <v>211</v>
      </c>
      <c r="F362" s="117"/>
      <c r="G362" s="118" t="s">
        <v>14058</v>
      </c>
      <c r="H362" s="119">
        <v>1369</v>
      </c>
      <c r="I362" s="120">
        <v>0.01</v>
      </c>
      <c r="J362" s="126">
        <f t="shared" si="10"/>
        <v>1355.31</v>
      </c>
    </row>
    <row r="363" spans="1:10" ht="31.5">
      <c r="A363" s="33">
        <f t="shared" si="11"/>
        <v>359</v>
      </c>
      <c r="B363" s="116" t="s">
        <v>203</v>
      </c>
      <c r="C363" s="117" t="s">
        <v>14749</v>
      </c>
      <c r="D363" s="117" t="s">
        <v>14750</v>
      </c>
      <c r="E363" s="117" t="s">
        <v>211</v>
      </c>
      <c r="F363" s="117"/>
      <c r="G363" s="118" t="s">
        <v>14058</v>
      </c>
      <c r="H363" s="119">
        <v>1549</v>
      </c>
      <c r="I363" s="120">
        <v>0.01</v>
      </c>
      <c r="J363" s="126">
        <f t="shared" si="10"/>
        <v>1533.51</v>
      </c>
    </row>
    <row r="364" spans="1:10" ht="31.5">
      <c r="A364" s="33">
        <f t="shared" si="11"/>
        <v>360</v>
      </c>
      <c r="B364" s="116" t="s">
        <v>203</v>
      </c>
      <c r="C364" s="117" t="s">
        <v>14751</v>
      </c>
      <c r="D364" s="117" t="s">
        <v>14752</v>
      </c>
      <c r="E364" s="117" t="s">
        <v>211</v>
      </c>
      <c r="F364" s="117"/>
      <c r="G364" s="118" t="s">
        <v>14058</v>
      </c>
      <c r="H364" s="119">
        <v>1629</v>
      </c>
      <c r="I364" s="120">
        <v>0.01</v>
      </c>
      <c r="J364" s="126">
        <f t="shared" si="10"/>
        <v>1612.71</v>
      </c>
    </row>
    <row r="365" spans="1:10" ht="31.5">
      <c r="A365" s="33">
        <f t="shared" si="11"/>
        <v>361</v>
      </c>
      <c r="B365" s="116" t="s">
        <v>203</v>
      </c>
      <c r="C365" s="117" t="s">
        <v>14753</v>
      </c>
      <c r="D365" s="117" t="s">
        <v>14754</v>
      </c>
      <c r="E365" s="117" t="s">
        <v>211</v>
      </c>
      <c r="F365" s="117"/>
      <c r="G365" s="118" t="s">
        <v>14058</v>
      </c>
      <c r="H365" s="119">
        <v>1999</v>
      </c>
      <c r="I365" s="120">
        <v>0.01</v>
      </c>
      <c r="J365" s="126">
        <f t="shared" si="10"/>
        <v>1979.01</v>
      </c>
    </row>
    <row r="366" spans="1:10" ht="31.5">
      <c r="A366" s="33">
        <f t="shared" si="11"/>
        <v>362</v>
      </c>
      <c r="B366" s="116" t="s">
        <v>203</v>
      </c>
      <c r="C366" s="117" t="s">
        <v>14755</v>
      </c>
      <c r="D366" s="117" t="s">
        <v>14756</v>
      </c>
      <c r="E366" s="117" t="s">
        <v>211</v>
      </c>
      <c r="F366" s="117"/>
      <c r="G366" s="118" t="s">
        <v>14058</v>
      </c>
      <c r="H366" s="119">
        <v>719</v>
      </c>
      <c r="I366" s="120">
        <v>0.01</v>
      </c>
      <c r="J366" s="126">
        <f t="shared" si="10"/>
        <v>711.81</v>
      </c>
    </row>
    <row r="367" spans="1:10" ht="15.75">
      <c r="A367" s="33">
        <f t="shared" si="11"/>
        <v>363</v>
      </c>
      <c r="B367" s="116" t="s">
        <v>203</v>
      </c>
      <c r="C367" s="117" t="s">
        <v>14757</v>
      </c>
      <c r="D367" s="117" t="s">
        <v>14758</v>
      </c>
      <c r="E367" s="117" t="s">
        <v>211</v>
      </c>
      <c r="F367" s="117"/>
      <c r="G367" s="118" t="s">
        <v>14058</v>
      </c>
      <c r="H367" s="119">
        <v>45</v>
      </c>
      <c r="I367" s="120">
        <v>0.01</v>
      </c>
      <c r="J367" s="126">
        <f t="shared" si="10"/>
        <v>44.55</v>
      </c>
    </row>
    <row r="368" spans="1:10" ht="15.75">
      <c r="A368" s="33">
        <f t="shared" si="11"/>
        <v>364</v>
      </c>
      <c r="B368" s="116" t="s">
        <v>203</v>
      </c>
      <c r="C368" s="117" t="s">
        <v>14759</v>
      </c>
      <c r="D368" s="117" t="s">
        <v>14760</v>
      </c>
      <c r="E368" s="117" t="s">
        <v>211</v>
      </c>
      <c r="F368" s="117"/>
      <c r="G368" s="118" t="s">
        <v>14058</v>
      </c>
      <c r="H368" s="119">
        <v>45</v>
      </c>
      <c r="I368" s="120">
        <v>0.01</v>
      </c>
      <c r="J368" s="126">
        <f t="shared" si="10"/>
        <v>44.55</v>
      </c>
    </row>
    <row r="369" spans="1:10" ht="31.5">
      <c r="A369" s="33">
        <f t="shared" si="11"/>
        <v>365</v>
      </c>
      <c r="B369" s="116" t="s">
        <v>203</v>
      </c>
      <c r="C369" s="117" t="s">
        <v>14761</v>
      </c>
      <c r="D369" s="117" t="s">
        <v>14762</v>
      </c>
      <c r="E369" s="117" t="s">
        <v>211</v>
      </c>
      <c r="F369" s="117"/>
      <c r="G369" s="118" t="s">
        <v>14058</v>
      </c>
      <c r="H369" s="119">
        <v>37</v>
      </c>
      <c r="I369" s="120">
        <v>0.01</v>
      </c>
      <c r="J369" s="126">
        <f t="shared" si="10"/>
        <v>36.630000000000003</v>
      </c>
    </row>
    <row r="370" spans="1:10" ht="31.5">
      <c r="A370" s="33">
        <f t="shared" si="11"/>
        <v>366</v>
      </c>
      <c r="B370" s="116" t="s">
        <v>203</v>
      </c>
      <c r="C370" s="117" t="s">
        <v>14763</v>
      </c>
      <c r="D370" s="117" t="s">
        <v>14764</v>
      </c>
      <c r="E370" s="117" t="s">
        <v>211</v>
      </c>
      <c r="F370" s="117"/>
      <c r="G370" s="118" t="s">
        <v>14058</v>
      </c>
      <c r="H370" s="119">
        <v>39</v>
      </c>
      <c r="I370" s="120">
        <v>0.01</v>
      </c>
      <c r="J370" s="126">
        <f t="shared" si="10"/>
        <v>38.61</v>
      </c>
    </row>
    <row r="371" spans="1:10" ht="31.5">
      <c r="A371" s="33">
        <f t="shared" si="11"/>
        <v>367</v>
      </c>
      <c r="B371" s="116" t="s">
        <v>203</v>
      </c>
      <c r="C371" s="117" t="s">
        <v>14765</v>
      </c>
      <c r="D371" s="117" t="s">
        <v>14766</v>
      </c>
      <c r="E371" s="117" t="s">
        <v>211</v>
      </c>
      <c r="F371" s="117"/>
      <c r="G371" s="118" t="s">
        <v>14058</v>
      </c>
      <c r="H371" s="119">
        <v>49</v>
      </c>
      <c r="I371" s="120">
        <v>0.01</v>
      </c>
      <c r="J371" s="126">
        <f t="shared" si="10"/>
        <v>48.51</v>
      </c>
    </row>
    <row r="372" spans="1:10" ht="15.75">
      <c r="A372" s="33">
        <f t="shared" si="11"/>
        <v>368</v>
      </c>
      <c r="B372" s="116" t="s">
        <v>203</v>
      </c>
      <c r="C372" s="117" t="s">
        <v>14767</v>
      </c>
      <c r="D372" s="117" t="s">
        <v>14768</v>
      </c>
      <c r="E372" s="117" t="s">
        <v>211</v>
      </c>
      <c r="F372" s="117"/>
      <c r="G372" s="118" t="s">
        <v>14058</v>
      </c>
      <c r="H372" s="119">
        <v>39</v>
      </c>
      <c r="I372" s="120">
        <v>0.01</v>
      </c>
      <c r="J372" s="126">
        <f t="shared" si="10"/>
        <v>38.61</v>
      </c>
    </row>
    <row r="373" spans="1:10" ht="31.5">
      <c r="A373" s="33">
        <f t="shared" si="11"/>
        <v>369</v>
      </c>
      <c r="B373" s="116" t="s">
        <v>203</v>
      </c>
      <c r="C373" s="117" t="s">
        <v>14769</v>
      </c>
      <c r="D373" s="117" t="s">
        <v>14770</v>
      </c>
      <c r="E373" s="117" t="s">
        <v>211</v>
      </c>
      <c r="F373" s="117"/>
      <c r="G373" s="118" t="s">
        <v>14058</v>
      </c>
      <c r="H373" s="119">
        <v>39</v>
      </c>
      <c r="I373" s="120">
        <v>0.01</v>
      </c>
      <c r="J373" s="126">
        <f t="shared" si="10"/>
        <v>38.61</v>
      </c>
    </row>
    <row r="374" spans="1:10" ht="15.75">
      <c r="A374" s="33">
        <f t="shared" si="11"/>
        <v>370</v>
      </c>
      <c r="B374" s="116" t="s">
        <v>203</v>
      </c>
      <c r="C374" s="117" t="s">
        <v>14771</v>
      </c>
      <c r="D374" s="117" t="s">
        <v>14772</v>
      </c>
      <c r="E374" s="117" t="s">
        <v>211</v>
      </c>
      <c r="F374" s="117"/>
      <c r="G374" s="118" t="s">
        <v>14058</v>
      </c>
      <c r="H374" s="119">
        <v>87</v>
      </c>
      <c r="I374" s="120">
        <v>0.01</v>
      </c>
      <c r="J374" s="126">
        <f t="shared" si="10"/>
        <v>86.13</v>
      </c>
    </row>
    <row r="375" spans="1:10" ht="15.75">
      <c r="A375" s="33">
        <f t="shared" si="11"/>
        <v>371</v>
      </c>
      <c r="B375" s="116" t="s">
        <v>203</v>
      </c>
      <c r="C375" s="117" t="s">
        <v>14773</v>
      </c>
      <c r="D375" s="117" t="s">
        <v>14774</v>
      </c>
      <c r="E375" s="117" t="s">
        <v>211</v>
      </c>
      <c r="F375" s="117"/>
      <c r="G375" s="118" t="s">
        <v>14058</v>
      </c>
      <c r="H375" s="119">
        <v>99</v>
      </c>
      <c r="I375" s="120">
        <v>0.01</v>
      </c>
      <c r="J375" s="126">
        <f t="shared" si="10"/>
        <v>98.01</v>
      </c>
    </row>
    <row r="376" spans="1:10" ht="15.75">
      <c r="A376" s="33">
        <f t="shared" si="11"/>
        <v>372</v>
      </c>
      <c r="B376" s="116" t="s">
        <v>203</v>
      </c>
      <c r="C376" s="117" t="s">
        <v>14775</v>
      </c>
      <c r="D376" s="117" t="s">
        <v>14776</v>
      </c>
      <c r="E376" s="117" t="s">
        <v>211</v>
      </c>
      <c r="F376" s="117"/>
      <c r="G376" s="118" t="s">
        <v>14058</v>
      </c>
      <c r="H376" s="119">
        <v>189</v>
      </c>
      <c r="I376" s="120">
        <v>0.01</v>
      </c>
      <c r="J376" s="126">
        <f t="shared" si="10"/>
        <v>187.10999999999999</v>
      </c>
    </row>
    <row r="377" spans="1:10" ht="15.75">
      <c r="A377" s="33">
        <f t="shared" si="11"/>
        <v>373</v>
      </c>
      <c r="B377" s="116" t="s">
        <v>203</v>
      </c>
      <c r="C377" s="117" t="s">
        <v>14777</v>
      </c>
      <c r="D377" s="117" t="s">
        <v>14778</v>
      </c>
      <c r="E377" s="117" t="s">
        <v>211</v>
      </c>
      <c r="F377" s="117"/>
      <c r="G377" s="118" t="s">
        <v>14058</v>
      </c>
      <c r="H377" s="119">
        <v>179</v>
      </c>
      <c r="I377" s="120">
        <v>0.01</v>
      </c>
      <c r="J377" s="126">
        <f t="shared" si="10"/>
        <v>177.21</v>
      </c>
    </row>
    <row r="378" spans="1:10" ht="15.75">
      <c r="A378" s="33">
        <f t="shared" si="11"/>
        <v>374</v>
      </c>
      <c r="B378" s="116" t="s">
        <v>203</v>
      </c>
      <c r="C378" s="117" t="s">
        <v>14779</v>
      </c>
      <c r="D378" s="117" t="s">
        <v>14780</v>
      </c>
      <c r="E378" s="117" t="s">
        <v>211</v>
      </c>
      <c r="F378" s="117"/>
      <c r="G378" s="118" t="s">
        <v>14058</v>
      </c>
      <c r="H378" s="119">
        <v>119</v>
      </c>
      <c r="I378" s="120">
        <v>0.01</v>
      </c>
      <c r="J378" s="126">
        <f t="shared" si="10"/>
        <v>117.81</v>
      </c>
    </row>
    <row r="379" spans="1:10" ht="15.75">
      <c r="A379" s="33">
        <f t="shared" si="11"/>
        <v>375</v>
      </c>
      <c r="B379" s="116" t="s">
        <v>203</v>
      </c>
      <c r="C379" s="117" t="s">
        <v>14781</v>
      </c>
      <c r="D379" s="117" t="s">
        <v>14782</v>
      </c>
      <c r="E379" s="117" t="s">
        <v>211</v>
      </c>
      <c r="F379" s="117"/>
      <c r="G379" s="118" t="s">
        <v>14058</v>
      </c>
      <c r="H379" s="119">
        <v>199</v>
      </c>
      <c r="I379" s="120">
        <v>0.01</v>
      </c>
      <c r="J379" s="126">
        <f t="shared" si="10"/>
        <v>197.01</v>
      </c>
    </row>
    <row r="380" spans="1:10" ht="15.75">
      <c r="A380" s="33">
        <f t="shared" si="11"/>
        <v>376</v>
      </c>
      <c r="B380" s="116" t="s">
        <v>203</v>
      </c>
      <c r="C380" s="117" t="s">
        <v>14783</v>
      </c>
      <c r="D380" s="117" t="s">
        <v>14784</v>
      </c>
      <c r="E380" s="117" t="s">
        <v>211</v>
      </c>
      <c r="F380" s="117"/>
      <c r="G380" s="118" t="s">
        <v>14058</v>
      </c>
      <c r="H380" s="119">
        <v>179</v>
      </c>
      <c r="I380" s="120">
        <v>0.01</v>
      </c>
      <c r="J380" s="126">
        <f t="shared" si="10"/>
        <v>177.21</v>
      </c>
    </row>
    <row r="381" spans="1:10" ht="15.75">
      <c r="A381" s="33">
        <f t="shared" si="11"/>
        <v>377</v>
      </c>
      <c r="B381" s="116" t="s">
        <v>203</v>
      </c>
      <c r="C381" s="117" t="s">
        <v>14785</v>
      </c>
      <c r="D381" s="117" t="s">
        <v>14786</v>
      </c>
      <c r="E381" s="117" t="s">
        <v>211</v>
      </c>
      <c r="F381" s="117"/>
      <c r="G381" s="118" t="s">
        <v>14058</v>
      </c>
      <c r="H381" s="119">
        <v>169</v>
      </c>
      <c r="I381" s="120">
        <v>0.01</v>
      </c>
      <c r="J381" s="126">
        <f t="shared" si="10"/>
        <v>167.31</v>
      </c>
    </row>
    <row r="382" spans="1:10" ht="15.75">
      <c r="A382" s="33">
        <f t="shared" si="11"/>
        <v>378</v>
      </c>
      <c r="B382" s="116" t="s">
        <v>203</v>
      </c>
      <c r="C382" s="117" t="s">
        <v>14787</v>
      </c>
      <c r="D382" s="117" t="s">
        <v>14788</v>
      </c>
      <c r="E382" s="117" t="s">
        <v>211</v>
      </c>
      <c r="F382" s="117"/>
      <c r="G382" s="118" t="s">
        <v>14058</v>
      </c>
      <c r="H382" s="119">
        <v>249</v>
      </c>
      <c r="I382" s="120">
        <v>0.01</v>
      </c>
      <c r="J382" s="126">
        <f t="shared" si="10"/>
        <v>246.51</v>
      </c>
    </row>
    <row r="383" spans="1:10" ht="15.75">
      <c r="A383" s="33">
        <f t="shared" si="11"/>
        <v>379</v>
      </c>
      <c r="B383" s="116" t="s">
        <v>203</v>
      </c>
      <c r="C383" s="117" t="s">
        <v>14789</v>
      </c>
      <c r="D383" s="117" t="s">
        <v>14790</v>
      </c>
      <c r="E383" s="117" t="s">
        <v>211</v>
      </c>
      <c r="F383" s="117"/>
      <c r="G383" s="118" t="s">
        <v>14058</v>
      </c>
      <c r="H383" s="119">
        <v>335</v>
      </c>
      <c r="I383" s="120">
        <v>0.01</v>
      </c>
      <c r="J383" s="126">
        <f t="shared" si="10"/>
        <v>331.65</v>
      </c>
    </row>
    <row r="384" spans="1:10" ht="15.75">
      <c r="A384" s="33">
        <f t="shared" si="11"/>
        <v>380</v>
      </c>
      <c r="B384" s="116" t="s">
        <v>203</v>
      </c>
      <c r="C384" s="117" t="s">
        <v>14791</v>
      </c>
      <c r="D384" s="117" t="s">
        <v>14792</v>
      </c>
      <c r="E384" s="117" t="s">
        <v>211</v>
      </c>
      <c r="F384" s="117"/>
      <c r="G384" s="118" t="s">
        <v>14058</v>
      </c>
      <c r="H384" s="119">
        <v>69</v>
      </c>
      <c r="I384" s="120">
        <v>0.01</v>
      </c>
      <c r="J384" s="126">
        <f t="shared" si="10"/>
        <v>68.31</v>
      </c>
    </row>
    <row r="385" spans="1:10" ht="31.5">
      <c r="A385" s="33">
        <f t="shared" si="11"/>
        <v>381</v>
      </c>
      <c r="B385" s="116" t="s">
        <v>203</v>
      </c>
      <c r="C385" s="117" t="s">
        <v>14793</v>
      </c>
      <c r="D385" s="117" t="s">
        <v>14794</v>
      </c>
      <c r="E385" s="117" t="s">
        <v>211</v>
      </c>
      <c r="F385" s="117"/>
      <c r="G385" s="118" t="s">
        <v>14058</v>
      </c>
      <c r="H385" s="119">
        <v>119</v>
      </c>
      <c r="I385" s="120">
        <v>0.01</v>
      </c>
      <c r="J385" s="126">
        <f t="shared" si="10"/>
        <v>117.81</v>
      </c>
    </row>
    <row r="386" spans="1:10" ht="31.5">
      <c r="A386" s="33">
        <f t="shared" si="11"/>
        <v>382</v>
      </c>
      <c r="B386" s="116" t="s">
        <v>203</v>
      </c>
      <c r="C386" s="117" t="s">
        <v>14795</v>
      </c>
      <c r="D386" s="117" t="s">
        <v>14796</v>
      </c>
      <c r="E386" s="117" t="s">
        <v>211</v>
      </c>
      <c r="F386" s="117"/>
      <c r="G386" s="118" t="s">
        <v>14058</v>
      </c>
      <c r="H386" s="119">
        <v>69</v>
      </c>
      <c r="I386" s="120">
        <v>0.01</v>
      </c>
      <c r="J386" s="126">
        <f t="shared" si="10"/>
        <v>68.31</v>
      </c>
    </row>
    <row r="387" spans="1:10" ht="15.75">
      <c r="A387" s="33">
        <f t="shared" si="11"/>
        <v>383</v>
      </c>
      <c r="B387" s="116" t="s">
        <v>203</v>
      </c>
      <c r="C387" s="117" t="s">
        <v>14797</v>
      </c>
      <c r="D387" s="117" t="s">
        <v>14798</v>
      </c>
      <c r="E387" s="117" t="s">
        <v>211</v>
      </c>
      <c r="F387" s="117"/>
      <c r="G387" s="118" t="s">
        <v>14058</v>
      </c>
      <c r="H387" s="119">
        <v>79</v>
      </c>
      <c r="I387" s="120">
        <v>0.01</v>
      </c>
      <c r="J387" s="126">
        <f t="shared" si="10"/>
        <v>78.209999999999994</v>
      </c>
    </row>
    <row r="388" spans="1:10" ht="31.5">
      <c r="A388" s="33">
        <f t="shared" si="11"/>
        <v>384</v>
      </c>
      <c r="B388" s="116" t="s">
        <v>203</v>
      </c>
      <c r="C388" s="117" t="s">
        <v>14799</v>
      </c>
      <c r="D388" s="117" t="s">
        <v>14800</v>
      </c>
      <c r="E388" s="117" t="s">
        <v>211</v>
      </c>
      <c r="F388" s="117"/>
      <c r="G388" s="118" t="s">
        <v>14058</v>
      </c>
      <c r="H388" s="119">
        <v>79</v>
      </c>
      <c r="I388" s="120">
        <v>0.01</v>
      </c>
      <c r="J388" s="126">
        <f t="shared" si="10"/>
        <v>78.209999999999994</v>
      </c>
    </row>
    <row r="389" spans="1:10" ht="15.75">
      <c r="A389" s="33">
        <f t="shared" si="11"/>
        <v>385</v>
      </c>
      <c r="B389" s="116" t="s">
        <v>203</v>
      </c>
      <c r="C389" s="117" t="s">
        <v>14801</v>
      </c>
      <c r="D389" s="117" t="s">
        <v>14802</v>
      </c>
      <c r="E389" s="117" t="s">
        <v>211</v>
      </c>
      <c r="F389" s="117"/>
      <c r="G389" s="118" t="s">
        <v>14058</v>
      </c>
      <c r="H389" s="119">
        <v>69</v>
      </c>
      <c r="I389" s="120">
        <v>0.01</v>
      </c>
      <c r="J389" s="126">
        <f t="shared" si="10"/>
        <v>68.31</v>
      </c>
    </row>
    <row r="390" spans="1:10" ht="15.75">
      <c r="A390" s="33">
        <f t="shared" si="11"/>
        <v>386</v>
      </c>
      <c r="B390" s="116" t="s">
        <v>203</v>
      </c>
      <c r="C390" s="117" t="s">
        <v>14803</v>
      </c>
      <c r="D390" s="117" t="s">
        <v>14804</v>
      </c>
      <c r="E390" s="117" t="s">
        <v>211</v>
      </c>
      <c r="F390" s="117"/>
      <c r="G390" s="118" t="s">
        <v>14058</v>
      </c>
      <c r="H390" s="119">
        <v>119</v>
      </c>
      <c r="I390" s="120">
        <v>0.01</v>
      </c>
      <c r="J390" s="126">
        <f t="shared" ref="J390:J453" si="12">H390*(1-I390)</f>
        <v>117.81</v>
      </c>
    </row>
    <row r="391" spans="1:10" ht="15.75">
      <c r="A391" s="33">
        <f t="shared" ref="A391:A454" si="13">A390+1</f>
        <v>387</v>
      </c>
      <c r="B391" s="116" t="s">
        <v>203</v>
      </c>
      <c r="C391" s="117" t="s">
        <v>14805</v>
      </c>
      <c r="D391" s="117" t="s">
        <v>14806</v>
      </c>
      <c r="E391" s="117" t="s">
        <v>211</v>
      </c>
      <c r="F391" s="117"/>
      <c r="G391" s="118" t="s">
        <v>14058</v>
      </c>
      <c r="H391" s="119">
        <v>129</v>
      </c>
      <c r="I391" s="120">
        <v>0.01</v>
      </c>
      <c r="J391" s="126">
        <f t="shared" si="12"/>
        <v>127.71</v>
      </c>
    </row>
    <row r="392" spans="1:10" ht="15.75">
      <c r="A392" s="33">
        <f t="shared" si="13"/>
        <v>388</v>
      </c>
      <c r="B392" s="116" t="s">
        <v>203</v>
      </c>
      <c r="C392" s="117" t="s">
        <v>14807</v>
      </c>
      <c r="D392" s="117" t="s">
        <v>14806</v>
      </c>
      <c r="E392" s="117" t="s">
        <v>211</v>
      </c>
      <c r="F392" s="117"/>
      <c r="G392" s="118" t="s">
        <v>14058</v>
      </c>
      <c r="H392" s="119">
        <v>209</v>
      </c>
      <c r="I392" s="120">
        <v>0.01</v>
      </c>
      <c r="J392" s="126">
        <f t="shared" si="12"/>
        <v>206.91</v>
      </c>
    </row>
    <row r="393" spans="1:10" ht="31.5">
      <c r="A393" s="33">
        <f t="shared" si="13"/>
        <v>389</v>
      </c>
      <c r="B393" s="116" t="s">
        <v>203</v>
      </c>
      <c r="C393" s="117" t="s">
        <v>14808</v>
      </c>
      <c r="D393" s="117" t="s">
        <v>14809</v>
      </c>
      <c r="E393" s="117" t="s">
        <v>211</v>
      </c>
      <c r="F393" s="117"/>
      <c r="G393" s="118" t="s">
        <v>14058</v>
      </c>
      <c r="H393" s="119">
        <v>199</v>
      </c>
      <c r="I393" s="120">
        <v>0.01</v>
      </c>
      <c r="J393" s="126">
        <f t="shared" si="12"/>
        <v>197.01</v>
      </c>
    </row>
    <row r="394" spans="1:10" ht="15.75">
      <c r="A394" s="33">
        <f t="shared" si="13"/>
        <v>390</v>
      </c>
      <c r="B394" s="116" t="s">
        <v>203</v>
      </c>
      <c r="C394" s="117" t="s">
        <v>14810</v>
      </c>
      <c r="D394" s="117" t="s">
        <v>14811</v>
      </c>
      <c r="E394" s="117" t="s">
        <v>211</v>
      </c>
      <c r="F394" s="117"/>
      <c r="G394" s="118" t="s">
        <v>14058</v>
      </c>
      <c r="H394" s="119">
        <v>99</v>
      </c>
      <c r="I394" s="120">
        <v>0.01</v>
      </c>
      <c r="J394" s="126">
        <f t="shared" si="12"/>
        <v>98.01</v>
      </c>
    </row>
    <row r="395" spans="1:10" ht="15.75">
      <c r="A395" s="33">
        <f t="shared" si="13"/>
        <v>391</v>
      </c>
      <c r="B395" s="116" t="s">
        <v>203</v>
      </c>
      <c r="C395" s="117" t="s">
        <v>14812</v>
      </c>
      <c r="D395" s="117" t="s">
        <v>14813</v>
      </c>
      <c r="E395" s="117" t="s">
        <v>211</v>
      </c>
      <c r="F395" s="117"/>
      <c r="G395" s="118" t="s">
        <v>14058</v>
      </c>
      <c r="H395" s="119">
        <v>109</v>
      </c>
      <c r="I395" s="120">
        <v>0.01</v>
      </c>
      <c r="J395" s="126">
        <f t="shared" si="12"/>
        <v>107.91</v>
      </c>
    </row>
    <row r="396" spans="1:10" ht="31.5">
      <c r="A396" s="33">
        <f t="shared" si="13"/>
        <v>392</v>
      </c>
      <c r="B396" s="116" t="s">
        <v>203</v>
      </c>
      <c r="C396" s="117" t="s">
        <v>14814</v>
      </c>
      <c r="D396" s="117" t="s">
        <v>14815</v>
      </c>
      <c r="E396" s="117" t="s">
        <v>211</v>
      </c>
      <c r="F396" s="117"/>
      <c r="G396" s="118" t="s">
        <v>14058</v>
      </c>
      <c r="H396" s="119">
        <v>239</v>
      </c>
      <c r="I396" s="120">
        <v>0.01</v>
      </c>
      <c r="J396" s="126">
        <f t="shared" si="12"/>
        <v>236.60999999999999</v>
      </c>
    </row>
    <row r="397" spans="1:10" ht="31.5">
      <c r="A397" s="33">
        <f t="shared" si="13"/>
        <v>393</v>
      </c>
      <c r="B397" s="116" t="s">
        <v>203</v>
      </c>
      <c r="C397" s="117" t="s">
        <v>14816</v>
      </c>
      <c r="D397" s="117" t="s">
        <v>14817</v>
      </c>
      <c r="E397" s="117" t="s">
        <v>211</v>
      </c>
      <c r="F397" s="117"/>
      <c r="G397" s="118" t="s">
        <v>14058</v>
      </c>
      <c r="H397" s="119">
        <v>399</v>
      </c>
      <c r="I397" s="120">
        <v>0.01</v>
      </c>
      <c r="J397" s="126">
        <f t="shared" si="12"/>
        <v>395.01</v>
      </c>
    </row>
    <row r="398" spans="1:10" ht="31.5">
      <c r="A398" s="33">
        <f t="shared" si="13"/>
        <v>394</v>
      </c>
      <c r="B398" s="116" t="s">
        <v>203</v>
      </c>
      <c r="C398" s="117" t="s">
        <v>14818</v>
      </c>
      <c r="D398" s="117" t="s">
        <v>14819</v>
      </c>
      <c r="E398" s="117" t="s">
        <v>211</v>
      </c>
      <c r="F398" s="117"/>
      <c r="G398" s="118" t="s">
        <v>14058</v>
      </c>
      <c r="H398" s="119">
        <v>729</v>
      </c>
      <c r="I398" s="120">
        <v>0.01</v>
      </c>
      <c r="J398" s="126">
        <f t="shared" si="12"/>
        <v>721.71</v>
      </c>
    </row>
    <row r="399" spans="1:10" ht="15.75">
      <c r="A399" s="33">
        <f t="shared" si="13"/>
        <v>395</v>
      </c>
      <c r="B399" s="116" t="s">
        <v>203</v>
      </c>
      <c r="C399" s="117" t="s">
        <v>14820</v>
      </c>
      <c r="D399" s="117" t="s">
        <v>14821</v>
      </c>
      <c r="E399" s="117" t="s">
        <v>211</v>
      </c>
      <c r="F399" s="117"/>
      <c r="G399" s="118" t="s">
        <v>14058</v>
      </c>
      <c r="H399" s="119">
        <v>62</v>
      </c>
      <c r="I399" s="120">
        <v>0.01</v>
      </c>
      <c r="J399" s="126">
        <f t="shared" si="12"/>
        <v>61.38</v>
      </c>
    </row>
    <row r="400" spans="1:10" ht="15.75">
      <c r="A400" s="33">
        <f t="shared" si="13"/>
        <v>396</v>
      </c>
      <c r="B400" s="116" t="s">
        <v>203</v>
      </c>
      <c r="C400" s="117" t="s">
        <v>14822</v>
      </c>
      <c r="D400" s="117" t="s">
        <v>14823</v>
      </c>
      <c r="E400" s="117" t="s">
        <v>211</v>
      </c>
      <c r="F400" s="117"/>
      <c r="G400" s="118" t="s">
        <v>14058</v>
      </c>
      <c r="H400" s="119">
        <v>89</v>
      </c>
      <c r="I400" s="120">
        <v>0.01</v>
      </c>
      <c r="J400" s="126">
        <f t="shared" si="12"/>
        <v>88.11</v>
      </c>
    </row>
    <row r="401" spans="1:10" ht="15.75">
      <c r="A401" s="33">
        <f t="shared" si="13"/>
        <v>397</v>
      </c>
      <c r="B401" s="116" t="s">
        <v>203</v>
      </c>
      <c r="C401" s="117" t="s">
        <v>14824</v>
      </c>
      <c r="D401" s="117" t="s">
        <v>14825</v>
      </c>
      <c r="E401" s="117" t="s">
        <v>211</v>
      </c>
      <c r="F401" s="117"/>
      <c r="G401" s="118" t="s">
        <v>14058</v>
      </c>
      <c r="H401" s="119">
        <v>62</v>
      </c>
      <c r="I401" s="120">
        <v>0.01</v>
      </c>
      <c r="J401" s="126">
        <f t="shared" si="12"/>
        <v>61.38</v>
      </c>
    </row>
    <row r="402" spans="1:10" ht="15.75">
      <c r="A402" s="33">
        <f t="shared" si="13"/>
        <v>398</v>
      </c>
      <c r="B402" s="116" t="s">
        <v>203</v>
      </c>
      <c r="C402" s="117" t="s">
        <v>14826</v>
      </c>
      <c r="D402" s="117" t="s">
        <v>14827</v>
      </c>
      <c r="E402" s="117" t="s">
        <v>211</v>
      </c>
      <c r="F402" s="117"/>
      <c r="G402" s="118" t="s">
        <v>14058</v>
      </c>
      <c r="H402" s="119">
        <v>105</v>
      </c>
      <c r="I402" s="120">
        <v>0.01</v>
      </c>
      <c r="J402" s="126">
        <f t="shared" si="12"/>
        <v>103.95</v>
      </c>
    </row>
    <row r="403" spans="1:10" ht="31.5">
      <c r="A403" s="33">
        <f t="shared" si="13"/>
        <v>399</v>
      </c>
      <c r="B403" s="116" t="s">
        <v>203</v>
      </c>
      <c r="C403" s="117" t="s">
        <v>14828</v>
      </c>
      <c r="D403" s="117" t="s">
        <v>14829</v>
      </c>
      <c r="E403" s="117" t="s">
        <v>211</v>
      </c>
      <c r="F403" s="117"/>
      <c r="G403" s="118" t="s">
        <v>14058</v>
      </c>
      <c r="H403" s="119">
        <v>139</v>
      </c>
      <c r="I403" s="120">
        <v>0.01</v>
      </c>
      <c r="J403" s="126">
        <f t="shared" si="12"/>
        <v>137.60999999999999</v>
      </c>
    </row>
    <row r="404" spans="1:10" ht="31.5">
      <c r="A404" s="33">
        <f t="shared" si="13"/>
        <v>400</v>
      </c>
      <c r="B404" s="116" t="s">
        <v>203</v>
      </c>
      <c r="C404" s="117" t="s">
        <v>14830</v>
      </c>
      <c r="D404" s="117" t="s">
        <v>14831</v>
      </c>
      <c r="E404" s="117" t="s">
        <v>211</v>
      </c>
      <c r="F404" s="117"/>
      <c r="G404" s="118" t="s">
        <v>14058</v>
      </c>
      <c r="H404" s="119">
        <v>89</v>
      </c>
      <c r="I404" s="120">
        <v>0.01</v>
      </c>
      <c r="J404" s="126">
        <f t="shared" si="12"/>
        <v>88.11</v>
      </c>
    </row>
    <row r="405" spans="1:10" ht="31.5">
      <c r="A405" s="33">
        <f t="shared" si="13"/>
        <v>401</v>
      </c>
      <c r="B405" s="116" t="s">
        <v>203</v>
      </c>
      <c r="C405" s="117" t="s">
        <v>14832</v>
      </c>
      <c r="D405" s="117" t="s">
        <v>14833</v>
      </c>
      <c r="E405" s="117" t="s">
        <v>211</v>
      </c>
      <c r="F405" s="117"/>
      <c r="G405" s="118" t="s">
        <v>14058</v>
      </c>
      <c r="H405" s="119">
        <v>149</v>
      </c>
      <c r="I405" s="120">
        <v>0.01</v>
      </c>
      <c r="J405" s="126">
        <f t="shared" si="12"/>
        <v>147.51</v>
      </c>
    </row>
    <row r="406" spans="1:10" ht="31.5">
      <c r="A406" s="33">
        <f t="shared" si="13"/>
        <v>402</v>
      </c>
      <c r="B406" s="116" t="s">
        <v>203</v>
      </c>
      <c r="C406" s="117" t="s">
        <v>14834</v>
      </c>
      <c r="D406" s="117" t="s">
        <v>14835</v>
      </c>
      <c r="E406" s="117" t="s">
        <v>211</v>
      </c>
      <c r="F406" s="117"/>
      <c r="G406" s="118" t="s">
        <v>14058</v>
      </c>
      <c r="H406" s="119">
        <v>99</v>
      </c>
      <c r="I406" s="120">
        <v>0.01</v>
      </c>
      <c r="J406" s="126">
        <f t="shared" si="12"/>
        <v>98.01</v>
      </c>
    </row>
    <row r="407" spans="1:10" ht="15.75">
      <c r="A407" s="33">
        <f t="shared" si="13"/>
        <v>403</v>
      </c>
      <c r="B407" s="116" t="s">
        <v>203</v>
      </c>
      <c r="C407" s="117" t="s">
        <v>14836</v>
      </c>
      <c r="D407" s="117" t="s">
        <v>14837</v>
      </c>
      <c r="E407" s="117" t="s">
        <v>211</v>
      </c>
      <c r="F407" s="117"/>
      <c r="G407" s="118" t="s">
        <v>14058</v>
      </c>
      <c r="H407" s="119">
        <v>99</v>
      </c>
      <c r="I407" s="120">
        <v>0.01</v>
      </c>
      <c r="J407" s="126">
        <f t="shared" si="12"/>
        <v>98.01</v>
      </c>
    </row>
    <row r="408" spans="1:10" ht="15.75">
      <c r="A408" s="33">
        <f t="shared" si="13"/>
        <v>404</v>
      </c>
      <c r="B408" s="116" t="s">
        <v>203</v>
      </c>
      <c r="C408" s="117" t="s">
        <v>14838</v>
      </c>
      <c r="D408" s="117" t="s">
        <v>14839</v>
      </c>
      <c r="E408" s="117" t="s">
        <v>211</v>
      </c>
      <c r="F408" s="117"/>
      <c r="G408" s="118" t="s">
        <v>14058</v>
      </c>
      <c r="H408" s="119">
        <v>109</v>
      </c>
      <c r="I408" s="120">
        <v>0.01</v>
      </c>
      <c r="J408" s="126">
        <f t="shared" si="12"/>
        <v>107.91</v>
      </c>
    </row>
    <row r="409" spans="1:10" ht="15.75">
      <c r="A409" s="33">
        <f t="shared" si="13"/>
        <v>405</v>
      </c>
      <c r="B409" s="116" t="s">
        <v>203</v>
      </c>
      <c r="C409" s="117" t="s">
        <v>14840</v>
      </c>
      <c r="D409" s="117" t="s">
        <v>14841</v>
      </c>
      <c r="E409" s="117" t="s">
        <v>211</v>
      </c>
      <c r="F409" s="117"/>
      <c r="G409" s="118" t="s">
        <v>14058</v>
      </c>
      <c r="H409" s="119">
        <v>129</v>
      </c>
      <c r="I409" s="120">
        <v>0.01</v>
      </c>
      <c r="J409" s="126">
        <f t="shared" si="12"/>
        <v>127.71</v>
      </c>
    </row>
    <row r="410" spans="1:10" ht="15.75">
      <c r="A410" s="33">
        <f t="shared" si="13"/>
        <v>406</v>
      </c>
      <c r="B410" s="116" t="s">
        <v>203</v>
      </c>
      <c r="C410" s="117" t="s">
        <v>14842</v>
      </c>
      <c r="D410" s="117" t="s">
        <v>14843</v>
      </c>
      <c r="E410" s="117" t="s">
        <v>211</v>
      </c>
      <c r="F410" s="117"/>
      <c r="G410" s="118" t="s">
        <v>14058</v>
      </c>
      <c r="H410" s="119">
        <v>99</v>
      </c>
      <c r="I410" s="120">
        <v>0.01</v>
      </c>
      <c r="J410" s="126">
        <f t="shared" si="12"/>
        <v>98.01</v>
      </c>
    </row>
    <row r="411" spans="1:10" ht="31.5">
      <c r="A411" s="33">
        <f t="shared" si="13"/>
        <v>407</v>
      </c>
      <c r="B411" s="116" t="s">
        <v>203</v>
      </c>
      <c r="C411" s="117" t="s">
        <v>14844</v>
      </c>
      <c r="D411" s="117" t="s">
        <v>14845</v>
      </c>
      <c r="E411" s="117" t="s">
        <v>211</v>
      </c>
      <c r="F411" s="117"/>
      <c r="G411" s="118" t="s">
        <v>14058</v>
      </c>
      <c r="H411" s="119">
        <v>109</v>
      </c>
      <c r="I411" s="120">
        <v>0.01</v>
      </c>
      <c r="J411" s="126">
        <f t="shared" si="12"/>
        <v>107.91</v>
      </c>
    </row>
    <row r="412" spans="1:10" ht="31.5">
      <c r="A412" s="33">
        <f t="shared" si="13"/>
        <v>408</v>
      </c>
      <c r="B412" s="116" t="s">
        <v>203</v>
      </c>
      <c r="C412" s="117" t="s">
        <v>14846</v>
      </c>
      <c r="D412" s="117" t="s">
        <v>14847</v>
      </c>
      <c r="E412" s="117" t="s">
        <v>211</v>
      </c>
      <c r="F412" s="117"/>
      <c r="G412" s="118" t="s">
        <v>14058</v>
      </c>
      <c r="H412" s="119">
        <v>139</v>
      </c>
      <c r="I412" s="120">
        <v>0.01</v>
      </c>
      <c r="J412" s="126">
        <f t="shared" si="12"/>
        <v>137.60999999999999</v>
      </c>
    </row>
    <row r="413" spans="1:10" ht="15.75">
      <c r="A413" s="33">
        <f t="shared" si="13"/>
        <v>409</v>
      </c>
      <c r="B413" s="116" t="s">
        <v>203</v>
      </c>
      <c r="C413" s="117" t="s">
        <v>14848</v>
      </c>
      <c r="D413" s="117" t="s">
        <v>14849</v>
      </c>
      <c r="E413" s="117" t="s">
        <v>211</v>
      </c>
      <c r="F413" s="117"/>
      <c r="G413" s="118" t="s">
        <v>14058</v>
      </c>
      <c r="H413" s="119">
        <v>79</v>
      </c>
      <c r="I413" s="120">
        <v>0.01</v>
      </c>
      <c r="J413" s="126">
        <f t="shared" si="12"/>
        <v>78.209999999999994</v>
      </c>
    </row>
    <row r="414" spans="1:10" ht="15.75">
      <c r="A414" s="33">
        <f t="shared" si="13"/>
        <v>410</v>
      </c>
      <c r="B414" s="116" t="s">
        <v>203</v>
      </c>
      <c r="C414" s="117" t="s">
        <v>14850</v>
      </c>
      <c r="D414" s="117" t="s">
        <v>14843</v>
      </c>
      <c r="E414" s="117" t="s">
        <v>211</v>
      </c>
      <c r="F414" s="117"/>
      <c r="G414" s="118" t="s">
        <v>14058</v>
      </c>
      <c r="H414" s="119">
        <v>129</v>
      </c>
      <c r="I414" s="120">
        <v>0.01</v>
      </c>
      <c r="J414" s="126">
        <f t="shared" si="12"/>
        <v>127.71</v>
      </c>
    </row>
    <row r="415" spans="1:10" ht="31.5">
      <c r="A415" s="33">
        <f t="shared" si="13"/>
        <v>411</v>
      </c>
      <c r="B415" s="116" t="s">
        <v>203</v>
      </c>
      <c r="C415" s="117" t="s">
        <v>14851</v>
      </c>
      <c r="D415" s="117" t="s">
        <v>14845</v>
      </c>
      <c r="E415" s="117" t="s">
        <v>211</v>
      </c>
      <c r="F415" s="117"/>
      <c r="G415" s="118" t="s">
        <v>14058</v>
      </c>
      <c r="H415" s="119">
        <v>139</v>
      </c>
      <c r="I415" s="120">
        <v>0.01</v>
      </c>
      <c r="J415" s="126">
        <f t="shared" si="12"/>
        <v>137.60999999999999</v>
      </c>
    </row>
    <row r="416" spans="1:10" ht="31.5">
      <c r="A416" s="33">
        <f t="shared" si="13"/>
        <v>412</v>
      </c>
      <c r="B416" s="116" t="s">
        <v>203</v>
      </c>
      <c r="C416" s="117" t="s">
        <v>14852</v>
      </c>
      <c r="D416" s="117" t="s">
        <v>14853</v>
      </c>
      <c r="E416" s="117" t="s">
        <v>211</v>
      </c>
      <c r="F416" s="117"/>
      <c r="G416" s="118" t="s">
        <v>14058</v>
      </c>
      <c r="H416" s="119">
        <v>179</v>
      </c>
      <c r="I416" s="120">
        <v>0.01</v>
      </c>
      <c r="J416" s="126">
        <f t="shared" si="12"/>
        <v>177.21</v>
      </c>
    </row>
    <row r="417" spans="1:10" ht="15.75">
      <c r="A417" s="33">
        <f t="shared" si="13"/>
        <v>413</v>
      </c>
      <c r="B417" s="116" t="s">
        <v>203</v>
      </c>
      <c r="C417" s="117" t="s">
        <v>14854</v>
      </c>
      <c r="D417" s="117" t="s">
        <v>14855</v>
      </c>
      <c r="E417" s="117" t="s">
        <v>211</v>
      </c>
      <c r="F417" s="117"/>
      <c r="G417" s="118" t="s">
        <v>14058</v>
      </c>
      <c r="H417" s="119">
        <v>89</v>
      </c>
      <c r="I417" s="120">
        <v>0.01</v>
      </c>
      <c r="J417" s="126">
        <f t="shared" si="12"/>
        <v>88.11</v>
      </c>
    </row>
    <row r="418" spans="1:10" ht="15.75">
      <c r="A418" s="33">
        <f t="shared" si="13"/>
        <v>414</v>
      </c>
      <c r="B418" s="116" t="s">
        <v>203</v>
      </c>
      <c r="C418" s="117" t="s">
        <v>14856</v>
      </c>
      <c r="D418" s="117" t="s">
        <v>14857</v>
      </c>
      <c r="E418" s="117" t="s">
        <v>211</v>
      </c>
      <c r="F418" s="117"/>
      <c r="G418" s="118" t="s">
        <v>14058</v>
      </c>
      <c r="H418" s="119">
        <v>99</v>
      </c>
      <c r="I418" s="120">
        <v>0.01</v>
      </c>
      <c r="J418" s="126">
        <f t="shared" si="12"/>
        <v>98.01</v>
      </c>
    </row>
    <row r="419" spans="1:10" ht="31.5">
      <c r="A419" s="33">
        <f t="shared" si="13"/>
        <v>415</v>
      </c>
      <c r="B419" s="116" t="s">
        <v>203</v>
      </c>
      <c r="C419" s="117" t="s">
        <v>14858</v>
      </c>
      <c r="D419" s="117" t="s">
        <v>14859</v>
      </c>
      <c r="E419" s="117" t="s">
        <v>211</v>
      </c>
      <c r="F419" s="117"/>
      <c r="G419" s="118" t="s">
        <v>14058</v>
      </c>
      <c r="H419" s="119">
        <v>269</v>
      </c>
      <c r="I419" s="120">
        <v>0.01</v>
      </c>
      <c r="J419" s="126">
        <f t="shared" si="12"/>
        <v>266.31</v>
      </c>
    </row>
    <row r="420" spans="1:10" ht="31.5">
      <c r="A420" s="33">
        <f t="shared" si="13"/>
        <v>416</v>
      </c>
      <c r="B420" s="116" t="s">
        <v>203</v>
      </c>
      <c r="C420" s="117" t="s">
        <v>14860</v>
      </c>
      <c r="D420" s="117" t="s">
        <v>14861</v>
      </c>
      <c r="E420" s="117" t="s">
        <v>211</v>
      </c>
      <c r="F420" s="117"/>
      <c r="G420" s="118" t="s">
        <v>14058</v>
      </c>
      <c r="H420" s="119">
        <v>179</v>
      </c>
      <c r="I420" s="120">
        <v>0.01</v>
      </c>
      <c r="J420" s="126">
        <f t="shared" si="12"/>
        <v>177.21</v>
      </c>
    </row>
    <row r="421" spans="1:10" ht="31.5">
      <c r="A421" s="33">
        <f t="shared" si="13"/>
        <v>417</v>
      </c>
      <c r="B421" s="116" t="s">
        <v>203</v>
      </c>
      <c r="C421" s="117" t="s">
        <v>14862</v>
      </c>
      <c r="D421" s="117" t="s">
        <v>14863</v>
      </c>
      <c r="E421" s="117" t="s">
        <v>211</v>
      </c>
      <c r="F421" s="117"/>
      <c r="G421" s="118" t="s">
        <v>14058</v>
      </c>
      <c r="H421" s="119">
        <v>199</v>
      </c>
      <c r="I421" s="120">
        <v>0.01</v>
      </c>
      <c r="J421" s="126">
        <f t="shared" si="12"/>
        <v>197.01</v>
      </c>
    </row>
    <row r="422" spans="1:10" ht="31.5">
      <c r="A422" s="33">
        <f t="shared" si="13"/>
        <v>418</v>
      </c>
      <c r="B422" s="116" t="s">
        <v>203</v>
      </c>
      <c r="C422" s="117" t="s">
        <v>14864</v>
      </c>
      <c r="D422" s="117" t="s">
        <v>14865</v>
      </c>
      <c r="E422" s="117" t="s">
        <v>211</v>
      </c>
      <c r="F422" s="117"/>
      <c r="G422" s="118" t="s">
        <v>14058</v>
      </c>
      <c r="H422" s="119">
        <v>299</v>
      </c>
      <c r="I422" s="120">
        <v>0.01</v>
      </c>
      <c r="J422" s="126">
        <f t="shared" si="12"/>
        <v>296.01</v>
      </c>
    </row>
    <row r="423" spans="1:10" ht="31.5">
      <c r="A423" s="33">
        <f t="shared" si="13"/>
        <v>419</v>
      </c>
      <c r="B423" s="116" t="s">
        <v>203</v>
      </c>
      <c r="C423" s="117" t="s">
        <v>14866</v>
      </c>
      <c r="D423" s="117" t="s">
        <v>14867</v>
      </c>
      <c r="E423" s="117" t="s">
        <v>211</v>
      </c>
      <c r="F423" s="117"/>
      <c r="G423" s="118" t="s">
        <v>14058</v>
      </c>
      <c r="H423" s="119">
        <v>329</v>
      </c>
      <c r="I423" s="120">
        <v>0.01</v>
      </c>
      <c r="J423" s="126">
        <f t="shared" si="12"/>
        <v>325.70999999999998</v>
      </c>
    </row>
    <row r="424" spans="1:10" ht="31.5">
      <c r="A424" s="33">
        <f t="shared" si="13"/>
        <v>420</v>
      </c>
      <c r="B424" s="116" t="s">
        <v>203</v>
      </c>
      <c r="C424" s="117" t="s">
        <v>14868</v>
      </c>
      <c r="D424" s="117" t="s">
        <v>14869</v>
      </c>
      <c r="E424" s="117" t="s">
        <v>211</v>
      </c>
      <c r="F424" s="117"/>
      <c r="G424" s="118" t="s">
        <v>14058</v>
      </c>
      <c r="H424" s="119">
        <v>399</v>
      </c>
      <c r="I424" s="120">
        <v>0.01</v>
      </c>
      <c r="J424" s="126">
        <f t="shared" si="12"/>
        <v>395.01</v>
      </c>
    </row>
    <row r="425" spans="1:10" ht="31.5">
      <c r="A425" s="33">
        <f t="shared" si="13"/>
        <v>421</v>
      </c>
      <c r="B425" s="116" t="s">
        <v>203</v>
      </c>
      <c r="C425" s="117" t="s">
        <v>14870</v>
      </c>
      <c r="D425" s="117" t="s">
        <v>14871</v>
      </c>
      <c r="E425" s="117" t="s">
        <v>211</v>
      </c>
      <c r="F425" s="117"/>
      <c r="G425" s="118" t="s">
        <v>14058</v>
      </c>
      <c r="H425" s="119">
        <v>299</v>
      </c>
      <c r="I425" s="120">
        <v>0.01</v>
      </c>
      <c r="J425" s="126">
        <f t="shared" si="12"/>
        <v>296.01</v>
      </c>
    </row>
    <row r="426" spans="1:10" ht="31.5">
      <c r="A426" s="33">
        <f t="shared" si="13"/>
        <v>422</v>
      </c>
      <c r="B426" s="116" t="s">
        <v>203</v>
      </c>
      <c r="C426" s="117" t="s">
        <v>14872</v>
      </c>
      <c r="D426" s="117" t="s">
        <v>14873</v>
      </c>
      <c r="E426" s="117" t="s">
        <v>211</v>
      </c>
      <c r="F426" s="117"/>
      <c r="G426" s="118" t="s">
        <v>14058</v>
      </c>
      <c r="H426" s="119">
        <v>249</v>
      </c>
      <c r="I426" s="120">
        <v>0.01</v>
      </c>
      <c r="J426" s="126">
        <f t="shared" si="12"/>
        <v>246.51</v>
      </c>
    </row>
    <row r="427" spans="1:10" ht="31.5">
      <c r="A427" s="33">
        <f t="shared" si="13"/>
        <v>423</v>
      </c>
      <c r="B427" s="116" t="s">
        <v>203</v>
      </c>
      <c r="C427" s="117" t="s">
        <v>14874</v>
      </c>
      <c r="D427" s="117" t="s">
        <v>14875</v>
      </c>
      <c r="E427" s="117" t="s">
        <v>211</v>
      </c>
      <c r="F427" s="117"/>
      <c r="G427" s="118" t="s">
        <v>14058</v>
      </c>
      <c r="H427" s="119">
        <v>269</v>
      </c>
      <c r="I427" s="120">
        <v>0.01</v>
      </c>
      <c r="J427" s="126">
        <f t="shared" si="12"/>
        <v>266.31</v>
      </c>
    </row>
    <row r="428" spans="1:10" ht="31.5">
      <c r="A428" s="33">
        <f t="shared" si="13"/>
        <v>424</v>
      </c>
      <c r="B428" s="116" t="s">
        <v>203</v>
      </c>
      <c r="C428" s="117" t="s">
        <v>14876</v>
      </c>
      <c r="D428" s="117" t="s">
        <v>14877</v>
      </c>
      <c r="E428" s="117" t="s">
        <v>211</v>
      </c>
      <c r="F428" s="117"/>
      <c r="G428" s="118" t="s">
        <v>14058</v>
      </c>
      <c r="H428" s="119">
        <v>329</v>
      </c>
      <c r="I428" s="120">
        <v>0.01</v>
      </c>
      <c r="J428" s="126">
        <f t="shared" si="12"/>
        <v>325.70999999999998</v>
      </c>
    </row>
    <row r="429" spans="1:10" ht="31.5">
      <c r="A429" s="33">
        <f t="shared" si="13"/>
        <v>425</v>
      </c>
      <c r="B429" s="116" t="s">
        <v>203</v>
      </c>
      <c r="C429" s="117" t="s">
        <v>14878</v>
      </c>
      <c r="D429" s="117" t="s">
        <v>14879</v>
      </c>
      <c r="E429" s="117" t="s">
        <v>211</v>
      </c>
      <c r="F429" s="117"/>
      <c r="G429" s="118" t="s">
        <v>14058</v>
      </c>
      <c r="H429" s="119">
        <v>429</v>
      </c>
      <c r="I429" s="120">
        <v>0.01</v>
      </c>
      <c r="J429" s="126">
        <f t="shared" si="12"/>
        <v>424.71</v>
      </c>
    </row>
    <row r="430" spans="1:10" ht="31.5">
      <c r="A430" s="33">
        <f t="shared" si="13"/>
        <v>426</v>
      </c>
      <c r="B430" s="116" t="s">
        <v>203</v>
      </c>
      <c r="C430" s="117" t="s">
        <v>14880</v>
      </c>
      <c r="D430" s="117" t="s">
        <v>14881</v>
      </c>
      <c r="E430" s="117" t="s">
        <v>211</v>
      </c>
      <c r="F430" s="117"/>
      <c r="G430" s="118" t="s">
        <v>14058</v>
      </c>
      <c r="H430" s="119">
        <v>499</v>
      </c>
      <c r="I430" s="120">
        <v>0.01</v>
      </c>
      <c r="J430" s="126">
        <f t="shared" si="12"/>
        <v>494.01</v>
      </c>
    </row>
    <row r="431" spans="1:10" ht="15.75">
      <c r="A431" s="33">
        <f t="shared" si="13"/>
        <v>427</v>
      </c>
      <c r="B431" s="116" t="s">
        <v>203</v>
      </c>
      <c r="C431" s="117" t="s">
        <v>14882</v>
      </c>
      <c r="D431" s="117" t="s">
        <v>14883</v>
      </c>
      <c r="E431" s="117" t="s">
        <v>211</v>
      </c>
      <c r="F431" s="117"/>
      <c r="G431" s="118" t="s">
        <v>14058</v>
      </c>
      <c r="H431" s="119">
        <v>169</v>
      </c>
      <c r="I431" s="120">
        <v>0.01</v>
      </c>
      <c r="J431" s="126">
        <f t="shared" si="12"/>
        <v>167.31</v>
      </c>
    </row>
    <row r="432" spans="1:10" ht="15.75">
      <c r="A432" s="33">
        <f t="shared" si="13"/>
        <v>428</v>
      </c>
      <c r="B432" s="116" t="s">
        <v>203</v>
      </c>
      <c r="C432" s="117" t="s">
        <v>14884</v>
      </c>
      <c r="D432" s="117" t="s">
        <v>14885</v>
      </c>
      <c r="E432" s="117" t="s">
        <v>211</v>
      </c>
      <c r="F432" s="117"/>
      <c r="G432" s="118" t="s">
        <v>14058</v>
      </c>
      <c r="H432" s="119">
        <v>699</v>
      </c>
      <c r="I432" s="120">
        <v>0.01</v>
      </c>
      <c r="J432" s="126">
        <f t="shared" si="12"/>
        <v>692.01</v>
      </c>
    </row>
    <row r="433" spans="1:10" ht="31.5">
      <c r="A433" s="33">
        <f t="shared" si="13"/>
        <v>429</v>
      </c>
      <c r="B433" s="116" t="s">
        <v>203</v>
      </c>
      <c r="C433" s="117" t="s">
        <v>14886</v>
      </c>
      <c r="D433" s="117" t="s">
        <v>14887</v>
      </c>
      <c r="E433" s="117" t="s">
        <v>211</v>
      </c>
      <c r="F433" s="117"/>
      <c r="G433" s="118" t="s">
        <v>14058</v>
      </c>
      <c r="H433" s="119">
        <v>129</v>
      </c>
      <c r="I433" s="120">
        <v>0.01</v>
      </c>
      <c r="J433" s="126">
        <f t="shared" si="12"/>
        <v>127.71</v>
      </c>
    </row>
    <row r="434" spans="1:10" ht="31.5">
      <c r="A434" s="33">
        <f t="shared" si="13"/>
        <v>430</v>
      </c>
      <c r="B434" s="116" t="s">
        <v>203</v>
      </c>
      <c r="C434" s="117" t="s">
        <v>14888</v>
      </c>
      <c r="D434" s="117" t="s">
        <v>14889</v>
      </c>
      <c r="E434" s="117" t="s">
        <v>211</v>
      </c>
      <c r="F434" s="117"/>
      <c r="G434" s="118" t="s">
        <v>14058</v>
      </c>
      <c r="H434" s="119">
        <v>169</v>
      </c>
      <c r="I434" s="120">
        <v>0.01</v>
      </c>
      <c r="J434" s="126">
        <f t="shared" si="12"/>
        <v>167.31</v>
      </c>
    </row>
    <row r="435" spans="1:10" ht="31.5">
      <c r="A435" s="33">
        <f t="shared" si="13"/>
        <v>431</v>
      </c>
      <c r="B435" s="116" t="s">
        <v>203</v>
      </c>
      <c r="C435" s="117" t="s">
        <v>14890</v>
      </c>
      <c r="D435" s="117" t="s">
        <v>14891</v>
      </c>
      <c r="E435" s="117" t="s">
        <v>211</v>
      </c>
      <c r="F435" s="117"/>
      <c r="G435" s="118" t="s">
        <v>14058</v>
      </c>
      <c r="H435" s="119">
        <v>152</v>
      </c>
      <c r="I435" s="120">
        <v>0.01</v>
      </c>
      <c r="J435" s="126">
        <f t="shared" si="12"/>
        <v>150.47999999999999</v>
      </c>
    </row>
    <row r="436" spans="1:10" ht="15.75">
      <c r="A436" s="33">
        <f t="shared" si="13"/>
        <v>432</v>
      </c>
      <c r="B436" s="116" t="s">
        <v>203</v>
      </c>
      <c r="C436" s="117" t="s">
        <v>14892</v>
      </c>
      <c r="D436" s="117" t="s">
        <v>14893</v>
      </c>
      <c r="E436" s="117" t="s">
        <v>211</v>
      </c>
      <c r="F436" s="117"/>
      <c r="G436" s="118" t="s">
        <v>14058</v>
      </c>
      <c r="H436" s="119">
        <v>192</v>
      </c>
      <c r="I436" s="120">
        <v>0.01</v>
      </c>
      <c r="J436" s="126">
        <f t="shared" si="12"/>
        <v>190.07999999999998</v>
      </c>
    </row>
    <row r="437" spans="1:10" ht="31.5">
      <c r="A437" s="33">
        <f t="shared" si="13"/>
        <v>433</v>
      </c>
      <c r="B437" s="116" t="s">
        <v>203</v>
      </c>
      <c r="C437" s="117" t="s">
        <v>14894</v>
      </c>
      <c r="D437" s="117" t="s">
        <v>14895</v>
      </c>
      <c r="E437" s="117" t="s">
        <v>211</v>
      </c>
      <c r="F437" s="117"/>
      <c r="G437" s="118" t="s">
        <v>14058</v>
      </c>
      <c r="H437" s="119">
        <v>189</v>
      </c>
      <c r="I437" s="120">
        <v>0.01</v>
      </c>
      <c r="J437" s="126">
        <f t="shared" si="12"/>
        <v>187.10999999999999</v>
      </c>
    </row>
    <row r="438" spans="1:10" ht="15.75">
      <c r="A438" s="33">
        <f t="shared" si="13"/>
        <v>434</v>
      </c>
      <c r="B438" s="116" t="s">
        <v>203</v>
      </c>
      <c r="C438" s="117" t="s">
        <v>14896</v>
      </c>
      <c r="D438" s="117" t="s">
        <v>14897</v>
      </c>
      <c r="E438" s="117" t="s">
        <v>211</v>
      </c>
      <c r="F438" s="117"/>
      <c r="G438" s="118" t="s">
        <v>14058</v>
      </c>
      <c r="H438" s="119">
        <v>239</v>
      </c>
      <c r="I438" s="120">
        <v>0.01</v>
      </c>
      <c r="J438" s="126">
        <f t="shared" si="12"/>
        <v>236.60999999999999</v>
      </c>
    </row>
    <row r="439" spans="1:10" ht="31.5">
      <c r="A439" s="33">
        <f t="shared" si="13"/>
        <v>435</v>
      </c>
      <c r="B439" s="116" t="s">
        <v>203</v>
      </c>
      <c r="C439" s="117" t="s">
        <v>14898</v>
      </c>
      <c r="D439" s="117" t="s">
        <v>14899</v>
      </c>
      <c r="E439" s="117" t="s">
        <v>211</v>
      </c>
      <c r="F439" s="117"/>
      <c r="G439" s="118" t="s">
        <v>14058</v>
      </c>
      <c r="H439" s="119">
        <v>152</v>
      </c>
      <c r="I439" s="120">
        <v>0.01</v>
      </c>
      <c r="J439" s="126">
        <f t="shared" si="12"/>
        <v>150.47999999999999</v>
      </c>
    </row>
    <row r="440" spans="1:10" ht="31.5">
      <c r="A440" s="33">
        <f t="shared" si="13"/>
        <v>436</v>
      </c>
      <c r="B440" s="116" t="s">
        <v>203</v>
      </c>
      <c r="C440" s="117" t="s">
        <v>14900</v>
      </c>
      <c r="D440" s="117" t="s">
        <v>14901</v>
      </c>
      <c r="E440" s="117" t="s">
        <v>211</v>
      </c>
      <c r="F440" s="117"/>
      <c r="G440" s="118" t="s">
        <v>14058</v>
      </c>
      <c r="H440" s="119">
        <v>192</v>
      </c>
      <c r="I440" s="120">
        <v>0.01</v>
      </c>
      <c r="J440" s="126">
        <f t="shared" si="12"/>
        <v>190.07999999999998</v>
      </c>
    </row>
    <row r="441" spans="1:10" ht="15.75">
      <c r="A441" s="33">
        <f t="shared" si="13"/>
        <v>437</v>
      </c>
      <c r="B441" s="116" t="s">
        <v>203</v>
      </c>
      <c r="C441" s="117" t="s">
        <v>14902</v>
      </c>
      <c r="D441" s="117" t="s">
        <v>14903</v>
      </c>
      <c r="E441" s="117" t="s">
        <v>211</v>
      </c>
      <c r="F441" s="117"/>
      <c r="G441" s="118" t="s">
        <v>14058</v>
      </c>
      <c r="H441" s="119">
        <v>209</v>
      </c>
      <c r="I441" s="120">
        <v>0.01</v>
      </c>
      <c r="J441" s="126">
        <f t="shared" si="12"/>
        <v>206.91</v>
      </c>
    </row>
    <row r="442" spans="1:10" ht="31.5">
      <c r="A442" s="33">
        <f t="shared" si="13"/>
        <v>438</v>
      </c>
      <c r="B442" s="116" t="s">
        <v>203</v>
      </c>
      <c r="C442" s="117" t="s">
        <v>14904</v>
      </c>
      <c r="D442" s="117" t="s">
        <v>14905</v>
      </c>
      <c r="E442" s="117" t="s">
        <v>211</v>
      </c>
      <c r="F442" s="117"/>
      <c r="G442" s="118" t="s">
        <v>14058</v>
      </c>
      <c r="H442" s="119">
        <v>259</v>
      </c>
      <c r="I442" s="120">
        <v>0.01</v>
      </c>
      <c r="J442" s="126">
        <f t="shared" si="12"/>
        <v>256.41000000000003</v>
      </c>
    </row>
    <row r="443" spans="1:10" ht="31.5">
      <c r="A443" s="33">
        <f t="shared" si="13"/>
        <v>439</v>
      </c>
      <c r="B443" s="116" t="s">
        <v>203</v>
      </c>
      <c r="C443" s="117" t="s">
        <v>14906</v>
      </c>
      <c r="D443" s="117" t="s">
        <v>14907</v>
      </c>
      <c r="E443" s="117" t="s">
        <v>211</v>
      </c>
      <c r="F443" s="117"/>
      <c r="G443" s="118" t="s">
        <v>14058</v>
      </c>
      <c r="H443" s="119">
        <v>219</v>
      </c>
      <c r="I443" s="120">
        <v>0.01</v>
      </c>
      <c r="J443" s="126">
        <f t="shared" si="12"/>
        <v>216.81</v>
      </c>
    </row>
    <row r="444" spans="1:10" ht="31.5">
      <c r="A444" s="33">
        <f t="shared" si="13"/>
        <v>440</v>
      </c>
      <c r="B444" s="116" t="s">
        <v>203</v>
      </c>
      <c r="C444" s="117" t="s">
        <v>14908</v>
      </c>
      <c r="D444" s="117" t="s">
        <v>14909</v>
      </c>
      <c r="E444" s="117" t="s">
        <v>211</v>
      </c>
      <c r="F444" s="117"/>
      <c r="G444" s="118" t="s">
        <v>14058</v>
      </c>
      <c r="H444" s="119">
        <v>239</v>
      </c>
      <c r="I444" s="120">
        <v>0.01</v>
      </c>
      <c r="J444" s="126">
        <f t="shared" si="12"/>
        <v>236.60999999999999</v>
      </c>
    </row>
    <row r="445" spans="1:10" ht="15.75">
      <c r="A445" s="33">
        <f t="shared" si="13"/>
        <v>441</v>
      </c>
      <c r="B445" s="116" t="s">
        <v>203</v>
      </c>
      <c r="C445" s="117" t="s">
        <v>14910</v>
      </c>
      <c r="D445" s="117" t="s">
        <v>14911</v>
      </c>
      <c r="E445" s="117" t="s">
        <v>211</v>
      </c>
      <c r="F445" s="117"/>
      <c r="G445" s="118" t="s">
        <v>14058</v>
      </c>
      <c r="H445" s="119">
        <v>189</v>
      </c>
      <c r="I445" s="120">
        <v>0.01</v>
      </c>
      <c r="J445" s="126">
        <f t="shared" si="12"/>
        <v>187.10999999999999</v>
      </c>
    </row>
    <row r="446" spans="1:10" ht="31.5">
      <c r="A446" s="33">
        <f t="shared" si="13"/>
        <v>442</v>
      </c>
      <c r="B446" s="116" t="s">
        <v>203</v>
      </c>
      <c r="C446" s="117" t="s">
        <v>14912</v>
      </c>
      <c r="D446" s="117" t="s">
        <v>14913</v>
      </c>
      <c r="E446" s="117" t="s">
        <v>211</v>
      </c>
      <c r="F446" s="117"/>
      <c r="G446" s="118" t="s">
        <v>14058</v>
      </c>
      <c r="H446" s="119">
        <v>259</v>
      </c>
      <c r="I446" s="120">
        <v>0.01</v>
      </c>
      <c r="J446" s="126">
        <f t="shared" si="12"/>
        <v>256.41000000000003</v>
      </c>
    </row>
    <row r="447" spans="1:10" ht="15.75">
      <c r="A447" s="33">
        <f t="shared" si="13"/>
        <v>443</v>
      </c>
      <c r="B447" s="116" t="s">
        <v>203</v>
      </c>
      <c r="C447" s="117" t="s">
        <v>14914</v>
      </c>
      <c r="D447" s="117" t="s">
        <v>14915</v>
      </c>
      <c r="E447" s="117" t="s">
        <v>211</v>
      </c>
      <c r="F447" s="117"/>
      <c r="G447" s="118" t="s">
        <v>14058</v>
      </c>
      <c r="H447" s="119">
        <v>219</v>
      </c>
      <c r="I447" s="120">
        <v>0.01</v>
      </c>
      <c r="J447" s="126">
        <f t="shared" si="12"/>
        <v>216.81</v>
      </c>
    </row>
    <row r="448" spans="1:10" ht="31.5">
      <c r="A448" s="33">
        <f t="shared" si="13"/>
        <v>444</v>
      </c>
      <c r="B448" s="116" t="s">
        <v>203</v>
      </c>
      <c r="C448" s="117" t="s">
        <v>14916</v>
      </c>
      <c r="D448" s="117" t="s">
        <v>14917</v>
      </c>
      <c r="E448" s="117" t="s">
        <v>211</v>
      </c>
      <c r="F448" s="117"/>
      <c r="G448" s="118" t="s">
        <v>14058</v>
      </c>
      <c r="H448" s="119">
        <v>289</v>
      </c>
      <c r="I448" s="120">
        <v>0.01</v>
      </c>
      <c r="J448" s="126">
        <f t="shared" si="12"/>
        <v>286.11</v>
      </c>
    </row>
    <row r="449" spans="1:10" ht="31.5">
      <c r="A449" s="33">
        <f t="shared" si="13"/>
        <v>445</v>
      </c>
      <c r="B449" s="116" t="s">
        <v>203</v>
      </c>
      <c r="C449" s="117" t="s">
        <v>14918</v>
      </c>
      <c r="D449" s="117" t="s">
        <v>14919</v>
      </c>
      <c r="E449" s="117" t="s">
        <v>211</v>
      </c>
      <c r="F449" s="117"/>
      <c r="G449" s="118" t="s">
        <v>14058</v>
      </c>
      <c r="H449" s="119">
        <v>299</v>
      </c>
      <c r="I449" s="120">
        <v>0.01</v>
      </c>
      <c r="J449" s="126">
        <f t="shared" si="12"/>
        <v>296.01</v>
      </c>
    </row>
    <row r="450" spans="1:10" ht="31.5">
      <c r="A450" s="33">
        <f t="shared" si="13"/>
        <v>446</v>
      </c>
      <c r="B450" s="116" t="s">
        <v>203</v>
      </c>
      <c r="C450" s="117" t="s">
        <v>14920</v>
      </c>
      <c r="D450" s="117" t="s">
        <v>14921</v>
      </c>
      <c r="E450" s="117" t="s">
        <v>211</v>
      </c>
      <c r="F450" s="117"/>
      <c r="G450" s="118" t="s">
        <v>14058</v>
      </c>
      <c r="H450" s="119">
        <v>299</v>
      </c>
      <c r="I450" s="120">
        <v>0.01</v>
      </c>
      <c r="J450" s="126">
        <f t="shared" si="12"/>
        <v>296.01</v>
      </c>
    </row>
    <row r="451" spans="1:10" ht="31.5">
      <c r="A451" s="33">
        <f t="shared" si="13"/>
        <v>447</v>
      </c>
      <c r="B451" s="116" t="s">
        <v>203</v>
      </c>
      <c r="C451" s="117" t="s">
        <v>14922</v>
      </c>
      <c r="D451" s="117" t="s">
        <v>14923</v>
      </c>
      <c r="E451" s="117" t="s">
        <v>211</v>
      </c>
      <c r="F451" s="117"/>
      <c r="G451" s="118" t="s">
        <v>14058</v>
      </c>
      <c r="H451" s="119">
        <v>255</v>
      </c>
      <c r="I451" s="120">
        <v>0.01</v>
      </c>
      <c r="J451" s="126">
        <f t="shared" si="12"/>
        <v>252.45</v>
      </c>
    </row>
    <row r="452" spans="1:10" ht="31.5">
      <c r="A452" s="33">
        <f t="shared" si="13"/>
        <v>448</v>
      </c>
      <c r="B452" s="116" t="s">
        <v>203</v>
      </c>
      <c r="C452" s="117" t="s">
        <v>14924</v>
      </c>
      <c r="D452" s="117" t="s">
        <v>14925</v>
      </c>
      <c r="E452" s="117" t="s">
        <v>211</v>
      </c>
      <c r="F452" s="117"/>
      <c r="G452" s="118" t="s">
        <v>14058</v>
      </c>
      <c r="H452" s="119">
        <v>299</v>
      </c>
      <c r="I452" s="120">
        <v>0.01</v>
      </c>
      <c r="J452" s="126">
        <f t="shared" si="12"/>
        <v>296.01</v>
      </c>
    </row>
    <row r="453" spans="1:10" ht="15.75">
      <c r="A453" s="33">
        <f t="shared" si="13"/>
        <v>449</v>
      </c>
      <c r="B453" s="116" t="s">
        <v>203</v>
      </c>
      <c r="C453" s="117" t="s">
        <v>14926</v>
      </c>
      <c r="D453" s="117" t="s">
        <v>14927</v>
      </c>
      <c r="E453" s="117" t="s">
        <v>211</v>
      </c>
      <c r="F453" s="117"/>
      <c r="G453" s="118" t="s">
        <v>14058</v>
      </c>
      <c r="H453" s="119">
        <v>299</v>
      </c>
      <c r="I453" s="120">
        <v>0.01</v>
      </c>
      <c r="J453" s="126">
        <f t="shared" si="12"/>
        <v>296.01</v>
      </c>
    </row>
    <row r="454" spans="1:10" ht="15.75">
      <c r="A454" s="33">
        <f t="shared" si="13"/>
        <v>450</v>
      </c>
      <c r="B454" s="116" t="s">
        <v>203</v>
      </c>
      <c r="C454" s="117" t="s">
        <v>14928</v>
      </c>
      <c r="D454" s="117" t="s">
        <v>14929</v>
      </c>
      <c r="E454" s="117" t="s">
        <v>211</v>
      </c>
      <c r="F454" s="117"/>
      <c r="G454" s="118" t="s">
        <v>14058</v>
      </c>
      <c r="H454" s="119">
        <v>329</v>
      </c>
      <c r="I454" s="120">
        <v>0.01</v>
      </c>
      <c r="J454" s="126">
        <f t="shared" ref="J454:J517" si="14">H454*(1-I454)</f>
        <v>325.70999999999998</v>
      </c>
    </row>
    <row r="455" spans="1:10" ht="31.5">
      <c r="A455" s="33">
        <f t="shared" ref="A455:A518" si="15">A454+1</f>
        <v>451</v>
      </c>
      <c r="B455" s="116" t="s">
        <v>203</v>
      </c>
      <c r="C455" s="117" t="s">
        <v>14930</v>
      </c>
      <c r="D455" s="117" t="s">
        <v>14931</v>
      </c>
      <c r="E455" s="117" t="s">
        <v>211</v>
      </c>
      <c r="F455" s="117"/>
      <c r="G455" s="118" t="s">
        <v>14058</v>
      </c>
      <c r="H455" s="119">
        <v>259</v>
      </c>
      <c r="I455" s="120">
        <v>0.01</v>
      </c>
      <c r="J455" s="126">
        <f t="shared" si="14"/>
        <v>256.41000000000003</v>
      </c>
    </row>
    <row r="456" spans="1:10" ht="15.75">
      <c r="A456" s="33">
        <f t="shared" si="15"/>
        <v>452</v>
      </c>
      <c r="B456" s="116" t="s">
        <v>203</v>
      </c>
      <c r="C456" s="117" t="s">
        <v>14932</v>
      </c>
      <c r="D456" s="117" t="s">
        <v>14933</v>
      </c>
      <c r="E456" s="117" t="s">
        <v>211</v>
      </c>
      <c r="F456" s="117"/>
      <c r="G456" s="118" t="s">
        <v>14058</v>
      </c>
      <c r="H456" s="119">
        <v>109</v>
      </c>
      <c r="I456" s="120">
        <v>0.01</v>
      </c>
      <c r="J456" s="126">
        <f t="shared" si="14"/>
        <v>107.91</v>
      </c>
    </row>
    <row r="457" spans="1:10" ht="15.75">
      <c r="A457" s="33">
        <f t="shared" si="15"/>
        <v>453</v>
      </c>
      <c r="B457" s="116" t="s">
        <v>203</v>
      </c>
      <c r="C457" s="117" t="s">
        <v>14934</v>
      </c>
      <c r="D457" s="117" t="s">
        <v>14935</v>
      </c>
      <c r="E457" s="117" t="s">
        <v>211</v>
      </c>
      <c r="F457" s="117"/>
      <c r="G457" s="118" t="s">
        <v>14058</v>
      </c>
      <c r="H457" s="119">
        <v>139</v>
      </c>
      <c r="I457" s="120">
        <v>0.01</v>
      </c>
      <c r="J457" s="126">
        <f t="shared" si="14"/>
        <v>137.60999999999999</v>
      </c>
    </row>
    <row r="458" spans="1:10" ht="31.5">
      <c r="A458" s="33">
        <f t="shared" si="15"/>
        <v>454</v>
      </c>
      <c r="B458" s="116" t="s">
        <v>203</v>
      </c>
      <c r="C458" s="117" t="s">
        <v>14936</v>
      </c>
      <c r="D458" s="117" t="s">
        <v>14937</v>
      </c>
      <c r="E458" s="117" t="s">
        <v>211</v>
      </c>
      <c r="F458" s="117"/>
      <c r="G458" s="118" t="s">
        <v>14058</v>
      </c>
      <c r="H458" s="119">
        <v>99</v>
      </c>
      <c r="I458" s="120">
        <v>0.01</v>
      </c>
      <c r="J458" s="126">
        <f t="shared" si="14"/>
        <v>98.01</v>
      </c>
    </row>
    <row r="459" spans="1:10" ht="31.5">
      <c r="A459" s="33">
        <f t="shared" si="15"/>
        <v>455</v>
      </c>
      <c r="B459" s="116" t="s">
        <v>203</v>
      </c>
      <c r="C459" s="117" t="s">
        <v>14938</v>
      </c>
      <c r="D459" s="117" t="s">
        <v>14939</v>
      </c>
      <c r="E459" s="117" t="s">
        <v>211</v>
      </c>
      <c r="F459" s="117"/>
      <c r="G459" s="118" t="s">
        <v>14058</v>
      </c>
      <c r="H459" s="119">
        <v>125</v>
      </c>
      <c r="I459" s="120">
        <v>0.01</v>
      </c>
      <c r="J459" s="126">
        <f t="shared" si="14"/>
        <v>123.75</v>
      </c>
    </row>
    <row r="460" spans="1:10" ht="15.75">
      <c r="A460" s="33">
        <f t="shared" si="15"/>
        <v>456</v>
      </c>
      <c r="B460" s="116" t="s">
        <v>203</v>
      </c>
      <c r="C460" s="117" t="s">
        <v>14940</v>
      </c>
      <c r="D460" s="117" t="s">
        <v>14941</v>
      </c>
      <c r="E460" s="117" t="s">
        <v>211</v>
      </c>
      <c r="F460" s="117"/>
      <c r="G460" s="118" t="s">
        <v>14058</v>
      </c>
      <c r="H460" s="119">
        <v>7.5</v>
      </c>
      <c r="I460" s="120">
        <v>0.01</v>
      </c>
      <c r="J460" s="126">
        <f t="shared" si="14"/>
        <v>7.4249999999999998</v>
      </c>
    </row>
    <row r="461" spans="1:10" ht="15.75">
      <c r="A461" s="33">
        <f t="shared" si="15"/>
        <v>457</v>
      </c>
      <c r="B461" s="116" t="s">
        <v>203</v>
      </c>
      <c r="C461" s="117" t="s">
        <v>14942</v>
      </c>
      <c r="D461" s="117" t="s">
        <v>14943</v>
      </c>
      <c r="E461" s="117" t="s">
        <v>211</v>
      </c>
      <c r="F461" s="117"/>
      <c r="G461" s="118" t="s">
        <v>14058</v>
      </c>
      <c r="H461" s="119">
        <v>10</v>
      </c>
      <c r="I461" s="120">
        <v>0.01</v>
      </c>
      <c r="J461" s="126">
        <f t="shared" si="14"/>
        <v>9.9</v>
      </c>
    </row>
    <row r="462" spans="1:10" ht="15.75">
      <c r="A462" s="33">
        <f t="shared" si="15"/>
        <v>458</v>
      </c>
      <c r="B462" s="116" t="s">
        <v>203</v>
      </c>
      <c r="C462" s="117" t="s">
        <v>14944</v>
      </c>
      <c r="D462" s="117" t="s">
        <v>14945</v>
      </c>
      <c r="E462" s="117" t="s">
        <v>211</v>
      </c>
      <c r="F462" s="117"/>
      <c r="G462" s="118" t="s">
        <v>14058</v>
      </c>
      <c r="H462" s="119">
        <v>15</v>
      </c>
      <c r="I462" s="120">
        <v>0.01</v>
      </c>
      <c r="J462" s="126">
        <f t="shared" si="14"/>
        <v>14.85</v>
      </c>
    </row>
    <row r="463" spans="1:10" ht="15.75">
      <c r="A463" s="33">
        <f t="shared" si="15"/>
        <v>459</v>
      </c>
      <c r="B463" s="116" t="s">
        <v>203</v>
      </c>
      <c r="C463" s="117" t="s">
        <v>14946</v>
      </c>
      <c r="D463" s="117" t="s">
        <v>14947</v>
      </c>
      <c r="E463" s="117" t="s">
        <v>211</v>
      </c>
      <c r="F463" s="117"/>
      <c r="G463" s="118" t="s">
        <v>14058</v>
      </c>
      <c r="H463" s="119">
        <v>10</v>
      </c>
      <c r="I463" s="120">
        <v>0.01</v>
      </c>
      <c r="J463" s="126">
        <f t="shared" si="14"/>
        <v>9.9</v>
      </c>
    </row>
    <row r="464" spans="1:10" ht="15.75">
      <c r="A464" s="33">
        <f t="shared" si="15"/>
        <v>460</v>
      </c>
      <c r="B464" s="116" t="s">
        <v>203</v>
      </c>
      <c r="C464" s="117" t="s">
        <v>14948</v>
      </c>
      <c r="D464" s="117" t="s">
        <v>14949</v>
      </c>
      <c r="E464" s="117" t="s">
        <v>211</v>
      </c>
      <c r="F464" s="117"/>
      <c r="G464" s="118" t="s">
        <v>14058</v>
      </c>
      <c r="H464" s="119">
        <v>12</v>
      </c>
      <c r="I464" s="120">
        <v>0.01</v>
      </c>
      <c r="J464" s="126">
        <f t="shared" si="14"/>
        <v>11.879999999999999</v>
      </c>
    </row>
    <row r="465" spans="1:10" ht="15.75">
      <c r="A465" s="33">
        <f t="shared" si="15"/>
        <v>461</v>
      </c>
      <c r="B465" s="116" t="s">
        <v>203</v>
      </c>
      <c r="C465" s="117" t="s">
        <v>14950</v>
      </c>
      <c r="D465" s="117" t="s">
        <v>14951</v>
      </c>
      <c r="E465" s="117" t="s">
        <v>211</v>
      </c>
      <c r="F465" s="117"/>
      <c r="G465" s="118" t="s">
        <v>14058</v>
      </c>
      <c r="H465" s="119">
        <v>10</v>
      </c>
      <c r="I465" s="120">
        <v>0.01</v>
      </c>
      <c r="J465" s="126">
        <f t="shared" si="14"/>
        <v>9.9</v>
      </c>
    </row>
    <row r="466" spans="1:10" ht="15.75">
      <c r="A466" s="33">
        <f t="shared" si="15"/>
        <v>462</v>
      </c>
      <c r="B466" s="116" t="s">
        <v>203</v>
      </c>
      <c r="C466" s="117" t="s">
        <v>14952</v>
      </c>
      <c r="D466" s="117" t="s">
        <v>14953</v>
      </c>
      <c r="E466" s="117" t="s">
        <v>211</v>
      </c>
      <c r="F466" s="117"/>
      <c r="G466" s="118" t="s">
        <v>14058</v>
      </c>
      <c r="H466" s="119">
        <v>15</v>
      </c>
      <c r="I466" s="120">
        <v>0.01</v>
      </c>
      <c r="J466" s="126">
        <f t="shared" si="14"/>
        <v>14.85</v>
      </c>
    </row>
    <row r="467" spans="1:10" ht="15.75">
      <c r="A467" s="33">
        <f t="shared" si="15"/>
        <v>463</v>
      </c>
      <c r="B467" s="116" t="s">
        <v>203</v>
      </c>
      <c r="C467" s="117" t="s">
        <v>14954</v>
      </c>
      <c r="D467" s="117" t="s">
        <v>14955</v>
      </c>
      <c r="E467" s="117" t="s">
        <v>211</v>
      </c>
      <c r="F467" s="117"/>
      <c r="G467" s="118" t="s">
        <v>14058</v>
      </c>
      <c r="H467" s="119">
        <v>9</v>
      </c>
      <c r="I467" s="120">
        <v>0.01</v>
      </c>
      <c r="J467" s="126">
        <f t="shared" si="14"/>
        <v>8.91</v>
      </c>
    </row>
    <row r="468" spans="1:10" ht="15.75">
      <c r="A468" s="33">
        <f t="shared" si="15"/>
        <v>464</v>
      </c>
      <c r="B468" s="116" t="s">
        <v>203</v>
      </c>
      <c r="C468" s="117" t="s">
        <v>14956</v>
      </c>
      <c r="D468" s="117" t="s">
        <v>14957</v>
      </c>
      <c r="E468" s="117" t="s">
        <v>211</v>
      </c>
      <c r="F468" s="117"/>
      <c r="G468" s="118" t="s">
        <v>14058</v>
      </c>
      <c r="H468" s="119">
        <v>69</v>
      </c>
      <c r="I468" s="120">
        <v>0.01</v>
      </c>
      <c r="J468" s="126">
        <f t="shared" si="14"/>
        <v>68.31</v>
      </c>
    </row>
    <row r="469" spans="1:10" ht="15.75">
      <c r="A469" s="33">
        <f t="shared" si="15"/>
        <v>465</v>
      </c>
      <c r="B469" s="116" t="s">
        <v>203</v>
      </c>
      <c r="C469" s="117" t="s">
        <v>14958</v>
      </c>
      <c r="D469" s="117" t="s">
        <v>14959</v>
      </c>
      <c r="E469" s="117" t="s">
        <v>211</v>
      </c>
      <c r="F469" s="117"/>
      <c r="G469" s="118" t="s">
        <v>14058</v>
      </c>
      <c r="H469" s="119">
        <v>59</v>
      </c>
      <c r="I469" s="120">
        <v>0.01</v>
      </c>
      <c r="J469" s="126">
        <f t="shared" si="14"/>
        <v>58.41</v>
      </c>
    </row>
    <row r="470" spans="1:10" ht="15.75">
      <c r="A470" s="33">
        <f t="shared" si="15"/>
        <v>466</v>
      </c>
      <c r="B470" s="116" t="s">
        <v>203</v>
      </c>
      <c r="C470" s="117" t="s">
        <v>14960</v>
      </c>
      <c r="D470" s="117" t="s">
        <v>14961</v>
      </c>
      <c r="E470" s="117" t="s">
        <v>211</v>
      </c>
      <c r="F470" s="117"/>
      <c r="G470" s="118" t="s">
        <v>14058</v>
      </c>
      <c r="H470" s="119">
        <v>59</v>
      </c>
      <c r="I470" s="120">
        <v>0.01</v>
      </c>
      <c r="J470" s="126">
        <f t="shared" si="14"/>
        <v>58.41</v>
      </c>
    </row>
    <row r="471" spans="1:10" ht="31.5">
      <c r="A471" s="33">
        <f t="shared" si="15"/>
        <v>467</v>
      </c>
      <c r="B471" s="116" t="s">
        <v>203</v>
      </c>
      <c r="C471" s="117" t="s">
        <v>14962</v>
      </c>
      <c r="D471" s="117" t="s">
        <v>14963</v>
      </c>
      <c r="E471" s="117" t="s">
        <v>211</v>
      </c>
      <c r="F471" s="117"/>
      <c r="G471" s="118" t="s">
        <v>14058</v>
      </c>
      <c r="H471" s="119">
        <v>82</v>
      </c>
      <c r="I471" s="120">
        <v>0.01</v>
      </c>
      <c r="J471" s="126">
        <f t="shared" si="14"/>
        <v>81.179999999999993</v>
      </c>
    </row>
    <row r="472" spans="1:10" ht="31.5">
      <c r="A472" s="33">
        <f t="shared" si="15"/>
        <v>468</v>
      </c>
      <c r="B472" s="116" t="s">
        <v>203</v>
      </c>
      <c r="C472" s="117" t="s">
        <v>14964</v>
      </c>
      <c r="D472" s="117" t="s">
        <v>14965</v>
      </c>
      <c r="E472" s="117" t="s">
        <v>211</v>
      </c>
      <c r="F472" s="117"/>
      <c r="G472" s="118" t="s">
        <v>14058</v>
      </c>
      <c r="H472" s="119">
        <v>82</v>
      </c>
      <c r="I472" s="120">
        <v>0.01</v>
      </c>
      <c r="J472" s="126">
        <f t="shared" si="14"/>
        <v>81.179999999999993</v>
      </c>
    </row>
    <row r="473" spans="1:10" ht="31.5">
      <c r="A473" s="33">
        <f t="shared" si="15"/>
        <v>469</v>
      </c>
      <c r="B473" s="116" t="s">
        <v>203</v>
      </c>
      <c r="C473" s="117" t="s">
        <v>14966</v>
      </c>
      <c r="D473" s="117" t="s">
        <v>14967</v>
      </c>
      <c r="E473" s="117" t="s">
        <v>211</v>
      </c>
      <c r="F473" s="117"/>
      <c r="G473" s="118" t="s">
        <v>14058</v>
      </c>
      <c r="H473" s="119">
        <v>82</v>
      </c>
      <c r="I473" s="120">
        <v>0.01</v>
      </c>
      <c r="J473" s="126">
        <f t="shared" si="14"/>
        <v>81.179999999999993</v>
      </c>
    </row>
    <row r="474" spans="1:10" ht="31.5">
      <c r="A474" s="33">
        <f t="shared" si="15"/>
        <v>470</v>
      </c>
      <c r="B474" s="116" t="s">
        <v>203</v>
      </c>
      <c r="C474" s="117" t="s">
        <v>14968</v>
      </c>
      <c r="D474" s="117" t="s">
        <v>14969</v>
      </c>
      <c r="E474" s="117" t="s">
        <v>211</v>
      </c>
      <c r="F474" s="117"/>
      <c r="G474" s="118" t="s">
        <v>14058</v>
      </c>
      <c r="H474" s="119">
        <v>36</v>
      </c>
      <c r="I474" s="120">
        <v>0.01</v>
      </c>
      <c r="J474" s="126">
        <f t="shared" si="14"/>
        <v>35.64</v>
      </c>
    </row>
    <row r="475" spans="1:10" ht="31.5">
      <c r="A475" s="33">
        <f t="shared" si="15"/>
        <v>471</v>
      </c>
      <c r="B475" s="116" t="s">
        <v>203</v>
      </c>
      <c r="C475" s="117" t="s">
        <v>14970</v>
      </c>
      <c r="D475" s="117" t="s">
        <v>14971</v>
      </c>
      <c r="E475" s="117" t="s">
        <v>211</v>
      </c>
      <c r="F475" s="117"/>
      <c r="G475" s="118" t="s">
        <v>14058</v>
      </c>
      <c r="H475" s="119">
        <v>36</v>
      </c>
      <c r="I475" s="120">
        <v>0.01</v>
      </c>
      <c r="J475" s="126">
        <f t="shared" si="14"/>
        <v>35.64</v>
      </c>
    </row>
    <row r="476" spans="1:10" ht="31.5">
      <c r="A476" s="33">
        <f t="shared" si="15"/>
        <v>472</v>
      </c>
      <c r="B476" s="116" t="s">
        <v>203</v>
      </c>
      <c r="C476" s="117" t="s">
        <v>14972</v>
      </c>
      <c r="D476" s="117" t="s">
        <v>14973</v>
      </c>
      <c r="E476" s="117" t="s">
        <v>211</v>
      </c>
      <c r="F476" s="117"/>
      <c r="G476" s="118" t="s">
        <v>14058</v>
      </c>
      <c r="H476" s="119">
        <v>38</v>
      </c>
      <c r="I476" s="120">
        <v>0.01</v>
      </c>
      <c r="J476" s="126">
        <f t="shared" si="14"/>
        <v>37.619999999999997</v>
      </c>
    </row>
    <row r="477" spans="1:10" ht="31.5">
      <c r="A477" s="33">
        <f t="shared" si="15"/>
        <v>473</v>
      </c>
      <c r="B477" s="116" t="s">
        <v>203</v>
      </c>
      <c r="C477" s="117" t="s">
        <v>14974</v>
      </c>
      <c r="D477" s="117" t="s">
        <v>14975</v>
      </c>
      <c r="E477" s="117" t="s">
        <v>211</v>
      </c>
      <c r="F477" s="117"/>
      <c r="G477" s="118" t="s">
        <v>14058</v>
      </c>
      <c r="H477" s="119">
        <v>38</v>
      </c>
      <c r="I477" s="120">
        <v>0.01</v>
      </c>
      <c r="J477" s="126">
        <f t="shared" si="14"/>
        <v>37.619999999999997</v>
      </c>
    </row>
    <row r="478" spans="1:10" ht="31.5">
      <c r="A478" s="33">
        <f t="shared" si="15"/>
        <v>474</v>
      </c>
      <c r="B478" s="116" t="s">
        <v>203</v>
      </c>
      <c r="C478" s="117" t="s">
        <v>14976</v>
      </c>
      <c r="D478" s="117" t="s">
        <v>14977</v>
      </c>
      <c r="E478" s="117" t="s">
        <v>211</v>
      </c>
      <c r="F478" s="117"/>
      <c r="G478" s="118" t="s">
        <v>14058</v>
      </c>
      <c r="H478" s="119">
        <v>41</v>
      </c>
      <c r="I478" s="120">
        <v>0.01</v>
      </c>
      <c r="J478" s="126">
        <f t="shared" si="14"/>
        <v>40.589999999999996</v>
      </c>
    </row>
    <row r="479" spans="1:10" ht="31.5">
      <c r="A479" s="33">
        <f t="shared" si="15"/>
        <v>475</v>
      </c>
      <c r="B479" s="116" t="s">
        <v>203</v>
      </c>
      <c r="C479" s="117" t="s">
        <v>14978</v>
      </c>
      <c r="D479" s="117" t="s">
        <v>14979</v>
      </c>
      <c r="E479" s="117" t="s">
        <v>211</v>
      </c>
      <c r="F479" s="117"/>
      <c r="G479" s="118" t="s">
        <v>14058</v>
      </c>
      <c r="H479" s="119">
        <v>41</v>
      </c>
      <c r="I479" s="120">
        <v>0.01</v>
      </c>
      <c r="J479" s="126">
        <f t="shared" si="14"/>
        <v>40.589999999999996</v>
      </c>
    </row>
    <row r="480" spans="1:10" ht="31.5">
      <c r="A480" s="33">
        <f t="shared" si="15"/>
        <v>476</v>
      </c>
      <c r="B480" s="116" t="s">
        <v>203</v>
      </c>
      <c r="C480" s="117" t="s">
        <v>14980</v>
      </c>
      <c r="D480" s="117" t="s">
        <v>14981</v>
      </c>
      <c r="E480" s="117" t="s">
        <v>211</v>
      </c>
      <c r="F480" s="117"/>
      <c r="G480" s="118" t="s">
        <v>14058</v>
      </c>
      <c r="H480" s="119">
        <v>69</v>
      </c>
      <c r="I480" s="120">
        <v>0.01</v>
      </c>
      <c r="J480" s="126">
        <f t="shared" si="14"/>
        <v>68.31</v>
      </c>
    </row>
    <row r="481" spans="1:10" ht="31.5">
      <c r="A481" s="33">
        <f t="shared" si="15"/>
        <v>477</v>
      </c>
      <c r="B481" s="116" t="s">
        <v>203</v>
      </c>
      <c r="C481" s="117" t="s">
        <v>14982</v>
      </c>
      <c r="D481" s="117" t="s">
        <v>14983</v>
      </c>
      <c r="E481" s="117" t="s">
        <v>211</v>
      </c>
      <c r="F481" s="117"/>
      <c r="G481" s="118" t="s">
        <v>14058</v>
      </c>
      <c r="H481" s="119">
        <v>69</v>
      </c>
      <c r="I481" s="120">
        <v>0.01</v>
      </c>
      <c r="J481" s="126">
        <f t="shared" si="14"/>
        <v>68.31</v>
      </c>
    </row>
    <row r="482" spans="1:10" ht="31.5">
      <c r="A482" s="33">
        <f t="shared" si="15"/>
        <v>478</v>
      </c>
      <c r="B482" s="116" t="s">
        <v>203</v>
      </c>
      <c r="C482" s="117" t="s">
        <v>14984</v>
      </c>
      <c r="D482" s="117" t="s">
        <v>14985</v>
      </c>
      <c r="E482" s="117" t="s">
        <v>211</v>
      </c>
      <c r="F482" s="117"/>
      <c r="G482" s="118" t="s">
        <v>14058</v>
      </c>
      <c r="H482" s="119">
        <v>69</v>
      </c>
      <c r="I482" s="120">
        <v>0.01</v>
      </c>
      <c r="J482" s="126">
        <f t="shared" si="14"/>
        <v>68.31</v>
      </c>
    </row>
    <row r="483" spans="1:10" ht="31.5">
      <c r="A483" s="33">
        <f t="shared" si="15"/>
        <v>479</v>
      </c>
      <c r="B483" s="116" t="s">
        <v>203</v>
      </c>
      <c r="C483" s="117" t="s">
        <v>14986</v>
      </c>
      <c r="D483" s="117" t="s">
        <v>14987</v>
      </c>
      <c r="E483" s="117" t="s">
        <v>211</v>
      </c>
      <c r="F483" s="117"/>
      <c r="G483" s="118" t="s">
        <v>14058</v>
      </c>
      <c r="H483" s="119">
        <v>137</v>
      </c>
      <c r="I483" s="120">
        <v>0.01</v>
      </c>
      <c r="J483" s="126">
        <f t="shared" si="14"/>
        <v>135.63</v>
      </c>
    </row>
    <row r="484" spans="1:10" ht="31.5">
      <c r="A484" s="33">
        <f t="shared" si="15"/>
        <v>480</v>
      </c>
      <c r="B484" s="116" t="s">
        <v>203</v>
      </c>
      <c r="C484" s="117" t="s">
        <v>14988</v>
      </c>
      <c r="D484" s="117" t="s">
        <v>14989</v>
      </c>
      <c r="E484" s="117" t="s">
        <v>211</v>
      </c>
      <c r="F484" s="117"/>
      <c r="G484" s="118" t="s">
        <v>14058</v>
      </c>
      <c r="H484" s="119">
        <v>137</v>
      </c>
      <c r="I484" s="120">
        <v>0.01</v>
      </c>
      <c r="J484" s="126">
        <f t="shared" si="14"/>
        <v>135.63</v>
      </c>
    </row>
    <row r="485" spans="1:10" ht="31.5">
      <c r="A485" s="33">
        <f t="shared" si="15"/>
        <v>481</v>
      </c>
      <c r="B485" s="116" t="s">
        <v>203</v>
      </c>
      <c r="C485" s="117" t="s">
        <v>14990</v>
      </c>
      <c r="D485" s="117" t="s">
        <v>14991</v>
      </c>
      <c r="E485" s="117" t="s">
        <v>211</v>
      </c>
      <c r="F485" s="117"/>
      <c r="G485" s="118" t="s">
        <v>14058</v>
      </c>
      <c r="H485" s="119">
        <v>229</v>
      </c>
      <c r="I485" s="120">
        <v>0.01</v>
      </c>
      <c r="J485" s="126">
        <f t="shared" si="14"/>
        <v>226.71</v>
      </c>
    </row>
    <row r="486" spans="1:10" ht="31.5">
      <c r="A486" s="33">
        <f t="shared" si="15"/>
        <v>482</v>
      </c>
      <c r="B486" s="116" t="s">
        <v>203</v>
      </c>
      <c r="C486" s="117" t="s">
        <v>14992</v>
      </c>
      <c r="D486" s="117" t="s">
        <v>14993</v>
      </c>
      <c r="E486" s="117" t="s">
        <v>211</v>
      </c>
      <c r="F486" s="117"/>
      <c r="G486" s="118" t="s">
        <v>14058</v>
      </c>
      <c r="H486" s="119">
        <v>229</v>
      </c>
      <c r="I486" s="120">
        <v>0.01</v>
      </c>
      <c r="J486" s="126">
        <f t="shared" si="14"/>
        <v>226.71</v>
      </c>
    </row>
    <row r="487" spans="1:10" ht="31.5">
      <c r="A487" s="33">
        <f t="shared" si="15"/>
        <v>483</v>
      </c>
      <c r="B487" s="116" t="s">
        <v>203</v>
      </c>
      <c r="C487" s="117" t="s">
        <v>14994</v>
      </c>
      <c r="D487" s="117" t="s">
        <v>14995</v>
      </c>
      <c r="E487" s="117" t="s">
        <v>211</v>
      </c>
      <c r="F487" s="117"/>
      <c r="G487" s="118" t="s">
        <v>14058</v>
      </c>
      <c r="H487" s="119">
        <v>91</v>
      </c>
      <c r="I487" s="120">
        <v>0.01</v>
      </c>
      <c r="J487" s="126">
        <f t="shared" si="14"/>
        <v>90.09</v>
      </c>
    </row>
    <row r="488" spans="1:10" ht="31.5">
      <c r="A488" s="33">
        <f t="shared" si="15"/>
        <v>484</v>
      </c>
      <c r="B488" s="116" t="s">
        <v>203</v>
      </c>
      <c r="C488" s="117" t="s">
        <v>14996</v>
      </c>
      <c r="D488" s="117" t="s">
        <v>14997</v>
      </c>
      <c r="E488" s="117" t="s">
        <v>211</v>
      </c>
      <c r="F488" s="117"/>
      <c r="G488" s="118" t="s">
        <v>14058</v>
      </c>
      <c r="H488" s="119">
        <v>91</v>
      </c>
      <c r="I488" s="120">
        <v>0.01</v>
      </c>
      <c r="J488" s="126">
        <f t="shared" si="14"/>
        <v>90.09</v>
      </c>
    </row>
    <row r="489" spans="1:10" ht="31.5">
      <c r="A489" s="33">
        <f t="shared" si="15"/>
        <v>485</v>
      </c>
      <c r="B489" s="116" t="s">
        <v>203</v>
      </c>
      <c r="C489" s="117" t="s">
        <v>14998</v>
      </c>
      <c r="D489" s="117" t="s">
        <v>14999</v>
      </c>
      <c r="E489" s="117" t="s">
        <v>211</v>
      </c>
      <c r="F489" s="117"/>
      <c r="G489" s="118" t="s">
        <v>14058</v>
      </c>
      <c r="H489" s="119">
        <v>91</v>
      </c>
      <c r="I489" s="120">
        <v>0.01</v>
      </c>
      <c r="J489" s="126">
        <f t="shared" si="14"/>
        <v>90.09</v>
      </c>
    </row>
    <row r="490" spans="1:10" ht="31.5">
      <c r="A490" s="33">
        <f t="shared" si="15"/>
        <v>486</v>
      </c>
      <c r="B490" s="116" t="s">
        <v>203</v>
      </c>
      <c r="C490" s="117" t="s">
        <v>15000</v>
      </c>
      <c r="D490" s="117" t="s">
        <v>15001</v>
      </c>
      <c r="E490" s="117" t="s">
        <v>211</v>
      </c>
      <c r="F490" s="117"/>
      <c r="G490" s="118" t="s">
        <v>14058</v>
      </c>
      <c r="H490" s="119">
        <v>33</v>
      </c>
      <c r="I490" s="120">
        <v>0.01</v>
      </c>
      <c r="J490" s="126">
        <f t="shared" si="14"/>
        <v>32.67</v>
      </c>
    </row>
    <row r="491" spans="1:10" ht="31.5">
      <c r="A491" s="33">
        <f t="shared" si="15"/>
        <v>487</v>
      </c>
      <c r="B491" s="116" t="s">
        <v>203</v>
      </c>
      <c r="C491" s="117" t="s">
        <v>15002</v>
      </c>
      <c r="D491" s="117" t="s">
        <v>15003</v>
      </c>
      <c r="E491" s="117" t="s">
        <v>211</v>
      </c>
      <c r="F491" s="117"/>
      <c r="G491" s="118" t="s">
        <v>14058</v>
      </c>
      <c r="H491" s="119">
        <v>33</v>
      </c>
      <c r="I491" s="120">
        <v>0.01</v>
      </c>
      <c r="J491" s="126">
        <f t="shared" si="14"/>
        <v>32.67</v>
      </c>
    </row>
    <row r="492" spans="1:10" ht="31.5">
      <c r="A492" s="33">
        <f t="shared" si="15"/>
        <v>488</v>
      </c>
      <c r="B492" s="116" t="s">
        <v>203</v>
      </c>
      <c r="C492" s="117" t="s">
        <v>15004</v>
      </c>
      <c r="D492" s="117" t="s">
        <v>15005</v>
      </c>
      <c r="E492" s="117" t="s">
        <v>211</v>
      </c>
      <c r="F492" s="117"/>
      <c r="G492" s="118" t="s">
        <v>14058</v>
      </c>
      <c r="H492" s="119">
        <v>39</v>
      </c>
      <c r="I492" s="120">
        <v>0.01</v>
      </c>
      <c r="J492" s="126">
        <f t="shared" si="14"/>
        <v>38.61</v>
      </c>
    </row>
    <row r="493" spans="1:10" ht="31.5">
      <c r="A493" s="33">
        <f t="shared" si="15"/>
        <v>489</v>
      </c>
      <c r="B493" s="116" t="s">
        <v>203</v>
      </c>
      <c r="C493" s="117" t="s">
        <v>15006</v>
      </c>
      <c r="D493" s="117" t="s">
        <v>15007</v>
      </c>
      <c r="E493" s="117" t="s">
        <v>211</v>
      </c>
      <c r="F493" s="117"/>
      <c r="G493" s="118" t="s">
        <v>14058</v>
      </c>
      <c r="H493" s="119">
        <v>39</v>
      </c>
      <c r="I493" s="120">
        <v>0.01</v>
      </c>
      <c r="J493" s="126">
        <f t="shared" si="14"/>
        <v>38.61</v>
      </c>
    </row>
    <row r="494" spans="1:10" ht="31.5">
      <c r="A494" s="33">
        <f t="shared" si="15"/>
        <v>490</v>
      </c>
      <c r="B494" s="116" t="s">
        <v>203</v>
      </c>
      <c r="C494" s="117" t="s">
        <v>15008</v>
      </c>
      <c r="D494" s="117" t="s">
        <v>15009</v>
      </c>
      <c r="E494" s="117" t="s">
        <v>211</v>
      </c>
      <c r="F494" s="117"/>
      <c r="G494" s="118" t="s">
        <v>14058</v>
      </c>
      <c r="H494" s="119">
        <v>50</v>
      </c>
      <c r="I494" s="120">
        <v>0.01</v>
      </c>
      <c r="J494" s="126">
        <f t="shared" si="14"/>
        <v>49.5</v>
      </c>
    </row>
    <row r="495" spans="1:10" ht="31.5">
      <c r="A495" s="33">
        <f t="shared" si="15"/>
        <v>491</v>
      </c>
      <c r="B495" s="116" t="s">
        <v>203</v>
      </c>
      <c r="C495" s="117" t="s">
        <v>15010</v>
      </c>
      <c r="D495" s="117" t="s">
        <v>15011</v>
      </c>
      <c r="E495" s="117" t="s">
        <v>211</v>
      </c>
      <c r="F495" s="117"/>
      <c r="G495" s="118" t="s">
        <v>14058</v>
      </c>
      <c r="H495" s="119">
        <v>50</v>
      </c>
      <c r="I495" s="120">
        <v>0.01</v>
      </c>
      <c r="J495" s="126">
        <f t="shared" si="14"/>
        <v>49.5</v>
      </c>
    </row>
    <row r="496" spans="1:10" ht="31.5">
      <c r="A496" s="33">
        <f t="shared" si="15"/>
        <v>492</v>
      </c>
      <c r="B496" s="116" t="s">
        <v>203</v>
      </c>
      <c r="C496" s="117" t="s">
        <v>15012</v>
      </c>
      <c r="D496" s="117" t="s">
        <v>15013</v>
      </c>
      <c r="E496" s="117" t="s">
        <v>211</v>
      </c>
      <c r="F496" s="117"/>
      <c r="G496" s="118" t="s">
        <v>14058</v>
      </c>
      <c r="H496" s="119">
        <v>50</v>
      </c>
      <c r="I496" s="120">
        <v>0.01</v>
      </c>
      <c r="J496" s="126">
        <f t="shared" si="14"/>
        <v>49.5</v>
      </c>
    </row>
    <row r="497" spans="1:10" ht="31.5">
      <c r="A497" s="33">
        <f t="shared" si="15"/>
        <v>493</v>
      </c>
      <c r="B497" s="116" t="s">
        <v>203</v>
      </c>
      <c r="C497" s="117" t="s">
        <v>15014</v>
      </c>
      <c r="D497" s="117" t="s">
        <v>15015</v>
      </c>
      <c r="E497" s="117" t="s">
        <v>211</v>
      </c>
      <c r="F497" s="117"/>
      <c r="G497" s="118" t="s">
        <v>14058</v>
      </c>
      <c r="H497" s="119">
        <v>53</v>
      </c>
      <c r="I497" s="120">
        <v>0.01</v>
      </c>
      <c r="J497" s="126">
        <f t="shared" si="14"/>
        <v>52.47</v>
      </c>
    </row>
    <row r="498" spans="1:10" ht="31.5">
      <c r="A498" s="33">
        <f t="shared" si="15"/>
        <v>494</v>
      </c>
      <c r="B498" s="116" t="s">
        <v>203</v>
      </c>
      <c r="C498" s="117" t="s">
        <v>15016</v>
      </c>
      <c r="D498" s="117" t="s">
        <v>15017</v>
      </c>
      <c r="E498" s="117" t="s">
        <v>211</v>
      </c>
      <c r="F498" s="117"/>
      <c r="G498" s="118" t="s">
        <v>14058</v>
      </c>
      <c r="H498" s="119">
        <v>53</v>
      </c>
      <c r="I498" s="120">
        <v>0.01</v>
      </c>
      <c r="J498" s="126">
        <f t="shared" si="14"/>
        <v>52.47</v>
      </c>
    </row>
    <row r="499" spans="1:10" ht="31.5">
      <c r="A499" s="33">
        <f t="shared" si="15"/>
        <v>495</v>
      </c>
      <c r="B499" s="116" t="s">
        <v>203</v>
      </c>
      <c r="C499" s="117" t="s">
        <v>15018</v>
      </c>
      <c r="D499" s="117" t="s">
        <v>15019</v>
      </c>
      <c r="E499" s="117" t="s">
        <v>211</v>
      </c>
      <c r="F499" s="117"/>
      <c r="G499" s="118" t="s">
        <v>14058</v>
      </c>
      <c r="H499" s="119">
        <v>53</v>
      </c>
      <c r="I499" s="120">
        <v>0.01</v>
      </c>
      <c r="J499" s="126">
        <f t="shared" si="14"/>
        <v>52.47</v>
      </c>
    </row>
    <row r="500" spans="1:10" ht="31.5">
      <c r="A500" s="33">
        <f t="shared" si="15"/>
        <v>496</v>
      </c>
      <c r="B500" s="116" t="s">
        <v>203</v>
      </c>
      <c r="C500" s="117" t="s">
        <v>15020</v>
      </c>
      <c r="D500" s="117" t="s">
        <v>15021</v>
      </c>
      <c r="E500" s="117" t="s">
        <v>211</v>
      </c>
      <c r="F500" s="117"/>
      <c r="G500" s="118" t="s">
        <v>14058</v>
      </c>
      <c r="H500" s="119">
        <v>129</v>
      </c>
      <c r="I500" s="120">
        <v>0.01</v>
      </c>
      <c r="J500" s="126">
        <f t="shared" si="14"/>
        <v>127.71</v>
      </c>
    </row>
    <row r="501" spans="1:10" ht="31.5">
      <c r="A501" s="33">
        <f t="shared" si="15"/>
        <v>497</v>
      </c>
      <c r="B501" s="116" t="s">
        <v>203</v>
      </c>
      <c r="C501" s="117" t="s">
        <v>15022</v>
      </c>
      <c r="D501" s="117" t="s">
        <v>15023</v>
      </c>
      <c r="E501" s="117" t="s">
        <v>211</v>
      </c>
      <c r="F501" s="117"/>
      <c r="G501" s="118" t="s">
        <v>14058</v>
      </c>
      <c r="H501" s="119">
        <v>129</v>
      </c>
      <c r="I501" s="120">
        <v>0.01</v>
      </c>
      <c r="J501" s="126">
        <f t="shared" si="14"/>
        <v>127.71</v>
      </c>
    </row>
    <row r="502" spans="1:10" ht="31.5">
      <c r="A502" s="33">
        <f t="shared" si="15"/>
        <v>498</v>
      </c>
      <c r="B502" s="116" t="s">
        <v>203</v>
      </c>
      <c r="C502" s="117" t="s">
        <v>15024</v>
      </c>
      <c r="D502" s="117" t="s">
        <v>15025</v>
      </c>
      <c r="E502" s="117" t="s">
        <v>211</v>
      </c>
      <c r="F502" s="117"/>
      <c r="G502" s="118" t="s">
        <v>14058</v>
      </c>
      <c r="H502" s="119">
        <v>129</v>
      </c>
      <c r="I502" s="120">
        <v>0.01</v>
      </c>
      <c r="J502" s="126">
        <f t="shared" si="14"/>
        <v>127.71</v>
      </c>
    </row>
    <row r="503" spans="1:10" ht="31.5">
      <c r="A503" s="33">
        <f t="shared" si="15"/>
        <v>499</v>
      </c>
      <c r="B503" s="116" t="s">
        <v>203</v>
      </c>
      <c r="C503" s="117" t="s">
        <v>15026</v>
      </c>
      <c r="D503" s="117" t="s">
        <v>15027</v>
      </c>
      <c r="E503" s="117" t="s">
        <v>211</v>
      </c>
      <c r="F503" s="117"/>
      <c r="G503" s="118" t="s">
        <v>14058</v>
      </c>
      <c r="H503" s="119">
        <v>209</v>
      </c>
      <c r="I503" s="120">
        <v>0.01</v>
      </c>
      <c r="J503" s="126">
        <f t="shared" si="14"/>
        <v>206.91</v>
      </c>
    </row>
    <row r="504" spans="1:10" ht="31.5">
      <c r="A504" s="33">
        <f t="shared" si="15"/>
        <v>500</v>
      </c>
      <c r="B504" s="116" t="s">
        <v>203</v>
      </c>
      <c r="C504" s="117" t="s">
        <v>15028</v>
      </c>
      <c r="D504" s="117" t="s">
        <v>15029</v>
      </c>
      <c r="E504" s="117" t="s">
        <v>211</v>
      </c>
      <c r="F504" s="117"/>
      <c r="G504" s="118" t="s">
        <v>14058</v>
      </c>
      <c r="H504" s="119">
        <v>209</v>
      </c>
      <c r="I504" s="120">
        <v>0.01</v>
      </c>
      <c r="J504" s="126">
        <f t="shared" si="14"/>
        <v>206.91</v>
      </c>
    </row>
    <row r="505" spans="1:10" ht="31.5">
      <c r="A505" s="33">
        <f t="shared" si="15"/>
        <v>501</v>
      </c>
      <c r="B505" s="116" t="s">
        <v>203</v>
      </c>
      <c r="C505" s="117" t="s">
        <v>15030</v>
      </c>
      <c r="D505" s="117" t="s">
        <v>15031</v>
      </c>
      <c r="E505" s="117" t="s">
        <v>211</v>
      </c>
      <c r="F505" s="117"/>
      <c r="G505" s="118" t="s">
        <v>14058</v>
      </c>
      <c r="H505" s="119">
        <v>299</v>
      </c>
      <c r="I505" s="120">
        <v>0.01</v>
      </c>
      <c r="J505" s="126">
        <f t="shared" si="14"/>
        <v>296.01</v>
      </c>
    </row>
    <row r="506" spans="1:10" ht="31.5">
      <c r="A506" s="33">
        <f t="shared" si="15"/>
        <v>502</v>
      </c>
      <c r="B506" s="116" t="s">
        <v>203</v>
      </c>
      <c r="C506" s="117" t="s">
        <v>15032</v>
      </c>
      <c r="D506" s="117" t="s">
        <v>15033</v>
      </c>
      <c r="E506" s="117" t="s">
        <v>211</v>
      </c>
      <c r="F506" s="117"/>
      <c r="G506" s="118" t="s">
        <v>14058</v>
      </c>
      <c r="H506" s="119">
        <v>299</v>
      </c>
      <c r="I506" s="120">
        <v>0.01</v>
      </c>
      <c r="J506" s="126">
        <f t="shared" si="14"/>
        <v>296.01</v>
      </c>
    </row>
    <row r="507" spans="1:10" ht="15.75">
      <c r="A507" s="33">
        <f t="shared" si="15"/>
        <v>503</v>
      </c>
      <c r="B507" s="116" t="s">
        <v>203</v>
      </c>
      <c r="C507" s="117" t="s">
        <v>15034</v>
      </c>
      <c r="D507" s="117" t="s">
        <v>15035</v>
      </c>
      <c r="E507" s="117" t="s">
        <v>211</v>
      </c>
      <c r="F507" s="117"/>
      <c r="G507" s="118" t="s">
        <v>14058</v>
      </c>
      <c r="H507" s="119">
        <v>599</v>
      </c>
      <c r="I507" s="120">
        <v>0.01</v>
      </c>
      <c r="J507" s="126">
        <f t="shared" si="14"/>
        <v>593.01</v>
      </c>
    </row>
    <row r="508" spans="1:10" ht="31.5">
      <c r="A508" s="33">
        <f t="shared" si="15"/>
        <v>504</v>
      </c>
      <c r="B508" s="116" t="s">
        <v>203</v>
      </c>
      <c r="C508" s="117" t="s">
        <v>15036</v>
      </c>
      <c r="D508" s="117" t="s">
        <v>15037</v>
      </c>
      <c r="E508" s="117" t="s">
        <v>211</v>
      </c>
      <c r="F508" s="117"/>
      <c r="G508" s="118" t="s">
        <v>14058</v>
      </c>
      <c r="H508" s="119">
        <v>42</v>
      </c>
      <c r="I508" s="120">
        <v>0.01</v>
      </c>
      <c r="J508" s="126">
        <f t="shared" si="14"/>
        <v>41.58</v>
      </c>
    </row>
    <row r="509" spans="1:10" ht="31.5">
      <c r="A509" s="33">
        <f t="shared" si="15"/>
        <v>505</v>
      </c>
      <c r="B509" s="116" t="s">
        <v>203</v>
      </c>
      <c r="C509" s="117" t="s">
        <v>15038</v>
      </c>
      <c r="D509" s="117" t="s">
        <v>15039</v>
      </c>
      <c r="E509" s="117" t="s">
        <v>211</v>
      </c>
      <c r="F509" s="117"/>
      <c r="G509" s="118" t="s">
        <v>14058</v>
      </c>
      <c r="H509" s="119">
        <v>89</v>
      </c>
      <c r="I509" s="120">
        <v>0.01</v>
      </c>
      <c r="J509" s="126">
        <f t="shared" si="14"/>
        <v>88.11</v>
      </c>
    </row>
    <row r="510" spans="1:10" ht="15.75">
      <c r="A510" s="33">
        <f t="shared" si="15"/>
        <v>506</v>
      </c>
      <c r="B510" s="116" t="s">
        <v>203</v>
      </c>
      <c r="C510" s="117" t="s">
        <v>15040</v>
      </c>
      <c r="D510" s="117" t="s">
        <v>15041</v>
      </c>
      <c r="E510" s="117" t="s">
        <v>211</v>
      </c>
      <c r="F510" s="117"/>
      <c r="G510" s="118" t="s">
        <v>14058</v>
      </c>
      <c r="H510" s="119">
        <v>159</v>
      </c>
      <c r="I510" s="120">
        <v>0.01</v>
      </c>
      <c r="J510" s="126">
        <f t="shared" si="14"/>
        <v>157.41</v>
      </c>
    </row>
    <row r="511" spans="1:10" ht="15.75">
      <c r="A511" s="33">
        <f t="shared" si="15"/>
        <v>507</v>
      </c>
      <c r="B511" s="116" t="s">
        <v>203</v>
      </c>
      <c r="C511" s="117" t="s">
        <v>15042</v>
      </c>
      <c r="D511" s="117" t="s">
        <v>15043</v>
      </c>
      <c r="E511" s="117" t="s">
        <v>211</v>
      </c>
      <c r="F511" s="117"/>
      <c r="G511" s="118" t="s">
        <v>14058</v>
      </c>
      <c r="H511" s="119">
        <v>219</v>
      </c>
      <c r="I511" s="120">
        <v>0.01</v>
      </c>
      <c r="J511" s="126">
        <f t="shared" si="14"/>
        <v>216.81</v>
      </c>
    </row>
    <row r="512" spans="1:10" ht="15.75">
      <c r="A512" s="33">
        <f t="shared" si="15"/>
        <v>508</v>
      </c>
      <c r="B512" s="116" t="s">
        <v>203</v>
      </c>
      <c r="C512" s="117" t="s">
        <v>15044</v>
      </c>
      <c r="D512" s="117" t="s">
        <v>15045</v>
      </c>
      <c r="E512" s="117" t="s">
        <v>211</v>
      </c>
      <c r="F512" s="117"/>
      <c r="G512" s="118" t="s">
        <v>14058</v>
      </c>
      <c r="H512" s="119">
        <v>299</v>
      </c>
      <c r="I512" s="120">
        <v>0.01</v>
      </c>
      <c r="J512" s="126">
        <f t="shared" si="14"/>
        <v>296.01</v>
      </c>
    </row>
    <row r="513" spans="1:10" ht="15.75">
      <c r="A513" s="33">
        <f t="shared" si="15"/>
        <v>509</v>
      </c>
      <c r="B513" s="116" t="s">
        <v>203</v>
      </c>
      <c r="C513" s="117" t="s">
        <v>15046</v>
      </c>
      <c r="D513" s="117" t="s">
        <v>15047</v>
      </c>
      <c r="E513" s="117" t="s">
        <v>211</v>
      </c>
      <c r="F513" s="117"/>
      <c r="G513" s="118" t="s">
        <v>14058</v>
      </c>
      <c r="H513" s="119">
        <v>399</v>
      </c>
      <c r="I513" s="120">
        <v>0.01</v>
      </c>
      <c r="J513" s="126">
        <f t="shared" si="14"/>
        <v>395.01</v>
      </c>
    </row>
    <row r="514" spans="1:10" ht="15.75">
      <c r="A514" s="33">
        <f t="shared" si="15"/>
        <v>510</v>
      </c>
      <c r="B514" s="116" t="s">
        <v>203</v>
      </c>
      <c r="C514" s="117" t="s">
        <v>15048</v>
      </c>
      <c r="D514" s="117" t="s">
        <v>15049</v>
      </c>
      <c r="E514" s="117" t="s">
        <v>211</v>
      </c>
      <c r="F514" s="117"/>
      <c r="G514" s="118" t="s">
        <v>14058</v>
      </c>
      <c r="H514" s="119">
        <v>159</v>
      </c>
      <c r="I514" s="120">
        <v>0.01</v>
      </c>
      <c r="J514" s="126">
        <f t="shared" si="14"/>
        <v>157.41</v>
      </c>
    </row>
    <row r="515" spans="1:10" ht="15.75">
      <c r="A515" s="33">
        <f t="shared" si="15"/>
        <v>511</v>
      </c>
      <c r="B515" s="116" t="s">
        <v>203</v>
      </c>
      <c r="C515" s="117" t="s">
        <v>15050</v>
      </c>
      <c r="D515" s="117" t="s">
        <v>15051</v>
      </c>
      <c r="E515" s="117" t="s">
        <v>211</v>
      </c>
      <c r="F515" s="117"/>
      <c r="G515" s="118" t="s">
        <v>14058</v>
      </c>
      <c r="H515" s="119">
        <v>249</v>
      </c>
      <c r="I515" s="120">
        <v>0.01</v>
      </c>
      <c r="J515" s="126">
        <f t="shared" si="14"/>
        <v>246.51</v>
      </c>
    </row>
    <row r="516" spans="1:10" ht="31.5">
      <c r="A516" s="33">
        <f t="shared" si="15"/>
        <v>512</v>
      </c>
      <c r="B516" s="116" t="s">
        <v>203</v>
      </c>
      <c r="C516" s="117" t="s">
        <v>15052</v>
      </c>
      <c r="D516" s="117" t="s">
        <v>15053</v>
      </c>
      <c r="E516" s="117" t="s">
        <v>211</v>
      </c>
      <c r="F516" s="117"/>
      <c r="G516" s="118" t="s">
        <v>14058</v>
      </c>
      <c r="H516" s="119">
        <v>259</v>
      </c>
      <c r="I516" s="120">
        <v>0.01</v>
      </c>
      <c r="J516" s="126">
        <f t="shared" si="14"/>
        <v>256.41000000000003</v>
      </c>
    </row>
    <row r="517" spans="1:10" ht="31.5">
      <c r="A517" s="33">
        <f t="shared" si="15"/>
        <v>513</v>
      </c>
      <c r="B517" s="116" t="s">
        <v>203</v>
      </c>
      <c r="C517" s="117" t="s">
        <v>15054</v>
      </c>
      <c r="D517" s="117" t="s">
        <v>15055</v>
      </c>
      <c r="E517" s="117" t="s">
        <v>211</v>
      </c>
      <c r="F517" s="117"/>
      <c r="G517" s="118" t="s">
        <v>14058</v>
      </c>
      <c r="H517" s="119">
        <v>259</v>
      </c>
      <c r="I517" s="120">
        <v>0.01</v>
      </c>
      <c r="J517" s="126">
        <f t="shared" si="14"/>
        <v>256.41000000000003</v>
      </c>
    </row>
    <row r="518" spans="1:10" ht="31.5">
      <c r="A518" s="33">
        <f t="shared" si="15"/>
        <v>514</v>
      </c>
      <c r="B518" s="116" t="s">
        <v>203</v>
      </c>
      <c r="C518" s="117" t="s">
        <v>15056</v>
      </c>
      <c r="D518" s="117" t="s">
        <v>15057</v>
      </c>
      <c r="E518" s="117" t="s">
        <v>211</v>
      </c>
      <c r="F518" s="117"/>
      <c r="G518" s="118" t="s">
        <v>14058</v>
      </c>
      <c r="H518" s="119">
        <v>249</v>
      </c>
      <c r="I518" s="120">
        <v>0.01</v>
      </c>
      <c r="J518" s="126">
        <f t="shared" ref="J518:J581" si="16">H518*(1-I518)</f>
        <v>246.51</v>
      </c>
    </row>
    <row r="519" spans="1:10" ht="31.5">
      <c r="A519" s="33">
        <f t="shared" ref="A519:A582" si="17">A518+1</f>
        <v>515</v>
      </c>
      <c r="B519" s="116" t="s">
        <v>203</v>
      </c>
      <c r="C519" s="117" t="s">
        <v>15058</v>
      </c>
      <c r="D519" s="117" t="s">
        <v>15059</v>
      </c>
      <c r="E519" s="117" t="s">
        <v>211</v>
      </c>
      <c r="F519" s="117"/>
      <c r="G519" s="118" t="s">
        <v>14058</v>
      </c>
      <c r="H519" s="119">
        <v>369</v>
      </c>
      <c r="I519" s="120">
        <v>0.01</v>
      </c>
      <c r="J519" s="126">
        <f t="shared" si="16"/>
        <v>365.31</v>
      </c>
    </row>
    <row r="520" spans="1:10" ht="31.5">
      <c r="A520" s="33">
        <f t="shared" si="17"/>
        <v>516</v>
      </c>
      <c r="B520" s="116" t="s">
        <v>203</v>
      </c>
      <c r="C520" s="117" t="s">
        <v>15060</v>
      </c>
      <c r="D520" s="117" t="s">
        <v>15061</v>
      </c>
      <c r="E520" s="117" t="s">
        <v>211</v>
      </c>
      <c r="F520" s="117"/>
      <c r="G520" s="118" t="s">
        <v>14058</v>
      </c>
      <c r="H520" s="119">
        <v>249</v>
      </c>
      <c r="I520" s="120">
        <v>0.01</v>
      </c>
      <c r="J520" s="126">
        <f t="shared" si="16"/>
        <v>246.51</v>
      </c>
    </row>
    <row r="521" spans="1:10" ht="31.5">
      <c r="A521" s="33">
        <f t="shared" si="17"/>
        <v>517</v>
      </c>
      <c r="B521" s="116" t="s">
        <v>203</v>
      </c>
      <c r="C521" s="117" t="s">
        <v>15062</v>
      </c>
      <c r="D521" s="117" t="s">
        <v>15063</v>
      </c>
      <c r="E521" s="117" t="s">
        <v>211</v>
      </c>
      <c r="F521" s="117"/>
      <c r="G521" s="118" t="s">
        <v>14058</v>
      </c>
      <c r="H521" s="119">
        <v>369</v>
      </c>
      <c r="I521" s="120">
        <v>0.01</v>
      </c>
      <c r="J521" s="126">
        <f t="shared" si="16"/>
        <v>365.31</v>
      </c>
    </row>
    <row r="522" spans="1:10" ht="31.5">
      <c r="A522" s="33">
        <f t="shared" si="17"/>
        <v>518</v>
      </c>
      <c r="B522" s="116" t="s">
        <v>203</v>
      </c>
      <c r="C522" s="117" t="s">
        <v>15064</v>
      </c>
      <c r="D522" s="117" t="s">
        <v>15065</v>
      </c>
      <c r="E522" s="117" t="s">
        <v>211</v>
      </c>
      <c r="F522" s="117"/>
      <c r="G522" s="118" t="s">
        <v>14058</v>
      </c>
      <c r="H522" s="119">
        <v>329</v>
      </c>
      <c r="I522" s="120">
        <v>0.01</v>
      </c>
      <c r="J522" s="126">
        <f t="shared" si="16"/>
        <v>325.70999999999998</v>
      </c>
    </row>
    <row r="523" spans="1:10" ht="31.5">
      <c r="A523" s="33">
        <f t="shared" si="17"/>
        <v>519</v>
      </c>
      <c r="B523" s="116" t="s">
        <v>203</v>
      </c>
      <c r="C523" s="117" t="s">
        <v>15066</v>
      </c>
      <c r="D523" s="117" t="s">
        <v>15067</v>
      </c>
      <c r="E523" s="117" t="s">
        <v>211</v>
      </c>
      <c r="F523" s="117"/>
      <c r="G523" s="118" t="s">
        <v>14058</v>
      </c>
      <c r="H523" s="119">
        <v>349</v>
      </c>
      <c r="I523" s="120">
        <v>0.01</v>
      </c>
      <c r="J523" s="126">
        <f t="shared" si="16"/>
        <v>345.51</v>
      </c>
    </row>
    <row r="524" spans="1:10" ht="31.5">
      <c r="A524" s="33">
        <f t="shared" si="17"/>
        <v>520</v>
      </c>
      <c r="B524" s="116" t="s">
        <v>203</v>
      </c>
      <c r="C524" s="117" t="s">
        <v>15068</v>
      </c>
      <c r="D524" s="117" t="s">
        <v>15069</v>
      </c>
      <c r="E524" s="117" t="s">
        <v>211</v>
      </c>
      <c r="F524" s="117"/>
      <c r="G524" s="118" t="s">
        <v>14058</v>
      </c>
      <c r="H524" s="119">
        <v>389</v>
      </c>
      <c r="I524" s="120">
        <v>0.01</v>
      </c>
      <c r="J524" s="126">
        <f t="shared" si="16"/>
        <v>385.11</v>
      </c>
    </row>
    <row r="525" spans="1:10" ht="31.5">
      <c r="A525" s="33">
        <f t="shared" si="17"/>
        <v>521</v>
      </c>
      <c r="B525" s="116" t="s">
        <v>203</v>
      </c>
      <c r="C525" s="117" t="s">
        <v>15070</v>
      </c>
      <c r="D525" s="117" t="s">
        <v>15071</v>
      </c>
      <c r="E525" s="117" t="s">
        <v>211</v>
      </c>
      <c r="F525" s="117"/>
      <c r="G525" s="118" t="s">
        <v>14058</v>
      </c>
      <c r="H525" s="119">
        <v>439</v>
      </c>
      <c r="I525" s="120">
        <v>0.01</v>
      </c>
      <c r="J525" s="126">
        <f t="shared" si="16"/>
        <v>434.61</v>
      </c>
    </row>
    <row r="526" spans="1:10" ht="31.5">
      <c r="A526" s="33">
        <f t="shared" si="17"/>
        <v>522</v>
      </c>
      <c r="B526" s="116" t="s">
        <v>203</v>
      </c>
      <c r="C526" s="117" t="s">
        <v>15072</v>
      </c>
      <c r="D526" s="117" t="s">
        <v>15073</v>
      </c>
      <c r="E526" s="117" t="s">
        <v>211</v>
      </c>
      <c r="F526" s="117"/>
      <c r="G526" s="118" t="s">
        <v>14058</v>
      </c>
      <c r="H526" s="119">
        <v>329</v>
      </c>
      <c r="I526" s="120">
        <v>0.01</v>
      </c>
      <c r="J526" s="126">
        <f t="shared" si="16"/>
        <v>325.70999999999998</v>
      </c>
    </row>
    <row r="527" spans="1:10" ht="31.5">
      <c r="A527" s="33">
        <f t="shared" si="17"/>
        <v>523</v>
      </c>
      <c r="B527" s="116" t="s">
        <v>203</v>
      </c>
      <c r="C527" s="117" t="s">
        <v>15074</v>
      </c>
      <c r="D527" s="117" t="s">
        <v>15075</v>
      </c>
      <c r="E527" s="117" t="s">
        <v>211</v>
      </c>
      <c r="F527" s="117"/>
      <c r="G527" s="118" t="s">
        <v>14058</v>
      </c>
      <c r="H527" s="119">
        <v>349</v>
      </c>
      <c r="I527" s="120">
        <v>0.01</v>
      </c>
      <c r="J527" s="126">
        <f t="shared" si="16"/>
        <v>345.51</v>
      </c>
    </row>
    <row r="528" spans="1:10" ht="31.5">
      <c r="A528" s="33">
        <f t="shared" si="17"/>
        <v>524</v>
      </c>
      <c r="B528" s="116" t="s">
        <v>203</v>
      </c>
      <c r="C528" s="117" t="s">
        <v>15076</v>
      </c>
      <c r="D528" s="117" t="s">
        <v>15077</v>
      </c>
      <c r="E528" s="117" t="s">
        <v>211</v>
      </c>
      <c r="F528" s="117"/>
      <c r="G528" s="118" t="s">
        <v>14058</v>
      </c>
      <c r="H528" s="119">
        <v>389</v>
      </c>
      <c r="I528" s="120">
        <v>0.01</v>
      </c>
      <c r="J528" s="126">
        <f t="shared" si="16"/>
        <v>385.11</v>
      </c>
    </row>
    <row r="529" spans="1:10" ht="31.5">
      <c r="A529" s="33">
        <f t="shared" si="17"/>
        <v>525</v>
      </c>
      <c r="B529" s="116" t="s">
        <v>203</v>
      </c>
      <c r="C529" s="117" t="s">
        <v>15078</v>
      </c>
      <c r="D529" s="117" t="s">
        <v>15079</v>
      </c>
      <c r="E529" s="117" t="s">
        <v>211</v>
      </c>
      <c r="F529" s="117"/>
      <c r="G529" s="118" t="s">
        <v>14058</v>
      </c>
      <c r="H529" s="119">
        <v>439</v>
      </c>
      <c r="I529" s="120">
        <v>0.01</v>
      </c>
      <c r="J529" s="126">
        <f t="shared" si="16"/>
        <v>434.61</v>
      </c>
    </row>
    <row r="530" spans="1:10" ht="31.5">
      <c r="A530" s="33">
        <f t="shared" si="17"/>
        <v>526</v>
      </c>
      <c r="B530" s="116" t="s">
        <v>203</v>
      </c>
      <c r="C530" s="117" t="s">
        <v>15080</v>
      </c>
      <c r="D530" s="117" t="s">
        <v>15081</v>
      </c>
      <c r="E530" s="117" t="s">
        <v>211</v>
      </c>
      <c r="F530" s="117"/>
      <c r="G530" s="118" t="s">
        <v>14058</v>
      </c>
      <c r="H530" s="119">
        <v>459</v>
      </c>
      <c r="I530" s="120">
        <v>0.01</v>
      </c>
      <c r="J530" s="126">
        <f t="shared" si="16"/>
        <v>454.40999999999997</v>
      </c>
    </row>
    <row r="531" spans="1:10" ht="31.5">
      <c r="A531" s="33">
        <f t="shared" si="17"/>
        <v>527</v>
      </c>
      <c r="B531" s="116" t="s">
        <v>203</v>
      </c>
      <c r="C531" s="117" t="s">
        <v>15082</v>
      </c>
      <c r="D531" s="117" t="s">
        <v>15083</v>
      </c>
      <c r="E531" s="117" t="s">
        <v>211</v>
      </c>
      <c r="F531" s="117"/>
      <c r="G531" s="118" t="s">
        <v>14058</v>
      </c>
      <c r="H531" s="119">
        <v>519</v>
      </c>
      <c r="I531" s="120">
        <v>0.01</v>
      </c>
      <c r="J531" s="126">
        <f t="shared" si="16"/>
        <v>513.80999999999995</v>
      </c>
    </row>
    <row r="532" spans="1:10" ht="31.5">
      <c r="A532" s="33">
        <f t="shared" si="17"/>
        <v>528</v>
      </c>
      <c r="B532" s="116" t="s">
        <v>203</v>
      </c>
      <c r="C532" s="117" t="s">
        <v>15084</v>
      </c>
      <c r="D532" s="117" t="s">
        <v>15085</v>
      </c>
      <c r="E532" s="117" t="s">
        <v>211</v>
      </c>
      <c r="F532" s="117"/>
      <c r="G532" s="118" t="s">
        <v>14058</v>
      </c>
      <c r="H532" s="119">
        <v>549</v>
      </c>
      <c r="I532" s="120">
        <v>0.01</v>
      </c>
      <c r="J532" s="126">
        <f t="shared" si="16"/>
        <v>543.51</v>
      </c>
    </row>
    <row r="533" spans="1:10" ht="31.5">
      <c r="A533" s="33">
        <f t="shared" si="17"/>
        <v>529</v>
      </c>
      <c r="B533" s="116" t="s">
        <v>203</v>
      </c>
      <c r="C533" s="117" t="s">
        <v>15086</v>
      </c>
      <c r="D533" s="117" t="s">
        <v>15087</v>
      </c>
      <c r="E533" s="117" t="s">
        <v>211</v>
      </c>
      <c r="F533" s="117"/>
      <c r="G533" s="118" t="s">
        <v>14058</v>
      </c>
      <c r="H533" s="119">
        <v>599</v>
      </c>
      <c r="I533" s="120">
        <v>0.01</v>
      </c>
      <c r="J533" s="126">
        <f t="shared" si="16"/>
        <v>593.01</v>
      </c>
    </row>
    <row r="534" spans="1:10" ht="31.5">
      <c r="A534" s="33">
        <f t="shared" si="17"/>
        <v>530</v>
      </c>
      <c r="B534" s="116" t="s">
        <v>203</v>
      </c>
      <c r="C534" s="117" t="s">
        <v>15088</v>
      </c>
      <c r="D534" s="117" t="s">
        <v>15089</v>
      </c>
      <c r="E534" s="117" t="s">
        <v>211</v>
      </c>
      <c r="F534" s="117"/>
      <c r="G534" s="118" t="s">
        <v>14058</v>
      </c>
      <c r="H534" s="119">
        <v>459</v>
      </c>
      <c r="I534" s="120">
        <v>0.01</v>
      </c>
      <c r="J534" s="126">
        <f t="shared" si="16"/>
        <v>454.40999999999997</v>
      </c>
    </row>
    <row r="535" spans="1:10" ht="31.5">
      <c r="A535" s="33">
        <f t="shared" si="17"/>
        <v>531</v>
      </c>
      <c r="B535" s="116" t="s">
        <v>203</v>
      </c>
      <c r="C535" s="117" t="s">
        <v>15090</v>
      </c>
      <c r="D535" s="117" t="s">
        <v>15091</v>
      </c>
      <c r="E535" s="117" t="s">
        <v>211</v>
      </c>
      <c r="F535" s="117"/>
      <c r="G535" s="118" t="s">
        <v>14058</v>
      </c>
      <c r="H535" s="119">
        <v>519</v>
      </c>
      <c r="I535" s="120">
        <v>0.01</v>
      </c>
      <c r="J535" s="126">
        <f t="shared" si="16"/>
        <v>513.80999999999995</v>
      </c>
    </row>
    <row r="536" spans="1:10" ht="31.5">
      <c r="A536" s="33">
        <f t="shared" si="17"/>
        <v>532</v>
      </c>
      <c r="B536" s="116" t="s">
        <v>203</v>
      </c>
      <c r="C536" s="117" t="s">
        <v>15092</v>
      </c>
      <c r="D536" s="117" t="s">
        <v>15093</v>
      </c>
      <c r="E536" s="117" t="s">
        <v>211</v>
      </c>
      <c r="F536" s="117"/>
      <c r="G536" s="118" t="s">
        <v>14058</v>
      </c>
      <c r="H536" s="119">
        <v>549</v>
      </c>
      <c r="I536" s="120">
        <v>0.01</v>
      </c>
      <c r="J536" s="126">
        <f t="shared" si="16"/>
        <v>543.51</v>
      </c>
    </row>
    <row r="537" spans="1:10" ht="31.5">
      <c r="A537" s="33">
        <f t="shared" si="17"/>
        <v>533</v>
      </c>
      <c r="B537" s="116" t="s">
        <v>203</v>
      </c>
      <c r="C537" s="117" t="s">
        <v>15094</v>
      </c>
      <c r="D537" s="117" t="s">
        <v>15095</v>
      </c>
      <c r="E537" s="117" t="s">
        <v>211</v>
      </c>
      <c r="F537" s="117"/>
      <c r="G537" s="118" t="s">
        <v>14058</v>
      </c>
      <c r="H537" s="119">
        <v>599</v>
      </c>
      <c r="I537" s="120">
        <v>0.01</v>
      </c>
      <c r="J537" s="126">
        <f t="shared" si="16"/>
        <v>593.01</v>
      </c>
    </row>
    <row r="538" spans="1:10" ht="31.5">
      <c r="A538" s="33">
        <f t="shared" si="17"/>
        <v>534</v>
      </c>
      <c r="B538" s="116" t="s">
        <v>203</v>
      </c>
      <c r="C538" s="117" t="s">
        <v>15096</v>
      </c>
      <c r="D538" s="117" t="s">
        <v>15097</v>
      </c>
      <c r="E538" s="117" t="s">
        <v>211</v>
      </c>
      <c r="F538" s="117"/>
      <c r="G538" s="118" t="s">
        <v>14058</v>
      </c>
      <c r="H538" s="119">
        <v>99</v>
      </c>
      <c r="I538" s="120">
        <v>0.01</v>
      </c>
      <c r="J538" s="126">
        <f t="shared" si="16"/>
        <v>98.01</v>
      </c>
    </row>
    <row r="539" spans="1:10" ht="15.75">
      <c r="A539" s="33">
        <f t="shared" si="17"/>
        <v>535</v>
      </c>
      <c r="B539" s="116" t="s">
        <v>203</v>
      </c>
      <c r="C539" s="117" t="s">
        <v>15098</v>
      </c>
      <c r="D539" s="117" t="s">
        <v>15099</v>
      </c>
      <c r="E539" s="117" t="s">
        <v>211</v>
      </c>
      <c r="F539" s="117"/>
      <c r="G539" s="118" t="s">
        <v>14058</v>
      </c>
      <c r="H539" s="119">
        <v>69</v>
      </c>
      <c r="I539" s="120">
        <v>0.01</v>
      </c>
      <c r="J539" s="126">
        <f t="shared" si="16"/>
        <v>68.31</v>
      </c>
    </row>
    <row r="540" spans="1:10" ht="15.75">
      <c r="A540" s="33">
        <f t="shared" si="17"/>
        <v>536</v>
      </c>
      <c r="B540" s="116" t="s">
        <v>203</v>
      </c>
      <c r="C540" s="117" t="s">
        <v>15100</v>
      </c>
      <c r="D540" s="117" t="s">
        <v>15101</v>
      </c>
      <c r="E540" s="117" t="s">
        <v>211</v>
      </c>
      <c r="F540" s="117"/>
      <c r="G540" s="118" t="s">
        <v>14058</v>
      </c>
      <c r="H540" s="119">
        <v>99</v>
      </c>
      <c r="I540" s="120">
        <v>0.01</v>
      </c>
      <c r="J540" s="126">
        <f t="shared" si="16"/>
        <v>98.01</v>
      </c>
    </row>
    <row r="541" spans="1:10" ht="15.75">
      <c r="A541" s="33">
        <f t="shared" si="17"/>
        <v>537</v>
      </c>
      <c r="B541" s="116" t="s">
        <v>203</v>
      </c>
      <c r="C541" s="117" t="s">
        <v>15102</v>
      </c>
      <c r="D541" s="117" t="s">
        <v>15103</v>
      </c>
      <c r="E541" s="117" t="s">
        <v>211</v>
      </c>
      <c r="F541" s="117"/>
      <c r="G541" s="118" t="s">
        <v>14058</v>
      </c>
      <c r="H541" s="119">
        <v>12</v>
      </c>
      <c r="I541" s="120">
        <v>0.01</v>
      </c>
      <c r="J541" s="126">
        <f t="shared" si="16"/>
        <v>11.879999999999999</v>
      </c>
    </row>
    <row r="542" spans="1:10" ht="31.5">
      <c r="A542" s="33">
        <f t="shared" si="17"/>
        <v>538</v>
      </c>
      <c r="B542" s="116" t="s">
        <v>203</v>
      </c>
      <c r="C542" s="117" t="s">
        <v>15104</v>
      </c>
      <c r="D542" s="117" t="s">
        <v>15105</v>
      </c>
      <c r="E542" s="117" t="s">
        <v>211</v>
      </c>
      <c r="F542" s="117"/>
      <c r="G542" s="118" t="s">
        <v>14058</v>
      </c>
      <c r="H542" s="119">
        <v>29</v>
      </c>
      <c r="I542" s="120">
        <v>0.01</v>
      </c>
      <c r="J542" s="126">
        <f t="shared" si="16"/>
        <v>28.71</v>
      </c>
    </row>
    <row r="543" spans="1:10" ht="15.75">
      <c r="A543" s="33">
        <f t="shared" si="17"/>
        <v>539</v>
      </c>
      <c r="B543" s="116" t="s">
        <v>203</v>
      </c>
      <c r="C543" s="117" t="s">
        <v>15106</v>
      </c>
      <c r="D543" s="117" t="s">
        <v>15107</v>
      </c>
      <c r="E543" s="117" t="s">
        <v>211</v>
      </c>
      <c r="F543" s="117"/>
      <c r="G543" s="118" t="s">
        <v>14058</v>
      </c>
      <c r="H543" s="119">
        <v>59</v>
      </c>
      <c r="I543" s="120">
        <v>0.01</v>
      </c>
      <c r="J543" s="126">
        <f t="shared" si="16"/>
        <v>58.41</v>
      </c>
    </row>
    <row r="544" spans="1:10" ht="15.75">
      <c r="A544" s="33">
        <f t="shared" si="17"/>
        <v>540</v>
      </c>
      <c r="B544" s="116" t="s">
        <v>203</v>
      </c>
      <c r="C544" s="117" t="s">
        <v>15108</v>
      </c>
      <c r="D544" s="117" t="s">
        <v>15109</v>
      </c>
      <c r="E544" s="117" t="s">
        <v>211</v>
      </c>
      <c r="F544" s="117"/>
      <c r="G544" s="118" t="s">
        <v>14058</v>
      </c>
      <c r="H544" s="119">
        <v>89</v>
      </c>
      <c r="I544" s="120">
        <v>0.01</v>
      </c>
      <c r="J544" s="126">
        <f t="shared" si="16"/>
        <v>88.11</v>
      </c>
    </row>
    <row r="545" spans="1:10" ht="31.5">
      <c r="A545" s="33">
        <f t="shared" si="17"/>
        <v>541</v>
      </c>
      <c r="B545" s="116" t="s">
        <v>203</v>
      </c>
      <c r="C545" s="117" t="s">
        <v>15110</v>
      </c>
      <c r="D545" s="117" t="s">
        <v>15111</v>
      </c>
      <c r="E545" s="117" t="s">
        <v>211</v>
      </c>
      <c r="F545" s="117"/>
      <c r="G545" s="118" t="s">
        <v>14058</v>
      </c>
      <c r="H545" s="119">
        <v>149</v>
      </c>
      <c r="I545" s="120">
        <v>0.01</v>
      </c>
      <c r="J545" s="126">
        <f t="shared" si="16"/>
        <v>147.51</v>
      </c>
    </row>
    <row r="546" spans="1:10" ht="15.75">
      <c r="A546" s="33">
        <f t="shared" si="17"/>
        <v>542</v>
      </c>
      <c r="B546" s="116" t="s">
        <v>203</v>
      </c>
      <c r="C546" s="117" t="s">
        <v>15112</v>
      </c>
      <c r="D546" s="117" t="s">
        <v>15113</v>
      </c>
      <c r="E546" s="117" t="s">
        <v>211</v>
      </c>
      <c r="F546" s="117"/>
      <c r="G546" s="118" t="s">
        <v>14058</v>
      </c>
      <c r="H546" s="119">
        <v>129</v>
      </c>
      <c r="I546" s="120">
        <v>0.01</v>
      </c>
      <c r="J546" s="126">
        <f t="shared" si="16"/>
        <v>127.71</v>
      </c>
    </row>
    <row r="547" spans="1:10" ht="31.5">
      <c r="A547" s="33">
        <f t="shared" si="17"/>
        <v>543</v>
      </c>
      <c r="B547" s="116" t="s">
        <v>203</v>
      </c>
      <c r="C547" s="117" t="s">
        <v>15114</v>
      </c>
      <c r="D547" s="117" t="s">
        <v>15115</v>
      </c>
      <c r="E547" s="117" t="s">
        <v>211</v>
      </c>
      <c r="F547" s="117"/>
      <c r="G547" s="118" t="s">
        <v>14058</v>
      </c>
      <c r="H547" s="119">
        <v>169</v>
      </c>
      <c r="I547" s="120">
        <v>0.01</v>
      </c>
      <c r="J547" s="126">
        <f t="shared" si="16"/>
        <v>167.31</v>
      </c>
    </row>
    <row r="548" spans="1:10" ht="15.75">
      <c r="A548" s="33">
        <f t="shared" si="17"/>
        <v>544</v>
      </c>
      <c r="B548" s="116" t="s">
        <v>203</v>
      </c>
      <c r="C548" s="117" t="s">
        <v>15116</v>
      </c>
      <c r="D548" s="117" t="s">
        <v>15117</v>
      </c>
      <c r="E548" s="117" t="s">
        <v>211</v>
      </c>
      <c r="F548" s="117"/>
      <c r="G548" s="118" t="s">
        <v>14058</v>
      </c>
      <c r="H548" s="119">
        <v>129</v>
      </c>
      <c r="I548" s="120">
        <v>0.01</v>
      </c>
      <c r="J548" s="126">
        <f t="shared" si="16"/>
        <v>127.71</v>
      </c>
    </row>
    <row r="549" spans="1:10" ht="15.75">
      <c r="A549" s="33">
        <f t="shared" si="17"/>
        <v>545</v>
      </c>
      <c r="B549" s="116" t="s">
        <v>203</v>
      </c>
      <c r="C549" s="117" t="s">
        <v>15118</v>
      </c>
      <c r="D549" s="117" t="s">
        <v>15119</v>
      </c>
      <c r="E549" s="117" t="s">
        <v>211</v>
      </c>
      <c r="F549" s="117"/>
      <c r="G549" s="118" t="s">
        <v>14058</v>
      </c>
      <c r="H549" s="119">
        <v>159</v>
      </c>
      <c r="I549" s="120">
        <v>0.01</v>
      </c>
      <c r="J549" s="126">
        <f t="shared" si="16"/>
        <v>157.41</v>
      </c>
    </row>
    <row r="550" spans="1:10" ht="15.75">
      <c r="A550" s="33">
        <f t="shared" si="17"/>
        <v>546</v>
      </c>
      <c r="B550" s="116" t="s">
        <v>203</v>
      </c>
      <c r="C550" s="117" t="s">
        <v>15120</v>
      </c>
      <c r="D550" s="117" t="s">
        <v>15121</v>
      </c>
      <c r="E550" s="117" t="s">
        <v>211</v>
      </c>
      <c r="F550" s="117"/>
      <c r="G550" s="118" t="s">
        <v>14058</v>
      </c>
      <c r="H550" s="119">
        <v>289</v>
      </c>
      <c r="I550" s="120">
        <v>0.01</v>
      </c>
      <c r="J550" s="126">
        <f t="shared" si="16"/>
        <v>286.11</v>
      </c>
    </row>
    <row r="551" spans="1:10" ht="15.75">
      <c r="A551" s="33">
        <f t="shared" si="17"/>
        <v>547</v>
      </c>
      <c r="B551" s="116" t="s">
        <v>203</v>
      </c>
      <c r="C551" s="117" t="s">
        <v>15122</v>
      </c>
      <c r="D551" s="117" t="s">
        <v>15123</v>
      </c>
      <c r="E551" s="117" t="s">
        <v>211</v>
      </c>
      <c r="F551" s="117"/>
      <c r="G551" s="118" t="s">
        <v>14058</v>
      </c>
      <c r="H551" s="119">
        <v>229</v>
      </c>
      <c r="I551" s="120">
        <v>0.01</v>
      </c>
      <c r="J551" s="126">
        <f t="shared" si="16"/>
        <v>226.71</v>
      </c>
    </row>
    <row r="552" spans="1:10" ht="15.75">
      <c r="A552" s="33">
        <f t="shared" si="17"/>
        <v>548</v>
      </c>
      <c r="B552" s="116" t="s">
        <v>203</v>
      </c>
      <c r="C552" s="117" t="s">
        <v>15124</v>
      </c>
      <c r="D552" s="117" t="s">
        <v>15125</v>
      </c>
      <c r="E552" s="117" t="s">
        <v>211</v>
      </c>
      <c r="F552" s="117"/>
      <c r="G552" s="118" t="s">
        <v>14058</v>
      </c>
      <c r="H552" s="119">
        <v>229</v>
      </c>
      <c r="I552" s="120">
        <v>0.01</v>
      </c>
      <c r="J552" s="126">
        <f t="shared" si="16"/>
        <v>226.71</v>
      </c>
    </row>
    <row r="553" spans="1:10" ht="31.5">
      <c r="A553" s="33">
        <f t="shared" si="17"/>
        <v>549</v>
      </c>
      <c r="B553" s="116" t="s">
        <v>203</v>
      </c>
      <c r="C553" s="117" t="s">
        <v>15126</v>
      </c>
      <c r="D553" s="117" t="s">
        <v>15127</v>
      </c>
      <c r="E553" s="117" t="s">
        <v>211</v>
      </c>
      <c r="F553" s="117"/>
      <c r="G553" s="118" t="s">
        <v>14058</v>
      </c>
      <c r="H553" s="119">
        <v>429</v>
      </c>
      <c r="I553" s="120">
        <v>0.01</v>
      </c>
      <c r="J553" s="126">
        <f t="shared" si="16"/>
        <v>424.71</v>
      </c>
    </row>
    <row r="554" spans="1:10" ht="15.75">
      <c r="A554" s="33">
        <f t="shared" si="17"/>
        <v>550</v>
      </c>
      <c r="B554" s="116" t="s">
        <v>203</v>
      </c>
      <c r="C554" s="117" t="s">
        <v>15128</v>
      </c>
      <c r="D554" s="117" t="s">
        <v>15129</v>
      </c>
      <c r="E554" s="117" t="s">
        <v>211</v>
      </c>
      <c r="F554" s="117"/>
      <c r="G554" s="118" t="s">
        <v>14058</v>
      </c>
      <c r="H554" s="119">
        <v>399</v>
      </c>
      <c r="I554" s="120">
        <v>0.01</v>
      </c>
      <c r="J554" s="126">
        <f t="shared" si="16"/>
        <v>395.01</v>
      </c>
    </row>
    <row r="555" spans="1:10" ht="15.75">
      <c r="A555" s="33">
        <f t="shared" si="17"/>
        <v>551</v>
      </c>
      <c r="B555" s="116" t="s">
        <v>203</v>
      </c>
      <c r="C555" s="117" t="s">
        <v>15130</v>
      </c>
      <c r="D555" s="117" t="s">
        <v>15131</v>
      </c>
      <c r="E555" s="117" t="s">
        <v>211</v>
      </c>
      <c r="F555" s="117"/>
      <c r="G555" s="118" t="s">
        <v>14058</v>
      </c>
      <c r="H555" s="119">
        <v>399</v>
      </c>
      <c r="I555" s="120">
        <v>0.01</v>
      </c>
      <c r="J555" s="126">
        <f t="shared" si="16"/>
        <v>395.01</v>
      </c>
    </row>
    <row r="556" spans="1:10" ht="31.5">
      <c r="A556" s="33">
        <f t="shared" si="17"/>
        <v>552</v>
      </c>
      <c r="B556" s="116" t="s">
        <v>203</v>
      </c>
      <c r="C556" s="117" t="s">
        <v>15132</v>
      </c>
      <c r="D556" s="117" t="s">
        <v>15133</v>
      </c>
      <c r="E556" s="117" t="s">
        <v>211</v>
      </c>
      <c r="F556" s="117"/>
      <c r="G556" s="118" t="s">
        <v>14058</v>
      </c>
      <c r="H556" s="119">
        <v>119</v>
      </c>
      <c r="I556" s="120">
        <v>0.01</v>
      </c>
      <c r="J556" s="126">
        <f t="shared" si="16"/>
        <v>117.81</v>
      </c>
    </row>
    <row r="557" spans="1:10" ht="15.75">
      <c r="A557" s="33">
        <f t="shared" si="17"/>
        <v>553</v>
      </c>
      <c r="B557" s="116" t="s">
        <v>203</v>
      </c>
      <c r="C557" s="117" t="s">
        <v>15134</v>
      </c>
      <c r="D557" s="117" t="s">
        <v>15135</v>
      </c>
      <c r="E557" s="117" t="s">
        <v>211</v>
      </c>
      <c r="F557" s="117"/>
      <c r="G557" s="118" t="s">
        <v>14058</v>
      </c>
      <c r="H557" s="119">
        <v>69</v>
      </c>
      <c r="I557" s="120">
        <v>0.01</v>
      </c>
      <c r="J557" s="126">
        <f t="shared" si="16"/>
        <v>68.31</v>
      </c>
    </row>
    <row r="558" spans="1:10" ht="15.75">
      <c r="A558" s="33">
        <f t="shared" si="17"/>
        <v>554</v>
      </c>
      <c r="B558" s="116" t="s">
        <v>203</v>
      </c>
      <c r="C558" s="117" t="s">
        <v>15136</v>
      </c>
      <c r="D558" s="117" t="s">
        <v>15137</v>
      </c>
      <c r="E558" s="117" t="s">
        <v>211</v>
      </c>
      <c r="F558" s="117"/>
      <c r="G558" s="118" t="s">
        <v>14058</v>
      </c>
      <c r="H558" s="119">
        <v>189</v>
      </c>
      <c r="I558" s="120">
        <v>0.01</v>
      </c>
      <c r="J558" s="126">
        <f t="shared" si="16"/>
        <v>187.10999999999999</v>
      </c>
    </row>
    <row r="559" spans="1:10" ht="15.75">
      <c r="A559" s="33">
        <f t="shared" si="17"/>
        <v>555</v>
      </c>
      <c r="B559" s="116" t="s">
        <v>203</v>
      </c>
      <c r="C559" s="117" t="s">
        <v>15138</v>
      </c>
      <c r="D559" s="117" t="s">
        <v>15139</v>
      </c>
      <c r="E559" s="117" t="s">
        <v>211</v>
      </c>
      <c r="F559" s="117"/>
      <c r="G559" s="118" t="s">
        <v>14058</v>
      </c>
      <c r="H559" s="119">
        <v>169</v>
      </c>
      <c r="I559" s="120">
        <v>0.01</v>
      </c>
      <c r="J559" s="126">
        <f t="shared" si="16"/>
        <v>167.31</v>
      </c>
    </row>
    <row r="560" spans="1:10" ht="15.75">
      <c r="A560" s="33">
        <f t="shared" si="17"/>
        <v>556</v>
      </c>
      <c r="B560" s="116" t="s">
        <v>203</v>
      </c>
      <c r="C560" s="117" t="s">
        <v>15140</v>
      </c>
      <c r="D560" s="117" t="s">
        <v>15141</v>
      </c>
      <c r="E560" s="117" t="s">
        <v>211</v>
      </c>
      <c r="F560" s="117"/>
      <c r="G560" s="118" t="s">
        <v>14058</v>
      </c>
      <c r="H560" s="119">
        <v>89</v>
      </c>
      <c r="I560" s="120">
        <v>0.01</v>
      </c>
      <c r="J560" s="126">
        <f t="shared" si="16"/>
        <v>88.11</v>
      </c>
    </row>
    <row r="561" spans="1:10" ht="15.75">
      <c r="A561" s="33">
        <f t="shared" si="17"/>
        <v>557</v>
      </c>
      <c r="B561" s="116" t="s">
        <v>203</v>
      </c>
      <c r="C561" s="117" t="s">
        <v>15142</v>
      </c>
      <c r="D561" s="117" t="s">
        <v>15143</v>
      </c>
      <c r="E561" s="117" t="s">
        <v>211</v>
      </c>
      <c r="F561" s="117"/>
      <c r="G561" s="118" t="s">
        <v>14058</v>
      </c>
      <c r="H561" s="119">
        <v>139</v>
      </c>
      <c r="I561" s="120">
        <v>0.01</v>
      </c>
      <c r="J561" s="126">
        <f t="shared" si="16"/>
        <v>137.60999999999999</v>
      </c>
    </row>
    <row r="562" spans="1:10" ht="31.5">
      <c r="A562" s="33">
        <f t="shared" si="17"/>
        <v>558</v>
      </c>
      <c r="B562" s="116" t="s">
        <v>203</v>
      </c>
      <c r="C562" s="117" t="s">
        <v>15144</v>
      </c>
      <c r="D562" s="117" t="s">
        <v>15145</v>
      </c>
      <c r="E562" s="117" t="s">
        <v>211</v>
      </c>
      <c r="F562" s="117"/>
      <c r="G562" s="118" t="s">
        <v>14058</v>
      </c>
      <c r="H562" s="119">
        <v>149</v>
      </c>
      <c r="I562" s="120">
        <v>0.01</v>
      </c>
      <c r="J562" s="126">
        <f t="shared" si="16"/>
        <v>147.51</v>
      </c>
    </row>
    <row r="563" spans="1:10" ht="15.75">
      <c r="A563" s="33">
        <f t="shared" si="17"/>
        <v>559</v>
      </c>
      <c r="B563" s="116" t="s">
        <v>203</v>
      </c>
      <c r="C563" s="117" t="s">
        <v>15146</v>
      </c>
      <c r="D563" s="117" t="s">
        <v>15147</v>
      </c>
      <c r="E563" s="117" t="s">
        <v>211</v>
      </c>
      <c r="F563" s="117"/>
      <c r="G563" s="118" t="s">
        <v>14058</v>
      </c>
      <c r="H563" s="119">
        <v>15</v>
      </c>
      <c r="I563" s="120">
        <v>0.01</v>
      </c>
      <c r="J563" s="126">
        <f t="shared" si="16"/>
        <v>14.85</v>
      </c>
    </row>
    <row r="564" spans="1:10" ht="15.75">
      <c r="A564" s="33">
        <f t="shared" si="17"/>
        <v>560</v>
      </c>
      <c r="B564" s="116" t="s">
        <v>203</v>
      </c>
      <c r="C564" s="117" t="s">
        <v>15148</v>
      </c>
      <c r="D564" s="117" t="s">
        <v>15149</v>
      </c>
      <c r="E564" s="117" t="s">
        <v>211</v>
      </c>
      <c r="F564" s="117"/>
      <c r="G564" s="118" t="s">
        <v>14058</v>
      </c>
      <c r="H564" s="119">
        <v>9</v>
      </c>
      <c r="I564" s="120">
        <v>0.01</v>
      </c>
      <c r="J564" s="126">
        <f t="shared" si="16"/>
        <v>8.91</v>
      </c>
    </row>
    <row r="565" spans="1:10" ht="15.75">
      <c r="A565" s="33">
        <f t="shared" si="17"/>
        <v>561</v>
      </c>
      <c r="B565" s="116" t="s">
        <v>203</v>
      </c>
      <c r="C565" s="117" t="s">
        <v>15150</v>
      </c>
      <c r="D565" s="117" t="s">
        <v>15151</v>
      </c>
      <c r="E565" s="117" t="s">
        <v>211</v>
      </c>
      <c r="F565" s="117"/>
      <c r="G565" s="118" t="s">
        <v>14058</v>
      </c>
      <c r="H565" s="119">
        <v>15</v>
      </c>
      <c r="I565" s="120">
        <v>0.01</v>
      </c>
      <c r="J565" s="126">
        <f t="shared" si="16"/>
        <v>14.85</v>
      </c>
    </row>
    <row r="566" spans="1:10" ht="31.5">
      <c r="A566" s="33">
        <f t="shared" si="17"/>
        <v>562</v>
      </c>
      <c r="B566" s="116" t="s">
        <v>203</v>
      </c>
      <c r="C566" s="117" t="s">
        <v>15152</v>
      </c>
      <c r="D566" s="117" t="s">
        <v>15153</v>
      </c>
      <c r="E566" s="117" t="s">
        <v>211</v>
      </c>
      <c r="F566" s="117"/>
      <c r="G566" s="118" t="s">
        <v>14058</v>
      </c>
      <c r="H566" s="119">
        <v>9</v>
      </c>
      <c r="I566" s="120">
        <v>0.01</v>
      </c>
      <c r="J566" s="126">
        <f t="shared" si="16"/>
        <v>8.91</v>
      </c>
    </row>
    <row r="567" spans="1:10" ht="15.75">
      <c r="A567" s="33">
        <f t="shared" si="17"/>
        <v>563</v>
      </c>
      <c r="B567" s="116" t="s">
        <v>203</v>
      </c>
      <c r="C567" s="117" t="s">
        <v>15154</v>
      </c>
      <c r="D567" s="117" t="s">
        <v>15155</v>
      </c>
      <c r="E567" s="117" t="s">
        <v>211</v>
      </c>
      <c r="F567" s="117"/>
      <c r="G567" s="118" t="s">
        <v>14058</v>
      </c>
      <c r="H567" s="119">
        <v>25</v>
      </c>
      <c r="I567" s="120">
        <v>0.01</v>
      </c>
      <c r="J567" s="126">
        <f t="shared" si="16"/>
        <v>24.75</v>
      </c>
    </row>
    <row r="568" spans="1:10" ht="15.75">
      <c r="A568" s="33">
        <f t="shared" si="17"/>
        <v>564</v>
      </c>
      <c r="B568" s="116" t="s">
        <v>203</v>
      </c>
      <c r="C568" s="117" t="s">
        <v>15156</v>
      </c>
      <c r="D568" s="117" t="s">
        <v>15157</v>
      </c>
      <c r="E568" s="117" t="s">
        <v>211</v>
      </c>
      <c r="F568" s="117"/>
      <c r="G568" s="118" t="s">
        <v>14058</v>
      </c>
      <c r="H568" s="119">
        <v>15</v>
      </c>
      <c r="I568" s="120">
        <v>0.01</v>
      </c>
      <c r="J568" s="126">
        <f t="shared" si="16"/>
        <v>14.85</v>
      </c>
    </row>
    <row r="569" spans="1:10" ht="15.75">
      <c r="A569" s="33">
        <f t="shared" si="17"/>
        <v>565</v>
      </c>
      <c r="B569" s="116" t="s">
        <v>203</v>
      </c>
      <c r="C569" s="117" t="s">
        <v>15158</v>
      </c>
      <c r="D569" s="117" t="s">
        <v>15159</v>
      </c>
      <c r="E569" s="117" t="s">
        <v>211</v>
      </c>
      <c r="F569" s="117"/>
      <c r="G569" s="118" t="s">
        <v>14058</v>
      </c>
      <c r="H569" s="119">
        <v>15.98</v>
      </c>
      <c r="I569" s="120">
        <v>0.01</v>
      </c>
      <c r="J569" s="126">
        <f t="shared" si="16"/>
        <v>15.8202</v>
      </c>
    </row>
    <row r="570" spans="1:10" ht="15.75">
      <c r="A570" s="33">
        <f t="shared" si="17"/>
        <v>566</v>
      </c>
      <c r="B570" s="116" t="s">
        <v>203</v>
      </c>
      <c r="C570" s="117" t="s">
        <v>15160</v>
      </c>
      <c r="D570" s="117" t="s">
        <v>15161</v>
      </c>
      <c r="E570" s="117" t="s">
        <v>211</v>
      </c>
      <c r="F570" s="117"/>
      <c r="G570" s="118" t="s">
        <v>14058</v>
      </c>
      <c r="H570" s="119">
        <v>17.79</v>
      </c>
      <c r="I570" s="120">
        <v>0.01</v>
      </c>
      <c r="J570" s="126">
        <f t="shared" si="16"/>
        <v>17.612099999999998</v>
      </c>
    </row>
    <row r="571" spans="1:10" ht="15.75">
      <c r="A571" s="33">
        <f t="shared" si="17"/>
        <v>567</v>
      </c>
      <c r="B571" s="116" t="s">
        <v>203</v>
      </c>
      <c r="C571" s="117" t="s">
        <v>15162</v>
      </c>
      <c r="D571" s="117" t="s">
        <v>15163</v>
      </c>
      <c r="E571" s="117" t="s">
        <v>211</v>
      </c>
      <c r="F571" s="117"/>
      <c r="G571" s="118" t="s">
        <v>14058</v>
      </c>
      <c r="H571" s="119">
        <v>11.3</v>
      </c>
      <c r="I571" s="120">
        <v>0.01</v>
      </c>
      <c r="J571" s="126">
        <f t="shared" si="16"/>
        <v>11.187000000000001</v>
      </c>
    </row>
    <row r="572" spans="1:10" ht="15.75">
      <c r="A572" s="33">
        <f t="shared" si="17"/>
        <v>568</v>
      </c>
      <c r="B572" s="116" t="s">
        <v>203</v>
      </c>
      <c r="C572" s="117" t="s">
        <v>15164</v>
      </c>
      <c r="D572" s="117" t="s">
        <v>15165</v>
      </c>
      <c r="E572" s="117" t="s">
        <v>211</v>
      </c>
      <c r="F572" s="117"/>
      <c r="G572" s="118" t="s">
        <v>14058</v>
      </c>
      <c r="H572" s="119">
        <v>17.440000000000001</v>
      </c>
      <c r="I572" s="120">
        <v>0.01</v>
      </c>
      <c r="J572" s="126">
        <f t="shared" si="16"/>
        <v>17.265600000000003</v>
      </c>
    </row>
    <row r="573" spans="1:10" ht="15.75">
      <c r="A573" s="33">
        <f t="shared" si="17"/>
        <v>569</v>
      </c>
      <c r="B573" s="116" t="s">
        <v>203</v>
      </c>
      <c r="C573" s="117" t="s">
        <v>15166</v>
      </c>
      <c r="D573" s="117" t="s">
        <v>15167</v>
      </c>
      <c r="E573" s="117" t="s">
        <v>211</v>
      </c>
      <c r="F573" s="117"/>
      <c r="G573" s="118" t="s">
        <v>14058</v>
      </c>
      <c r="H573" s="119">
        <v>18.73</v>
      </c>
      <c r="I573" s="120">
        <v>0.01</v>
      </c>
      <c r="J573" s="126">
        <f t="shared" si="16"/>
        <v>18.5427</v>
      </c>
    </row>
    <row r="574" spans="1:10" ht="15.75">
      <c r="A574" s="33">
        <f t="shared" si="17"/>
        <v>570</v>
      </c>
      <c r="B574" s="116" t="s">
        <v>203</v>
      </c>
      <c r="C574" s="117" t="s">
        <v>15168</v>
      </c>
      <c r="D574" s="117" t="s">
        <v>15169</v>
      </c>
      <c r="E574" s="117" t="s">
        <v>211</v>
      </c>
      <c r="F574" s="117"/>
      <c r="G574" s="118" t="s">
        <v>14058</v>
      </c>
      <c r="H574" s="119">
        <v>12.49</v>
      </c>
      <c r="I574" s="120">
        <v>0.01</v>
      </c>
      <c r="J574" s="126">
        <f t="shared" si="16"/>
        <v>12.3651</v>
      </c>
    </row>
    <row r="575" spans="1:10" ht="15.75">
      <c r="A575" s="33">
        <f t="shared" si="17"/>
        <v>571</v>
      </c>
      <c r="B575" s="116" t="s">
        <v>203</v>
      </c>
      <c r="C575" s="117" t="s">
        <v>15170</v>
      </c>
      <c r="D575" s="117" t="s">
        <v>15171</v>
      </c>
      <c r="E575" s="117" t="s">
        <v>211</v>
      </c>
      <c r="F575" s="117"/>
      <c r="G575" s="118" t="s">
        <v>14058</v>
      </c>
      <c r="H575" s="119">
        <v>21.84</v>
      </c>
      <c r="I575" s="120">
        <v>0.01</v>
      </c>
      <c r="J575" s="126">
        <f t="shared" si="16"/>
        <v>21.621600000000001</v>
      </c>
    </row>
    <row r="576" spans="1:10" ht="15.75">
      <c r="A576" s="33">
        <f t="shared" si="17"/>
        <v>572</v>
      </c>
      <c r="B576" s="116" t="s">
        <v>203</v>
      </c>
      <c r="C576" s="117" t="s">
        <v>15172</v>
      </c>
      <c r="D576" s="117" t="s">
        <v>15173</v>
      </c>
      <c r="E576" s="117" t="s">
        <v>211</v>
      </c>
      <c r="F576" s="117"/>
      <c r="G576" s="118" t="s">
        <v>14058</v>
      </c>
      <c r="H576" s="119">
        <v>21.53</v>
      </c>
      <c r="I576" s="120">
        <v>0.01</v>
      </c>
      <c r="J576" s="126">
        <f t="shared" si="16"/>
        <v>21.314700000000002</v>
      </c>
    </row>
    <row r="577" spans="1:10" ht="15.75">
      <c r="A577" s="33">
        <f t="shared" si="17"/>
        <v>573</v>
      </c>
      <c r="B577" s="116" t="s">
        <v>203</v>
      </c>
      <c r="C577" s="117" t="s">
        <v>15174</v>
      </c>
      <c r="D577" s="117" t="s">
        <v>15175</v>
      </c>
      <c r="E577" s="117" t="s">
        <v>211</v>
      </c>
      <c r="F577" s="117"/>
      <c r="G577" s="118" t="s">
        <v>14058</v>
      </c>
      <c r="H577" s="119">
        <v>15.62</v>
      </c>
      <c r="I577" s="120">
        <v>0.01</v>
      </c>
      <c r="J577" s="126">
        <f t="shared" si="16"/>
        <v>15.463799999999999</v>
      </c>
    </row>
    <row r="578" spans="1:10" ht="15.75">
      <c r="A578" s="33">
        <f t="shared" si="17"/>
        <v>574</v>
      </c>
      <c r="B578" s="116" t="s">
        <v>203</v>
      </c>
      <c r="C578" s="117" t="s">
        <v>15176</v>
      </c>
      <c r="D578" s="117" t="s">
        <v>15177</v>
      </c>
      <c r="E578" s="117" t="s">
        <v>211</v>
      </c>
      <c r="F578" s="117"/>
      <c r="G578" s="118" t="s">
        <v>14058</v>
      </c>
      <c r="H578" s="119">
        <v>17.329999999999998</v>
      </c>
      <c r="I578" s="120">
        <v>0.01</v>
      </c>
      <c r="J578" s="126">
        <f t="shared" si="16"/>
        <v>17.156699999999997</v>
      </c>
    </row>
    <row r="579" spans="1:10" ht="15.75">
      <c r="A579" s="33">
        <f t="shared" si="17"/>
        <v>575</v>
      </c>
      <c r="B579" s="116" t="s">
        <v>203</v>
      </c>
      <c r="C579" s="117" t="s">
        <v>15178</v>
      </c>
      <c r="D579" s="117" t="s">
        <v>15179</v>
      </c>
      <c r="E579" s="117" t="s">
        <v>211</v>
      </c>
      <c r="F579" s="117"/>
      <c r="G579" s="118" t="s">
        <v>14058</v>
      </c>
      <c r="H579" s="119">
        <v>11</v>
      </c>
      <c r="I579" s="120">
        <v>0.01</v>
      </c>
      <c r="J579" s="126">
        <f t="shared" si="16"/>
        <v>10.89</v>
      </c>
    </row>
    <row r="580" spans="1:10" ht="15.75">
      <c r="A580" s="33">
        <f t="shared" si="17"/>
        <v>576</v>
      </c>
      <c r="B580" s="116" t="s">
        <v>203</v>
      </c>
      <c r="C580" s="117" t="s">
        <v>15180</v>
      </c>
      <c r="D580" s="117" t="s">
        <v>15181</v>
      </c>
      <c r="E580" s="117" t="s">
        <v>211</v>
      </c>
      <c r="F580" s="117"/>
      <c r="G580" s="118" t="s">
        <v>14058</v>
      </c>
      <c r="H580" s="119">
        <v>15.26</v>
      </c>
      <c r="I580" s="120">
        <v>0.01</v>
      </c>
      <c r="J580" s="126">
        <f t="shared" si="16"/>
        <v>15.1074</v>
      </c>
    </row>
    <row r="581" spans="1:10" ht="15.75">
      <c r="A581" s="33">
        <f t="shared" si="17"/>
        <v>577</v>
      </c>
      <c r="B581" s="116" t="s">
        <v>203</v>
      </c>
      <c r="C581" s="117" t="s">
        <v>15182</v>
      </c>
      <c r="D581" s="117" t="s">
        <v>15183</v>
      </c>
      <c r="E581" s="117" t="s">
        <v>211</v>
      </c>
      <c r="F581" s="117"/>
      <c r="G581" s="118" t="s">
        <v>14058</v>
      </c>
      <c r="H581" s="119">
        <v>9.7100000000000009</v>
      </c>
      <c r="I581" s="120">
        <v>0.01</v>
      </c>
      <c r="J581" s="126">
        <f t="shared" si="16"/>
        <v>9.6129000000000016</v>
      </c>
    </row>
    <row r="582" spans="1:10" ht="15.75">
      <c r="A582" s="33">
        <f t="shared" si="17"/>
        <v>578</v>
      </c>
      <c r="B582" s="116" t="s">
        <v>203</v>
      </c>
      <c r="C582" s="117" t="s">
        <v>15184</v>
      </c>
      <c r="D582" s="117" t="s">
        <v>15185</v>
      </c>
      <c r="E582" s="117" t="s">
        <v>211</v>
      </c>
      <c r="F582" s="117"/>
      <c r="G582" s="118" t="s">
        <v>14058</v>
      </c>
      <c r="H582" s="119">
        <v>16.86</v>
      </c>
      <c r="I582" s="120">
        <v>0.01</v>
      </c>
      <c r="J582" s="126">
        <f t="shared" ref="J582:J645" si="18">H582*(1-I582)</f>
        <v>16.691399999999998</v>
      </c>
    </row>
    <row r="583" spans="1:10" ht="15.75">
      <c r="A583" s="33">
        <f t="shared" ref="A583:A646" si="19">A582+1</f>
        <v>579</v>
      </c>
      <c r="B583" s="116" t="s">
        <v>203</v>
      </c>
      <c r="C583" s="117" t="s">
        <v>15186</v>
      </c>
      <c r="D583" s="117" t="s">
        <v>15187</v>
      </c>
      <c r="E583" s="117" t="s">
        <v>211</v>
      </c>
      <c r="F583" s="117"/>
      <c r="G583" s="118" t="s">
        <v>14058</v>
      </c>
      <c r="H583" s="119">
        <v>11</v>
      </c>
      <c r="I583" s="120">
        <v>0.01</v>
      </c>
      <c r="J583" s="126">
        <f t="shared" si="18"/>
        <v>10.89</v>
      </c>
    </row>
    <row r="584" spans="1:10" ht="15.75">
      <c r="A584" s="33">
        <f t="shared" si="19"/>
        <v>580</v>
      </c>
      <c r="B584" s="116" t="s">
        <v>203</v>
      </c>
      <c r="C584" s="117" t="s">
        <v>15188</v>
      </c>
      <c r="D584" s="117" t="s">
        <v>15189</v>
      </c>
      <c r="E584" s="117" t="s">
        <v>211</v>
      </c>
      <c r="F584" s="117"/>
      <c r="G584" s="118" t="s">
        <v>14058</v>
      </c>
      <c r="H584" s="119">
        <v>14.93</v>
      </c>
      <c r="I584" s="120">
        <v>0.01</v>
      </c>
      <c r="J584" s="126">
        <f t="shared" si="18"/>
        <v>14.7807</v>
      </c>
    </row>
    <row r="585" spans="1:10" ht="15.75">
      <c r="A585" s="33">
        <f t="shared" si="19"/>
        <v>581</v>
      </c>
      <c r="B585" s="116" t="s">
        <v>203</v>
      </c>
      <c r="C585" s="117" t="s">
        <v>15190</v>
      </c>
      <c r="D585" s="117" t="s">
        <v>15191</v>
      </c>
      <c r="E585" s="117" t="s">
        <v>211</v>
      </c>
      <c r="F585" s="117"/>
      <c r="G585" s="118" t="s">
        <v>14058</v>
      </c>
      <c r="H585" s="119">
        <v>16.5</v>
      </c>
      <c r="I585" s="120">
        <v>0.01</v>
      </c>
      <c r="J585" s="126">
        <f t="shared" si="18"/>
        <v>16.335000000000001</v>
      </c>
    </row>
    <row r="586" spans="1:10" ht="15.75">
      <c r="A586" s="33">
        <f t="shared" si="19"/>
        <v>582</v>
      </c>
      <c r="B586" s="116" t="s">
        <v>203</v>
      </c>
      <c r="C586" s="117" t="s">
        <v>15192</v>
      </c>
      <c r="D586" s="117" t="s">
        <v>15193</v>
      </c>
      <c r="E586" s="117" t="s">
        <v>211</v>
      </c>
      <c r="F586" s="117"/>
      <c r="G586" s="118" t="s">
        <v>14058</v>
      </c>
      <c r="H586" s="119">
        <v>17.079999999999998</v>
      </c>
      <c r="I586" s="120">
        <v>0.01</v>
      </c>
      <c r="J586" s="126">
        <f t="shared" si="18"/>
        <v>16.909199999999998</v>
      </c>
    </row>
    <row r="587" spans="1:10" ht="15.75">
      <c r="A587" s="33">
        <f t="shared" si="19"/>
        <v>583</v>
      </c>
      <c r="B587" s="116" t="s">
        <v>203</v>
      </c>
      <c r="C587" s="117" t="s">
        <v>15194</v>
      </c>
      <c r="D587" s="117" t="s">
        <v>15195</v>
      </c>
      <c r="E587" s="117" t="s">
        <v>211</v>
      </c>
      <c r="F587" s="117"/>
      <c r="G587" s="118" t="s">
        <v>14058</v>
      </c>
      <c r="H587" s="119">
        <v>18.260000000000002</v>
      </c>
      <c r="I587" s="120">
        <v>0.01</v>
      </c>
      <c r="J587" s="126">
        <f t="shared" si="18"/>
        <v>18.077400000000001</v>
      </c>
    </row>
    <row r="588" spans="1:10" ht="15.75">
      <c r="A588" s="33">
        <f t="shared" si="19"/>
        <v>584</v>
      </c>
      <c r="B588" s="116" t="s">
        <v>203</v>
      </c>
      <c r="C588" s="117" t="s">
        <v>15196</v>
      </c>
      <c r="D588" s="117" t="s">
        <v>15197</v>
      </c>
      <c r="E588" s="117" t="s">
        <v>211</v>
      </c>
      <c r="F588" s="117"/>
      <c r="G588" s="118" t="s">
        <v>14058</v>
      </c>
      <c r="H588" s="119">
        <v>11.61</v>
      </c>
      <c r="I588" s="120">
        <v>0.01</v>
      </c>
      <c r="J588" s="126">
        <f t="shared" si="18"/>
        <v>11.4939</v>
      </c>
    </row>
    <row r="589" spans="1:10" ht="15.75">
      <c r="A589" s="33">
        <f t="shared" si="19"/>
        <v>585</v>
      </c>
      <c r="B589" s="116" t="s">
        <v>203</v>
      </c>
      <c r="C589" s="117" t="s">
        <v>15198</v>
      </c>
      <c r="D589" s="117" t="s">
        <v>15199</v>
      </c>
      <c r="E589" s="117" t="s">
        <v>211</v>
      </c>
      <c r="F589" s="117"/>
      <c r="G589" s="118" t="s">
        <v>14058</v>
      </c>
      <c r="H589" s="119">
        <v>16.75</v>
      </c>
      <c r="I589" s="120">
        <v>0.01</v>
      </c>
      <c r="J589" s="126">
        <f t="shared" si="18"/>
        <v>16.5825</v>
      </c>
    </row>
    <row r="590" spans="1:10" ht="15.75">
      <c r="A590" s="33">
        <f t="shared" si="19"/>
        <v>586</v>
      </c>
      <c r="B590" s="116" t="s">
        <v>203</v>
      </c>
      <c r="C590" s="117" t="s">
        <v>15200</v>
      </c>
      <c r="D590" s="117" t="s">
        <v>15201</v>
      </c>
      <c r="E590" s="117" t="s">
        <v>211</v>
      </c>
      <c r="F590" s="117"/>
      <c r="G590" s="118" t="s">
        <v>14058</v>
      </c>
      <c r="H590" s="119">
        <v>17.79</v>
      </c>
      <c r="I590" s="120">
        <v>0.01</v>
      </c>
      <c r="J590" s="126">
        <f t="shared" si="18"/>
        <v>17.612099999999998</v>
      </c>
    </row>
    <row r="591" spans="1:10" ht="15.75">
      <c r="A591" s="33">
        <f t="shared" si="19"/>
        <v>587</v>
      </c>
      <c r="B591" s="116" t="s">
        <v>203</v>
      </c>
      <c r="C591" s="117" t="s">
        <v>15202</v>
      </c>
      <c r="D591" s="117" t="s">
        <v>15203</v>
      </c>
      <c r="E591" s="117" t="s">
        <v>211</v>
      </c>
      <c r="F591" s="117"/>
      <c r="G591" s="118" t="s">
        <v>14058</v>
      </c>
      <c r="H591" s="119">
        <v>16.39</v>
      </c>
      <c r="I591" s="120">
        <v>0.01</v>
      </c>
      <c r="J591" s="126">
        <f t="shared" si="18"/>
        <v>16.226099999999999</v>
      </c>
    </row>
    <row r="592" spans="1:10" ht="15.75">
      <c r="A592" s="33">
        <f t="shared" si="19"/>
        <v>588</v>
      </c>
      <c r="B592" s="116" t="s">
        <v>203</v>
      </c>
      <c r="C592" s="117" t="s">
        <v>15204</v>
      </c>
      <c r="D592" s="117" t="s">
        <v>15205</v>
      </c>
      <c r="E592" s="117" t="s">
        <v>211</v>
      </c>
      <c r="F592" s="117"/>
      <c r="G592" s="118" t="s">
        <v>14058</v>
      </c>
      <c r="H592" s="119">
        <v>17.440000000000001</v>
      </c>
      <c r="I592" s="120">
        <v>0.01</v>
      </c>
      <c r="J592" s="126">
        <f t="shared" si="18"/>
        <v>17.265600000000003</v>
      </c>
    </row>
    <row r="593" spans="1:10" ht="15.75">
      <c r="A593" s="33">
        <f t="shared" si="19"/>
        <v>589</v>
      </c>
      <c r="B593" s="116" t="s">
        <v>203</v>
      </c>
      <c r="C593" s="117" t="s">
        <v>15206</v>
      </c>
      <c r="D593" s="117" t="s">
        <v>15207</v>
      </c>
      <c r="E593" s="117" t="s">
        <v>211</v>
      </c>
      <c r="F593" s="117"/>
      <c r="G593" s="118" t="s">
        <v>14058</v>
      </c>
      <c r="H593" s="119">
        <v>18.21</v>
      </c>
      <c r="I593" s="120">
        <v>0.01</v>
      </c>
      <c r="J593" s="126">
        <f t="shared" si="18"/>
        <v>18.027899999999999</v>
      </c>
    </row>
    <row r="594" spans="1:10" ht="15.75">
      <c r="A594" s="33">
        <f t="shared" si="19"/>
        <v>590</v>
      </c>
      <c r="B594" s="116" t="s">
        <v>203</v>
      </c>
      <c r="C594" s="117" t="s">
        <v>15208</v>
      </c>
      <c r="D594" s="117" t="s">
        <v>15209</v>
      </c>
      <c r="E594" s="117" t="s">
        <v>211</v>
      </c>
      <c r="F594" s="117"/>
      <c r="G594" s="118" t="s">
        <v>14058</v>
      </c>
      <c r="H594" s="119">
        <v>21.48</v>
      </c>
      <c r="I594" s="120">
        <v>0.01</v>
      </c>
      <c r="J594" s="126">
        <f t="shared" si="18"/>
        <v>21.2652</v>
      </c>
    </row>
    <row r="595" spans="1:10" ht="15.75">
      <c r="A595" s="33">
        <f t="shared" si="19"/>
        <v>591</v>
      </c>
      <c r="B595" s="116" t="s">
        <v>203</v>
      </c>
      <c r="C595" s="117" t="s">
        <v>15210</v>
      </c>
      <c r="D595" s="117" t="s">
        <v>15211</v>
      </c>
      <c r="E595" s="117" t="s">
        <v>211</v>
      </c>
      <c r="F595" s="117"/>
      <c r="G595" s="118" t="s">
        <v>14058</v>
      </c>
      <c r="H595" s="119">
        <v>21.07</v>
      </c>
      <c r="I595" s="120">
        <v>0.01</v>
      </c>
      <c r="J595" s="126">
        <f t="shared" si="18"/>
        <v>20.859300000000001</v>
      </c>
    </row>
    <row r="596" spans="1:10" ht="15.75">
      <c r="A596" s="33">
        <f t="shared" si="19"/>
        <v>592</v>
      </c>
      <c r="B596" s="116" t="s">
        <v>203</v>
      </c>
      <c r="C596" s="117" t="s">
        <v>15212</v>
      </c>
      <c r="D596" s="117" t="s">
        <v>15213</v>
      </c>
      <c r="E596" s="117" t="s">
        <v>211</v>
      </c>
      <c r="F596" s="117"/>
      <c r="G596" s="118" t="s">
        <v>14058</v>
      </c>
      <c r="H596" s="119">
        <v>21.12</v>
      </c>
      <c r="I596" s="120">
        <v>0.01</v>
      </c>
      <c r="J596" s="126">
        <f t="shared" si="18"/>
        <v>20.908799999999999</v>
      </c>
    </row>
    <row r="597" spans="1:10" ht="15.75">
      <c r="A597" s="33">
        <f t="shared" si="19"/>
        <v>593</v>
      </c>
      <c r="B597" s="116" t="s">
        <v>203</v>
      </c>
      <c r="C597" s="117" t="s">
        <v>15214</v>
      </c>
      <c r="D597" s="117" t="s">
        <v>15215</v>
      </c>
      <c r="E597" s="117" t="s">
        <v>211</v>
      </c>
      <c r="F597" s="117"/>
      <c r="G597" s="118" t="s">
        <v>14058</v>
      </c>
      <c r="H597" s="119">
        <v>20.76</v>
      </c>
      <c r="I597" s="120">
        <v>0.01</v>
      </c>
      <c r="J597" s="126">
        <f t="shared" si="18"/>
        <v>20.552400000000002</v>
      </c>
    </row>
    <row r="598" spans="1:10" ht="15.75">
      <c r="A598" s="33">
        <f t="shared" si="19"/>
        <v>594</v>
      </c>
      <c r="B598" s="116" t="s">
        <v>203</v>
      </c>
      <c r="C598" s="117" t="s">
        <v>15216</v>
      </c>
      <c r="D598" s="117" t="s">
        <v>15217</v>
      </c>
      <c r="E598" s="117" t="s">
        <v>211</v>
      </c>
      <c r="F598" s="117"/>
      <c r="G598" s="118" t="s">
        <v>14058</v>
      </c>
      <c r="H598" s="119">
        <v>20.239999999999998</v>
      </c>
      <c r="I598" s="120">
        <v>0.01</v>
      </c>
      <c r="J598" s="126">
        <f t="shared" si="18"/>
        <v>20.037599999999998</v>
      </c>
    </row>
    <row r="599" spans="1:10" ht="15.75">
      <c r="A599" s="33">
        <f t="shared" si="19"/>
        <v>595</v>
      </c>
      <c r="B599" s="116" t="s">
        <v>203</v>
      </c>
      <c r="C599" s="117" t="s">
        <v>15218</v>
      </c>
      <c r="D599" s="117" t="s">
        <v>15219</v>
      </c>
      <c r="E599" s="117" t="s">
        <v>211</v>
      </c>
      <c r="F599" s="117"/>
      <c r="G599" s="118" t="s">
        <v>14058</v>
      </c>
      <c r="H599" s="119">
        <v>25.74</v>
      </c>
      <c r="I599" s="120">
        <v>0.01</v>
      </c>
      <c r="J599" s="126">
        <f t="shared" si="18"/>
        <v>25.482599999999998</v>
      </c>
    </row>
    <row r="600" spans="1:10" ht="15.75">
      <c r="A600" s="33">
        <f t="shared" si="19"/>
        <v>596</v>
      </c>
      <c r="B600" s="116" t="s">
        <v>203</v>
      </c>
      <c r="C600" s="117" t="s">
        <v>15220</v>
      </c>
      <c r="D600" s="117" t="s">
        <v>15221</v>
      </c>
      <c r="E600" s="117" t="s">
        <v>211</v>
      </c>
      <c r="F600" s="117"/>
      <c r="G600" s="118" t="s">
        <v>14058</v>
      </c>
      <c r="H600" s="119">
        <v>15.26</v>
      </c>
      <c r="I600" s="120">
        <v>0.01</v>
      </c>
      <c r="J600" s="126">
        <f t="shared" si="18"/>
        <v>15.1074</v>
      </c>
    </row>
    <row r="601" spans="1:10" ht="15.75">
      <c r="A601" s="33">
        <f t="shared" si="19"/>
        <v>597</v>
      </c>
      <c r="B601" s="116" t="s">
        <v>203</v>
      </c>
      <c r="C601" s="117" t="s">
        <v>15222</v>
      </c>
      <c r="D601" s="117" t="s">
        <v>15223</v>
      </c>
      <c r="E601" s="117" t="s">
        <v>211</v>
      </c>
      <c r="F601" s="117"/>
      <c r="G601" s="118" t="s">
        <v>14058</v>
      </c>
      <c r="H601" s="119">
        <v>16.97</v>
      </c>
      <c r="I601" s="120">
        <v>0.01</v>
      </c>
      <c r="J601" s="126">
        <f t="shared" si="18"/>
        <v>16.8003</v>
      </c>
    </row>
    <row r="602" spans="1:10" ht="15.75">
      <c r="A602" s="33">
        <f t="shared" si="19"/>
        <v>598</v>
      </c>
      <c r="B602" s="116" t="s">
        <v>203</v>
      </c>
      <c r="C602" s="117" t="s">
        <v>15224</v>
      </c>
      <c r="D602" s="117" t="s">
        <v>15225</v>
      </c>
      <c r="E602" s="117" t="s">
        <v>211</v>
      </c>
      <c r="F602" s="117"/>
      <c r="G602" s="118" t="s">
        <v>14058</v>
      </c>
      <c r="H602" s="119">
        <v>14.58</v>
      </c>
      <c r="I602" s="120">
        <v>0.01</v>
      </c>
      <c r="J602" s="126">
        <f t="shared" si="18"/>
        <v>14.434200000000001</v>
      </c>
    </row>
    <row r="603" spans="1:10" ht="15.75">
      <c r="A603" s="33">
        <f t="shared" si="19"/>
        <v>599</v>
      </c>
      <c r="B603" s="116" t="s">
        <v>203</v>
      </c>
      <c r="C603" s="117" t="s">
        <v>15226</v>
      </c>
      <c r="D603" s="117" t="s">
        <v>15227</v>
      </c>
      <c r="E603" s="117" t="s">
        <v>211</v>
      </c>
      <c r="F603" s="117"/>
      <c r="G603" s="118" t="s">
        <v>14058</v>
      </c>
      <c r="H603" s="119">
        <v>16.14</v>
      </c>
      <c r="I603" s="120">
        <v>0.01</v>
      </c>
      <c r="J603" s="126">
        <f t="shared" si="18"/>
        <v>15.9786</v>
      </c>
    </row>
    <row r="604" spans="1:10" ht="15.75">
      <c r="A604" s="33">
        <f t="shared" si="19"/>
        <v>600</v>
      </c>
      <c r="B604" s="116" t="s">
        <v>203</v>
      </c>
      <c r="C604" s="117" t="s">
        <v>15228</v>
      </c>
      <c r="D604" s="117" t="s">
        <v>15229</v>
      </c>
      <c r="E604" s="117" t="s">
        <v>211</v>
      </c>
      <c r="F604" s="117"/>
      <c r="G604" s="118" t="s">
        <v>14058</v>
      </c>
      <c r="H604" s="119">
        <v>16.75</v>
      </c>
      <c r="I604" s="120">
        <v>0.01</v>
      </c>
      <c r="J604" s="126">
        <f t="shared" si="18"/>
        <v>16.5825</v>
      </c>
    </row>
    <row r="605" spans="1:10" ht="15.75">
      <c r="A605" s="33">
        <f t="shared" si="19"/>
        <v>601</v>
      </c>
      <c r="B605" s="116" t="s">
        <v>203</v>
      </c>
      <c r="C605" s="117" t="s">
        <v>15230</v>
      </c>
      <c r="D605" s="117" t="s">
        <v>15231</v>
      </c>
      <c r="E605" s="117" t="s">
        <v>211</v>
      </c>
      <c r="F605" s="117"/>
      <c r="G605" s="118" t="s">
        <v>14058</v>
      </c>
      <c r="H605" s="119">
        <v>18.21</v>
      </c>
      <c r="I605" s="120">
        <v>0.01</v>
      </c>
      <c r="J605" s="126">
        <f t="shared" si="18"/>
        <v>18.027899999999999</v>
      </c>
    </row>
    <row r="606" spans="1:10" ht="15.75">
      <c r="A606" s="33">
        <f t="shared" si="19"/>
        <v>602</v>
      </c>
      <c r="B606" s="116" t="s">
        <v>203</v>
      </c>
      <c r="C606" s="117" t="s">
        <v>15232</v>
      </c>
      <c r="D606" s="117" t="s">
        <v>15233</v>
      </c>
      <c r="E606" s="117" t="s">
        <v>211</v>
      </c>
      <c r="F606" s="117"/>
      <c r="G606" s="118" t="s">
        <v>14058</v>
      </c>
      <c r="H606" s="119">
        <v>6</v>
      </c>
      <c r="I606" s="120">
        <v>0.01</v>
      </c>
      <c r="J606" s="126">
        <f t="shared" si="18"/>
        <v>5.9399999999999995</v>
      </c>
    </row>
    <row r="607" spans="1:10" ht="15.75">
      <c r="A607" s="33">
        <f t="shared" si="19"/>
        <v>603</v>
      </c>
      <c r="B607" s="116" t="s">
        <v>203</v>
      </c>
      <c r="C607" s="117" t="s">
        <v>15234</v>
      </c>
      <c r="D607" s="117" t="s">
        <v>15235</v>
      </c>
      <c r="E607" s="117" t="s">
        <v>211</v>
      </c>
      <c r="F607" s="117"/>
      <c r="G607" s="118" t="s">
        <v>14058</v>
      </c>
      <c r="H607" s="119">
        <v>15</v>
      </c>
      <c r="I607" s="120">
        <v>0.01</v>
      </c>
      <c r="J607" s="126">
        <f t="shared" si="18"/>
        <v>14.85</v>
      </c>
    </row>
    <row r="608" spans="1:10" ht="15.75">
      <c r="A608" s="33">
        <f t="shared" si="19"/>
        <v>604</v>
      </c>
      <c r="B608" s="116" t="s">
        <v>203</v>
      </c>
      <c r="C608" s="117" t="s">
        <v>15236</v>
      </c>
      <c r="D608" s="117" t="s">
        <v>15237</v>
      </c>
      <c r="E608" s="117" t="s">
        <v>211</v>
      </c>
      <c r="F608" s="117"/>
      <c r="G608" s="118" t="s">
        <v>14058</v>
      </c>
      <c r="H608" s="119">
        <v>15</v>
      </c>
      <c r="I608" s="120">
        <v>0.01</v>
      </c>
      <c r="J608" s="126">
        <f t="shared" si="18"/>
        <v>14.85</v>
      </c>
    </row>
    <row r="609" spans="1:10" ht="31.5">
      <c r="A609" s="33">
        <f t="shared" si="19"/>
        <v>605</v>
      </c>
      <c r="B609" s="116" t="s">
        <v>203</v>
      </c>
      <c r="C609" s="117" t="s">
        <v>15238</v>
      </c>
      <c r="D609" s="117" t="s">
        <v>15239</v>
      </c>
      <c r="E609" s="117" t="s">
        <v>211</v>
      </c>
      <c r="F609" s="117"/>
      <c r="G609" s="118" t="s">
        <v>14058</v>
      </c>
      <c r="H609" s="119">
        <v>15</v>
      </c>
      <c r="I609" s="120">
        <v>0.01</v>
      </c>
      <c r="J609" s="126">
        <f t="shared" si="18"/>
        <v>14.85</v>
      </c>
    </row>
    <row r="610" spans="1:10" ht="15.75">
      <c r="A610" s="33">
        <f t="shared" si="19"/>
        <v>606</v>
      </c>
      <c r="B610" s="116" t="s">
        <v>203</v>
      </c>
      <c r="C610" s="117" t="s">
        <v>15240</v>
      </c>
      <c r="D610" s="117" t="s">
        <v>15241</v>
      </c>
      <c r="E610" s="117" t="s">
        <v>211</v>
      </c>
      <c r="F610" s="117"/>
      <c r="G610" s="118" t="s">
        <v>14058</v>
      </c>
      <c r="H610" s="119">
        <v>4.99</v>
      </c>
      <c r="I610" s="120">
        <v>0.01</v>
      </c>
      <c r="J610" s="126">
        <f t="shared" si="18"/>
        <v>4.9401000000000002</v>
      </c>
    </row>
    <row r="611" spans="1:10" ht="15.75">
      <c r="A611" s="33">
        <f t="shared" si="19"/>
        <v>607</v>
      </c>
      <c r="B611" s="116" t="s">
        <v>203</v>
      </c>
      <c r="C611" s="117" t="s">
        <v>15242</v>
      </c>
      <c r="D611" s="117" t="s">
        <v>15243</v>
      </c>
      <c r="E611" s="117" t="s">
        <v>211</v>
      </c>
      <c r="F611" s="117"/>
      <c r="G611" s="118" t="s">
        <v>14058</v>
      </c>
      <c r="H611" s="119">
        <v>3.99</v>
      </c>
      <c r="I611" s="120">
        <v>0.01</v>
      </c>
      <c r="J611" s="126">
        <f t="shared" si="18"/>
        <v>3.9501000000000004</v>
      </c>
    </row>
    <row r="612" spans="1:10" ht="15.75">
      <c r="A612" s="33">
        <f t="shared" si="19"/>
        <v>608</v>
      </c>
      <c r="B612" s="116" t="s">
        <v>203</v>
      </c>
      <c r="C612" s="117" t="s">
        <v>15244</v>
      </c>
      <c r="D612" s="117" t="s">
        <v>15245</v>
      </c>
      <c r="E612" s="117" t="s">
        <v>211</v>
      </c>
      <c r="F612" s="117"/>
      <c r="G612" s="118" t="s">
        <v>14058</v>
      </c>
      <c r="H612" s="119">
        <v>4.99</v>
      </c>
      <c r="I612" s="120">
        <v>0.01</v>
      </c>
      <c r="J612" s="126">
        <f t="shared" si="18"/>
        <v>4.9401000000000002</v>
      </c>
    </row>
    <row r="613" spans="1:10" ht="15.75">
      <c r="A613" s="33">
        <f t="shared" si="19"/>
        <v>609</v>
      </c>
      <c r="B613" s="116" t="s">
        <v>203</v>
      </c>
      <c r="C613" s="117" t="s">
        <v>15246</v>
      </c>
      <c r="D613" s="117" t="s">
        <v>15247</v>
      </c>
      <c r="E613" s="117" t="s">
        <v>211</v>
      </c>
      <c r="F613" s="117"/>
      <c r="G613" s="118" t="s">
        <v>14058</v>
      </c>
      <c r="H613" s="119">
        <v>4.99</v>
      </c>
      <c r="I613" s="120">
        <v>0.01</v>
      </c>
      <c r="J613" s="126">
        <f t="shared" si="18"/>
        <v>4.9401000000000002</v>
      </c>
    </row>
    <row r="614" spans="1:10" ht="15.75">
      <c r="A614" s="33">
        <f t="shared" si="19"/>
        <v>610</v>
      </c>
      <c r="B614" s="116" t="s">
        <v>203</v>
      </c>
      <c r="C614" s="117" t="s">
        <v>15248</v>
      </c>
      <c r="D614" s="117" t="s">
        <v>15249</v>
      </c>
      <c r="E614" s="117" t="s">
        <v>211</v>
      </c>
      <c r="F614" s="117"/>
      <c r="G614" s="118" t="s">
        <v>14058</v>
      </c>
      <c r="H614" s="119">
        <v>3.99</v>
      </c>
      <c r="I614" s="120">
        <v>0.01</v>
      </c>
      <c r="J614" s="126">
        <f t="shared" si="18"/>
        <v>3.9501000000000004</v>
      </c>
    </row>
    <row r="615" spans="1:10" ht="31.5">
      <c r="A615" s="33">
        <f t="shared" si="19"/>
        <v>611</v>
      </c>
      <c r="B615" s="116" t="s">
        <v>203</v>
      </c>
      <c r="C615" s="117" t="s">
        <v>15250</v>
      </c>
      <c r="D615" s="117" t="s">
        <v>15251</v>
      </c>
      <c r="E615" s="117" t="s">
        <v>211</v>
      </c>
      <c r="F615" s="117"/>
      <c r="G615" s="118" t="s">
        <v>14058</v>
      </c>
      <c r="H615" s="119">
        <v>34.5</v>
      </c>
      <c r="I615" s="120">
        <v>0.01</v>
      </c>
      <c r="J615" s="126">
        <f t="shared" si="18"/>
        <v>34.155000000000001</v>
      </c>
    </row>
    <row r="616" spans="1:10" ht="31.5">
      <c r="A616" s="33">
        <f t="shared" si="19"/>
        <v>612</v>
      </c>
      <c r="B616" s="116" t="s">
        <v>203</v>
      </c>
      <c r="C616" s="117" t="s">
        <v>15252</v>
      </c>
      <c r="D616" s="117" t="s">
        <v>15253</v>
      </c>
      <c r="E616" s="117" t="s">
        <v>211</v>
      </c>
      <c r="F616" s="117"/>
      <c r="G616" s="118" t="s">
        <v>14058</v>
      </c>
      <c r="H616" s="119">
        <v>62</v>
      </c>
      <c r="I616" s="120">
        <v>0.01</v>
      </c>
      <c r="J616" s="126">
        <f t="shared" si="18"/>
        <v>61.38</v>
      </c>
    </row>
    <row r="617" spans="1:10" ht="31.5">
      <c r="A617" s="33">
        <f t="shared" si="19"/>
        <v>613</v>
      </c>
      <c r="B617" s="116" t="s">
        <v>203</v>
      </c>
      <c r="C617" s="117" t="s">
        <v>15254</v>
      </c>
      <c r="D617" s="117" t="s">
        <v>15255</v>
      </c>
      <c r="E617" s="117" t="s">
        <v>211</v>
      </c>
      <c r="F617" s="117"/>
      <c r="G617" s="118" t="s">
        <v>14058</v>
      </c>
      <c r="H617" s="119">
        <v>66</v>
      </c>
      <c r="I617" s="120">
        <v>0.01</v>
      </c>
      <c r="J617" s="126">
        <f t="shared" si="18"/>
        <v>65.34</v>
      </c>
    </row>
    <row r="618" spans="1:10" ht="31.5">
      <c r="A618" s="33">
        <f t="shared" si="19"/>
        <v>614</v>
      </c>
      <c r="B618" s="116" t="s">
        <v>203</v>
      </c>
      <c r="C618" s="117" t="s">
        <v>15256</v>
      </c>
      <c r="D618" s="117" t="s">
        <v>15257</v>
      </c>
      <c r="E618" s="117" t="s">
        <v>211</v>
      </c>
      <c r="F618" s="117"/>
      <c r="G618" s="118" t="s">
        <v>14058</v>
      </c>
      <c r="H618" s="119">
        <v>22</v>
      </c>
      <c r="I618" s="120">
        <v>0.01</v>
      </c>
      <c r="J618" s="126">
        <f t="shared" si="18"/>
        <v>21.78</v>
      </c>
    </row>
    <row r="619" spans="1:10" ht="31.5">
      <c r="A619" s="33">
        <f t="shared" si="19"/>
        <v>615</v>
      </c>
      <c r="B619" s="116" t="s">
        <v>203</v>
      </c>
      <c r="C619" s="117" t="s">
        <v>15258</v>
      </c>
      <c r="D619" s="117" t="s">
        <v>15259</v>
      </c>
      <c r="E619" s="117" t="s">
        <v>211</v>
      </c>
      <c r="F619" s="117"/>
      <c r="G619" s="118" t="s">
        <v>14058</v>
      </c>
      <c r="H619" s="119">
        <v>22</v>
      </c>
      <c r="I619" s="120">
        <v>0.01</v>
      </c>
      <c r="J619" s="126">
        <f t="shared" si="18"/>
        <v>21.78</v>
      </c>
    </row>
    <row r="620" spans="1:10" ht="31.5">
      <c r="A620" s="33">
        <f t="shared" si="19"/>
        <v>616</v>
      </c>
      <c r="B620" s="116" t="s">
        <v>203</v>
      </c>
      <c r="C620" s="117" t="s">
        <v>15260</v>
      </c>
      <c r="D620" s="117" t="s">
        <v>15261</v>
      </c>
      <c r="E620" s="117" t="s">
        <v>211</v>
      </c>
      <c r="F620" s="117"/>
      <c r="G620" s="118" t="s">
        <v>14058</v>
      </c>
      <c r="H620" s="119">
        <v>22</v>
      </c>
      <c r="I620" s="120">
        <v>0.01</v>
      </c>
      <c r="J620" s="126">
        <f t="shared" si="18"/>
        <v>21.78</v>
      </c>
    </row>
    <row r="621" spans="1:10" ht="31.5">
      <c r="A621" s="33">
        <f t="shared" si="19"/>
        <v>617</v>
      </c>
      <c r="B621" s="116" t="s">
        <v>203</v>
      </c>
      <c r="C621" s="117" t="s">
        <v>15262</v>
      </c>
      <c r="D621" s="117" t="s">
        <v>15263</v>
      </c>
      <c r="E621" s="117" t="s">
        <v>211</v>
      </c>
      <c r="F621" s="117"/>
      <c r="G621" s="118" t="s">
        <v>14058</v>
      </c>
      <c r="H621" s="119">
        <v>49</v>
      </c>
      <c r="I621" s="120">
        <v>0.01</v>
      </c>
      <c r="J621" s="126">
        <f t="shared" si="18"/>
        <v>48.51</v>
      </c>
    </row>
    <row r="622" spans="1:10" ht="31.5">
      <c r="A622" s="33">
        <f t="shared" si="19"/>
        <v>618</v>
      </c>
      <c r="B622" s="116" t="s">
        <v>203</v>
      </c>
      <c r="C622" s="117" t="s">
        <v>15264</v>
      </c>
      <c r="D622" s="117" t="s">
        <v>15265</v>
      </c>
      <c r="E622" s="117" t="s">
        <v>211</v>
      </c>
      <c r="F622" s="117"/>
      <c r="G622" s="118" t="s">
        <v>14058</v>
      </c>
      <c r="H622" s="119">
        <v>49</v>
      </c>
      <c r="I622" s="120">
        <v>0.01</v>
      </c>
      <c r="J622" s="126">
        <f t="shared" si="18"/>
        <v>48.51</v>
      </c>
    </row>
    <row r="623" spans="1:10" ht="31.5">
      <c r="A623" s="33">
        <f t="shared" si="19"/>
        <v>619</v>
      </c>
      <c r="B623" s="116" t="s">
        <v>203</v>
      </c>
      <c r="C623" s="117" t="s">
        <v>15266</v>
      </c>
      <c r="D623" s="117" t="s">
        <v>15267</v>
      </c>
      <c r="E623" s="117" t="s">
        <v>211</v>
      </c>
      <c r="F623" s="117"/>
      <c r="G623" s="118" t="s">
        <v>14058</v>
      </c>
      <c r="H623" s="119">
        <v>49</v>
      </c>
      <c r="I623" s="120">
        <v>0.01</v>
      </c>
      <c r="J623" s="126">
        <f t="shared" si="18"/>
        <v>48.51</v>
      </c>
    </row>
    <row r="624" spans="1:10" ht="31.5">
      <c r="A624" s="33">
        <f t="shared" si="19"/>
        <v>620</v>
      </c>
      <c r="B624" s="116" t="s">
        <v>203</v>
      </c>
      <c r="C624" s="117" t="s">
        <v>15268</v>
      </c>
      <c r="D624" s="117" t="s">
        <v>15269</v>
      </c>
      <c r="E624" s="117" t="s">
        <v>211</v>
      </c>
      <c r="F624" s="117"/>
      <c r="G624" s="118" t="s">
        <v>14058</v>
      </c>
      <c r="H624" s="119">
        <v>22</v>
      </c>
      <c r="I624" s="120">
        <v>0.01</v>
      </c>
      <c r="J624" s="126">
        <f t="shared" si="18"/>
        <v>21.78</v>
      </c>
    </row>
    <row r="625" spans="1:10" ht="31.5">
      <c r="A625" s="33">
        <f t="shared" si="19"/>
        <v>621</v>
      </c>
      <c r="B625" s="116" t="s">
        <v>203</v>
      </c>
      <c r="C625" s="117" t="s">
        <v>15270</v>
      </c>
      <c r="D625" s="117" t="s">
        <v>15271</v>
      </c>
      <c r="E625" s="117" t="s">
        <v>211</v>
      </c>
      <c r="F625" s="117"/>
      <c r="G625" s="118" t="s">
        <v>14058</v>
      </c>
      <c r="H625" s="119">
        <v>22</v>
      </c>
      <c r="I625" s="120">
        <v>0.01</v>
      </c>
      <c r="J625" s="126">
        <f t="shared" si="18"/>
        <v>21.78</v>
      </c>
    </row>
    <row r="626" spans="1:10" ht="31.5">
      <c r="A626" s="33">
        <f t="shared" si="19"/>
        <v>622</v>
      </c>
      <c r="B626" s="116" t="s">
        <v>203</v>
      </c>
      <c r="C626" s="117" t="s">
        <v>15272</v>
      </c>
      <c r="D626" s="117" t="s">
        <v>15273</v>
      </c>
      <c r="E626" s="117" t="s">
        <v>211</v>
      </c>
      <c r="F626" s="117"/>
      <c r="G626" s="118" t="s">
        <v>14058</v>
      </c>
      <c r="H626" s="119">
        <v>22</v>
      </c>
      <c r="I626" s="120">
        <v>0.01</v>
      </c>
      <c r="J626" s="126">
        <f t="shared" si="18"/>
        <v>21.78</v>
      </c>
    </row>
    <row r="627" spans="1:10" ht="31.5">
      <c r="A627" s="33">
        <f t="shared" si="19"/>
        <v>623</v>
      </c>
      <c r="B627" s="116" t="s">
        <v>203</v>
      </c>
      <c r="C627" s="117" t="s">
        <v>15274</v>
      </c>
      <c r="D627" s="117" t="s">
        <v>15275</v>
      </c>
      <c r="E627" s="117" t="s">
        <v>211</v>
      </c>
      <c r="F627" s="117"/>
      <c r="G627" s="118" t="s">
        <v>14058</v>
      </c>
      <c r="H627" s="119">
        <v>55</v>
      </c>
      <c r="I627" s="120">
        <v>0.01</v>
      </c>
      <c r="J627" s="126">
        <f t="shared" si="18"/>
        <v>54.45</v>
      </c>
    </row>
    <row r="628" spans="1:10" ht="31.5">
      <c r="A628" s="33">
        <f t="shared" si="19"/>
        <v>624</v>
      </c>
      <c r="B628" s="116" t="s">
        <v>203</v>
      </c>
      <c r="C628" s="117" t="s">
        <v>15276</v>
      </c>
      <c r="D628" s="117" t="s">
        <v>15277</v>
      </c>
      <c r="E628" s="117" t="s">
        <v>211</v>
      </c>
      <c r="F628" s="117"/>
      <c r="G628" s="118" t="s">
        <v>14058</v>
      </c>
      <c r="H628" s="119">
        <v>55</v>
      </c>
      <c r="I628" s="120">
        <v>0.01</v>
      </c>
      <c r="J628" s="126">
        <f t="shared" si="18"/>
        <v>54.45</v>
      </c>
    </row>
    <row r="629" spans="1:10" ht="31.5">
      <c r="A629" s="33">
        <f t="shared" si="19"/>
        <v>625</v>
      </c>
      <c r="B629" s="116" t="s">
        <v>203</v>
      </c>
      <c r="C629" s="117" t="s">
        <v>15278</v>
      </c>
      <c r="D629" s="117" t="s">
        <v>15279</v>
      </c>
      <c r="E629" s="117" t="s">
        <v>211</v>
      </c>
      <c r="F629" s="117"/>
      <c r="G629" s="118" t="s">
        <v>14058</v>
      </c>
      <c r="H629" s="119">
        <v>55</v>
      </c>
      <c r="I629" s="120">
        <v>0.01</v>
      </c>
      <c r="J629" s="126">
        <f t="shared" si="18"/>
        <v>54.45</v>
      </c>
    </row>
    <row r="630" spans="1:10" ht="31.5">
      <c r="A630" s="33">
        <f t="shared" si="19"/>
        <v>626</v>
      </c>
      <c r="B630" s="116" t="s">
        <v>203</v>
      </c>
      <c r="C630" s="117" t="s">
        <v>15280</v>
      </c>
      <c r="D630" s="117" t="s">
        <v>15281</v>
      </c>
      <c r="E630" s="117" t="s">
        <v>211</v>
      </c>
      <c r="F630" s="117"/>
      <c r="G630" s="118" t="s">
        <v>14058</v>
      </c>
      <c r="H630" s="119">
        <v>55</v>
      </c>
      <c r="I630" s="120">
        <v>0.01</v>
      </c>
      <c r="J630" s="126">
        <f t="shared" si="18"/>
        <v>54.45</v>
      </c>
    </row>
    <row r="631" spans="1:10" ht="31.5">
      <c r="A631" s="33">
        <f t="shared" si="19"/>
        <v>627</v>
      </c>
      <c r="B631" s="116" t="s">
        <v>203</v>
      </c>
      <c r="C631" s="117" t="s">
        <v>15282</v>
      </c>
      <c r="D631" s="117" t="s">
        <v>15283</v>
      </c>
      <c r="E631" s="117" t="s">
        <v>211</v>
      </c>
      <c r="F631" s="117"/>
      <c r="G631" s="118" t="s">
        <v>14058</v>
      </c>
      <c r="H631" s="119">
        <v>45</v>
      </c>
      <c r="I631" s="120">
        <v>0.01</v>
      </c>
      <c r="J631" s="126">
        <f t="shared" si="18"/>
        <v>44.55</v>
      </c>
    </row>
    <row r="632" spans="1:10" ht="31.5">
      <c r="A632" s="33">
        <f t="shared" si="19"/>
        <v>628</v>
      </c>
      <c r="B632" s="116" t="s">
        <v>203</v>
      </c>
      <c r="C632" s="117" t="s">
        <v>15284</v>
      </c>
      <c r="D632" s="117" t="s">
        <v>15285</v>
      </c>
      <c r="E632" s="117" t="s">
        <v>211</v>
      </c>
      <c r="F632" s="117"/>
      <c r="G632" s="118" t="s">
        <v>14058</v>
      </c>
      <c r="H632" s="119">
        <v>45</v>
      </c>
      <c r="I632" s="120">
        <v>0.01</v>
      </c>
      <c r="J632" s="126">
        <f t="shared" si="18"/>
        <v>44.55</v>
      </c>
    </row>
    <row r="633" spans="1:10" ht="31.5">
      <c r="A633" s="33">
        <f t="shared" si="19"/>
        <v>629</v>
      </c>
      <c r="B633" s="116" t="s">
        <v>203</v>
      </c>
      <c r="C633" s="117" t="s">
        <v>15286</v>
      </c>
      <c r="D633" s="117" t="s">
        <v>15287</v>
      </c>
      <c r="E633" s="117" t="s">
        <v>211</v>
      </c>
      <c r="F633" s="117"/>
      <c r="G633" s="118" t="s">
        <v>14058</v>
      </c>
      <c r="H633" s="119">
        <v>69</v>
      </c>
      <c r="I633" s="120">
        <v>0.01</v>
      </c>
      <c r="J633" s="126">
        <f t="shared" si="18"/>
        <v>68.31</v>
      </c>
    </row>
    <row r="634" spans="1:10" ht="31.5">
      <c r="A634" s="33">
        <f t="shared" si="19"/>
        <v>630</v>
      </c>
      <c r="B634" s="116" t="s">
        <v>203</v>
      </c>
      <c r="C634" s="117" t="s">
        <v>15288</v>
      </c>
      <c r="D634" s="117" t="s">
        <v>15289</v>
      </c>
      <c r="E634" s="117" t="s">
        <v>211</v>
      </c>
      <c r="F634" s="117"/>
      <c r="G634" s="118" t="s">
        <v>14058</v>
      </c>
      <c r="H634" s="119">
        <v>69</v>
      </c>
      <c r="I634" s="120">
        <v>0.01</v>
      </c>
      <c r="J634" s="126">
        <f t="shared" si="18"/>
        <v>68.31</v>
      </c>
    </row>
    <row r="635" spans="1:10" ht="31.5">
      <c r="A635" s="33">
        <f t="shared" si="19"/>
        <v>631</v>
      </c>
      <c r="B635" s="116" t="s">
        <v>203</v>
      </c>
      <c r="C635" s="117" t="s">
        <v>15290</v>
      </c>
      <c r="D635" s="117" t="s">
        <v>15291</v>
      </c>
      <c r="E635" s="117" t="s">
        <v>211</v>
      </c>
      <c r="F635" s="117"/>
      <c r="G635" s="118" t="s">
        <v>14058</v>
      </c>
      <c r="H635" s="119">
        <v>35</v>
      </c>
      <c r="I635" s="120">
        <v>0.01</v>
      </c>
      <c r="J635" s="126">
        <f t="shared" si="18"/>
        <v>34.65</v>
      </c>
    </row>
    <row r="636" spans="1:10" ht="31.5">
      <c r="A636" s="33">
        <f t="shared" si="19"/>
        <v>632</v>
      </c>
      <c r="B636" s="116" t="s">
        <v>203</v>
      </c>
      <c r="C636" s="117" t="s">
        <v>15292</v>
      </c>
      <c r="D636" s="117" t="s">
        <v>15293</v>
      </c>
      <c r="E636" s="117" t="s">
        <v>211</v>
      </c>
      <c r="F636" s="117"/>
      <c r="G636" s="118" t="s">
        <v>14058</v>
      </c>
      <c r="H636" s="119">
        <v>35</v>
      </c>
      <c r="I636" s="120">
        <v>0.01</v>
      </c>
      <c r="J636" s="126">
        <f t="shared" si="18"/>
        <v>34.65</v>
      </c>
    </row>
    <row r="637" spans="1:10" ht="31.5">
      <c r="A637" s="33">
        <f t="shared" si="19"/>
        <v>633</v>
      </c>
      <c r="B637" s="116" t="s">
        <v>203</v>
      </c>
      <c r="C637" s="117" t="s">
        <v>15294</v>
      </c>
      <c r="D637" s="117" t="s">
        <v>15295</v>
      </c>
      <c r="E637" s="117" t="s">
        <v>211</v>
      </c>
      <c r="F637" s="117"/>
      <c r="G637" s="118" t="s">
        <v>14058</v>
      </c>
      <c r="H637" s="119">
        <v>55</v>
      </c>
      <c r="I637" s="120">
        <v>0.01</v>
      </c>
      <c r="J637" s="126">
        <f t="shared" si="18"/>
        <v>54.45</v>
      </c>
    </row>
    <row r="638" spans="1:10" ht="31.5">
      <c r="A638" s="33">
        <f t="shared" si="19"/>
        <v>634</v>
      </c>
      <c r="B638" s="116" t="s">
        <v>203</v>
      </c>
      <c r="C638" s="117" t="s">
        <v>15296</v>
      </c>
      <c r="D638" s="117" t="s">
        <v>15297</v>
      </c>
      <c r="E638" s="117" t="s">
        <v>211</v>
      </c>
      <c r="F638" s="117"/>
      <c r="G638" s="118" t="s">
        <v>14058</v>
      </c>
      <c r="H638" s="119">
        <v>55</v>
      </c>
      <c r="I638" s="120">
        <v>0.01</v>
      </c>
      <c r="J638" s="126">
        <f t="shared" si="18"/>
        <v>54.45</v>
      </c>
    </row>
    <row r="639" spans="1:10" ht="31.5">
      <c r="A639" s="33">
        <f t="shared" si="19"/>
        <v>635</v>
      </c>
      <c r="B639" s="116" t="s">
        <v>203</v>
      </c>
      <c r="C639" s="117" t="s">
        <v>15298</v>
      </c>
      <c r="D639" s="117" t="s">
        <v>15299</v>
      </c>
      <c r="E639" s="117" t="s">
        <v>211</v>
      </c>
      <c r="F639" s="117"/>
      <c r="G639" s="118" t="s">
        <v>14058</v>
      </c>
      <c r="H639" s="119">
        <v>35</v>
      </c>
      <c r="I639" s="120">
        <v>0.01</v>
      </c>
      <c r="J639" s="126">
        <f t="shared" si="18"/>
        <v>34.65</v>
      </c>
    </row>
    <row r="640" spans="1:10" ht="31.5">
      <c r="A640" s="33">
        <f t="shared" si="19"/>
        <v>636</v>
      </c>
      <c r="B640" s="116" t="s">
        <v>203</v>
      </c>
      <c r="C640" s="117" t="s">
        <v>15300</v>
      </c>
      <c r="D640" s="117" t="s">
        <v>15301</v>
      </c>
      <c r="E640" s="117" t="s">
        <v>211</v>
      </c>
      <c r="F640" s="117"/>
      <c r="G640" s="118" t="s">
        <v>14058</v>
      </c>
      <c r="H640" s="119">
        <v>35</v>
      </c>
      <c r="I640" s="120">
        <v>0.01</v>
      </c>
      <c r="J640" s="126">
        <f t="shared" si="18"/>
        <v>34.65</v>
      </c>
    </row>
    <row r="641" spans="1:10" ht="31.5">
      <c r="A641" s="33">
        <f t="shared" si="19"/>
        <v>637</v>
      </c>
      <c r="B641" s="116" t="s">
        <v>203</v>
      </c>
      <c r="C641" s="117" t="s">
        <v>15302</v>
      </c>
      <c r="D641" s="117" t="s">
        <v>15303</v>
      </c>
      <c r="E641" s="117" t="s">
        <v>211</v>
      </c>
      <c r="F641" s="117"/>
      <c r="G641" s="118" t="s">
        <v>14058</v>
      </c>
      <c r="H641" s="119">
        <v>59</v>
      </c>
      <c r="I641" s="120">
        <v>0.01</v>
      </c>
      <c r="J641" s="126">
        <f t="shared" si="18"/>
        <v>58.41</v>
      </c>
    </row>
    <row r="642" spans="1:10" ht="31.5">
      <c r="A642" s="33">
        <f t="shared" si="19"/>
        <v>638</v>
      </c>
      <c r="B642" s="116" t="s">
        <v>203</v>
      </c>
      <c r="C642" s="117" t="s">
        <v>15304</v>
      </c>
      <c r="D642" s="117" t="s">
        <v>15305</v>
      </c>
      <c r="E642" s="117" t="s">
        <v>211</v>
      </c>
      <c r="F642" s="117"/>
      <c r="G642" s="118" t="s">
        <v>14058</v>
      </c>
      <c r="H642" s="119">
        <v>59</v>
      </c>
      <c r="I642" s="120">
        <v>0.01</v>
      </c>
      <c r="J642" s="126">
        <f t="shared" si="18"/>
        <v>58.41</v>
      </c>
    </row>
    <row r="643" spans="1:10" ht="31.5">
      <c r="A643" s="33">
        <f t="shared" si="19"/>
        <v>639</v>
      </c>
      <c r="B643" s="116" t="s">
        <v>203</v>
      </c>
      <c r="C643" s="117" t="s">
        <v>15306</v>
      </c>
      <c r="D643" s="117" t="s">
        <v>15307</v>
      </c>
      <c r="E643" s="117" t="s">
        <v>211</v>
      </c>
      <c r="F643" s="117"/>
      <c r="G643" s="118" t="s">
        <v>14058</v>
      </c>
      <c r="H643" s="119">
        <v>98</v>
      </c>
      <c r="I643" s="120">
        <v>0.01</v>
      </c>
      <c r="J643" s="126">
        <f t="shared" si="18"/>
        <v>97.02</v>
      </c>
    </row>
    <row r="644" spans="1:10" ht="31.5">
      <c r="A644" s="33">
        <f t="shared" si="19"/>
        <v>640</v>
      </c>
      <c r="B644" s="116" t="s">
        <v>203</v>
      </c>
      <c r="C644" s="117" t="s">
        <v>15308</v>
      </c>
      <c r="D644" s="117" t="s">
        <v>15309</v>
      </c>
      <c r="E644" s="117" t="s">
        <v>211</v>
      </c>
      <c r="F644" s="117"/>
      <c r="G644" s="118" t="s">
        <v>14058</v>
      </c>
      <c r="H644" s="119">
        <v>98</v>
      </c>
      <c r="I644" s="120">
        <v>0.01</v>
      </c>
      <c r="J644" s="126">
        <f t="shared" si="18"/>
        <v>97.02</v>
      </c>
    </row>
    <row r="645" spans="1:10" ht="31.5">
      <c r="A645" s="33">
        <f t="shared" si="19"/>
        <v>641</v>
      </c>
      <c r="B645" s="116" t="s">
        <v>203</v>
      </c>
      <c r="C645" s="117" t="s">
        <v>15310</v>
      </c>
      <c r="D645" s="117" t="s">
        <v>15311</v>
      </c>
      <c r="E645" s="117" t="s">
        <v>211</v>
      </c>
      <c r="F645" s="117"/>
      <c r="G645" s="118" t="s">
        <v>14058</v>
      </c>
      <c r="H645" s="119">
        <v>108</v>
      </c>
      <c r="I645" s="120">
        <v>0.01</v>
      </c>
      <c r="J645" s="126">
        <f t="shared" si="18"/>
        <v>106.92</v>
      </c>
    </row>
    <row r="646" spans="1:10" ht="31.5">
      <c r="A646" s="33">
        <f t="shared" si="19"/>
        <v>642</v>
      </c>
      <c r="B646" s="116" t="s">
        <v>203</v>
      </c>
      <c r="C646" s="117" t="s">
        <v>15312</v>
      </c>
      <c r="D646" s="117" t="s">
        <v>15313</v>
      </c>
      <c r="E646" s="117" t="s">
        <v>211</v>
      </c>
      <c r="F646" s="117"/>
      <c r="G646" s="118" t="s">
        <v>14058</v>
      </c>
      <c r="H646" s="119">
        <v>108</v>
      </c>
      <c r="I646" s="120">
        <v>0.01</v>
      </c>
      <c r="J646" s="126">
        <f t="shared" ref="J646:J709" si="20">H646*(1-I646)</f>
        <v>106.92</v>
      </c>
    </row>
    <row r="647" spans="1:10" ht="31.5">
      <c r="A647" s="33">
        <f t="shared" ref="A647:A710" si="21">A646+1</f>
        <v>643</v>
      </c>
      <c r="B647" s="116" t="s">
        <v>203</v>
      </c>
      <c r="C647" s="117" t="s">
        <v>15314</v>
      </c>
      <c r="D647" s="117" t="s">
        <v>15315</v>
      </c>
      <c r="E647" s="117" t="s">
        <v>211</v>
      </c>
      <c r="F647" s="117"/>
      <c r="G647" s="118" t="s">
        <v>14058</v>
      </c>
      <c r="H647" s="119">
        <v>108</v>
      </c>
      <c r="I647" s="120">
        <v>0.01</v>
      </c>
      <c r="J647" s="126">
        <f t="shared" si="20"/>
        <v>106.92</v>
      </c>
    </row>
    <row r="648" spans="1:10" ht="31.5">
      <c r="A648" s="33">
        <f t="shared" si="21"/>
        <v>644</v>
      </c>
      <c r="B648" s="116" t="s">
        <v>203</v>
      </c>
      <c r="C648" s="117" t="s">
        <v>15316</v>
      </c>
      <c r="D648" s="117" t="s">
        <v>15317</v>
      </c>
      <c r="E648" s="117" t="s">
        <v>211</v>
      </c>
      <c r="F648" s="117"/>
      <c r="G648" s="118" t="s">
        <v>14058</v>
      </c>
      <c r="H648" s="119">
        <v>98</v>
      </c>
      <c r="I648" s="120">
        <v>0.01</v>
      </c>
      <c r="J648" s="126">
        <f t="shared" si="20"/>
        <v>97.02</v>
      </c>
    </row>
    <row r="649" spans="1:10" ht="31.5">
      <c r="A649" s="33">
        <f t="shared" si="21"/>
        <v>645</v>
      </c>
      <c r="B649" s="116" t="s">
        <v>203</v>
      </c>
      <c r="C649" s="117" t="s">
        <v>15318</v>
      </c>
      <c r="D649" s="117" t="s">
        <v>15319</v>
      </c>
      <c r="E649" s="117" t="s">
        <v>211</v>
      </c>
      <c r="F649" s="117"/>
      <c r="G649" s="118" t="s">
        <v>14058</v>
      </c>
      <c r="H649" s="119">
        <v>149</v>
      </c>
      <c r="I649" s="120">
        <v>0.01</v>
      </c>
      <c r="J649" s="126">
        <f t="shared" si="20"/>
        <v>147.51</v>
      </c>
    </row>
    <row r="650" spans="1:10" ht="31.5">
      <c r="A650" s="33">
        <f t="shared" si="21"/>
        <v>646</v>
      </c>
      <c r="B650" s="116" t="s">
        <v>203</v>
      </c>
      <c r="C650" s="117" t="s">
        <v>15320</v>
      </c>
      <c r="D650" s="117" t="s">
        <v>15321</v>
      </c>
      <c r="E650" s="117" t="s">
        <v>211</v>
      </c>
      <c r="F650" s="117"/>
      <c r="G650" s="118" t="s">
        <v>14058</v>
      </c>
      <c r="H650" s="119">
        <v>149</v>
      </c>
      <c r="I650" s="120">
        <v>0.01</v>
      </c>
      <c r="J650" s="126">
        <f t="shared" si="20"/>
        <v>147.51</v>
      </c>
    </row>
    <row r="651" spans="1:10" ht="31.5">
      <c r="A651" s="33">
        <f t="shared" si="21"/>
        <v>647</v>
      </c>
      <c r="B651" s="116" t="s">
        <v>203</v>
      </c>
      <c r="C651" s="117" t="s">
        <v>15322</v>
      </c>
      <c r="D651" s="117" t="s">
        <v>15323</v>
      </c>
      <c r="E651" s="117" t="s">
        <v>211</v>
      </c>
      <c r="F651" s="117"/>
      <c r="G651" s="118" t="s">
        <v>14058</v>
      </c>
      <c r="H651" s="119">
        <v>149</v>
      </c>
      <c r="I651" s="120">
        <v>0.01</v>
      </c>
      <c r="J651" s="126">
        <f t="shared" si="20"/>
        <v>147.51</v>
      </c>
    </row>
    <row r="652" spans="1:10" ht="31.5">
      <c r="A652" s="33">
        <f t="shared" si="21"/>
        <v>648</v>
      </c>
      <c r="B652" s="116" t="s">
        <v>203</v>
      </c>
      <c r="C652" s="117" t="s">
        <v>15324</v>
      </c>
      <c r="D652" s="117" t="s">
        <v>15325</v>
      </c>
      <c r="E652" s="117" t="s">
        <v>211</v>
      </c>
      <c r="F652" s="117"/>
      <c r="G652" s="118" t="s">
        <v>14058</v>
      </c>
      <c r="H652" s="119">
        <v>108</v>
      </c>
      <c r="I652" s="120">
        <v>0.01</v>
      </c>
      <c r="J652" s="126">
        <f t="shared" si="20"/>
        <v>106.92</v>
      </c>
    </row>
    <row r="653" spans="1:10" ht="31.5">
      <c r="A653" s="33">
        <f t="shared" si="21"/>
        <v>649</v>
      </c>
      <c r="B653" s="116" t="s">
        <v>203</v>
      </c>
      <c r="C653" s="117" t="s">
        <v>15326</v>
      </c>
      <c r="D653" s="117" t="s">
        <v>15327</v>
      </c>
      <c r="E653" s="117" t="s">
        <v>211</v>
      </c>
      <c r="F653" s="117"/>
      <c r="G653" s="118" t="s">
        <v>14058</v>
      </c>
      <c r="H653" s="119">
        <v>195</v>
      </c>
      <c r="I653" s="120">
        <v>0.01</v>
      </c>
      <c r="J653" s="126">
        <f t="shared" si="20"/>
        <v>193.05</v>
      </c>
    </row>
    <row r="654" spans="1:10" ht="31.5">
      <c r="A654" s="33">
        <f t="shared" si="21"/>
        <v>650</v>
      </c>
      <c r="B654" s="116" t="s">
        <v>203</v>
      </c>
      <c r="C654" s="117" t="s">
        <v>15328</v>
      </c>
      <c r="D654" s="117" t="s">
        <v>15329</v>
      </c>
      <c r="E654" s="117" t="s">
        <v>211</v>
      </c>
      <c r="F654" s="117"/>
      <c r="G654" s="118" t="s">
        <v>14058</v>
      </c>
      <c r="H654" s="119">
        <v>149</v>
      </c>
      <c r="I654" s="120">
        <v>0.01</v>
      </c>
      <c r="J654" s="126">
        <f t="shared" si="20"/>
        <v>147.51</v>
      </c>
    </row>
    <row r="655" spans="1:10" ht="31.5">
      <c r="A655" s="33">
        <f t="shared" si="21"/>
        <v>651</v>
      </c>
      <c r="B655" s="116" t="s">
        <v>203</v>
      </c>
      <c r="C655" s="117" t="s">
        <v>15330</v>
      </c>
      <c r="D655" s="117" t="s">
        <v>15331</v>
      </c>
      <c r="E655" s="117" t="s">
        <v>211</v>
      </c>
      <c r="F655" s="117"/>
      <c r="G655" s="118" t="s">
        <v>14058</v>
      </c>
      <c r="H655" s="119">
        <v>195</v>
      </c>
      <c r="I655" s="120">
        <v>0.01</v>
      </c>
      <c r="J655" s="126">
        <f t="shared" si="20"/>
        <v>193.05</v>
      </c>
    </row>
    <row r="656" spans="1:10" ht="31.5">
      <c r="A656" s="33">
        <f t="shared" si="21"/>
        <v>652</v>
      </c>
      <c r="B656" s="116" t="s">
        <v>203</v>
      </c>
      <c r="C656" s="117" t="s">
        <v>15332</v>
      </c>
      <c r="D656" s="117" t="s">
        <v>15333</v>
      </c>
      <c r="E656" s="117" t="s">
        <v>211</v>
      </c>
      <c r="F656" s="117"/>
      <c r="G656" s="118" t="s">
        <v>14058</v>
      </c>
      <c r="H656" s="119">
        <v>795</v>
      </c>
      <c r="I656" s="120">
        <v>0.01</v>
      </c>
      <c r="J656" s="126">
        <f t="shared" si="20"/>
        <v>787.05</v>
      </c>
    </row>
    <row r="657" spans="1:10" ht="31.5">
      <c r="A657" s="33">
        <f t="shared" si="21"/>
        <v>653</v>
      </c>
      <c r="B657" s="116" t="s">
        <v>203</v>
      </c>
      <c r="C657" s="117" t="s">
        <v>15334</v>
      </c>
      <c r="D657" s="117" t="s">
        <v>15335</v>
      </c>
      <c r="E657" s="117" t="s">
        <v>211</v>
      </c>
      <c r="F657" s="117"/>
      <c r="G657" s="118" t="s">
        <v>14058</v>
      </c>
      <c r="H657" s="119">
        <v>795</v>
      </c>
      <c r="I657" s="120">
        <v>0.01</v>
      </c>
      <c r="J657" s="126">
        <f t="shared" si="20"/>
        <v>787.05</v>
      </c>
    </row>
    <row r="658" spans="1:10" ht="31.5">
      <c r="A658" s="33">
        <f t="shared" si="21"/>
        <v>654</v>
      </c>
      <c r="B658" s="116" t="s">
        <v>203</v>
      </c>
      <c r="C658" s="117" t="s">
        <v>15336</v>
      </c>
      <c r="D658" s="117" t="s">
        <v>15337</v>
      </c>
      <c r="E658" s="117" t="s">
        <v>211</v>
      </c>
      <c r="F658" s="117"/>
      <c r="G658" s="118" t="s">
        <v>14058</v>
      </c>
      <c r="H658" s="119">
        <v>795</v>
      </c>
      <c r="I658" s="120">
        <v>0.01</v>
      </c>
      <c r="J658" s="126">
        <f t="shared" si="20"/>
        <v>787.05</v>
      </c>
    </row>
    <row r="659" spans="1:10" ht="31.5">
      <c r="A659" s="33">
        <f t="shared" si="21"/>
        <v>655</v>
      </c>
      <c r="B659" s="116" t="s">
        <v>203</v>
      </c>
      <c r="C659" s="117" t="s">
        <v>15338</v>
      </c>
      <c r="D659" s="117" t="s">
        <v>15339</v>
      </c>
      <c r="E659" s="117" t="s">
        <v>211</v>
      </c>
      <c r="F659" s="117"/>
      <c r="G659" s="118" t="s">
        <v>14058</v>
      </c>
      <c r="H659" s="119">
        <v>795</v>
      </c>
      <c r="I659" s="120">
        <v>0.01</v>
      </c>
      <c r="J659" s="126">
        <f t="shared" si="20"/>
        <v>787.05</v>
      </c>
    </row>
    <row r="660" spans="1:10" ht="31.5">
      <c r="A660" s="33">
        <f t="shared" si="21"/>
        <v>656</v>
      </c>
      <c r="B660" s="116" t="s">
        <v>203</v>
      </c>
      <c r="C660" s="117" t="s">
        <v>15340</v>
      </c>
      <c r="D660" s="117" t="s">
        <v>15341</v>
      </c>
      <c r="E660" s="117" t="s">
        <v>211</v>
      </c>
      <c r="F660" s="117"/>
      <c r="G660" s="118" t="s">
        <v>14058</v>
      </c>
      <c r="H660" s="119">
        <v>1490</v>
      </c>
      <c r="I660" s="120">
        <v>0.01</v>
      </c>
      <c r="J660" s="126">
        <f t="shared" si="20"/>
        <v>1475.1</v>
      </c>
    </row>
    <row r="661" spans="1:10" ht="31.5">
      <c r="A661" s="33">
        <f t="shared" si="21"/>
        <v>657</v>
      </c>
      <c r="B661" s="116" t="s">
        <v>203</v>
      </c>
      <c r="C661" s="117" t="s">
        <v>15342</v>
      </c>
      <c r="D661" s="117" t="s">
        <v>15343</v>
      </c>
      <c r="E661" s="117" t="s">
        <v>211</v>
      </c>
      <c r="F661" s="117"/>
      <c r="G661" s="118" t="s">
        <v>14058</v>
      </c>
      <c r="H661" s="119">
        <v>1490</v>
      </c>
      <c r="I661" s="120">
        <v>0.01</v>
      </c>
      <c r="J661" s="126">
        <f t="shared" si="20"/>
        <v>1475.1</v>
      </c>
    </row>
    <row r="662" spans="1:10" ht="31.5">
      <c r="A662" s="33">
        <f t="shared" si="21"/>
        <v>658</v>
      </c>
      <c r="B662" s="116" t="s">
        <v>203</v>
      </c>
      <c r="C662" s="117" t="s">
        <v>15344</v>
      </c>
      <c r="D662" s="117" t="s">
        <v>15345</v>
      </c>
      <c r="E662" s="117" t="s">
        <v>211</v>
      </c>
      <c r="F662" s="117"/>
      <c r="G662" s="118" t="s">
        <v>14058</v>
      </c>
      <c r="H662" s="119">
        <v>1490</v>
      </c>
      <c r="I662" s="120">
        <v>0.01</v>
      </c>
      <c r="J662" s="126">
        <f t="shared" si="20"/>
        <v>1475.1</v>
      </c>
    </row>
    <row r="663" spans="1:10" ht="31.5">
      <c r="A663" s="33">
        <f t="shared" si="21"/>
        <v>659</v>
      </c>
      <c r="B663" s="116" t="s">
        <v>203</v>
      </c>
      <c r="C663" s="117" t="s">
        <v>15346</v>
      </c>
      <c r="D663" s="117" t="s">
        <v>15347</v>
      </c>
      <c r="E663" s="117" t="s">
        <v>211</v>
      </c>
      <c r="F663" s="117"/>
      <c r="G663" s="118" t="s">
        <v>14058</v>
      </c>
      <c r="H663" s="119">
        <v>295</v>
      </c>
      <c r="I663" s="120">
        <v>0.01</v>
      </c>
      <c r="J663" s="126">
        <f t="shared" si="20"/>
        <v>292.05</v>
      </c>
    </row>
    <row r="664" spans="1:10" ht="31.5">
      <c r="A664" s="33">
        <f t="shared" si="21"/>
        <v>660</v>
      </c>
      <c r="B664" s="116" t="s">
        <v>203</v>
      </c>
      <c r="C664" s="117" t="s">
        <v>15348</v>
      </c>
      <c r="D664" s="117" t="s">
        <v>15349</v>
      </c>
      <c r="E664" s="117" t="s">
        <v>211</v>
      </c>
      <c r="F664" s="117"/>
      <c r="G664" s="118" t="s">
        <v>14058</v>
      </c>
      <c r="H664" s="119">
        <v>399</v>
      </c>
      <c r="I664" s="120">
        <v>0.01</v>
      </c>
      <c r="J664" s="126">
        <f t="shared" si="20"/>
        <v>395.01</v>
      </c>
    </row>
    <row r="665" spans="1:10" ht="31.5">
      <c r="A665" s="33">
        <f t="shared" si="21"/>
        <v>661</v>
      </c>
      <c r="B665" s="116" t="s">
        <v>203</v>
      </c>
      <c r="C665" s="117" t="s">
        <v>15350</v>
      </c>
      <c r="D665" s="117" t="s">
        <v>15351</v>
      </c>
      <c r="E665" s="117" t="s">
        <v>211</v>
      </c>
      <c r="F665" s="117"/>
      <c r="G665" s="118" t="s">
        <v>14058</v>
      </c>
      <c r="H665" s="119">
        <v>295</v>
      </c>
      <c r="I665" s="120">
        <v>0.01</v>
      </c>
      <c r="J665" s="126">
        <f t="shared" si="20"/>
        <v>292.05</v>
      </c>
    </row>
    <row r="666" spans="1:10" ht="31.5">
      <c r="A666" s="33">
        <f t="shared" si="21"/>
        <v>662</v>
      </c>
      <c r="B666" s="116" t="s">
        <v>203</v>
      </c>
      <c r="C666" s="117" t="s">
        <v>15352</v>
      </c>
      <c r="D666" s="117" t="s">
        <v>15353</v>
      </c>
      <c r="E666" s="117" t="s">
        <v>211</v>
      </c>
      <c r="F666" s="117"/>
      <c r="G666" s="118" t="s">
        <v>14058</v>
      </c>
      <c r="H666" s="119">
        <v>345</v>
      </c>
      <c r="I666" s="120">
        <v>0.01</v>
      </c>
      <c r="J666" s="126">
        <f t="shared" si="20"/>
        <v>341.55</v>
      </c>
    </row>
    <row r="667" spans="1:10" ht="31.5">
      <c r="A667" s="33">
        <f t="shared" si="21"/>
        <v>663</v>
      </c>
      <c r="B667" s="116" t="s">
        <v>203</v>
      </c>
      <c r="C667" s="117" t="s">
        <v>15354</v>
      </c>
      <c r="D667" s="117" t="s">
        <v>15355</v>
      </c>
      <c r="E667" s="117" t="s">
        <v>211</v>
      </c>
      <c r="F667" s="117"/>
      <c r="G667" s="118" t="s">
        <v>14058</v>
      </c>
      <c r="H667" s="119">
        <v>499</v>
      </c>
      <c r="I667" s="120">
        <v>0.01</v>
      </c>
      <c r="J667" s="126">
        <f t="shared" si="20"/>
        <v>494.01</v>
      </c>
    </row>
    <row r="668" spans="1:10" ht="31.5">
      <c r="A668" s="33">
        <f t="shared" si="21"/>
        <v>664</v>
      </c>
      <c r="B668" s="116" t="s">
        <v>203</v>
      </c>
      <c r="C668" s="117" t="s">
        <v>15356</v>
      </c>
      <c r="D668" s="117" t="s">
        <v>15357</v>
      </c>
      <c r="E668" s="117" t="s">
        <v>211</v>
      </c>
      <c r="F668" s="117"/>
      <c r="G668" s="118" t="s">
        <v>14058</v>
      </c>
      <c r="H668" s="119">
        <v>345</v>
      </c>
      <c r="I668" s="120">
        <v>0.01</v>
      </c>
      <c r="J668" s="126">
        <f t="shared" si="20"/>
        <v>341.55</v>
      </c>
    </row>
    <row r="669" spans="1:10" ht="31.5">
      <c r="A669" s="33">
        <f t="shared" si="21"/>
        <v>665</v>
      </c>
      <c r="B669" s="116" t="s">
        <v>203</v>
      </c>
      <c r="C669" s="117" t="s">
        <v>15358</v>
      </c>
      <c r="D669" s="117" t="s">
        <v>15359</v>
      </c>
      <c r="E669" s="117" t="s">
        <v>211</v>
      </c>
      <c r="F669" s="117"/>
      <c r="G669" s="118" t="s">
        <v>14058</v>
      </c>
      <c r="H669" s="119">
        <v>555</v>
      </c>
      <c r="I669" s="120">
        <v>0.01</v>
      </c>
      <c r="J669" s="126">
        <f t="shared" si="20"/>
        <v>549.45000000000005</v>
      </c>
    </row>
    <row r="670" spans="1:10" ht="31.5">
      <c r="A670" s="33">
        <f t="shared" si="21"/>
        <v>666</v>
      </c>
      <c r="B670" s="116" t="s">
        <v>203</v>
      </c>
      <c r="C670" s="117" t="s">
        <v>15360</v>
      </c>
      <c r="D670" s="117" t="s">
        <v>15361</v>
      </c>
      <c r="E670" s="117" t="s">
        <v>211</v>
      </c>
      <c r="F670" s="117"/>
      <c r="G670" s="118" t="s">
        <v>14058</v>
      </c>
      <c r="H670" s="119">
        <v>839</v>
      </c>
      <c r="I670" s="120">
        <v>0.01</v>
      </c>
      <c r="J670" s="126">
        <f t="shared" si="20"/>
        <v>830.61</v>
      </c>
    </row>
    <row r="671" spans="1:10" ht="31.5">
      <c r="A671" s="33">
        <f t="shared" si="21"/>
        <v>667</v>
      </c>
      <c r="B671" s="116" t="s">
        <v>203</v>
      </c>
      <c r="C671" s="117" t="s">
        <v>15362</v>
      </c>
      <c r="D671" s="117" t="s">
        <v>15363</v>
      </c>
      <c r="E671" s="117" t="s">
        <v>211</v>
      </c>
      <c r="F671" s="117"/>
      <c r="G671" s="118" t="s">
        <v>14058</v>
      </c>
      <c r="H671" s="119">
        <v>555</v>
      </c>
      <c r="I671" s="120">
        <v>0.01</v>
      </c>
      <c r="J671" s="126">
        <f t="shared" si="20"/>
        <v>549.45000000000005</v>
      </c>
    </row>
    <row r="672" spans="1:10" ht="31.5">
      <c r="A672" s="33">
        <f t="shared" si="21"/>
        <v>668</v>
      </c>
      <c r="B672" s="116" t="s">
        <v>203</v>
      </c>
      <c r="C672" s="117" t="s">
        <v>15364</v>
      </c>
      <c r="D672" s="117" t="s">
        <v>15365</v>
      </c>
      <c r="E672" s="117" t="s">
        <v>211</v>
      </c>
      <c r="F672" s="117"/>
      <c r="G672" s="118" t="s">
        <v>14058</v>
      </c>
      <c r="H672" s="119">
        <v>690</v>
      </c>
      <c r="I672" s="120">
        <v>0.01</v>
      </c>
      <c r="J672" s="126">
        <f t="shared" si="20"/>
        <v>683.1</v>
      </c>
    </row>
    <row r="673" spans="1:10" ht="31.5">
      <c r="A673" s="33">
        <f t="shared" si="21"/>
        <v>669</v>
      </c>
      <c r="B673" s="116" t="s">
        <v>203</v>
      </c>
      <c r="C673" s="117" t="s">
        <v>15366</v>
      </c>
      <c r="D673" s="117" t="s">
        <v>15367</v>
      </c>
      <c r="E673" s="117" t="s">
        <v>211</v>
      </c>
      <c r="F673" s="117"/>
      <c r="G673" s="118" t="s">
        <v>14058</v>
      </c>
      <c r="H673" s="119">
        <v>1379</v>
      </c>
      <c r="I673" s="120">
        <v>0.01</v>
      </c>
      <c r="J673" s="126">
        <f t="shared" si="20"/>
        <v>1365.21</v>
      </c>
    </row>
    <row r="674" spans="1:10" ht="31.5">
      <c r="A674" s="33">
        <f t="shared" si="21"/>
        <v>670</v>
      </c>
      <c r="B674" s="116" t="s">
        <v>203</v>
      </c>
      <c r="C674" s="117" t="s">
        <v>15368</v>
      </c>
      <c r="D674" s="117" t="s">
        <v>15369</v>
      </c>
      <c r="E674" s="117" t="s">
        <v>211</v>
      </c>
      <c r="F674" s="117"/>
      <c r="G674" s="118" t="s">
        <v>14058</v>
      </c>
      <c r="H674" s="119">
        <v>690</v>
      </c>
      <c r="I674" s="120">
        <v>0.01</v>
      </c>
      <c r="J674" s="126">
        <f t="shared" si="20"/>
        <v>683.1</v>
      </c>
    </row>
    <row r="675" spans="1:10" ht="31.5">
      <c r="A675" s="33">
        <f t="shared" si="21"/>
        <v>671</v>
      </c>
      <c r="B675" s="116" t="s">
        <v>203</v>
      </c>
      <c r="C675" s="117" t="s">
        <v>15370</v>
      </c>
      <c r="D675" s="117" t="s">
        <v>15371</v>
      </c>
      <c r="E675" s="117" t="s">
        <v>211</v>
      </c>
      <c r="F675" s="117"/>
      <c r="G675" s="118" t="s">
        <v>14058</v>
      </c>
      <c r="H675" s="119">
        <v>295</v>
      </c>
      <c r="I675" s="120">
        <v>0.01</v>
      </c>
      <c r="J675" s="126">
        <f t="shared" si="20"/>
        <v>292.05</v>
      </c>
    </row>
    <row r="676" spans="1:10" ht="31.5">
      <c r="A676" s="33">
        <f t="shared" si="21"/>
        <v>672</v>
      </c>
      <c r="B676" s="116" t="s">
        <v>203</v>
      </c>
      <c r="C676" s="117" t="s">
        <v>15372</v>
      </c>
      <c r="D676" s="117" t="s">
        <v>15373</v>
      </c>
      <c r="E676" s="117" t="s">
        <v>211</v>
      </c>
      <c r="F676" s="117"/>
      <c r="G676" s="118" t="s">
        <v>14058</v>
      </c>
      <c r="H676" s="119">
        <v>399</v>
      </c>
      <c r="I676" s="120">
        <v>0.01</v>
      </c>
      <c r="J676" s="126">
        <f t="shared" si="20"/>
        <v>395.01</v>
      </c>
    </row>
    <row r="677" spans="1:10" ht="31.5">
      <c r="A677" s="33">
        <f t="shared" si="21"/>
        <v>673</v>
      </c>
      <c r="B677" s="116" t="s">
        <v>203</v>
      </c>
      <c r="C677" s="117" t="s">
        <v>15374</v>
      </c>
      <c r="D677" s="117" t="s">
        <v>15375</v>
      </c>
      <c r="E677" s="117" t="s">
        <v>211</v>
      </c>
      <c r="F677" s="117"/>
      <c r="G677" s="118" t="s">
        <v>14058</v>
      </c>
      <c r="H677" s="119">
        <v>295</v>
      </c>
      <c r="I677" s="120">
        <v>0.01</v>
      </c>
      <c r="J677" s="126">
        <f t="shared" si="20"/>
        <v>292.05</v>
      </c>
    </row>
    <row r="678" spans="1:10" ht="31.5">
      <c r="A678" s="33">
        <f t="shared" si="21"/>
        <v>674</v>
      </c>
      <c r="B678" s="116" t="s">
        <v>203</v>
      </c>
      <c r="C678" s="117" t="s">
        <v>15376</v>
      </c>
      <c r="D678" s="117" t="s">
        <v>15377</v>
      </c>
      <c r="E678" s="117" t="s">
        <v>211</v>
      </c>
      <c r="F678" s="117"/>
      <c r="G678" s="118" t="s">
        <v>14058</v>
      </c>
      <c r="H678" s="119">
        <v>345</v>
      </c>
      <c r="I678" s="120">
        <v>0.01</v>
      </c>
      <c r="J678" s="126">
        <f t="shared" si="20"/>
        <v>341.55</v>
      </c>
    </row>
    <row r="679" spans="1:10" ht="31.5">
      <c r="A679" s="33">
        <f t="shared" si="21"/>
        <v>675</v>
      </c>
      <c r="B679" s="116" t="s">
        <v>203</v>
      </c>
      <c r="C679" s="117" t="s">
        <v>15378</v>
      </c>
      <c r="D679" s="117" t="s">
        <v>15379</v>
      </c>
      <c r="E679" s="117" t="s">
        <v>211</v>
      </c>
      <c r="F679" s="117"/>
      <c r="G679" s="118" t="s">
        <v>14058</v>
      </c>
      <c r="H679" s="119">
        <v>499</v>
      </c>
      <c r="I679" s="120">
        <v>0.01</v>
      </c>
      <c r="J679" s="126">
        <f t="shared" si="20"/>
        <v>494.01</v>
      </c>
    </row>
    <row r="680" spans="1:10" ht="31.5">
      <c r="A680" s="33">
        <f t="shared" si="21"/>
        <v>676</v>
      </c>
      <c r="B680" s="116" t="s">
        <v>203</v>
      </c>
      <c r="C680" s="117" t="s">
        <v>15380</v>
      </c>
      <c r="D680" s="117" t="s">
        <v>15381</v>
      </c>
      <c r="E680" s="117" t="s">
        <v>211</v>
      </c>
      <c r="F680" s="117"/>
      <c r="G680" s="118" t="s">
        <v>14058</v>
      </c>
      <c r="H680" s="119">
        <v>345</v>
      </c>
      <c r="I680" s="120">
        <v>0.01</v>
      </c>
      <c r="J680" s="126">
        <f t="shared" si="20"/>
        <v>341.55</v>
      </c>
    </row>
    <row r="681" spans="1:10" ht="31.5">
      <c r="A681" s="33">
        <f t="shared" si="21"/>
        <v>677</v>
      </c>
      <c r="B681" s="116" t="s">
        <v>203</v>
      </c>
      <c r="C681" s="117" t="s">
        <v>15382</v>
      </c>
      <c r="D681" s="117" t="s">
        <v>15383</v>
      </c>
      <c r="E681" s="117" t="s">
        <v>211</v>
      </c>
      <c r="F681" s="117"/>
      <c r="G681" s="118" t="s">
        <v>14058</v>
      </c>
      <c r="H681" s="119">
        <v>555</v>
      </c>
      <c r="I681" s="120">
        <v>0.01</v>
      </c>
      <c r="J681" s="126">
        <f t="shared" si="20"/>
        <v>549.45000000000005</v>
      </c>
    </row>
    <row r="682" spans="1:10" ht="31.5">
      <c r="A682" s="33">
        <f t="shared" si="21"/>
        <v>678</v>
      </c>
      <c r="B682" s="116" t="s">
        <v>203</v>
      </c>
      <c r="C682" s="117" t="s">
        <v>15384</v>
      </c>
      <c r="D682" s="117" t="s">
        <v>15385</v>
      </c>
      <c r="E682" s="117" t="s">
        <v>211</v>
      </c>
      <c r="F682" s="117"/>
      <c r="G682" s="118" t="s">
        <v>14058</v>
      </c>
      <c r="H682" s="119">
        <v>839</v>
      </c>
      <c r="I682" s="120">
        <v>0.01</v>
      </c>
      <c r="J682" s="126">
        <f t="shared" si="20"/>
        <v>830.61</v>
      </c>
    </row>
    <row r="683" spans="1:10" ht="31.5">
      <c r="A683" s="33">
        <f t="shared" si="21"/>
        <v>679</v>
      </c>
      <c r="B683" s="116" t="s">
        <v>203</v>
      </c>
      <c r="C683" s="117" t="s">
        <v>15386</v>
      </c>
      <c r="D683" s="117" t="s">
        <v>15387</v>
      </c>
      <c r="E683" s="117" t="s">
        <v>211</v>
      </c>
      <c r="F683" s="117"/>
      <c r="G683" s="118" t="s">
        <v>14058</v>
      </c>
      <c r="H683" s="119">
        <v>555</v>
      </c>
      <c r="I683" s="120">
        <v>0.01</v>
      </c>
      <c r="J683" s="126">
        <f t="shared" si="20"/>
        <v>549.45000000000005</v>
      </c>
    </row>
    <row r="684" spans="1:10" ht="31.5">
      <c r="A684" s="33">
        <f t="shared" si="21"/>
        <v>680</v>
      </c>
      <c r="B684" s="116" t="s">
        <v>203</v>
      </c>
      <c r="C684" s="117" t="s">
        <v>15388</v>
      </c>
      <c r="D684" s="117" t="s">
        <v>15389</v>
      </c>
      <c r="E684" s="117" t="s">
        <v>211</v>
      </c>
      <c r="F684" s="117"/>
      <c r="G684" s="118" t="s">
        <v>14058</v>
      </c>
      <c r="H684" s="119">
        <v>690</v>
      </c>
      <c r="I684" s="120">
        <v>0.01</v>
      </c>
      <c r="J684" s="126">
        <f t="shared" si="20"/>
        <v>683.1</v>
      </c>
    </row>
    <row r="685" spans="1:10" ht="31.5">
      <c r="A685" s="33">
        <f t="shared" si="21"/>
        <v>681</v>
      </c>
      <c r="B685" s="116" t="s">
        <v>203</v>
      </c>
      <c r="C685" s="117" t="s">
        <v>15390</v>
      </c>
      <c r="D685" s="117" t="s">
        <v>15391</v>
      </c>
      <c r="E685" s="117" t="s">
        <v>211</v>
      </c>
      <c r="F685" s="117"/>
      <c r="G685" s="118" t="s">
        <v>14058</v>
      </c>
      <c r="H685" s="119">
        <v>1359</v>
      </c>
      <c r="I685" s="120">
        <v>0.01</v>
      </c>
      <c r="J685" s="126">
        <f t="shared" si="20"/>
        <v>1345.41</v>
      </c>
    </row>
    <row r="686" spans="1:10" ht="31.5">
      <c r="A686" s="33">
        <f t="shared" si="21"/>
        <v>682</v>
      </c>
      <c r="B686" s="116" t="s">
        <v>203</v>
      </c>
      <c r="C686" s="117" t="s">
        <v>15392</v>
      </c>
      <c r="D686" s="117" t="s">
        <v>15393</v>
      </c>
      <c r="E686" s="117" t="s">
        <v>211</v>
      </c>
      <c r="F686" s="117"/>
      <c r="G686" s="118" t="s">
        <v>14058</v>
      </c>
      <c r="H686" s="119">
        <v>690</v>
      </c>
      <c r="I686" s="120">
        <v>0.01</v>
      </c>
      <c r="J686" s="126">
        <f t="shared" si="20"/>
        <v>683.1</v>
      </c>
    </row>
    <row r="687" spans="1:10" ht="15.75">
      <c r="A687" s="33">
        <f t="shared" si="21"/>
        <v>683</v>
      </c>
      <c r="B687" s="116" t="s">
        <v>203</v>
      </c>
      <c r="C687" s="117" t="s">
        <v>15394</v>
      </c>
      <c r="D687" s="117" t="s">
        <v>15395</v>
      </c>
      <c r="E687" s="117" t="s">
        <v>211</v>
      </c>
      <c r="F687" s="117"/>
      <c r="G687" s="118" t="s">
        <v>14058</v>
      </c>
      <c r="H687" s="119">
        <v>37</v>
      </c>
      <c r="I687" s="120">
        <v>0.01</v>
      </c>
      <c r="J687" s="126">
        <f t="shared" si="20"/>
        <v>36.630000000000003</v>
      </c>
    </row>
    <row r="688" spans="1:10" ht="15.75">
      <c r="A688" s="33">
        <f t="shared" si="21"/>
        <v>684</v>
      </c>
      <c r="B688" s="116" t="s">
        <v>203</v>
      </c>
      <c r="C688" s="117" t="s">
        <v>15396</v>
      </c>
      <c r="D688" s="117" t="s">
        <v>15397</v>
      </c>
      <c r="E688" s="117" t="s">
        <v>211</v>
      </c>
      <c r="F688" s="117"/>
      <c r="G688" s="118" t="s">
        <v>14058</v>
      </c>
      <c r="H688" s="119">
        <v>37</v>
      </c>
      <c r="I688" s="120">
        <v>0.01</v>
      </c>
      <c r="J688" s="126">
        <f t="shared" si="20"/>
        <v>36.630000000000003</v>
      </c>
    </row>
    <row r="689" spans="1:10" ht="31.5">
      <c r="A689" s="33">
        <f t="shared" si="21"/>
        <v>685</v>
      </c>
      <c r="B689" s="116" t="s">
        <v>203</v>
      </c>
      <c r="C689" s="117" t="s">
        <v>15398</v>
      </c>
      <c r="D689" s="117" t="s">
        <v>15399</v>
      </c>
      <c r="E689" s="117" t="s">
        <v>211</v>
      </c>
      <c r="F689" s="117"/>
      <c r="G689" s="118" t="s">
        <v>14058</v>
      </c>
      <c r="H689" s="119">
        <v>37</v>
      </c>
      <c r="I689" s="120">
        <v>0.01</v>
      </c>
      <c r="J689" s="126">
        <f t="shared" si="20"/>
        <v>36.630000000000003</v>
      </c>
    </row>
    <row r="690" spans="1:10" ht="15.75">
      <c r="A690" s="33">
        <f t="shared" si="21"/>
        <v>686</v>
      </c>
      <c r="B690" s="116" t="s">
        <v>203</v>
      </c>
      <c r="C690" s="117" t="s">
        <v>15400</v>
      </c>
      <c r="D690" s="117" t="s">
        <v>15401</v>
      </c>
      <c r="E690" s="117" t="s">
        <v>211</v>
      </c>
      <c r="F690" s="117"/>
      <c r="G690" s="118" t="s">
        <v>14058</v>
      </c>
      <c r="H690" s="119">
        <v>37</v>
      </c>
      <c r="I690" s="120">
        <v>0.01</v>
      </c>
      <c r="J690" s="126">
        <f t="shared" si="20"/>
        <v>36.630000000000003</v>
      </c>
    </row>
    <row r="691" spans="1:10" ht="31.5">
      <c r="A691" s="33">
        <f t="shared" si="21"/>
        <v>687</v>
      </c>
      <c r="B691" s="116" t="s">
        <v>203</v>
      </c>
      <c r="C691" s="117" t="s">
        <v>15402</v>
      </c>
      <c r="D691" s="117" t="s">
        <v>15403</v>
      </c>
      <c r="E691" s="117" t="s">
        <v>211</v>
      </c>
      <c r="F691" s="117"/>
      <c r="G691" s="118" t="s">
        <v>14058</v>
      </c>
      <c r="H691" s="119">
        <v>37</v>
      </c>
      <c r="I691" s="120">
        <v>0.01</v>
      </c>
      <c r="J691" s="126">
        <f t="shared" si="20"/>
        <v>36.630000000000003</v>
      </c>
    </row>
    <row r="692" spans="1:10" ht="15.75">
      <c r="A692" s="33">
        <f t="shared" si="21"/>
        <v>688</v>
      </c>
      <c r="B692" s="116" t="s">
        <v>203</v>
      </c>
      <c r="C692" s="117" t="s">
        <v>15404</v>
      </c>
      <c r="D692" s="117" t="s">
        <v>15405</v>
      </c>
      <c r="E692" s="117" t="s">
        <v>211</v>
      </c>
      <c r="F692" s="117"/>
      <c r="G692" s="118" t="s">
        <v>14058</v>
      </c>
      <c r="H692" s="119">
        <v>37</v>
      </c>
      <c r="I692" s="120">
        <v>0.01</v>
      </c>
      <c r="J692" s="126">
        <f t="shared" si="20"/>
        <v>36.630000000000003</v>
      </c>
    </row>
    <row r="693" spans="1:10" ht="31.5">
      <c r="A693" s="33">
        <f t="shared" si="21"/>
        <v>689</v>
      </c>
      <c r="B693" s="116" t="s">
        <v>203</v>
      </c>
      <c r="C693" s="117" t="s">
        <v>15406</v>
      </c>
      <c r="D693" s="117" t="s">
        <v>15407</v>
      </c>
      <c r="E693" s="117" t="s">
        <v>211</v>
      </c>
      <c r="F693" s="117"/>
      <c r="G693" s="118" t="s">
        <v>14058</v>
      </c>
      <c r="H693" s="119">
        <v>119</v>
      </c>
      <c r="I693" s="120">
        <v>0.01</v>
      </c>
      <c r="J693" s="126">
        <f t="shared" si="20"/>
        <v>117.81</v>
      </c>
    </row>
    <row r="694" spans="1:10" ht="31.5">
      <c r="A694" s="33">
        <f t="shared" si="21"/>
        <v>690</v>
      </c>
      <c r="B694" s="116" t="s">
        <v>203</v>
      </c>
      <c r="C694" s="117" t="s">
        <v>15408</v>
      </c>
      <c r="D694" s="117" t="s">
        <v>15409</v>
      </c>
      <c r="E694" s="117" t="s">
        <v>211</v>
      </c>
      <c r="F694" s="117"/>
      <c r="G694" s="118" t="s">
        <v>14058</v>
      </c>
      <c r="H694" s="119">
        <v>65</v>
      </c>
      <c r="I694" s="120">
        <v>0.01</v>
      </c>
      <c r="J694" s="126">
        <f t="shared" si="20"/>
        <v>64.349999999999994</v>
      </c>
    </row>
    <row r="695" spans="1:10" ht="31.5">
      <c r="A695" s="33">
        <f t="shared" si="21"/>
        <v>691</v>
      </c>
      <c r="B695" s="116" t="s">
        <v>203</v>
      </c>
      <c r="C695" s="117" t="s">
        <v>15410</v>
      </c>
      <c r="D695" s="117" t="s">
        <v>15411</v>
      </c>
      <c r="E695" s="117" t="s">
        <v>211</v>
      </c>
      <c r="F695" s="117"/>
      <c r="G695" s="118" t="s">
        <v>14058</v>
      </c>
      <c r="H695" s="119">
        <v>79</v>
      </c>
      <c r="I695" s="120">
        <v>0.01</v>
      </c>
      <c r="J695" s="126">
        <f t="shared" si="20"/>
        <v>78.209999999999994</v>
      </c>
    </row>
    <row r="696" spans="1:10" ht="31.5">
      <c r="A696" s="33">
        <f t="shared" si="21"/>
        <v>692</v>
      </c>
      <c r="B696" s="116" t="s">
        <v>203</v>
      </c>
      <c r="C696" s="117" t="s">
        <v>15412</v>
      </c>
      <c r="D696" s="117" t="s">
        <v>15413</v>
      </c>
      <c r="E696" s="117" t="s">
        <v>211</v>
      </c>
      <c r="F696" s="117"/>
      <c r="G696" s="118" t="s">
        <v>14058</v>
      </c>
      <c r="H696" s="119">
        <v>95</v>
      </c>
      <c r="I696" s="120">
        <v>0.01</v>
      </c>
      <c r="J696" s="126">
        <f t="shared" si="20"/>
        <v>94.05</v>
      </c>
    </row>
    <row r="697" spans="1:10" ht="15.75">
      <c r="A697" s="33">
        <f t="shared" si="21"/>
        <v>693</v>
      </c>
      <c r="B697" s="116" t="s">
        <v>203</v>
      </c>
      <c r="C697" s="117" t="s">
        <v>15414</v>
      </c>
      <c r="D697" s="117" t="s">
        <v>15415</v>
      </c>
      <c r="E697" s="117" t="s">
        <v>211</v>
      </c>
      <c r="F697" s="117"/>
      <c r="G697" s="118" t="s">
        <v>14058</v>
      </c>
      <c r="H697" s="119">
        <v>22</v>
      </c>
      <c r="I697" s="120">
        <v>0.01</v>
      </c>
      <c r="J697" s="126">
        <f t="shared" si="20"/>
        <v>21.78</v>
      </c>
    </row>
    <row r="698" spans="1:10" ht="15.75">
      <c r="A698" s="33">
        <f t="shared" si="21"/>
        <v>694</v>
      </c>
      <c r="B698" s="116" t="s">
        <v>203</v>
      </c>
      <c r="C698" s="117" t="s">
        <v>15416</v>
      </c>
      <c r="D698" s="117" t="s">
        <v>15417</v>
      </c>
      <c r="E698" s="117" t="s">
        <v>211</v>
      </c>
      <c r="F698" s="117"/>
      <c r="G698" s="118" t="s">
        <v>14058</v>
      </c>
      <c r="H698" s="119">
        <v>49</v>
      </c>
      <c r="I698" s="120">
        <v>0.01</v>
      </c>
      <c r="J698" s="126">
        <f t="shared" si="20"/>
        <v>48.51</v>
      </c>
    </row>
    <row r="699" spans="1:10" ht="31.5">
      <c r="A699" s="33">
        <f t="shared" si="21"/>
        <v>695</v>
      </c>
      <c r="B699" s="116" t="s">
        <v>203</v>
      </c>
      <c r="C699" s="117" t="s">
        <v>15418</v>
      </c>
      <c r="D699" s="117" t="s">
        <v>15419</v>
      </c>
      <c r="E699" s="117" t="s">
        <v>211</v>
      </c>
      <c r="F699" s="117"/>
      <c r="G699" s="118" t="s">
        <v>14058</v>
      </c>
      <c r="H699" s="119">
        <v>49</v>
      </c>
      <c r="I699" s="120">
        <v>0.01</v>
      </c>
      <c r="J699" s="126">
        <f t="shared" si="20"/>
        <v>48.51</v>
      </c>
    </row>
    <row r="700" spans="1:10" ht="31.5">
      <c r="A700" s="33">
        <f t="shared" si="21"/>
        <v>696</v>
      </c>
      <c r="B700" s="116" t="s">
        <v>203</v>
      </c>
      <c r="C700" s="117" t="s">
        <v>15420</v>
      </c>
      <c r="D700" s="117" t="s">
        <v>15421</v>
      </c>
      <c r="E700" s="117" t="s">
        <v>211</v>
      </c>
      <c r="F700" s="117"/>
      <c r="G700" s="118" t="s">
        <v>14058</v>
      </c>
      <c r="H700" s="119">
        <v>59</v>
      </c>
      <c r="I700" s="120">
        <v>0.01</v>
      </c>
      <c r="J700" s="126">
        <f t="shared" si="20"/>
        <v>58.41</v>
      </c>
    </row>
    <row r="701" spans="1:10" ht="31.5">
      <c r="A701" s="33">
        <f t="shared" si="21"/>
        <v>697</v>
      </c>
      <c r="B701" s="116" t="s">
        <v>203</v>
      </c>
      <c r="C701" s="117" t="s">
        <v>15422</v>
      </c>
      <c r="D701" s="117" t="s">
        <v>15423</v>
      </c>
      <c r="E701" s="117" t="s">
        <v>211</v>
      </c>
      <c r="F701" s="117"/>
      <c r="G701" s="118" t="s">
        <v>14058</v>
      </c>
      <c r="H701" s="119">
        <v>59</v>
      </c>
      <c r="I701" s="120">
        <v>0.01</v>
      </c>
      <c r="J701" s="126">
        <f t="shared" si="20"/>
        <v>58.41</v>
      </c>
    </row>
    <row r="702" spans="1:10" ht="31.5">
      <c r="A702" s="33">
        <f t="shared" si="21"/>
        <v>698</v>
      </c>
      <c r="B702" s="116" t="s">
        <v>203</v>
      </c>
      <c r="C702" s="117" t="s">
        <v>15424</v>
      </c>
      <c r="D702" s="117" t="s">
        <v>15425</v>
      </c>
      <c r="E702" s="117" t="s">
        <v>211</v>
      </c>
      <c r="F702" s="117"/>
      <c r="G702" s="118" t="s">
        <v>14058</v>
      </c>
      <c r="H702" s="119">
        <v>22</v>
      </c>
      <c r="I702" s="120">
        <v>0.01</v>
      </c>
      <c r="J702" s="126">
        <f t="shared" si="20"/>
        <v>21.78</v>
      </c>
    </row>
    <row r="703" spans="1:10" ht="31.5">
      <c r="A703" s="33">
        <f t="shared" si="21"/>
        <v>699</v>
      </c>
      <c r="B703" s="116" t="s">
        <v>203</v>
      </c>
      <c r="C703" s="117" t="s">
        <v>15426</v>
      </c>
      <c r="D703" s="117" t="s">
        <v>15427</v>
      </c>
      <c r="E703" s="117" t="s">
        <v>211</v>
      </c>
      <c r="F703" s="117"/>
      <c r="G703" s="118" t="s">
        <v>14058</v>
      </c>
      <c r="H703" s="119">
        <v>22</v>
      </c>
      <c r="I703" s="120">
        <v>0.01</v>
      </c>
      <c r="J703" s="126">
        <f t="shared" si="20"/>
        <v>21.78</v>
      </c>
    </row>
    <row r="704" spans="1:10" ht="31.5">
      <c r="A704" s="33">
        <f t="shared" si="21"/>
        <v>700</v>
      </c>
      <c r="B704" s="116" t="s">
        <v>203</v>
      </c>
      <c r="C704" s="117" t="s">
        <v>15428</v>
      </c>
      <c r="D704" s="117" t="s">
        <v>15429</v>
      </c>
      <c r="E704" s="117" t="s">
        <v>211</v>
      </c>
      <c r="F704" s="117"/>
      <c r="G704" s="118" t="s">
        <v>14058</v>
      </c>
      <c r="H704" s="119">
        <v>22</v>
      </c>
      <c r="I704" s="120">
        <v>0.01</v>
      </c>
      <c r="J704" s="126">
        <f t="shared" si="20"/>
        <v>21.78</v>
      </c>
    </row>
    <row r="705" spans="1:10" ht="31.5">
      <c r="A705" s="33">
        <f t="shared" si="21"/>
        <v>701</v>
      </c>
      <c r="B705" s="116" t="s">
        <v>203</v>
      </c>
      <c r="C705" s="117" t="s">
        <v>15430</v>
      </c>
      <c r="D705" s="117" t="s">
        <v>15431</v>
      </c>
      <c r="E705" s="117" t="s">
        <v>211</v>
      </c>
      <c r="F705" s="117"/>
      <c r="G705" s="118" t="s">
        <v>14058</v>
      </c>
      <c r="H705" s="119">
        <v>49</v>
      </c>
      <c r="I705" s="120">
        <v>0.01</v>
      </c>
      <c r="J705" s="126">
        <f t="shared" si="20"/>
        <v>48.51</v>
      </c>
    </row>
    <row r="706" spans="1:10" ht="31.5">
      <c r="A706" s="33">
        <f t="shared" si="21"/>
        <v>702</v>
      </c>
      <c r="B706" s="116" t="s">
        <v>203</v>
      </c>
      <c r="C706" s="117" t="s">
        <v>15432</v>
      </c>
      <c r="D706" s="117" t="s">
        <v>15433</v>
      </c>
      <c r="E706" s="117" t="s">
        <v>211</v>
      </c>
      <c r="F706" s="117"/>
      <c r="G706" s="118" t="s">
        <v>14058</v>
      </c>
      <c r="H706" s="119">
        <v>49</v>
      </c>
      <c r="I706" s="120">
        <v>0.01</v>
      </c>
      <c r="J706" s="126">
        <f t="shared" si="20"/>
        <v>48.51</v>
      </c>
    </row>
    <row r="707" spans="1:10" ht="31.5">
      <c r="A707" s="33">
        <f t="shared" si="21"/>
        <v>703</v>
      </c>
      <c r="B707" s="116" t="s">
        <v>203</v>
      </c>
      <c r="C707" s="117" t="s">
        <v>15434</v>
      </c>
      <c r="D707" s="117" t="s">
        <v>15435</v>
      </c>
      <c r="E707" s="117" t="s">
        <v>211</v>
      </c>
      <c r="F707" s="117"/>
      <c r="G707" s="118" t="s">
        <v>14058</v>
      </c>
      <c r="H707" s="119">
        <v>49</v>
      </c>
      <c r="I707" s="120">
        <v>0.01</v>
      </c>
      <c r="J707" s="126">
        <f t="shared" si="20"/>
        <v>48.51</v>
      </c>
    </row>
    <row r="708" spans="1:10" ht="31.5">
      <c r="A708" s="33">
        <f t="shared" si="21"/>
        <v>704</v>
      </c>
      <c r="B708" s="116" t="s">
        <v>203</v>
      </c>
      <c r="C708" s="117" t="s">
        <v>15436</v>
      </c>
      <c r="D708" s="117" t="s">
        <v>15437</v>
      </c>
      <c r="E708" s="117" t="s">
        <v>211</v>
      </c>
      <c r="F708" s="117"/>
      <c r="G708" s="118" t="s">
        <v>14058</v>
      </c>
      <c r="H708" s="119">
        <v>49</v>
      </c>
      <c r="I708" s="120">
        <v>0.01</v>
      </c>
      <c r="J708" s="126">
        <f t="shared" si="20"/>
        <v>48.51</v>
      </c>
    </row>
    <row r="709" spans="1:10" ht="31.5">
      <c r="A709" s="33">
        <f t="shared" si="21"/>
        <v>705</v>
      </c>
      <c r="B709" s="116" t="s">
        <v>203</v>
      </c>
      <c r="C709" s="117" t="s">
        <v>15438</v>
      </c>
      <c r="D709" s="117" t="s">
        <v>15439</v>
      </c>
      <c r="E709" s="117" t="s">
        <v>211</v>
      </c>
      <c r="F709" s="117"/>
      <c r="G709" s="118" t="s">
        <v>14058</v>
      </c>
      <c r="H709" s="119">
        <v>30</v>
      </c>
      <c r="I709" s="120">
        <v>0.01</v>
      </c>
      <c r="J709" s="126">
        <f t="shared" si="20"/>
        <v>29.7</v>
      </c>
    </row>
    <row r="710" spans="1:10" ht="31.5">
      <c r="A710" s="33">
        <f t="shared" si="21"/>
        <v>706</v>
      </c>
      <c r="B710" s="116" t="s">
        <v>203</v>
      </c>
      <c r="C710" s="117" t="s">
        <v>15440</v>
      </c>
      <c r="D710" s="117" t="s">
        <v>15441</v>
      </c>
      <c r="E710" s="117" t="s">
        <v>211</v>
      </c>
      <c r="F710" s="117"/>
      <c r="G710" s="118" t="s">
        <v>14058</v>
      </c>
      <c r="H710" s="119">
        <v>30</v>
      </c>
      <c r="I710" s="120">
        <v>0.01</v>
      </c>
      <c r="J710" s="126">
        <f t="shared" ref="J710:J773" si="22">H710*(1-I710)</f>
        <v>29.7</v>
      </c>
    </row>
    <row r="711" spans="1:10" ht="31.5">
      <c r="A711" s="33">
        <f t="shared" ref="A711:A774" si="23">A710+1</f>
        <v>707</v>
      </c>
      <c r="B711" s="116" t="s">
        <v>203</v>
      </c>
      <c r="C711" s="117" t="s">
        <v>15442</v>
      </c>
      <c r="D711" s="117" t="s">
        <v>15443</v>
      </c>
      <c r="E711" s="117" t="s">
        <v>211</v>
      </c>
      <c r="F711" s="117"/>
      <c r="G711" s="118" t="s">
        <v>14058</v>
      </c>
      <c r="H711" s="119">
        <v>30</v>
      </c>
      <c r="I711" s="120">
        <v>0.01</v>
      </c>
      <c r="J711" s="126">
        <f t="shared" si="22"/>
        <v>29.7</v>
      </c>
    </row>
    <row r="712" spans="1:10" ht="31.5">
      <c r="A712" s="33">
        <f t="shared" si="23"/>
        <v>708</v>
      </c>
      <c r="B712" s="116" t="s">
        <v>203</v>
      </c>
      <c r="C712" s="117" t="s">
        <v>15444</v>
      </c>
      <c r="D712" s="117" t="s">
        <v>15445</v>
      </c>
      <c r="E712" s="117" t="s">
        <v>211</v>
      </c>
      <c r="F712" s="117"/>
      <c r="G712" s="118" t="s">
        <v>14058</v>
      </c>
      <c r="H712" s="119">
        <v>49</v>
      </c>
      <c r="I712" s="120">
        <v>0.01</v>
      </c>
      <c r="J712" s="126">
        <f t="shared" si="22"/>
        <v>48.51</v>
      </c>
    </row>
    <row r="713" spans="1:10" ht="31.5">
      <c r="A713" s="33">
        <f t="shared" si="23"/>
        <v>709</v>
      </c>
      <c r="B713" s="116" t="s">
        <v>203</v>
      </c>
      <c r="C713" s="117" t="s">
        <v>15446</v>
      </c>
      <c r="D713" s="117" t="s">
        <v>15447</v>
      </c>
      <c r="E713" s="117" t="s">
        <v>211</v>
      </c>
      <c r="F713" s="117"/>
      <c r="G713" s="118" t="s">
        <v>14058</v>
      </c>
      <c r="H713" s="119">
        <v>49</v>
      </c>
      <c r="I713" s="120">
        <v>0.01</v>
      </c>
      <c r="J713" s="126">
        <f t="shared" si="22"/>
        <v>48.51</v>
      </c>
    </row>
    <row r="714" spans="1:10" ht="31.5">
      <c r="A714" s="33">
        <f t="shared" si="23"/>
        <v>710</v>
      </c>
      <c r="B714" s="116" t="s">
        <v>203</v>
      </c>
      <c r="C714" s="117" t="s">
        <v>15448</v>
      </c>
      <c r="D714" s="117" t="s">
        <v>15449</v>
      </c>
      <c r="E714" s="117" t="s">
        <v>211</v>
      </c>
      <c r="F714" s="117"/>
      <c r="G714" s="118" t="s">
        <v>14058</v>
      </c>
      <c r="H714" s="119">
        <v>49</v>
      </c>
      <c r="I714" s="120">
        <v>0.01</v>
      </c>
      <c r="J714" s="126">
        <f t="shared" si="22"/>
        <v>48.51</v>
      </c>
    </row>
    <row r="715" spans="1:10" ht="31.5">
      <c r="A715" s="33">
        <f t="shared" si="23"/>
        <v>711</v>
      </c>
      <c r="B715" s="116" t="s">
        <v>203</v>
      </c>
      <c r="C715" s="117" t="s">
        <v>15450</v>
      </c>
      <c r="D715" s="117" t="s">
        <v>15451</v>
      </c>
      <c r="E715" s="117" t="s">
        <v>211</v>
      </c>
      <c r="F715" s="117"/>
      <c r="G715" s="118" t="s">
        <v>14058</v>
      </c>
      <c r="H715" s="119">
        <v>195</v>
      </c>
      <c r="I715" s="120">
        <v>0.01</v>
      </c>
      <c r="J715" s="126">
        <f t="shared" si="22"/>
        <v>193.05</v>
      </c>
    </row>
    <row r="716" spans="1:10" ht="31.5">
      <c r="A716" s="33">
        <f t="shared" si="23"/>
        <v>712</v>
      </c>
      <c r="B716" s="116" t="s">
        <v>203</v>
      </c>
      <c r="C716" s="117" t="s">
        <v>15452</v>
      </c>
      <c r="D716" s="117" t="s">
        <v>15453</v>
      </c>
      <c r="E716" s="117" t="s">
        <v>211</v>
      </c>
      <c r="F716" s="117"/>
      <c r="G716" s="118" t="s">
        <v>14058</v>
      </c>
      <c r="H716" s="119">
        <v>195</v>
      </c>
      <c r="I716" s="120">
        <v>0.01</v>
      </c>
      <c r="J716" s="126">
        <f t="shared" si="22"/>
        <v>193.05</v>
      </c>
    </row>
    <row r="717" spans="1:10" ht="31.5">
      <c r="A717" s="33">
        <f t="shared" si="23"/>
        <v>713</v>
      </c>
      <c r="B717" s="116" t="s">
        <v>203</v>
      </c>
      <c r="C717" s="117" t="s">
        <v>15454</v>
      </c>
      <c r="D717" s="117" t="s">
        <v>15455</v>
      </c>
      <c r="E717" s="117" t="s">
        <v>211</v>
      </c>
      <c r="F717" s="117"/>
      <c r="G717" s="118" t="s">
        <v>14058</v>
      </c>
      <c r="H717" s="119">
        <v>349</v>
      </c>
      <c r="I717" s="120">
        <v>0.01</v>
      </c>
      <c r="J717" s="126">
        <f t="shared" si="22"/>
        <v>345.51</v>
      </c>
    </row>
    <row r="718" spans="1:10" ht="31.5">
      <c r="A718" s="33">
        <f t="shared" si="23"/>
        <v>714</v>
      </c>
      <c r="B718" s="116" t="s">
        <v>203</v>
      </c>
      <c r="C718" s="117" t="s">
        <v>15456</v>
      </c>
      <c r="D718" s="117" t="s">
        <v>15457</v>
      </c>
      <c r="E718" s="117" t="s">
        <v>211</v>
      </c>
      <c r="F718" s="117"/>
      <c r="G718" s="118" t="s">
        <v>14058</v>
      </c>
      <c r="H718" s="119">
        <v>349</v>
      </c>
      <c r="I718" s="120">
        <v>0.01</v>
      </c>
      <c r="J718" s="126">
        <f t="shared" si="22"/>
        <v>345.51</v>
      </c>
    </row>
    <row r="719" spans="1:10" ht="31.5">
      <c r="A719" s="33">
        <f t="shared" si="23"/>
        <v>715</v>
      </c>
      <c r="B719" s="116" t="s">
        <v>203</v>
      </c>
      <c r="C719" s="117" t="s">
        <v>15458</v>
      </c>
      <c r="D719" s="117" t="s">
        <v>15459</v>
      </c>
      <c r="E719" s="117" t="s">
        <v>211</v>
      </c>
      <c r="F719" s="117"/>
      <c r="G719" s="118" t="s">
        <v>14058</v>
      </c>
      <c r="H719" s="119">
        <v>49</v>
      </c>
      <c r="I719" s="120">
        <v>0.01</v>
      </c>
      <c r="J719" s="126">
        <f t="shared" si="22"/>
        <v>48.51</v>
      </c>
    </row>
    <row r="720" spans="1:10" ht="31.5">
      <c r="A720" s="33">
        <f t="shared" si="23"/>
        <v>716</v>
      </c>
      <c r="B720" s="116" t="s">
        <v>203</v>
      </c>
      <c r="C720" s="117" t="s">
        <v>15460</v>
      </c>
      <c r="D720" s="117" t="s">
        <v>15461</v>
      </c>
      <c r="E720" s="117" t="s">
        <v>211</v>
      </c>
      <c r="F720" s="117"/>
      <c r="G720" s="118" t="s">
        <v>14058</v>
      </c>
      <c r="H720" s="119">
        <v>49</v>
      </c>
      <c r="I720" s="120">
        <v>0.01</v>
      </c>
      <c r="J720" s="126">
        <f t="shared" si="22"/>
        <v>48.51</v>
      </c>
    </row>
    <row r="721" spans="1:10" ht="31.5">
      <c r="A721" s="33">
        <f t="shared" si="23"/>
        <v>717</v>
      </c>
      <c r="B721" s="116" t="s">
        <v>203</v>
      </c>
      <c r="C721" s="117" t="s">
        <v>15462</v>
      </c>
      <c r="D721" s="117" t="s">
        <v>15463</v>
      </c>
      <c r="E721" s="117" t="s">
        <v>211</v>
      </c>
      <c r="F721" s="117"/>
      <c r="G721" s="118" t="s">
        <v>14058</v>
      </c>
      <c r="H721" s="119">
        <v>85</v>
      </c>
      <c r="I721" s="120">
        <v>0.01</v>
      </c>
      <c r="J721" s="126">
        <f t="shared" si="22"/>
        <v>84.15</v>
      </c>
    </row>
    <row r="722" spans="1:10" ht="31.5">
      <c r="A722" s="33">
        <f t="shared" si="23"/>
        <v>718</v>
      </c>
      <c r="B722" s="116" t="s">
        <v>203</v>
      </c>
      <c r="C722" s="117" t="s">
        <v>15464</v>
      </c>
      <c r="D722" s="117" t="s">
        <v>15465</v>
      </c>
      <c r="E722" s="117" t="s">
        <v>211</v>
      </c>
      <c r="F722" s="117"/>
      <c r="G722" s="118" t="s">
        <v>14058</v>
      </c>
      <c r="H722" s="119">
        <v>85</v>
      </c>
      <c r="I722" s="120">
        <v>0.01</v>
      </c>
      <c r="J722" s="126">
        <f t="shared" si="22"/>
        <v>84.15</v>
      </c>
    </row>
    <row r="723" spans="1:10" ht="31.5">
      <c r="A723" s="33">
        <f t="shared" si="23"/>
        <v>719</v>
      </c>
      <c r="B723" s="116" t="s">
        <v>203</v>
      </c>
      <c r="C723" s="117" t="s">
        <v>15466</v>
      </c>
      <c r="D723" s="117" t="s">
        <v>15467</v>
      </c>
      <c r="E723" s="117" t="s">
        <v>211</v>
      </c>
      <c r="F723" s="117"/>
      <c r="G723" s="118" t="s">
        <v>14058</v>
      </c>
      <c r="H723" s="119">
        <v>90</v>
      </c>
      <c r="I723" s="120">
        <v>0.01</v>
      </c>
      <c r="J723" s="126">
        <f t="shared" si="22"/>
        <v>89.1</v>
      </c>
    </row>
    <row r="724" spans="1:10" ht="31.5">
      <c r="A724" s="33">
        <f t="shared" si="23"/>
        <v>720</v>
      </c>
      <c r="B724" s="116" t="s">
        <v>203</v>
      </c>
      <c r="C724" s="117" t="s">
        <v>15468</v>
      </c>
      <c r="D724" s="117" t="s">
        <v>15469</v>
      </c>
      <c r="E724" s="117" t="s">
        <v>211</v>
      </c>
      <c r="F724" s="117"/>
      <c r="G724" s="118" t="s">
        <v>14058</v>
      </c>
      <c r="H724" s="119">
        <v>90</v>
      </c>
      <c r="I724" s="120">
        <v>0.01</v>
      </c>
      <c r="J724" s="126">
        <f t="shared" si="22"/>
        <v>89.1</v>
      </c>
    </row>
    <row r="725" spans="1:10" ht="31.5">
      <c r="A725" s="33">
        <f t="shared" si="23"/>
        <v>721</v>
      </c>
      <c r="B725" s="116" t="s">
        <v>203</v>
      </c>
      <c r="C725" s="117" t="s">
        <v>15470</v>
      </c>
      <c r="D725" s="117" t="s">
        <v>15471</v>
      </c>
      <c r="E725" s="117" t="s">
        <v>211</v>
      </c>
      <c r="F725" s="117"/>
      <c r="G725" s="118" t="s">
        <v>14058</v>
      </c>
      <c r="H725" s="119">
        <v>99</v>
      </c>
      <c r="I725" s="120">
        <v>0.01</v>
      </c>
      <c r="J725" s="126">
        <f t="shared" si="22"/>
        <v>98.01</v>
      </c>
    </row>
    <row r="726" spans="1:10" ht="31.5">
      <c r="A726" s="33">
        <f t="shared" si="23"/>
        <v>722</v>
      </c>
      <c r="B726" s="116" t="s">
        <v>203</v>
      </c>
      <c r="C726" s="117" t="s">
        <v>15472</v>
      </c>
      <c r="D726" s="117" t="s">
        <v>15473</v>
      </c>
      <c r="E726" s="117" t="s">
        <v>211</v>
      </c>
      <c r="F726" s="117"/>
      <c r="G726" s="118" t="s">
        <v>14058</v>
      </c>
      <c r="H726" s="119">
        <v>99</v>
      </c>
      <c r="I726" s="120">
        <v>0.01</v>
      </c>
      <c r="J726" s="126">
        <f t="shared" si="22"/>
        <v>98.01</v>
      </c>
    </row>
    <row r="727" spans="1:10" ht="31.5">
      <c r="A727" s="33">
        <f t="shared" si="23"/>
        <v>723</v>
      </c>
      <c r="B727" s="116" t="s">
        <v>203</v>
      </c>
      <c r="C727" s="117" t="s">
        <v>15474</v>
      </c>
      <c r="D727" s="117" t="s">
        <v>15475</v>
      </c>
      <c r="E727" s="117" t="s">
        <v>211</v>
      </c>
      <c r="F727" s="117"/>
      <c r="G727" s="118" t="s">
        <v>14058</v>
      </c>
      <c r="H727" s="119">
        <v>119</v>
      </c>
      <c r="I727" s="120">
        <v>0.01</v>
      </c>
      <c r="J727" s="126">
        <f t="shared" si="22"/>
        <v>117.81</v>
      </c>
    </row>
    <row r="728" spans="1:10" ht="31.5">
      <c r="A728" s="33">
        <f t="shared" si="23"/>
        <v>724</v>
      </c>
      <c r="B728" s="116" t="s">
        <v>203</v>
      </c>
      <c r="C728" s="117" t="s">
        <v>15476</v>
      </c>
      <c r="D728" s="117" t="s">
        <v>15477</v>
      </c>
      <c r="E728" s="117" t="s">
        <v>211</v>
      </c>
      <c r="F728" s="117"/>
      <c r="G728" s="118" t="s">
        <v>14058</v>
      </c>
      <c r="H728" s="119">
        <v>119</v>
      </c>
      <c r="I728" s="120">
        <v>0.01</v>
      </c>
      <c r="J728" s="126">
        <f t="shared" si="22"/>
        <v>117.81</v>
      </c>
    </row>
    <row r="729" spans="1:10" ht="31.5">
      <c r="A729" s="33">
        <f t="shared" si="23"/>
        <v>725</v>
      </c>
      <c r="B729" s="116" t="s">
        <v>203</v>
      </c>
      <c r="C729" s="117" t="s">
        <v>15478</v>
      </c>
      <c r="D729" s="117" t="s">
        <v>15479</v>
      </c>
      <c r="E729" s="117" t="s">
        <v>211</v>
      </c>
      <c r="F729" s="117"/>
      <c r="G729" s="118" t="s">
        <v>14058</v>
      </c>
      <c r="H729" s="119">
        <v>112</v>
      </c>
      <c r="I729" s="120">
        <v>0.01</v>
      </c>
      <c r="J729" s="126">
        <f t="shared" si="22"/>
        <v>110.88</v>
      </c>
    </row>
    <row r="730" spans="1:10" ht="31.5">
      <c r="A730" s="33">
        <f t="shared" si="23"/>
        <v>726</v>
      </c>
      <c r="B730" s="116" t="s">
        <v>203</v>
      </c>
      <c r="C730" s="117" t="s">
        <v>15480</v>
      </c>
      <c r="D730" s="117" t="s">
        <v>15481</v>
      </c>
      <c r="E730" s="117" t="s">
        <v>211</v>
      </c>
      <c r="F730" s="117"/>
      <c r="G730" s="118" t="s">
        <v>14058</v>
      </c>
      <c r="H730" s="119">
        <v>112</v>
      </c>
      <c r="I730" s="120">
        <v>0.01</v>
      </c>
      <c r="J730" s="126">
        <f t="shared" si="22"/>
        <v>110.88</v>
      </c>
    </row>
    <row r="731" spans="1:10" ht="31.5">
      <c r="A731" s="33">
        <f t="shared" si="23"/>
        <v>727</v>
      </c>
      <c r="B731" s="116" t="s">
        <v>203</v>
      </c>
      <c r="C731" s="117" t="s">
        <v>15482</v>
      </c>
      <c r="D731" s="117" t="s">
        <v>15483</v>
      </c>
      <c r="E731" s="117" t="s">
        <v>211</v>
      </c>
      <c r="F731" s="117"/>
      <c r="G731" s="118" t="s">
        <v>14058</v>
      </c>
      <c r="H731" s="119">
        <v>129</v>
      </c>
      <c r="I731" s="120">
        <v>0.01</v>
      </c>
      <c r="J731" s="126">
        <f t="shared" si="22"/>
        <v>127.71</v>
      </c>
    </row>
    <row r="732" spans="1:10" ht="31.5">
      <c r="A732" s="33">
        <f t="shared" si="23"/>
        <v>728</v>
      </c>
      <c r="B732" s="116" t="s">
        <v>203</v>
      </c>
      <c r="C732" s="117" t="s">
        <v>15484</v>
      </c>
      <c r="D732" s="117" t="s">
        <v>15485</v>
      </c>
      <c r="E732" s="117" t="s">
        <v>211</v>
      </c>
      <c r="F732" s="117"/>
      <c r="G732" s="118" t="s">
        <v>14058</v>
      </c>
      <c r="H732" s="119">
        <v>129</v>
      </c>
      <c r="I732" s="120">
        <v>0.01</v>
      </c>
      <c r="J732" s="126">
        <f t="shared" si="22"/>
        <v>127.71</v>
      </c>
    </row>
    <row r="733" spans="1:10" ht="31.5">
      <c r="A733" s="33">
        <f t="shared" si="23"/>
        <v>729</v>
      </c>
      <c r="B733" s="116" t="s">
        <v>203</v>
      </c>
      <c r="C733" s="117" t="s">
        <v>15486</v>
      </c>
      <c r="D733" s="117" t="s">
        <v>15487</v>
      </c>
      <c r="E733" s="117" t="s">
        <v>211</v>
      </c>
      <c r="F733" s="117"/>
      <c r="G733" s="118" t="s">
        <v>14058</v>
      </c>
      <c r="H733" s="119">
        <v>42.5</v>
      </c>
      <c r="I733" s="120">
        <v>0.01</v>
      </c>
      <c r="J733" s="126">
        <f t="shared" si="22"/>
        <v>42.075000000000003</v>
      </c>
    </row>
    <row r="734" spans="1:10" ht="31.5">
      <c r="A734" s="33">
        <f t="shared" si="23"/>
        <v>730</v>
      </c>
      <c r="B734" s="116" t="s">
        <v>203</v>
      </c>
      <c r="C734" s="117" t="s">
        <v>15488</v>
      </c>
      <c r="D734" s="117" t="s">
        <v>15489</v>
      </c>
      <c r="E734" s="117" t="s">
        <v>211</v>
      </c>
      <c r="F734" s="117"/>
      <c r="G734" s="118" t="s">
        <v>14058</v>
      </c>
      <c r="H734" s="119">
        <v>42.5</v>
      </c>
      <c r="I734" s="120">
        <v>0.01</v>
      </c>
      <c r="J734" s="126">
        <f t="shared" si="22"/>
        <v>42.075000000000003</v>
      </c>
    </row>
    <row r="735" spans="1:10" ht="31.5">
      <c r="A735" s="33">
        <f t="shared" si="23"/>
        <v>731</v>
      </c>
      <c r="B735" s="116" t="s">
        <v>203</v>
      </c>
      <c r="C735" s="117" t="s">
        <v>15490</v>
      </c>
      <c r="D735" s="117" t="s">
        <v>15491</v>
      </c>
      <c r="E735" s="117" t="s">
        <v>211</v>
      </c>
      <c r="F735" s="117"/>
      <c r="G735" s="118" t="s">
        <v>14058</v>
      </c>
      <c r="H735" s="119">
        <v>79</v>
      </c>
      <c r="I735" s="120">
        <v>0.01</v>
      </c>
      <c r="J735" s="126">
        <f t="shared" si="22"/>
        <v>78.209999999999994</v>
      </c>
    </row>
    <row r="736" spans="1:10" ht="31.5">
      <c r="A736" s="33">
        <f t="shared" si="23"/>
        <v>732</v>
      </c>
      <c r="B736" s="116" t="s">
        <v>203</v>
      </c>
      <c r="C736" s="117" t="s">
        <v>15492</v>
      </c>
      <c r="D736" s="117" t="s">
        <v>15493</v>
      </c>
      <c r="E736" s="117" t="s">
        <v>211</v>
      </c>
      <c r="F736" s="117"/>
      <c r="G736" s="118" t="s">
        <v>14058</v>
      </c>
      <c r="H736" s="119">
        <v>79</v>
      </c>
      <c r="I736" s="120">
        <v>0.01</v>
      </c>
      <c r="J736" s="126">
        <f t="shared" si="22"/>
        <v>78.209999999999994</v>
      </c>
    </row>
    <row r="737" spans="1:10" ht="31.5">
      <c r="A737" s="33">
        <f t="shared" si="23"/>
        <v>733</v>
      </c>
      <c r="B737" s="116" t="s">
        <v>203</v>
      </c>
      <c r="C737" s="117" t="s">
        <v>15494</v>
      </c>
      <c r="D737" s="117" t="s">
        <v>15495</v>
      </c>
      <c r="E737" s="117" t="s">
        <v>211</v>
      </c>
      <c r="F737" s="117"/>
      <c r="G737" s="118" t="s">
        <v>14058</v>
      </c>
      <c r="H737" s="119">
        <v>45</v>
      </c>
      <c r="I737" s="120">
        <v>0.01</v>
      </c>
      <c r="J737" s="126">
        <f t="shared" si="22"/>
        <v>44.55</v>
      </c>
    </row>
    <row r="738" spans="1:10" ht="31.5">
      <c r="A738" s="33">
        <f t="shared" si="23"/>
        <v>734</v>
      </c>
      <c r="B738" s="116" t="s">
        <v>203</v>
      </c>
      <c r="C738" s="117" t="s">
        <v>15496</v>
      </c>
      <c r="D738" s="117" t="s">
        <v>15497</v>
      </c>
      <c r="E738" s="117" t="s">
        <v>211</v>
      </c>
      <c r="F738" s="117"/>
      <c r="G738" s="118" t="s">
        <v>14058</v>
      </c>
      <c r="H738" s="119">
        <v>45</v>
      </c>
      <c r="I738" s="120">
        <v>0.01</v>
      </c>
      <c r="J738" s="126">
        <f t="shared" si="22"/>
        <v>44.55</v>
      </c>
    </row>
    <row r="739" spans="1:10" ht="31.5">
      <c r="A739" s="33">
        <f t="shared" si="23"/>
        <v>735</v>
      </c>
      <c r="B739" s="116" t="s">
        <v>203</v>
      </c>
      <c r="C739" s="117" t="s">
        <v>15498</v>
      </c>
      <c r="D739" s="117" t="s">
        <v>15499</v>
      </c>
      <c r="E739" s="117" t="s">
        <v>211</v>
      </c>
      <c r="F739" s="117"/>
      <c r="G739" s="118" t="s">
        <v>14058</v>
      </c>
      <c r="H739" s="119">
        <v>70</v>
      </c>
      <c r="I739" s="120">
        <v>0.01</v>
      </c>
      <c r="J739" s="126">
        <f t="shared" si="22"/>
        <v>69.3</v>
      </c>
    </row>
    <row r="740" spans="1:10" ht="31.5">
      <c r="A740" s="33">
        <f t="shared" si="23"/>
        <v>736</v>
      </c>
      <c r="B740" s="116" t="s">
        <v>203</v>
      </c>
      <c r="C740" s="117" t="s">
        <v>15500</v>
      </c>
      <c r="D740" s="117" t="s">
        <v>15501</v>
      </c>
      <c r="E740" s="117" t="s">
        <v>211</v>
      </c>
      <c r="F740" s="117"/>
      <c r="G740" s="118" t="s">
        <v>14058</v>
      </c>
      <c r="H740" s="119">
        <v>70</v>
      </c>
      <c r="I740" s="120">
        <v>0.01</v>
      </c>
      <c r="J740" s="126">
        <f t="shared" si="22"/>
        <v>69.3</v>
      </c>
    </row>
    <row r="741" spans="1:10" ht="31.5">
      <c r="A741" s="33">
        <f t="shared" si="23"/>
        <v>737</v>
      </c>
      <c r="B741" s="116" t="s">
        <v>203</v>
      </c>
      <c r="C741" s="117" t="s">
        <v>15502</v>
      </c>
      <c r="D741" s="117" t="s">
        <v>15503</v>
      </c>
      <c r="E741" s="117" t="s">
        <v>211</v>
      </c>
      <c r="F741" s="117"/>
      <c r="G741" s="118" t="s">
        <v>14058</v>
      </c>
      <c r="H741" s="119">
        <v>190</v>
      </c>
      <c r="I741" s="120">
        <v>0.01</v>
      </c>
      <c r="J741" s="126">
        <f t="shared" si="22"/>
        <v>188.1</v>
      </c>
    </row>
    <row r="742" spans="1:10" ht="31.5">
      <c r="A742" s="33">
        <f t="shared" si="23"/>
        <v>738</v>
      </c>
      <c r="B742" s="116" t="s">
        <v>203</v>
      </c>
      <c r="C742" s="117" t="s">
        <v>15504</v>
      </c>
      <c r="D742" s="117" t="s">
        <v>15505</v>
      </c>
      <c r="E742" s="117" t="s">
        <v>211</v>
      </c>
      <c r="F742" s="117"/>
      <c r="G742" s="118" t="s">
        <v>14058</v>
      </c>
      <c r="H742" s="119">
        <v>190</v>
      </c>
      <c r="I742" s="120">
        <v>0.01</v>
      </c>
      <c r="J742" s="126">
        <f t="shared" si="22"/>
        <v>188.1</v>
      </c>
    </row>
    <row r="743" spans="1:10" ht="31.5">
      <c r="A743" s="33">
        <f t="shared" si="23"/>
        <v>739</v>
      </c>
      <c r="B743" s="116" t="s">
        <v>203</v>
      </c>
      <c r="C743" s="117" t="s">
        <v>15506</v>
      </c>
      <c r="D743" s="117" t="s">
        <v>15507</v>
      </c>
      <c r="E743" s="117" t="s">
        <v>211</v>
      </c>
      <c r="F743" s="117"/>
      <c r="G743" s="118" t="s">
        <v>14058</v>
      </c>
      <c r="H743" s="119">
        <v>209</v>
      </c>
      <c r="I743" s="120">
        <v>0.01</v>
      </c>
      <c r="J743" s="126">
        <f t="shared" si="22"/>
        <v>206.91</v>
      </c>
    </row>
    <row r="744" spans="1:10" ht="31.5">
      <c r="A744" s="33">
        <f t="shared" si="23"/>
        <v>740</v>
      </c>
      <c r="B744" s="116" t="s">
        <v>203</v>
      </c>
      <c r="C744" s="117" t="s">
        <v>15508</v>
      </c>
      <c r="D744" s="117" t="s">
        <v>15509</v>
      </c>
      <c r="E744" s="117" t="s">
        <v>211</v>
      </c>
      <c r="F744" s="117"/>
      <c r="G744" s="118" t="s">
        <v>14058</v>
      </c>
      <c r="H744" s="119">
        <v>209</v>
      </c>
      <c r="I744" s="120">
        <v>0.01</v>
      </c>
      <c r="J744" s="126">
        <f t="shared" si="22"/>
        <v>206.91</v>
      </c>
    </row>
    <row r="745" spans="1:10" ht="31.5">
      <c r="A745" s="33">
        <f t="shared" si="23"/>
        <v>741</v>
      </c>
      <c r="B745" s="116" t="s">
        <v>203</v>
      </c>
      <c r="C745" s="117" t="s">
        <v>15510</v>
      </c>
      <c r="D745" s="117" t="s">
        <v>15511</v>
      </c>
      <c r="E745" s="117" t="s">
        <v>211</v>
      </c>
      <c r="F745" s="117"/>
      <c r="G745" s="118" t="s">
        <v>14058</v>
      </c>
      <c r="H745" s="119">
        <v>96</v>
      </c>
      <c r="I745" s="120">
        <v>0.01</v>
      </c>
      <c r="J745" s="126">
        <f t="shared" si="22"/>
        <v>95.039999999999992</v>
      </c>
    </row>
    <row r="746" spans="1:10" ht="31.5">
      <c r="A746" s="33">
        <f t="shared" si="23"/>
        <v>742</v>
      </c>
      <c r="B746" s="116" t="s">
        <v>203</v>
      </c>
      <c r="C746" s="117" t="s">
        <v>15512</v>
      </c>
      <c r="D746" s="117" t="s">
        <v>15513</v>
      </c>
      <c r="E746" s="117" t="s">
        <v>211</v>
      </c>
      <c r="F746" s="117"/>
      <c r="G746" s="118" t="s">
        <v>14058</v>
      </c>
      <c r="H746" s="119">
        <v>96</v>
      </c>
      <c r="I746" s="120">
        <v>0.01</v>
      </c>
      <c r="J746" s="126">
        <f t="shared" si="22"/>
        <v>95.039999999999992</v>
      </c>
    </row>
    <row r="747" spans="1:10" ht="31.5">
      <c r="A747" s="33">
        <f t="shared" si="23"/>
        <v>743</v>
      </c>
      <c r="B747" s="116" t="s">
        <v>203</v>
      </c>
      <c r="C747" s="117" t="s">
        <v>15514</v>
      </c>
      <c r="D747" s="117" t="s">
        <v>15515</v>
      </c>
      <c r="E747" s="117" t="s">
        <v>211</v>
      </c>
      <c r="F747" s="117"/>
      <c r="G747" s="118" t="s">
        <v>14058</v>
      </c>
      <c r="H747" s="119">
        <v>45</v>
      </c>
      <c r="I747" s="120">
        <v>0.01</v>
      </c>
      <c r="J747" s="126">
        <f t="shared" si="22"/>
        <v>44.55</v>
      </c>
    </row>
    <row r="748" spans="1:10" ht="31.5">
      <c r="A748" s="33">
        <f t="shared" si="23"/>
        <v>744</v>
      </c>
      <c r="B748" s="116" t="s">
        <v>203</v>
      </c>
      <c r="C748" s="117" t="s">
        <v>15516</v>
      </c>
      <c r="D748" s="117" t="s">
        <v>15517</v>
      </c>
      <c r="E748" s="117" t="s">
        <v>211</v>
      </c>
      <c r="F748" s="117"/>
      <c r="G748" s="118" t="s">
        <v>14058</v>
      </c>
      <c r="H748" s="119">
        <v>45</v>
      </c>
      <c r="I748" s="120">
        <v>0.01</v>
      </c>
      <c r="J748" s="126">
        <f t="shared" si="22"/>
        <v>44.55</v>
      </c>
    </row>
    <row r="749" spans="1:10" ht="31.5">
      <c r="A749" s="33">
        <f t="shared" si="23"/>
        <v>745</v>
      </c>
      <c r="B749" s="116" t="s">
        <v>203</v>
      </c>
      <c r="C749" s="117" t="s">
        <v>15518</v>
      </c>
      <c r="D749" s="117" t="s">
        <v>15519</v>
      </c>
      <c r="E749" s="117" t="s">
        <v>211</v>
      </c>
      <c r="F749" s="117"/>
      <c r="G749" s="118" t="s">
        <v>14058</v>
      </c>
      <c r="H749" s="119">
        <v>99</v>
      </c>
      <c r="I749" s="120">
        <v>0.01</v>
      </c>
      <c r="J749" s="126">
        <f t="shared" si="22"/>
        <v>98.01</v>
      </c>
    </row>
    <row r="750" spans="1:10" ht="31.5">
      <c r="A750" s="33">
        <f t="shared" si="23"/>
        <v>746</v>
      </c>
      <c r="B750" s="116" t="s">
        <v>203</v>
      </c>
      <c r="C750" s="117" t="s">
        <v>15520</v>
      </c>
      <c r="D750" s="117" t="s">
        <v>15521</v>
      </c>
      <c r="E750" s="117" t="s">
        <v>211</v>
      </c>
      <c r="F750" s="117"/>
      <c r="G750" s="118" t="s">
        <v>14058</v>
      </c>
      <c r="H750" s="119">
        <v>99</v>
      </c>
      <c r="I750" s="120">
        <v>0.01</v>
      </c>
      <c r="J750" s="126">
        <f t="shared" si="22"/>
        <v>98.01</v>
      </c>
    </row>
    <row r="751" spans="1:10" ht="31.5">
      <c r="A751" s="33">
        <f t="shared" si="23"/>
        <v>747</v>
      </c>
      <c r="B751" s="116" t="s">
        <v>203</v>
      </c>
      <c r="C751" s="117" t="s">
        <v>15522</v>
      </c>
      <c r="D751" s="117" t="s">
        <v>15523</v>
      </c>
      <c r="E751" s="117" t="s">
        <v>211</v>
      </c>
      <c r="F751" s="117"/>
      <c r="G751" s="118" t="s">
        <v>14058</v>
      </c>
      <c r="H751" s="119">
        <v>55</v>
      </c>
      <c r="I751" s="120">
        <v>0.01</v>
      </c>
      <c r="J751" s="126">
        <f t="shared" si="22"/>
        <v>54.45</v>
      </c>
    </row>
    <row r="752" spans="1:10" ht="31.5">
      <c r="A752" s="33">
        <f t="shared" si="23"/>
        <v>748</v>
      </c>
      <c r="B752" s="116" t="s">
        <v>203</v>
      </c>
      <c r="C752" s="117" t="s">
        <v>15524</v>
      </c>
      <c r="D752" s="117" t="s">
        <v>15525</v>
      </c>
      <c r="E752" s="117" t="s">
        <v>211</v>
      </c>
      <c r="F752" s="117"/>
      <c r="G752" s="118" t="s">
        <v>14058</v>
      </c>
      <c r="H752" s="119">
        <v>55</v>
      </c>
      <c r="I752" s="120">
        <v>0.01</v>
      </c>
      <c r="J752" s="126">
        <f t="shared" si="22"/>
        <v>54.45</v>
      </c>
    </row>
    <row r="753" spans="1:10" ht="31.5">
      <c r="A753" s="33">
        <f t="shared" si="23"/>
        <v>749</v>
      </c>
      <c r="B753" s="116" t="s">
        <v>203</v>
      </c>
      <c r="C753" s="117" t="s">
        <v>15526</v>
      </c>
      <c r="D753" s="117" t="s">
        <v>15527</v>
      </c>
      <c r="E753" s="117" t="s">
        <v>211</v>
      </c>
      <c r="F753" s="117"/>
      <c r="G753" s="118" t="s">
        <v>14058</v>
      </c>
      <c r="H753" s="119">
        <v>80</v>
      </c>
      <c r="I753" s="120">
        <v>0.01</v>
      </c>
      <c r="J753" s="126">
        <f t="shared" si="22"/>
        <v>79.2</v>
      </c>
    </row>
    <row r="754" spans="1:10" ht="31.5">
      <c r="A754" s="33">
        <f t="shared" si="23"/>
        <v>750</v>
      </c>
      <c r="B754" s="116" t="s">
        <v>203</v>
      </c>
      <c r="C754" s="117" t="s">
        <v>15528</v>
      </c>
      <c r="D754" s="117" t="s">
        <v>15529</v>
      </c>
      <c r="E754" s="117" t="s">
        <v>211</v>
      </c>
      <c r="F754" s="117"/>
      <c r="G754" s="118" t="s">
        <v>14058</v>
      </c>
      <c r="H754" s="119">
        <v>80</v>
      </c>
      <c r="I754" s="120">
        <v>0.01</v>
      </c>
      <c r="J754" s="126">
        <f t="shared" si="22"/>
        <v>79.2</v>
      </c>
    </row>
    <row r="755" spans="1:10" ht="31.5">
      <c r="A755" s="33">
        <f t="shared" si="23"/>
        <v>751</v>
      </c>
      <c r="B755" s="116" t="s">
        <v>203</v>
      </c>
      <c r="C755" s="117" t="s">
        <v>15530</v>
      </c>
      <c r="D755" s="117" t="s">
        <v>15531</v>
      </c>
      <c r="E755" s="117" t="s">
        <v>211</v>
      </c>
      <c r="F755" s="117"/>
      <c r="G755" s="118" t="s">
        <v>14058</v>
      </c>
      <c r="H755" s="119">
        <v>190</v>
      </c>
      <c r="I755" s="120">
        <v>0.01</v>
      </c>
      <c r="J755" s="126">
        <f t="shared" si="22"/>
        <v>188.1</v>
      </c>
    </row>
    <row r="756" spans="1:10" ht="31.5">
      <c r="A756" s="33">
        <f t="shared" si="23"/>
        <v>752</v>
      </c>
      <c r="B756" s="116" t="s">
        <v>203</v>
      </c>
      <c r="C756" s="117" t="s">
        <v>15532</v>
      </c>
      <c r="D756" s="117" t="s">
        <v>15533</v>
      </c>
      <c r="E756" s="117" t="s">
        <v>211</v>
      </c>
      <c r="F756" s="117"/>
      <c r="G756" s="118" t="s">
        <v>14058</v>
      </c>
      <c r="H756" s="119">
        <v>190</v>
      </c>
      <c r="I756" s="120">
        <v>0.01</v>
      </c>
      <c r="J756" s="126">
        <f t="shared" si="22"/>
        <v>188.1</v>
      </c>
    </row>
    <row r="757" spans="1:10" ht="31.5">
      <c r="A757" s="33">
        <f t="shared" si="23"/>
        <v>753</v>
      </c>
      <c r="B757" s="116" t="s">
        <v>203</v>
      </c>
      <c r="C757" s="117" t="s">
        <v>15534</v>
      </c>
      <c r="D757" s="117" t="s">
        <v>15535</v>
      </c>
      <c r="E757" s="117" t="s">
        <v>211</v>
      </c>
      <c r="F757" s="117"/>
      <c r="G757" s="118" t="s">
        <v>14058</v>
      </c>
      <c r="H757" s="119">
        <v>209</v>
      </c>
      <c r="I757" s="120">
        <v>0.01</v>
      </c>
      <c r="J757" s="126">
        <f t="shared" si="22"/>
        <v>206.91</v>
      </c>
    </row>
    <row r="758" spans="1:10" ht="31.5">
      <c r="A758" s="33">
        <f t="shared" si="23"/>
        <v>754</v>
      </c>
      <c r="B758" s="116" t="s">
        <v>203</v>
      </c>
      <c r="C758" s="117" t="s">
        <v>15536</v>
      </c>
      <c r="D758" s="117" t="s">
        <v>15537</v>
      </c>
      <c r="E758" s="117" t="s">
        <v>211</v>
      </c>
      <c r="F758" s="117"/>
      <c r="G758" s="118" t="s">
        <v>14058</v>
      </c>
      <c r="H758" s="119">
        <v>209</v>
      </c>
      <c r="I758" s="120">
        <v>0.01</v>
      </c>
      <c r="J758" s="126">
        <f t="shared" si="22"/>
        <v>206.91</v>
      </c>
    </row>
    <row r="759" spans="1:10" ht="31.5">
      <c r="A759" s="33">
        <f t="shared" si="23"/>
        <v>755</v>
      </c>
      <c r="B759" s="116" t="s">
        <v>203</v>
      </c>
      <c r="C759" s="117" t="s">
        <v>15538</v>
      </c>
      <c r="D759" s="117" t="s">
        <v>15539</v>
      </c>
      <c r="E759" s="117" t="s">
        <v>211</v>
      </c>
      <c r="F759" s="117"/>
      <c r="G759" s="118" t="s">
        <v>14058</v>
      </c>
      <c r="H759" s="119">
        <v>99</v>
      </c>
      <c r="I759" s="120">
        <v>0.01</v>
      </c>
      <c r="J759" s="126">
        <f t="shared" si="22"/>
        <v>98.01</v>
      </c>
    </row>
    <row r="760" spans="1:10" ht="31.5">
      <c r="A760" s="33">
        <f t="shared" si="23"/>
        <v>756</v>
      </c>
      <c r="B760" s="116" t="s">
        <v>203</v>
      </c>
      <c r="C760" s="117" t="s">
        <v>15540</v>
      </c>
      <c r="D760" s="117" t="s">
        <v>15541</v>
      </c>
      <c r="E760" s="117" t="s">
        <v>211</v>
      </c>
      <c r="F760" s="117"/>
      <c r="G760" s="118" t="s">
        <v>14058</v>
      </c>
      <c r="H760" s="119">
        <v>99</v>
      </c>
      <c r="I760" s="120">
        <v>0.01</v>
      </c>
      <c r="J760" s="126">
        <f t="shared" si="22"/>
        <v>98.01</v>
      </c>
    </row>
    <row r="761" spans="1:10" ht="31.5">
      <c r="A761" s="33">
        <f t="shared" si="23"/>
        <v>757</v>
      </c>
      <c r="B761" s="116" t="s">
        <v>203</v>
      </c>
      <c r="C761" s="117" t="s">
        <v>15542</v>
      </c>
      <c r="D761" s="117" t="s">
        <v>15543</v>
      </c>
      <c r="E761" s="117" t="s">
        <v>211</v>
      </c>
      <c r="F761" s="117"/>
      <c r="G761" s="118" t="s">
        <v>14058</v>
      </c>
      <c r="H761" s="119">
        <v>179</v>
      </c>
      <c r="I761" s="120">
        <v>0.01</v>
      </c>
      <c r="J761" s="126">
        <f t="shared" si="22"/>
        <v>177.21</v>
      </c>
    </row>
    <row r="762" spans="1:10" ht="31.5">
      <c r="A762" s="33">
        <f t="shared" si="23"/>
        <v>758</v>
      </c>
      <c r="B762" s="116" t="s">
        <v>203</v>
      </c>
      <c r="C762" s="117" t="s">
        <v>15544</v>
      </c>
      <c r="D762" s="117" t="s">
        <v>15545</v>
      </c>
      <c r="E762" s="117" t="s">
        <v>211</v>
      </c>
      <c r="F762" s="117"/>
      <c r="G762" s="118" t="s">
        <v>14058</v>
      </c>
      <c r="H762" s="119">
        <v>235</v>
      </c>
      <c r="I762" s="120">
        <v>0.01</v>
      </c>
      <c r="J762" s="126">
        <f t="shared" si="22"/>
        <v>232.65</v>
      </c>
    </row>
    <row r="763" spans="1:10" ht="15.75">
      <c r="A763" s="33">
        <f t="shared" si="23"/>
        <v>759</v>
      </c>
      <c r="B763" s="116" t="s">
        <v>203</v>
      </c>
      <c r="C763" s="117" t="s">
        <v>15546</v>
      </c>
      <c r="D763" s="117" t="s">
        <v>15547</v>
      </c>
      <c r="E763" s="117" t="s">
        <v>211</v>
      </c>
      <c r="F763" s="117"/>
      <c r="G763" s="118" t="s">
        <v>14058</v>
      </c>
      <c r="H763" s="119">
        <v>900</v>
      </c>
      <c r="I763" s="120">
        <v>0.01</v>
      </c>
      <c r="J763" s="126">
        <f t="shared" si="22"/>
        <v>891</v>
      </c>
    </row>
    <row r="764" spans="1:10" ht="31.5">
      <c r="A764" s="33">
        <f t="shared" si="23"/>
        <v>760</v>
      </c>
      <c r="B764" s="116" t="s">
        <v>203</v>
      </c>
      <c r="C764" s="117" t="s">
        <v>15548</v>
      </c>
      <c r="D764" s="117" t="s">
        <v>15549</v>
      </c>
      <c r="E764" s="117" t="s">
        <v>211</v>
      </c>
      <c r="F764" s="117"/>
      <c r="G764" s="118" t="s">
        <v>14058</v>
      </c>
      <c r="H764" s="119">
        <v>2199</v>
      </c>
      <c r="I764" s="120">
        <v>0.01</v>
      </c>
      <c r="J764" s="126">
        <f t="shared" si="22"/>
        <v>2177.0099999999998</v>
      </c>
    </row>
    <row r="765" spans="1:10" ht="15.75">
      <c r="A765" s="33">
        <f t="shared" si="23"/>
        <v>761</v>
      </c>
      <c r="B765" s="116" t="s">
        <v>203</v>
      </c>
      <c r="C765" s="117" t="s">
        <v>15550</v>
      </c>
      <c r="D765" s="117" t="s">
        <v>15551</v>
      </c>
      <c r="E765" s="117" t="s">
        <v>211</v>
      </c>
      <c r="F765" s="117"/>
      <c r="G765" s="118" t="s">
        <v>14058</v>
      </c>
      <c r="H765" s="119">
        <v>6</v>
      </c>
      <c r="I765" s="120">
        <v>0.01</v>
      </c>
      <c r="J765" s="126">
        <f t="shared" si="22"/>
        <v>5.9399999999999995</v>
      </c>
    </row>
    <row r="766" spans="1:10" ht="15.75">
      <c r="A766" s="33">
        <f t="shared" si="23"/>
        <v>762</v>
      </c>
      <c r="B766" s="116" t="s">
        <v>203</v>
      </c>
      <c r="C766" s="117" t="s">
        <v>15552</v>
      </c>
      <c r="D766" s="117" t="s">
        <v>15553</v>
      </c>
      <c r="E766" s="117" t="s">
        <v>211</v>
      </c>
      <c r="F766" s="117"/>
      <c r="G766" s="118" t="s">
        <v>14058</v>
      </c>
      <c r="H766" s="119">
        <v>6</v>
      </c>
      <c r="I766" s="120">
        <v>0.01</v>
      </c>
      <c r="J766" s="126">
        <f t="shared" si="22"/>
        <v>5.9399999999999995</v>
      </c>
    </row>
    <row r="767" spans="1:10" ht="15.75">
      <c r="A767" s="33">
        <f t="shared" si="23"/>
        <v>763</v>
      </c>
      <c r="B767" s="116" t="s">
        <v>203</v>
      </c>
      <c r="C767" s="117" t="s">
        <v>15554</v>
      </c>
      <c r="D767" s="117" t="s">
        <v>15555</v>
      </c>
      <c r="E767" s="117" t="s">
        <v>211</v>
      </c>
      <c r="F767" s="117"/>
      <c r="G767" s="118" t="s">
        <v>14058</v>
      </c>
      <c r="H767" s="119">
        <v>8</v>
      </c>
      <c r="I767" s="120">
        <v>0.01</v>
      </c>
      <c r="J767" s="126">
        <f t="shared" si="22"/>
        <v>7.92</v>
      </c>
    </row>
    <row r="768" spans="1:10" ht="31.5">
      <c r="A768" s="33">
        <f t="shared" si="23"/>
        <v>764</v>
      </c>
      <c r="B768" s="116" t="s">
        <v>203</v>
      </c>
      <c r="C768" s="117" t="s">
        <v>15556</v>
      </c>
      <c r="D768" s="117" t="s">
        <v>15557</v>
      </c>
      <c r="E768" s="117" t="s">
        <v>211</v>
      </c>
      <c r="F768" s="117"/>
      <c r="G768" s="118" t="s">
        <v>14058</v>
      </c>
      <c r="H768" s="119">
        <v>69</v>
      </c>
      <c r="I768" s="120">
        <v>0.01</v>
      </c>
      <c r="J768" s="126">
        <f t="shared" si="22"/>
        <v>68.31</v>
      </c>
    </row>
    <row r="769" spans="1:10" ht="15.75">
      <c r="A769" s="33">
        <f t="shared" si="23"/>
        <v>765</v>
      </c>
      <c r="B769" s="116" t="s">
        <v>203</v>
      </c>
      <c r="C769" s="117" t="s">
        <v>15558</v>
      </c>
      <c r="D769" s="117" t="s">
        <v>15559</v>
      </c>
      <c r="E769" s="117" t="s">
        <v>211</v>
      </c>
      <c r="F769" s="117"/>
      <c r="G769" s="118" t="s">
        <v>14058</v>
      </c>
      <c r="H769" s="119">
        <v>6</v>
      </c>
      <c r="I769" s="120">
        <v>0.01</v>
      </c>
      <c r="J769" s="126">
        <f t="shared" si="22"/>
        <v>5.9399999999999995</v>
      </c>
    </row>
    <row r="770" spans="1:10" ht="15.75">
      <c r="A770" s="33">
        <f t="shared" si="23"/>
        <v>766</v>
      </c>
      <c r="B770" s="116" t="s">
        <v>203</v>
      </c>
      <c r="C770" s="117" t="s">
        <v>15560</v>
      </c>
      <c r="D770" s="117" t="s">
        <v>15561</v>
      </c>
      <c r="E770" s="117" t="s">
        <v>211</v>
      </c>
      <c r="F770" s="117"/>
      <c r="G770" s="118" t="s">
        <v>14058</v>
      </c>
      <c r="H770" s="119">
        <v>12</v>
      </c>
      <c r="I770" s="120">
        <v>0.01</v>
      </c>
      <c r="J770" s="126">
        <f t="shared" si="22"/>
        <v>11.879999999999999</v>
      </c>
    </row>
    <row r="771" spans="1:10" ht="15.75">
      <c r="A771" s="33">
        <f t="shared" si="23"/>
        <v>767</v>
      </c>
      <c r="B771" s="116" t="s">
        <v>203</v>
      </c>
      <c r="C771" s="117" t="s">
        <v>15562</v>
      </c>
      <c r="D771" s="117" t="s">
        <v>15563</v>
      </c>
      <c r="E771" s="117" t="s">
        <v>211</v>
      </c>
      <c r="F771" s="117"/>
      <c r="G771" s="118" t="s">
        <v>14058</v>
      </c>
      <c r="H771" s="119">
        <v>4</v>
      </c>
      <c r="I771" s="120">
        <v>0.01</v>
      </c>
      <c r="J771" s="126">
        <f t="shared" si="22"/>
        <v>3.96</v>
      </c>
    </row>
    <row r="772" spans="1:10" ht="15.75">
      <c r="A772" s="33">
        <f t="shared" si="23"/>
        <v>768</v>
      </c>
      <c r="B772" s="116" t="s">
        <v>203</v>
      </c>
      <c r="C772" s="117" t="s">
        <v>15564</v>
      </c>
      <c r="D772" s="117" t="s">
        <v>15565</v>
      </c>
      <c r="E772" s="117" t="s">
        <v>211</v>
      </c>
      <c r="F772" s="117"/>
      <c r="G772" s="118" t="s">
        <v>14058</v>
      </c>
      <c r="H772" s="119">
        <v>5</v>
      </c>
      <c r="I772" s="120">
        <v>0.01</v>
      </c>
      <c r="J772" s="126">
        <f t="shared" si="22"/>
        <v>4.95</v>
      </c>
    </row>
    <row r="773" spans="1:10" ht="15.75">
      <c r="A773" s="33">
        <f t="shared" si="23"/>
        <v>769</v>
      </c>
      <c r="B773" s="116" t="s">
        <v>203</v>
      </c>
      <c r="C773" s="117" t="s">
        <v>15566</v>
      </c>
      <c r="D773" s="117" t="s">
        <v>15567</v>
      </c>
      <c r="E773" s="117" t="s">
        <v>211</v>
      </c>
      <c r="F773" s="117"/>
      <c r="G773" s="118" t="s">
        <v>14058</v>
      </c>
      <c r="H773" s="119">
        <v>6</v>
      </c>
      <c r="I773" s="120">
        <v>0.01</v>
      </c>
      <c r="J773" s="126">
        <f t="shared" si="22"/>
        <v>5.9399999999999995</v>
      </c>
    </row>
    <row r="774" spans="1:10" ht="15.75">
      <c r="A774" s="33">
        <f t="shared" si="23"/>
        <v>770</v>
      </c>
      <c r="B774" s="116" t="s">
        <v>203</v>
      </c>
      <c r="C774" s="117" t="s">
        <v>15568</v>
      </c>
      <c r="D774" s="117" t="s">
        <v>15569</v>
      </c>
      <c r="E774" s="117" t="s">
        <v>211</v>
      </c>
      <c r="F774" s="117"/>
      <c r="G774" s="118" t="s">
        <v>14058</v>
      </c>
      <c r="H774" s="119">
        <v>5</v>
      </c>
      <c r="I774" s="120">
        <v>0.01</v>
      </c>
      <c r="J774" s="126">
        <f t="shared" ref="J774" si="24">H774*(1-I774)</f>
        <v>4.95</v>
      </c>
    </row>
  </sheetData>
  <autoFilter ref="A4:J4" xr:uid="{61ECDE49-FA5C-49F3-AB25-B997267CACD5}"/>
  <printOptions horizontalCentered="1"/>
  <pageMargins left="0.45" right="0.45" top="0.75" bottom="1" header="0.5" footer="0.5"/>
  <pageSetup paperSize="3" scale="74" fitToHeight="0" orientation="landscape" r:id="rId1"/>
  <headerFooter alignWithMargins="0">
    <oddHeader>&amp;LGROUP 77201, AWARD 23150
INTELLIGENT FACILITY &amp;&amp; SECURITY SYSTEMS AND SOLUTIONS
&amp;RCOMALLI GROUP INC
CONTRACT NO.: PT68772</oddHeader>
    <oddFooter>&amp;L&amp;F
&amp;A&amp;REffective Dates:
Equipment: 10/30/19
Prevailing Wage Rates: 7/1/25
Non-Prevailing Wage Rates: 10/30/19</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pageSetUpPr fitToPage="1"/>
  </sheetPr>
  <dimension ref="A1:J1890"/>
  <sheetViews>
    <sheetView topLeftCell="C4" zoomScale="90" zoomScaleNormal="90" workbookViewId="0">
      <selection activeCell="A2" sqref="A2:J2"/>
    </sheetView>
  </sheetViews>
  <sheetFormatPr defaultColWidth="9.28515625" defaultRowHeight="12.75"/>
  <cols>
    <col min="1" max="1" width="12.42578125" style="50" bestFit="1" customWidth="1"/>
    <col min="2" max="2" width="33.42578125" style="50" bestFit="1" customWidth="1"/>
    <col min="3" max="3" width="31.42578125" style="50" bestFit="1" customWidth="1"/>
    <col min="4" max="4" width="83.7109375" style="105" customWidth="1"/>
    <col min="5" max="5" width="19.85546875" style="50" bestFit="1" customWidth="1"/>
    <col min="6" max="6" width="20.28515625" style="50" bestFit="1" customWidth="1"/>
    <col min="7" max="7" width="27.28515625" style="50" bestFit="1" customWidth="1"/>
    <col min="8" max="8" width="23.5703125" style="124" bestFit="1" customWidth="1"/>
    <col min="9" max="9" width="18.28515625" style="129" bestFit="1" customWidth="1"/>
    <col min="10" max="10" width="20.140625" style="124" bestFit="1" customWidth="1"/>
    <col min="11" max="16384" width="9.28515625" style="50"/>
  </cols>
  <sheetData>
    <row r="1" spans="1:10" ht="15.75">
      <c r="B1" s="29" t="s">
        <v>15575</v>
      </c>
      <c r="C1" s="29" t="s">
        <v>21</v>
      </c>
      <c r="D1" s="36"/>
      <c r="E1" s="29"/>
      <c r="F1" s="101"/>
      <c r="G1" s="101"/>
      <c r="H1" s="121"/>
      <c r="I1" s="127"/>
      <c r="J1" s="121"/>
    </row>
    <row r="2" spans="1:10" ht="15.75">
      <c r="B2" s="101" t="s">
        <v>15576</v>
      </c>
      <c r="C2" s="29" t="str">
        <f>'[1]Cover Page'!C5:E5</f>
        <v>Comalli Group Inc.</v>
      </c>
      <c r="D2" s="36"/>
      <c r="E2" s="29"/>
      <c r="F2" s="101"/>
      <c r="G2" s="101"/>
      <c r="H2" s="121"/>
      <c r="I2" s="127"/>
      <c r="J2" s="121"/>
    </row>
    <row r="3" spans="1:10" ht="15.75">
      <c r="B3" s="102"/>
      <c r="C3" s="29"/>
      <c r="D3" s="36"/>
      <c r="E3" s="29"/>
      <c r="F3" s="101"/>
      <c r="G3" s="101"/>
      <c r="H3" s="121"/>
      <c r="I3" s="127"/>
      <c r="J3" s="121"/>
    </row>
    <row r="4" spans="1:10" ht="63">
      <c r="A4" s="30" t="s">
        <v>23</v>
      </c>
      <c r="B4" s="31" t="s">
        <v>5</v>
      </c>
      <c r="C4" s="32" t="s">
        <v>136</v>
      </c>
      <c r="D4" s="32" t="s">
        <v>137</v>
      </c>
      <c r="E4" s="32" t="s">
        <v>3</v>
      </c>
      <c r="F4" s="32" t="s">
        <v>44</v>
      </c>
      <c r="G4" s="32" t="s">
        <v>25</v>
      </c>
      <c r="H4" s="130" t="s">
        <v>2</v>
      </c>
      <c r="I4" s="128" t="s">
        <v>7</v>
      </c>
      <c r="J4" s="125" t="s">
        <v>1</v>
      </c>
    </row>
    <row r="5" spans="1:10" ht="110.25">
      <c r="A5" s="33">
        <v>1</v>
      </c>
      <c r="B5" s="33" t="s">
        <v>208</v>
      </c>
      <c r="C5" s="33" t="s">
        <v>209</v>
      </c>
      <c r="D5" s="104" t="s">
        <v>210</v>
      </c>
      <c r="E5" s="33" t="s">
        <v>211</v>
      </c>
      <c r="F5" s="33"/>
      <c r="G5" s="33" t="s">
        <v>212</v>
      </c>
      <c r="H5" s="131">
        <v>515</v>
      </c>
      <c r="I5" s="35">
        <v>0.02</v>
      </c>
      <c r="J5" s="126">
        <f>H5*(1-I5)</f>
        <v>504.7</v>
      </c>
    </row>
    <row r="6" spans="1:10" ht="31.5">
      <c r="A6" s="33">
        <f>A5+1</f>
        <v>2</v>
      </c>
      <c r="B6" s="33" t="s">
        <v>208</v>
      </c>
      <c r="C6" s="33" t="s">
        <v>213</v>
      </c>
      <c r="D6" s="104" t="s">
        <v>214</v>
      </c>
      <c r="E6" s="33" t="s">
        <v>211</v>
      </c>
      <c r="F6" s="33"/>
      <c r="G6" s="33" t="s">
        <v>212</v>
      </c>
      <c r="H6" s="131">
        <v>400</v>
      </c>
      <c r="I6" s="35">
        <v>0.02</v>
      </c>
      <c r="J6" s="126">
        <f t="shared" ref="J6:J69" si="0">H6*(1-I6)</f>
        <v>392</v>
      </c>
    </row>
    <row r="7" spans="1:10" ht="31.5">
      <c r="A7" s="33">
        <f t="shared" ref="A7:A70" si="1">A6+1</f>
        <v>3</v>
      </c>
      <c r="B7" s="33" t="s">
        <v>208</v>
      </c>
      <c r="C7" s="33" t="s">
        <v>215</v>
      </c>
      <c r="D7" s="104" t="s">
        <v>216</v>
      </c>
      <c r="E7" s="33" t="s">
        <v>211</v>
      </c>
      <c r="F7" s="33"/>
      <c r="G7" s="33" t="s">
        <v>212</v>
      </c>
      <c r="H7" s="131">
        <v>400</v>
      </c>
      <c r="I7" s="35">
        <v>0.02</v>
      </c>
      <c r="J7" s="126">
        <f t="shared" si="0"/>
        <v>392</v>
      </c>
    </row>
    <row r="8" spans="1:10" ht="31.5">
      <c r="A8" s="33">
        <f t="shared" si="1"/>
        <v>4</v>
      </c>
      <c r="B8" s="33" t="s">
        <v>208</v>
      </c>
      <c r="C8" s="33" t="s">
        <v>217</v>
      </c>
      <c r="D8" s="104" t="s">
        <v>218</v>
      </c>
      <c r="E8" s="33" t="s">
        <v>211</v>
      </c>
      <c r="F8" s="33"/>
      <c r="G8" s="33" t="s">
        <v>212</v>
      </c>
      <c r="H8" s="131">
        <v>640</v>
      </c>
      <c r="I8" s="35">
        <v>0.02</v>
      </c>
      <c r="J8" s="126">
        <f t="shared" si="0"/>
        <v>627.20000000000005</v>
      </c>
    </row>
    <row r="9" spans="1:10" ht="31.5">
      <c r="A9" s="33">
        <f t="shared" si="1"/>
        <v>5</v>
      </c>
      <c r="B9" s="33" t="s">
        <v>208</v>
      </c>
      <c r="C9" s="33" t="s">
        <v>219</v>
      </c>
      <c r="D9" s="104" t="s">
        <v>220</v>
      </c>
      <c r="E9" s="33" t="s">
        <v>211</v>
      </c>
      <c r="F9" s="33"/>
      <c r="G9" s="33" t="s">
        <v>212</v>
      </c>
      <c r="H9" s="131">
        <v>440</v>
      </c>
      <c r="I9" s="35">
        <v>0.02</v>
      </c>
      <c r="J9" s="126">
        <f t="shared" si="0"/>
        <v>431.2</v>
      </c>
    </row>
    <row r="10" spans="1:10" ht="31.5">
      <c r="A10" s="33">
        <f t="shared" si="1"/>
        <v>6</v>
      </c>
      <c r="B10" s="33" t="s">
        <v>208</v>
      </c>
      <c r="C10" s="33" t="s">
        <v>221</v>
      </c>
      <c r="D10" s="104" t="s">
        <v>222</v>
      </c>
      <c r="E10" s="33" t="s">
        <v>211</v>
      </c>
      <c r="F10" s="33"/>
      <c r="G10" s="33" t="s">
        <v>212</v>
      </c>
      <c r="H10" s="131">
        <v>320</v>
      </c>
      <c r="I10" s="35">
        <v>0.02</v>
      </c>
      <c r="J10" s="126">
        <f t="shared" si="0"/>
        <v>313.60000000000002</v>
      </c>
    </row>
    <row r="11" spans="1:10" ht="15.75">
      <c r="A11" s="33">
        <f t="shared" si="1"/>
        <v>7</v>
      </c>
      <c r="B11" s="33" t="s">
        <v>208</v>
      </c>
      <c r="C11" s="33" t="s">
        <v>223</v>
      </c>
      <c r="D11" s="104" t="s">
        <v>224</v>
      </c>
      <c r="E11" s="33" t="s">
        <v>211</v>
      </c>
      <c r="F11" s="33"/>
      <c r="G11" s="33" t="s">
        <v>212</v>
      </c>
      <c r="H11" s="131">
        <v>10</v>
      </c>
      <c r="I11" s="35">
        <v>0.02</v>
      </c>
      <c r="J11" s="126">
        <f t="shared" si="0"/>
        <v>9.8000000000000007</v>
      </c>
    </row>
    <row r="12" spans="1:10" ht="63">
      <c r="A12" s="33">
        <f t="shared" si="1"/>
        <v>8</v>
      </c>
      <c r="B12" s="33" t="s">
        <v>208</v>
      </c>
      <c r="C12" s="33" t="s">
        <v>225</v>
      </c>
      <c r="D12" s="104" t="s">
        <v>226</v>
      </c>
      <c r="E12" s="33" t="s">
        <v>211</v>
      </c>
      <c r="F12" s="33"/>
      <c r="G12" s="33" t="s">
        <v>212</v>
      </c>
      <c r="H12" s="131">
        <v>811</v>
      </c>
      <c r="I12" s="35">
        <v>0.02</v>
      </c>
      <c r="J12" s="126">
        <f t="shared" si="0"/>
        <v>794.78</v>
      </c>
    </row>
    <row r="13" spans="1:10" ht="63">
      <c r="A13" s="33">
        <f t="shared" si="1"/>
        <v>9</v>
      </c>
      <c r="B13" s="33" t="s">
        <v>208</v>
      </c>
      <c r="C13" s="33" t="s">
        <v>227</v>
      </c>
      <c r="D13" s="104" t="s">
        <v>228</v>
      </c>
      <c r="E13" s="33" t="s">
        <v>211</v>
      </c>
      <c r="F13" s="33"/>
      <c r="G13" s="33" t="s">
        <v>212</v>
      </c>
      <c r="H13" s="131">
        <v>696</v>
      </c>
      <c r="I13" s="35">
        <v>0.02</v>
      </c>
      <c r="J13" s="126">
        <f t="shared" si="0"/>
        <v>682.08</v>
      </c>
    </row>
    <row r="14" spans="1:10" ht="63">
      <c r="A14" s="33">
        <f t="shared" si="1"/>
        <v>10</v>
      </c>
      <c r="B14" s="33" t="s">
        <v>208</v>
      </c>
      <c r="C14" s="33" t="s">
        <v>229</v>
      </c>
      <c r="D14" s="104" t="s">
        <v>230</v>
      </c>
      <c r="E14" s="33" t="s">
        <v>211</v>
      </c>
      <c r="F14" s="33"/>
      <c r="G14" s="33" t="s">
        <v>212</v>
      </c>
      <c r="H14" s="131">
        <v>582</v>
      </c>
      <c r="I14" s="35">
        <v>0.02</v>
      </c>
      <c r="J14" s="126">
        <f t="shared" si="0"/>
        <v>570.36</v>
      </c>
    </row>
    <row r="15" spans="1:10" ht="15.75">
      <c r="A15" s="33">
        <f t="shared" si="1"/>
        <v>11</v>
      </c>
      <c r="B15" s="33" t="s">
        <v>208</v>
      </c>
      <c r="C15" s="33" t="s">
        <v>231</v>
      </c>
      <c r="D15" s="104" t="s">
        <v>232</v>
      </c>
      <c r="E15" s="33" t="s">
        <v>211</v>
      </c>
      <c r="F15" s="33"/>
      <c r="G15" s="33" t="s">
        <v>212</v>
      </c>
      <c r="H15" s="131">
        <v>30</v>
      </c>
      <c r="I15" s="35">
        <v>0.02</v>
      </c>
      <c r="J15" s="126">
        <f t="shared" si="0"/>
        <v>29.4</v>
      </c>
    </row>
    <row r="16" spans="1:10" ht="15.75">
      <c r="A16" s="33">
        <f t="shared" si="1"/>
        <v>12</v>
      </c>
      <c r="B16" s="33" t="s">
        <v>208</v>
      </c>
      <c r="C16" s="33" t="s">
        <v>233</v>
      </c>
      <c r="D16" s="104" t="s">
        <v>234</v>
      </c>
      <c r="E16" s="33" t="s">
        <v>211</v>
      </c>
      <c r="F16" s="33"/>
      <c r="G16" s="33" t="s">
        <v>212</v>
      </c>
      <c r="H16" s="131">
        <v>30</v>
      </c>
      <c r="I16" s="35">
        <v>0.02</v>
      </c>
      <c r="J16" s="126">
        <f t="shared" si="0"/>
        <v>29.4</v>
      </c>
    </row>
    <row r="17" spans="1:10" ht="15.75">
      <c r="A17" s="33">
        <f t="shared" si="1"/>
        <v>13</v>
      </c>
      <c r="B17" s="33" t="s">
        <v>208</v>
      </c>
      <c r="C17" s="33" t="s">
        <v>235</v>
      </c>
      <c r="D17" s="104" t="s">
        <v>236</v>
      </c>
      <c r="E17" s="33" t="s">
        <v>211</v>
      </c>
      <c r="F17" s="33"/>
      <c r="G17" s="33" t="s">
        <v>212</v>
      </c>
      <c r="H17" s="131">
        <v>322</v>
      </c>
      <c r="I17" s="35">
        <v>0.02</v>
      </c>
      <c r="J17" s="126">
        <f t="shared" si="0"/>
        <v>315.56</v>
      </c>
    </row>
    <row r="18" spans="1:10" ht="15.75">
      <c r="A18" s="33">
        <f t="shared" si="1"/>
        <v>14</v>
      </c>
      <c r="B18" s="33" t="s">
        <v>208</v>
      </c>
      <c r="C18" s="33" t="s">
        <v>237</v>
      </c>
      <c r="D18" s="104" t="s">
        <v>238</v>
      </c>
      <c r="E18" s="33" t="s">
        <v>211</v>
      </c>
      <c r="F18" s="33"/>
      <c r="G18" s="33" t="s">
        <v>212</v>
      </c>
      <c r="H18" s="131">
        <v>665</v>
      </c>
      <c r="I18" s="35">
        <v>0.02</v>
      </c>
      <c r="J18" s="126">
        <f t="shared" si="0"/>
        <v>651.69999999999993</v>
      </c>
    </row>
    <row r="19" spans="1:10" ht="15.75">
      <c r="A19" s="33">
        <f t="shared" si="1"/>
        <v>15</v>
      </c>
      <c r="B19" s="33" t="s">
        <v>208</v>
      </c>
      <c r="C19" s="33" t="s">
        <v>239</v>
      </c>
      <c r="D19" s="104" t="s">
        <v>240</v>
      </c>
      <c r="E19" s="33" t="s">
        <v>211</v>
      </c>
      <c r="F19" s="33"/>
      <c r="G19" s="33" t="s">
        <v>212</v>
      </c>
      <c r="H19" s="131">
        <v>90</v>
      </c>
      <c r="I19" s="35">
        <v>0.02</v>
      </c>
      <c r="J19" s="126">
        <f t="shared" si="0"/>
        <v>88.2</v>
      </c>
    </row>
    <row r="20" spans="1:10" ht="15.75">
      <c r="A20" s="33">
        <f t="shared" si="1"/>
        <v>16</v>
      </c>
      <c r="B20" s="33" t="s">
        <v>208</v>
      </c>
      <c r="C20" s="33" t="s">
        <v>241</v>
      </c>
      <c r="D20" s="104" t="s">
        <v>242</v>
      </c>
      <c r="E20" s="33" t="s">
        <v>211</v>
      </c>
      <c r="F20" s="33"/>
      <c r="G20" s="33" t="s">
        <v>212</v>
      </c>
      <c r="H20" s="131">
        <v>135</v>
      </c>
      <c r="I20" s="35">
        <v>0.02</v>
      </c>
      <c r="J20" s="126">
        <f t="shared" si="0"/>
        <v>132.30000000000001</v>
      </c>
    </row>
    <row r="21" spans="1:10" ht="15.75">
      <c r="A21" s="33">
        <f t="shared" si="1"/>
        <v>17</v>
      </c>
      <c r="B21" s="33" t="s">
        <v>208</v>
      </c>
      <c r="C21" s="33" t="s">
        <v>243</v>
      </c>
      <c r="D21" s="104" t="s">
        <v>244</v>
      </c>
      <c r="E21" s="33" t="s">
        <v>211</v>
      </c>
      <c r="F21" s="33"/>
      <c r="G21" s="33" t="s">
        <v>212</v>
      </c>
      <c r="H21" s="131">
        <v>60</v>
      </c>
      <c r="I21" s="35">
        <v>0.02</v>
      </c>
      <c r="J21" s="126">
        <f t="shared" si="0"/>
        <v>58.8</v>
      </c>
    </row>
    <row r="22" spans="1:10" ht="15.75">
      <c r="A22" s="33">
        <f t="shared" si="1"/>
        <v>18</v>
      </c>
      <c r="B22" s="33" t="s">
        <v>208</v>
      </c>
      <c r="C22" s="33" t="s">
        <v>245</v>
      </c>
      <c r="D22" s="104" t="s">
        <v>246</v>
      </c>
      <c r="E22" s="33" t="s">
        <v>211</v>
      </c>
      <c r="F22" s="33"/>
      <c r="G22" s="33" t="s">
        <v>212</v>
      </c>
      <c r="H22" s="131">
        <v>1335</v>
      </c>
      <c r="I22" s="35">
        <v>0.02</v>
      </c>
      <c r="J22" s="126">
        <f t="shared" si="0"/>
        <v>1308.3</v>
      </c>
    </row>
    <row r="23" spans="1:10" ht="15.75">
      <c r="A23" s="33">
        <f t="shared" si="1"/>
        <v>19</v>
      </c>
      <c r="B23" s="33" t="s">
        <v>208</v>
      </c>
      <c r="C23" s="33" t="s">
        <v>247</v>
      </c>
      <c r="D23" s="104" t="s">
        <v>248</v>
      </c>
      <c r="E23" s="33" t="s">
        <v>211</v>
      </c>
      <c r="F23" s="33"/>
      <c r="G23" s="33" t="s">
        <v>212</v>
      </c>
      <c r="H23" s="131">
        <v>990</v>
      </c>
      <c r="I23" s="35">
        <v>0.02</v>
      </c>
      <c r="J23" s="126">
        <f t="shared" si="0"/>
        <v>970.19999999999993</v>
      </c>
    </row>
    <row r="24" spans="1:10" ht="15.75">
      <c r="A24" s="33">
        <f t="shared" si="1"/>
        <v>20</v>
      </c>
      <c r="B24" s="33" t="s">
        <v>208</v>
      </c>
      <c r="C24" s="33" t="s">
        <v>249</v>
      </c>
      <c r="D24" s="104" t="s">
        <v>250</v>
      </c>
      <c r="E24" s="33" t="s">
        <v>211</v>
      </c>
      <c r="F24" s="33"/>
      <c r="G24" s="33" t="s">
        <v>212</v>
      </c>
      <c r="H24" s="131">
        <v>940</v>
      </c>
      <c r="I24" s="35">
        <v>0.02</v>
      </c>
      <c r="J24" s="126">
        <f t="shared" si="0"/>
        <v>921.19999999999993</v>
      </c>
    </row>
    <row r="25" spans="1:10" ht="15.75">
      <c r="A25" s="33">
        <f t="shared" si="1"/>
        <v>21</v>
      </c>
      <c r="B25" s="33" t="s">
        <v>208</v>
      </c>
      <c r="C25" s="33" t="s">
        <v>251</v>
      </c>
      <c r="D25" s="104" t="s">
        <v>252</v>
      </c>
      <c r="E25" s="33" t="s">
        <v>211</v>
      </c>
      <c r="F25" s="33"/>
      <c r="G25" s="33" t="s">
        <v>212</v>
      </c>
      <c r="H25" s="131">
        <v>1300</v>
      </c>
      <c r="I25" s="35">
        <v>0.02</v>
      </c>
      <c r="J25" s="126">
        <f t="shared" si="0"/>
        <v>1274</v>
      </c>
    </row>
    <row r="26" spans="1:10" ht="15.75">
      <c r="A26" s="33">
        <f t="shared" si="1"/>
        <v>22</v>
      </c>
      <c r="B26" s="33" t="s">
        <v>208</v>
      </c>
      <c r="C26" s="33" t="s">
        <v>253</v>
      </c>
      <c r="D26" s="104" t="s">
        <v>254</v>
      </c>
      <c r="E26" s="33" t="s">
        <v>211</v>
      </c>
      <c r="F26" s="33"/>
      <c r="G26" s="33" t="s">
        <v>212</v>
      </c>
      <c r="H26" s="131">
        <v>1050</v>
      </c>
      <c r="I26" s="35">
        <v>0.02</v>
      </c>
      <c r="J26" s="126">
        <f t="shared" si="0"/>
        <v>1029</v>
      </c>
    </row>
    <row r="27" spans="1:10" ht="15.75">
      <c r="A27" s="33">
        <f t="shared" si="1"/>
        <v>23</v>
      </c>
      <c r="B27" s="33" t="s">
        <v>208</v>
      </c>
      <c r="C27" s="33" t="s">
        <v>255</v>
      </c>
      <c r="D27" s="104" t="s">
        <v>256</v>
      </c>
      <c r="E27" s="33" t="s">
        <v>211</v>
      </c>
      <c r="F27" s="33"/>
      <c r="G27" s="33" t="s">
        <v>212</v>
      </c>
      <c r="H27" s="131">
        <v>1310</v>
      </c>
      <c r="I27" s="35">
        <v>0.02</v>
      </c>
      <c r="J27" s="126">
        <f t="shared" si="0"/>
        <v>1283.8</v>
      </c>
    </row>
    <row r="28" spans="1:10" ht="15.75">
      <c r="A28" s="33">
        <f t="shared" si="1"/>
        <v>24</v>
      </c>
      <c r="B28" s="33" t="s">
        <v>208</v>
      </c>
      <c r="C28" s="33" t="s">
        <v>257</v>
      </c>
      <c r="D28" s="104" t="s">
        <v>258</v>
      </c>
      <c r="E28" s="33" t="s">
        <v>211</v>
      </c>
      <c r="F28" s="33"/>
      <c r="G28" s="33" t="s">
        <v>212</v>
      </c>
      <c r="H28" s="131">
        <v>1315</v>
      </c>
      <c r="I28" s="35">
        <v>0.02</v>
      </c>
      <c r="J28" s="126">
        <f t="shared" si="0"/>
        <v>1288.7</v>
      </c>
    </row>
    <row r="29" spans="1:10" ht="15.75">
      <c r="A29" s="33">
        <f t="shared" si="1"/>
        <v>25</v>
      </c>
      <c r="B29" s="33" t="s">
        <v>208</v>
      </c>
      <c r="C29" s="33" t="s">
        <v>259</v>
      </c>
      <c r="D29" s="104" t="s">
        <v>260</v>
      </c>
      <c r="E29" s="33" t="s">
        <v>211</v>
      </c>
      <c r="F29" s="33"/>
      <c r="G29" s="33" t="s">
        <v>212</v>
      </c>
      <c r="H29" s="131">
        <v>960</v>
      </c>
      <c r="I29" s="35">
        <v>0.02</v>
      </c>
      <c r="J29" s="126">
        <f t="shared" si="0"/>
        <v>940.8</v>
      </c>
    </row>
    <row r="30" spans="1:10" ht="15.75">
      <c r="A30" s="33">
        <f t="shared" si="1"/>
        <v>26</v>
      </c>
      <c r="B30" s="33" t="s">
        <v>208</v>
      </c>
      <c r="C30" s="33" t="s">
        <v>261</v>
      </c>
      <c r="D30" s="104" t="s">
        <v>262</v>
      </c>
      <c r="E30" s="33" t="s">
        <v>211</v>
      </c>
      <c r="F30" s="33"/>
      <c r="G30" s="33" t="s">
        <v>212</v>
      </c>
      <c r="H30" s="131">
        <v>1040</v>
      </c>
      <c r="I30" s="35">
        <v>0.02</v>
      </c>
      <c r="J30" s="126">
        <f t="shared" si="0"/>
        <v>1019.1999999999999</v>
      </c>
    </row>
    <row r="31" spans="1:10" ht="15.75">
      <c r="A31" s="33">
        <f t="shared" si="1"/>
        <v>27</v>
      </c>
      <c r="B31" s="33" t="s">
        <v>208</v>
      </c>
      <c r="C31" s="33" t="s">
        <v>263</v>
      </c>
      <c r="D31" s="104" t="s">
        <v>264</v>
      </c>
      <c r="E31" s="33" t="s">
        <v>211</v>
      </c>
      <c r="F31" s="33"/>
      <c r="G31" s="33" t="s">
        <v>212</v>
      </c>
      <c r="H31" s="131">
        <v>1325</v>
      </c>
      <c r="I31" s="35">
        <v>0.02</v>
      </c>
      <c r="J31" s="126">
        <f t="shared" si="0"/>
        <v>1298.5</v>
      </c>
    </row>
    <row r="32" spans="1:10" ht="31.5">
      <c r="A32" s="33">
        <f t="shared" si="1"/>
        <v>28</v>
      </c>
      <c r="B32" s="33" t="s">
        <v>208</v>
      </c>
      <c r="C32" s="33" t="s">
        <v>265</v>
      </c>
      <c r="D32" s="104" t="s">
        <v>266</v>
      </c>
      <c r="E32" s="33" t="s">
        <v>211</v>
      </c>
      <c r="F32" s="33"/>
      <c r="G32" s="33" t="s">
        <v>212</v>
      </c>
      <c r="H32" s="131">
        <v>127</v>
      </c>
      <c r="I32" s="35">
        <v>0.02</v>
      </c>
      <c r="J32" s="126">
        <f t="shared" si="0"/>
        <v>124.46</v>
      </c>
    </row>
    <row r="33" spans="1:10" ht="15.75">
      <c r="A33" s="33">
        <f t="shared" si="1"/>
        <v>29</v>
      </c>
      <c r="B33" s="33" t="s">
        <v>208</v>
      </c>
      <c r="C33" s="33" t="s">
        <v>267</v>
      </c>
      <c r="D33" s="104" t="s">
        <v>268</v>
      </c>
      <c r="E33" s="33" t="s">
        <v>211</v>
      </c>
      <c r="F33" s="33"/>
      <c r="G33" s="33" t="s">
        <v>212</v>
      </c>
      <c r="H33" s="131">
        <v>12</v>
      </c>
      <c r="I33" s="35">
        <v>0.02</v>
      </c>
      <c r="J33" s="126">
        <f t="shared" si="0"/>
        <v>11.76</v>
      </c>
    </row>
    <row r="34" spans="1:10" ht="31.5">
      <c r="A34" s="33">
        <f t="shared" si="1"/>
        <v>30</v>
      </c>
      <c r="B34" s="33" t="s">
        <v>208</v>
      </c>
      <c r="C34" s="33" t="s">
        <v>269</v>
      </c>
      <c r="D34" s="104" t="s">
        <v>270</v>
      </c>
      <c r="E34" s="33" t="s">
        <v>211</v>
      </c>
      <c r="F34" s="33"/>
      <c r="G34" s="33" t="s">
        <v>212</v>
      </c>
      <c r="H34" s="131">
        <v>295</v>
      </c>
      <c r="I34" s="35">
        <v>0.02</v>
      </c>
      <c r="J34" s="126">
        <f t="shared" si="0"/>
        <v>289.10000000000002</v>
      </c>
    </row>
    <row r="35" spans="1:10" ht="15.75">
      <c r="A35" s="33">
        <f t="shared" si="1"/>
        <v>31</v>
      </c>
      <c r="B35" s="33" t="s">
        <v>208</v>
      </c>
      <c r="C35" s="33" t="s">
        <v>271</v>
      </c>
      <c r="D35" s="104" t="s">
        <v>272</v>
      </c>
      <c r="E35" s="33" t="s">
        <v>211</v>
      </c>
      <c r="F35" s="33"/>
      <c r="G35" s="33" t="s">
        <v>212</v>
      </c>
      <c r="H35" s="131">
        <v>21</v>
      </c>
      <c r="I35" s="35">
        <v>0.02</v>
      </c>
      <c r="J35" s="126">
        <f t="shared" si="0"/>
        <v>20.58</v>
      </c>
    </row>
    <row r="36" spans="1:10" ht="15.75">
      <c r="A36" s="33">
        <f t="shared" si="1"/>
        <v>32</v>
      </c>
      <c r="B36" s="33" t="s">
        <v>208</v>
      </c>
      <c r="C36" s="33" t="s">
        <v>273</v>
      </c>
      <c r="D36" s="104" t="s">
        <v>274</v>
      </c>
      <c r="E36" s="33" t="s">
        <v>211</v>
      </c>
      <c r="F36" s="33"/>
      <c r="G36" s="33" t="s">
        <v>212</v>
      </c>
      <c r="H36" s="131">
        <v>30</v>
      </c>
      <c r="I36" s="35">
        <v>0.02</v>
      </c>
      <c r="J36" s="126">
        <f t="shared" si="0"/>
        <v>29.4</v>
      </c>
    </row>
    <row r="37" spans="1:10" ht="15.75">
      <c r="A37" s="33">
        <f t="shared" si="1"/>
        <v>33</v>
      </c>
      <c r="B37" s="33" t="s">
        <v>208</v>
      </c>
      <c r="C37" s="33" t="s">
        <v>275</v>
      </c>
      <c r="D37" s="104" t="s">
        <v>276</v>
      </c>
      <c r="E37" s="33" t="s">
        <v>211</v>
      </c>
      <c r="F37" s="33"/>
      <c r="G37" s="33" t="s">
        <v>212</v>
      </c>
      <c r="H37" s="131">
        <v>100</v>
      </c>
      <c r="I37" s="35">
        <v>0.02</v>
      </c>
      <c r="J37" s="126">
        <f t="shared" si="0"/>
        <v>98</v>
      </c>
    </row>
    <row r="38" spans="1:10" ht="15.75">
      <c r="A38" s="33">
        <f t="shared" si="1"/>
        <v>34</v>
      </c>
      <c r="B38" s="33" t="s">
        <v>208</v>
      </c>
      <c r="C38" s="33" t="s">
        <v>277</v>
      </c>
      <c r="D38" s="104" t="s">
        <v>278</v>
      </c>
      <c r="E38" s="33" t="s">
        <v>211</v>
      </c>
      <c r="F38" s="33"/>
      <c r="G38" s="33" t="s">
        <v>212</v>
      </c>
      <c r="H38" s="131">
        <v>55</v>
      </c>
      <c r="I38" s="35">
        <v>0.02</v>
      </c>
      <c r="J38" s="126">
        <f t="shared" si="0"/>
        <v>53.9</v>
      </c>
    </row>
    <row r="39" spans="1:10" ht="15.75">
      <c r="A39" s="33">
        <f t="shared" si="1"/>
        <v>35</v>
      </c>
      <c r="B39" s="33" t="s">
        <v>208</v>
      </c>
      <c r="C39" s="33" t="s">
        <v>279</v>
      </c>
      <c r="D39" s="104" t="s">
        <v>280</v>
      </c>
      <c r="E39" s="33" t="s">
        <v>211</v>
      </c>
      <c r="F39" s="33"/>
      <c r="G39" s="33" t="s">
        <v>212</v>
      </c>
      <c r="H39" s="131">
        <v>70</v>
      </c>
      <c r="I39" s="35">
        <v>0.02</v>
      </c>
      <c r="J39" s="126">
        <f t="shared" si="0"/>
        <v>68.599999999999994</v>
      </c>
    </row>
    <row r="40" spans="1:10" ht="15.75">
      <c r="A40" s="33">
        <f t="shared" si="1"/>
        <v>36</v>
      </c>
      <c r="B40" s="33" t="s">
        <v>208</v>
      </c>
      <c r="C40" s="33" t="s">
        <v>281</v>
      </c>
      <c r="D40" s="104" t="s">
        <v>282</v>
      </c>
      <c r="E40" s="33" t="s">
        <v>211</v>
      </c>
      <c r="F40" s="33"/>
      <c r="G40" s="33" t="s">
        <v>212</v>
      </c>
      <c r="H40" s="131">
        <v>55</v>
      </c>
      <c r="I40" s="35">
        <v>0.02</v>
      </c>
      <c r="J40" s="126">
        <f t="shared" si="0"/>
        <v>53.9</v>
      </c>
    </row>
    <row r="41" spans="1:10" ht="15.75">
      <c r="A41" s="33">
        <f t="shared" si="1"/>
        <v>37</v>
      </c>
      <c r="B41" s="33" t="s">
        <v>208</v>
      </c>
      <c r="C41" s="33" t="s">
        <v>283</v>
      </c>
      <c r="D41" s="104" t="s">
        <v>284</v>
      </c>
      <c r="E41" s="33" t="s">
        <v>211</v>
      </c>
      <c r="F41" s="33"/>
      <c r="G41" s="33" t="s">
        <v>212</v>
      </c>
      <c r="H41" s="131">
        <v>72</v>
      </c>
      <c r="I41" s="35">
        <v>0.02</v>
      </c>
      <c r="J41" s="126">
        <f t="shared" si="0"/>
        <v>70.56</v>
      </c>
    </row>
    <row r="42" spans="1:10" ht="15.75">
      <c r="A42" s="33">
        <f t="shared" si="1"/>
        <v>38</v>
      </c>
      <c r="B42" s="33" t="s">
        <v>208</v>
      </c>
      <c r="C42" s="33" t="s">
        <v>285</v>
      </c>
      <c r="D42" s="104" t="s">
        <v>286</v>
      </c>
      <c r="E42" s="33" t="s">
        <v>211</v>
      </c>
      <c r="F42" s="33"/>
      <c r="G42" s="33" t="s">
        <v>212</v>
      </c>
      <c r="H42" s="131">
        <v>95</v>
      </c>
      <c r="I42" s="35">
        <v>0.02</v>
      </c>
      <c r="J42" s="126">
        <f t="shared" si="0"/>
        <v>93.1</v>
      </c>
    </row>
    <row r="43" spans="1:10" ht="15.75">
      <c r="A43" s="33">
        <f t="shared" si="1"/>
        <v>39</v>
      </c>
      <c r="B43" s="33" t="s">
        <v>208</v>
      </c>
      <c r="C43" s="33" t="s">
        <v>287</v>
      </c>
      <c r="D43" s="104" t="s">
        <v>288</v>
      </c>
      <c r="E43" s="33" t="s">
        <v>211</v>
      </c>
      <c r="F43" s="33"/>
      <c r="G43" s="33" t="s">
        <v>212</v>
      </c>
      <c r="H43" s="131">
        <v>85</v>
      </c>
      <c r="I43" s="35">
        <v>0.02</v>
      </c>
      <c r="J43" s="126">
        <f t="shared" si="0"/>
        <v>83.3</v>
      </c>
    </row>
    <row r="44" spans="1:10" ht="15.75">
      <c r="A44" s="33">
        <f t="shared" si="1"/>
        <v>40</v>
      </c>
      <c r="B44" s="33" t="s">
        <v>208</v>
      </c>
      <c r="C44" s="33" t="s">
        <v>289</v>
      </c>
      <c r="D44" s="104" t="s">
        <v>290</v>
      </c>
      <c r="E44" s="33" t="s">
        <v>211</v>
      </c>
      <c r="F44" s="33"/>
      <c r="G44" s="33" t="s">
        <v>212</v>
      </c>
      <c r="H44" s="131">
        <v>50</v>
      </c>
      <c r="I44" s="35">
        <v>0.02</v>
      </c>
      <c r="J44" s="126">
        <f t="shared" si="0"/>
        <v>49</v>
      </c>
    </row>
    <row r="45" spans="1:10" ht="15.75">
      <c r="A45" s="33">
        <f t="shared" si="1"/>
        <v>41</v>
      </c>
      <c r="B45" s="33" t="s">
        <v>208</v>
      </c>
      <c r="C45" s="33" t="s">
        <v>291</v>
      </c>
      <c r="D45" s="104" t="s">
        <v>292</v>
      </c>
      <c r="E45" s="33" t="s">
        <v>211</v>
      </c>
      <c r="F45" s="33"/>
      <c r="G45" s="33" t="s">
        <v>212</v>
      </c>
      <c r="H45" s="131">
        <v>253</v>
      </c>
      <c r="I45" s="35">
        <v>0.02</v>
      </c>
      <c r="J45" s="126">
        <f t="shared" si="0"/>
        <v>247.94</v>
      </c>
    </row>
    <row r="46" spans="1:10" ht="15.75">
      <c r="A46" s="33">
        <f t="shared" si="1"/>
        <v>42</v>
      </c>
      <c r="B46" s="33" t="s">
        <v>208</v>
      </c>
      <c r="C46" s="33" t="s">
        <v>293</v>
      </c>
      <c r="D46" s="104" t="s">
        <v>294</v>
      </c>
      <c r="E46" s="33" t="s">
        <v>211</v>
      </c>
      <c r="F46" s="33"/>
      <c r="G46" s="33" t="s">
        <v>212</v>
      </c>
      <c r="H46" s="131">
        <v>108</v>
      </c>
      <c r="I46" s="35">
        <v>0.02</v>
      </c>
      <c r="J46" s="126">
        <f t="shared" si="0"/>
        <v>105.84</v>
      </c>
    </row>
    <row r="47" spans="1:10" ht="15.75">
      <c r="A47" s="33">
        <f t="shared" si="1"/>
        <v>43</v>
      </c>
      <c r="B47" s="33" t="s">
        <v>208</v>
      </c>
      <c r="C47" s="33" t="s">
        <v>295</v>
      </c>
      <c r="D47" s="104" t="s">
        <v>296</v>
      </c>
      <c r="E47" s="33" t="s">
        <v>211</v>
      </c>
      <c r="F47" s="33"/>
      <c r="G47" s="33" t="s">
        <v>212</v>
      </c>
      <c r="H47" s="131">
        <v>495</v>
      </c>
      <c r="I47" s="35">
        <v>0.02</v>
      </c>
      <c r="J47" s="126">
        <f t="shared" si="0"/>
        <v>485.09999999999997</v>
      </c>
    </row>
    <row r="48" spans="1:10" ht="15.75">
      <c r="A48" s="33">
        <f t="shared" si="1"/>
        <v>44</v>
      </c>
      <c r="B48" s="33" t="s">
        <v>208</v>
      </c>
      <c r="C48" s="33" t="s">
        <v>297</v>
      </c>
      <c r="D48" s="104" t="s">
        <v>298</v>
      </c>
      <c r="E48" s="33" t="s">
        <v>211</v>
      </c>
      <c r="F48" s="33"/>
      <c r="G48" s="33" t="s">
        <v>212</v>
      </c>
      <c r="H48" s="131">
        <v>62</v>
      </c>
      <c r="I48" s="35">
        <v>0.02</v>
      </c>
      <c r="J48" s="126">
        <f t="shared" si="0"/>
        <v>60.76</v>
      </c>
    </row>
    <row r="49" spans="1:10" ht="15.75">
      <c r="A49" s="33">
        <f t="shared" si="1"/>
        <v>45</v>
      </c>
      <c r="B49" s="33" t="s">
        <v>208</v>
      </c>
      <c r="C49" s="33" t="s">
        <v>299</v>
      </c>
      <c r="D49" s="104" t="s">
        <v>300</v>
      </c>
      <c r="E49" s="33" t="s">
        <v>211</v>
      </c>
      <c r="F49" s="33"/>
      <c r="G49" s="33" t="s">
        <v>212</v>
      </c>
      <c r="H49" s="131">
        <v>975</v>
      </c>
      <c r="I49" s="35">
        <v>0.02</v>
      </c>
      <c r="J49" s="126">
        <f t="shared" si="0"/>
        <v>955.5</v>
      </c>
    </row>
    <row r="50" spans="1:10" ht="15.75">
      <c r="A50" s="33">
        <f t="shared" si="1"/>
        <v>46</v>
      </c>
      <c r="B50" s="33" t="s">
        <v>208</v>
      </c>
      <c r="C50" s="33" t="s">
        <v>301</v>
      </c>
      <c r="D50" s="104" t="s">
        <v>302</v>
      </c>
      <c r="E50" s="33" t="s">
        <v>211</v>
      </c>
      <c r="F50" s="33"/>
      <c r="G50" s="33" t="s">
        <v>212</v>
      </c>
      <c r="H50" s="131">
        <v>1000</v>
      </c>
      <c r="I50" s="35">
        <v>0.02</v>
      </c>
      <c r="J50" s="126">
        <f t="shared" si="0"/>
        <v>980</v>
      </c>
    </row>
    <row r="51" spans="1:10" ht="15.75">
      <c r="A51" s="33">
        <f t="shared" si="1"/>
        <v>47</v>
      </c>
      <c r="B51" s="33" t="s">
        <v>208</v>
      </c>
      <c r="C51" s="33" t="s">
        <v>303</v>
      </c>
      <c r="D51" s="104" t="s">
        <v>304</v>
      </c>
      <c r="E51" s="33" t="s">
        <v>211</v>
      </c>
      <c r="F51" s="33"/>
      <c r="G51" s="33" t="s">
        <v>212</v>
      </c>
      <c r="H51" s="131">
        <v>975</v>
      </c>
      <c r="I51" s="35">
        <v>0.02</v>
      </c>
      <c r="J51" s="126">
        <f t="shared" si="0"/>
        <v>955.5</v>
      </c>
    </row>
    <row r="52" spans="1:10" ht="15.75">
      <c r="A52" s="33">
        <f t="shared" si="1"/>
        <v>48</v>
      </c>
      <c r="B52" s="33" t="s">
        <v>208</v>
      </c>
      <c r="C52" s="33" t="s">
        <v>305</v>
      </c>
      <c r="D52" s="104" t="s">
        <v>306</v>
      </c>
      <c r="E52" s="33" t="s">
        <v>211</v>
      </c>
      <c r="F52" s="33"/>
      <c r="G52" s="33" t="s">
        <v>212</v>
      </c>
      <c r="H52" s="131">
        <v>35</v>
      </c>
      <c r="I52" s="35">
        <v>0.02</v>
      </c>
      <c r="J52" s="126">
        <f t="shared" si="0"/>
        <v>34.299999999999997</v>
      </c>
    </row>
    <row r="53" spans="1:10" ht="15.75">
      <c r="A53" s="33">
        <f t="shared" si="1"/>
        <v>49</v>
      </c>
      <c r="B53" s="33" t="s">
        <v>208</v>
      </c>
      <c r="C53" s="33" t="s">
        <v>307</v>
      </c>
      <c r="D53" s="104" t="s">
        <v>308</v>
      </c>
      <c r="E53" s="33" t="s">
        <v>211</v>
      </c>
      <c r="F53" s="33"/>
      <c r="G53" s="33" t="s">
        <v>212</v>
      </c>
      <c r="H53" s="131">
        <v>1031</v>
      </c>
      <c r="I53" s="35">
        <v>0.02</v>
      </c>
      <c r="J53" s="126">
        <f t="shared" si="0"/>
        <v>1010.38</v>
      </c>
    </row>
    <row r="54" spans="1:10" ht="15.75">
      <c r="A54" s="33">
        <f t="shared" si="1"/>
        <v>50</v>
      </c>
      <c r="B54" s="33" t="s">
        <v>208</v>
      </c>
      <c r="C54" s="33" t="s">
        <v>309</v>
      </c>
      <c r="D54" s="104" t="s">
        <v>310</v>
      </c>
      <c r="E54" s="33" t="s">
        <v>211</v>
      </c>
      <c r="F54" s="33"/>
      <c r="G54" s="33" t="s">
        <v>212</v>
      </c>
      <c r="H54" s="131">
        <v>1010</v>
      </c>
      <c r="I54" s="35">
        <v>0.02</v>
      </c>
      <c r="J54" s="126">
        <f t="shared" si="0"/>
        <v>989.8</v>
      </c>
    </row>
    <row r="55" spans="1:10" ht="15.75">
      <c r="A55" s="33">
        <f t="shared" si="1"/>
        <v>51</v>
      </c>
      <c r="B55" s="33" t="s">
        <v>208</v>
      </c>
      <c r="C55" s="33" t="s">
        <v>311</v>
      </c>
      <c r="D55" s="104" t="s">
        <v>312</v>
      </c>
      <c r="E55" s="33" t="s">
        <v>211</v>
      </c>
      <c r="F55" s="33"/>
      <c r="G55" s="33" t="s">
        <v>212</v>
      </c>
      <c r="H55" s="131">
        <v>1010</v>
      </c>
      <c r="I55" s="35">
        <v>0.02</v>
      </c>
      <c r="J55" s="126">
        <f t="shared" si="0"/>
        <v>989.8</v>
      </c>
    </row>
    <row r="56" spans="1:10" ht="15.75">
      <c r="A56" s="33">
        <f t="shared" si="1"/>
        <v>52</v>
      </c>
      <c r="B56" s="33" t="s">
        <v>208</v>
      </c>
      <c r="C56" s="33" t="s">
        <v>313</v>
      </c>
      <c r="D56" s="104" t="s">
        <v>314</v>
      </c>
      <c r="E56" s="33" t="s">
        <v>211</v>
      </c>
      <c r="F56" s="33"/>
      <c r="G56" s="33" t="s">
        <v>212</v>
      </c>
      <c r="H56" s="131">
        <v>1031</v>
      </c>
      <c r="I56" s="35">
        <v>0.02</v>
      </c>
      <c r="J56" s="126">
        <f t="shared" si="0"/>
        <v>1010.38</v>
      </c>
    </row>
    <row r="57" spans="1:10" ht="15.75">
      <c r="A57" s="33">
        <f t="shared" si="1"/>
        <v>53</v>
      </c>
      <c r="B57" s="33" t="s">
        <v>208</v>
      </c>
      <c r="C57" s="33" t="s">
        <v>315</v>
      </c>
      <c r="D57" s="104" t="s">
        <v>316</v>
      </c>
      <c r="E57" s="33" t="s">
        <v>211</v>
      </c>
      <c r="F57" s="33"/>
      <c r="G57" s="33" t="s">
        <v>212</v>
      </c>
      <c r="H57" s="131">
        <v>25</v>
      </c>
      <c r="I57" s="35">
        <v>0.02</v>
      </c>
      <c r="J57" s="126">
        <f t="shared" si="0"/>
        <v>24.5</v>
      </c>
    </row>
    <row r="58" spans="1:10" ht="15.75">
      <c r="A58" s="33">
        <f t="shared" si="1"/>
        <v>54</v>
      </c>
      <c r="B58" s="33" t="s">
        <v>208</v>
      </c>
      <c r="C58" s="33" t="s">
        <v>317</v>
      </c>
      <c r="D58" s="104" t="s">
        <v>318</v>
      </c>
      <c r="E58" s="33" t="s">
        <v>211</v>
      </c>
      <c r="F58" s="33"/>
      <c r="G58" s="33" t="s">
        <v>212</v>
      </c>
      <c r="H58" s="131">
        <v>51</v>
      </c>
      <c r="I58" s="35">
        <v>0.02</v>
      </c>
      <c r="J58" s="126">
        <f t="shared" si="0"/>
        <v>49.98</v>
      </c>
    </row>
    <row r="59" spans="1:10" ht="15.75">
      <c r="A59" s="33">
        <f t="shared" si="1"/>
        <v>55</v>
      </c>
      <c r="B59" s="33" t="s">
        <v>208</v>
      </c>
      <c r="C59" s="33" t="s">
        <v>319</v>
      </c>
      <c r="D59" s="104" t="s">
        <v>320</v>
      </c>
      <c r="E59" s="33" t="s">
        <v>211</v>
      </c>
      <c r="F59" s="33"/>
      <c r="G59" s="33" t="s">
        <v>212</v>
      </c>
      <c r="H59" s="131">
        <v>405</v>
      </c>
      <c r="I59" s="35">
        <v>0.02</v>
      </c>
      <c r="J59" s="126">
        <f t="shared" si="0"/>
        <v>396.9</v>
      </c>
    </row>
    <row r="60" spans="1:10" ht="15.75">
      <c r="A60" s="33">
        <f t="shared" si="1"/>
        <v>56</v>
      </c>
      <c r="B60" s="33" t="s">
        <v>208</v>
      </c>
      <c r="C60" s="33" t="s">
        <v>321</v>
      </c>
      <c r="D60" s="104" t="s">
        <v>322</v>
      </c>
      <c r="E60" s="33" t="s">
        <v>211</v>
      </c>
      <c r="F60" s="33"/>
      <c r="G60" s="33" t="s">
        <v>212</v>
      </c>
      <c r="H60" s="131">
        <v>420</v>
      </c>
      <c r="I60" s="35">
        <v>0.02</v>
      </c>
      <c r="J60" s="126">
        <f t="shared" si="0"/>
        <v>411.59999999999997</v>
      </c>
    </row>
    <row r="61" spans="1:10" ht="15.75">
      <c r="A61" s="33">
        <f t="shared" si="1"/>
        <v>57</v>
      </c>
      <c r="B61" s="33" t="s">
        <v>208</v>
      </c>
      <c r="C61" s="33" t="s">
        <v>323</v>
      </c>
      <c r="D61" s="104" t="s">
        <v>324</v>
      </c>
      <c r="E61" s="33" t="s">
        <v>211</v>
      </c>
      <c r="F61" s="33"/>
      <c r="G61" s="33" t="s">
        <v>212</v>
      </c>
      <c r="H61" s="131">
        <v>425</v>
      </c>
      <c r="I61" s="35">
        <v>0.02</v>
      </c>
      <c r="J61" s="126">
        <f t="shared" si="0"/>
        <v>416.5</v>
      </c>
    </row>
    <row r="62" spans="1:10" ht="15.75">
      <c r="A62" s="33">
        <f t="shared" si="1"/>
        <v>58</v>
      </c>
      <c r="B62" s="33" t="s">
        <v>208</v>
      </c>
      <c r="C62" s="33" t="s">
        <v>325</v>
      </c>
      <c r="D62" s="104" t="s">
        <v>326</v>
      </c>
      <c r="E62" s="33" t="s">
        <v>211</v>
      </c>
      <c r="F62" s="33"/>
      <c r="G62" s="33" t="s">
        <v>212</v>
      </c>
      <c r="H62" s="131">
        <v>80</v>
      </c>
      <c r="I62" s="35">
        <v>0.02</v>
      </c>
      <c r="J62" s="126">
        <f t="shared" si="0"/>
        <v>78.400000000000006</v>
      </c>
    </row>
    <row r="63" spans="1:10" ht="15.75">
      <c r="A63" s="33">
        <f t="shared" si="1"/>
        <v>59</v>
      </c>
      <c r="B63" s="33" t="s">
        <v>208</v>
      </c>
      <c r="C63" s="33" t="s">
        <v>327</v>
      </c>
      <c r="D63" s="104" t="s">
        <v>328</v>
      </c>
      <c r="E63" s="33" t="s">
        <v>211</v>
      </c>
      <c r="F63" s="33"/>
      <c r="G63" s="33" t="s">
        <v>212</v>
      </c>
      <c r="H63" s="131">
        <v>2</v>
      </c>
      <c r="I63" s="35">
        <v>0.02</v>
      </c>
      <c r="J63" s="126">
        <f t="shared" si="0"/>
        <v>1.96</v>
      </c>
    </row>
    <row r="64" spans="1:10" ht="15.75">
      <c r="A64" s="33">
        <f t="shared" si="1"/>
        <v>60</v>
      </c>
      <c r="B64" s="33" t="s">
        <v>208</v>
      </c>
      <c r="C64" s="33" t="s">
        <v>329</v>
      </c>
      <c r="D64" s="104" t="s">
        <v>330</v>
      </c>
      <c r="E64" s="33" t="s">
        <v>211</v>
      </c>
      <c r="F64" s="33"/>
      <c r="G64" s="33" t="s">
        <v>212</v>
      </c>
      <c r="H64" s="131">
        <v>2</v>
      </c>
      <c r="I64" s="35">
        <v>0.02</v>
      </c>
      <c r="J64" s="126">
        <f t="shared" si="0"/>
        <v>1.96</v>
      </c>
    </row>
    <row r="65" spans="1:10" ht="15.75">
      <c r="A65" s="33">
        <f t="shared" si="1"/>
        <v>61</v>
      </c>
      <c r="B65" s="33" t="s">
        <v>208</v>
      </c>
      <c r="C65" s="33" t="s">
        <v>331</v>
      </c>
      <c r="D65" s="104" t="s">
        <v>332</v>
      </c>
      <c r="E65" s="33" t="s">
        <v>211</v>
      </c>
      <c r="F65" s="33"/>
      <c r="G65" s="33" t="s">
        <v>212</v>
      </c>
      <c r="H65" s="131">
        <v>3</v>
      </c>
      <c r="I65" s="35">
        <v>0.02</v>
      </c>
      <c r="J65" s="126">
        <f t="shared" si="0"/>
        <v>2.94</v>
      </c>
    </row>
    <row r="66" spans="1:10" ht="15.75">
      <c r="A66" s="33">
        <f t="shared" si="1"/>
        <v>62</v>
      </c>
      <c r="B66" s="33" t="s">
        <v>208</v>
      </c>
      <c r="C66" s="33" t="s">
        <v>333</v>
      </c>
      <c r="D66" s="104" t="s">
        <v>334</v>
      </c>
      <c r="E66" s="33" t="s">
        <v>211</v>
      </c>
      <c r="F66" s="33"/>
      <c r="G66" s="33" t="s">
        <v>212</v>
      </c>
      <c r="H66" s="131">
        <v>30</v>
      </c>
      <c r="I66" s="35">
        <v>0.02</v>
      </c>
      <c r="J66" s="126">
        <f t="shared" si="0"/>
        <v>29.4</v>
      </c>
    </row>
    <row r="67" spans="1:10" ht="31.5">
      <c r="A67" s="33">
        <f t="shared" si="1"/>
        <v>63</v>
      </c>
      <c r="B67" s="33" t="s">
        <v>208</v>
      </c>
      <c r="C67" s="33" t="s">
        <v>335</v>
      </c>
      <c r="D67" s="104" t="s">
        <v>336</v>
      </c>
      <c r="E67" s="33" t="s">
        <v>211</v>
      </c>
      <c r="F67" s="33"/>
      <c r="G67" s="33" t="s">
        <v>212</v>
      </c>
      <c r="H67" s="131">
        <v>100</v>
      </c>
      <c r="I67" s="35">
        <v>0.02</v>
      </c>
      <c r="J67" s="126">
        <f t="shared" si="0"/>
        <v>98</v>
      </c>
    </row>
    <row r="68" spans="1:10" ht="15.75">
      <c r="A68" s="33">
        <f t="shared" si="1"/>
        <v>64</v>
      </c>
      <c r="B68" s="33" t="s">
        <v>208</v>
      </c>
      <c r="C68" s="33" t="s">
        <v>337</v>
      </c>
      <c r="D68" s="104" t="s">
        <v>338</v>
      </c>
      <c r="E68" s="33" t="s">
        <v>211</v>
      </c>
      <c r="F68" s="33"/>
      <c r="G68" s="33" t="s">
        <v>212</v>
      </c>
      <c r="H68" s="131">
        <v>200</v>
      </c>
      <c r="I68" s="35">
        <v>0.02</v>
      </c>
      <c r="J68" s="126">
        <f t="shared" si="0"/>
        <v>196</v>
      </c>
    </row>
    <row r="69" spans="1:10" ht="15.75">
      <c r="A69" s="33">
        <f t="shared" si="1"/>
        <v>65</v>
      </c>
      <c r="B69" s="33" t="s">
        <v>208</v>
      </c>
      <c r="C69" s="33" t="s">
        <v>339</v>
      </c>
      <c r="D69" s="104" t="s">
        <v>340</v>
      </c>
      <c r="E69" s="33" t="s">
        <v>211</v>
      </c>
      <c r="F69" s="33"/>
      <c r="G69" s="33" t="s">
        <v>212</v>
      </c>
      <c r="H69" s="131">
        <v>160</v>
      </c>
      <c r="I69" s="35">
        <v>0.02</v>
      </c>
      <c r="J69" s="126">
        <f t="shared" si="0"/>
        <v>156.80000000000001</v>
      </c>
    </row>
    <row r="70" spans="1:10" ht="15.75">
      <c r="A70" s="33">
        <f t="shared" si="1"/>
        <v>66</v>
      </c>
      <c r="B70" s="33" t="s">
        <v>208</v>
      </c>
      <c r="C70" s="33" t="s">
        <v>341</v>
      </c>
      <c r="D70" s="104" t="s">
        <v>342</v>
      </c>
      <c r="E70" s="33" t="s">
        <v>211</v>
      </c>
      <c r="F70" s="33"/>
      <c r="G70" s="33" t="s">
        <v>212</v>
      </c>
      <c r="H70" s="131">
        <v>190</v>
      </c>
      <c r="I70" s="35">
        <v>0.02</v>
      </c>
      <c r="J70" s="126">
        <f t="shared" ref="J70:J133" si="2">H70*(1-I70)</f>
        <v>186.2</v>
      </c>
    </row>
    <row r="71" spans="1:10" ht="15.75">
      <c r="A71" s="33">
        <f t="shared" ref="A71:A134" si="3">A70+1</f>
        <v>67</v>
      </c>
      <c r="B71" s="33" t="s">
        <v>208</v>
      </c>
      <c r="C71" s="33" t="s">
        <v>343</v>
      </c>
      <c r="D71" s="104" t="s">
        <v>344</v>
      </c>
      <c r="E71" s="33" t="s">
        <v>211</v>
      </c>
      <c r="F71" s="33"/>
      <c r="G71" s="33" t="s">
        <v>212</v>
      </c>
      <c r="H71" s="131">
        <v>130</v>
      </c>
      <c r="I71" s="35">
        <v>0.02</v>
      </c>
      <c r="J71" s="126">
        <f t="shared" si="2"/>
        <v>127.39999999999999</v>
      </c>
    </row>
    <row r="72" spans="1:10" ht="15.75">
      <c r="A72" s="33">
        <f t="shared" si="3"/>
        <v>68</v>
      </c>
      <c r="B72" s="33" t="s">
        <v>208</v>
      </c>
      <c r="C72" s="33" t="s">
        <v>345</v>
      </c>
      <c r="D72" s="104" t="s">
        <v>346</v>
      </c>
      <c r="E72" s="33" t="s">
        <v>211</v>
      </c>
      <c r="F72" s="33"/>
      <c r="G72" s="33" t="s">
        <v>212</v>
      </c>
      <c r="H72" s="131">
        <v>65</v>
      </c>
      <c r="I72" s="35">
        <v>0.02</v>
      </c>
      <c r="J72" s="126">
        <f t="shared" si="2"/>
        <v>63.699999999999996</v>
      </c>
    </row>
    <row r="73" spans="1:10" ht="15.75">
      <c r="A73" s="33">
        <f t="shared" si="3"/>
        <v>69</v>
      </c>
      <c r="B73" s="33" t="s">
        <v>208</v>
      </c>
      <c r="C73" s="33" t="s">
        <v>347</v>
      </c>
      <c r="D73" s="104" t="s">
        <v>348</v>
      </c>
      <c r="E73" s="33" t="s">
        <v>211</v>
      </c>
      <c r="F73" s="33"/>
      <c r="G73" s="33" t="s">
        <v>212</v>
      </c>
      <c r="H73" s="131">
        <v>75</v>
      </c>
      <c r="I73" s="35">
        <v>0.02</v>
      </c>
      <c r="J73" s="126">
        <f t="shared" si="2"/>
        <v>73.5</v>
      </c>
    </row>
    <row r="74" spans="1:10" ht="15.75">
      <c r="A74" s="33">
        <f t="shared" si="3"/>
        <v>70</v>
      </c>
      <c r="B74" s="33" t="s">
        <v>208</v>
      </c>
      <c r="C74" s="33" t="s">
        <v>349</v>
      </c>
      <c r="D74" s="104" t="s">
        <v>350</v>
      </c>
      <c r="E74" s="33" t="s">
        <v>211</v>
      </c>
      <c r="F74" s="33"/>
      <c r="G74" s="33" t="s">
        <v>212</v>
      </c>
      <c r="H74" s="131">
        <v>70</v>
      </c>
      <c r="I74" s="35">
        <v>0.02</v>
      </c>
      <c r="J74" s="126">
        <f t="shared" si="2"/>
        <v>68.599999999999994</v>
      </c>
    </row>
    <row r="75" spans="1:10" ht="15.75">
      <c r="A75" s="33">
        <f t="shared" si="3"/>
        <v>71</v>
      </c>
      <c r="B75" s="33" t="s">
        <v>208</v>
      </c>
      <c r="C75" s="33" t="s">
        <v>351</v>
      </c>
      <c r="D75" s="104" t="s">
        <v>352</v>
      </c>
      <c r="E75" s="33" t="s">
        <v>211</v>
      </c>
      <c r="F75" s="33"/>
      <c r="G75" s="33" t="s">
        <v>212</v>
      </c>
      <c r="H75" s="131">
        <v>75</v>
      </c>
      <c r="I75" s="35">
        <v>0.02</v>
      </c>
      <c r="J75" s="126">
        <f t="shared" si="2"/>
        <v>73.5</v>
      </c>
    </row>
    <row r="76" spans="1:10" ht="15.75">
      <c r="A76" s="33">
        <f t="shared" si="3"/>
        <v>72</v>
      </c>
      <c r="B76" s="33" t="s">
        <v>208</v>
      </c>
      <c r="C76" s="33" t="s">
        <v>353</v>
      </c>
      <c r="D76" s="104" t="s">
        <v>354</v>
      </c>
      <c r="E76" s="33" t="s">
        <v>211</v>
      </c>
      <c r="F76" s="33"/>
      <c r="G76" s="33" t="s">
        <v>212</v>
      </c>
      <c r="H76" s="131">
        <v>120</v>
      </c>
      <c r="I76" s="35">
        <v>0.02</v>
      </c>
      <c r="J76" s="126">
        <f t="shared" si="2"/>
        <v>117.6</v>
      </c>
    </row>
    <row r="77" spans="1:10" ht="15.75">
      <c r="A77" s="33">
        <f t="shared" si="3"/>
        <v>73</v>
      </c>
      <c r="B77" s="33" t="s">
        <v>208</v>
      </c>
      <c r="C77" s="33" t="s">
        <v>355</v>
      </c>
      <c r="D77" s="104" t="s">
        <v>356</v>
      </c>
      <c r="E77" s="33" t="s">
        <v>211</v>
      </c>
      <c r="F77" s="33"/>
      <c r="G77" s="33" t="s">
        <v>212</v>
      </c>
      <c r="H77" s="131">
        <v>140</v>
      </c>
      <c r="I77" s="35">
        <v>0.02</v>
      </c>
      <c r="J77" s="126">
        <f t="shared" si="2"/>
        <v>137.19999999999999</v>
      </c>
    </row>
    <row r="78" spans="1:10" ht="15.75">
      <c r="A78" s="33">
        <f t="shared" si="3"/>
        <v>74</v>
      </c>
      <c r="B78" s="33" t="s">
        <v>208</v>
      </c>
      <c r="C78" s="33" t="s">
        <v>357</v>
      </c>
      <c r="D78" s="104" t="s">
        <v>358</v>
      </c>
      <c r="E78" s="33" t="s">
        <v>211</v>
      </c>
      <c r="F78" s="33"/>
      <c r="G78" s="33" t="s">
        <v>212</v>
      </c>
      <c r="H78" s="131">
        <v>880</v>
      </c>
      <c r="I78" s="35">
        <v>0.02</v>
      </c>
      <c r="J78" s="126">
        <f t="shared" si="2"/>
        <v>862.4</v>
      </c>
    </row>
    <row r="79" spans="1:10" ht="15.75">
      <c r="A79" s="33">
        <f t="shared" si="3"/>
        <v>75</v>
      </c>
      <c r="B79" s="33" t="s">
        <v>208</v>
      </c>
      <c r="C79" s="33" t="s">
        <v>359</v>
      </c>
      <c r="D79" s="104" t="s">
        <v>360</v>
      </c>
      <c r="E79" s="33" t="s">
        <v>211</v>
      </c>
      <c r="F79" s="33"/>
      <c r="G79" s="33" t="s">
        <v>212</v>
      </c>
      <c r="H79" s="131">
        <v>890</v>
      </c>
      <c r="I79" s="35">
        <v>0.02</v>
      </c>
      <c r="J79" s="126">
        <f t="shared" si="2"/>
        <v>872.19999999999993</v>
      </c>
    </row>
    <row r="80" spans="1:10" ht="15.75">
      <c r="A80" s="33">
        <f t="shared" si="3"/>
        <v>76</v>
      </c>
      <c r="B80" s="33" t="s">
        <v>208</v>
      </c>
      <c r="C80" s="33" t="s">
        <v>361</v>
      </c>
      <c r="D80" s="104" t="s">
        <v>362</v>
      </c>
      <c r="E80" s="33" t="s">
        <v>211</v>
      </c>
      <c r="F80" s="33"/>
      <c r="G80" s="33" t="s">
        <v>212</v>
      </c>
      <c r="H80" s="131">
        <v>910</v>
      </c>
      <c r="I80" s="35">
        <v>0.02</v>
      </c>
      <c r="J80" s="126">
        <f t="shared" si="2"/>
        <v>891.8</v>
      </c>
    </row>
    <row r="81" spans="1:10" ht="15.75">
      <c r="A81" s="33">
        <f t="shared" si="3"/>
        <v>77</v>
      </c>
      <c r="B81" s="33" t="s">
        <v>208</v>
      </c>
      <c r="C81" s="33" t="s">
        <v>363</v>
      </c>
      <c r="D81" s="104" t="s">
        <v>364</v>
      </c>
      <c r="E81" s="33" t="s">
        <v>211</v>
      </c>
      <c r="F81" s="33"/>
      <c r="G81" s="33" t="s">
        <v>212</v>
      </c>
      <c r="H81" s="131">
        <v>950</v>
      </c>
      <c r="I81" s="35">
        <v>0.02</v>
      </c>
      <c r="J81" s="126">
        <f t="shared" si="2"/>
        <v>931</v>
      </c>
    </row>
    <row r="82" spans="1:10" ht="15.75">
      <c r="A82" s="33">
        <f t="shared" si="3"/>
        <v>78</v>
      </c>
      <c r="B82" s="33" t="s">
        <v>208</v>
      </c>
      <c r="C82" s="33" t="s">
        <v>365</v>
      </c>
      <c r="D82" s="104" t="s">
        <v>366</v>
      </c>
      <c r="E82" s="33" t="s">
        <v>211</v>
      </c>
      <c r="F82" s="33"/>
      <c r="G82" s="33" t="s">
        <v>212</v>
      </c>
      <c r="H82" s="131">
        <v>980</v>
      </c>
      <c r="I82" s="35">
        <v>0.02</v>
      </c>
      <c r="J82" s="126">
        <f t="shared" si="2"/>
        <v>960.4</v>
      </c>
    </row>
    <row r="83" spans="1:10" ht="15.75">
      <c r="A83" s="33">
        <f t="shared" si="3"/>
        <v>79</v>
      </c>
      <c r="B83" s="33" t="s">
        <v>208</v>
      </c>
      <c r="C83" s="33" t="s">
        <v>367</v>
      </c>
      <c r="D83" s="104" t="s">
        <v>368</v>
      </c>
      <c r="E83" s="33" t="s">
        <v>211</v>
      </c>
      <c r="F83" s="33"/>
      <c r="G83" s="33" t="s">
        <v>212</v>
      </c>
      <c r="H83" s="131">
        <v>1450</v>
      </c>
      <c r="I83" s="35">
        <v>0.02</v>
      </c>
      <c r="J83" s="126">
        <f t="shared" si="2"/>
        <v>1421</v>
      </c>
    </row>
    <row r="84" spans="1:10" ht="15.75">
      <c r="A84" s="33">
        <f t="shared" si="3"/>
        <v>80</v>
      </c>
      <c r="B84" s="33" t="s">
        <v>208</v>
      </c>
      <c r="C84" s="33" t="s">
        <v>369</v>
      </c>
      <c r="D84" s="104" t="s">
        <v>370</v>
      </c>
      <c r="E84" s="33" t="s">
        <v>211</v>
      </c>
      <c r="F84" s="33"/>
      <c r="G84" s="33" t="s">
        <v>212</v>
      </c>
      <c r="H84" s="131">
        <v>960</v>
      </c>
      <c r="I84" s="35">
        <v>0.02</v>
      </c>
      <c r="J84" s="126">
        <f t="shared" si="2"/>
        <v>940.8</v>
      </c>
    </row>
    <row r="85" spans="1:10" ht="15.75">
      <c r="A85" s="33">
        <f t="shared" si="3"/>
        <v>81</v>
      </c>
      <c r="B85" s="33" t="s">
        <v>208</v>
      </c>
      <c r="C85" s="33" t="s">
        <v>371</v>
      </c>
      <c r="D85" s="104" t="s">
        <v>372</v>
      </c>
      <c r="E85" s="33" t="s">
        <v>211</v>
      </c>
      <c r="F85" s="33"/>
      <c r="G85" s="33" t="s">
        <v>212</v>
      </c>
      <c r="H85" s="131">
        <v>555</v>
      </c>
      <c r="I85" s="35">
        <v>0.02</v>
      </c>
      <c r="J85" s="126">
        <f t="shared" si="2"/>
        <v>543.9</v>
      </c>
    </row>
    <row r="86" spans="1:10" ht="15.75">
      <c r="A86" s="33">
        <f t="shared" si="3"/>
        <v>82</v>
      </c>
      <c r="B86" s="33" t="s">
        <v>208</v>
      </c>
      <c r="C86" s="33" t="s">
        <v>373</v>
      </c>
      <c r="D86" s="104" t="s">
        <v>374</v>
      </c>
      <c r="E86" s="33" t="s">
        <v>211</v>
      </c>
      <c r="F86" s="33"/>
      <c r="G86" s="33" t="s">
        <v>212</v>
      </c>
      <c r="H86" s="131">
        <v>570</v>
      </c>
      <c r="I86" s="35">
        <v>0.02</v>
      </c>
      <c r="J86" s="126">
        <f t="shared" si="2"/>
        <v>558.6</v>
      </c>
    </row>
    <row r="87" spans="1:10" ht="15.75">
      <c r="A87" s="33">
        <f t="shared" si="3"/>
        <v>83</v>
      </c>
      <c r="B87" s="33" t="s">
        <v>208</v>
      </c>
      <c r="C87" s="33" t="s">
        <v>375</v>
      </c>
      <c r="D87" s="104" t="s">
        <v>376</v>
      </c>
      <c r="E87" s="33" t="s">
        <v>211</v>
      </c>
      <c r="F87" s="33"/>
      <c r="G87" s="33" t="s">
        <v>212</v>
      </c>
      <c r="H87" s="131">
        <v>585</v>
      </c>
      <c r="I87" s="35">
        <v>0.02</v>
      </c>
      <c r="J87" s="126">
        <f t="shared" si="2"/>
        <v>573.29999999999995</v>
      </c>
    </row>
    <row r="88" spans="1:10" ht="15.75">
      <c r="A88" s="33">
        <f t="shared" si="3"/>
        <v>84</v>
      </c>
      <c r="B88" s="33" t="s">
        <v>208</v>
      </c>
      <c r="C88" s="33" t="s">
        <v>377</v>
      </c>
      <c r="D88" s="104" t="s">
        <v>378</v>
      </c>
      <c r="E88" s="33" t="s">
        <v>211</v>
      </c>
      <c r="F88" s="33"/>
      <c r="G88" s="33" t="s">
        <v>212</v>
      </c>
      <c r="H88" s="131">
        <v>600</v>
      </c>
      <c r="I88" s="35">
        <v>0.02</v>
      </c>
      <c r="J88" s="126">
        <f t="shared" si="2"/>
        <v>588</v>
      </c>
    </row>
    <row r="89" spans="1:10" ht="15.75">
      <c r="A89" s="33">
        <f t="shared" si="3"/>
        <v>85</v>
      </c>
      <c r="B89" s="33" t="s">
        <v>208</v>
      </c>
      <c r="C89" s="33" t="s">
        <v>379</v>
      </c>
      <c r="D89" s="104" t="s">
        <v>380</v>
      </c>
      <c r="E89" s="33" t="s">
        <v>211</v>
      </c>
      <c r="F89" s="33"/>
      <c r="G89" s="33" t="s">
        <v>212</v>
      </c>
      <c r="H89" s="131">
        <v>615</v>
      </c>
      <c r="I89" s="35">
        <v>0.02</v>
      </c>
      <c r="J89" s="126">
        <f t="shared" si="2"/>
        <v>602.70000000000005</v>
      </c>
    </row>
    <row r="90" spans="1:10" ht="15.75">
      <c r="A90" s="33">
        <f t="shared" si="3"/>
        <v>86</v>
      </c>
      <c r="B90" s="33" t="s">
        <v>208</v>
      </c>
      <c r="C90" s="33" t="s">
        <v>381</v>
      </c>
      <c r="D90" s="104" t="s">
        <v>382</v>
      </c>
      <c r="E90" s="33" t="s">
        <v>211</v>
      </c>
      <c r="F90" s="33"/>
      <c r="G90" s="33" t="s">
        <v>212</v>
      </c>
      <c r="H90" s="131">
        <v>630</v>
      </c>
      <c r="I90" s="35">
        <v>0.02</v>
      </c>
      <c r="J90" s="126">
        <f t="shared" si="2"/>
        <v>617.4</v>
      </c>
    </row>
    <row r="91" spans="1:10" ht="15.75">
      <c r="A91" s="33">
        <f t="shared" si="3"/>
        <v>87</v>
      </c>
      <c r="B91" s="33" t="s">
        <v>208</v>
      </c>
      <c r="C91" s="33" t="s">
        <v>383</v>
      </c>
      <c r="D91" s="104" t="s">
        <v>384</v>
      </c>
      <c r="E91" s="33" t="s">
        <v>211</v>
      </c>
      <c r="F91" s="33"/>
      <c r="G91" s="33" t="s">
        <v>212</v>
      </c>
      <c r="H91" s="131">
        <v>1165</v>
      </c>
      <c r="I91" s="35">
        <v>0.02</v>
      </c>
      <c r="J91" s="126">
        <f t="shared" si="2"/>
        <v>1141.7</v>
      </c>
    </row>
    <row r="92" spans="1:10" ht="15.75">
      <c r="A92" s="33">
        <f t="shared" si="3"/>
        <v>88</v>
      </c>
      <c r="B92" s="33" t="s">
        <v>208</v>
      </c>
      <c r="C92" s="33" t="s">
        <v>385</v>
      </c>
      <c r="D92" s="104" t="s">
        <v>386</v>
      </c>
      <c r="E92" s="33" t="s">
        <v>211</v>
      </c>
      <c r="F92" s="33"/>
      <c r="G92" s="33" t="s">
        <v>212</v>
      </c>
      <c r="H92" s="131">
        <v>93</v>
      </c>
      <c r="I92" s="35">
        <v>0.02</v>
      </c>
      <c r="J92" s="126">
        <f t="shared" si="2"/>
        <v>91.14</v>
      </c>
    </row>
    <row r="93" spans="1:10" ht="15.75">
      <c r="A93" s="33">
        <f t="shared" si="3"/>
        <v>89</v>
      </c>
      <c r="B93" s="33" t="s">
        <v>208</v>
      </c>
      <c r="C93" s="33" t="s">
        <v>387</v>
      </c>
      <c r="D93" s="104" t="s">
        <v>388</v>
      </c>
      <c r="E93" s="33" t="s">
        <v>211</v>
      </c>
      <c r="F93" s="33"/>
      <c r="G93" s="33" t="s">
        <v>212</v>
      </c>
      <c r="H93" s="131">
        <v>239</v>
      </c>
      <c r="I93" s="35">
        <v>0.02</v>
      </c>
      <c r="J93" s="126">
        <f t="shared" si="2"/>
        <v>234.22</v>
      </c>
    </row>
    <row r="94" spans="1:10" ht="15.75">
      <c r="A94" s="33">
        <f t="shared" si="3"/>
        <v>90</v>
      </c>
      <c r="B94" s="33" t="s">
        <v>208</v>
      </c>
      <c r="C94" s="33" t="s">
        <v>389</v>
      </c>
      <c r="D94" s="104" t="s">
        <v>390</v>
      </c>
      <c r="E94" s="33" t="s">
        <v>211</v>
      </c>
      <c r="F94" s="33"/>
      <c r="G94" s="33" t="s">
        <v>212</v>
      </c>
      <c r="H94" s="131">
        <v>239</v>
      </c>
      <c r="I94" s="35">
        <v>0.02</v>
      </c>
      <c r="J94" s="126">
        <f t="shared" si="2"/>
        <v>234.22</v>
      </c>
    </row>
    <row r="95" spans="1:10" ht="15.75">
      <c r="A95" s="33">
        <f t="shared" si="3"/>
        <v>91</v>
      </c>
      <c r="B95" s="33" t="s">
        <v>208</v>
      </c>
      <c r="C95" s="33" t="s">
        <v>391</v>
      </c>
      <c r="D95" s="104" t="s">
        <v>392</v>
      </c>
      <c r="E95" s="33" t="s">
        <v>211</v>
      </c>
      <c r="F95" s="33"/>
      <c r="G95" s="33" t="s">
        <v>212</v>
      </c>
      <c r="H95" s="131">
        <v>132</v>
      </c>
      <c r="I95" s="35">
        <v>0.02</v>
      </c>
      <c r="J95" s="126">
        <f t="shared" si="2"/>
        <v>129.35999999999999</v>
      </c>
    </row>
    <row r="96" spans="1:10" ht="15.75">
      <c r="A96" s="33">
        <f t="shared" si="3"/>
        <v>92</v>
      </c>
      <c r="B96" s="33" t="s">
        <v>208</v>
      </c>
      <c r="C96" s="33" t="s">
        <v>393</v>
      </c>
      <c r="D96" s="104" t="s">
        <v>394</v>
      </c>
      <c r="E96" s="33" t="s">
        <v>211</v>
      </c>
      <c r="F96" s="33"/>
      <c r="G96" s="33" t="s">
        <v>212</v>
      </c>
      <c r="H96" s="131">
        <v>48</v>
      </c>
      <c r="I96" s="35">
        <v>0.02</v>
      </c>
      <c r="J96" s="126">
        <f t="shared" si="2"/>
        <v>47.04</v>
      </c>
    </row>
    <row r="97" spans="1:10" ht="15.75">
      <c r="A97" s="33">
        <f t="shared" si="3"/>
        <v>93</v>
      </c>
      <c r="B97" s="33" t="s">
        <v>208</v>
      </c>
      <c r="C97" s="33" t="s">
        <v>395</v>
      </c>
      <c r="D97" s="104" t="s">
        <v>396</v>
      </c>
      <c r="E97" s="33" t="s">
        <v>211</v>
      </c>
      <c r="F97" s="33"/>
      <c r="G97" s="33" t="s">
        <v>212</v>
      </c>
      <c r="H97" s="131">
        <v>102</v>
      </c>
      <c r="I97" s="35">
        <v>0.02</v>
      </c>
      <c r="J97" s="126">
        <f t="shared" si="2"/>
        <v>99.96</v>
      </c>
    </row>
    <row r="98" spans="1:10" ht="15.75">
      <c r="A98" s="33">
        <f t="shared" si="3"/>
        <v>94</v>
      </c>
      <c r="B98" s="33" t="s">
        <v>208</v>
      </c>
      <c r="C98" s="33" t="s">
        <v>397</v>
      </c>
      <c r="D98" s="104" t="s">
        <v>398</v>
      </c>
      <c r="E98" s="33" t="s">
        <v>211</v>
      </c>
      <c r="F98" s="33"/>
      <c r="G98" s="33" t="s">
        <v>212</v>
      </c>
      <c r="H98" s="131">
        <v>90</v>
      </c>
      <c r="I98" s="35">
        <v>0.02</v>
      </c>
      <c r="J98" s="126">
        <f t="shared" si="2"/>
        <v>88.2</v>
      </c>
    </row>
    <row r="99" spans="1:10" ht="15.75">
      <c r="A99" s="33">
        <f t="shared" si="3"/>
        <v>95</v>
      </c>
      <c r="B99" s="33" t="s">
        <v>208</v>
      </c>
      <c r="C99" s="33" t="s">
        <v>399</v>
      </c>
      <c r="D99" s="104" t="s">
        <v>400</v>
      </c>
      <c r="E99" s="33" t="s">
        <v>211</v>
      </c>
      <c r="F99" s="33"/>
      <c r="G99" s="33" t="s">
        <v>212</v>
      </c>
      <c r="H99" s="131">
        <v>39</v>
      </c>
      <c r="I99" s="35">
        <v>0.02</v>
      </c>
      <c r="J99" s="126">
        <f t="shared" si="2"/>
        <v>38.22</v>
      </c>
    </row>
    <row r="100" spans="1:10" ht="15.75">
      <c r="A100" s="33">
        <f t="shared" si="3"/>
        <v>96</v>
      </c>
      <c r="B100" s="33" t="s">
        <v>208</v>
      </c>
      <c r="C100" s="33" t="s">
        <v>401</v>
      </c>
      <c r="D100" s="104" t="s">
        <v>402</v>
      </c>
      <c r="E100" s="33" t="s">
        <v>211</v>
      </c>
      <c r="F100" s="33"/>
      <c r="G100" s="33" t="s">
        <v>212</v>
      </c>
      <c r="H100" s="131">
        <v>24</v>
      </c>
      <c r="I100" s="35">
        <v>0.02</v>
      </c>
      <c r="J100" s="126">
        <f t="shared" si="2"/>
        <v>23.52</v>
      </c>
    </row>
    <row r="101" spans="1:10" ht="15.75">
      <c r="A101" s="33">
        <f t="shared" si="3"/>
        <v>97</v>
      </c>
      <c r="B101" s="33" t="s">
        <v>208</v>
      </c>
      <c r="C101" s="33" t="s">
        <v>403</v>
      </c>
      <c r="D101" s="104" t="s">
        <v>404</v>
      </c>
      <c r="E101" s="33" t="s">
        <v>211</v>
      </c>
      <c r="F101" s="33"/>
      <c r="G101" s="33" t="s">
        <v>212</v>
      </c>
      <c r="H101" s="131">
        <v>207</v>
      </c>
      <c r="I101" s="35">
        <v>0.02</v>
      </c>
      <c r="J101" s="126">
        <f t="shared" si="2"/>
        <v>202.85999999999999</v>
      </c>
    </row>
    <row r="102" spans="1:10" ht="15.75">
      <c r="A102" s="33">
        <f t="shared" si="3"/>
        <v>98</v>
      </c>
      <c r="B102" s="33" t="s">
        <v>208</v>
      </c>
      <c r="C102" s="33" t="s">
        <v>405</v>
      </c>
      <c r="D102" s="104" t="s">
        <v>406</v>
      </c>
      <c r="E102" s="33" t="s">
        <v>211</v>
      </c>
      <c r="F102" s="33"/>
      <c r="G102" s="33" t="s">
        <v>212</v>
      </c>
      <c r="H102" s="131">
        <v>225</v>
      </c>
      <c r="I102" s="35">
        <v>0.02</v>
      </c>
      <c r="J102" s="126">
        <f t="shared" si="2"/>
        <v>220.5</v>
      </c>
    </row>
    <row r="103" spans="1:10" ht="15.75">
      <c r="A103" s="33">
        <f t="shared" si="3"/>
        <v>99</v>
      </c>
      <c r="B103" s="33" t="s">
        <v>208</v>
      </c>
      <c r="C103" s="33" t="s">
        <v>407</v>
      </c>
      <c r="D103" s="104" t="s">
        <v>408</v>
      </c>
      <c r="E103" s="33" t="s">
        <v>211</v>
      </c>
      <c r="F103" s="33"/>
      <c r="G103" s="33" t="s">
        <v>212</v>
      </c>
      <c r="H103" s="131">
        <v>300</v>
      </c>
      <c r="I103" s="35">
        <v>0.02</v>
      </c>
      <c r="J103" s="126">
        <f t="shared" si="2"/>
        <v>294</v>
      </c>
    </row>
    <row r="104" spans="1:10" ht="15.75">
      <c r="A104" s="33">
        <f t="shared" si="3"/>
        <v>100</v>
      </c>
      <c r="B104" s="33" t="s">
        <v>208</v>
      </c>
      <c r="C104" s="33" t="s">
        <v>409</v>
      </c>
      <c r="D104" s="104" t="s">
        <v>410</v>
      </c>
      <c r="E104" s="33" t="s">
        <v>211</v>
      </c>
      <c r="F104" s="33"/>
      <c r="G104" s="33" t="s">
        <v>212</v>
      </c>
      <c r="H104" s="131">
        <v>310</v>
      </c>
      <c r="I104" s="35">
        <v>0.02</v>
      </c>
      <c r="J104" s="126">
        <f t="shared" si="2"/>
        <v>303.8</v>
      </c>
    </row>
    <row r="105" spans="1:10" ht="15.75">
      <c r="A105" s="33">
        <f t="shared" si="3"/>
        <v>101</v>
      </c>
      <c r="B105" s="33" t="s">
        <v>208</v>
      </c>
      <c r="C105" s="33" t="s">
        <v>411</v>
      </c>
      <c r="D105" s="104" t="s">
        <v>412</v>
      </c>
      <c r="E105" s="33" t="s">
        <v>211</v>
      </c>
      <c r="F105" s="33"/>
      <c r="G105" s="33" t="s">
        <v>212</v>
      </c>
      <c r="H105" s="131">
        <v>19</v>
      </c>
      <c r="I105" s="35">
        <v>0.02</v>
      </c>
      <c r="J105" s="126">
        <f t="shared" si="2"/>
        <v>18.62</v>
      </c>
    </row>
    <row r="106" spans="1:10" ht="15.75">
      <c r="A106" s="33">
        <f t="shared" si="3"/>
        <v>102</v>
      </c>
      <c r="B106" s="33" t="s">
        <v>208</v>
      </c>
      <c r="C106" s="33" t="s">
        <v>413</v>
      </c>
      <c r="D106" s="104" t="s">
        <v>414</v>
      </c>
      <c r="E106" s="33" t="s">
        <v>211</v>
      </c>
      <c r="F106" s="33"/>
      <c r="G106" s="33" t="s">
        <v>212</v>
      </c>
      <c r="H106" s="131">
        <v>20</v>
      </c>
      <c r="I106" s="35">
        <v>0.02</v>
      </c>
      <c r="J106" s="126">
        <f t="shared" si="2"/>
        <v>19.600000000000001</v>
      </c>
    </row>
    <row r="107" spans="1:10" ht="15.75">
      <c r="A107" s="33">
        <f t="shared" si="3"/>
        <v>103</v>
      </c>
      <c r="B107" s="33" t="s">
        <v>208</v>
      </c>
      <c r="C107" s="33" t="s">
        <v>415</v>
      </c>
      <c r="D107" s="104" t="s">
        <v>416</v>
      </c>
      <c r="E107" s="33" t="s">
        <v>211</v>
      </c>
      <c r="F107" s="33"/>
      <c r="G107" s="33" t="s">
        <v>212</v>
      </c>
      <c r="H107" s="131">
        <v>22</v>
      </c>
      <c r="I107" s="35">
        <v>0.02</v>
      </c>
      <c r="J107" s="126">
        <f t="shared" si="2"/>
        <v>21.56</v>
      </c>
    </row>
    <row r="108" spans="1:10" ht="15.75">
      <c r="A108" s="33">
        <f t="shared" si="3"/>
        <v>104</v>
      </c>
      <c r="B108" s="33" t="s">
        <v>208</v>
      </c>
      <c r="C108" s="33" t="s">
        <v>417</v>
      </c>
      <c r="D108" s="104" t="s">
        <v>418</v>
      </c>
      <c r="E108" s="33" t="s">
        <v>211</v>
      </c>
      <c r="F108" s="33"/>
      <c r="G108" s="33" t="s">
        <v>212</v>
      </c>
      <c r="H108" s="131">
        <v>528</v>
      </c>
      <c r="I108" s="35">
        <v>0.02</v>
      </c>
      <c r="J108" s="126">
        <f t="shared" si="2"/>
        <v>517.43999999999994</v>
      </c>
    </row>
    <row r="109" spans="1:10" ht="15.75">
      <c r="A109" s="33">
        <f t="shared" si="3"/>
        <v>105</v>
      </c>
      <c r="B109" s="33" t="s">
        <v>208</v>
      </c>
      <c r="C109" s="33" t="s">
        <v>419</v>
      </c>
      <c r="D109" s="104" t="s">
        <v>420</v>
      </c>
      <c r="E109" s="33" t="s">
        <v>211</v>
      </c>
      <c r="F109" s="33"/>
      <c r="G109" s="33" t="s">
        <v>212</v>
      </c>
      <c r="H109" s="131">
        <v>528</v>
      </c>
      <c r="I109" s="35">
        <v>0.02</v>
      </c>
      <c r="J109" s="126">
        <f t="shared" si="2"/>
        <v>517.43999999999994</v>
      </c>
    </row>
    <row r="110" spans="1:10" ht="15.75">
      <c r="A110" s="33">
        <f t="shared" si="3"/>
        <v>106</v>
      </c>
      <c r="B110" s="33" t="s">
        <v>208</v>
      </c>
      <c r="C110" s="33" t="s">
        <v>421</v>
      </c>
      <c r="D110" s="104" t="s">
        <v>422</v>
      </c>
      <c r="E110" s="33" t="s">
        <v>211</v>
      </c>
      <c r="F110" s="33"/>
      <c r="G110" s="33" t="s">
        <v>212</v>
      </c>
      <c r="H110" s="131">
        <v>995</v>
      </c>
      <c r="I110" s="35">
        <v>0.02</v>
      </c>
      <c r="J110" s="126">
        <f t="shared" si="2"/>
        <v>975.1</v>
      </c>
    </row>
    <row r="111" spans="1:10" ht="15.75">
      <c r="A111" s="33">
        <f t="shared" si="3"/>
        <v>107</v>
      </c>
      <c r="B111" s="33" t="s">
        <v>208</v>
      </c>
      <c r="C111" s="33" t="s">
        <v>423</v>
      </c>
      <c r="D111" s="104" t="s">
        <v>424</v>
      </c>
      <c r="E111" s="33" t="s">
        <v>211</v>
      </c>
      <c r="F111" s="33"/>
      <c r="G111" s="33" t="s">
        <v>212</v>
      </c>
      <c r="H111" s="131">
        <v>995</v>
      </c>
      <c r="I111" s="35">
        <v>0.02</v>
      </c>
      <c r="J111" s="126">
        <f t="shared" si="2"/>
        <v>975.1</v>
      </c>
    </row>
    <row r="112" spans="1:10" ht="15.75">
      <c r="A112" s="33">
        <f t="shared" si="3"/>
        <v>108</v>
      </c>
      <c r="B112" s="33" t="s">
        <v>208</v>
      </c>
      <c r="C112" s="33" t="s">
        <v>425</v>
      </c>
      <c r="D112" s="104" t="s">
        <v>426</v>
      </c>
      <c r="E112" s="33" t="s">
        <v>211</v>
      </c>
      <c r="F112" s="33"/>
      <c r="G112" s="33" t="s">
        <v>212</v>
      </c>
      <c r="H112" s="131">
        <v>770</v>
      </c>
      <c r="I112" s="35">
        <v>0.02</v>
      </c>
      <c r="J112" s="126">
        <f t="shared" si="2"/>
        <v>754.6</v>
      </c>
    </row>
    <row r="113" spans="1:10" ht="15.75">
      <c r="A113" s="33">
        <f t="shared" si="3"/>
        <v>109</v>
      </c>
      <c r="B113" s="33" t="s">
        <v>208</v>
      </c>
      <c r="C113" s="33" t="s">
        <v>427</v>
      </c>
      <c r="D113" s="104" t="s">
        <v>428</v>
      </c>
      <c r="E113" s="33" t="s">
        <v>211</v>
      </c>
      <c r="F113" s="33"/>
      <c r="G113" s="33" t="s">
        <v>212</v>
      </c>
      <c r="H113" s="131">
        <v>168</v>
      </c>
      <c r="I113" s="35">
        <v>0.02</v>
      </c>
      <c r="J113" s="126">
        <f t="shared" si="2"/>
        <v>164.64</v>
      </c>
    </row>
    <row r="114" spans="1:10" ht="15.75">
      <c r="A114" s="33">
        <f t="shared" si="3"/>
        <v>110</v>
      </c>
      <c r="B114" s="33" t="s">
        <v>208</v>
      </c>
      <c r="C114" s="33" t="s">
        <v>429</v>
      </c>
      <c r="D114" s="104" t="s">
        <v>430</v>
      </c>
      <c r="E114" s="33" t="s">
        <v>211</v>
      </c>
      <c r="F114" s="33"/>
      <c r="G114" s="33" t="s">
        <v>212</v>
      </c>
      <c r="H114" s="131">
        <v>532</v>
      </c>
      <c r="I114" s="35">
        <v>0.02</v>
      </c>
      <c r="J114" s="126">
        <f t="shared" si="2"/>
        <v>521.36</v>
      </c>
    </row>
    <row r="115" spans="1:10" ht="15.75">
      <c r="A115" s="33">
        <f t="shared" si="3"/>
        <v>111</v>
      </c>
      <c r="B115" s="33" t="s">
        <v>208</v>
      </c>
      <c r="C115" s="33" t="s">
        <v>431</v>
      </c>
      <c r="D115" s="104" t="s">
        <v>432</v>
      </c>
      <c r="E115" s="33" t="s">
        <v>211</v>
      </c>
      <c r="F115" s="33"/>
      <c r="G115" s="33" t="s">
        <v>212</v>
      </c>
      <c r="H115" s="131">
        <v>26</v>
      </c>
      <c r="I115" s="35">
        <v>0.02</v>
      </c>
      <c r="J115" s="126">
        <f t="shared" si="2"/>
        <v>25.48</v>
      </c>
    </row>
    <row r="116" spans="1:10" ht="15.75">
      <c r="A116" s="33">
        <f t="shared" si="3"/>
        <v>112</v>
      </c>
      <c r="B116" s="33" t="s">
        <v>208</v>
      </c>
      <c r="C116" s="33" t="s">
        <v>433</v>
      </c>
      <c r="D116" s="104" t="s">
        <v>434</v>
      </c>
      <c r="E116" s="33" t="s">
        <v>211</v>
      </c>
      <c r="F116" s="33"/>
      <c r="G116" s="33" t="s">
        <v>212</v>
      </c>
      <c r="H116" s="131">
        <v>88</v>
      </c>
      <c r="I116" s="35">
        <v>0.02</v>
      </c>
      <c r="J116" s="126">
        <f t="shared" si="2"/>
        <v>86.24</v>
      </c>
    </row>
    <row r="117" spans="1:10" ht="15.75">
      <c r="A117" s="33">
        <f t="shared" si="3"/>
        <v>113</v>
      </c>
      <c r="B117" s="33" t="s">
        <v>208</v>
      </c>
      <c r="C117" s="33" t="s">
        <v>435</v>
      </c>
      <c r="D117" s="104" t="s">
        <v>436</v>
      </c>
      <c r="E117" s="33" t="s">
        <v>211</v>
      </c>
      <c r="F117" s="33"/>
      <c r="G117" s="33" t="s">
        <v>212</v>
      </c>
      <c r="H117" s="131">
        <v>22</v>
      </c>
      <c r="I117" s="35">
        <v>0.02</v>
      </c>
      <c r="J117" s="126">
        <f t="shared" si="2"/>
        <v>21.56</v>
      </c>
    </row>
    <row r="118" spans="1:10" ht="31.5">
      <c r="A118" s="33">
        <f t="shared" si="3"/>
        <v>114</v>
      </c>
      <c r="B118" s="33" t="s">
        <v>208</v>
      </c>
      <c r="C118" s="33" t="s">
        <v>437</v>
      </c>
      <c r="D118" s="104" t="s">
        <v>438</v>
      </c>
      <c r="E118" s="33" t="s">
        <v>211</v>
      </c>
      <c r="F118" s="33"/>
      <c r="G118" s="33" t="s">
        <v>212</v>
      </c>
      <c r="H118" s="131">
        <v>644</v>
      </c>
      <c r="I118" s="35">
        <v>0.02</v>
      </c>
      <c r="J118" s="126">
        <f t="shared" si="2"/>
        <v>631.12</v>
      </c>
    </row>
    <row r="119" spans="1:10" ht="31.5">
      <c r="A119" s="33">
        <f t="shared" si="3"/>
        <v>115</v>
      </c>
      <c r="B119" s="33" t="s">
        <v>208</v>
      </c>
      <c r="C119" s="33" t="s">
        <v>439</v>
      </c>
      <c r="D119" s="104" t="s">
        <v>440</v>
      </c>
      <c r="E119" s="33" t="s">
        <v>211</v>
      </c>
      <c r="F119" s="33"/>
      <c r="G119" s="33" t="s">
        <v>212</v>
      </c>
      <c r="H119" s="131">
        <v>548</v>
      </c>
      <c r="I119" s="35">
        <v>0.02</v>
      </c>
      <c r="J119" s="126">
        <f t="shared" si="2"/>
        <v>537.04</v>
      </c>
    </row>
    <row r="120" spans="1:10" ht="31.5">
      <c r="A120" s="33">
        <f t="shared" si="3"/>
        <v>116</v>
      </c>
      <c r="B120" s="33" t="s">
        <v>208</v>
      </c>
      <c r="C120" s="33" t="s">
        <v>441</v>
      </c>
      <c r="D120" s="104" t="s">
        <v>442</v>
      </c>
      <c r="E120" s="33" t="s">
        <v>211</v>
      </c>
      <c r="F120" s="33"/>
      <c r="G120" s="33" t="s">
        <v>212</v>
      </c>
      <c r="H120" s="131">
        <v>300</v>
      </c>
      <c r="I120" s="35">
        <v>0.02</v>
      </c>
      <c r="J120" s="126">
        <f t="shared" si="2"/>
        <v>294</v>
      </c>
    </row>
    <row r="121" spans="1:10" ht="15.75">
      <c r="A121" s="33">
        <f t="shared" si="3"/>
        <v>117</v>
      </c>
      <c r="B121" s="33" t="s">
        <v>208</v>
      </c>
      <c r="C121" s="33" t="s">
        <v>443</v>
      </c>
      <c r="D121" s="104" t="s">
        <v>444</v>
      </c>
      <c r="E121" s="33" t="s">
        <v>211</v>
      </c>
      <c r="F121" s="33"/>
      <c r="G121" s="33" t="s">
        <v>212</v>
      </c>
      <c r="H121" s="131">
        <v>75</v>
      </c>
      <c r="I121" s="35">
        <v>0.02</v>
      </c>
      <c r="J121" s="126">
        <f t="shared" si="2"/>
        <v>73.5</v>
      </c>
    </row>
    <row r="122" spans="1:10" ht="15.75">
      <c r="A122" s="33">
        <f t="shared" si="3"/>
        <v>118</v>
      </c>
      <c r="B122" s="33" t="s">
        <v>208</v>
      </c>
      <c r="C122" s="33" t="s">
        <v>445</v>
      </c>
      <c r="D122" s="104" t="s">
        <v>446</v>
      </c>
      <c r="E122" s="33" t="s">
        <v>211</v>
      </c>
      <c r="F122" s="33"/>
      <c r="G122" s="33" t="s">
        <v>212</v>
      </c>
      <c r="H122" s="131">
        <v>75</v>
      </c>
      <c r="I122" s="35">
        <v>0.02</v>
      </c>
      <c r="J122" s="126">
        <f t="shared" si="2"/>
        <v>73.5</v>
      </c>
    </row>
    <row r="123" spans="1:10" ht="15.75">
      <c r="A123" s="33">
        <f t="shared" si="3"/>
        <v>119</v>
      </c>
      <c r="B123" s="33" t="s">
        <v>208</v>
      </c>
      <c r="C123" s="33" t="s">
        <v>447</v>
      </c>
      <c r="D123" s="104" t="s">
        <v>448</v>
      </c>
      <c r="E123" s="33" t="s">
        <v>211</v>
      </c>
      <c r="F123" s="33"/>
      <c r="G123" s="33" t="s">
        <v>212</v>
      </c>
      <c r="H123" s="131">
        <v>85</v>
      </c>
      <c r="I123" s="35">
        <v>0.02</v>
      </c>
      <c r="J123" s="126">
        <f t="shared" si="2"/>
        <v>83.3</v>
      </c>
    </row>
    <row r="124" spans="1:10" ht="15.75">
      <c r="A124" s="33">
        <f t="shared" si="3"/>
        <v>120</v>
      </c>
      <c r="B124" s="33" t="s">
        <v>208</v>
      </c>
      <c r="C124" s="33" t="s">
        <v>449</v>
      </c>
      <c r="D124" s="104" t="s">
        <v>450</v>
      </c>
      <c r="E124" s="33" t="s">
        <v>211</v>
      </c>
      <c r="F124" s="33"/>
      <c r="G124" s="33" t="s">
        <v>212</v>
      </c>
      <c r="H124" s="131">
        <v>85</v>
      </c>
      <c r="I124" s="35">
        <v>0.02</v>
      </c>
      <c r="J124" s="126">
        <f t="shared" si="2"/>
        <v>83.3</v>
      </c>
    </row>
    <row r="125" spans="1:10" ht="15.75">
      <c r="A125" s="33">
        <f t="shared" si="3"/>
        <v>121</v>
      </c>
      <c r="B125" s="33" t="s">
        <v>208</v>
      </c>
      <c r="C125" s="33" t="s">
        <v>451</v>
      </c>
      <c r="D125" s="104" t="s">
        <v>452</v>
      </c>
      <c r="E125" s="33" t="s">
        <v>211</v>
      </c>
      <c r="F125" s="33"/>
      <c r="G125" s="33" t="s">
        <v>212</v>
      </c>
      <c r="H125" s="131">
        <v>85</v>
      </c>
      <c r="I125" s="35">
        <v>0.02</v>
      </c>
      <c r="J125" s="126">
        <f t="shared" si="2"/>
        <v>83.3</v>
      </c>
    </row>
    <row r="126" spans="1:10" ht="15.75">
      <c r="A126" s="33">
        <f t="shared" si="3"/>
        <v>122</v>
      </c>
      <c r="B126" s="33" t="s">
        <v>208</v>
      </c>
      <c r="C126" s="33" t="s">
        <v>453</v>
      </c>
      <c r="D126" s="104" t="s">
        <v>454</v>
      </c>
      <c r="E126" s="33" t="s">
        <v>211</v>
      </c>
      <c r="F126" s="33"/>
      <c r="G126" s="33" t="s">
        <v>212</v>
      </c>
      <c r="H126" s="131">
        <v>85</v>
      </c>
      <c r="I126" s="35">
        <v>0.02</v>
      </c>
      <c r="J126" s="126">
        <f t="shared" si="2"/>
        <v>83.3</v>
      </c>
    </row>
    <row r="127" spans="1:10" ht="15.75">
      <c r="A127" s="33">
        <f t="shared" si="3"/>
        <v>123</v>
      </c>
      <c r="B127" s="33" t="s">
        <v>208</v>
      </c>
      <c r="C127" s="33" t="s">
        <v>455</v>
      </c>
      <c r="D127" s="104" t="s">
        <v>456</v>
      </c>
      <c r="E127" s="33" t="s">
        <v>211</v>
      </c>
      <c r="F127" s="33"/>
      <c r="G127" s="33" t="s">
        <v>212</v>
      </c>
      <c r="H127" s="131">
        <v>25</v>
      </c>
      <c r="I127" s="35">
        <v>0.02</v>
      </c>
      <c r="J127" s="126">
        <f t="shared" si="2"/>
        <v>24.5</v>
      </c>
    </row>
    <row r="128" spans="1:10" ht="15.75">
      <c r="A128" s="33">
        <f t="shared" si="3"/>
        <v>124</v>
      </c>
      <c r="B128" s="33" t="s">
        <v>208</v>
      </c>
      <c r="C128" s="33" t="s">
        <v>457</v>
      </c>
      <c r="D128" s="104" t="s">
        <v>458</v>
      </c>
      <c r="E128" s="33" t="s">
        <v>211</v>
      </c>
      <c r="F128" s="33"/>
      <c r="G128" s="33" t="s">
        <v>212</v>
      </c>
      <c r="H128" s="131">
        <v>30</v>
      </c>
      <c r="I128" s="35">
        <v>0.02</v>
      </c>
      <c r="J128" s="126">
        <f t="shared" si="2"/>
        <v>29.4</v>
      </c>
    </row>
    <row r="129" spans="1:10" ht="15.75">
      <c r="A129" s="33">
        <f t="shared" si="3"/>
        <v>125</v>
      </c>
      <c r="B129" s="33" t="s">
        <v>208</v>
      </c>
      <c r="C129" s="33" t="s">
        <v>459</v>
      </c>
      <c r="D129" s="104" t="s">
        <v>460</v>
      </c>
      <c r="E129" s="33" t="s">
        <v>211</v>
      </c>
      <c r="F129" s="33"/>
      <c r="G129" s="33" t="s">
        <v>212</v>
      </c>
      <c r="H129" s="131">
        <v>32</v>
      </c>
      <c r="I129" s="35">
        <v>0.02</v>
      </c>
      <c r="J129" s="126">
        <f t="shared" si="2"/>
        <v>31.36</v>
      </c>
    </row>
    <row r="130" spans="1:10" ht="15.75">
      <c r="A130" s="33">
        <f t="shared" si="3"/>
        <v>126</v>
      </c>
      <c r="B130" s="33" t="s">
        <v>208</v>
      </c>
      <c r="C130" s="33" t="s">
        <v>461</v>
      </c>
      <c r="D130" s="104" t="s">
        <v>462</v>
      </c>
      <c r="E130" s="33" t="s">
        <v>211</v>
      </c>
      <c r="F130" s="33"/>
      <c r="G130" s="33" t="s">
        <v>212</v>
      </c>
      <c r="H130" s="131">
        <v>50</v>
      </c>
      <c r="I130" s="35">
        <v>0.02</v>
      </c>
      <c r="J130" s="126">
        <f t="shared" si="2"/>
        <v>49</v>
      </c>
    </row>
    <row r="131" spans="1:10" ht="15.75">
      <c r="A131" s="33">
        <f t="shared" si="3"/>
        <v>127</v>
      </c>
      <c r="B131" s="33" t="s">
        <v>208</v>
      </c>
      <c r="C131" s="33" t="s">
        <v>463</v>
      </c>
      <c r="D131" s="104" t="s">
        <v>464</v>
      </c>
      <c r="E131" s="33" t="s">
        <v>211</v>
      </c>
      <c r="F131" s="33"/>
      <c r="G131" s="33" t="s">
        <v>212</v>
      </c>
      <c r="H131" s="131">
        <v>50</v>
      </c>
      <c r="I131" s="35">
        <v>0.02</v>
      </c>
      <c r="J131" s="126">
        <f t="shared" si="2"/>
        <v>49</v>
      </c>
    </row>
    <row r="132" spans="1:10" ht="15.75">
      <c r="A132" s="33">
        <f t="shared" si="3"/>
        <v>128</v>
      </c>
      <c r="B132" s="33" t="s">
        <v>208</v>
      </c>
      <c r="C132" s="33" t="s">
        <v>465</v>
      </c>
      <c r="D132" s="104" t="s">
        <v>466</v>
      </c>
      <c r="E132" s="33" t="s">
        <v>211</v>
      </c>
      <c r="F132" s="33"/>
      <c r="G132" s="33" t="s">
        <v>212</v>
      </c>
      <c r="H132" s="131">
        <v>60</v>
      </c>
      <c r="I132" s="35">
        <v>0.02</v>
      </c>
      <c r="J132" s="126">
        <f t="shared" si="2"/>
        <v>58.8</v>
      </c>
    </row>
    <row r="133" spans="1:10" ht="15.75">
      <c r="A133" s="33">
        <f t="shared" si="3"/>
        <v>129</v>
      </c>
      <c r="B133" s="33" t="s">
        <v>208</v>
      </c>
      <c r="C133" s="33" t="s">
        <v>467</v>
      </c>
      <c r="D133" s="104" t="s">
        <v>468</v>
      </c>
      <c r="E133" s="33" t="s">
        <v>211</v>
      </c>
      <c r="F133" s="33"/>
      <c r="G133" s="33" t="s">
        <v>212</v>
      </c>
      <c r="H133" s="131">
        <v>60</v>
      </c>
      <c r="I133" s="35">
        <v>0.02</v>
      </c>
      <c r="J133" s="126">
        <f t="shared" si="2"/>
        <v>58.8</v>
      </c>
    </row>
    <row r="134" spans="1:10" ht="15.75">
      <c r="A134" s="33">
        <f t="shared" si="3"/>
        <v>130</v>
      </c>
      <c r="B134" s="33" t="s">
        <v>208</v>
      </c>
      <c r="C134" s="33" t="s">
        <v>469</v>
      </c>
      <c r="D134" s="104" t="s">
        <v>470</v>
      </c>
      <c r="E134" s="33" t="s">
        <v>211</v>
      </c>
      <c r="F134" s="33"/>
      <c r="G134" s="33" t="s">
        <v>212</v>
      </c>
      <c r="H134" s="131">
        <v>80</v>
      </c>
      <c r="I134" s="35">
        <v>0.02</v>
      </c>
      <c r="J134" s="126">
        <f t="shared" ref="J134:J197" si="4">H134*(1-I134)</f>
        <v>78.400000000000006</v>
      </c>
    </row>
    <row r="135" spans="1:10" ht="15.75">
      <c r="A135" s="33">
        <f t="shared" ref="A135:A198" si="5">A134+1</f>
        <v>131</v>
      </c>
      <c r="B135" s="33" t="s">
        <v>208</v>
      </c>
      <c r="C135" s="33" t="s">
        <v>471</v>
      </c>
      <c r="D135" s="104" t="s">
        <v>472</v>
      </c>
      <c r="E135" s="33" t="s">
        <v>211</v>
      </c>
      <c r="F135" s="33"/>
      <c r="G135" s="33" t="s">
        <v>212</v>
      </c>
      <c r="H135" s="131">
        <v>80</v>
      </c>
      <c r="I135" s="35">
        <v>0.02</v>
      </c>
      <c r="J135" s="126">
        <f t="shared" si="4"/>
        <v>78.400000000000006</v>
      </c>
    </row>
    <row r="136" spans="1:10" ht="15.75">
      <c r="A136" s="33">
        <f t="shared" si="5"/>
        <v>132</v>
      </c>
      <c r="B136" s="33" t="s">
        <v>208</v>
      </c>
      <c r="C136" s="33" t="s">
        <v>473</v>
      </c>
      <c r="D136" s="104" t="s">
        <v>474</v>
      </c>
      <c r="E136" s="33" t="s">
        <v>211</v>
      </c>
      <c r="F136" s="33"/>
      <c r="G136" s="33" t="s">
        <v>212</v>
      </c>
      <c r="H136" s="131">
        <v>48</v>
      </c>
      <c r="I136" s="35">
        <v>0.02</v>
      </c>
      <c r="J136" s="126">
        <f t="shared" si="4"/>
        <v>47.04</v>
      </c>
    </row>
    <row r="137" spans="1:10" ht="15.75">
      <c r="A137" s="33">
        <f t="shared" si="5"/>
        <v>133</v>
      </c>
      <c r="B137" s="33" t="s">
        <v>208</v>
      </c>
      <c r="C137" s="33" t="s">
        <v>475</v>
      </c>
      <c r="D137" s="104" t="s">
        <v>476</v>
      </c>
      <c r="E137" s="33" t="s">
        <v>211</v>
      </c>
      <c r="F137" s="33"/>
      <c r="G137" s="33" t="s">
        <v>212</v>
      </c>
      <c r="H137" s="131">
        <v>56</v>
      </c>
      <c r="I137" s="35">
        <v>0.02</v>
      </c>
      <c r="J137" s="126">
        <f t="shared" si="4"/>
        <v>54.879999999999995</v>
      </c>
    </row>
    <row r="138" spans="1:10" ht="15.75">
      <c r="A138" s="33">
        <f t="shared" si="5"/>
        <v>134</v>
      </c>
      <c r="B138" s="33" t="s">
        <v>208</v>
      </c>
      <c r="C138" s="33" t="s">
        <v>477</v>
      </c>
      <c r="D138" s="104" t="s">
        <v>478</v>
      </c>
      <c r="E138" s="33" t="s">
        <v>211</v>
      </c>
      <c r="F138" s="33"/>
      <c r="G138" s="33" t="s">
        <v>212</v>
      </c>
      <c r="H138" s="131">
        <v>65</v>
      </c>
      <c r="I138" s="35">
        <v>0.02</v>
      </c>
      <c r="J138" s="126">
        <f t="shared" si="4"/>
        <v>63.699999999999996</v>
      </c>
    </row>
    <row r="139" spans="1:10" ht="15.75">
      <c r="A139" s="33">
        <f t="shared" si="5"/>
        <v>135</v>
      </c>
      <c r="B139" s="33" t="s">
        <v>208</v>
      </c>
      <c r="C139" s="33" t="s">
        <v>479</v>
      </c>
      <c r="D139" s="104" t="s">
        <v>480</v>
      </c>
      <c r="E139" s="33" t="s">
        <v>211</v>
      </c>
      <c r="F139" s="33"/>
      <c r="G139" s="33" t="s">
        <v>212</v>
      </c>
      <c r="H139" s="131">
        <v>81</v>
      </c>
      <c r="I139" s="35">
        <v>0.02</v>
      </c>
      <c r="J139" s="126">
        <f t="shared" si="4"/>
        <v>79.38</v>
      </c>
    </row>
    <row r="140" spans="1:10" ht="15.75">
      <c r="A140" s="33">
        <f t="shared" si="5"/>
        <v>136</v>
      </c>
      <c r="B140" s="33" t="s">
        <v>208</v>
      </c>
      <c r="C140" s="33" t="s">
        <v>481</v>
      </c>
      <c r="D140" s="104" t="s">
        <v>482</v>
      </c>
      <c r="E140" s="33" t="s">
        <v>211</v>
      </c>
      <c r="F140" s="33"/>
      <c r="G140" s="33" t="s">
        <v>212</v>
      </c>
      <c r="H140" s="131">
        <v>104</v>
      </c>
      <c r="I140" s="35">
        <v>0.02</v>
      </c>
      <c r="J140" s="126">
        <f t="shared" si="4"/>
        <v>101.92</v>
      </c>
    </row>
    <row r="141" spans="1:10" ht="15.75">
      <c r="A141" s="33">
        <f t="shared" si="5"/>
        <v>137</v>
      </c>
      <c r="B141" s="33" t="s">
        <v>208</v>
      </c>
      <c r="C141" s="33" t="s">
        <v>483</v>
      </c>
      <c r="D141" s="104" t="s">
        <v>484</v>
      </c>
      <c r="E141" s="33" t="s">
        <v>211</v>
      </c>
      <c r="F141" s="33"/>
      <c r="G141" s="33" t="s">
        <v>212</v>
      </c>
      <c r="H141" s="131">
        <v>98</v>
      </c>
      <c r="I141" s="35">
        <v>0.02</v>
      </c>
      <c r="J141" s="126">
        <f t="shared" si="4"/>
        <v>96.039999999999992</v>
      </c>
    </row>
    <row r="142" spans="1:10" ht="15.75">
      <c r="A142" s="33">
        <f t="shared" si="5"/>
        <v>138</v>
      </c>
      <c r="B142" s="33" t="s">
        <v>208</v>
      </c>
      <c r="C142" s="33" t="s">
        <v>485</v>
      </c>
      <c r="D142" s="104" t="s">
        <v>486</v>
      </c>
      <c r="E142" s="33" t="s">
        <v>211</v>
      </c>
      <c r="F142" s="33"/>
      <c r="G142" s="33" t="s">
        <v>212</v>
      </c>
      <c r="H142" s="131">
        <v>125</v>
      </c>
      <c r="I142" s="35">
        <v>0.02</v>
      </c>
      <c r="J142" s="126">
        <f t="shared" si="4"/>
        <v>122.5</v>
      </c>
    </row>
    <row r="143" spans="1:10" ht="15.75">
      <c r="A143" s="33">
        <f t="shared" si="5"/>
        <v>139</v>
      </c>
      <c r="B143" s="33" t="s">
        <v>208</v>
      </c>
      <c r="C143" s="33" t="s">
        <v>487</v>
      </c>
      <c r="D143" s="104" t="s">
        <v>488</v>
      </c>
      <c r="E143" s="33" t="s">
        <v>211</v>
      </c>
      <c r="F143" s="33"/>
      <c r="G143" s="33" t="s">
        <v>212</v>
      </c>
      <c r="H143" s="131">
        <v>48</v>
      </c>
      <c r="I143" s="35">
        <v>0.02</v>
      </c>
      <c r="J143" s="126">
        <f t="shared" si="4"/>
        <v>47.04</v>
      </c>
    </row>
    <row r="144" spans="1:10" ht="15.75">
      <c r="A144" s="33">
        <f t="shared" si="5"/>
        <v>140</v>
      </c>
      <c r="B144" s="33" t="s">
        <v>208</v>
      </c>
      <c r="C144" s="33" t="s">
        <v>489</v>
      </c>
      <c r="D144" s="104" t="s">
        <v>490</v>
      </c>
      <c r="E144" s="33" t="s">
        <v>211</v>
      </c>
      <c r="F144" s="33"/>
      <c r="G144" s="33" t="s">
        <v>212</v>
      </c>
      <c r="H144" s="131">
        <v>56</v>
      </c>
      <c r="I144" s="35">
        <v>0.02</v>
      </c>
      <c r="J144" s="126">
        <f t="shared" si="4"/>
        <v>54.879999999999995</v>
      </c>
    </row>
    <row r="145" spans="1:10" ht="15.75">
      <c r="A145" s="33">
        <f t="shared" si="5"/>
        <v>141</v>
      </c>
      <c r="B145" s="33" t="s">
        <v>208</v>
      </c>
      <c r="C145" s="33" t="s">
        <v>491</v>
      </c>
      <c r="D145" s="104" t="s">
        <v>492</v>
      </c>
      <c r="E145" s="33" t="s">
        <v>211</v>
      </c>
      <c r="F145" s="33"/>
      <c r="G145" s="33" t="s">
        <v>212</v>
      </c>
      <c r="H145" s="131">
        <v>70</v>
      </c>
      <c r="I145" s="35">
        <v>0.02</v>
      </c>
      <c r="J145" s="126">
        <f t="shared" si="4"/>
        <v>68.599999999999994</v>
      </c>
    </row>
    <row r="146" spans="1:10" ht="15.75">
      <c r="A146" s="33">
        <f t="shared" si="5"/>
        <v>142</v>
      </c>
      <c r="B146" s="33" t="s">
        <v>208</v>
      </c>
      <c r="C146" s="33" t="s">
        <v>493</v>
      </c>
      <c r="D146" s="104" t="s">
        <v>494</v>
      </c>
      <c r="E146" s="33" t="s">
        <v>211</v>
      </c>
      <c r="F146" s="33"/>
      <c r="G146" s="33" t="s">
        <v>212</v>
      </c>
      <c r="H146" s="131">
        <v>85</v>
      </c>
      <c r="I146" s="35">
        <v>0.02</v>
      </c>
      <c r="J146" s="126">
        <f t="shared" si="4"/>
        <v>83.3</v>
      </c>
    </row>
    <row r="147" spans="1:10" ht="15.75">
      <c r="A147" s="33">
        <f t="shared" si="5"/>
        <v>143</v>
      </c>
      <c r="B147" s="33" t="s">
        <v>208</v>
      </c>
      <c r="C147" s="33" t="s">
        <v>495</v>
      </c>
      <c r="D147" s="104" t="s">
        <v>496</v>
      </c>
      <c r="E147" s="33" t="s">
        <v>211</v>
      </c>
      <c r="F147" s="33"/>
      <c r="G147" s="33" t="s">
        <v>212</v>
      </c>
      <c r="H147" s="131">
        <v>245</v>
      </c>
      <c r="I147" s="35">
        <v>0.02</v>
      </c>
      <c r="J147" s="126">
        <f t="shared" si="4"/>
        <v>240.1</v>
      </c>
    </row>
    <row r="148" spans="1:10" ht="15.75">
      <c r="A148" s="33">
        <f t="shared" si="5"/>
        <v>144</v>
      </c>
      <c r="B148" s="33" t="s">
        <v>208</v>
      </c>
      <c r="C148" s="33" t="s">
        <v>497</v>
      </c>
      <c r="D148" s="104" t="s">
        <v>498</v>
      </c>
      <c r="E148" s="33" t="s">
        <v>211</v>
      </c>
      <c r="F148" s="33"/>
      <c r="G148" s="33" t="s">
        <v>212</v>
      </c>
      <c r="H148" s="131">
        <v>37</v>
      </c>
      <c r="I148" s="35">
        <v>0.02</v>
      </c>
      <c r="J148" s="126">
        <f t="shared" si="4"/>
        <v>36.26</v>
      </c>
    </row>
    <row r="149" spans="1:10" ht="15.75">
      <c r="A149" s="33">
        <f t="shared" si="5"/>
        <v>145</v>
      </c>
      <c r="B149" s="33" t="s">
        <v>208</v>
      </c>
      <c r="C149" s="33" t="s">
        <v>499</v>
      </c>
      <c r="D149" s="104" t="s">
        <v>500</v>
      </c>
      <c r="E149" s="33" t="s">
        <v>211</v>
      </c>
      <c r="F149" s="33"/>
      <c r="G149" s="33" t="s">
        <v>212</v>
      </c>
      <c r="H149" s="131">
        <v>231</v>
      </c>
      <c r="I149" s="35">
        <v>0.02</v>
      </c>
      <c r="J149" s="126">
        <f t="shared" si="4"/>
        <v>226.38</v>
      </c>
    </row>
    <row r="150" spans="1:10" ht="15.75">
      <c r="A150" s="33">
        <f t="shared" si="5"/>
        <v>146</v>
      </c>
      <c r="B150" s="33" t="s">
        <v>208</v>
      </c>
      <c r="C150" s="33" t="s">
        <v>501</v>
      </c>
      <c r="D150" s="104" t="s">
        <v>502</v>
      </c>
      <c r="E150" s="33" t="s">
        <v>211</v>
      </c>
      <c r="F150" s="33"/>
      <c r="G150" s="33" t="s">
        <v>212</v>
      </c>
      <c r="H150" s="131">
        <v>63</v>
      </c>
      <c r="I150" s="35">
        <v>0.02</v>
      </c>
      <c r="J150" s="126">
        <f t="shared" si="4"/>
        <v>61.74</v>
      </c>
    </row>
    <row r="151" spans="1:10" ht="15.75">
      <c r="A151" s="33">
        <f t="shared" si="5"/>
        <v>147</v>
      </c>
      <c r="B151" s="33" t="s">
        <v>208</v>
      </c>
      <c r="C151" s="33" t="s">
        <v>503</v>
      </c>
      <c r="D151" s="104" t="s">
        <v>504</v>
      </c>
      <c r="E151" s="33" t="s">
        <v>211</v>
      </c>
      <c r="F151" s="33"/>
      <c r="G151" s="33" t="s">
        <v>212</v>
      </c>
      <c r="H151" s="131">
        <v>98</v>
      </c>
      <c r="I151" s="35">
        <v>0.02</v>
      </c>
      <c r="J151" s="126">
        <f t="shared" si="4"/>
        <v>96.039999999999992</v>
      </c>
    </row>
    <row r="152" spans="1:10" ht="15.75">
      <c r="A152" s="33">
        <f t="shared" si="5"/>
        <v>148</v>
      </c>
      <c r="B152" s="33" t="s">
        <v>208</v>
      </c>
      <c r="C152" s="33" t="s">
        <v>505</v>
      </c>
      <c r="D152" s="104" t="s">
        <v>506</v>
      </c>
      <c r="E152" s="33" t="s">
        <v>211</v>
      </c>
      <c r="F152" s="33"/>
      <c r="G152" s="33" t="s">
        <v>212</v>
      </c>
      <c r="H152" s="131">
        <v>63</v>
      </c>
      <c r="I152" s="35">
        <v>0.02</v>
      </c>
      <c r="J152" s="126">
        <f t="shared" si="4"/>
        <v>61.74</v>
      </c>
    </row>
    <row r="153" spans="1:10" ht="15.75">
      <c r="A153" s="33">
        <f t="shared" si="5"/>
        <v>149</v>
      </c>
      <c r="B153" s="33" t="s">
        <v>208</v>
      </c>
      <c r="C153" s="33" t="s">
        <v>507</v>
      </c>
      <c r="D153" s="104" t="s">
        <v>508</v>
      </c>
      <c r="E153" s="33" t="s">
        <v>211</v>
      </c>
      <c r="F153" s="33"/>
      <c r="G153" s="33" t="s">
        <v>212</v>
      </c>
      <c r="H153" s="131">
        <v>98</v>
      </c>
      <c r="I153" s="35">
        <v>0.02</v>
      </c>
      <c r="J153" s="126">
        <f t="shared" si="4"/>
        <v>96.039999999999992</v>
      </c>
    </row>
    <row r="154" spans="1:10" ht="15.75">
      <c r="A154" s="33">
        <f t="shared" si="5"/>
        <v>150</v>
      </c>
      <c r="B154" s="33" t="s">
        <v>208</v>
      </c>
      <c r="C154" s="33" t="s">
        <v>509</v>
      </c>
      <c r="D154" s="104" t="s">
        <v>510</v>
      </c>
      <c r="E154" s="33" t="s">
        <v>211</v>
      </c>
      <c r="F154" s="33"/>
      <c r="G154" s="33" t="s">
        <v>212</v>
      </c>
      <c r="H154" s="131">
        <v>25</v>
      </c>
      <c r="I154" s="35">
        <v>0.02</v>
      </c>
      <c r="J154" s="126">
        <f t="shared" si="4"/>
        <v>24.5</v>
      </c>
    </row>
    <row r="155" spans="1:10" ht="15.75">
      <c r="A155" s="33">
        <f t="shared" si="5"/>
        <v>151</v>
      </c>
      <c r="B155" s="33" t="s">
        <v>208</v>
      </c>
      <c r="C155" s="33" t="s">
        <v>511</v>
      </c>
      <c r="D155" s="104" t="s">
        <v>512</v>
      </c>
      <c r="E155" s="33" t="s">
        <v>211</v>
      </c>
      <c r="F155" s="33"/>
      <c r="G155" s="33" t="s">
        <v>212</v>
      </c>
      <c r="H155" s="131">
        <v>225</v>
      </c>
      <c r="I155" s="35">
        <v>0.02</v>
      </c>
      <c r="J155" s="126">
        <f t="shared" si="4"/>
        <v>220.5</v>
      </c>
    </row>
    <row r="156" spans="1:10" ht="15.75">
      <c r="A156" s="33">
        <f t="shared" si="5"/>
        <v>152</v>
      </c>
      <c r="B156" s="33" t="s">
        <v>208</v>
      </c>
      <c r="C156" s="33" t="s">
        <v>513</v>
      </c>
      <c r="D156" s="104" t="s">
        <v>514</v>
      </c>
      <c r="E156" s="33" t="s">
        <v>211</v>
      </c>
      <c r="F156" s="33"/>
      <c r="G156" s="33" t="s">
        <v>212</v>
      </c>
      <c r="H156" s="131">
        <v>24</v>
      </c>
      <c r="I156" s="35">
        <v>0.02</v>
      </c>
      <c r="J156" s="126">
        <f t="shared" si="4"/>
        <v>23.52</v>
      </c>
    </row>
    <row r="157" spans="1:10" ht="15.75">
      <c r="A157" s="33">
        <f t="shared" si="5"/>
        <v>153</v>
      </c>
      <c r="B157" s="33" t="s">
        <v>208</v>
      </c>
      <c r="C157" s="33" t="s">
        <v>515</v>
      </c>
      <c r="D157" s="104" t="s">
        <v>516</v>
      </c>
      <c r="E157" s="33" t="s">
        <v>211</v>
      </c>
      <c r="F157" s="33"/>
      <c r="G157" s="33" t="s">
        <v>212</v>
      </c>
      <c r="H157" s="131">
        <v>65</v>
      </c>
      <c r="I157" s="35">
        <v>0.02</v>
      </c>
      <c r="J157" s="126">
        <f t="shared" si="4"/>
        <v>63.699999999999996</v>
      </c>
    </row>
    <row r="158" spans="1:10" ht="15.75">
      <c r="A158" s="33">
        <f t="shared" si="5"/>
        <v>154</v>
      </c>
      <c r="B158" s="33" t="s">
        <v>208</v>
      </c>
      <c r="C158" s="33" t="s">
        <v>517</v>
      </c>
      <c r="D158" s="104" t="s">
        <v>518</v>
      </c>
      <c r="E158" s="33" t="s">
        <v>211</v>
      </c>
      <c r="F158" s="33"/>
      <c r="G158" s="33" t="s">
        <v>212</v>
      </c>
      <c r="H158" s="131">
        <v>75</v>
      </c>
      <c r="I158" s="35">
        <v>0.02</v>
      </c>
      <c r="J158" s="126">
        <f t="shared" si="4"/>
        <v>73.5</v>
      </c>
    </row>
    <row r="159" spans="1:10" ht="15.75">
      <c r="A159" s="33">
        <f t="shared" si="5"/>
        <v>155</v>
      </c>
      <c r="B159" s="33" t="s">
        <v>208</v>
      </c>
      <c r="C159" s="33" t="s">
        <v>519</v>
      </c>
      <c r="D159" s="104" t="s">
        <v>520</v>
      </c>
      <c r="E159" s="33" t="s">
        <v>211</v>
      </c>
      <c r="F159" s="33"/>
      <c r="G159" s="33" t="s">
        <v>212</v>
      </c>
      <c r="H159" s="131">
        <v>5</v>
      </c>
      <c r="I159" s="35">
        <v>0.02</v>
      </c>
      <c r="J159" s="126">
        <f t="shared" si="4"/>
        <v>4.9000000000000004</v>
      </c>
    </row>
    <row r="160" spans="1:10" ht="15.75">
      <c r="A160" s="33">
        <f t="shared" si="5"/>
        <v>156</v>
      </c>
      <c r="B160" s="33" t="s">
        <v>208</v>
      </c>
      <c r="C160" s="33" t="s">
        <v>521</v>
      </c>
      <c r="D160" s="104" t="s">
        <v>522</v>
      </c>
      <c r="E160" s="33" t="s">
        <v>211</v>
      </c>
      <c r="F160" s="33"/>
      <c r="G160" s="33" t="s">
        <v>212</v>
      </c>
      <c r="H160" s="131">
        <v>5</v>
      </c>
      <c r="I160" s="35">
        <v>0.02</v>
      </c>
      <c r="J160" s="126">
        <f t="shared" si="4"/>
        <v>4.9000000000000004</v>
      </c>
    </row>
    <row r="161" spans="1:10" ht="15.75">
      <c r="A161" s="33">
        <f t="shared" si="5"/>
        <v>157</v>
      </c>
      <c r="B161" s="33" t="s">
        <v>208</v>
      </c>
      <c r="C161" s="33" t="s">
        <v>523</v>
      </c>
      <c r="D161" s="104" t="s">
        <v>524</v>
      </c>
      <c r="E161" s="33" t="s">
        <v>211</v>
      </c>
      <c r="F161" s="33"/>
      <c r="G161" s="33" t="s">
        <v>212</v>
      </c>
      <c r="H161" s="131">
        <v>110</v>
      </c>
      <c r="I161" s="35">
        <v>0.02</v>
      </c>
      <c r="J161" s="126">
        <f t="shared" si="4"/>
        <v>107.8</v>
      </c>
    </row>
    <row r="162" spans="1:10" ht="15.75">
      <c r="A162" s="33">
        <f t="shared" si="5"/>
        <v>158</v>
      </c>
      <c r="B162" s="33" t="s">
        <v>208</v>
      </c>
      <c r="C162" s="33" t="s">
        <v>525</v>
      </c>
      <c r="D162" s="104" t="s">
        <v>526</v>
      </c>
      <c r="E162" s="33" t="s">
        <v>211</v>
      </c>
      <c r="F162" s="33"/>
      <c r="G162" s="33" t="s">
        <v>212</v>
      </c>
      <c r="H162" s="131">
        <v>150</v>
      </c>
      <c r="I162" s="35">
        <v>0.02</v>
      </c>
      <c r="J162" s="126">
        <f t="shared" si="4"/>
        <v>147</v>
      </c>
    </row>
    <row r="163" spans="1:10" ht="15.75">
      <c r="A163" s="33">
        <f t="shared" si="5"/>
        <v>159</v>
      </c>
      <c r="B163" s="33" t="s">
        <v>208</v>
      </c>
      <c r="C163" s="33" t="s">
        <v>527</v>
      </c>
      <c r="D163" s="104" t="s">
        <v>528</v>
      </c>
      <c r="E163" s="33" t="s">
        <v>211</v>
      </c>
      <c r="F163" s="33"/>
      <c r="G163" s="33" t="s">
        <v>212</v>
      </c>
      <c r="H163" s="131">
        <v>20</v>
      </c>
      <c r="I163" s="35">
        <v>0.02</v>
      </c>
      <c r="J163" s="126">
        <f t="shared" si="4"/>
        <v>19.600000000000001</v>
      </c>
    </row>
    <row r="164" spans="1:10" ht="15.75">
      <c r="A164" s="33">
        <f t="shared" si="5"/>
        <v>160</v>
      </c>
      <c r="B164" s="33" t="s">
        <v>208</v>
      </c>
      <c r="C164" s="33" t="s">
        <v>529</v>
      </c>
      <c r="D164" s="104" t="s">
        <v>530</v>
      </c>
      <c r="E164" s="33" t="s">
        <v>211</v>
      </c>
      <c r="F164" s="33"/>
      <c r="G164" s="33" t="s">
        <v>212</v>
      </c>
      <c r="H164" s="131">
        <v>95</v>
      </c>
      <c r="I164" s="35">
        <v>0.02</v>
      </c>
      <c r="J164" s="126">
        <f t="shared" si="4"/>
        <v>93.1</v>
      </c>
    </row>
    <row r="165" spans="1:10" ht="15.75">
      <c r="A165" s="33">
        <f t="shared" si="5"/>
        <v>161</v>
      </c>
      <c r="B165" s="33" t="s">
        <v>208</v>
      </c>
      <c r="C165" s="33" t="s">
        <v>531</v>
      </c>
      <c r="D165" s="104" t="s">
        <v>532</v>
      </c>
      <c r="E165" s="33" t="s">
        <v>211</v>
      </c>
      <c r="F165" s="33"/>
      <c r="G165" s="33" t="s">
        <v>212</v>
      </c>
      <c r="H165" s="131">
        <v>95</v>
      </c>
      <c r="I165" s="35">
        <v>0.02</v>
      </c>
      <c r="J165" s="126">
        <f t="shared" si="4"/>
        <v>93.1</v>
      </c>
    </row>
    <row r="166" spans="1:10" ht="15.75">
      <c r="A166" s="33">
        <f t="shared" si="5"/>
        <v>162</v>
      </c>
      <c r="B166" s="33" t="s">
        <v>208</v>
      </c>
      <c r="C166" s="33" t="s">
        <v>533</v>
      </c>
      <c r="D166" s="104" t="s">
        <v>534</v>
      </c>
      <c r="E166" s="33" t="s">
        <v>211</v>
      </c>
      <c r="F166" s="33"/>
      <c r="G166" s="33" t="s">
        <v>212</v>
      </c>
      <c r="H166" s="131">
        <v>140</v>
      </c>
      <c r="I166" s="35">
        <v>0.02</v>
      </c>
      <c r="J166" s="126">
        <f t="shared" si="4"/>
        <v>137.19999999999999</v>
      </c>
    </row>
    <row r="167" spans="1:10" ht="15.75">
      <c r="A167" s="33">
        <f t="shared" si="5"/>
        <v>163</v>
      </c>
      <c r="B167" s="33" t="s">
        <v>208</v>
      </c>
      <c r="C167" s="33" t="s">
        <v>535</v>
      </c>
      <c r="D167" s="104" t="s">
        <v>536</v>
      </c>
      <c r="E167" s="33" t="s">
        <v>211</v>
      </c>
      <c r="F167" s="33"/>
      <c r="G167" s="33" t="s">
        <v>212</v>
      </c>
      <c r="H167" s="131">
        <v>90</v>
      </c>
      <c r="I167" s="35">
        <v>0.02</v>
      </c>
      <c r="J167" s="126">
        <f t="shared" si="4"/>
        <v>88.2</v>
      </c>
    </row>
    <row r="168" spans="1:10" ht="15.75">
      <c r="A168" s="33">
        <f t="shared" si="5"/>
        <v>164</v>
      </c>
      <c r="B168" s="33" t="s">
        <v>208</v>
      </c>
      <c r="C168" s="33" t="s">
        <v>537</v>
      </c>
      <c r="D168" s="104" t="s">
        <v>538</v>
      </c>
      <c r="E168" s="33" t="s">
        <v>211</v>
      </c>
      <c r="F168" s="33"/>
      <c r="G168" s="33" t="s">
        <v>212</v>
      </c>
      <c r="H168" s="131">
        <v>40</v>
      </c>
      <c r="I168" s="35">
        <v>0.02</v>
      </c>
      <c r="J168" s="126">
        <f t="shared" si="4"/>
        <v>39.200000000000003</v>
      </c>
    </row>
    <row r="169" spans="1:10" ht="15.75">
      <c r="A169" s="33">
        <f t="shared" si="5"/>
        <v>165</v>
      </c>
      <c r="B169" s="33" t="s">
        <v>208</v>
      </c>
      <c r="C169" s="33" t="s">
        <v>539</v>
      </c>
      <c r="D169" s="104" t="s">
        <v>540</v>
      </c>
      <c r="E169" s="33" t="s">
        <v>211</v>
      </c>
      <c r="F169" s="33"/>
      <c r="G169" s="33" t="s">
        <v>212</v>
      </c>
      <c r="H169" s="131">
        <v>55</v>
      </c>
      <c r="I169" s="35">
        <v>0.02</v>
      </c>
      <c r="J169" s="126">
        <f t="shared" si="4"/>
        <v>53.9</v>
      </c>
    </row>
    <row r="170" spans="1:10" ht="15.75">
      <c r="A170" s="33">
        <f t="shared" si="5"/>
        <v>166</v>
      </c>
      <c r="B170" s="33" t="s">
        <v>208</v>
      </c>
      <c r="C170" s="33" t="s">
        <v>541</v>
      </c>
      <c r="D170" s="104" t="s">
        <v>542</v>
      </c>
      <c r="E170" s="33" t="s">
        <v>211</v>
      </c>
      <c r="F170" s="33"/>
      <c r="G170" s="33" t="s">
        <v>212</v>
      </c>
      <c r="H170" s="131">
        <v>5</v>
      </c>
      <c r="I170" s="35">
        <v>0.02</v>
      </c>
      <c r="J170" s="126">
        <f t="shared" si="4"/>
        <v>4.9000000000000004</v>
      </c>
    </row>
    <row r="171" spans="1:10" ht="15.75">
      <c r="A171" s="33">
        <f t="shared" si="5"/>
        <v>167</v>
      </c>
      <c r="B171" s="33" t="s">
        <v>208</v>
      </c>
      <c r="C171" s="33" t="s">
        <v>543</v>
      </c>
      <c r="D171" s="104" t="s">
        <v>544</v>
      </c>
      <c r="E171" s="33" t="s">
        <v>211</v>
      </c>
      <c r="F171" s="33"/>
      <c r="G171" s="33" t="s">
        <v>212</v>
      </c>
      <c r="H171" s="131">
        <v>5</v>
      </c>
      <c r="I171" s="35">
        <v>0.02</v>
      </c>
      <c r="J171" s="126">
        <f t="shared" si="4"/>
        <v>4.9000000000000004</v>
      </c>
    </row>
    <row r="172" spans="1:10" ht="15.75">
      <c r="A172" s="33">
        <f t="shared" si="5"/>
        <v>168</v>
      </c>
      <c r="B172" s="33" t="s">
        <v>208</v>
      </c>
      <c r="C172" s="33" t="s">
        <v>545</v>
      </c>
      <c r="D172" s="104" t="s">
        <v>546</v>
      </c>
      <c r="E172" s="33" t="s">
        <v>211</v>
      </c>
      <c r="F172" s="33"/>
      <c r="G172" s="33" t="s">
        <v>212</v>
      </c>
      <c r="H172" s="131">
        <v>240</v>
      </c>
      <c r="I172" s="35">
        <v>0.02</v>
      </c>
      <c r="J172" s="126">
        <f t="shared" si="4"/>
        <v>235.2</v>
      </c>
    </row>
    <row r="173" spans="1:10" ht="15.75">
      <c r="A173" s="33">
        <f t="shared" si="5"/>
        <v>169</v>
      </c>
      <c r="B173" s="33" t="s">
        <v>208</v>
      </c>
      <c r="C173" s="33" t="s">
        <v>547</v>
      </c>
      <c r="D173" s="104"/>
      <c r="E173" s="33" t="s">
        <v>211</v>
      </c>
      <c r="F173" s="33"/>
      <c r="G173" s="33" t="s">
        <v>212</v>
      </c>
      <c r="H173" s="131">
        <v>310</v>
      </c>
      <c r="I173" s="35">
        <v>0.02</v>
      </c>
      <c r="J173" s="126">
        <f t="shared" si="4"/>
        <v>303.8</v>
      </c>
    </row>
    <row r="174" spans="1:10" ht="15.75">
      <c r="A174" s="33">
        <f t="shared" si="5"/>
        <v>170</v>
      </c>
      <c r="B174" s="33" t="s">
        <v>208</v>
      </c>
      <c r="C174" s="33" t="s">
        <v>548</v>
      </c>
      <c r="D174" s="104" t="s">
        <v>549</v>
      </c>
      <c r="E174" s="33" t="s">
        <v>211</v>
      </c>
      <c r="F174" s="33"/>
      <c r="G174" s="33" t="s">
        <v>212</v>
      </c>
      <c r="H174" s="131">
        <v>65</v>
      </c>
      <c r="I174" s="35">
        <v>0.02</v>
      </c>
      <c r="J174" s="126">
        <f t="shared" si="4"/>
        <v>63.699999999999996</v>
      </c>
    </row>
    <row r="175" spans="1:10" ht="15.75">
      <c r="A175" s="33">
        <f t="shared" si="5"/>
        <v>171</v>
      </c>
      <c r="B175" s="33" t="s">
        <v>208</v>
      </c>
      <c r="C175" s="33" t="s">
        <v>550</v>
      </c>
      <c r="D175" s="104" t="s">
        <v>551</v>
      </c>
      <c r="E175" s="33" t="s">
        <v>211</v>
      </c>
      <c r="F175" s="33"/>
      <c r="G175" s="33" t="s">
        <v>212</v>
      </c>
      <c r="H175" s="131">
        <v>335</v>
      </c>
      <c r="I175" s="35">
        <v>0.02</v>
      </c>
      <c r="J175" s="126">
        <f t="shared" si="4"/>
        <v>328.3</v>
      </c>
    </row>
    <row r="176" spans="1:10" ht="15.75">
      <c r="A176" s="33">
        <f t="shared" si="5"/>
        <v>172</v>
      </c>
      <c r="B176" s="33" t="s">
        <v>208</v>
      </c>
      <c r="C176" s="33" t="s">
        <v>552</v>
      </c>
      <c r="D176" s="104" t="s">
        <v>553</v>
      </c>
      <c r="E176" s="33" t="s">
        <v>211</v>
      </c>
      <c r="F176" s="33"/>
      <c r="G176" s="33" t="s">
        <v>212</v>
      </c>
      <c r="H176" s="131">
        <v>250</v>
      </c>
      <c r="I176" s="35">
        <v>0.02</v>
      </c>
      <c r="J176" s="126">
        <f t="shared" si="4"/>
        <v>245</v>
      </c>
    </row>
    <row r="177" spans="1:10" ht="15.75">
      <c r="A177" s="33">
        <f t="shared" si="5"/>
        <v>173</v>
      </c>
      <c r="B177" s="33" t="s">
        <v>208</v>
      </c>
      <c r="C177" s="33" t="s">
        <v>554</v>
      </c>
      <c r="D177" s="104" t="s">
        <v>555</v>
      </c>
      <c r="E177" s="33" t="s">
        <v>211</v>
      </c>
      <c r="F177" s="33"/>
      <c r="G177" s="33" t="s">
        <v>212</v>
      </c>
      <c r="H177" s="131">
        <v>28</v>
      </c>
      <c r="I177" s="35">
        <v>0.02</v>
      </c>
      <c r="J177" s="126">
        <f t="shared" si="4"/>
        <v>27.439999999999998</v>
      </c>
    </row>
    <row r="178" spans="1:10" ht="15.75">
      <c r="A178" s="33">
        <f t="shared" si="5"/>
        <v>174</v>
      </c>
      <c r="B178" s="33" t="s">
        <v>208</v>
      </c>
      <c r="C178" s="33" t="s">
        <v>556</v>
      </c>
      <c r="D178" s="104" t="s">
        <v>557</v>
      </c>
      <c r="E178" s="33" t="s">
        <v>211</v>
      </c>
      <c r="F178" s="33"/>
      <c r="G178" s="33" t="s">
        <v>212</v>
      </c>
      <c r="H178" s="131">
        <v>65</v>
      </c>
      <c r="I178" s="35">
        <v>0.02</v>
      </c>
      <c r="J178" s="126">
        <f t="shared" si="4"/>
        <v>63.699999999999996</v>
      </c>
    </row>
    <row r="179" spans="1:10" ht="15.75">
      <c r="A179" s="33">
        <f t="shared" si="5"/>
        <v>175</v>
      </c>
      <c r="B179" s="33" t="s">
        <v>208</v>
      </c>
      <c r="C179" s="33" t="s">
        <v>558</v>
      </c>
      <c r="D179" s="104" t="s">
        <v>559</v>
      </c>
      <c r="E179" s="33" t="s">
        <v>211</v>
      </c>
      <c r="F179" s="33"/>
      <c r="G179" s="33" t="s">
        <v>212</v>
      </c>
      <c r="H179" s="131">
        <v>340</v>
      </c>
      <c r="I179" s="35">
        <v>0.02</v>
      </c>
      <c r="J179" s="126">
        <f t="shared" si="4"/>
        <v>333.2</v>
      </c>
    </row>
    <row r="180" spans="1:10" ht="15.75">
      <c r="A180" s="33">
        <f t="shared" si="5"/>
        <v>176</v>
      </c>
      <c r="B180" s="33" t="s">
        <v>208</v>
      </c>
      <c r="C180" s="33" t="s">
        <v>560</v>
      </c>
      <c r="D180" s="104" t="s">
        <v>561</v>
      </c>
      <c r="E180" s="33" t="s">
        <v>211</v>
      </c>
      <c r="F180" s="33"/>
      <c r="G180" s="33" t="s">
        <v>212</v>
      </c>
      <c r="H180" s="131">
        <v>430</v>
      </c>
      <c r="I180" s="35">
        <v>0.02</v>
      </c>
      <c r="J180" s="126">
        <f t="shared" si="4"/>
        <v>421.4</v>
      </c>
    </row>
    <row r="181" spans="1:10" ht="15.75">
      <c r="A181" s="33">
        <f t="shared" si="5"/>
        <v>177</v>
      </c>
      <c r="B181" s="33" t="s">
        <v>208</v>
      </c>
      <c r="C181" s="33" t="s">
        <v>562</v>
      </c>
      <c r="D181" s="104" t="s">
        <v>563</v>
      </c>
      <c r="E181" s="33" t="s">
        <v>211</v>
      </c>
      <c r="F181" s="33"/>
      <c r="G181" s="33" t="s">
        <v>212</v>
      </c>
      <c r="H181" s="131">
        <v>50</v>
      </c>
      <c r="I181" s="35">
        <v>0.02</v>
      </c>
      <c r="J181" s="126">
        <f t="shared" si="4"/>
        <v>49</v>
      </c>
    </row>
    <row r="182" spans="1:10" ht="31.5">
      <c r="A182" s="33">
        <f t="shared" si="5"/>
        <v>178</v>
      </c>
      <c r="B182" s="33" t="s">
        <v>208</v>
      </c>
      <c r="C182" s="33" t="s">
        <v>564</v>
      </c>
      <c r="D182" s="104" t="s">
        <v>565</v>
      </c>
      <c r="E182" s="33" t="s">
        <v>211</v>
      </c>
      <c r="F182" s="33"/>
      <c r="G182" s="33" t="s">
        <v>212</v>
      </c>
      <c r="H182" s="131">
        <v>40</v>
      </c>
      <c r="I182" s="35">
        <v>0.02</v>
      </c>
      <c r="J182" s="126">
        <f t="shared" si="4"/>
        <v>39.200000000000003</v>
      </c>
    </row>
    <row r="183" spans="1:10" ht="15.75">
      <c r="A183" s="33">
        <f t="shared" si="5"/>
        <v>179</v>
      </c>
      <c r="B183" s="33" t="s">
        <v>208</v>
      </c>
      <c r="C183" s="33" t="s">
        <v>566</v>
      </c>
      <c r="D183" s="104" t="s">
        <v>567</v>
      </c>
      <c r="E183" s="33" t="s">
        <v>211</v>
      </c>
      <c r="F183" s="33"/>
      <c r="G183" s="33" t="s">
        <v>212</v>
      </c>
      <c r="H183" s="131">
        <v>40</v>
      </c>
      <c r="I183" s="35">
        <v>0.02</v>
      </c>
      <c r="J183" s="126">
        <f t="shared" si="4"/>
        <v>39.200000000000003</v>
      </c>
    </row>
    <row r="184" spans="1:10" ht="15.75">
      <c r="A184" s="33">
        <f t="shared" si="5"/>
        <v>180</v>
      </c>
      <c r="B184" s="33" t="s">
        <v>208</v>
      </c>
      <c r="C184" s="33" t="s">
        <v>568</v>
      </c>
      <c r="D184" s="104" t="s">
        <v>569</v>
      </c>
      <c r="E184" s="33" t="s">
        <v>211</v>
      </c>
      <c r="F184" s="33"/>
      <c r="G184" s="33" t="s">
        <v>212</v>
      </c>
      <c r="H184" s="131">
        <v>55</v>
      </c>
      <c r="I184" s="35">
        <v>0.02</v>
      </c>
      <c r="J184" s="126">
        <f t="shared" si="4"/>
        <v>53.9</v>
      </c>
    </row>
    <row r="185" spans="1:10" ht="15.75">
      <c r="A185" s="33">
        <f t="shared" si="5"/>
        <v>181</v>
      </c>
      <c r="B185" s="33" t="s">
        <v>208</v>
      </c>
      <c r="C185" s="33" t="s">
        <v>570</v>
      </c>
      <c r="D185" s="104" t="s">
        <v>571</v>
      </c>
      <c r="E185" s="33" t="s">
        <v>211</v>
      </c>
      <c r="F185" s="33"/>
      <c r="G185" s="33" t="s">
        <v>212</v>
      </c>
      <c r="H185" s="131">
        <v>85</v>
      </c>
      <c r="I185" s="35">
        <v>0.02</v>
      </c>
      <c r="J185" s="126">
        <f t="shared" si="4"/>
        <v>83.3</v>
      </c>
    </row>
    <row r="186" spans="1:10" ht="15.75">
      <c r="A186" s="33">
        <f t="shared" si="5"/>
        <v>182</v>
      </c>
      <c r="B186" s="33" t="s">
        <v>208</v>
      </c>
      <c r="C186" s="33" t="s">
        <v>572</v>
      </c>
      <c r="D186" s="104" t="s">
        <v>573</v>
      </c>
      <c r="E186" s="33" t="s">
        <v>211</v>
      </c>
      <c r="F186" s="33"/>
      <c r="G186" s="33" t="s">
        <v>212</v>
      </c>
      <c r="H186" s="131">
        <v>38</v>
      </c>
      <c r="I186" s="35">
        <v>0.02</v>
      </c>
      <c r="J186" s="126">
        <f t="shared" si="4"/>
        <v>37.24</v>
      </c>
    </row>
    <row r="187" spans="1:10" ht="15.75">
      <c r="A187" s="33">
        <f t="shared" si="5"/>
        <v>183</v>
      </c>
      <c r="B187" s="33" t="s">
        <v>208</v>
      </c>
      <c r="C187" s="33" t="s">
        <v>574</v>
      </c>
      <c r="D187" s="104" t="s">
        <v>575</v>
      </c>
      <c r="E187" s="33" t="s">
        <v>211</v>
      </c>
      <c r="F187" s="33"/>
      <c r="G187" s="33" t="s">
        <v>212</v>
      </c>
      <c r="H187" s="131">
        <v>25</v>
      </c>
      <c r="I187" s="35">
        <v>0.02</v>
      </c>
      <c r="J187" s="126">
        <f t="shared" si="4"/>
        <v>24.5</v>
      </c>
    </row>
    <row r="188" spans="1:10" ht="15.75">
      <c r="A188" s="33">
        <f t="shared" si="5"/>
        <v>184</v>
      </c>
      <c r="B188" s="33" t="s">
        <v>208</v>
      </c>
      <c r="C188" s="33" t="s">
        <v>576</v>
      </c>
      <c r="D188" s="104" t="s">
        <v>577</v>
      </c>
      <c r="E188" s="33" t="s">
        <v>211</v>
      </c>
      <c r="F188" s="33"/>
      <c r="G188" s="33" t="s">
        <v>212</v>
      </c>
      <c r="H188" s="131">
        <v>33</v>
      </c>
      <c r="I188" s="35">
        <v>0.02</v>
      </c>
      <c r="J188" s="126">
        <f t="shared" si="4"/>
        <v>32.339999999999996</v>
      </c>
    </row>
    <row r="189" spans="1:10" ht="15.75">
      <c r="A189" s="33">
        <f t="shared" si="5"/>
        <v>185</v>
      </c>
      <c r="B189" s="33" t="s">
        <v>208</v>
      </c>
      <c r="C189" s="33" t="s">
        <v>578</v>
      </c>
      <c r="D189" s="104" t="s">
        <v>579</v>
      </c>
      <c r="E189" s="33" t="s">
        <v>211</v>
      </c>
      <c r="F189" s="33"/>
      <c r="G189" s="33" t="s">
        <v>212</v>
      </c>
      <c r="H189" s="131">
        <v>15</v>
      </c>
      <c r="I189" s="35">
        <v>0.02</v>
      </c>
      <c r="J189" s="126">
        <f t="shared" si="4"/>
        <v>14.7</v>
      </c>
    </row>
    <row r="190" spans="1:10" ht="15.75">
      <c r="A190" s="33">
        <f t="shared" si="5"/>
        <v>186</v>
      </c>
      <c r="B190" s="33" t="s">
        <v>208</v>
      </c>
      <c r="C190" s="33" t="s">
        <v>580</v>
      </c>
      <c r="D190" s="104" t="s">
        <v>581</v>
      </c>
      <c r="E190" s="33" t="s">
        <v>211</v>
      </c>
      <c r="F190" s="33"/>
      <c r="G190" s="33" t="s">
        <v>212</v>
      </c>
      <c r="H190" s="131">
        <v>45</v>
      </c>
      <c r="I190" s="35">
        <v>0.02</v>
      </c>
      <c r="J190" s="126">
        <f t="shared" si="4"/>
        <v>44.1</v>
      </c>
    </row>
    <row r="191" spans="1:10" ht="15.75">
      <c r="A191" s="33">
        <f t="shared" si="5"/>
        <v>187</v>
      </c>
      <c r="B191" s="33" t="s">
        <v>208</v>
      </c>
      <c r="C191" s="33" t="s">
        <v>582</v>
      </c>
      <c r="D191" s="104" t="s">
        <v>583</v>
      </c>
      <c r="E191" s="33" t="s">
        <v>211</v>
      </c>
      <c r="F191" s="33"/>
      <c r="G191" s="33" t="s">
        <v>212</v>
      </c>
      <c r="H191" s="131">
        <v>50</v>
      </c>
      <c r="I191" s="35">
        <v>0.02</v>
      </c>
      <c r="J191" s="126">
        <f t="shared" si="4"/>
        <v>49</v>
      </c>
    </row>
    <row r="192" spans="1:10" ht="15.75">
      <c r="A192" s="33">
        <f t="shared" si="5"/>
        <v>188</v>
      </c>
      <c r="B192" s="33" t="s">
        <v>208</v>
      </c>
      <c r="C192" s="33" t="s">
        <v>584</v>
      </c>
      <c r="D192" s="104" t="s">
        <v>585</v>
      </c>
      <c r="E192" s="33" t="s">
        <v>211</v>
      </c>
      <c r="F192" s="33"/>
      <c r="G192" s="33" t="s">
        <v>212</v>
      </c>
      <c r="H192" s="131">
        <v>60</v>
      </c>
      <c r="I192" s="35">
        <v>0.02</v>
      </c>
      <c r="J192" s="126">
        <f t="shared" si="4"/>
        <v>58.8</v>
      </c>
    </row>
    <row r="193" spans="1:10" ht="15.75">
      <c r="A193" s="33">
        <f t="shared" si="5"/>
        <v>189</v>
      </c>
      <c r="B193" s="33" t="s">
        <v>208</v>
      </c>
      <c r="C193" s="33" t="s">
        <v>586</v>
      </c>
      <c r="D193" s="104" t="s">
        <v>587</v>
      </c>
      <c r="E193" s="33" t="s">
        <v>211</v>
      </c>
      <c r="F193" s="33"/>
      <c r="G193" s="33" t="s">
        <v>212</v>
      </c>
      <c r="H193" s="131">
        <v>70</v>
      </c>
      <c r="I193" s="35">
        <v>0.02</v>
      </c>
      <c r="J193" s="126">
        <f t="shared" si="4"/>
        <v>68.599999999999994</v>
      </c>
    </row>
    <row r="194" spans="1:10" ht="15.75">
      <c r="A194" s="33">
        <f t="shared" si="5"/>
        <v>190</v>
      </c>
      <c r="B194" s="33" t="s">
        <v>208</v>
      </c>
      <c r="C194" s="33" t="s">
        <v>588</v>
      </c>
      <c r="D194" s="104" t="s">
        <v>589</v>
      </c>
      <c r="E194" s="33" t="s">
        <v>211</v>
      </c>
      <c r="F194" s="33"/>
      <c r="G194" s="33" t="s">
        <v>212</v>
      </c>
      <c r="H194" s="131">
        <v>10</v>
      </c>
      <c r="I194" s="35">
        <v>0.02</v>
      </c>
      <c r="J194" s="126">
        <f t="shared" si="4"/>
        <v>9.8000000000000007</v>
      </c>
    </row>
    <row r="195" spans="1:10" ht="15.75">
      <c r="A195" s="33">
        <f t="shared" si="5"/>
        <v>191</v>
      </c>
      <c r="B195" s="33" t="s">
        <v>208</v>
      </c>
      <c r="C195" s="33" t="s">
        <v>590</v>
      </c>
      <c r="D195" s="104" t="s">
        <v>591</v>
      </c>
      <c r="E195" s="33" t="s">
        <v>211</v>
      </c>
      <c r="F195" s="33"/>
      <c r="G195" s="33" t="s">
        <v>212</v>
      </c>
      <c r="H195" s="131">
        <v>45</v>
      </c>
      <c r="I195" s="35">
        <v>0.02</v>
      </c>
      <c r="J195" s="126">
        <f t="shared" si="4"/>
        <v>44.1</v>
      </c>
    </row>
    <row r="196" spans="1:10" ht="15.75">
      <c r="A196" s="33">
        <f t="shared" si="5"/>
        <v>192</v>
      </c>
      <c r="B196" s="33" t="s">
        <v>208</v>
      </c>
      <c r="C196" s="33" t="s">
        <v>592</v>
      </c>
      <c r="D196" s="104" t="s">
        <v>593</v>
      </c>
      <c r="E196" s="33" t="s">
        <v>211</v>
      </c>
      <c r="F196" s="33"/>
      <c r="G196" s="33" t="s">
        <v>212</v>
      </c>
      <c r="H196" s="131">
        <v>15</v>
      </c>
      <c r="I196" s="35">
        <v>0.02</v>
      </c>
      <c r="J196" s="126">
        <f t="shared" si="4"/>
        <v>14.7</v>
      </c>
    </row>
    <row r="197" spans="1:10" ht="15.75">
      <c r="A197" s="33">
        <f t="shared" si="5"/>
        <v>193</v>
      </c>
      <c r="B197" s="33" t="s">
        <v>208</v>
      </c>
      <c r="C197" s="33" t="s">
        <v>594</v>
      </c>
      <c r="D197" s="104" t="s">
        <v>595</v>
      </c>
      <c r="E197" s="33" t="s">
        <v>211</v>
      </c>
      <c r="F197" s="33"/>
      <c r="G197" s="33" t="s">
        <v>212</v>
      </c>
      <c r="H197" s="131">
        <v>15</v>
      </c>
      <c r="I197" s="35">
        <v>0.02</v>
      </c>
      <c r="J197" s="126">
        <f t="shared" si="4"/>
        <v>14.7</v>
      </c>
    </row>
    <row r="198" spans="1:10" ht="15.75">
      <c r="A198" s="33">
        <f t="shared" si="5"/>
        <v>194</v>
      </c>
      <c r="B198" s="33" t="s">
        <v>208</v>
      </c>
      <c r="C198" s="33" t="s">
        <v>596</v>
      </c>
      <c r="D198" s="104" t="s">
        <v>597</v>
      </c>
      <c r="E198" s="33" t="s">
        <v>211</v>
      </c>
      <c r="F198" s="33"/>
      <c r="G198" s="33" t="s">
        <v>212</v>
      </c>
      <c r="H198" s="131">
        <v>25</v>
      </c>
      <c r="I198" s="35">
        <v>0.02</v>
      </c>
      <c r="J198" s="126">
        <f t="shared" ref="J198:J261" si="6">H198*(1-I198)</f>
        <v>24.5</v>
      </c>
    </row>
    <row r="199" spans="1:10" ht="15.75">
      <c r="A199" s="33">
        <f t="shared" ref="A199:A262" si="7">A198+1</f>
        <v>195</v>
      </c>
      <c r="B199" s="33" t="s">
        <v>208</v>
      </c>
      <c r="C199" s="33" t="s">
        <v>598</v>
      </c>
      <c r="D199" s="104" t="s">
        <v>599</v>
      </c>
      <c r="E199" s="33" t="s">
        <v>211</v>
      </c>
      <c r="F199" s="33"/>
      <c r="G199" s="33" t="s">
        <v>212</v>
      </c>
      <c r="H199" s="131">
        <v>25</v>
      </c>
      <c r="I199" s="35">
        <v>0.02</v>
      </c>
      <c r="J199" s="126">
        <f t="shared" si="6"/>
        <v>24.5</v>
      </c>
    </row>
    <row r="200" spans="1:10" ht="15.75">
      <c r="A200" s="33">
        <f t="shared" si="7"/>
        <v>196</v>
      </c>
      <c r="B200" s="33" t="s">
        <v>208</v>
      </c>
      <c r="C200" s="33" t="s">
        <v>600</v>
      </c>
      <c r="D200" s="104" t="s">
        <v>601</v>
      </c>
      <c r="E200" s="33" t="s">
        <v>211</v>
      </c>
      <c r="F200" s="33"/>
      <c r="G200" s="33" t="s">
        <v>212</v>
      </c>
      <c r="H200" s="131">
        <v>35</v>
      </c>
      <c r="I200" s="35">
        <v>0.02</v>
      </c>
      <c r="J200" s="126">
        <f t="shared" si="6"/>
        <v>34.299999999999997</v>
      </c>
    </row>
    <row r="201" spans="1:10" ht="15.75">
      <c r="A201" s="33">
        <f t="shared" si="7"/>
        <v>197</v>
      </c>
      <c r="B201" s="33" t="s">
        <v>208</v>
      </c>
      <c r="C201" s="33" t="s">
        <v>602</v>
      </c>
      <c r="D201" s="104" t="s">
        <v>603</v>
      </c>
      <c r="E201" s="33" t="s">
        <v>211</v>
      </c>
      <c r="F201" s="33"/>
      <c r="G201" s="33" t="s">
        <v>212</v>
      </c>
      <c r="H201" s="131">
        <v>40</v>
      </c>
      <c r="I201" s="35">
        <v>0.02</v>
      </c>
      <c r="J201" s="126">
        <f t="shared" si="6"/>
        <v>39.200000000000003</v>
      </c>
    </row>
    <row r="202" spans="1:10" ht="15.75">
      <c r="A202" s="33">
        <f t="shared" si="7"/>
        <v>198</v>
      </c>
      <c r="B202" s="33" t="s">
        <v>208</v>
      </c>
      <c r="C202" s="33" t="s">
        <v>604</v>
      </c>
      <c r="D202" s="104" t="s">
        <v>605</v>
      </c>
      <c r="E202" s="33" t="s">
        <v>211</v>
      </c>
      <c r="F202" s="33"/>
      <c r="G202" s="33" t="s">
        <v>212</v>
      </c>
      <c r="H202" s="131">
        <v>65</v>
      </c>
      <c r="I202" s="35">
        <v>0.02</v>
      </c>
      <c r="J202" s="126">
        <f t="shared" si="6"/>
        <v>63.699999999999996</v>
      </c>
    </row>
    <row r="203" spans="1:10" ht="15.75">
      <c r="A203" s="33">
        <f t="shared" si="7"/>
        <v>199</v>
      </c>
      <c r="B203" s="33" t="s">
        <v>208</v>
      </c>
      <c r="C203" s="33" t="s">
        <v>606</v>
      </c>
      <c r="D203" s="104" t="s">
        <v>607</v>
      </c>
      <c r="E203" s="33" t="s">
        <v>211</v>
      </c>
      <c r="F203" s="33"/>
      <c r="G203" s="33" t="s">
        <v>212</v>
      </c>
      <c r="H203" s="131">
        <v>755</v>
      </c>
      <c r="I203" s="35">
        <v>0.02</v>
      </c>
      <c r="J203" s="126">
        <f t="shared" si="6"/>
        <v>739.9</v>
      </c>
    </row>
    <row r="204" spans="1:10" ht="15.75">
      <c r="A204" s="33">
        <f t="shared" si="7"/>
        <v>200</v>
      </c>
      <c r="B204" s="33" t="s">
        <v>208</v>
      </c>
      <c r="C204" s="33" t="s">
        <v>608</v>
      </c>
      <c r="D204" s="104" t="s">
        <v>609</v>
      </c>
      <c r="E204" s="33" t="s">
        <v>211</v>
      </c>
      <c r="F204" s="33"/>
      <c r="G204" s="33" t="s">
        <v>212</v>
      </c>
      <c r="H204" s="131">
        <v>755</v>
      </c>
      <c r="I204" s="35">
        <v>0.02</v>
      </c>
      <c r="J204" s="126">
        <f t="shared" si="6"/>
        <v>739.9</v>
      </c>
    </row>
    <row r="205" spans="1:10" ht="15.75">
      <c r="A205" s="33">
        <f t="shared" si="7"/>
        <v>201</v>
      </c>
      <c r="B205" s="33" t="s">
        <v>208</v>
      </c>
      <c r="C205" s="33" t="s">
        <v>610</v>
      </c>
      <c r="D205" s="104" t="s">
        <v>611</v>
      </c>
      <c r="E205" s="33" t="s">
        <v>211</v>
      </c>
      <c r="F205" s="33"/>
      <c r="G205" s="33" t="s">
        <v>212</v>
      </c>
      <c r="H205" s="131">
        <v>820</v>
      </c>
      <c r="I205" s="35">
        <v>0.02</v>
      </c>
      <c r="J205" s="126">
        <f t="shared" si="6"/>
        <v>803.6</v>
      </c>
    </row>
    <row r="206" spans="1:10" ht="15.75">
      <c r="A206" s="33">
        <f t="shared" si="7"/>
        <v>202</v>
      </c>
      <c r="B206" s="33" t="s">
        <v>208</v>
      </c>
      <c r="C206" s="33" t="s">
        <v>612</v>
      </c>
      <c r="D206" s="104" t="s">
        <v>613</v>
      </c>
      <c r="E206" s="33" t="s">
        <v>211</v>
      </c>
      <c r="F206" s="33"/>
      <c r="G206" s="33" t="s">
        <v>212</v>
      </c>
      <c r="H206" s="131">
        <v>820</v>
      </c>
      <c r="I206" s="35">
        <v>0.02</v>
      </c>
      <c r="J206" s="126">
        <f t="shared" si="6"/>
        <v>803.6</v>
      </c>
    </row>
    <row r="207" spans="1:10" ht="141.75">
      <c r="A207" s="33">
        <f t="shared" si="7"/>
        <v>203</v>
      </c>
      <c r="B207" s="33" t="s">
        <v>208</v>
      </c>
      <c r="C207" s="33" t="s">
        <v>614</v>
      </c>
      <c r="D207" s="104" t="s">
        <v>615</v>
      </c>
      <c r="E207" s="33" t="s">
        <v>211</v>
      </c>
      <c r="F207" s="33"/>
      <c r="G207" s="33" t="s">
        <v>212</v>
      </c>
      <c r="H207" s="131">
        <v>293</v>
      </c>
      <c r="I207" s="35">
        <v>0.02</v>
      </c>
      <c r="J207" s="126">
        <f t="shared" si="6"/>
        <v>287.14</v>
      </c>
    </row>
    <row r="208" spans="1:10" ht="141.75">
      <c r="A208" s="33">
        <f t="shared" si="7"/>
        <v>204</v>
      </c>
      <c r="B208" s="33" t="s">
        <v>208</v>
      </c>
      <c r="C208" s="33" t="s">
        <v>616</v>
      </c>
      <c r="D208" s="104" t="s">
        <v>617</v>
      </c>
      <c r="E208" s="33" t="s">
        <v>211</v>
      </c>
      <c r="F208" s="33"/>
      <c r="G208" s="33" t="s">
        <v>212</v>
      </c>
      <c r="H208" s="131">
        <v>293</v>
      </c>
      <c r="I208" s="35">
        <v>0.02</v>
      </c>
      <c r="J208" s="126">
        <f t="shared" si="6"/>
        <v>287.14</v>
      </c>
    </row>
    <row r="209" spans="1:10" ht="31.5">
      <c r="A209" s="33">
        <f t="shared" si="7"/>
        <v>205</v>
      </c>
      <c r="B209" s="33" t="s">
        <v>208</v>
      </c>
      <c r="C209" s="33" t="s">
        <v>618</v>
      </c>
      <c r="D209" s="104" t="s">
        <v>619</v>
      </c>
      <c r="E209" s="33" t="s">
        <v>211</v>
      </c>
      <c r="F209" s="33"/>
      <c r="G209" s="33" t="s">
        <v>212</v>
      </c>
      <c r="H209" s="131">
        <v>29</v>
      </c>
      <c r="I209" s="35">
        <v>0.02</v>
      </c>
      <c r="J209" s="126">
        <f t="shared" si="6"/>
        <v>28.419999999999998</v>
      </c>
    </row>
    <row r="210" spans="1:10" ht="15.75">
      <c r="A210" s="33">
        <f t="shared" si="7"/>
        <v>206</v>
      </c>
      <c r="B210" s="33" t="s">
        <v>208</v>
      </c>
      <c r="C210" s="33" t="s">
        <v>620</v>
      </c>
      <c r="D210" s="104" t="s">
        <v>621</v>
      </c>
      <c r="E210" s="33" t="s">
        <v>211</v>
      </c>
      <c r="F210" s="33"/>
      <c r="G210" s="33" t="s">
        <v>212</v>
      </c>
      <c r="H210" s="131">
        <v>590</v>
      </c>
      <c r="I210" s="35">
        <v>0.02</v>
      </c>
      <c r="J210" s="126">
        <f t="shared" si="6"/>
        <v>578.20000000000005</v>
      </c>
    </row>
    <row r="211" spans="1:10" ht="31.5">
      <c r="A211" s="33">
        <f t="shared" si="7"/>
        <v>207</v>
      </c>
      <c r="B211" s="33" t="s">
        <v>208</v>
      </c>
      <c r="C211" s="33" t="s">
        <v>622</v>
      </c>
      <c r="D211" s="104" t="s">
        <v>623</v>
      </c>
      <c r="E211" s="33" t="s">
        <v>211</v>
      </c>
      <c r="F211" s="33"/>
      <c r="G211" s="33" t="s">
        <v>212</v>
      </c>
      <c r="H211" s="131">
        <v>370</v>
      </c>
      <c r="I211" s="35">
        <v>0.02</v>
      </c>
      <c r="J211" s="126">
        <f t="shared" si="6"/>
        <v>362.59999999999997</v>
      </c>
    </row>
    <row r="212" spans="1:10" ht="15.75">
      <c r="A212" s="33">
        <f t="shared" si="7"/>
        <v>208</v>
      </c>
      <c r="B212" s="33" t="s">
        <v>208</v>
      </c>
      <c r="C212" s="33" t="s">
        <v>624</v>
      </c>
      <c r="D212" s="104" t="s">
        <v>625</v>
      </c>
      <c r="E212" s="33" t="s">
        <v>211</v>
      </c>
      <c r="F212" s="33"/>
      <c r="G212" s="33" t="s">
        <v>212</v>
      </c>
      <c r="H212" s="131">
        <v>100</v>
      </c>
      <c r="I212" s="35">
        <v>0.02</v>
      </c>
      <c r="J212" s="126">
        <f t="shared" si="6"/>
        <v>98</v>
      </c>
    </row>
    <row r="213" spans="1:10" ht="15.75">
      <c r="A213" s="33">
        <f t="shared" si="7"/>
        <v>209</v>
      </c>
      <c r="B213" s="33" t="s">
        <v>208</v>
      </c>
      <c r="C213" s="33" t="s">
        <v>626</v>
      </c>
      <c r="D213" s="104" t="s">
        <v>627</v>
      </c>
      <c r="E213" s="33" t="s">
        <v>211</v>
      </c>
      <c r="F213" s="33"/>
      <c r="G213" s="33" t="s">
        <v>212</v>
      </c>
      <c r="H213" s="131">
        <v>80</v>
      </c>
      <c r="I213" s="35">
        <v>0.02</v>
      </c>
      <c r="J213" s="126">
        <f t="shared" si="6"/>
        <v>78.400000000000006</v>
      </c>
    </row>
    <row r="214" spans="1:10" ht="15.75">
      <c r="A214" s="33">
        <f t="shared" si="7"/>
        <v>210</v>
      </c>
      <c r="B214" s="33" t="s">
        <v>208</v>
      </c>
      <c r="C214" s="33" t="s">
        <v>628</v>
      </c>
      <c r="D214" s="104" t="s">
        <v>629</v>
      </c>
      <c r="E214" s="33" t="s">
        <v>211</v>
      </c>
      <c r="F214" s="33"/>
      <c r="G214" s="33" t="s">
        <v>212</v>
      </c>
      <c r="H214" s="131">
        <v>80</v>
      </c>
      <c r="I214" s="35">
        <v>0.02</v>
      </c>
      <c r="J214" s="126">
        <f t="shared" si="6"/>
        <v>78.400000000000006</v>
      </c>
    </row>
    <row r="215" spans="1:10" ht="63">
      <c r="A215" s="33">
        <f t="shared" si="7"/>
        <v>211</v>
      </c>
      <c r="B215" s="33" t="s">
        <v>208</v>
      </c>
      <c r="C215" s="33" t="s">
        <v>630</v>
      </c>
      <c r="D215" s="104" t="s">
        <v>631</v>
      </c>
      <c r="E215" s="33" t="s">
        <v>211</v>
      </c>
      <c r="F215" s="33"/>
      <c r="G215" s="33" t="s">
        <v>212</v>
      </c>
      <c r="H215" s="131">
        <v>550</v>
      </c>
      <c r="I215" s="35">
        <v>0.02</v>
      </c>
      <c r="J215" s="126">
        <f t="shared" si="6"/>
        <v>539</v>
      </c>
    </row>
    <row r="216" spans="1:10" ht="126">
      <c r="A216" s="33">
        <f t="shared" si="7"/>
        <v>212</v>
      </c>
      <c r="B216" s="33" t="s">
        <v>208</v>
      </c>
      <c r="C216" s="33" t="s">
        <v>632</v>
      </c>
      <c r="D216" s="104" t="s">
        <v>633</v>
      </c>
      <c r="E216" s="33" t="s">
        <v>211</v>
      </c>
      <c r="F216" s="33"/>
      <c r="G216" s="33" t="s">
        <v>212</v>
      </c>
      <c r="H216" s="131">
        <v>1099</v>
      </c>
      <c r="I216" s="35">
        <v>0.02</v>
      </c>
      <c r="J216" s="126">
        <f t="shared" si="6"/>
        <v>1077.02</v>
      </c>
    </row>
    <row r="217" spans="1:10" ht="15.75">
      <c r="A217" s="33">
        <f t="shared" si="7"/>
        <v>213</v>
      </c>
      <c r="B217" s="33" t="s">
        <v>208</v>
      </c>
      <c r="C217" s="33" t="s">
        <v>634</v>
      </c>
      <c r="D217" s="104" t="s">
        <v>635</v>
      </c>
      <c r="E217" s="33" t="s">
        <v>211</v>
      </c>
      <c r="F217" s="33"/>
      <c r="G217" s="33" t="s">
        <v>212</v>
      </c>
      <c r="H217" s="131">
        <v>518</v>
      </c>
      <c r="I217" s="35">
        <v>0.02</v>
      </c>
      <c r="J217" s="126">
        <f t="shared" si="6"/>
        <v>507.64</v>
      </c>
    </row>
    <row r="218" spans="1:10" ht="15.75">
      <c r="A218" s="33">
        <f t="shared" si="7"/>
        <v>214</v>
      </c>
      <c r="B218" s="33" t="s">
        <v>208</v>
      </c>
      <c r="C218" s="33" t="s">
        <v>636</v>
      </c>
      <c r="D218" s="104" t="s">
        <v>637</v>
      </c>
      <c r="E218" s="33" t="s">
        <v>211</v>
      </c>
      <c r="F218" s="33"/>
      <c r="G218" s="33" t="s">
        <v>212</v>
      </c>
      <c r="H218" s="131">
        <v>410</v>
      </c>
      <c r="I218" s="35">
        <v>0.02</v>
      </c>
      <c r="J218" s="126">
        <f t="shared" si="6"/>
        <v>401.8</v>
      </c>
    </row>
    <row r="219" spans="1:10" ht="15.75">
      <c r="A219" s="33">
        <f t="shared" si="7"/>
        <v>215</v>
      </c>
      <c r="B219" s="33" t="s">
        <v>208</v>
      </c>
      <c r="C219" s="33" t="s">
        <v>638</v>
      </c>
      <c r="D219" s="104" t="s">
        <v>639</v>
      </c>
      <c r="E219" s="33" t="s">
        <v>211</v>
      </c>
      <c r="F219" s="33"/>
      <c r="G219" s="33" t="s">
        <v>212</v>
      </c>
      <c r="H219" s="131">
        <v>425</v>
      </c>
      <c r="I219" s="35">
        <v>0.02</v>
      </c>
      <c r="J219" s="126">
        <f t="shared" si="6"/>
        <v>416.5</v>
      </c>
    </row>
    <row r="220" spans="1:10" ht="15.75">
      <c r="A220" s="33">
        <f t="shared" si="7"/>
        <v>216</v>
      </c>
      <c r="B220" s="33" t="s">
        <v>208</v>
      </c>
      <c r="C220" s="33" t="s">
        <v>640</v>
      </c>
      <c r="D220" s="104" t="s">
        <v>641</v>
      </c>
      <c r="E220" s="33" t="s">
        <v>211</v>
      </c>
      <c r="F220" s="33"/>
      <c r="G220" s="33" t="s">
        <v>212</v>
      </c>
      <c r="H220" s="131">
        <v>460</v>
      </c>
      <c r="I220" s="35">
        <v>0.02</v>
      </c>
      <c r="J220" s="126">
        <f t="shared" si="6"/>
        <v>450.8</v>
      </c>
    </row>
    <row r="221" spans="1:10" ht="15.75">
      <c r="A221" s="33">
        <f t="shared" si="7"/>
        <v>217</v>
      </c>
      <c r="B221" s="33" t="s">
        <v>208</v>
      </c>
      <c r="C221" s="33" t="s">
        <v>642</v>
      </c>
      <c r="D221" s="104" t="s">
        <v>643</v>
      </c>
      <c r="E221" s="33" t="s">
        <v>211</v>
      </c>
      <c r="F221" s="33"/>
      <c r="G221" s="33" t="s">
        <v>212</v>
      </c>
      <c r="H221" s="131">
        <v>460</v>
      </c>
      <c r="I221" s="35">
        <v>0.02</v>
      </c>
      <c r="J221" s="126">
        <f t="shared" si="6"/>
        <v>450.8</v>
      </c>
    </row>
    <row r="222" spans="1:10" ht="15.75">
      <c r="A222" s="33">
        <f t="shared" si="7"/>
        <v>218</v>
      </c>
      <c r="B222" s="33" t="s">
        <v>208</v>
      </c>
      <c r="C222" s="33" t="s">
        <v>644</v>
      </c>
      <c r="D222" s="104" t="s">
        <v>645</v>
      </c>
      <c r="E222" s="33" t="s">
        <v>211</v>
      </c>
      <c r="F222" s="33"/>
      <c r="G222" s="33" t="s">
        <v>212</v>
      </c>
      <c r="H222" s="131">
        <v>75</v>
      </c>
      <c r="I222" s="35">
        <v>0.02</v>
      </c>
      <c r="J222" s="126">
        <f t="shared" si="6"/>
        <v>73.5</v>
      </c>
    </row>
    <row r="223" spans="1:10" ht="47.25">
      <c r="A223" s="33">
        <f t="shared" si="7"/>
        <v>219</v>
      </c>
      <c r="B223" s="33" t="s">
        <v>208</v>
      </c>
      <c r="C223" s="33" t="s">
        <v>646</v>
      </c>
      <c r="D223" s="104" t="s">
        <v>647</v>
      </c>
      <c r="E223" s="33" t="s">
        <v>211</v>
      </c>
      <c r="F223" s="33"/>
      <c r="G223" s="33" t="s">
        <v>212</v>
      </c>
      <c r="H223" s="131">
        <v>69</v>
      </c>
      <c r="I223" s="35">
        <v>0.02</v>
      </c>
      <c r="J223" s="126">
        <f t="shared" si="6"/>
        <v>67.62</v>
      </c>
    </row>
    <row r="224" spans="1:10" ht="78.75">
      <c r="A224" s="33">
        <f t="shared" si="7"/>
        <v>220</v>
      </c>
      <c r="B224" s="33" t="s">
        <v>208</v>
      </c>
      <c r="C224" s="33" t="s">
        <v>648</v>
      </c>
      <c r="D224" s="104" t="s">
        <v>649</v>
      </c>
      <c r="E224" s="33" t="s">
        <v>211</v>
      </c>
      <c r="F224" s="33"/>
      <c r="G224" s="33" t="s">
        <v>212</v>
      </c>
      <c r="H224" s="131">
        <v>119</v>
      </c>
      <c r="I224" s="35">
        <v>0.02</v>
      </c>
      <c r="J224" s="126">
        <f t="shared" si="6"/>
        <v>116.62</v>
      </c>
    </row>
    <row r="225" spans="1:10" ht="63">
      <c r="A225" s="33">
        <f t="shared" si="7"/>
        <v>221</v>
      </c>
      <c r="B225" s="33" t="s">
        <v>208</v>
      </c>
      <c r="C225" s="33" t="s">
        <v>650</v>
      </c>
      <c r="D225" s="104" t="s">
        <v>651</v>
      </c>
      <c r="E225" s="33" t="s">
        <v>211</v>
      </c>
      <c r="F225" s="33"/>
      <c r="G225" s="33" t="s">
        <v>212</v>
      </c>
      <c r="H225" s="131">
        <v>119</v>
      </c>
      <c r="I225" s="35">
        <v>0.02</v>
      </c>
      <c r="J225" s="126">
        <f t="shared" si="6"/>
        <v>116.62</v>
      </c>
    </row>
    <row r="226" spans="1:10" ht="110.25">
      <c r="A226" s="33">
        <f t="shared" si="7"/>
        <v>222</v>
      </c>
      <c r="B226" s="33" t="s">
        <v>208</v>
      </c>
      <c r="C226" s="33" t="s">
        <v>652</v>
      </c>
      <c r="D226" s="104" t="s">
        <v>653</v>
      </c>
      <c r="E226" s="33" t="s">
        <v>211</v>
      </c>
      <c r="F226" s="33"/>
      <c r="G226" s="33" t="s">
        <v>212</v>
      </c>
      <c r="H226" s="131">
        <v>499</v>
      </c>
      <c r="I226" s="35">
        <v>0.02</v>
      </c>
      <c r="J226" s="126">
        <f t="shared" si="6"/>
        <v>489.02</v>
      </c>
    </row>
    <row r="227" spans="1:10" ht="47.25">
      <c r="A227" s="33">
        <f t="shared" si="7"/>
        <v>223</v>
      </c>
      <c r="B227" s="33" t="s">
        <v>208</v>
      </c>
      <c r="C227" s="33" t="s">
        <v>654</v>
      </c>
      <c r="D227" s="104" t="s">
        <v>655</v>
      </c>
      <c r="E227" s="33" t="s">
        <v>211</v>
      </c>
      <c r="F227" s="33"/>
      <c r="G227" s="33" t="s">
        <v>212</v>
      </c>
      <c r="H227" s="131">
        <v>359</v>
      </c>
      <c r="I227" s="35">
        <v>0.02</v>
      </c>
      <c r="J227" s="126">
        <f t="shared" si="6"/>
        <v>351.82</v>
      </c>
    </row>
    <row r="228" spans="1:10" ht="31.5">
      <c r="A228" s="33">
        <f t="shared" si="7"/>
        <v>224</v>
      </c>
      <c r="B228" s="33" t="s">
        <v>208</v>
      </c>
      <c r="C228" s="33" t="s">
        <v>656</v>
      </c>
      <c r="D228" s="104" t="s">
        <v>657</v>
      </c>
      <c r="E228" s="33" t="s">
        <v>211</v>
      </c>
      <c r="F228" s="33"/>
      <c r="G228" s="33" t="s">
        <v>212</v>
      </c>
      <c r="H228" s="131">
        <v>69</v>
      </c>
      <c r="I228" s="35">
        <v>0.02</v>
      </c>
      <c r="J228" s="126">
        <f t="shared" si="6"/>
        <v>67.62</v>
      </c>
    </row>
    <row r="229" spans="1:10" ht="157.5">
      <c r="A229" s="33">
        <f t="shared" si="7"/>
        <v>225</v>
      </c>
      <c r="B229" s="33" t="s">
        <v>208</v>
      </c>
      <c r="C229" s="33" t="s">
        <v>658</v>
      </c>
      <c r="D229" s="104" t="s">
        <v>659</v>
      </c>
      <c r="E229" s="33" t="s">
        <v>211</v>
      </c>
      <c r="F229" s="33"/>
      <c r="G229" s="33" t="s">
        <v>212</v>
      </c>
      <c r="H229" s="131">
        <v>249</v>
      </c>
      <c r="I229" s="35">
        <v>0.02</v>
      </c>
      <c r="J229" s="126">
        <f t="shared" si="6"/>
        <v>244.01999999999998</v>
      </c>
    </row>
    <row r="230" spans="1:10" ht="157.5">
      <c r="A230" s="33">
        <f t="shared" si="7"/>
        <v>226</v>
      </c>
      <c r="B230" s="33" t="s">
        <v>208</v>
      </c>
      <c r="C230" s="33" t="s">
        <v>660</v>
      </c>
      <c r="D230" s="104" t="s">
        <v>661</v>
      </c>
      <c r="E230" s="33" t="s">
        <v>211</v>
      </c>
      <c r="F230" s="33"/>
      <c r="G230" s="33" t="s">
        <v>212</v>
      </c>
      <c r="H230" s="131">
        <v>799</v>
      </c>
      <c r="I230" s="35">
        <v>0.02</v>
      </c>
      <c r="J230" s="126">
        <f t="shared" si="6"/>
        <v>783.02</v>
      </c>
    </row>
    <row r="231" spans="1:10" ht="94.5">
      <c r="A231" s="33">
        <f t="shared" si="7"/>
        <v>227</v>
      </c>
      <c r="B231" s="33" t="s">
        <v>208</v>
      </c>
      <c r="C231" s="33" t="s">
        <v>662</v>
      </c>
      <c r="D231" s="104" t="s">
        <v>663</v>
      </c>
      <c r="E231" s="33" t="s">
        <v>211</v>
      </c>
      <c r="F231" s="33"/>
      <c r="G231" s="33" t="s">
        <v>212</v>
      </c>
      <c r="H231" s="131">
        <v>199</v>
      </c>
      <c r="I231" s="35">
        <v>0.02</v>
      </c>
      <c r="J231" s="126">
        <f t="shared" si="6"/>
        <v>195.02</v>
      </c>
    </row>
    <row r="232" spans="1:10" ht="141.75">
      <c r="A232" s="33">
        <f t="shared" si="7"/>
        <v>228</v>
      </c>
      <c r="B232" s="33" t="s">
        <v>208</v>
      </c>
      <c r="C232" s="33" t="s">
        <v>664</v>
      </c>
      <c r="D232" s="104" t="s">
        <v>665</v>
      </c>
      <c r="E232" s="33" t="s">
        <v>211</v>
      </c>
      <c r="F232" s="33"/>
      <c r="G232" s="33" t="s">
        <v>212</v>
      </c>
      <c r="H232" s="131">
        <v>599</v>
      </c>
      <c r="I232" s="35">
        <v>0.02</v>
      </c>
      <c r="J232" s="126">
        <f t="shared" si="6"/>
        <v>587.02</v>
      </c>
    </row>
    <row r="233" spans="1:10" ht="141.75">
      <c r="A233" s="33">
        <f t="shared" si="7"/>
        <v>229</v>
      </c>
      <c r="B233" s="33" t="s">
        <v>208</v>
      </c>
      <c r="C233" s="33" t="s">
        <v>666</v>
      </c>
      <c r="D233" s="104" t="s">
        <v>665</v>
      </c>
      <c r="E233" s="33" t="s">
        <v>211</v>
      </c>
      <c r="F233" s="33"/>
      <c r="G233" s="33" t="s">
        <v>212</v>
      </c>
      <c r="H233" s="131">
        <v>5990</v>
      </c>
      <c r="I233" s="35">
        <v>0.02</v>
      </c>
      <c r="J233" s="126">
        <f t="shared" si="6"/>
        <v>5870.2</v>
      </c>
    </row>
    <row r="234" spans="1:10" ht="126">
      <c r="A234" s="33">
        <f t="shared" si="7"/>
        <v>230</v>
      </c>
      <c r="B234" s="33" t="s">
        <v>208</v>
      </c>
      <c r="C234" s="33" t="s">
        <v>667</v>
      </c>
      <c r="D234" s="104" t="s">
        <v>668</v>
      </c>
      <c r="E234" s="33" t="s">
        <v>211</v>
      </c>
      <c r="F234" s="33"/>
      <c r="G234" s="33" t="s">
        <v>212</v>
      </c>
      <c r="H234" s="131">
        <v>699</v>
      </c>
      <c r="I234" s="35">
        <v>0.02</v>
      </c>
      <c r="J234" s="126">
        <f t="shared" si="6"/>
        <v>685.02</v>
      </c>
    </row>
    <row r="235" spans="1:10" ht="126">
      <c r="A235" s="33">
        <f t="shared" si="7"/>
        <v>231</v>
      </c>
      <c r="B235" s="33" t="s">
        <v>208</v>
      </c>
      <c r="C235" s="33" t="s">
        <v>669</v>
      </c>
      <c r="D235" s="104" t="s">
        <v>670</v>
      </c>
      <c r="E235" s="33" t="s">
        <v>211</v>
      </c>
      <c r="F235" s="33"/>
      <c r="G235" s="33" t="s">
        <v>212</v>
      </c>
      <c r="H235" s="131">
        <v>1249</v>
      </c>
      <c r="I235" s="35">
        <v>0.02</v>
      </c>
      <c r="J235" s="126">
        <f t="shared" si="6"/>
        <v>1224.02</v>
      </c>
    </row>
    <row r="236" spans="1:10" ht="141.75">
      <c r="A236" s="33">
        <f t="shared" si="7"/>
        <v>232</v>
      </c>
      <c r="B236" s="33" t="s">
        <v>208</v>
      </c>
      <c r="C236" s="33" t="s">
        <v>671</v>
      </c>
      <c r="D236" s="104" t="s">
        <v>672</v>
      </c>
      <c r="E236" s="33" t="s">
        <v>211</v>
      </c>
      <c r="F236" s="33"/>
      <c r="G236" s="33" t="s">
        <v>212</v>
      </c>
      <c r="H236" s="131">
        <v>799</v>
      </c>
      <c r="I236" s="35">
        <v>0.02</v>
      </c>
      <c r="J236" s="126">
        <f t="shared" si="6"/>
        <v>783.02</v>
      </c>
    </row>
    <row r="237" spans="1:10" ht="63">
      <c r="A237" s="33">
        <f t="shared" si="7"/>
        <v>233</v>
      </c>
      <c r="B237" s="33" t="s">
        <v>208</v>
      </c>
      <c r="C237" s="33" t="s">
        <v>673</v>
      </c>
      <c r="D237" s="104" t="s">
        <v>674</v>
      </c>
      <c r="E237" s="33" t="s">
        <v>211</v>
      </c>
      <c r="F237" s="33"/>
      <c r="G237" s="33" t="s">
        <v>212</v>
      </c>
      <c r="H237" s="131">
        <v>369</v>
      </c>
      <c r="I237" s="35">
        <v>0.02</v>
      </c>
      <c r="J237" s="126">
        <f t="shared" si="6"/>
        <v>361.62</v>
      </c>
    </row>
    <row r="238" spans="1:10" ht="78.75">
      <c r="A238" s="33">
        <f t="shared" si="7"/>
        <v>234</v>
      </c>
      <c r="B238" s="33" t="s">
        <v>208</v>
      </c>
      <c r="C238" s="33" t="s">
        <v>675</v>
      </c>
      <c r="D238" s="104" t="s">
        <v>676</v>
      </c>
      <c r="E238" s="33" t="s">
        <v>211</v>
      </c>
      <c r="F238" s="33"/>
      <c r="G238" s="33" t="s">
        <v>212</v>
      </c>
      <c r="H238" s="131">
        <v>199</v>
      </c>
      <c r="I238" s="35">
        <v>0.02</v>
      </c>
      <c r="J238" s="126">
        <f t="shared" si="6"/>
        <v>195.02</v>
      </c>
    </row>
    <row r="239" spans="1:10" ht="78.75">
      <c r="A239" s="33">
        <f t="shared" si="7"/>
        <v>235</v>
      </c>
      <c r="B239" s="33" t="s">
        <v>208</v>
      </c>
      <c r="C239" s="33" t="s">
        <v>677</v>
      </c>
      <c r="D239" s="104" t="s">
        <v>678</v>
      </c>
      <c r="E239" s="33" t="s">
        <v>211</v>
      </c>
      <c r="F239" s="33"/>
      <c r="G239" s="33" t="s">
        <v>212</v>
      </c>
      <c r="H239" s="131">
        <v>24</v>
      </c>
      <c r="I239" s="35">
        <v>0.02</v>
      </c>
      <c r="J239" s="126">
        <f t="shared" si="6"/>
        <v>23.52</v>
      </c>
    </row>
    <row r="240" spans="1:10" ht="31.5">
      <c r="A240" s="33">
        <f t="shared" si="7"/>
        <v>236</v>
      </c>
      <c r="B240" s="33" t="s">
        <v>208</v>
      </c>
      <c r="C240" s="33" t="s">
        <v>679</v>
      </c>
      <c r="D240" s="104" t="s">
        <v>680</v>
      </c>
      <c r="E240" s="33" t="s">
        <v>211</v>
      </c>
      <c r="F240" s="33"/>
      <c r="G240" s="33" t="s">
        <v>212</v>
      </c>
      <c r="H240" s="131">
        <v>49</v>
      </c>
      <c r="I240" s="35">
        <v>0.02</v>
      </c>
      <c r="J240" s="126">
        <f t="shared" si="6"/>
        <v>48.019999999999996</v>
      </c>
    </row>
    <row r="241" spans="1:10" ht="15.75">
      <c r="A241" s="33">
        <f t="shared" si="7"/>
        <v>237</v>
      </c>
      <c r="B241" s="33" t="s">
        <v>208</v>
      </c>
      <c r="C241" s="33" t="s">
        <v>681</v>
      </c>
      <c r="D241" s="104" t="s">
        <v>682</v>
      </c>
      <c r="E241" s="33" t="s">
        <v>211</v>
      </c>
      <c r="F241" s="33"/>
      <c r="G241" s="33" t="s">
        <v>212</v>
      </c>
      <c r="H241" s="131">
        <v>19</v>
      </c>
      <c r="I241" s="35">
        <v>0.02</v>
      </c>
      <c r="J241" s="126">
        <f t="shared" si="6"/>
        <v>18.62</v>
      </c>
    </row>
    <row r="242" spans="1:10" ht="15.75">
      <c r="A242" s="33">
        <f t="shared" si="7"/>
        <v>238</v>
      </c>
      <c r="B242" s="33" t="s">
        <v>208</v>
      </c>
      <c r="C242" s="33" t="s">
        <v>683</v>
      </c>
      <c r="D242" s="104" t="s">
        <v>684</v>
      </c>
      <c r="E242" s="33" t="s">
        <v>211</v>
      </c>
      <c r="F242" s="33"/>
      <c r="G242" s="33" t="s">
        <v>212</v>
      </c>
      <c r="H242" s="131">
        <v>145</v>
      </c>
      <c r="I242" s="35">
        <v>0.02</v>
      </c>
      <c r="J242" s="126">
        <f t="shared" si="6"/>
        <v>142.1</v>
      </c>
    </row>
    <row r="243" spans="1:10" ht="63">
      <c r="A243" s="33">
        <f t="shared" si="7"/>
        <v>239</v>
      </c>
      <c r="B243" s="33" t="s">
        <v>208</v>
      </c>
      <c r="C243" s="33" t="s">
        <v>685</v>
      </c>
      <c r="D243" s="104" t="s">
        <v>686</v>
      </c>
      <c r="E243" s="33" t="s">
        <v>211</v>
      </c>
      <c r="F243" s="33"/>
      <c r="G243" s="33" t="s">
        <v>212</v>
      </c>
      <c r="H243" s="131">
        <v>19</v>
      </c>
      <c r="I243" s="35">
        <v>0.02</v>
      </c>
      <c r="J243" s="126">
        <f t="shared" si="6"/>
        <v>18.62</v>
      </c>
    </row>
    <row r="244" spans="1:10" ht="15.75">
      <c r="A244" s="33">
        <f t="shared" si="7"/>
        <v>240</v>
      </c>
      <c r="B244" s="33" t="s">
        <v>208</v>
      </c>
      <c r="C244" s="33" t="s">
        <v>687</v>
      </c>
      <c r="D244" s="104" t="s">
        <v>688</v>
      </c>
      <c r="E244" s="33" t="s">
        <v>211</v>
      </c>
      <c r="F244" s="33"/>
      <c r="G244" s="33" t="s">
        <v>212</v>
      </c>
      <c r="H244" s="131">
        <v>19</v>
      </c>
      <c r="I244" s="35">
        <v>0.02</v>
      </c>
      <c r="J244" s="126">
        <f t="shared" si="6"/>
        <v>18.62</v>
      </c>
    </row>
    <row r="245" spans="1:10" ht="15.75">
      <c r="A245" s="33">
        <f t="shared" si="7"/>
        <v>241</v>
      </c>
      <c r="B245" s="33" t="s">
        <v>208</v>
      </c>
      <c r="C245" s="33" t="s">
        <v>689</v>
      </c>
      <c r="D245" s="104" t="s">
        <v>690</v>
      </c>
      <c r="E245" s="33" t="s">
        <v>211</v>
      </c>
      <c r="F245" s="33"/>
      <c r="G245" s="33" t="s">
        <v>212</v>
      </c>
      <c r="H245" s="131">
        <v>19</v>
      </c>
      <c r="I245" s="35">
        <v>0.02</v>
      </c>
      <c r="J245" s="126">
        <f t="shared" si="6"/>
        <v>18.62</v>
      </c>
    </row>
    <row r="246" spans="1:10" ht="15.75">
      <c r="A246" s="33">
        <f t="shared" si="7"/>
        <v>242</v>
      </c>
      <c r="B246" s="33" t="s">
        <v>208</v>
      </c>
      <c r="C246" s="33" t="s">
        <v>691</v>
      </c>
      <c r="D246" s="104" t="s">
        <v>692</v>
      </c>
      <c r="E246" s="33" t="s">
        <v>211</v>
      </c>
      <c r="F246" s="33"/>
      <c r="G246" s="33" t="s">
        <v>212</v>
      </c>
      <c r="H246" s="131">
        <v>11</v>
      </c>
      <c r="I246" s="35">
        <v>0.02</v>
      </c>
      <c r="J246" s="126">
        <f t="shared" si="6"/>
        <v>10.78</v>
      </c>
    </row>
    <row r="247" spans="1:10" ht="15.75">
      <c r="A247" s="33">
        <f t="shared" si="7"/>
        <v>243</v>
      </c>
      <c r="B247" s="33" t="s">
        <v>208</v>
      </c>
      <c r="C247" s="33" t="s">
        <v>693</v>
      </c>
      <c r="D247" s="104" t="s">
        <v>694</v>
      </c>
      <c r="E247" s="33" t="s">
        <v>211</v>
      </c>
      <c r="F247" s="33"/>
      <c r="G247" s="33" t="s">
        <v>212</v>
      </c>
      <c r="H247" s="131">
        <v>9</v>
      </c>
      <c r="I247" s="35">
        <v>0.02</v>
      </c>
      <c r="J247" s="126">
        <f t="shared" si="6"/>
        <v>8.82</v>
      </c>
    </row>
    <row r="248" spans="1:10" ht="31.5">
      <c r="A248" s="33">
        <f t="shared" si="7"/>
        <v>244</v>
      </c>
      <c r="B248" s="33" t="s">
        <v>208</v>
      </c>
      <c r="C248" s="33" t="s">
        <v>695</v>
      </c>
      <c r="D248" s="104" t="s">
        <v>696</v>
      </c>
      <c r="E248" s="33" t="s">
        <v>211</v>
      </c>
      <c r="F248" s="33"/>
      <c r="G248" s="33" t="s">
        <v>212</v>
      </c>
      <c r="H248" s="131">
        <v>24</v>
      </c>
      <c r="I248" s="35">
        <v>0.02</v>
      </c>
      <c r="J248" s="126">
        <f t="shared" si="6"/>
        <v>23.52</v>
      </c>
    </row>
    <row r="249" spans="1:10" ht="63">
      <c r="A249" s="33">
        <f t="shared" si="7"/>
        <v>245</v>
      </c>
      <c r="B249" s="33" t="s">
        <v>208</v>
      </c>
      <c r="C249" s="33" t="s">
        <v>697</v>
      </c>
      <c r="D249" s="104" t="s">
        <v>698</v>
      </c>
      <c r="E249" s="33" t="s">
        <v>211</v>
      </c>
      <c r="F249" s="33"/>
      <c r="G249" s="33" t="s">
        <v>212</v>
      </c>
      <c r="H249" s="131">
        <v>19</v>
      </c>
      <c r="I249" s="35">
        <v>0.02</v>
      </c>
      <c r="J249" s="126">
        <f t="shared" si="6"/>
        <v>18.62</v>
      </c>
    </row>
    <row r="250" spans="1:10" ht="47.25">
      <c r="A250" s="33">
        <f t="shared" si="7"/>
        <v>246</v>
      </c>
      <c r="B250" s="33" t="s">
        <v>208</v>
      </c>
      <c r="C250" s="33" t="s">
        <v>699</v>
      </c>
      <c r="D250" s="104" t="s">
        <v>700</v>
      </c>
      <c r="E250" s="33" t="s">
        <v>211</v>
      </c>
      <c r="F250" s="33"/>
      <c r="G250" s="33" t="s">
        <v>212</v>
      </c>
      <c r="H250" s="131">
        <v>24</v>
      </c>
      <c r="I250" s="35">
        <v>0.02</v>
      </c>
      <c r="J250" s="126">
        <f t="shared" si="6"/>
        <v>23.52</v>
      </c>
    </row>
    <row r="251" spans="1:10" ht="15.75">
      <c r="A251" s="33">
        <f t="shared" si="7"/>
        <v>247</v>
      </c>
      <c r="B251" s="33" t="s">
        <v>208</v>
      </c>
      <c r="C251" s="33" t="s">
        <v>701</v>
      </c>
      <c r="D251" s="104" t="s">
        <v>702</v>
      </c>
      <c r="E251" s="33" t="s">
        <v>211</v>
      </c>
      <c r="F251" s="33"/>
      <c r="G251" s="33" t="s">
        <v>212</v>
      </c>
      <c r="H251" s="131">
        <v>19</v>
      </c>
      <c r="I251" s="35">
        <v>0.02</v>
      </c>
      <c r="J251" s="126">
        <f t="shared" si="6"/>
        <v>18.62</v>
      </c>
    </row>
    <row r="252" spans="1:10" ht="47.25">
      <c r="A252" s="33">
        <f t="shared" si="7"/>
        <v>248</v>
      </c>
      <c r="B252" s="33" t="s">
        <v>208</v>
      </c>
      <c r="C252" s="33" t="s">
        <v>703</v>
      </c>
      <c r="D252" s="104" t="s">
        <v>704</v>
      </c>
      <c r="E252" s="33" t="s">
        <v>211</v>
      </c>
      <c r="F252" s="33"/>
      <c r="G252" s="33" t="s">
        <v>212</v>
      </c>
      <c r="H252" s="131">
        <v>19</v>
      </c>
      <c r="I252" s="35">
        <v>0.02</v>
      </c>
      <c r="J252" s="126">
        <f t="shared" si="6"/>
        <v>18.62</v>
      </c>
    </row>
    <row r="253" spans="1:10" ht="15.75">
      <c r="A253" s="33">
        <f t="shared" si="7"/>
        <v>249</v>
      </c>
      <c r="B253" s="33" t="s">
        <v>208</v>
      </c>
      <c r="C253" s="33" t="s">
        <v>705</v>
      </c>
      <c r="D253" s="104" t="s">
        <v>706</v>
      </c>
      <c r="E253" s="33" t="s">
        <v>211</v>
      </c>
      <c r="F253" s="33"/>
      <c r="G253" s="33" t="s">
        <v>212</v>
      </c>
      <c r="H253" s="131">
        <v>19</v>
      </c>
      <c r="I253" s="35">
        <v>0.02</v>
      </c>
      <c r="J253" s="126">
        <f t="shared" si="6"/>
        <v>18.62</v>
      </c>
    </row>
    <row r="254" spans="1:10" ht="15.75">
      <c r="A254" s="33">
        <f t="shared" si="7"/>
        <v>250</v>
      </c>
      <c r="B254" s="33" t="s">
        <v>208</v>
      </c>
      <c r="C254" s="33" t="s">
        <v>707</v>
      </c>
      <c r="D254" s="104" t="s">
        <v>708</v>
      </c>
      <c r="E254" s="33" t="s">
        <v>211</v>
      </c>
      <c r="F254" s="33"/>
      <c r="G254" s="33" t="s">
        <v>212</v>
      </c>
      <c r="H254" s="131">
        <v>19</v>
      </c>
      <c r="I254" s="35">
        <v>0.02</v>
      </c>
      <c r="J254" s="126">
        <f t="shared" si="6"/>
        <v>18.62</v>
      </c>
    </row>
    <row r="255" spans="1:10" ht="15.75">
      <c r="A255" s="33">
        <f t="shared" si="7"/>
        <v>251</v>
      </c>
      <c r="B255" s="33" t="s">
        <v>208</v>
      </c>
      <c r="C255" s="33" t="s">
        <v>709</v>
      </c>
      <c r="D255" s="104" t="s">
        <v>710</v>
      </c>
      <c r="E255" s="33" t="s">
        <v>211</v>
      </c>
      <c r="F255" s="33"/>
      <c r="G255" s="33" t="s">
        <v>212</v>
      </c>
      <c r="H255" s="131">
        <v>249</v>
      </c>
      <c r="I255" s="35">
        <v>0.02</v>
      </c>
      <c r="J255" s="126">
        <f t="shared" si="6"/>
        <v>244.01999999999998</v>
      </c>
    </row>
    <row r="256" spans="1:10" ht="31.5">
      <c r="A256" s="33">
        <f t="shared" si="7"/>
        <v>252</v>
      </c>
      <c r="B256" s="33" t="s">
        <v>208</v>
      </c>
      <c r="C256" s="33" t="s">
        <v>711</v>
      </c>
      <c r="D256" s="104" t="s">
        <v>712</v>
      </c>
      <c r="E256" s="33" t="s">
        <v>211</v>
      </c>
      <c r="F256" s="33"/>
      <c r="G256" s="33" t="s">
        <v>212</v>
      </c>
      <c r="H256" s="131">
        <v>99</v>
      </c>
      <c r="I256" s="35">
        <v>0.02</v>
      </c>
      <c r="J256" s="126">
        <f t="shared" si="6"/>
        <v>97.02</v>
      </c>
    </row>
    <row r="257" spans="1:10" ht="31.5">
      <c r="A257" s="33">
        <f t="shared" si="7"/>
        <v>253</v>
      </c>
      <c r="B257" s="33" t="s">
        <v>208</v>
      </c>
      <c r="C257" s="33" t="s">
        <v>713</v>
      </c>
      <c r="D257" s="104" t="s">
        <v>714</v>
      </c>
      <c r="E257" s="33" t="s">
        <v>211</v>
      </c>
      <c r="F257" s="33"/>
      <c r="G257" s="33" t="s">
        <v>212</v>
      </c>
      <c r="H257" s="131">
        <v>149</v>
      </c>
      <c r="I257" s="35">
        <v>0.02</v>
      </c>
      <c r="J257" s="126">
        <f t="shared" si="6"/>
        <v>146.02000000000001</v>
      </c>
    </row>
    <row r="258" spans="1:10" ht="15.75">
      <c r="A258" s="33">
        <f t="shared" si="7"/>
        <v>254</v>
      </c>
      <c r="B258" s="33" t="s">
        <v>208</v>
      </c>
      <c r="C258" s="33" t="s">
        <v>715</v>
      </c>
      <c r="D258" s="104" t="s">
        <v>716</v>
      </c>
      <c r="E258" s="33" t="s">
        <v>211</v>
      </c>
      <c r="F258" s="33"/>
      <c r="G258" s="33" t="s">
        <v>212</v>
      </c>
      <c r="H258" s="131">
        <v>229</v>
      </c>
      <c r="I258" s="35">
        <v>0.02</v>
      </c>
      <c r="J258" s="126">
        <f t="shared" si="6"/>
        <v>224.42</v>
      </c>
    </row>
    <row r="259" spans="1:10" ht="31.5">
      <c r="A259" s="33">
        <f t="shared" si="7"/>
        <v>255</v>
      </c>
      <c r="B259" s="33" t="s">
        <v>208</v>
      </c>
      <c r="C259" s="33" t="s">
        <v>717</v>
      </c>
      <c r="D259" s="104" t="s">
        <v>718</v>
      </c>
      <c r="E259" s="33" t="s">
        <v>211</v>
      </c>
      <c r="F259" s="33"/>
      <c r="G259" s="33" t="s">
        <v>212</v>
      </c>
      <c r="H259" s="131">
        <v>299</v>
      </c>
      <c r="I259" s="35">
        <v>0.02</v>
      </c>
      <c r="J259" s="126">
        <f t="shared" si="6"/>
        <v>293.02</v>
      </c>
    </row>
    <row r="260" spans="1:10" ht="31.5">
      <c r="A260" s="33">
        <f t="shared" si="7"/>
        <v>256</v>
      </c>
      <c r="B260" s="33" t="s">
        <v>208</v>
      </c>
      <c r="C260" s="33" t="s">
        <v>719</v>
      </c>
      <c r="D260" s="104" t="s">
        <v>720</v>
      </c>
      <c r="E260" s="33" t="s">
        <v>211</v>
      </c>
      <c r="F260" s="33"/>
      <c r="G260" s="33" t="s">
        <v>212</v>
      </c>
      <c r="H260" s="131">
        <v>249</v>
      </c>
      <c r="I260" s="35">
        <v>0.02</v>
      </c>
      <c r="J260" s="126">
        <f t="shared" si="6"/>
        <v>244.01999999999998</v>
      </c>
    </row>
    <row r="261" spans="1:10" ht="15.75">
      <c r="A261" s="33">
        <f t="shared" si="7"/>
        <v>257</v>
      </c>
      <c r="B261" s="33" t="s">
        <v>208</v>
      </c>
      <c r="C261" s="33" t="s">
        <v>721</v>
      </c>
      <c r="D261" s="104" t="s">
        <v>722</v>
      </c>
      <c r="E261" s="33" t="s">
        <v>211</v>
      </c>
      <c r="F261" s="33"/>
      <c r="G261" s="33" t="s">
        <v>212</v>
      </c>
      <c r="H261" s="131">
        <v>49</v>
      </c>
      <c r="I261" s="35">
        <v>0.02</v>
      </c>
      <c r="J261" s="126">
        <f t="shared" si="6"/>
        <v>48.019999999999996</v>
      </c>
    </row>
    <row r="262" spans="1:10" ht="15.75">
      <c r="A262" s="33">
        <f t="shared" si="7"/>
        <v>258</v>
      </c>
      <c r="B262" s="33" t="s">
        <v>208</v>
      </c>
      <c r="C262" s="33" t="s">
        <v>723</v>
      </c>
      <c r="D262" s="104" t="s">
        <v>724</v>
      </c>
      <c r="E262" s="33" t="s">
        <v>211</v>
      </c>
      <c r="F262" s="33"/>
      <c r="G262" s="33" t="s">
        <v>212</v>
      </c>
      <c r="H262" s="131">
        <v>99</v>
      </c>
      <c r="I262" s="35">
        <v>0.02</v>
      </c>
      <c r="J262" s="126">
        <f t="shared" ref="J262:J325" si="8">H262*(1-I262)</f>
        <v>97.02</v>
      </c>
    </row>
    <row r="263" spans="1:10" ht="15.75">
      <c r="A263" s="33">
        <f t="shared" ref="A263:A326" si="9">A262+1</f>
        <v>259</v>
      </c>
      <c r="B263" s="33" t="s">
        <v>208</v>
      </c>
      <c r="C263" s="33" t="s">
        <v>725</v>
      </c>
      <c r="D263" s="104" t="s">
        <v>726</v>
      </c>
      <c r="E263" s="33" t="s">
        <v>211</v>
      </c>
      <c r="F263" s="33"/>
      <c r="G263" s="33" t="s">
        <v>212</v>
      </c>
      <c r="H263" s="131">
        <v>79</v>
      </c>
      <c r="I263" s="35">
        <v>0.02</v>
      </c>
      <c r="J263" s="126">
        <f t="shared" si="8"/>
        <v>77.42</v>
      </c>
    </row>
    <row r="264" spans="1:10" ht="15.75">
      <c r="A264" s="33">
        <f t="shared" si="9"/>
        <v>260</v>
      </c>
      <c r="B264" s="33" t="s">
        <v>208</v>
      </c>
      <c r="C264" s="33" t="s">
        <v>727</v>
      </c>
      <c r="D264" s="104" t="s">
        <v>728</v>
      </c>
      <c r="E264" s="33" t="s">
        <v>211</v>
      </c>
      <c r="F264" s="33"/>
      <c r="G264" s="33" t="s">
        <v>212</v>
      </c>
      <c r="H264" s="131">
        <v>49</v>
      </c>
      <c r="I264" s="35">
        <v>0.02</v>
      </c>
      <c r="J264" s="126">
        <f t="shared" si="8"/>
        <v>48.019999999999996</v>
      </c>
    </row>
    <row r="265" spans="1:10" ht="31.5">
      <c r="A265" s="33">
        <f t="shared" si="9"/>
        <v>261</v>
      </c>
      <c r="B265" s="33" t="s">
        <v>208</v>
      </c>
      <c r="C265" s="33" t="s">
        <v>729</v>
      </c>
      <c r="D265" s="104" t="s">
        <v>730</v>
      </c>
      <c r="E265" s="33" t="s">
        <v>211</v>
      </c>
      <c r="F265" s="33"/>
      <c r="G265" s="33" t="s">
        <v>212</v>
      </c>
      <c r="H265" s="131">
        <v>149</v>
      </c>
      <c r="I265" s="35">
        <v>0.02</v>
      </c>
      <c r="J265" s="126">
        <f t="shared" si="8"/>
        <v>146.02000000000001</v>
      </c>
    </row>
    <row r="266" spans="1:10" ht="31.5">
      <c r="A266" s="33">
        <f t="shared" si="9"/>
        <v>262</v>
      </c>
      <c r="B266" s="33" t="s">
        <v>208</v>
      </c>
      <c r="C266" s="33" t="s">
        <v>731</v>
      </c>
      <c r="D266" s="104" t="s">
        <v>732</v>
      </c>
      <c r="E266" s="33" t="s">
        <v>211</v>
      </c>
      <c r="F266" s="33"/>
      <c r="G266" s="33" t="s">
        <v>212</v>
      </c>
      <c r="H266" s="131">
        <v>199</v>
      </c>
      <c r="I266" s="35">
        <v>0.02</v>
      </c>
      <c r="J266" s="126">
        <f t="shared" si="8"/>
        <v>195.02</v>
      </c>
    </row>
    <row r="267" spans="1:10" ht="31.5">
      <c r="A267" s="33">
        <f t="shared" si="9"/>
        <v>263</v>
      </c>
      <c r="B267" s="33" t="s">
        <v>208</v>
      </c>
      <c r="C267" s="33" t="s">
        <v>733</v>
      </c>
      <c r="D267" s="104" t="s">
        <v>734</v>
      </c>
      <c r="E267" s="33" t="s">
        <v>211</v>
      </c>
      <c r="F267" s="33"/>
      <c r="G267" s="33" t="s">
        <v>212</v>
      </c>
      <c r="H267" s="131">
        <v>149</v>
      </c>
      <c r="I267" s="35">
        <v>0.02</v>
      </c>
      <c r="J267" s="126">
        <f t="shared" si="8"/>
        <v>146.02000000000001</v>
      </c>
    </row>
    <row r="268" spans="1:10" ht="15.75">
      <c r="A268" s="33">
        <f t="shared" si="9"/>
        <v>264</v>
      </c>
      <c r="B268" s="33" t="s">
        <v>208</v>
      </c>
      <c r="C268" s="33" t="s">
        <v>735</v>
      </c>
      <c r="D268" s="104" t="s">
        <v>736</v>
      </c>
      <c r="E268" s="33" t="s">
        <v>211</v>
      </c>
      <c r="F268" s="33"/>
      <c r="G268" s="33" t="s">
        <v>212</v>
      </c>
      <c r="H268" s="131">
        <v>29</v>
      </c>
      <c r="I268" s="35">
        <v>0.02</v>
      </c>
      <c r="J268" s="126">
        <f t="shared" si="8"/>
        <v>28.419999999999998</v>
      </c>
    </row>
    <row r="269" spans="1:10" ht="15.75">
      <c r="A269" s="33">
        <f t="shared" si="9"/>
        <v>265</v>
      </c>
      <c r="B269" s="33" t="s">
        <v>208</v>
      </c>
      <c r="C269" s="33" t="s">
        <v>737</v>
      </c>
      <c r="D269" s="104" t="s">
        <v>738</v>
      </c>
      <c r="E269" s="33" t="s">
        <v>211</v>
      </c>
      <c r="F269" s="33"/>
      <c r="G269" s="33" t="s">
        <v>212</v>
      </c>
      <c r="H269" s="131">
        <v>99</v>
      </c>
      <c r="I269" s="35">
        <v>0.02</v>
      </c>
      <c r="J269" s="126">
        <f t="shared" si="8"/>
        <v>97.02</v>
      </c>
    </row>
    <row r="270" spans="1:10" ht="31.5">
      <c r="A270" s="33">
        <f t="shared" si="9"/>
        <v>266</v>
      </c>
      <c r="B270" s="33" t="s">
        <v>208</v>
      </c>
      <c r="C270" s="33" t="s">
        <v>739</v>
      </c>
      <c r="D270" s="104" t="s">
        <v>740</v>
      </c>
      <c r="E270" s="33" t="s">
        <v>211</v>
      </c>
      <c r="F270" s="33"/>
      <c r="G270" s="33" t="s">
        <v>212</v>
      </c>
      <c r="H270" s="131">
        <v>149</v>
      </c>
      <c r="I270" s="35">
        <v>0.02</v>
      </c>
      <c r="J270" s="126">
        <f t="shared" si="8"/>
        <v>146.02000000000001</v>
      </c>
    </row>
    <row r="271" spans="1:10" ht="31.5">
      <c r="A271" s="33">
        <f t="shared" si="9"/>
        <v>267</v>
      </c>
      <c r="B271" s="33" t="s">
        <v>208</v>
      </c>
      <c r="C271" s="33" t="s">
        <v>741</v>
      </c>
      <c r="D271" s="104" t="s">
        <v>742</v>
      </c>
      <c r="E271" s="33" t="s">
        <v>211</v>
      </c>
      <c r="F271" s="33"/>
      <c r="G271" s="33" t="s">
        <v>212</v>
      </c>
      <c r="H271" s="131">
        <v>199</v>
      </c>
      <c r="I271" s="35">
        <v>0.02</v>
      </c>
      <c r="J271" s="126">
        <f t="shared" si="8"/>
        <v>195.02</v>
      </c>
    </row>
    <row r="272" spans="1:10" ht="31.5">
      <c r="A272" s="33">
        <f t="shared" si="9"/>
        <v>268</v>
      </c>
      <c r="B272" s="33" t="s">
        <v>208</v>
      </c>
      <c r="C272" s="33" t="s">
        <v>743</v>
      </c>
      <c r="D272" s="104" t="s">
        <v>744</v>
      </c>
      <c r="E272" s="33" t="s">
        <v>211</v>
      </c>
      <c r="F272" s="33"/>
      <c r="G272" s="33" t="s">
        <v>212</v>
      </c>
      <c r="H272" s="131">
        <v>199</v>
      </c>
      <c r="I272" s="35">
        <v>0.02</v>
      </c>
      <c r="J272" s="126">
        <f t="shared" si="8"/>
        <v>195.02</v>
      </c>
    </row>
    <row r="273" spans="1:10" ht="31.5">
      <c r="A273" s="33">
        <f t="shared" si="9"/>
        <v>269</v>
      </c>
      <c r="B273" s="33" t="s">
        <v>208</v>
      </c>
      <c r="C273" s="33" t="s">
        <v>745</v>
      </c>
      <c r="D273" s="104" t="s">
        <v>746</v>
      </c>
      <c r="E273" s="33" t="s">
        <v>211</v>
      </c>
      <c r="F273" s="33"/>
      <c r="G273" s="33" t="s">
        <v>212</v>
      </c>
      <c r="H273" s="131">
        <v>199</v>
      </c>
      <c r="I273" s="35">
        <v>0.02</v>
      </c>
      <c r="J273" s="126">
        <f t="shared" si="8"/>
        <v>195.02</v>
      </c>
    </row>
    <row r="274" spans="1:10" ht="47.25">
      <c r="A274" s="33">
        <f t="shared" si="9"/>
        <v>270</v>
      </c>
      <c r="B274" s="33" t="s">
        <v>208</v>
      </c>
      <c r="C274" s="33" t="s">
        <v>747</v>
      </c>
      <c r="D274" s="104" t="s">
        <v>748</v>
      </c>
      <c r="E274" s="33" t="s">
        <v>211</v>
      </c>
      <c r="F274" s="33"/>
      <c r="G274" s="33" t="s">
        <v>212</v>
      </c>
      <c r="H274" s="131">
        <v>199</v>
      </c>
      <c r="I274" s="35">
        <v>0.02</v>
      </c>
      <c r="J274" s="126">
        <f t="shared" si="8"/>
        <v>195.02</v>
      </c>
    </row>
    <row r="275" spans="1:10" ht="31.5">
      <c r="A275" s="33">
        <f t="shared" si="9"/>
        <v>271</v>
      </c>
      <c r="B275" s="33" t="s">
        <v>208</v>
      </c>
      <c r="C275" s="33" t="s">
        <v>749</v>
      </c>
      <c r="D275" s="104" t="s">
        <v>750</v>
      </c>
      <c r="E275" s="33" t="s">
        <v>211</v>
      </c>
      <c r="F275" s="33"/>
      <c r="G275" s="33" t="s">
        <v>212</v>
      </c>
      <c r="H275" s="131">
        <v>199</v>
      </c>
      <c r="I275" s="35">
        <v>0.02</v>
      </c>
      <c r="J275" s="126">
        <f t="shared" si="8"/>
        <v>195.02</v>
      </c>
    </row>
    <row r="276" spans="1:10" ht="15.75">
      <c r="A276" s="33">
        <f t="shared" si="9"/>
        <v>272</v>
      </c>
      <c r="B276" s="33" t="s">
        <v>208</v>
      </c>
      <c r="C276" s="33" t="s">
        <v>751</v>
      </c>
      <c r="D276" s="104" t="s">
        <v>752</v>
      </c>
      <c r="E276" s="33" t="s">
        <v>211</v>
      </c>
      <c r="F276" s="33"/>
      <c r="G276" s="33" t="s">
        <v>212</v>
      </c>
      <c r="H276" s="131">
        <v>99</v>
      </c>
      <c r="I276" s="35">
        <v>0.02</v>
      </c>
      <c r="J276" s="126">
        <f t="shared" si="8"/>
        <v>97.02</v>
      </c>
    </row>
    <row r="277" spans="1:10" ht="31.5">
      <c r="A277" s="33">
        <f t="shared" si="9"/>
        <v>273</v>
      </c>
      <c r="B277" s="33" t="s">
        <v>208</v>
      </c>
      <c r="C277" s="33" t="s">
        <v>753</v>
      </c>
      <c r="D277" s="104" t="s">
        <v>754</v>
      </c>
      <c r="E277" s="33" t="s">
        <v>211</v>
      </c>
      <c r="F277" s="33"/>
      <c r="G277" s="33" t="s">
        <v>212</v>
      </c>
      <c r="H277" s="131">
        <v>149</v>
      </c>
      <c r="I277" s="35">
        <v>0.02</v>
      </c>
      <c r="J277" s="126">
        <f t="shared" si="8"/>
        <v>146.02000000000001</v>
      </c>
    </row>
    <row r="278" spans="1:10" ht="31.5">
      <c r="A278" s="33">
        <f t="shared" si="9"/>
        <v>274</v>
      </c>
      <c r="B278" s="33" t="s">
        <v>208</v>
      </c>
      <c r="C278" s="33" t="s">
        <v>755</v>
      </c>
      <c r="D278" s="104" t="s">
        <v>756</v>
      </c>
      <c r="E278" s="33" t="s">
        <v>211</v>
      </c>
      <c r="F278" s="33"/>
      <c r="G278" s="33" t="s">
        <v>212</v>
      </c>
      <c r="H278" s="131">
        <v>149</v>
      </c>
      <c r="I278" s="35">
        <v>0.02</v>
      </c>
      <c r="J278" s="126">
        <f t="shared" si="8"/>
        <v>146.02000000000001</v>
      </c>
    </row>
    <row r="279" spans="1:10" ht="47.25">
      <c r="A279" s="33">
        <f t="shared" si="9"/>
        <v>275</v>
      </c>
      <c r="B279" s="33" t="s">
        <v>208</v>
      </c>
      <c r="C279" s="33" t="s">
        <v>757</v>
      </c>
      <c r="D279" s="104" t="s">
        <v>758</v>
      </c>
      <c r="E279" s="33" t="s">
        <v>211</v>
      </c>
      <c r="F279" s="33"/>
      <c r="G279" s="33" t="s">
        <v>212</v>
      </c>
      <c r="H279" s="131">
        <v>149</v>
      </c>
      <c r="I279" s="35">
        <v>0.02</v>
      </c>
      <c r="J279" s="126">
        <f t="shared" si="8"/>
        <v>146.02000000000001</v>
      </c>
    </row>
    <row r="280" spans="1:10" ht="47.25">
      <c r="A280" s="33">
        <f t="shared" si="9"/>
        <v>276</v>
      </c>
      <c r="B280" s="33" t="s">
        <v>208</v>
      </c>
      <c r="C280" s="33" t="s">
        <v>759</v>
      </c>
      <c r="D280" s="104" t="s">
        <v>760</v>
      </c>
      <c r="E280" s="33" t="s">
        <v>211</v>
      </c>
      <c r="F280" s="33"/>
      <c r="G280" s="33" t="s">
        <v>212</v>
      </c>
      <c r="H280" s="131">
        <v>289</v>
      </c>
      <c r="I280" s="35">
        <v>0.02</v>
      </c>
      <c r="J280" s="126">
        <f t="shared" si="8"/>
        <v>283.21999999999997</v>
      </c>
    </row>
    <row r="281" spans="1:10" ht="15.75">
      <c r="A281" s="33">
        <f t="shared" si="9"/>
        <v>277</v>
      </c>
      <c r="B281" s="33" t="s">
        <v>208</v>
      </c>
      <c r="C281" s="33" t="s">
        <v>761</v>
      </c>
      <c r="D281" s="104" t="s">
        <v>762</v>
      </c>
      <c r="E281" s="33" t="s">
        <v>211</v>
      </c>
      <c r="F281" s="33"/>
      <c r="G281" s="33" t="s">
        <v>212</v>
      </c>
      <c r="H281" s="131">
        <v>149</v>
      </c>
      <c r="I281" s="35">
        <v>0.02</v>
      </c>
      <c r="J281" s="126">
        <f t="shared" si="8"/>
        <v>146.02000000000001</v>
      </c>
    </row>
    <row r="282" spans="1:10" ht="15.75">
      <c r="A282" s="33">
        <f t="shared" si="9"/>
        <v>278</v>
      </c>
      <c r="B282" s="33" t="s">
        <v>208</v>
      </c>
      <c r="C282" s="33" t="s">
        <v>763</v>
      </c>
      <c r="D282" s="104" t="s">
        <v>764</v>
      </c>
      <c r="E282" s="33" t="s">
        <v>211</v>
      </c>
      <c r="F282" s="33"/>
      <c r="G282" s="33" t="s">
        <v>212</v>
      </c>
      <c r="H282" s="131">
        <v>79</v>
      </c>
      <c r="I282" s="35">
        <v>0.02</v>
      </c>
      <c r="J282" s="126">
        <f t="shared" si="8"/>
        <v>77.42</v>
      </c>
    </row>
    <row r="283" spans="1:10" ht="31.5">
      <c r="A283" s="33">
        <f t="shared" si="9"/>
        <v>279</v>
      </c>
      <c r="B283" s="33" t="s">
        <v>208</v>
      </c>
      <c r="C283" s="33" t="s">
        <v>765</v>
      </c>
      <c r="D283" s="104" t="s">
        <v>766</v>
      </c>
      <c r="E283" s="33" t="s">
        <v>211</v>
      </c>
      <c r="F283" s="33"/>
      <c r="G283" s="33" t="s">
        <v>212</v>
      </c>
      <c r="H283" s="131">
        <v>149</v>
      </c>
      <c r="I283" s="35">
        <v>0.02</v>
      </c>
      <c r="J283" s="126">
        <f t="shared" si="8"/>
        <v>146.02000000000001</v>
      </c>
    </row>
    <row r="284" spans="1:10" ht="31.5">
      <c r="A284" s="33">
        <f t="shared" si="9"/>
        <v>280</v>
      </c>
      <c r="B284" s="33" t="s">
        <v>208</v>
      </c>
      <c r="C284" s="33" t="s">
        <v>767</v>
      </c>
      <c r="D284" s="104" t="s">
        <v>768</v>
      </c>
      <c r="E284" s="33" t="s">
        <v>211</v>
      </c>
      <c r="F284" s="33"/>
      <c r="G284" s="33" t="s">
        <v>212</v>
      </c>
      <c r="H284" s="131">
        <v>199</v>
      </c>
      <c r="I284" s="35">
        <v>0.02</v>
      </c>
      <c r="J284" s="126">
        <f t="shared" si="8"/>
        <v>195.02</v>
      </c>
    </row>
    <row r="285" spans="1:10" ht="15.75">
      <c r="A285" s="33">
        <f t="shared" si="9"/>
        <v>281</v>
      </c>
      <c r="B285" s="33" t="s">
        <v>208</v>
      </c>
      <c r="C285" s="33" t="s">
        <v>769</v>
      </c>
      <c r="D285" s="104" t="s">
        <v>770</v>
      </c>
      <c r="E285" s="33" t="s">
        <v>211</v>
      </c>
      <c r="F285" s="33"/>
      <c r="G285" s="33" t="s">
        <v>212</v>
      </c>
      <c r="H285" s="131">
        <v>99</v>
      </c>
      <c r="I285" s="35">
        <v>0.02</v>
      </c>
      <c r="J285" s="126">
        <f t="shared" si="8"/>
        <v>97.02</v>
      </c>
    </row>
    <row r="286" spans="1:10" ht="31.5">
      <c r="A286" s="33">
        <f t="shared" si="9"/>
        <v>282</v>
      </c>
      <c r="B286" s="33" t="s">
        <v>208</v>
      </c>
      <c r="C286" s="33" t="s">
        <v>771</v>
      </c>
      <c r="D286" s="104" t="s">
        <v>772</v>
      </c>
      <c r="E286" s="33" t="s">
        <v>211</v>
      </c>
      <c r="F286" s="33"/>
      <c r="G286" s="33" t="s">
        <v>212</v>
      </c>
      <c r="H286" s="131">
        <v>259</v>
      </c>
      <c r="I286" s="35">
        <v>0.02</v>
      </c>
      <c r="J286" s="126">
        <f t="shared" si="8"/>
        <v>253.82</v>
      </c>
    </row>
    <row r="287" spans="1:10" ht="31.5">
      <c r="A287" s="33">
        <f t="shared" si="9"/>
        <v>283</v>
      </c>
      <c r="B287" s="33" t="s">
        <v>208</v>
      </c>
      <c r="C287" s="33" t="s">
        <v>773</v>
      </c>
      <c r="D287" s="104" t="s">
        <v>774</v>
      </c>
      <c r="E287" s="33" t="s">
        <v>211</v>
      </c>
      <c r="F287" s="33"/>
      <c r="G287" s="33" t="s">
        <v>212</v>
      </c>
      <c r="H287" s="131">
        <v>259</v>
      </c>
      <c r="I287" s="35">
        <v>0.02</v>
      </c>
      <c r="J287" s="126">
        <f t="shared" si="8"/>
        <v>253.82</v>
      </c>
    </row>
    <row r="288" spans="1:10" ht="15.75">
      <c r="A288" s="33">
        <f t="shared" si="9"/>
        <v>284</v>
      </c>
      <c r="B288" s="33" t="s">
        <v>208</v>
      </c>
      <c r="C288" s="33" t="s">
        <v>775</v>
      </c>
      <c r="D288" s="104" t="s">
        <v>776</v>
      </c>
      <c r="E288" s="33" t="s">
        <v>211</v>
      </c>
      <c r="F288" s="33"/>
      <c r="G288" s="33" t="s">
        <v>212</v>
      </c>
      <c r="H288" s="131">
        <v>149</v>
      </c>
      <c r="I288" s="35">
        <v>0.02</v>
      </c>
      <c r="J288" s="126">
        <f t="shared" si="8"/>
        <v>146.02000000000001</v>
      </c>
    </row>
    <row r="289" spans="1:10" ht="31.5">
      <c r="A289" s="33">
        <f t="shared" si="9"/>
        <v>285</v>
      </c>
      <c r="B289" s="33" t="s">
        <v>208</v>
      </c>
      <c r="C289" s="33" t="s">
        <v>777</v>
      </c>
      <c r="D289" s="104" t="s">
        <v>778</v>
      </c>
      <c r="E289" s="33" t="s">
        <v>211</v>
      </c>
      <c r="F289" s="33"/>
      <c r="G289" s="33" t="s">
        <v>212</v>
      </c>
      <c r="H289" s="131">
        <v>249</v>
      </c>
      <c r="I289" s="35">
        <v>0.02</v>
      </c>
      <c r="J289" s="126">
        <f t="shared" si="8"/>
        <v>244.01999999999998</v>
      </c>
    </row>
    <row r="290" spans="1:10" ht="31.5">
      <c r="A290" s="33">
        <f t="shared" si="9"/>
        <v>286</v>
      </c>
      <c r="B290" s="33" t="s">
        <v>208</v>
      </c>
      <c r="C290" s="33" t="s">
        <v>779</v>
      </c>
      <c r="D290" s="104" t="s">
        <v>780</v>
      </c>
      <c r="E290" s="33" t="s">
        <v>211</v>
      </c>
      <c r="F290" s="33"/>
      <c r="G290" s="33" t="s">
        <v>212</v>
      </c>
      <c r="H290" s="131">
        <v>249</v>
      </c>
      <c r="I290" s="35">
        <v>0.02</v>
      </c>
      <c r="J290" s="126">
        <f t="shared" si="8"/>
        <v>244.01999999999998</v>
      </c>
    </row>
    <row r="291" spans="1:10" ht="15.75">
      <c r="A291" s="33">
        <f t="shared" si="9"/>
        <v>287</v>
      </c>
      <c r="B291" s="33" t="s">
        <v>208</v>
      </c>
      <c r="C291" s="33" t="s">
        <v>781</v>
      </c>
      <c r="D291" s="104" t="s">
        <v>782</v>
      </c>
      <c r="E291" s="33" t="s">
        <v>211</v>
      </c>
      <c r="F291" s="33"/>
      <c r="G291" s="33" t="s">
        <v>212</v>
      </c>
      <c r="H291" s="131">
        <v>229</v>
      </c>
      <c r="I291" s="35">
        <v>0.02</v>
      </c>
      <c r="J291" s="126">
        <f t="shared" si="8"/>
        <v>224.42</v>
      </c>
    </row>
    <row r="292" spans="1:10" ht="15.75">
      <c r="A292" s="33">
        <f t="shared" si="9"/>
        <v>288</v>
      </c>
      <c r="B292" s="33" t="s">
        <v>208</v>
      </c>
      <c r="C292" s="33" t="s">
        <v>783</v>
      </c>
      <c r="D292" s="104" t="s">
        <v>784</v>
      </c>
      <c r="E292" s="33" t="s">
        <v>211</v>
      </c>
      <c r="F292" s="33"/>
      <c r="G292" s="33" t="s">
        <v>212</v>
      </c>
      <c r="H292" s="131">
        <v>199</v>
      </c>
      <c r="I292" s="35">
        <v>0.02</v>
      </c>
      <c r="J292" s="126">
        <f t="shared" si="8"/>
        <v>195.02</v>
      </c>
    </row>
    <row r="293" spans="1:10" ht="15.75">
      <c r="A293" s="33">
        <f t="shared" si="9"/>
        <v>289</v>
      </c>
      <c r="B293" s="33" t="s">
        <v>208</v>
      </c>
      <c r="C293" s="33" t="s">
        <v>785</v>
      </c>
      <c r="D293" s="104" t="s">
        <v>786</v>
      </c>
      <c r="E293" s="33" t="s">
        <v>211</v>
      </c>
      <c r="F293" s="33"/>
      <c r="G293" s="33" t="s">
        <v>212</v>
      </c>
      <c r="H293" s="131">
        <v>199</v>
      </c>
      <c r="I293" s="35">
        <v>0.02</v>
      </c>
      <c r="J293" s="126">
        <f t="shared" si="8"/>
        <v>195.02</v>
      </c>
    </row>
    <row r="294" spans="1:10" ht="31.5">
      <c r="A294" s="33">
        <f t="shared" si="9"/>
        <v>290</v>
      </c>
      <c r="B294" s="33" t="s">
        <v>208</v>
      </c>
      <c r="C294" s="33" t="s">
        <v>787</v>
      </c>
      <c r="D294" s="104" t="s">
        <v>788</v>
      </c>
      <c r="E294" s="33" t="s">
        <v>211</v>
      </c>
      <c r="F294" s="33"/>
      <c r="G294" s="33" t="s">
        <v>212</v>
      </c>
      <c r="H294" s="131">
        <v>349</v>
      </c>
      <c r="I294" s="35">
        <v>0.02</v>
      </c>
      <c r="J294" s="126">
        <f t="shared" si="8"/>
        <v>342.02</v>
      </c>
    </row>
    <row r="295" spans="1:10" ht="31.5">
      <c r="A295" s="33">
        <f t="shared" si="9"/>
        <v>291</v>
      </c>
      <c r="B295" s="33" t="s">
        <v>208</v>
      </c>
      <c r="C295" s="33" t="s">
        <v>789</v>
      </c>
      <c r="D295" s="104" t="s">
        <v>790</v>
      </c>
      <c r="E295" s="33" t="s">
        <v>211</v>
      </c>
      <c r="F295" s="33"/>
      <c r="G295" s="33" t="s">
        <v>212</v>
      </c>
      <c r="H295" s="131">
        <v>549</v>
      </c>
      <c r="I295" s="35">
        <v>0.02</v>
      </c>
      <c r="J295" s="126">
        <f t="shared" si="8"/>
        <v>538.02</v>
      </c>
    </row>
    <row r="296" spans="1:10" ht="47.25">
      <c r="A296" s="33">
        <f t="shared" si="9"/>
        <v>292</v>
      </c>
      <c r="B296" s="33" t="s">
        <v>208</v>
      </c>
      <c r="C296" s="33" t="s">
        <v>791</v>
      </c>
      <c r="D296" s="104" t="s">
        <v>792</v>
      </c>
      <c r="E296" s="33" t="s">
        <v>211</v>
      </c>
      <c r="F296" s="33"/>
      <c r="G296" s="33" t="s">
        <v>212</v>
      </c>
      <c r="H296" s="131">
        <v>449</v>
      </c>
      <c r="I296" s="35">
        <v>0.02</v>
      </c>
      <c r="J296" s="126">
        <f t="shared" si="8"/>
        <v>440.02</v>
      </c>
    </row>
    <row r="297" spans="1:10" ht="63">
      <c r="A297" s="33">
        <f t="shared" si="9"/>
        <v>293</v>
      </c>
      <c r="B297" s="33" t="s">
        <v>208</v>
      </c>
      <c r="C297" s="33" t="s">
        <v>793</v>
      </c>
      <c r="D297" s="104" t="s">
        <v>794</v>
      </c>
      <c r="E297" s="33" t="s">
        <v>211</v>
      </c>
      <c r="F297" s="33"/>
      <c r="G297" s="33" t="s">
        <v>212</v>
      </c>
      <c r="H297" s="131">
        <v>449</v>
      </c>
      <c r="I297" s="35">
        <v>0.02</v>
      </c>
      <c r="J297" s="126">
        <f t="shared" si="8"/>
        <v>440.02</v>
      </c>
    </row>
    <row r="298" spans="1:10" ht="15.75">
      <c r="A298" s="33">
        <f t="shared" si="9"/>
        <v>294</v>
      </c>
      <c r="B298" s="33" t="s">
        <v>208</v>
      </c>
      <c r="C298" s="33" t="s">
        <v>795</v>
      </c>
      <c r="D298" s="104" t="s">
        <v>796</v>
      </c>
      <c r="E298" s="33" t="s">
        <v>211</v>
      </c>
      <c r="F298" s="33"/>
      <c r="G298" s="33" t="s">
        <v>212</v>
      </c>
      <c r="H298" s="131">
        <v>299</v>
      </c>
      <c r="I298" s="35">
        <v>0.02</v>
      </c>
      <c r="J298" s="126">
        <f t="shared" si="8"/>
        <v>293.02</v>
      </c>
    </row>
    <row r="299" spans="1:10" ht="15.75">
      <c r="A299" s="33">
        <f t="shared" si="9"/>
        <v>295</v>
      </c>
      <c r="B299" s="33" t="s">
        <v>208</v>
      </c>
      <c r="C299" s="33" t="s">
        <v>797</v>
      </c>
      <c r="D299" s="104" t="s">
        <v>798</v>
      </c>
      <c r="E299" s="33" t="s">
        <v>211</v>
      </c>
      <c r="F299" s="33"/>
      <c r="G299" s="33" t="s">
        <v>212</v>
      </c>
      <c r="H299" s="131">
        <v>39</v>
      </c>
      <c r="I299" s="35">
        <v>0.02</v>
      </c>
      <c r="J299" s="126">
        <f t="shared" si="8"/>
        <v>38.22</v>
      </c>
    </row>
    <row r="300" spans="1:10" ht="15.75">
      <c r="A300" s="33">
        <f t="shared" si="9"/>
        <v>296</v>
      </c>
      <c r="B300" s="33" t="s">
        <v>208</v>
      </c>
      <c r="C300" s="33" t="s">
        <v>799</v>
      </c>
      <c r="D300" s="104" t="s">
        <v>800</v>
      </c>
      <c r="E300" s="33" t="s">
        <v>211</v>
      </c>
      <c r="F300" s="33"/>
      <c r="G300" s="33" t="s">
        <v>212</v>
      </c>
      <c r="H300" s="131">
        <v>169</v>
      </c>
      <c r="I300" s="35">
        <v>0.02</v>
      </c>
      <c r="J300" s="126">
        <f t="shared" si="8"/>
        <v>165.62</v>
      </c>
    </row>
    <row r="301" spans="1:10" ht="47.25">
      <c r="A301" s="33">
        <f t="shared" si="9"/>
        <v>297</v>
      </c>
      <c r="B301" s="33" t="s">
        <v>208</v>
      </c>
      <c r="C301" s="33" t="s">
        <v>801</v>
      </c>
      <c r="D301" s="104" t="s">
        <v>802</v>
      </c>
      <c r="E301" s="33" t="s">
        <v>211</v>
      </c>
      <c r="F301" s="33"/>
      <c r="G301" s="33" t="s">
        <v>212</v>
      </c>
      <c r="H301" s="131">
        <v>199</v>
      </c>
      <c r="I301" s="35">
        <v>0.02</v>
      </c>
      <c r="J301" s="126">
        <f t="shared" si="8"/>
        <v>195.02</v>
      </c>
    </row>
    <row r="302" spans="1:10" ht="15.75">
      <c r="A302" s="33">
        <f t="shared" si="9"/>
        <v>298</v>
      </c>
      <c r="B302" s="33" t="s">
        <v>208</v>
      </c>
      <c r="C302" s="33" t="s">
        <v>803</v>
      </c>
      <c r="D302" s="104" t="s">
        <v>804</v>
      </c>
      <c r="E302" s="33" t="s">
        <v>211</v>
      </c>
      <c r="F302" s="33"/>
      <c r="G302" s="33" t="s">
        <v>212</v>
      </c>
      <c r="H302" s="131">
        <v>8</v>
      </c>
      <c r="I302" s="35">
        <v>0.02</v>
      </c>
      <c r="J302" s="126">
        <f t="shared" si="8"/>
        <v>7.84</v>
      </c>
    </row>
    <row r="303" spans="1:10" ht="15.75">
      <c r="A303" s="33">
        <f t="shared" si="9"/>
        <v>299</v>
      </c>
      <c r="B303" s="33" t="s">
        <v>208</v>
      </c>
      <c r="C303" s="33" t="s">
        <v>805</v>
      </c>
      <c r="D303" s="104" t="s">
        <v>804</v>
      </c>
      <c r="E303" s="33" t="s">
        <v>211</v>
      </c>
      <c r="F303" s="33"/>
      <c r="G303" s="33" t="s">
        <v>212</v>
      </c>
      <c r="H303" s="131">
        <v>50</v>
      </c>
      <c r="I303" s="35">
        <v>0.02</v>
      </c>
      <c r="J303" s="126">
        <f t="shared" si="8"/>
        <v>49</v>
      </c>
    </row>
    <row r="304" spans="1:10" ht="15.75">
      <c r="A304" s="33">
        <f t="shared" si="9"/>
        <v>300</v>
      </c>
      <c r="B304" s="33" t="s">
        <v>208</v>
      </c>
      <c r="C304" s="33" t="s">
        <v>806</v>
      </c>
      <c r="D304" s="104" t="s">
        <v>807</v>
      </c>
      <c r="E304" s="33" t="s">
        <v>211</v>
      </c>
      <c r="F304" s="33"/>
      <c r="G304" s="33" t="s">
        <v>212</v>
      </c>
      <c r="H304" s="131">
        <v>8</v>
      </c>
      <c r="I304" s="35">
        <v>0.02</v>
      </c>
      <c r="J304" s="126">
        <f t="shared" si="8"/>
        <v>7.84</v>
      </c>
    </row>
    <row r="305" spans="1:10" ht="47.25">
      <c r="A305" s="33">
        <f t="shared" si="9"/>
        <v>301</v>
      </c>
      <c r="B305" s="33" t="s">
        <v>208</v>
      </c>
      <c r="C305" s="33" t="s">
        <v>808</v>
      </c>
      <c r="D305" s="104" t="s">
        <v>809</v>
      </c>
      <c r="E305" s="33" t="s">
        <v>211</v>
      </c>
      <c r="F305" s="33"/>
      <c r="G305" s="33" t="s">
        <v>212</v>
      </c>
      <c r="H305" s="131">
        <v>59</v>
      </c>
      <c r="I305" s="35">
        <v>0.02</v>
      </c>
      <c r="J305" s="126">
        <f t="shared" si="8"/>
        <v>57.82</v>
      </c>
    </row>
    <row r="306" spans="1:10" ht="63">
      <c r="A306" s="33">
        <f t="shared" si="9"/>
        <v>302</v>
      </c>
      <c r="B306" s="33" t="s">
        <v>208</v>
      </c>
      <c r="C306" s="33" t="s">
        <v>810</v>
      </c>
      <c r="D306" s="104" t="s">
        <v>811</v>
      </c>
      <c r="E306" s="33" t="s">
        <v>211</v>
      </c>
      <c r="F306" s="33"/>
      <c r="G306" s="33" t="s">
        <v>212</v>
      </c>
      <c r="H306" s="131">
        <v>1799</v>
      </c>
      <c r="I306" s="35">
        <v>0.02</v>
      </c>
      <c r="J306" s="126">
        <f t="shared" si="8"/>
        <v>1763.02</v>
      </c>
    </row>
    <row r="307" spans="1:10" ht="63">
      <c r="A307" s="33">
        <f t="shared" si="9"/>
        <v>303</v>
      </c>
      <c r="B307" s="33" t="s">
        <v>208</v>
      </c>
      <c r="C307" s="33" t="s">
        <v>812</v>
      </c>
      <c r="D307" s="104" t="s">
        <v>813</v>
      </c>
      <c r="E307" s="33" t="s">
        <v>211</v>
      </c>
      <c r="F307" s="33"/>
      <c r="G307" s="33" t="s">
        <v>212</v>
      </c>
      <c r="H307" s="131">
        <v>199</v>
      </c>
      <c r="I307" s="35">
        <v>0.02</v>
      </c>
      <c r="J307" s="126">
        <f t="shared" si="8"/>
        <v>195.02</v>
      </c>
    </row>
    <row r="308" spans="1:10" ht="47.25">
      <c r="A308" s="33">
        <f t="shared" si="9"/>
        <v>304</v>
      </c>
      <c r="B308" s="33" t="s">
        <v>208</v>
      </c>
      <c r="C308" s="33" t="s">
        <v>814</v>
      </c>
      <c r="D308" s="104" t="s">
        <v>815</v>
      </c>
      <c r="E308" s="33" t="s">
        <v>211</v>
      </c>
      <c r="F308" s="33"/>
      <c r="G308" s="33" t="s">
        <v>212</v>
      </c>
      <c r="H308" s="131">
        <v>999</v>
      </c>
      <c r="I308" s="35">
        <v>0.02</v>
      </c>
      <c r="J308" s="126">
        <f t="shared" si="8"/>
        <v>979.02</v>
      </c>
    </row>
    <row r="309" spans="1:10" ht="47.25">
      <c r="A309" s="33">
        <f t="shared" si="9"/>
        <v>305</v>
      </c>
      <c r="B309" s="33" t="s">
        <v>208</v>
      </c>
      <c r="C309" s="33" t="s">
        <v>816</v>
      </c>
      <c r="D309" s="104" t="s">
        <v>817</v>
      </c>
      <c r="E309" s="33" t="s">
        <v>211</v>
      </c>
      <c r="F309" s="33"/>
      <c r="G309" s="33" t="s">
        <v>212</v>
      </c>
      <c r="H309" s="131">
        <v>999</v>
      </c>
      <c r="I309" s="35">
        <v>0.02</v>
      </c>
      <c r="J309" s="126">
        <f t="shared" si="8"/>
        <v>979.02</v>
      </c>
    </row>
    <row r="310" spans="1:10" ht="63">
      <c r="A310" s="33">
        <f t="shared" si="9"/>
        <v>306</v>
      </c>
      <c r="B310" s="33" t="s">
        <v>208</v>
      </c>
      <c r="C310" s="33" t="s">
        <v>818</v>
      </c>
      <c r="D310" s="104" t="s">
        <v>819</v>
      </c>
      <c r="E310" s="33" t="s">
        <v>211</v>
      </c>
      <c r="F310" s="33"/>
      <c r="G310" s="33" t="s">
        <v>212</v>
      </c>
      <c r="H310" s="131">
        <v>24</v>
      </c>
      <c r="I310" s="35">
        <v>0.02</v>
      </c>
      <c r="J310" s="126">
        <f t="shared" si="8"/>
        <v>23.52</v>
      </c>
    </row>
    <row r="311" spans="1:10" ht="31.5">
      <c r="A311" s="33">
        <f t="shared" si="9"/>
        <v>307</v>
      </c>
      <c r="B311" s="33" t="s">
        <v>208</v>
      </c>
      <c r="C311" s="33" t="s">
        <v>820</v>
      </c>
      <c r="D311" s="104" t="s">
        <v>821</v>
      </c>
      <c r="E311" s="33" t="s">
        <v>211</v>
      </c>
      <c r="F311" s="33"/>
      <c r="G311" s="33" t="s">
        <v>212</v>
      </c>
      <c r="H311" s="131">
        <v>34</v>
      </c>
      <c r="I311" s="35">
        <v>0.02</v>
      </c>
      <c r="J311" s="126">
        <f t="shared" si="8"/>
        <v>33.32</v>
      </c>
    </row>
    <row r="312" spans="1:10" ht="31.5">
      <c r="A312" s="33">
        <f t="shared" si="9"/>
        <v>308</v>
      </c>
      <c r="B312" s="33" t="s">
        <v>208</v>
      </c>
      <c r="C312" s="33" t="s">
        <v>822</v>
      </c>
      <c r="D312" s="104" t="s">
        <v>823</v>
      </c>
      <c r="E312" s="33" t="s">
        <v>211</v>
      </c>
      <c r="F312" s="33"/>
      <c r="G312" s="33" t="s">
        <v>212</v>
      </c>
      <c r="H312" s="131">
        <v>29</v>
      </c>
      <c r="I312" s="35">
        <v>0.02</v>
      </c>
      <c r="J312" s="126">
        <f t="shared" si="8"/>
        <v>28.419999999999998</v>
      </c>
    </row>
    <row r="313" spans="1:10" ht="31.5">
      <c r="A313" s="33">
        <f t="shared" si="9"/>
        <v>309</v>
      </c>
      <c r="B313" s="33" t="s">
        <v>208</v>
      </c>
      <c r="C313" s="33" t="s">
        <v>824</v>
      </c>
      <c r="D313" s="104" t="s">
        <v>825</v>
      </c>
      <c r="E313" s="33" t="s">
        <v>211</v>
      </c>
      <c r="F313" s="33"/>
      <c r="G313" s="33" t="s">
        <v>212</v>
      </c>
      <c r="H313" s="131">
        <v>99</v>
      </c>
      <c r="I313" s="35">
        <v>0.02</v>
      </c>
      <c r="J313" s="126">
        <f t="shared" si="8"/>
        <v>97.02</v>
      </c>
    </row>
    <row r="314" spans="1:10" ht="47.25">
      <c r="A314" s="33">
        <f t="shared" si="9"/>
        <v>310</v>
      </c>
      <c r="B314" s="33" t="s">
        <v>208</v>
      </c>
      <c r="C314" s="33" t="s">
        <v>826</v>
      </c>
      <c r="D314" s="104" t="s">
        <v>827</v>
      </c>
      <c r="E314" s="33" t="s">
        <v>211</v>
      </c>
      <c r="F314" s="33"/>
      <c r="G314" s="33" t="s">
        <v>212</v>
      </c>
      <c r="H314" s="131">
        <v>199</v>
      </c>
      <c r="I314" s="35">
        <v>0.02</v>
      </c>
      <c r="J314" s="126">
        <f t="shared" si="8"/>
        <v>195.02</v>
      </c>
    </row>
    <row r="315" spans="1:10" ht="63">
      <c r="A315" s="33">
        <f t="shared" si="9"/>
        <v>311</v>
      </c>
      <c r="B315" s="33" t="s">
        <v>208</v>
      </c>
      <c r="C315" s="33" t="s">
        <v>828</v>
      </c>
      <c r="D315" s="104" t="s">
        <v>829</v>
      </c>
      <c r="E315" s="33" t="s">
        <v>211</v>
      </c>
      <c r="F315" s="33"/>
      <c r="G315" s="33" t="s">
        <v>212</v>
      </c>
      <c r="H315" s="131">
        <v>329</v>
      </c>
      <c r="I315" s="35">
        <v>0.02</v>
      </c>
      <c r="J315" s="126">
        <f t="shared" si="8"/>
        <v>322.42</v>
      </c>
    </row>
    <row r="316" spans="1:10" ht="47.25">
      <c r="A316" s="33">
        <f t="shared" si="9"/>
        <v>312</v>
      </c>
      <c r="B316" s="33" t="s">
        <v>208</v>
      </c>
      <c r="C316" s="33" t="s">
        <v>830</v>
      </c>
      <c r="D316" s="104" t="s">
        <v>831</v>
      </c>
      <c r="E316" s="33" t="s">
        <v>211</v>
      </c>
      <c r="F316" s="33"/>
      <c r="G316" s="33" t="s">
        <v>212</v>
      </c>
      <c r="H316" s="131">
        <v>479</v>
      </c>
      <c r="I316" s="35">
        <v>0.02</v>
      </c>
      <c r="J316" s="126">
        <f t="shared" si="8"/>
        <v>469.42</v>
      </c>
    </row>
    <row r="317" spans="1:10" ht="63">
      <c r="A317" s="33">
        <f t="shared" si="9"/>
        <v>313</v>
      </c>
      <c r="B317" s="33" t="s">
        <v>208</v>
      </c>
      <c r="C317" s="33" t="s">
        <v>832</v>
      </c>
      <c r="D317" s="104" t="s">
        <v>833</v>
      </c>
      <c r="E317" s="33" t="s">
        <v>211</v>
      </c>
      <c r="F317" s="33"/>
      <c r="G317" s="33" t="s">
        <v>212</v>
      </c>
      <c r="H317" s="131">
        <v>1299</v>
      </c>
      <c r="I317" s="35">
        <v>0.02</v>
      </c>
      <c r="J317" s="126">
        <f t="shared" si="8"/>
        <v>1273.02</v>
      </c>
    </row>
    <row r="318" spans="1:10" ht="78.75">
      <c r="A318" s="33">
        <f t="shared" si="9"/>
        <v>314</v>
      </c>
      <c r="B318" s="33" t="s">
        <v>208</v>
      </c>
      <c r="C318" s="33" t="s">
        <v>834</v>
      </c>
      <c r="D318" s="104" t="s">
        <v>835</v>
      </c>
      <c r="E318" s="33" t="s">
        <v>211</v>
      </c>
      <c r="F318" s="33"/>
      <c r="G318" s="33" t="s">
        <v>212</v>
      </c>
      <c r="H318" s="131">
        <v>99</v>
      </c>
      <c r="I318" s="35">
        <v>0.02</v>
      </c>
      <c r="J318" s="126">
        <f t="shared" si="8"/>
        <v>97.02</v>
      </c>
    </row>
    <row r="319" spans="1:10" ht="47.25">
      <c r="A319" s="33">
        <f t="shared" si="9"/>
        <v>315</v>
      </c>
      <c r="B319" s="33" t="s">
        <v>208</v>
      </c>
      <c r="C319" s="33" t="s">
        <v>836</v>
      </c>
      <c r="D319" s="104" t="s">
        <v>837</v>
      </c>
      <c r="E319" s="33" t="s">
        <v>211</v>
      </c>
      <c r="F319" s="33"/>
      <c r="G319" s="33" t="s">
        <v>212</v>
      </c>
      <c r="H319" s="131">
        <v>159</v>
      </c>
      <c r="I319" s="35">
        <v>0.02</v>
      </c>
      <c r="J319" s="126">
        <f t="shared" si="8"/>
        <v>155.82</v>
      </c>
    </row>
    <row r="320" spans="1:10" ht="63">
      <c r="A320" s="33">
        <f t="shared" si="9"/>
        <v>316</v>
      </c>
      <c r="B320" s="33" t="s">
        <v>208</v>
      </c>
      <c r="C320" s="33" t="s">
        <v>838</v>
      </c>
      <c r="D320" s="104" t="s">
        <v>839</v>
      </c>
      <c r="E320" s="33" t="s">
        <v>211</v>
      </c>
      <c r="F320" s="33"/>
      <c r="G320" s="33" t="s">
        <v>212</v>
      </c>
      <c r="H320" s="131">
        <v>239</v>
      </c>
      <c r="I320" s="35">
        <v>0.02</v>
      </c>
      <c r="J320" s="126">
        <f t="shared" si="8"/>
        <v>234.22</v>
      </c>
    </row>
    <row r="321" spans="1:10" ht="63">
      <c r="A321" s="33">
        <f t="shared" si="9"/>
        <v>317</v>
      </c>
      <c r="B321" s="33" t="s">
        <v>208</v>
      </c>
      <c r="C321" s="33" t="s">
        <v>840</v>
      </c>
      <c r="D321" s="104" t="s">
        <v>841</v>
      </c>
      <c r="E321" s="33" t="s">
        <v>211</v>
      </c>
      <c r="F321" s="33"/>
      <c r="G321" s="33" t="s">
        <v>212</v>
      </c>
      <c r="H321" s="131">
        <v>239</v>
      </c>
      <c r="I321" s="35">
        <v>0.02</v>
      </c>
      <c r="J321" s="126">
        <f t="shared" si="8"/>
        <v>234.22</v>
      </c>
    </row>
    <row r="322" spans="1:10" ht="47.25">
      <c r="A322" s="33">
        <f t="shared" si="9"/>
        <v>318</v>
      </c>
      <c r="B322" s="33" t="s">
        <v>208</v>
      </c>
      <c r="C322" s="33" t="s">
        <v>842</v>
      </c>
      <c r="D322" s="104" t="s">
        <v>843</v>
      </c>
      <c r="E322" s="33" t="s">
        <v>211</v>
      </c>
      <c r="F322" s="33"/>
      <c r="G322" s="33" t="s">
        <v>212</v>
      </c>
      <c r="H322" s="131">
        <v>119</v>
      </c>
      <c r="I322" s="35">
        <v>0.02</v>
      </c>
      <c r="J322" s="126">
        <f t="shared" si="8"/>
        <v>116.62</v>
      </c>
    </row>
    <row r="323" spans="1:10" ht="15.75">
      <c r="A323" s="33">
        <f t="shared" si="9"/>
        <v>319</v>
      </c>
      <c r="B323" s="33" t="s">
        <v>208</v>
      </c>
      <c r="C323" s="33" t="s">
        <v>844</v>
      </c>
      <c r="D323" s="104" t="s">
        <v>845</v>
      </c>
      <c r="E323" s="33" t="s">
        <v>211</v>
      </c>
      <c r="F323" s="33"/>
      <c r="G323" s="33" t="s">
        <v>212</v>
      </c>
      <c r="H323" s="131">
        <v>34</v>
      </c>
      <c r="I323" s="35">
        <v>0.02</v>
      </c>
      <c r="J323" s="126">
        <f t="shared" si="8"/>
        <v>33.32</v>
      </c>
    </row>
    <row r="324" spans="1:10" ht="15.75">
      <c r="A324" s="33">
        <f t="shared" si="9"/>
        <v>320</v>
      </c>
      <c r="B324" s="33" t="s">
        <v>208</v>
      </c>
      <c r="C324" s="33" t="s">
        <v>846</v>
      </c>
      <c r="D324" s="104" t="s">
        <v>847</v>
      </c>
      <c r="E324" s="33" t="s">
        <v>211</v>
      </c>
      <c r="F324" s="33"/>
      <c r="G324" s="33" t="s">
        <v>212</v>
      </c>
      <c r="H324" s="131">
        <v>129</v>
      </c>
      <c r="I324" s="35">
        <v>0.02</v>
      </c>
      <c r="J324" s="126">
        <f t="shared" si="8"/>
        <v>126.42</v>
      </c>
    </row>
    <row r="325" spans="1:10" ht="15.75">
      <c r="A325" s="33">
        <f t="shared" si="9"/>
        <v>321</v>
      </c>
      <c r="B325" s="33" t="s">
        <v>208</v>
      </c>
      <c r="C325" s="33" t="s">
        <v>848</v>
      </c>
      <c r="D325" s="104" t="s">
        <v>849</v>
      </c>
      <c r="E325" s="33" t="s">
        <v>211</v>
      </c>
      <c r="F325" s="33"/>
      <c r="G325" s="33" t="s">
        <v>212</v>
      </c>
      <c r="H325" s="131">
        <v>129</v>
      </c>
      <c r="I325" s="35">
        <v>0.02</v>
      </c>
      <c r="J325" s="126">
        <f t="shared" si="8"/>
        <v>126.42</v>
      </c>
    </row>
    <row r="326" spans="1:10" ht="47.25">
      <c r="A326" s="33">
        <f t="shared" si="9"/>
        <v>322</v>
      </c>
      <c r="B326" s="33" t="s">
        <v>208</v>
      </c>
      <c r="C326" s="33" t="s">
        <v>850</v>
      </c>
      <c r="D326" s="104" t="s">
        <v>851</v>
      </c>
      <c r="E326" s="33" t="s">
        <v>211</v>
      </c>
      <c r="F326" s="33"/>
      <c r="G326" s="33" t="s">
        <v>212</v>
      </c>
      <c r="H326" s="131">
        <v>99</v>
      </c>
      <c r="I326" s="35">
        <v>0.02</v>
      </c>
      <c r="J326" s="126">
        <f t="shared" ref="J326:J389" si="10">H326*(1-I326)</f>
        <v>97.02</v>
      </c>
    </row>
    <row r="327" spans="1:10" ht="63">
      <c r="A327" s="33">
        <f t="shared" ref="A327:A390" si="11">A326+1</f>
        <v>323</v>
      </c>
      <c r="B327" s="33" t="s">
        <v>208</v>
      </c>
      <c r="C327" s="33" t="s">
        <v>852</v>
      </c>
      <c r="D327" s="104" t="s">
        <v>853</v>
      </c>
      <c r="E327" s="33" t="s">
        <v>211</v>
      </c>
      <c r="F327" s="33"/>
      <c r="G327" s="33" t="s">
        <v>212</v>
      </c>
      <c r="H327" s="131">
        <v>269</v>
      </c>
      <c r="I327" s="35">
        <v>0.02</v>
      </c>
      <c r="J327" s="126">
        <f t="shared" si="10"/>
        <v>263.62</v>
      </c>
    </row>
    <row r="328" spans="1:10" ht="78.75">
      <c r="A328" s="33">
        <f t="shared" si="11"/>
        <v>324</v>
      </c>
      <c r="B328" s="33" t="s">
        <v>208</v>
      </c>
      <c r="C328" s="33" t="s">
        <v>854</v>
      </c>
      <c r="D328" s="104" t="s">
        <v>855</v>
      </c>
      <c r="E328" s="33" t="s">
        <v>211</v>
      </c>
      <c r="F328" s="33"/>
      <c r="G328" s="33" t="s">
        <v>212</v>
      </c>
      <c r="H328" s="131">
        <v>269</v>
      </c>
      <c r="I328" s="35">
        <v>0.02</v>
      </c>
      <c r="J328" s="126">
        <f t="shared" si="10"/>
        <v>263.62</v>
      </c>
    </row>
    <row r="329" spans="1:10" ht="78.75">
      <c r="A329" s="33">
        <f t="shared" si="11"/>
        <v>325</v>
      </c>
      <c r="B329" s="33" t="s">
        <v>208</v>
      </c>
      <c r="C329" s="33" t="s">
        <v>856</v>
      </c>
      <c r="D329" s="104" t="s">
        <v>857</v>
      </c>
      <c r="E329" s="33" t="s">
        <v>211</v>
      </c>
      <c r="F329" s="33"/>
      <c r="G329" s="33" t="s">
        <v>212</v>
      </c>
      <c r="H329" s="131">
        <v>269</v>
      </c>
      <c r="I329" s="35">
        <v>0.02</v>
      </c>
      <c r="J329" s="126">
        <f t="shared" si="10"/>
        <v>263.62</v>
      </c>
    </row>
    <row r="330" spans="1:10" ht="94.5">
      <c r="A330" s="33">
        <f t="shared" si="11"/>
        <v>326</v>
      </c>
      <c r="B330" s="33" t="s">
        <v>208</v>
      </c>
      <c r="C330" s="33" t="s">
        <v>858</v>
      </c>
      <c r="D330" s="104" t="s">
        <v>859</v>
      </c>
      <c r="E330" s="33" t="s">
        <v>211</v>
      </c>
      <c r="F330" s="33"/>
      <c r="G330" s="33" t="s">
        <v>212</v>
      </c>
      <c r="H330" s="131">
        <v>269</v>
      </c>
      <c r="I330" s="35">
        <v>0.02</v>
      </c>
      <c r="J330" s="126">
        <f t="shared" si="10"/>
        <v>263.62</v>
      </c>
    </row>
    <row r="331" spans="1:10" ht="78.75">
      <c r="A331" s="33">
        <f t="shared" si="11"/>
        <v>327</v>
      </c>
      <c r="B331" s="33" t="s">
        <v>208</v>
      </c>
      <c r="C331" s="33" t="s">
        <v>860</v>
      </c>
      <c r="D331" s="104" t="s">
        <v>861</v>
      </c>
      <c r="E331" s="33" t="s">
        <v>211</v>
      </c>
      <c r="F331" s="33"/>
      <c r="G331" s="33" t="s">
        <v>212</v>
      </c>
      <c r="H331" s="131">
        <v>269</v>
      </c>
      <c r="I331" s="35">
        <v>0.02</v>
      </c>
      <c r="J331" s="126">
        <f t="shared" si="10"/>
        <v>263.62</v>
      </c>
    </row>
    <row r="332" spans="1:10" ht="31.5">
      <c r="A332" s="33">
        <f t="shared" si="11"/>
        <v>328</v>
      </c>
      <c r="B332" s="33" t="s">
        <v>208</v>
      </c>
      <c r="C332" s="33" t="s">
        <v>862</v>
      </c>
      <c r="D332" s="104" t="s">
        <v>863</v>
      </c>
      <c r="E332" s="33" t="s">
        <v>211</v>
      </c>
      <c r="F332" s="33"/>
      <c r="G332" s="33" t="s">
        <v>212</v>
      </c>
      <c r="H332" s="131">
        <v>74</v>
      </c>
      <c r="I332" s="35">
        <v>0.02</v>
      </c>
      <c r="J332" s="126">
        <f t="shared" si="10"/>
        <v>72.52</v>
      </c>
    </row>
    <row r="333" spans="1:10" ht="31.5">
      <c r="A333" s="33">
        <f t="shared" si="11"/>
        <v>329</v>
      </c>
      <c r="B333" s="33" t="s">
        <v>208</v>
      </c>
      <c r="C333" s="33" t="s">
        <v>864</v>
      </c>
      <c r="D333" s="104" t="s">
        <v>865</v>
      </c>
      <c r="E333" s="33" t="s">
        <v>211</v>
      </c>
      <c r="F333" s="33"/>
      <c r="G333" s="33" t="s">
        <v>212</v>
      </c>
      <c r="H333" s="131">
        <v>59</v>
      </c>
      <c r="I333" s="35">
        <v>0.02</v>
      </c>
      <c r="J333" s="126">
        <f t="shared" si="10"/>
        <v>57.82</v>
      </c>
    </row>
    <row r="334" spans="1:10" ht="63">
      <c r="A334" s="33">
        <f t="shared" si="11"/>
        <v>330</v>
      </c>
      <c r="B334" s="33" t="s">
        <v>208</v>
      </c>
      <c r="C334" s="33" t="s">
        <v>866</v>
      </c>
      <c r="D334" s="104" t="s">
        <v>867</v>
      </c>
      <c r="E334" s="33" t="s">
        <v>211</v>
      </c>
      <c r="F334" s="33"/>
      <c r="G334" s="33" t="s">
        <v>212</v>
      </c>
      <c r="H334" s="131">
        <v>39</v>
      </c>
      <c r="I334" s="35">
        <v>0.02</v>
      </c>
      <c r="J334" s="126">
        <f t="shared" si="10"/>
        <v>38.22</v>
      </c>
    </row>
    <row r="335" spans="1:10" ht="47.25">
      <c r="A335" s="33">
        <f t="shared" si="11"/>
        <v>331</v>
      </c>
      <c r="B335" s="33" t="s">
        <v>208</v>
      </c>
      <c r="C335" s="33" t="s">
        <v>868</v>
      </c>
      <c r="D335" s="104" t="s">
        <v>869</v>
      </c>
      <c r="E335" s="33" t="s">
        <v>211</v>
      </c>
      <c r="F335" s="33"/>
      <c r="G335" s="33" t="s">
        <v>212</v>
      </c>
      <c r="H335" s="131">
        <v>39</v>
      </c>
      <c r="I335" s="35">
        <v>0.02</v>
      </c>
      <c r="J335" s="126">
        <f t="shared" si="10"/>
        <v>38.22</v>
      </c>
    </row>
    <row r="336" spans="1:10" ht="31.5">
      <c r="A336" s="33">
        <f t="shared" si="11"/>
        <v>332</v>
      </c>
      <c r="B336" s="33" t="s">
        <v>208</v>
      </c>
      <c r="C336" s="33" t="s">
        <v>870</v>
      </c>
      <c r="D336" s="104" t="s">
        <v>871</v>
      </c>
      <c r="E336" s="33" t="s">
        <v>211</v>
      </c>
      <c r="F336" s="33"/>
      <c r="G336" s="33" t="s">
        <v>212</v>
      </c>
      <c r="H336" s="131">
        <v>19</v>
      </c>
      <c r="I336" s="35">
        <v>0.02</v>
      </c>
      <c r="J336" s="126">
        <f t="shared" si="10"/>
        <v>18.62</v>
      </c>
    </row>
    <row r="337" spans="1:10" ht="31.5">
      <c r="A337" s="33">
        <f t="shared" si="11"/>
        <v>333</v>
      </c>
      <c r="B337" s="33" t="s">
        <v>208</v>
      </c>
      <c r="C337" s="33" t="s">
        <v>872</v>
      </c>
      <c r="D337" s="104" t="s">
        <v>873</v>
      </c>
      <c r="E337" s="33" t="s">
        <v>211</v>
      </c>
      <c r="F337" s="33"/>
      <c r="G337" s="33" t="s">
        <v>212</v>
      </c>
      <c r="H337" s="131">
        <v>39</v>
      </c>
      <c r="I337" s="35">
        <v>0.02</v>
      </c>
      <c r="J337" s="126">
        <f t="shared" si="10"/>
        <v>38.22</v>
      </c>
    </row>
    <row r="338" spans="1:10" ht="15.75">
      <c r="A338" s="33">
        <f t="shared" si="11"/>
        <v>334</v>
      </c>
      <c r="B338" s="33" t="s">
        <v>208</v>
      </c>
      <c r="C338" s="33" t="s">
        <v>874</v>
      </c>
      <c r="D338" s="104" t="s">
        <v>875</v>
      </c>
      <c r="E338" s="33" t="s">
        <v>211</v>
      </c>
      <c r="F338" s="33"/>
      <c r="G338" s="33" t="s">
        <v>212</v>
      </c>
      <c r="H338" s="131">
        <v>99</v>
      </c>
      <c r="I338" s="35">
        <v>0.02</v>
      </c>
      <c r="J338" s="126">
        <f t="shared" si="10"/>
        <v>97.02</v>
      </c>
    </row>
    <row r="339" spans="1:10" ht="15.75">
      <c r="A339" s="33">
        <f t="shared" si="11"/>
        <v>335</v>
      </c>
      <c r="B339" s="33" t="s">
        <v>208</v>
      </c>
      <c r="C339" s="33" t="s">
        <v>876</v>
      </c>
      <c r="D339" s="104" t="s">
        <v>877</v>
      </c>
      <c r="E339" s="33" t="s">
        <v>211</v>
      </c>
      <c r="F339" s="33"/>
      <c r="G339" s="33" t="s">
        <v>212</v>
      </c>
      <c r="H339" s="131">
        <v>99</v>
      </c>
      <c r="I339" s="35">
        <v>0.02</v>
      </c>
      <c r="J339" s="126">
        <f t="shared" si="10"/>
        <v>97.02</v>
      </c>
    </row>
    <row r="340" spans="1:10" ht="15.75">
      <c r="A340" s="33">
        <f t="shared" si="11"/>
        <v>336</v>
      </c>
      <c r="B340" s="33" t="s">
        <v>208</v>
      </c>
      <c r="C340" s="33" t="s">
        <v>878</v>
      </c>
      <c r="D340" s="104" t="s">
        <v>879</v>
      </c>
      <c r="E340" s="33" t="s">
        <v>211</v>
      </c>
      <c r="F340" s="33"/>
      <c r="G340" s="33" t="s">
        <v>212</v>
      </c>
      <c r="H340" s="131">
        <v>99</v>
      </c>
      <c r="I340" s="35">
        <v>0.02</v>
      </c>
      <c r="J340" s="126">
        <f t="shared" si="10"/>
        <v>97.02</v>
      </c>
    </row>
    <row r="341" spans="1:10" ht="31.5">
      <c r="A341" s="33">
        <f t="shared" si="11"/>
        <v>337</v>
      </c>
      <c r="B341" s="33" t="s">
        <v>208</v>
      </c>
      <c r="C341" s="33" t="s">
        <v>880</v>
      </c>
      <c r="D341" s="104" t="s">
        <v>881</v>
      </c>
      <c r="E341" s="33" t="s">
        <v>211</v>
      </c>
      <c r="F341" s="33"/>
      <c r="G341" s="33" t="s">
        <v>212</v>
      </c>
      <c r="H341" s="131">
        <v>39</v>
      </c>
      <c r="I341" s="35">
        <v>0.02</v>
      </c>
      <c r="J341" s="126">
        <f t="shared" si="10"/>
        <v>38.22</v>
      </c>
    </row>
    <row r="342" spans="1:10" ht="31.5">
      <c r="A342" s="33">
        <f t="shared" si="11"/>
        <v>338</v>
      </c>
      <c r="B342" s="33" t="s">
        <v>208</v>
      </c>
      <c r="C342" s="33" t="s">
        <v>882</v>
      </c>
      <c r="D342" s="104" t="s">
        <v>883</v>
      </c>
      <c r="E342" s="33" t="s">
        <v>211</v>
      </c>
      <c r="F342" s="33"/>
      <c r="G342" s="33" t="s">
        <v>212</v>
      </c>
      <c r="H342" s="131">
        <v>149</v>
      </c>
      <c r="I342" s="35">
        <v>0.02</v>
      </c>
      <c r="J342" s="126">
        <f t="shared" si="10"/>
        <v>146.02000000000001</v>
      </c>
    </row>
    <row r="343" spans="1:10" ht="15.75">
      <c r="A343" s="33">
        <f t="shared" si="11"/>
        <v>339</v>
      </c>
      <c r="B343" s="33" t="s">
        <v>208</v>
      </c>
      <c r="C343" s="33" t="s">
        <v>884</v>
      </c>
      <c r="D343" s="104" t="s">
        <v>885</v>
      </c>
      <c r="E343" s="33" t="s">
        <v>211</v>
      </c>
      <c r="F343" s="33"/>
      <c r="G343" s="33" t="s">
        <v>212</v>
      </c>
      <c r="H343" s="131">
        <v>149</v>
      </c>
      <c r="I343" s="35">
        <v>0.02</v>
      </c>
      <c r="J343" s="126">
        <f t="shared" si="10"/>
        <v>146.02000000000001</v>
      </c>
    </row>
    <row r="344" spans="1:10" ht="31.5">
      <c r="A344" s="33">
        <f t="shared" si="11"/>
        <v>340</v>
      </c>
      <c r="B344" s="33" t="s">
        <v>208</v>
      </c>
      <c r="C344" s="33" t="s">
        <v>886</v>
      </c>
      <c r="D344" s="104" t="s">
        <v>887</v>
      </c>
      <c r="E344" s="33" t="s">
        <v>211</v>
      </c>
      <c r="F344" s="33"/>
      <c r="G344" s="33" t="s">
        <v>212</v>
      </c>
      <c r="H344" s="131">
        <v>149</v>
      </c>
      <c r="I344" s="35">
        <v>0.02</v>
      </c>
      <c r="J344" s="126">
        <f t="shared" si="10"/>
        <v>146.02000000000001</v>
      </c>
    </row>
    <row r="345" spans="1:10" ht="31.5">
      <c r="A345" s="33">
        <f t="shared" si="11"/>
        <v>341</v>
      </c>
      <c r="B345" s="33" t="s">
        <v>208</v>
      </c>
      <c r="C345" s="33" t="s">
        <v>888</v>
      </c>
      <c r="D345" s="104" t="s">
        <v>889</v>
      </c>
      <c r="E345" s="33" t="s">
        <v>211</v>
      </c>
      <c r="F345" s="33"/>
      <c r="G345" s="33" t="s">
        <v>212</v>
      </c>
      <c r="H345" s="131">
        <v>149</v>
      </c>
      <c r="I345" s="35">
        <v>0.02</v>
      </c>
      <c r="J345" s="126">
        <f t="shared" si="10"/>
        <v>146.02000000000001</v>
      </c>
    </row>
    <row r="346" spans="1:10" ht="31.5">
      <c r="A346" s="33">
        <f t="shared" si="11"/>
        <v>342</v>
      </c>
      <c r="B346" s="33" t="s">
        <v>208</v>
      </c>
      <c r="C346" s="33" t="s">
        <v>890</v>
      </c>
      <c r="D346" s="104" t="s">
        <v>891</v>
      </c>
      <c r="E346" s="33" t="s">
        <v>211</v>
      </c>
      <c r="F346" s="33"/>
      <c r="G346" s="33" t="s">
        <v>212</v>
      </c>
      <c r="H346" s="131">
        <v>129</v>
      </c>
      <c r="I346" s="35">
        <v>0.02</v>
      </c>
      <c r="J346" s="126">
        <f t="shared" si="10"/>
        <v>126.42</v>
      </c>
    </row>
    <row r="347" spans="1:10" ht="31.5">
      <c r="A347" s="33">
        <f t="shared" si="11"/>
        <v>343</v>
      </c>
      <c r="B347" s="33" t="s">
        <v>208</v>
      </c>
      <c r="C347" s="33" t="s">
        <v>892</v>
      </c>
      <c r="D347" s="104" t="s">
        <v>893</v>
      </c>
      <c r="E347" s="33" t="s">
        <v>211</v>
      </c>
      <c r="F347" s="33"/>
      <c r="G347" s="33" t="s">
        <v>212</v>
      </c>
      <c r="H347" s="131">
        <v>129</v>
      </c>
      <c r="I347" s="35">
        <v>0.02</v>
      </c>
      <c r="J347" s="126">
        <f t="shared" si="10"/>
        <v>126.42</v>
      </c>
    </row>
    <row r="348" spans="1:10" ht="47.25">
      <c r="A348" s="33">
        <f t="shared" si="11"/>
        <v>344</v>
      </c>
      <c r="B348" s="33" t="s">
        <v>208</v>
      </c>
      <c r="C348" s="33" t="s">
        <v>894</v>
      </c>
      <c r="D348" s="104" t="s">
        <v>895</v>
      </c>
      <c r="E348" s="33" t="s">
        <v>211</v>
      </c>
      <c r="F348" s="33"/>
      <c r="G348" s="33" t="s">
        <v>212</v>
      </c>
      <c r="H348" s="131">
        <v>79</v>
      </c>
      <c r="I348" s="35">
        <v>0.02</v>
      </c>
      <c r="J348" s="126">
        <f t="shared" si="10"/>
        <v>77.42</v>
      </c>
    </row>
    <row r="349" spans="1:10" ht="31.5">
      <c r="A349" s="33">
        <f t="shared" si="11"/>
        <v>345</v>
      </c>
      <c r="B349" s="33" t="s">
        <v>208</v>
      </c>
      <c r="C349" s="33" t="s">
        <v>896</v>
      </c>
      <c r="D349" s="104" t="s">
        <v>897</v>
      </c>
      <c r="E349" s="33" t="s">
        <v>211</v>
      </c>
      <c r="F349" s="33"/>
      <c r="G349" s="33" t="s">
        <v>212</v>
      </c>
      <c r="H349" s="131">
        <v>79</v>
      </c>
      <c r="I349" s="35">
        <v>0.02</v>
      </c>
      <c r="J349" s="126">
        <f t="shared" si="10"/>
        <v>77.42</v>
      </c>
    </row>
    <row r="350" spans="1:10" ht="15.75">
      <c r="A350" s="33">
        <f t="shared" si="11"/>
        <v>346</v>
      </c>
      <c r="B350" s="33" t="s">
        <v>208</v>
      </c>
      <c r="C350" s="33" t="s">
        <v>898</v>
      </c>
      <c r="D350" s="104" t="s">
        <v>899</v>
      </c>
      <c r="E350" s="33" t="s">
        <v>211</v>
      </c>
      <c r="F350" s="33"/>
      <c r="G350" s="33" t="s">
        <v>212</v>
      </c>
      <c r="H350" s="131">
        <v>99</v>
      </c>
      <c r="I350" s="35">
        <v>0.02</v>
      </c>
      <c r="J350" s="126">
        <f t="shared" si="10"/>
        <v>97.02</v>
      </c>
    </row>
    <row r="351" spans="1:10" ht="15.75">
      <c r="A351" s="33">
        <f t="shared" si="11"/>
        <v>347</v>
      </c>
      <c r="B351" s="33" t="s">
        <v>208</v>
      </c>
      <c r="C351" s="33" t="s">
        <v>900</v>
      </c>
      <c r="D351" s="104" t="s">
        <v>901</v>
      </c>
      <c r="E351" s="33" t="s">
        <v>211</v>
      </c>
      <c r="F351" s="33"/>
      <c r="G351" s="33" t="s">
        <v>212</v>
      </c>
      <c r="H351" s="131">
        <v>79</v>
      </c>
      <c r="I351" s="35">
        <v>0.02</v>
      </c>
      <c r="J351" s="126">
        <f t="shared" si="10"/>
        <v>77.42</v>
      </c>
    </row>
    <row r="352" spans="1:10" ht="15.75">
      <c r="A352" s="33">
        <f t="shared" si="11"/>
        <v>348</v>
      </c>
      <c r="B352" s="33" t="s">
        <v>208</v>
      </c>
      <c r="C352" s="33" t="s">
        <v>902</v>
      </c>
      <c r="D352" s="104" t="s">
        <v>903</v>
      </c>
      <c r="E352" s="33" t="s">
        <v>211</v>
      </c>
      <c r="F352" s="33"/>
      <c r="G352" s="33" t="s">
        <v>212</v>
      </c>
      <c r="H352" s="131">
        <v>79</v>
      </c>
      <c r="I352" s="35">
        <v>0.02</v>
      </c>
      <c r="J352" s="126">
        <f t="shared" si="10"/>
        <v>77.42</v>
      </c>
    </row>
    <row r="353" spans="1:10" ht="31.5">
      <c r="A353" s="33">
        <f t="shared" si="11"/>
        <v>349</v>
      </c>
      <c r="B353" s="33" t="s">
        <v>208</v>
      </c>
      <c r="C353" s="33" t="s">
        <v>904</v>
      </c>
      <c r="D353" s="104" t="s">
        <v>905</v>
      </c>
      <c r="E353" s="33" t="s">
        <v>211</v>
      </c>
      <c r="F353" s="33"/>
      <c r="G353" s="33" t="s">
        <v>212</v>
      </c>
      <c r="H353" s="131">
        <v>59</v>
      </c>
      <c r="I353" s="35">
        <v>0.02</v>
      </c>
      <c r="J353" s="126">
        <f t="shared" si="10"/>
        <v>57.82</v>
      </c>
    </row>
    <row r="354" spans="1:10" ht="31.5">
      <c r="A354" s="33">
        <f t="shared" si="11"/>
        <v>350</v>
      </c>
      <c r="B354" s="33" t="s">
        <v>208</v>
      </c>
      <c r="C354" s="33" t="s">
        <v>906</v>
      </c>
      <c r="D354" s="104" t="s">
        <v>907</v>
      </c>
      <c r="E354" s="33" t="s">
        <v>211</v>
      </c>
      <c r="F354" s="33"/>
      <c r="G354" s="33" t="s">
        <v>212</v>
      </c>
      <c r="H354" s="131">
        <v>39</v>
      </c>
      <c r="I354" s="35">
        <v>0.02</v>
      </c>
      <c r="J354" s="126">
        <f t="shared" si="10"/>
        <v>38.22</v>
      </c>
    </row>
    <row r="355" spans="1:10" ht="31.5">
      <c r="A355" s="33">
        <f t="shared" si="11"/>
        <v>351</v>
      </c>
      <c r="B355" s="33" t="s">
        <v>208</v>
      </c>
      <c r="C355" s="33" t="s">
        <v>908</v>
      </c>
      <c r="D355" s="104" t="s">
        <v>909</v>
      </c>
      <c r="E355" s="33" t="s">
        <v>211</v>
      </c>
      <c r="F355" s="33"/>
      <c r="G355" s="33" t="s">
        <v>212</v>
      </c>
      <c r="H355" s="131">
        <v>79</v>
      </c>
      <c r="I355" s="35">
        <v>0.02</v>
      </c>
      <c r="J355" s="126">
        <f t="shared" si="10"/>
        <v>77.42</v>
      </c>
    </row>
    <row r="356" spans="1:10" ht="31.5">
      <c r="A356" s="33">
        <f t="shared" si="11"/>
        <v>352</v>
      </c>
      <c r="B356" s="33" t="s">
        <v>208</v>
      </c>
      <c r="C356" s="33" t="s">
        <v>910</v>
      </c>
      <c r="D356" s="104" t="s">
        <v>911</v>
      </c>
      <c r="E356" s="33" t="s">
        <v>211</v>
      </c>
      <c r="F356" s="33"/>
      <c r="G356" s="33" t="s">
        <v>212</v>
      </c>
      <c r="H356" s="131">
        <v>79</v>
      </c>
      <c r="I356" s="35">
        <v>0.02</v>
      </c>
      <c r="J356" s="126">
        <f t="shared" si="10"/>
        <v>77.42</v>
      </c>
    </row>
    <row r="357" spans="1:10" ht="31.5">
      <c r="A357" s="33">
        <f t="shared" si="11"/>
        <v>353</v>
      </c>
      <c r="B357" s="33" t="s">
        <v>208</v>
      </c>
      <c r="C357" s="33" t="s">
        <v>912</v>
      </c>
      <c r="D357" s="104" t="s">
        <v>913</v>
      </c>
      <c r="E357" s="33" t="s">
        <v>211</v>
      </c>
      <c r="F357" s="33"/>
      <c r="G357" s="33" t="s">
        <v>212</v>
      </c>
      <c r="H357" s="131">
        <v>129</v>
      </c>
      <c r="I357" s="35">
        <v>0.02</v>
      </c>
      <c r="J357" s="126">
        <f t="shared" si="10"/>
        <v>126.42</v>
      </c>
    </row>
    <row r="358" spans="1:10" ht="31.5">
      <c r="A358" s="33">
        <f t="shared" si="11"/>
        <v>354</v>
      </c>
      <c r="B358" s="33" t="s">
        <v>208</v>
      </c>
      <c r="C358" s="33" t="s">
        <v>914</v>
      </c>
      <c r="D358" s="104" t="s">
        <v>915</v>
      </c>
      <c r="E358" s="33" t="s">
        <v>211</v>
      </c>
      <c r="F358" s="33"/>
      <c r="G358" s="33" t="s">
        <v>212</v>
      </c>
      <c r="H358" s="131">
        <v>149</v>
      </c>
      <c r="I358" s="35">
        <v>0.02</v>
      </c>
      <c r="J358" s="126">
        <f t="shared" si="10"/>
        <v>146.02000000000001</v>
      </c>
    </row>
    <row r="359" spans="1:10" ht="31.5">
      <c r="A359" s="33">
        <f t="shared" si="11"/>
        <v>355</v>
      </c>
      <c r="B359" s="33" t="s">
        <v>208</v>
      </c>
      <c r="C359" s="33" t="s">
        <v>916</v>
      </c>
      <c r="D359" s="104" t="s">
        <v>917</v>
      </c>
      <c r="E359" s="33" t="s">
        <v>211</v>
      </c>
      <c r="F359" s="33"/>
      <c r="G359" s="33" t="s">
        <v>212</v>
      </c>
      <c r="H359" s="131">
        <v>149</v>
      </c>
      <c r="I359" s="35">
        <v>0.02</v>
      </c>
      <c r="J359" s="126">
        <f t="shared" si="10"/>
        <v>146.02000000000001</v>
      </c>
    </row>
    <row r="360" spans="1:10" ht="31.5">
      <c r="A360" s="33">
        <f t="shared" si="11"/>
        <v>356</v>
      </c>
      <c r="B360" s="33" t="s">
        <v>208</v>
      </c>
      <c r="C360" s="33" t="s">
        <v>918</v>
      </c>
      <c r="D360" s="104" t="s">
        <v>919</v>
      </c>
      <c r="E360" s="33" t="s">
        <v>211</v>
      </c>
      <c r="F360" s="33"/>
      <c r="G360" s="33" t="s">
        <v>212</v>
      </c>
      <c r="H360" s="131">
        <v>59</v>
      </c>
      <c r="I360" s="35">
        <v>0.02</v>
      </c>
      <c r="J360" s="126">
        <f t="shared" si="10"/>
        <v>57.82</v>
      </c>
    </row>
    <row r="361" spans="1:10" ht="15.75">
      <c r="A361" s="33">
        <f t="shared" si="11"/>
        <v>357</v>
      </c>
      <c r="B361" s="33" t="s">
        <v>208</v>
      </c>
      <c r="C361" s="33" t="s">
        <v>920</v>
      </c>
      <c r="D361" s="104" t="s">
        <v>921</v>
      </c>
      <c r="E361" s="33" t="s">
        <v>211</v>
      </c>
      <c r="F361" s="33"/>
      <c r="G361" s="33" t="s">
        <v>212</v>
      </c>
      <c r="H361" s="131">
        <v>229</v>
      </c>
      <c r="I361" s="35">
        <v>0.02</v>
      </c>
      <c r="J361" s="126">
        <f t="shared" si="10"/>
        <v>224.42</v>
      </c>
    </row>
    <row r="362" spans="1:10" ht="15.75">
      <c r="A362" s="33">
        <f t="shared" si="11"/>
        <v>358</v>
      </c>
      <c r="B362" s="33" t="s">
        <v>208</v>
      </c>
      <c r="C362" s="33" t="s">
        <v>922</v>
      </c>
      <c r="D362" s="104" t="s">
        <v>923</v>
      </c>
      <c r="E362" s="33" t="s">
        <v>211</v>
      </c>
      <c r="F362" s="33"/>
      <c r="G362" s="33" t="s">
        <v>212</v>
      </c>
      <c r="H362" s="131">
        <v>249</v>
      </c>
      <c r="I362" s="35">
        <v>0.02</v>
      </c>
      <c r="J362" s="126">
        <f t="shared" si="10"/>
        <v>244.01999999999998</v>
      </c>
    </row>
    <row r="363" spans="1:10" ht="31.5">
      <c r="A363" s="33">
        <f t="shared" si="11"/>
        <v>359</v>
      </c>
      <c r="B363" s="33" t="s">
        <v>208</v>
      </c>
      <c r="C363" s="33" t="s">
        <v>924</v>
      </c>
      <c r="D363" s="104" t="s">
        <v>925</v>
      </c>
      <c r="E363" s="33" t="s">
        <v>211</v>
      </c>
      <c r="F363" s="33"/>
      <c r="G363" s="33" t="s">
        <v>212</v>
      </c>
      <c r="H363" s="131">
        <v>29</v>
      </c>
      <c r="I363" s="35">
        <v>0.02</v>
      </c>
      <c r="J363" s="126">
        <f t="shared" si="10"/>
        <v>28.419999999999998</v>
      </c>
    </row>
    <row r="364" spans="1:10" ht="15.75">
      <c r="A364" s="33">
        <f t="shared" si="11"/>
        <v>360</v>
      </c>
      <c r="B364" s="33" t="s">
        <v>208</v>
      </c>
      <c r="C364" s="33" t="s">
        <v>926</v>
      </c>
      <c r="D364" s="104" t="s">
        <v>927</v>
      </c>
      <c r="E364" s="33" t="s">
        <v>211</v>
      </c>
      <c r="F364" s="33"/>
      <c r="G364" s="33" t="s">
        <v>212</v>
      </c>
      <c r="H364" s="131">
        <v>249</v>
      </c>
      <c r="I364" s="35">
        <v>0.02</v>
      </c>
      <c r="J364" s="126">
        <f t="shared" si="10"/>
        <v>244.01999999999998</v>
      </c>
    </row>
    <row r="365" spans="1:10" ht="15.75">
      <c r="A365" s="33">
        <f t="shared" si="11"/>
        <v>361</v>
      </c>
      <c r="B365" s="33" t="s">
        <v>208</v>
      </c>
      <c r="C365" s="33" t="s">
        <v>928</v>
      </c>
      <c r="D365" s="104" t="s">
        <v>929</v>
      </c>
      <c r="E365" s="33" t="s">
        <v>211</v>
      </c>
      <c r="F365" s="33"/>
      <c r="G365" s="33" t="s">
        <v>212</v>
      </c>
      <c r="H365" s="131">
        <v>99</v>
      </c>
      <c r="I365" s="35">
        <v>0.02</v>
      </c>
      <c r="J365" s="126">
        <f t="shared" si="10"/>
        <v>97.02</v>
      </c>
    </row>
    <row r="366" spans="1:10" ht="31.5">
      <c r="A366" s="33">
        <f t="shared" si="11"/>
        <v>362</v>
      </c>
      <c r="B366" s="33" t="s">
        <v>208</v>
      </c>
      <c r="C366" s="33" t="s">
        <v>930</v>
      </c>
      <c r="D366" s="104" t="s">
        <v>931</v>
      </c>
      <c r="E366" s="33" t="s">
        <v>211</v>
      </c>
      <c r="F366" s="33"/>
      <c r="G366" s="33" t="s">
        <v>212</v>
      </c>
      <c r="H366" s="131">
        <v>79</v>
      </c>
      <c r="I366" s="35">
        <v>0.02</v>
      </c>
      <c r="J366" s="126">
        <f t="shared" si="10"/>
        <v>77.42</v>
      </c>
    </row>
    <row r="367" spans="1:10" ht="31.5">
      <c r="A367" s="33">
        <f t="shared" si="11"/>
        <v>363</v>
      </c>
      <c r="B367" s="33" t="s">
        <v>208</v>
      </c>
      <c r="C367" s="33" t="s">
        <v>932</v>
      </c>
      <c r="D367" s="104" t="s">
        <v>933</v>
      </c>
      <c r="E367" s="33" t="s">
        <v>211</v>
      </c>
      <c r="F367" s="33"/>
      <c r="G367" s="33" t="s">
        <v>212</v>
      </c>
      <c r="H367" s="131">
        <v>89</v>
      </c>
      <c r="I367" s="35">
        <v>0.02</v>
      </c>
      <c r="J367" s="126">
        <f t="shared" si="10"/>
        <v>87.22</v>
      </c>
    </row>
    <row r="368" spans="1:10" ht="31.5">
      <c r="A368" s="33">
        <f t="shared" si="11"/>
        <v>364</v>
      </c>
      <c r="B368" s="33" t="s">
        <v>208</v>
      </c>
      <c r="C368" s="33" t="s">
        <v>934</v>
      </c>
      <c r="D368" s="104" t="s">
        <v>935</v>
      </c>
      <c r="E368" s="33" t="s">
        <v>211</v>
      </c>
      <c r="F368" s="33"/>
      <c r="G368" s="33" t="s">
        <v>212</v>
      </c>
      <c r="H368" s="131">
        <v>129</v>
      </c>
      <c r="I368" s="35">
        <v>0.02</v>
      </c>
      <c r="J368" s="126">
        <f t="shared" si="10"/>
        <v>126.42</v>
      </c>
    </row>
    <row r="369" spans="1:10" ht="15.75">
      <c r="A369" s="33">
        <f t="shared" si="11"/>
        <v>365</v>
      </c>
      <c r="B369" s="33" t="s">
        <v>208</v>
      </c>
      <c r="C369" s="33" t="s">
        <v>936</v>
      </c>
      <c r="D369" s="104" t="s">
        <v>937</v>
      </c>
      <c r="E369" s="33" t="s">
        <v>211</v>
      </c>
      <c r="F369" s="33"/>
      <c r="G369" s="33" t="s">
        <v>212</v>
      </c>
      <c r="H369" s="131">
        <v>169</v>
      </c>
      <c r="I369" s="35">
        <v>0.02</v>
      </c>
      <c r="J369" s="126">
        <f t="shared" si="10"/>
        <v>165.62</v>
      </c>
    </row>
    <row r="370" spans="1:10" ht="15.75">
      <c r="A370" s="33">
        <f t="shared" si="11"/>
        <v>366</v>
      </c>
      <c r="B370" s="33" t="s">
        <v>208</v>
      </c>
      <c r="C370" s="33" t="s">
        <v>938</v>
      </c>
      <c r="D370" s="104" t="s">
        <v>939</v>
      </c>
      <c r="E370" s="33" t="s">
        <v>211</v>
      </c>
      <c r="F370" s="33"/>
      <c r="G370" s="33" t="s">
        <v>212</v>
      </c>
      <c r="H370" s="131">
        <v>169</v>
      </c>
      <c r="I370" s="35">
        <v>0.02</v>
      </c>
      <c r="J370" s="126">
        <f t="shared" si="10"/>
        <v>165.62</v>
      </c>
    </row>
    <row r="371" spans="1:10" ht="15.75">
      <c r="A371" s="33">
        <f t="shared" si="11"/>
        <v>367</v>
      </c>
      <c r="B371" s="33" t="s">
        <v>208</v>
      </c>
      <c r="C371" s="33" t="s">
        <v>940</v>
      </c>
      <c r="D371" s="104" t="s">
        <v>941</v>
      </c>
      <c r="E371" s="33" t="s">
        <v>211</v>
      </c>
      <c r="F371" s="33"/>
      <c r="G371" s="33" t="s">
        <v>212</v>
      </c>
      <c r="H371" s="131">
        <v>29</v>
      </c>
      <c r="I371" s="35">
        <v>0.02</v>
      </c>
      <c r="J371" s="126">
        <f t="shared" si="10"/>
        <v>28.419999999999998</v>
      </c>
    </row>
    <row r="372" spans="1:10" ht="31.5">
      <c r="A372" s="33">
        <f t="shared" si="11"/>
        <v>368</v>
      </c>
      <c r="B372" s="33" t="s">
        <v>208</v>
      </c>
      <c r="C372" s="33" t="s">
        <v>942</v>
      </c>
      <c r="D372" s="104" t="s">
        <v>943</v>
      </c>
      <c r="E372" s="33" t="s">
        <v>211</v>
      </c>
      <c r="F372" s="33"/>
      <c r="G372" s="33" t="s">
        <v>212</v>
      </c>
      <c r="H372" s="131">
        <v>49</v>
      </c>
      <c r="I372" s="35">
        <v>0.02</v>
      </c>
      <c r="J372" s="126">
        <f t="shared" si="10"/>
        <v>48.019999999999996</v>
      </c>
    </row>
    <row r="373" spans="1:10" ht="31.5">
      <c r="A373" s="33">
        <f t="shared" si="11"/>
        <v>369</v>
      </c>
      <c r="B373" s="33" t="s">
        <v>208</v>
      </c>
      <c r="C373" s="33" t="s">
        <v>944</v>
      </c>
      <c r="D373" s="104" t="s">
        <v>945</v>
      </c>
      <c r="E373" s="33" t="s">
        <v>211</v>
      </c>
      <c r="F373" s="33"/>
      <c r="G373" s="33" t="s">
        <v>212</v>
      </c>
      <c r="H373" s="131">
        <v>119</v>
      </c>
      <c r="I373" s="35">
        <v>0.02</v>
      </c>
      <c r="J373" s="126">
        <f t="shared" si="10"/>
        <v>116.62</v>
      </c>
    </row>
    <row r="374" spans="1:10" ht="15.75">
      <c r="A374" s="33">
        <f t="shared" si="11"/>
        <v>370</v>
      </c>
      <c r="B374" s="33" t="s">
        <v>208</v>
      </c>
      <c r="C374" s="33" t="s">
        <v>946</v>
      </c>
      <c r="D374" s="104" t="s">
        <v>947</v>
      </c>
      <c r="E374" s="33" t="s">
        <v>211</v>
      </c>
      <c r="F374" s="33"/>
      <c r="G374" s="33" t="s">
        <v>212</v>
      </c>
      <c r="H374" s="131">
        <v>49</v>
      </c>
      <c r="I374" s="35">
        <v>0.02</v>
      </c>
      <c r="J374" s="126">
        <f t="shared" si="10"/>
        <v>48.019999999999996</v>
      </c>
    </row>
    <row r="375" spans="1:10" ht="15.75">
      <c r="A375" s="33">
        <f t="shared" si="11"/>
        <v>371</v>
      </c>
      <c r="B375" s="33" t="s">
        <v>208</v>
      </c>
      <c r="C375" s="33" t="s">
        <v>948</v>
      </c>
      <c r="D375" s="104" t="s">
        <v>949</v>
      </c>
      <c r="E375" s="33" t="s">
        <v>211</v>
      </c>
      <c r="F375" s="33"/>
      <c r="G375" s="33" t="s">
        <v>212</v>
      </c>
      <c r="H375" s="131">
        <v>49</v>
      </c>
      <c r="I375" s="35">
        <v>0.02</v>
      </c>
      <c r="J375" s="126">
        <f t="shared" si="10"/>
        <v>48.019999999999996</v>
      </c>
    </row>
    <row r="376" spans="1:10" ht="31.5">
      <c r="A376" s="33">
        <f t="shared" si="11"/>
        <v>372</v>
      </c>
      <c r="B376" s="33" t="s">
        <v>208</v>
      </c>
      <c r="C376" s="33" t="s">
        <v>950</v>
      </c>
      <c r="D376" s="104" t="s">
        <v>951</v>
      </c>
      <c r="E376" s="33" t="s">
        <v>211</v>
      </c>
      <c r="F376" s="33"/>
      <c r="G376" s="33" t="s">
        <v>212</v>
      </c>
      <c r="H376" s="131">
        <v>249</v>
      </c>
      <c r="I376" s="35">
        <v>0.02</v>
      </c>
      <c r="J376" s="126">
        <f t="shared" si="10"/>
        <v>244.01999999999998</v>
      </c>
    </row>
    <row r="377" spans="1:10" ht="15.75">
      <c r="A377" s="33">
        <f t="shared" si="11"/>
        <v>373</v>
      </c>
      <c r="B377" s="33" t="s">
        <v>208</v>
      </c>
      <c r="C377" s="33" t="s">
        <v>952</v>
      </c>
      <c r="D377" s="104" t="s">
        <v>953</v>
      </c>
      <c r="E377" s="33" t="s">
        <v>211</v>
      </c>
      <c r="F377" s="33"/>
      <c r="G377" s="33" t="s">
        <v>212</v>
      </c>
      <c r="H377" s="131">
        <v>49</v>
      </c>
      <c r="I377" s="35">
        <v>0.02</v>
      </c>
      <c r="J377" s="126">
        <f t="shared" si="10"/>
        <v>48.019999999999996</v>
      </c>
    </row>
    <row r="378" spans="1:10" ht="47.25">
      <c r="A378" s="33">
        <f t="shared" si="11"/>
        <v>374</v>
      </c>
      <c r="B378" s="33" t="s">
        <v>208</v>
      </c>
      <c r="C378" s="33" t="s">
        <v>954</v>
      </c>
      <c r="D378" s="104" t="s">
        <v>955</v>
      </c>
      <c r="E378" s="33" t="s">
        <v>211</v>
      </c>
      <c r="F378" s="33"/>
      <c r="G378" s="33" t="s">
        <v>212</v>
      </c>
      <c r="H378" s="131">
        <v>79</v>
      </c>
      <c r="I378" s="35">
        <v>0.02</v>
      </c>
      <c r="J378" s="126">
        <f t="shared" si="10"/>
        <v>77.42</v>
      </c>
    </row>
    <row r="379" spans="1:10" ht="47.25">
      <c r="A379" s="33">
        <f t="shared" si="11"/>
        <v>375</v>
      </c>
      <c r="B379" s="33" t="s">
        <v>208</v>
      </c>
      <c r="C379" s="33" t="s">
        <v>956</v>
      </c>
      <c r="D379" s="104" t="s">
        <v>957</v>
      </c>
      <c r="E379" s="33" t="s">
        <v>211</v>
      </c>
      <c r="F379" s="33"/>
      <c r="G379" s="33" t="s">
        <v>212</v>
      </c>
      <c r="H379" s="131">
        <v>79</v>
      </c>
      <c r="I379" s="35">
        <v>0.02</v>
      </c>
      <c r="J379" s="126">
        <f t="shared" si="10"/>
        <v>77.42</v>
      </c>
    </row>
    <row r="380" spans="1:10" ht="47.25">
      <c r="A380" s="33">
        <f t="shared" si="11"/>
        <v>376</v>
      </c>
      <c r="B380" s="33" t="s">
        <v>208</v>
      </c>
      <c r="C380" s="33" t="s">
        <v>958</v>
      </c>
      <c r="D380" s="104" t="s">
        <v>959</v>
      </c>
      <c r="E380" s="33" t="s">
        <v>211</v>
      </c>
      <c r="F380" s="33"/>
      <c r="G380" s="33" t="s">
        <v>212</v>
      </c>
      <c r="H380" s="131">
        <v>79</v>
      </c>
      <c r="I380" s="35">
        <v>0.02</v>
      </c>
      <c r="J380" s="126">
        <f t="shared" si="10"/>
        <v>77.42</v>
      </c>
    </row>
    <row r="381" spans="1:10" ht="15.75">
      <c r="A381" s="33">
        <f t="shared" si="11"/>
        <v>377</v>
      </c>
      <c r="B381" s="33" t="s">
        <v>208</v>
      </c>
      <c r="C381" s="33" t="s">
        <v>960</v>
      </c>
      <c r="D381" s="104" t="s">
        <v>961</v>
      </c>
      <c r="E381" s="33" t="s">
        <v>211</v>
      </c>
      <c r="F381" s="33"/>
      <c r="G381" s="33" t="s">
        <v>212</v>
      </c>
      <c r="H381" s="131">
        <v>179</v>
      </c>
      <c r="I381" s="35">
        <v>0.02</v>
      </c>
      <c r="J381" s="126">
        <f t="shared" si="10"/>
        <v>175.42</v>
      </c>
    </row>
    <row r="382" spans="1:10" ht="31.5">
      <c r="A382" s="33">
        <f t="shared" si="11"/>
        <v>378</v>
      </c>
      <c r="B382" s="33" t="s">
        <v>208</v>
      </c>
      <c r="C382" s="33" t="s">
        <v>962</v>
      </c>
      <c r="D382" s="104" t="s">
        <v>963</v>
      </c>
      <c r="E382" s="33" t="s">
        <v>211</v>
      </c>
      <c r="F382" s="33"/>
      <c r="G382" s="33" t="s">
        <v>212</v>
      </c>
      <c r="H382" s="131">
        <v>199</v>
      </c>
      <c r="I382" s="35">
        <v>0.02</v>
      </c>
      <c r="J382" s="126">
        <f t="shared" si="10"/>
        <v>195.02</v>
      </c>
    </row>
    <row r="383" spans="1:10" ht="15.75">
      <c r="A383" s="33">
        <f t="shared" si="11"/>
        <v>379</v>
      </c>
      <c r="B383" s="33" t="s">
        <v>208</v>
      </c>
      <c r="C383" s="33" t="s">
        <v>964</v>
      </c>
      <c r="D383" s="104" t="s">
        <v>965</v>
      </c>
      <c r="E383" s="33" t="s">
        <v>211</v>
      </c>
      <c r="F383" s="33"/>
      <c r="G383" s="33" t="s">
        <v>212</v>
      </c>
      <c r="H383" s="131">
        <v>199</v>
      </c>
      <c r="I383" s="35">
        <v>0.02</v>
      </c>
      <c r="J383" s="126">
        <f t="shared" si="10"/>
        <v>195.02</v>
      </c>
    </row>
    <row r="384" spans="1:10" ht="47.25">
      <c r="A384" s="33">
        <f t="shared" si="11"/>
        <v>380</v>
      </c>
      <c r="B384" s="33" t="s">
        <v>208</v>
      </c>
      <c r="C384" s="33" t="s">
        <v>966</v>
      </c>
      <c r="D384" s="104" t="s">
        <v>967</v>
      </c>
      <c r="E384" s="33" t="s">
        <v>211</v>
      </c>
      <c r="F384" s="33"/>
      <c r="G384" s="33" t="s">
        <v>212</v>
      </c>
      <c r="H384" s="131">
        <v>159</v>
      </c>
      <c r="I384" s="35">
        <v>0.02</v>
      </c>
      <c r="J384" s="126">
        <f t="shared" si="10"/>
        <v>155.82</v>
      </c>
    </row>
    <row r="385" spans="1:10" ht="31.5">
      <c r="A385" s="33">
        <f t="shared" si="11"/>
        <v>381</v>
      </c>
      <c r="B385" s="33" t="s">
        <v>208</v>
      </c>
      <c r="C385" s="33" t="s">
        <v>968</v>
      </c>
      <c r="D385" s="104" t="s">
        <v>969</v>
      </c>
      <c r="E385" s="33" t="s">
        <v>211</v>
      </c>
      <c r="F385" s="33"/>
      <c r="G385" s="33" t="s">
        <v>212</v>
      </c>
      <c r="H385" s="131">
        <v>49</v>
      </c>
      <c r="I385" s="35">
        <v>0.02</v>
      </c>
      <c r="J385" s="126">
        <f t="shared" si="10"/>
        <v>48.019999999999996</v>
      </c>
    </row>
    <row r="386" spans="1:10" ht="31.5">
      <c r="A386" s="33">
        <f t="shared" si="11"/>
        <v>382</v>
      </c>
      <c r="B386" s="33" t="s">
        <v>208</v>
      </c>
      <c r="C386" s="33" t="s">
        <v>970</v>
      </c>
      <c r="D386" s="104" t="s">
        <v>971</v>
      </c>
      <c r="E386" s="33" t="s">
        <v>211</v>
      </c>
      <c r="F386" s="33"/>
      <c r="G386" s="33" t="s">
        <v>212</v>
      </c>
      <c r="H386" s="131">
        <v>59</v>
      </c>
      <c r="I386" s="35">
        <v>0.02</v>
      </c>
      <c r="J386" s="126">
        <f t="shared" si="10"/>
        <v>57.82</v>
      </c>
    </row>
    <row r="387" spans="1:10" ht="47.25">
      <c r="A387" s="33">
        <f t="shared" si="11"/>
        <v>383</v>
      </c>
      <c r="B387" s="33" t="s">
        <v>208</v>
      </c>
      <c r="C387" s="33" t="s">
        <v>972</v>
      </c>
      <c r="D387" s="104" t="s">
        <v>973</v>
      </c>
      <c r="E387" s="33" t="s">
        <v>211</v>
      </c>
      <c r="F387" s="33"/>
      <c r="G387" s="33" t="s">
        <v>212</v>
      </c>
      <c r="H387" s="131">
        <v>39</v>
      </c>
      <c r="I387" s="35">
        <v>0.02</v>
      </c>
      <c r="J387" s="126">
        <f t="shared" si="10"/>
        <v>38.22</v>
      </c>
    </row>
    <row r="388" spans="1:10" ht="31.5">
      <c r="A388" s="33">
        <f t="shared" si="11"/>
        <v>384</v>
      </c>
      <c r="B388" s="33" t="s">
        <v>208</v>
      </c>
      <c r="C388" s="33" t="s">
        <v>974</v>
      </c>
      <c r="D388" s="104" t="s">
        <v>975</v>
      </c>
      <c r="E388" s="33" t="s">
        <v>211</v>
      </c>
      <c r="F388" s="33"/>
      <c r="G388" s="33" t="s">
        <v>212</v>
      </c>
      <c r="H388" s="131">
        <v>79</v>
      </c>
      <c r="I388" s="35">
        <v>0.02</v>
      </c>
      <c r="J388" s="126">
        <f t="shared" si="10"/>
        <v>77.42</v>
      </c>
    </row>
    <row r="389" spans="1:10" ht="15.75">
      <c r="A389" s="33">
        <f t="shared" si="11"/>
        <v>385</v>
      </c>
      <c r="B389" s="33" t="s">
        <v>208</v>
      </c>
      <c r="C389" s="33" t="s">
        <v>976</v>
      </c>
      <c r="D389" s="104" t="s">
        <v>977</v>
      </c>
      <c r="E389" s="33" t="s">
        <v>211</v>
      </c>
      <c r="F389" s="33"/>
      <c r="G389" s="33" t="s">
        <v>212</v>
      </c>
      <c r="H389" s="131">
        <v>59</v>
      </c>
      <c r="I389" s="35">
        <v>0.02</v>
      </c>
      <c r="J389" s="126">
        <f t="shared" si="10"/>
        <v>57.82</v>
      </c>
    </row>
    <row r="390" spans="1:10" ht="15.75">
      <c r="A390" s="33">
        <f t="shared" si="11"/>
        <v>386</v>
      </c>
      <c r="B390" s="33" t="s">
        <v>208</v>
      </c>
      <c r="C390" s="33" t="s">
        <v>978</v>
      </c>
      <c r="D390" s="104" t="s">
        <v>979</v>
      </c>
      <c r="E390" s="33" t="s">
        <v>211</v>
      </c>
      <c r="F390" s="33"/>
      <c r="G390" s="33" t="s">
        <v>212</v>
      </c>
      <c r="H390" s="131">
        <v>269</v>
      </c>
      <c r="I390" s="35">
        <v>0.02</v>
      </c>
      <c r="J390" s="126">
        <f t="shared" ref="J390:J453" si="12">H390*(1-I390)</f>
        <v>263.62</v>
      </c>
    </row>
    <row r="391" spans="1:10" ht="15.75">
      <c r="A391" s="33">
        <f t="shared" ref="A391:A454" si="13">A390+1</f>
        <v>387</v>
      </c>
      <c r="B391" s="33" t="s">
        <v>208</v>
      </c>
      <c r="C391" s="33" t="s">
        <v>980</v>
      </c>
      <c r="D391" s="104" t="s">
        <v>981</v>
      </c>
      <c r="E391" s="33" t="s">
        <v>211</v>
      </c>
      <c r="F391" s="33"/>
      <c r="G391" s="33" t="s">
        <v>212</v>
      </c>
      <c r="H391" s="131">
        <v>89</v>
      </c>
      <c r="I391" s="35">
        <v>0.02</v>
      </c>
      <c r="J391" s="126">
        <f t="shared" si="12"/>
        <v>87.22</v>
      </c>
    </row>
    <row r="392" spans="1:10" ht="15.75">
      <c r="A392" s="33">
        <f t="shared" si="13"/>
        <v>388</v>
      </c>
      <c r="B392" s="33" t="s">
        <v>208</v>
      </c>
      <c r="C392" s="33" t="s">
        <v>982</v>
      </c>
      <c r="D392" s="104" t="s">
        <v>983</v>
      </c>
      <c r="E392" s="33" t="s">
        <v>211</v>
      </c>
      <c r="F392" s="33"/>
      <c r="G392" s="33" t="s">
        <v>212</v>
      </c>
      <c r="H392" s="131">
        <v>119</v>
      </c>
      <c r="I392" s="35">
        <v>0.02</v>
      </c>
      <c r="J392" s="126">
        <f t="shared" si="12"/>
        <v>116.62</v>
      </c>
    </row>
    <row r="393" spans="1:10" ht="31.5">
      <c r="A393" s="33">
        <f t="shared" si="13"/>
        <v>389</v>
      </c>
      <c r="B393" s="33" t="s">
        <v>208</v>
      </c>
      <c r="C393" s="33" t="s">
        <v>984</v>
      </c>
      <c r="D393" s="104" t="s">
        <v>985</v>
      </c>
      <c r="E393" s="33" t="s">
        <v>211</v>
      </c>
      <c r="F393" s="33"/>
      <c r="G393" s="33" t="s">
        <v>212</v>
      </c>
      <c r="H393" s="131">
        <v>99</v>
      </c>
      <c r="I393" s="35">
        <v>0.02</v>
      </c>
      <c r="J393" s="126">
        <f t="shared" si="12"/>
        <v>97.02</v>
      </c>
    </row>
    <row r="394" spans="1:10" ht="15.75">
      <c r="A394" s="33">
        <f t="shared" si="13"/>
        <v>390</v>
      </c>
      <c r="B394" s="33" t="s">
        <v>208</v>
      </c>
      <c r="C394" s="33" t="s">
        <v>986</v>
      </c>
      <c r="D394" s="104" t="s">
        <v>987</v>
      </c>
      <c r="E394" s="33" t="s">
        <v>211</v>
      </c>
      <c r="F394" s="33"/>
      <c r="G394" s="33" t="s">
        <v>212</v>
      </c>
      <c r="H394" s="131">
        <v>69</v>
      </c>
      <c r="I394" s="35">
        <v>0.02</v>
      </c>
      <c r="J394" s="126">
        <f t="shared" si="12"/>
        <v>67.62</v>
      </c>
    </row>
    <row r="395" spans="1:10" ht="15.75">
      <c r="A395" s="33">
        <f t="shared" si="13"/>
        <v>391</v>
      </c>
      <c r="B395" s="33" t="s">
        <v>208</v>
      </c>
      <c r="C395" s="33" t="s">
        <v>988</v>
      </c>
      <c r="D395" s="104" t="s">
        <v>989</v>
      </c>
      <c r="E395" s="33" t="s">
        <v>211</v>
      </c>
      <c r="F395" s="33"/>
      <c r="G395" s="33" t="s">
        <v>212</v>
      </c>
      <c r="H395" s="131">
        <v>89</v>
      </c>
      <c r="I395" s="35">
        <v>0.02</v>
      </c>
      <c r="J395" s="126">
        <f t="shared" si="12"/>
        <v>87.22</v>
      </c>
    </row>
    <row r="396" spans="1:10" ht="47.25">
      <c r="A396" s="33">
        <f t="shared" si="13"/>
        <v>392</v>
      </c>
      <c r="B396" s="33" t="s">
        <v>208</v>
      </c>
      <c r="C396" s="33" t="s">
        <v>990</v>
      </c>
      <c r="D396" s="104" t="s">
        <v>991</v>
      </c>
      <c r="E396" s="33" t="s">
        <v>211</v>
      </c>
      <c r="F396" s="33"/>
      <c r="G396" s="33" t="s">
        <v>212</v>
      </c>
      <c r="H396" s="131">
        <v>69</v>
      </c>
      <c r="I396" s="35">
        <v>0.02</v>
      </c>
      <c r="J396" s="126">
        <f t="shared" si="12"/>
        <v>67.62</v>
      </c>
    </row>
    <row r="397" spans="1:10" ht="31.5">
      <c r="A397" s="33">
        <f t="shared" si="13"/>
        <v>393</v>
      </c>
      <c r="B397" s="33" t="s">
        <v>208</v>
      </c>
      <c r="C397" s="33" t="s">
        <v>992</v>
      </c>
      <c r="D397" s="104" t="s">
        <v>993</v>
      </c>
      <c r="E397" s="33" t="s">
        <v>211</v>
      </c>
      <c r="F397" s="33"/>
      <c r="G397" s="33" t="s">
        <v>212</v>
      </c>
      <c r="H397" s="131">
        <v>29</v>
      </c>
      <c r="I397" s="35">
        <v>0.02</v>
      </c>
      <c r="J397" s="126">
        <f t="shared" si="12"/>
        <v>28.419999999999998</v>
      </c>
    </row>
    <row r="398" spans="1:10" ht="15.75">
      <c r="A398" s="33">
        <f t="shared" si="13"/>
        <v>394</v>
      </c>
      <c r="B398" s="33" t="s">
        <v>208</v>
      </c>
      <c r="C398" s="33" t="s">
        <v>994</v>
      </c>
      <c r="D398" s="104" t="s">
        <v>995</v>
      </c>
      <c r="E398" s="33" t="s">
        <v>211</v>
      </c>
      <c r="F398" s="33"/>
      <c r="G398" s="33" t="s">
        <v>212</v>
      </c>
      <c r="H398" s="131">
        <v>28</v>
      </c>
      <c r="I398" s="35">
        <v>0.02</v>
      </c>
      <c r="J398" s="126">
        <f t="shared" si="12"/>
        <v>27.439999999999998</v>
      </c>
    </row>
    <row r="399" spans="1:10" ht="15.75">
      <c r="A399" s="33">
        <f t="shared" si="13"/>
        <v>395</v>
      </c>
      <c r="B399" s="33" t="s">
        <v>208</v>
      </c>
      <c r="C399" s="33" t="s">
        <v>996</v>
      </c>
      <c r="D399" s="104" t="s">
        <v>997</v>
      </c>
      <c r="E399" s="33" t="s">
        <v>211</v>
      </c>
      <c r="F399" s="33"/>
      <c r="G399" s="33" t="s">
        <v>212</v>
      </c>
      <c r="H399" s="131">
        <v>69</v>
      </c>
      <c r="I399" s="35">
        <v>0.02</v>
      </c>
      <c r="J399" s="126">
        <f t="shared" si="12"/>
        <v>67.62</v>
      </c>
    </row>
    <row r="400" spans="1:10" ht="15.75">
      <c r="A400" s="33">
        <f t="shared" si="13"/>
        <v>396</v>
      </c>
      <c r="B400" s="33" t="s">
        <v>208</v>
      </c>
      <c r="C400" s="33" t="s">
        <v>998</v>
      </c>
      <c r="D400" s="104" t="s">
        <v>999</v>
      </c>
      <c r="E400" s="33" t="s">
        <v>211</v>
      </c>
      <c r="F400" s="33"/>
      <c r="G400" s="33" t="s">
        <v>212</v>
      </c>
      <c r="H400" s="131">
        <v>69</v>
      </c>
      <c r="I400" s="35">
        <v>0.02</v>
      </c>
      <c r="J400" s="126">
        <f t="shared" si="12"/>
        <v>67.62</v>
      </c>
    </row>
    <row r="401" spans="1:10" ht="15.75">
      <c r="A401" s="33">
        <f t="shared" si="13"/>
        <v>397</v>
      </c>
      <c r="B401" s="33" t="s">
        <v>208</v>
      </c>
      <c r="C401" s="33" t="s">
        <v>1000</v>
      </c>
      <c r="D401" s="104" t="s">
        <v>1001</v>
      </c>
      <c r="E401" s="33" t="s">
        <v>211</v>
      </c>
      <c r="F401" s="33"/>
      <c r="G401" s="33" t="s">
        <v>212</v>
      </c>
      <c r="H401" s="131">
        <v>69</v>
      </c>
      <c r="I401" s="35">
        <v>0.02</v>
      </c>
      <c r="J401" s="126">
        <f t="shared" si="12"/>
        <v>67.62</v>
      </c>
    </row>
    <row r="402" spans="1:10" ht="110.25">
      <c r="A402" s="33">
        <f t="shared" si="13"/>
        <v>398</v>
      </c>
      <c r="B402" s="33" t="s">
        <v>208</v>
      </c>
      <c r="C402" s="33" t="s">
        <v>1002</v>
      </c>
      <c r="D402" s="104" t="s">
        <v>1003</v>
      </c>
      <c r="E402" s="33" t="s">
        <v>211</v>
      </c>
      <c r="F402" s="33"/>
      <c r="G402" s="33" t="s">
        <v>212</v>
      </c>
      <c r="H402" s="131">
        <v>7199</v>
      </c>
      <c r="I402" s="35">
        <v>0.02</v>
      </c>
      <c r="J402" s="126">
        <f t="shared" si="12"/>
        <v>7055.0199999999995</v>
      </c>
    </row>
    <row r="403" spans="1:10" ht="47.25">
      <c r="A403" s="33">
        <f t="shared" si="13"/>
        <v>399</v>
      </c>
      <c r="B403" s="33" t="s">
        <v>208</v>
      </c>
      <c r="C403" s="33" t="s">
        <v>1004</v>
      </c>
      <c r="D403" s="104" t="s">
        <v>1005</v>
      </c>
      <c r="E403" s="33" t="s">
        <v>211</v>
      </c>
      <c r="F403" s="33"/>
      <c r="G403" s="33" t="s">
        <v>212</v>
      </c>
      <c r="H403" s="131">
        <v>449</v>
      </c>
      <c r="I403" s="35">
        <v>0.02</v>
      </c>
      <c r="J403" s="126">
        <f t="shared" si="12"/>
        <v>440.02</v>
      </c>
    </row>
    <row r="404" spans="1:10" ht="63">
      <c r="A404" s="33">
        <f t="shared" si="13"/>
        <v>400</v>
      </c>
      <c r="B404" s="33" t="s">
        <v>208</v>
      </c>
      <c r="C404" s="33" t="s">
        <v>1006</v>
      </c>
      <c r="D404" s="104" t="s">
        <v>1007</v>
      </c>
      <c r="E404" s="33" t="s">
        <v>211</v>
      </c>
      <c r="F404" s="33"/>
      <c r="G404" s="33" t="s">
        <v>212</v>
      </c>
      <c r="H404" s="131">
        <v>899</v>
      </c>
      <c r="I404" s="35">
        <v>0.02</v>
      </c>
      <c r="J404" s="126">
        <f t="shared" si="12"/>
        <v>881.02</v>
      </c>
    </row>
    <row r="405" spans="1:10" ht="47.25">
      <c r="A405" s="33">
        <f t="shared" si="13"/>
        <v>401</v>
      </c>
      <c r="B405" s="33" t="s">
        <v>208</v>
      </c>
      <c r="C405" s="33" t="s">
        <v>1008</v>
      </c>
      <c r="D405" s="104" t="s">
        <v>1009</v>
      </c>
      <c r="E405" s="33" t="s">
        <v>211</v>
      </c>
      <c r="F405" s="33"/>
      <c r="G405" s="33" t="s">
        <v>212</v>
      </c>
      <c r="H405" s="131">
        <v>999</v>
      </c>
      <c r="I405" s="35">
        <v>0.02</v>
      </c>
      <c r="J405" s="126">
        <f t="shared" si="12"/>
        <v>979.02</v>
      </c>
    </row>
    <row r="406" spans="1:10" ht="31.5">
      <c r="A406" s="33">
        <f t="shared" si="13"/>
        <v>402</v>
      </c>
      <c r="B406" s="33" t="s">
        <v>208</v>
      </c>
      <c r="C406" s="33" t="s">
        <v>1010</v>
      </c>
      <c r="D406" s="104" t="s">
        <v>1011</v>
      </c>
      <c r="E406" s="33" t="s">
        <v>211</v>
      </c>
      <c r="F406" s="33"/>
      <c r="G406" s="33" t="s">
        <v>212</v>
      </c>
      <c r="H406" s="131">
        <v>799</v>
      </c>
      <c r="I406" s="35">
        <v>0.02</v>
      </c>
      <c r="J406" s="126">
        <f t="shared" si="12"/>
        <v>783.02</v>
      </c>
    </row>
    <row r="407" spans="1:10" ht="63">
      <c r="A407" s="33">
        <f t="shared" si="13"/>
        <v>403</v>
      </c>
      <c r="B407" s="33" t="s">
        <v>208</v>
      </c>
      <c r="C407" s="33" t="s">
        <v>1012</v>
      </c>
      <c r="D407" s="104" t="s">
        <v>1013</v>
      </c>
      <c r="E407" s="33" t="s">
        <v>211</v>
      </c>
      <c r="F407" s="33"/>
      <c r="G407" s="33" t="s">
        <v>212</v>
      </c>
      <c r="H407" s="131">
        <v>599</v>
      </c>
      <c r="I407" s="35">
        <v>0.02</v>
      </c>
      <c r="J407" s="126">
        <f t="shared" si="12"/>
        <v>587.02</v>
      </c>
    </row>
    <row r="408" spans="1:10" ht="31.5">
      <c r="A408" s="33">
        <f t="shared" si="13"/>
        <v>404</v>
      </c>
      <c r="B408" s="33" t="s">
        <v>208</v>
      </c>
      <c r="C408" s="33" t="s">
        <v>1014</v>
      </c>
      <c r="D408" s="104" t="s">
        <v>1015</v>
      </c>
      <c r="E408" s="33" t="s">
        <v>211</v>
      </c>
      <c r="F408" s="33"/>
      <c r="G408" s="33" t="s">
        <v>212</v>
      </c>
      <c r="H408" s="131">
        <v>449</v>
      </c>
      <c r="I408" s="35">
        <v>0.02</v>
      </c>
      <c r="J408" s="126">
        <f t="shared" si="12"/>
        <v>440.02</v>
      </c>
    </row>
    <row r="409" spans="1:10" ht="31.5">
      <c r="A409" s="33">
        <f t="shared" si="13"/>
        <v>405</v>
      </c>
      <c r="B409" s="33" t="s">
        <v>208</v>
      </c>
      <c r="C409" s="33" t="s">
        <v>1016</v>
      </c>
      <c r="D409" s="104" t="s">
        <v>1017</v>
      </c>
      <c r="E409" s="33" t="s">
        <v>211</v>
      </c>
      <c r="F409" s="33"/>
      <c r="G409" s="33" t="s">
        <v>212</v>
      </c>
      <c r="H409" s="131">
        <v>749</v>
      </c>
      <c r="I409" s="35">
        <v>0.02</v>
      </c>
      <c r="J409" s="126">
        <f t="shared" si="12"/>
        <v>734.02</v>
      </c>
    </row>
    <row r="410" spans="1:10" ht="31.5">
      <c r="A410" s="33">
        <f t="shared" si="13"/>
        <v>406</v>
      </c>
      <c r="B410" s="33" t="s">
        <v>208</v>
      </c>
      <c r="C410" s="33" t="s">
        <v>1018</v>
      </c>
      <c r="D410" s="104" t="s">
        <v>1019</v>
      </c>
      <c r="E410" s="33" t="s">
        <v>211</v>
      </c>
      <c r="F410" s="33"/>
      <c r="G410" s="33" t="s">
        <v>212</v>
      </c>
      <c r="H410" s="131">
        <v>999</v>
      </c>
      <c r="I410" s="35">
        <v>0.02</v>
      </c>
      <c r="J410" s="126">
        <f t="shared" si="12"/>
        <v>979.02</v>
      </c>
    </row>
    <row r="411" spans="1:10" ht="31.5">
      <c r="A411" s="33">
        <f t="shared" si="13"/>
        <v>407</v>
      </c>
      <c r="B411" s="33" t="s">
        <v>208</v>
      </c>
      <c r="C411" s="33" t="s">
        <v>1020</v>
      </c>
      <c r="D411" s="104" t="s">
        <v>1021</v>
      </c>
      <c r="E411" s="33" t="s">
        <v>211</v>
      </c>
      <c r="F411" s="33"/>
      <c r="G411" s="33" t="s">
        <v>212</v>
      </c>
      <c r="H411" s="131">
        <v>1099</v>
      </c>
      <c r="I411" s="35">
        <v>0.02</v>
      </c>
      <c r="J411" s="126">
        <f t="shared" si="12"/>
        <v>1077.02</v>
      </c>
    </row>
    <row r="412" spans="1:10" ht="31.5">
      <c r="A412" s="33">
        <f t="shared" si="13"/>
        <v>408</v>
      </c>
      <c r="B412" s="33" t="s">
        <v>208</v>
      </c>
      <c r="C412" s="33" t="s">
        <v>1022</v>
      </c>
      <c r="D412" s="104" t="s">
        <v>1023</v>
      </c>
      <c r="E412" s="33" t="s">
        <v>211</v>
      </c>
      <c r="F412" s="33"/>
      <c r="G412" s="33" t="s">
        <v>212</v>
      </c>
      <c r="H412" s="131">
        <v>1099</v>
      </c>
      <c r="I412" s="35">
        <v>0.02</v>
      </c>
      <c r="J412" s="126">
        <f t="shared" si="12"/>
        <v>1077.02</v>
      </c>
    </row>
    <row r="413" spans="1:10" ht="31.5">
      <c r="A413" s="33">
        <f t="shared" si="13"/>
        <v>409</v>
      </c>
      <c r="B413" s="33" t="s">
        <v>208</v>
      </c>
      <c r="C413" s="33" t="s">
        <v>1024</v>
      </c>
      <c r="D413" s="104" t="s">
        <v>1025</v>
      </c>
      <c r="E413" s="33" t="s">
        <v>211</v>
      </c>
      <c r="F413" s="33"/>
      <c r="G413" s="33" t="s">
        <v>212</v>
      </c>
      <c r="H413" s="131">
        <v>749</v>
      </c>
      <c r="I413" s="35">
        <v>0.02</v>
      </c>
      <c r="J413" s="126">
        <f t="shared" si="12"/>
        <v>734.02</v>
      </c>
    </row>
    <row r="414" spans="1:10" ht="126">
      <c r="A414" s="33">
        <f t="shared" si="13"/>
        <v>410</v>
      </c>
      <c r="B414" s="33" t="s">
        <v>208</v>
      </c>
      <c r="C414" s="33" t="s">
        <v>1026</v>
      </c>
      <c r="D414" s="104" t="s">
        <v>1027</v>
      </c>
      <c r="E414" s="33" t="s">
        <v>211</v>
      </c>
      <c r="F414" s="33"/>
      <c r="G414" s="33" t="s">
        <v>212</v>
      </c>
      <c r="H414" s="131">
        <v>35</v>
      </c>
      <c r="I414" s="35">
        <v>0.02</v>
      </c>
      <c r="J414" s="126">
        <f t="shared" si="12"/>
        <v>34.299999999999997</v>
      </c>
    </row>
    <row r="415" spans="1:10" ht="15.75">
      <c r="A415" s="33">
        <f t="shared" si="13"/>
        <v>411</v>
      </c>
      <c r="B415" s="33" t="s">
        <v>208</v>
      </c>
      <c r="C415" s="33" t="s">
        <v>1028</v>
      </c>
      <c r="D415" s="104" t="s">
        <v>1029</v>
      </c>
      <c r="E415" s="33" t="s">
        <v>211</v>
      </c>
      <c r="F415" s="33"/>
      <c r="G415" s="33" t="s">
        <v>212</v>
      </c>
      <c r="H415" s="131">
        <v>4</v>
      </c>
      <c r="I415" s="35">
        <v>0.02</v>
      </c>
      <c r="J415" s="126">
        <f t="shared" si="12"/>
        <v>3.92</v>
      </c>
    </row>
    <row r="416" spans="1:10" ht="15.75">
      <c r="A416" s="33">
        <f t="shared" si="13"/>
        <v>412</v>
      </c>
      <c r="B416" s="33" t="s">
        <v>208</v>
      </c>
      <c r="C416" s="33" t="s">
        <v>1030</v>
      </c>
      <c r="D416" s="104" t="s">
        <v>1031</v>
      </c>
      <c r="E416" s="33" t="s">
        <v>211</v>
      </c>
      <c r="F416" s="33"/>
      <c r="G416" s="33" t="s">
        <v>212</v>
      </c>
      <c r="H416" s="131">
        <v>29</v>
      </c>
      <c r="I416" s="35">
        <v>0.02</v>
      </c>
      <c r="J416" s="126">
        <f t="shared" si="12"/>
        <v>28.419999999999998</v>
      </c>
    </row>
    <row r="417" spans="1:10" ht="15.75">
      <c r="A417" s="33">
        <f t="shared" si="13"/>
        <v>413</v>
      </c>
      <c r="B417" s="33" t="s">
        <v>208</v>
      </c>
      <c r="C417" s="33" t="s">
        <v>1032</v>
      </c>
      <c r="D417" s="104" t="s">
        <v>1033</v>
      </c>
      <c r="E417" s="33" t="s">
        <v>211</v>
      </c>
      <c r="F417" s="33"/>
      <c r="G417" s="33" t="s">
        <v>212</v>
      </c>
      <c r="H417" s="131">
        <v>29</v>
      </c>
      <c r="I417" s="35">
        <v>0.02</v>
      </c>
      <c r="J417" s="126">
        <f t="shared" si="12"/>
        <v>28.419999999999998</v>
      </c>
    </row>
    <row r="418" spans="1:10" ht="15.75">
      <c r="A418" s="33">
        <f t="shared" si="13"/>
        <v>414</v>
      </c>
      <c r="B418" s="33" t="s">
        <v>208</v>
      </c>
      <c r="C418" s="33" t="s">
        <v>1034</v>
      </c>
      <c r="D418" s="104" t="s">
        <v>1035</v>
      </c>
      <c r="E418" s="33" t="s">
        <v>211</v>
      </c>
      <c r="F418" s="33"/>
      <c r="G418" s="33" t="s">
        <v>212</v>
      </c>
      <c r="H418" s="131">
        <v>449</v>
      </c>
      <c r="I418" s="35">
        <v>0.02</v>
      </c>
      <c r="J418" s="126">
        <f t="shared" si="12"/>
        <v>440.02</v>
      </c>
    </row>
    <row r="419" spans="1:10" ht="15.75">
      <c r="A419" s="33">
        <f t="shared" si="13"/>
        <v>415</v>
      </c>
      <c r="B419" s="33" t="s">
        <v>208</v>
      </c>
      <c r="C419" s="33" t="s">
        <v>1036</v>
      </c>
      <c r="D419" s="104" t="s">
        <v>1037</v>
      </c>
      <c r="E419" s="33" t="s">
        <v>211</v>
      </c>
      <c r="F419" s="33"/>
      <c r="G419" s="33" t="s">
        <v>212</v>
      </c>
      <c r="H419" s="131">
        <v>25</v>
      </c>
      <c r="I419" s="35">
        <v>0.02</v>
      </c>
      <c r="J419" s="126">
        <f t="shared" si="12"/>
        <v>24.5</v>
      </c>
    </row>
    <row r="420" spans="1:10" ht="15.75">
      <c r="A420" s="33">
        <f t="shared" si="13"/>
        <v>416</v>
      </c>
      <c r="B420" s="33" t="s">
        <v>208</v>
      </c>
      <c r="C420" s="33" t="s">
        <v>1038</v>
      </c>
      <c r="D420" s="104" t="s">
        <v>1039</v>
      </c>
      <c r="E420" s="33" t="s">
        <v>211</v>
      </c>
      <c r="F420" s="33"/>
      <c r="G420" s="33" t="s">
        <v>212</v>
      </c>
      <c r="H420" s="131">
        <v>22</v>
      </c>
      <c r="I420" s="35">
        <v>0.02</v>
      </c>
      <c r="J420" s="126">
        <f t="shared" si="12"/>
        <v>21.56</v>
      </c>
    </row>
    <row r="421" spans="1:10" ht="47.25">
      <c r="A421" s="33">
        <f t="shared" si="13"/>
        <v>417</v>
      </c>
      <c r="B421" s="33" t="s">
        <v>208</v>
      </c>
      <c r="C421" s="33" t="s">
        <v>1040</v>
      </c>
      <c r="D421" s="104" t="s">
        <v>1041</v>
      </c>
      <c r="E421" s="33" t="s">
        <v>211</v>
      </c>
      <c r="F421" s="33"/>
      <c r="G421" s="33" t="s">
        <v>212</v>
      </c>
      <c r="H421" s="131">
        <v>14</v>
      </c>
      <c r="I421" s="35">
        <v>0.02</v>
      </c>
      <c r="J421" s="126">
        <f t="shared" si="12"/>
        <v>13.719999999999999</v>
      </c>
    </row>
    <row r="422" spans="1:10" ht="15.75">
      <c r="A422" s="33">
        <f t="shared" si="13"/>
        <v>418</v>
      </c>
      <c r="B422" s="33" t="s">
        <v>208</v>
      </c>
      <c r="C422" s="33" t="s">
        <v>1042</v>
      </c>
      <c r="D422" s="104" t="s">
        <v>1043</v>
      </c>
      <c r="E422" s="33" t="s">
        <v>211</v>
      </c>
      <c r="F422" s="33"/>
      <c r="G422" s="33" t="s">
        <v>212</v>
      </c>
      <c r="H422" s="131">
        <v>62</v>
      </c>
      <c r="I422" s="35">
        <v>0.02</v>
      </c>
      <c r="J422" s="126">
        <f t="shared" si="12"/>
        <v>60.76</v>
      </c>
    </row>
    <row r="423" spans="1:10" ht="15.75">
      <c r="A423" s="33">
        <f t="shared" si="13"/>
        <v>419</v>
      </c>
      <c r="B423" s="33" t="s">
        <v>208</v>
      </c>
      <c r="C423" s="33" t="s">
        <v>1044</v>
      </c>
      <c r="D423" s="104" t="s">
        <v>1045</v>
      </c>
      <c r="E423" s="33" t="s">
        <v>211</v>
      </c>
      <c r="F423" s="33"/>
      <c r="G423" s="33" t="s">
        <v>212</v>
      </c>
      <c r="H423" s="131">
        <v>49</v>
      </c>
      <c r="I423" s="35">
        <v>0.02</v>
      </c>
      <c r="J423" s="126">
        <f t="shared" si="12"/>
        <v>48.019999999999996</v>
      </c>
    </row>
    <row r="424" spans="1:10" ht="15.75">
      <c r="A424" s="33">
        <f t="shared" si="13"/>
        <v>420</v>
      </c>
      <c r="B424" s="33" t="s">
        <v>208</v>
      </c>
      <c r="C424" s="33" t="s">
        <v>1046</v>
      </c>
      <c r="D424" s="104" t="s">
        <v>1047</v>
      </c>
      <c r="E424" s="33" t="s">
        <v>211</v>
      </c>
      <c r="F424" s="33"/>
      <c r="G424" s="33" t="s">
        <v>212</v>
      </c>
      <c r="H424" s="131">
        <v>65</v>
      </c>
      <c r="I424" s="35">
        <v>0.02</v>
      </c>
      <c r="J424" s="126">
        <f t="shared" si="12"/>
        <v>63.699999999999996</v>
      </c>
    </row>
    <row r="425" spans="1:10" ht="31.5">
      <c r="A425" s="33">
        <f t="shared" si="13"/>
        <v>421</v>
      </c>
      <c r="B425" s="33" t="s">
        <v>208</v>
      </c>
      <c r="C425" s="33" t="s">
        <v>1048</v>
      </c>
      <c r="D425" s="104" t="s">
        <v>1049</v>
      </c>
      <c r="E425" s="33" t="s">
        <v>211</v>
      </c>
      <c r="F425" s="33"/>
      <c r="G425" s="33" t="s">
        <v>212</v>
      </c>
      <c r="H425" s="131">
        <v>39</v>
      </c>
      <c r="I425" s="35">
        <v>0.02</v>
      </c>
      <c r="J425" s="126">
        <f t="shared" si="12"/>
        <v>38.22</v>
      </c>
    </row>
    <row r="426" spans="1:10" ht="15.75">
      <c r="A426" s="33">
        <f t="shared" si="13"/>
        <v>422</v>
      </c>
      <c r="B426" s="33" t="s">
        <v>208</v>
      </c>
      <c r="C426" s="33" t="s">
        <v>1050</v>
      </c>
      <c r="D426" s="104" t="s">
        <v>1051</v>
      </c>
      <c r="E426" s="33" t="s">
        <v>211</v>
      </c>
      <c r="F426" s="33"/>
      <c r="G426" s="33" t="s">
        <v>212</v>
      </c>
      <c r="H426" s="131">
        <v>89</v>
      </c>
      <c r="I426" s="35">
        <v>0.02</v>
      </c>
      <c r="J426" s="126">
        <f t="shared" si="12"/>
        <v>87.22</v>
      </c>
    </row>
    <row r="427" spans="1:10" ht="15.75">
      <c r="A427" s="33">
        <f t="shared" si="13"/>
        <v>423</v>
      </c>
      <c r="B427" s="33" t="s">
        <v>208</v>
      </c>
      <c r="C427" s="33" t="s">
        <v>1052</v>
      </c>
      <c r="D427" s="104" t="s">
        <v>1053</v>
      </c>
      <c r="E427" s="33" t="s">
        <v>211</v>
      </c>
      <c r="F427" s="33"/>
      <c r="G427" s="33" t="s">
        <v>212</v>
      </c>
      <c r="H427" s="131">
        <v>12</v>
      </c>
      <c r="I427" s="35">
        <v>0.02</v>
      </c>
      <c r="J427" s="126">
        <f t="shared" si="12"/>
        <v>11.76</v>
      </c>
    </row>
    <row r="428" spans="1:10" ht="15.75">
      <c r="A428" s="33">
        <f t="shared" si="13"/>
        <v>424</v>
      </c>
      <c r="B428" s="33" t="s">
        <v>208</v>
      </c>
      <c r="C428" s="33" t="s">
        <v>1054</v>
      </c>
      <c r="D428" s="104" t="s">
        <v>1055</v>
      </c>
      <c r="E428" s="33" t="s">
        <v>211</v>
      </c>
      <c r="F428" s="33"/>
      <c r="G428" s="33" t="s">
        <v>212</v>
      </c>
      <c r="H428" s="131">
        <v>12</v>
      </c>
      <c r="I428" s="35">
        <v>0.02</v>
      </c>
      <c r="J428" s="126">
        <f t="shared" si="12"/>
        <v>11.76</v>
      </c>
    </row>
    <row r="429" spans="1:10" ht="15.75">
      <c r="A429" s="33">
        <f t="shared" si="13"/>
        <v>425</v>
      </c>
      <c r="B429" s="33" t="s">
        <v>208</v>
      </c>
      <c r="C429" s="33" t="s">
        <v>1056</v>
      </c>
      <c r="D429" s="104" t="s">
        <v>1057</v>
      </c>
      <c r="E429" s="33" t="s">
        <v>211</v>
      </c>
      <c r="F429" s="33"/>
      <c r="G429" s="33" t="s">
        <v>212</v>
      </c>
      <c r="H429" s="131">
        <v>19</v>
      </c>
      <c r="I429" s="35">
        <v>0.02</v>
      </c>
      <c r="J429" s="126">
        <f t="shared" si="12"/>
        <v>18.62</v>
      </c>
    </row>
    <row r="430" spans="1:10" ht="31.5">
      <c r="A430" s="33">
        <f t="shared" si="13"/>
        <v>426</v>
      </c>
      <c r="B430" s="33" t="s">
        <v>208</v>
      </c>
      <c r="C430" s="33" t="s">
        <v>1058</v>
      </c>
      <c r="D430" s="104" t="s">
        <v>1059</v>
      </c>
      <c r="E430" s="33" t="s">
        <v>211</v>
      </c>
      <c r="F430" s="33"/>
      <c r="G430" s="33" t="s">
        <v>212</v>
      </c>
      <c r="H430" s="131">
        <v>29</v>
      </c>
      <c r="I430" s="35">
        <v>0.02</v>
      </c>
      <c r="J430" s="126">
        <f t="shared" si="12"/>
        <v>28.419999999999998</v>
      </c>
    </row>
    <row r="431" spans="1:10" ht="31.5">
      <c r="A431" s="33">
        <f t="shared" si="13"/>
        <v>427</v>
      </c>
      <c r="B431" s="33" t="s">
        <v>208</v>
      </c>
      <c r="C431" s="33" t="s">
        <v>1060</v>
      </c>
      <c r="D431" s="104" t="s">
        <v>1061</v>
      </c>
      <c r="E431" s="33" t="s">
        <v>211</v>
      </c>
      <c r="F431" s="33"/>
      <c r="G431" s="33" t="s">
        <v>212</v>
      </c>
      <c r="H431" s="131">
        <v>29</v>
      </c>
      <c r="I431" s="35">
        <v>0.02</v>
      </c>
      <c r="J431" s="126">
        <f t="shared" si="12"/>
        <v>28.419999999999998</v>
      </c>
    </row>
    <row r="432" spans="1:10" ht="31.5">
      <c r="A432" s="33">
        <f t="shared" si="13"/>
        <v>428</v>
      </c>
      <c r="B432" s="33" t="s">
        <v>208</v>
      </c>
      <c r="C432" s="33" t="s">
        <v>1062</v>
      </c>
      <c r="D432" s="104" t="s">
        <v>1063</v>
      </c>
      <c r="E432" s="33" t="s">
        <v>211</v>
      </c>
      <c r="F432" s="33"/>
      <c r="G432" s="33" t="s">
        <v>212</v>
      </c>
      <c r="H432" s="131">
        <v>12</v>
      </c>
      <c r="I432" s="35">
        <v>0.02</v>
      </c>
      <c r="J432" s="126">
        <f t="shared" si="12"/>
        <v>11.76</v>
      </c>
    </row>
    <row r="433" spans="1:10" ht="31.5">
      <c r="A433" s="33">
        <f t="shared" si="13"/>
        <v>429</v>
      </c>
      <c r="B433" s="33" t="s">
        <v>208</v>
      </c>
      <c r="C433" s="33" t="s">
        <v>1064</v>
      </c>
      <c r="D433" s="104" t="s">
        <v>1065</v>
      </c>
      <c r="E433" s="33" t="s">
        <v>211</v>
      </c>
      <c r="F433" s="33"/>
      <c r="G433" s="33" t="s">
        <v>212</v>
      </c>
      <c r="H433" s="131">
        <v>19</v>
      </c>
      <c r="I433" s="35">
        <v>0.02</v>
      </c>
      <c r="J433" s="126">
        <f t="shared" si="12"/>
        <v>18.62</v>
      </c>
    </row>
    <row r="434" spans="1:10" ht="15.75">
      <c r="A434" s="33">
        <f t="shared" si="13"/>
        <v>430</v>
      </c>
      <c r="B434" s="33" t="s">
        <v>208</v>
      </c>
      <c r="C434" s="33" t="s">
        <v>1066</v>
      </c>
      <c r="D434" s="104" t="s">
        <v>1067</v>
      </c>
      <c r="E434" s="33" t="s">
        <v>211</v>
      </c>
      <c r="F434" s="33"/>
      <c r="G434" s="33" t="s">
        <v>212</v>
      </c>
      <c r="H434" s="131">
        <v>15</v>
      </c>
      <c r="I434" s="35">
        <v>0.02</v>
      </c>
      <c r="J434" s="126">
        <f t="shared" si="12"/>
        <v>14.7</v>
      </c>
    </row>
    <row r="435" spans="1:10" ht="63">
      <c r="A435" s="33">
        <f t="shared" si="13"/>
        <v>431</v>
      </c>
      <c r="B435" s="33" t="s">
        <v>208</v>
      </c>
      <c r="C435" s="33" t="s">
        <v>1068</v>
      </c>
      <c r="D435" s="104" t="s">
        <v>1069</v>
      </c>
      <c r="E435" s="33" t="s">
        <v>211</v>
      </c>
      <c r="F435" s="33"/>
      <c r="G435" s="33" t="s">
        <v>212</v>
      </c>
      <c r="H435" s="131">
        <v>39</v>
      </c>
      <c r="I435" s="35">
        <v>0.02</v>
      </c>
      <c r="J435" s="126">
        <f t="shared" si="12"/>
        <v>38.22</v>
      </c>
    </row>
    <row r="436" spans="1:10" ht="63">
      <c r="A436" s="33">
        <f t="shared" si="13"/>
        <v>432</v>
      </c>
      <c r="B436" s="33" t="s">
        <v>208</v>
      </c>
      <c r="C436" s="33" t="s">
        <v>1070</v>
      </c>
      <c r="D436" s="104" t="s">
        <v>1071</v>
      </c>
      <c r="E436" s="33" t="s">
        <v>211</v>
      </c>
      <c r="F436" s="33"/>
      <c r="G436" s="33" t="s">
        <v>212</v>
      </c>
      <c r="H436" s="131">
        <v>79</v>
      </c>
      <c r="I436" s="35">
        <v>0.02</v>
      </c>
      <c r="J436" s="126">
        <f t="shared" si="12"/>
        <v>77.42</v>
      </c>
    </row>
    <row r="437" spans="1:10" ht="47.25">
      <c r="A437" s="33">
        <f t="shared" si="13"/>
        <v>433</v>
      </c>
      <c r="B437" s="33" t="s">
        <v>208</v>
      </c>
      <c r="C437" s="33" t="s">
        <v>1072</v>
      </c>
      <c r="D437" s="104" t="s">
        <v>1073</v>
      </c>
      <c r="E437" s="33" t="s">
        <v>211</v>
      </c>
      <c r="F437" s="33"/>
      <c r="G437" s="33" t="s">
        <v>212</v>
      </c>
      <c r="H437" s="131">
        <v>79</v>
      </c>
      <c r="I437" s="35">
        <v>0.02</v>
      </c>
      <c r="J437" s="126">
        <f t="shared" si="12"/>
        <v>77.42</v>
      </c>
    </row>
    <row r="438" spans="1:10" ht="47.25">
      <c r="A438" s="33">
        <f t="shared" si="13"/>
        <v>434</v>
      </c>
      <c r="B438" s="33" t="s">
        <v>208</v>
      </c>
      <c r="C438" s="33" t="s">
        <v>1074</v>
      </c>
      <c r="D438" s="104" t="s">
        <v>1075</v>
      </c>
      <c r="E438" s="33" t="s">
        <v>211</v>
      </c>
      <c r="F438" s="33"/>
      <c r="G438" s="33" t="s">
        <v>212</v>
      </c>
      <c r="H438" s="131">
        <v>79</v>
      </c>
      <c r="I438" s="35">
        <v>0.02</v>
      </c>
      <c r="J438" s="126">
        <f t="shared" si="12"/>
        <v>77.42</v>
      </c>
    </row>
    <row r="439" spans="1:10" ht="15.75">
      <c r="A439" s="33">
        <f t="shared" si="13"/>
        <v>435</v>
      </c>
      <c r="B439" s="33" t="s">
        <v>208</v>
      </c>
      <c r="C439" s="33" t="s">
        <v>1076</v>
      </c>
      <c r="D439" s="104" t="s">
        <v>1077</v>
      </c>
      <c r="E439" s="33" t="s">
        <v>211</v>
      </c>
      <c r="F439" s="33"/>
      <c r="G439" s="33" t="s">
        <v>212</v>
      </c>
      <c r="H439" s="131">
        <v>29</v>
      </c>
      <c r="I439" s="35">
        <v>0.02</v>
      </c>
      <c r="J439" s="126">
        <f t="shared" si="12"/>
        <v>28.419999999999998</v>
      </c>
    </row>
    <row r="440" spans="1:10" ht="63">
      <c r="A440" s="33">
        <f t="shared" si="13"/>
        <v>436</v>
      </c>
      <c r="B440" s="33" t="s">
        <v>208</v>
      </c>
      <c r="C440" s="33" t="s">
        <v>1078</v>
      </c>
      <c r="D440" s="104" t="s">
        <v>1079</v>
      </c>
      <c r="E440" s="33" t="s">
        <v>211</v>
      </c>
      <c r="F440" s="33"/>
      <c r="G440" s="33" t="s">
        <v>212</v>
      </c>
      <c r="H440" s="131">
        <v>29</v>
      </c>
      <c r="I440" s="35">
        <v>0.02</v>
      </c>
      <c r="J440" s="126">
        <f t="shared" si="12"/>
        <v>28.419999999999998</v>
      </c>
    </row>
    <row r="441" spans="1:10" ht="63">
      <c r="A441" s="33">
        <f t="shared" si="13"/>
        <v>437</v>
      </c>
      <c r="B441" s="33" t="s">
        <v>208</v>
      </c>
      <c r="C441" s="33" t="s">
        <v>1080</v>
      </c>
      <c r="D441" s="104" t="s">
        <v>1081</v>
      </c>
      <c r="E441" s="33" t="s">
        <v>211</v>
      </c>
      <c r="F441" s="33"/>
      <c r="G441" s="33" t="s">
        <v>212</v>
      </c>
      <c r="H441" s="131">
        <v>29</v>
      </c>
      <c r="I441" s="35">
        <v>0.02</v>
      </c>
      <c r="J441" s="126">
        <f t="shared" si="12"/>
        <v>28.419999999999998</v>
      </c>
    </row>
    <row r="442" spans="1:10" ht="31.5">
      <c r="A442" s="33">
        <f t="shared" si="13"/>
        <v>438</v>
      </c>
      <c r="B442" s="33" t="s">
        <v>208</v>
      </c>
      <c r="C442" s="33" t="s">
        <v>1082</v>
      </c>
      <c r="D442" s="104" t="s">
        <v>1083</v>
      </c>
      <c r="E442" s="33" t="s">
        <v>211</v>
      </c>
      <c r="F442" s="33"/>
      <c r="G442" s="33" t="s">
        <v>212</v>
      </c>
      <c r="H442" s="131">
        <v>29</v>
      </c>
      <c r="I442" s="35">
        <v>0.02</v>
      </c>
      <c r="J442" s="126">
        <f t="shared" si="12"/>
        <v>28.419999999999998</v>
      </c>
    </row>
    <row r="443" spans="1:10" ht="47.25">
      <c r="A443" s="33">
        <f t="shared" si="13"/>
        <v>439</v>
      </c>
      <c r="B443" s="33" t="s">
        <v>208</v>
      </c>
      <c r="C443" s="33" t="s">
        <v>1084</v>
      </c>
      <c r="D443" s="104" t="s">
        <v>1085</v>
      </c>
      <c r="E443" s="33" t="s">
        <v>211</v>
      </c>
      <c r="F443" s="33"/>
      <c r="G443" s="33" t="s">
        <v>212</v>
      </c>
      <c r="H443" s="131">
        <v>69</v>
      </c>
      <c r="I443" s="35">
        <v>0.02</v>
      </c>
      <c r="J443" s="126">
        <f t="shared" si="12"/>
        <v>67.62</v>
      </c>
    </row>
    <row r="444" spans="1:10" ht="63">
      <c r="A444" s="33">
        <f t="shared" si="13"/>
        <v>440</v>
      </c>
      <c r="B444" s="33" t="s">
        <v>208</v>
      </c>
      <c r="C444" s="33" t="s">
        <v>1086</v>
      </c>
      <c r="D444" s="104" t="s">
        <v>1087</v>
      </c>
      <c r="E444" s="33" t="s">
        <v>211</v>
      </c>
      <c r="F444" s="33"/>
      <c r="G444" s="33" t="s">
        <v>212</v>
      </c>
      <c r="H444" s="131">
        <v>85</v>
      </c>
      <c r="I444" s="35">
        <v>0.02</v>
      </c>
      <c r="J444" s="126">
        <f t="shared" si="12"/>
        <v>83.3</v>
      </c>
    </row>
    <row r="445" spans="1:10" ht="63">
      <c r="A445" s="33">
        <f t="shared" si="13"/>
        <v>441</v>
      </c>
      <c r="B445" s="33" t="s">
        <v>208</v>
      </c>
      <c r="C445" s="33" t="s">
        <v>1088</v>
      </c>
      <c r="D445" s="104" t="s">
        <v>1089</v>
      </c>
      <c r="E445" s="33" t="s">
        <v>211</v>
      </c>
      <c r="F445" s="33"/>
      <c r="G445" s="33" t="s">
        <v>212</v>
      </c>
      <c r="H445" s="131">
        <v>75</v>
      </c>
      <c r="I445" s="35">
        <v>0.02</v>
      </c>
      <c r="J445" s="126">
        <f t="shared" si="12"/>
        <v>73.5</v>
      </c>
    </row>
    <row r="446" spans="1:10" ht="63">
      <c r="A446" s="33">
        <f t="shared" si="13"/>
        <v>442</v>
      </c>
      <c r="B446" s="33" t="s">
        <v>208</v>
      </c>
      <c r="C446" s="33" t="s">
        <v>1090</v>
      </c>
      <c r="D446" s="104" t="s">
        <v>1091</v>
      </c>
      <c r="E446" s="33" t="s">
        <v>211</v>
      </c>
      <c r="F446" s="33"/>
      <c r="G446" s="33" t="s">
        <v>212</v>
      </c>
      <c r="H446" s="131">
        <v>115</v>
      </c>
      <c r="I446" s="35">
        <v>0.02</v>
      </c>
      <c r="J446" s="126">
        <f t="shared" si="12"/>
        <v>112.7</v>
      </c>
    </row>
    <row r="447" spans="1:10" ht="47.25">
      <c r="A447" s="33">
        <f t="shared" si="13"/>
        <v>443</v>
      </c>
      <c r="B447" s="33" t="s">
        <v>208</v>
      </c>
      <c r="C447" s="33" t="s">
        <v>1092</v>
      </c>
      <c r="D447" s="104" t="s">
        <v>1093</v>
      </c>
      <c r="E447" s="33" t="s">
        <v>211</v>
      </c>
      <c r="F447" s="33"/>
      <c r="G447" s="33" t="s">
        <v>212</v>
      </c>
      <c r="H447" s="131">
        <v>95</v>
      </c>
      <c r="I447" s="35">
        <v>0.02</v>
      </c>
      <c r="J447" s="126">
        <f t="shared" si="12"/>
        <v>93.1</v>
      </c>
    </row>
    <row r="448" spans="1:10" ht="15.75">
      <c r="A448" s="33">
        <f t="shared" si="13"/>
        <v>444</v>
      </c>
      <c r="B448" s="33" t="s">
        <v>208</v>
      </c>
      <c r="C448" s="33" t="s">
        <v>1094</v>
      </c>
      <c r="D448" s="104" t="s">
        <v>1095</v>
      </c>
      <c r="E448" s="33" t="s">
        <v>211</v>
      </c>
      <c r="F448" s="33"/>
      <c r="G448" s="33" t="s">
        <v>212</v>
      </c>
      <c r="H448" s="131">
        <v>59</v>
      </c>
      <c r="I448" s="35">
        <v>0.02</v>
      </c>
      <c r="J448" s="126">
        <f t="shared" si="12"/>
        <v>57.82</v>
      </c>
    </row>
    <row r="449" spans="1:10" ht="47.25">
      <c r="A449" s="33">
        <f t="shared" si="13"/>
        <v>445</v>
      </c>
      <c r="B449" s="33" t="s">
        <v>208</v>
      </c>
      <c r="C449" s="33" t="s">
        <v>1096</v>
      </c>
      <c r="D449" s="104" t="s">
        <v>1097</v>
      </c>
      <c r="E449" s="33" t="s">
        <v>211</v>
      </c>
      <c r="F449" s="33"/>
      <c r="G449" s="33" t="s">
        <v>212</v>
      </c>
      <c r="H449" s="131">
        <v>84</v>
      </c>
      <c r="I449" s="35">
        <v>0.02</v>
      </c>
      <c r="J449" s="126">
        <f t="shared" si="12"/>
        <v>82.32</v>
      </c>
    </row>
    <row r="450" spans="1:10" ht="47.25">
      <c r="A450" s="33">
        <f t="shared" si="13"/>
        <v>446</v>
      </c>
      <c r="B450" s="33" t="s">
        <v>208</v>
      </c>
      <c r="C450" s="33" t="s">
        <v>1098</v>
      </c>
      <c r="D450" s="104" t="s">
        <v>1099</v>
      </c>
      <c r="E450" s="33" t="s">
        <v>211</v>
      </c>
      <c r="F450" s="33"/>
      <c r="G450" s="33" t="s">
        <v>212</v>
      </c>
      <c r="H450" s="131">
        <v>39</v>
      </c>
      <c r="I450" s="35">
        <v>0.02</v>
      </c>
      <c r="J450" s="126">
        <f t="shared" si="12"/>
        <v>38.22</v>
      </c>
    </row>
    <row r="451" spans="1:10" ht="63">
      <c r="A451" s="33">
        <f t="shared" si="13"/>
        <v>447</v>
      </c>
      <c r="B451" s="33" t="s">
        <v>208</v>
      </c>
      <c r="C451" s="33" t="s">
        <v>1100</v>
      </c>
      <c r="D451" s="104" t="s">
        <v>1101</v>
      </c>
      <c r="E451" s="33" t="s">
        <v>211</v>
      </c>
      <c r="F451" s="33"/>
      <c r="G451" s="33" t="s">
        <v>212</v>
      </c>
      <c r="H451" s="131">
        <v>175</v>
      </c>
      <c r="I451" s="35">
        <v>0.02</v>
      </c>
      <c r="J451" s="126">
        <f t="shared" si="12"/>
        <v>171.5</v>
      </c>
    </row>
    <row r="452" spans="1:10" ht="78.75">
      <c r="A452" s="33">
        <f t="shared" si="13"/>
        <v>448</v>
      </c>
      <c r="B452" s="33" t="s">
        <v>208</v>
      </c>
      <c r="C452" s="33" t="s">
        <v>1102</v>
      </c>
      <c r="D452" s="104" t="s">
        <v>1103</v>
      </c>
      <c r="E452" s="33" t="s">
        <v>211</v>
      </c>
      <c r="F452" s="33"/>
      <c r="G452" s="33" t="s">
        <v>212</v>
      </c>
      <c r="H452" s="131">
        <v>175</v>
      </c>
      <c r="I452" s="35">
        <v>0.02</v>
      </c>
      <c r="J452" s="126">
        <f t="shared" si="12"/>
        <v>171.5</v>
      </c>
    </row>
    <row r="453" spans="1:10" ht="15.75">
      <c r="A453" s="33">
        <f t="shared" si="13"/>
        <v>449</v>
      </c>
      <c r="B453" s="33" t="s">
        <v>208</v>
      </c>
      <c r="C453" s="33" t="s">
        <v>1104</v>
      </c>
      <c r="D453" s="104" t="s">
        <v>1105</v>
      </c>
      <c r="E453" s="33" t="s">
        <v>211</v>
      </c>
      <c r="F453" s="33"/>
      <c r="G453" s="33" t="s">
        <v>212</v>
      </c>
      <c r="H453" s="131">
        <v>399</v>
      </c>
      <c r="I453" s="35">
        <v>0.02</v>
      </c>
      <c r="J453" s="126">
        <f t="shared" si="12"/>
        <v>391.02</v>
      </c>
    </row>
    <row r="454" spans="1:10" ht="63">
      <c r="A454" s="33">
        <f t="shared" si="13"/>
        <v>450</v>
      </c>
      <c r="B454" s="33" t="s">
        <v>208</v>
      </c>
      <c r="C454" s="33" t="s">
        <v>1106</v>
      </c>
      <c r="D454" s="104" t="s">
        <v>1107</v>
      </c>
      <c r="E454" s="33" t="s">
        <v>211</v>
      </c>
      <c r="F454" s="33"/>
      <c r="G454" s="33" t="s">
        <v>212</v>
      </c>
      <c r="H454" s="131">
        <v>99</v>
      </c>
      <c r="I454" s="35">
        <v>0.02</v>
      </c>
      <c r="J454" s="126">
        <f t="shared" ref="J454:J517" si="14">H454*(1-I454)</f>
        <v>97.02</v>
      </c>
    </row>
    <row r="455" spans="1:10" ht="31.5">
      <c r="A455" s="33">
        <f t="shared" ref="A455:A518" si="15">A454+1</f>
        <v>451</v>
      </c>
      <c r="B455" s="33" t="s">
        <v>208</v>
      </c>
      <c r="C455" s="33" t="s">
        <v>1108</v>
      </c>
      <c r="D455" s="104" t="s">
        <v>1109</v>
      </c>
      <c r="E455" s="33" t="s">
        <v>211</v>
      </c>
      <c r="F455" s="33"/>
      <c r="G455" s="33" t="s">
        <v>212</v>
      </c>
      <c r="H455" s="131">
        <v>399</v>
      </c>
      <c r="I455" s="35">
        <v>0.02</v>
      </c>
      <c r="J455" s="126">
        <f t="shared" si="14"/>
        <v>391.02</v>
      </c>
    </row>
    <row r="456" spans="1:10" ht="63">
      <c r="A456" s="33">
        <f t="shared" si="15"/>
        <v>452</v>
      </c>
      <c r="B456" s="33" t="s">
        <v>208</v>
      </c>
      <c r="C456" s="33" t="s">
        <v>1110</v>
      </c>
      <c r="D456" s="104" t="s">
        <v>1111</v>
      </c>
      <c r="E456" s="33" t="s">
        <v>211</v>
      </c>
      <c r="F456" s="33"/>
      <c r="G456" s="33" t="s">
        <v>212</v>
      </c>
      <c r="H456" s="131">
        <v>199</v>
      </c>
      <c r="I456" s="35">
        <v>0.02</v>
      </c>
      <c r="J456" s="126">
        <f t="shared" si="14"/>
        <v>195.02</v>
      </c>
    </row>
    <row r="457" spans="1:10" ht="47.25">
      <c r="A457" s="33">
        <f t="shared" si="15"/>
        <v>453</v>
      </c>
      <c r="B457" s="33" t="s">
        <v>208</v>
      </c>
      <c r="C457" s="33" t="s">
        <v>1112</v>
      </c>
      <c r="D457" s="104" t="s">
        <v>1113</v>
      </c>
      <c r="E457" s="33" t="s">
        <v>211</v>
      </c>
      <c r="F457" s="33"/>
      <c r="G457" s="33" t="s">
        <v>212</v>
      </c>
      <c r="H457" s="131">
        <v>229</v>
      </c>
      <c r="I457" s="35">
        <v>0.02</v>
      </c>
      <c r="J457" s="126">
        <f t="shared" si="14"/>
        <v>224.42</v>
      </c>
    </row>
    <row r="458" spans="1:10" ht="110.25">
      <c r="A458" s="33">
        <f t="shared" si="15"/>
        <v>454</v>
      </c>
      <c r="B458" s="33" t="s">
        <v>208</v>
      </c>
      <c r="C458" s="33" t="s">
        <v>1114</v>
      </c>
      <c r="D458" s="104" t="s">
        <v>1115</v>
      </c>
      <c r="E458" s="33" t="s">
        <v>211</v>
      </c>
      <c r="F458" s="33"/>
      <c r="G458" s="33" t="s">
        <v>212</v>
      </c>
      <c r="H458" s="131">
        <v>349</v>
      </c>
      <c r="I458" s="35">
        <v>0.02</v>
      </c>
      <c r="J458" s="126">
        <f t="shared" si="14"/>
        <v>342.02</v>
      </c>
    </row>
    <row r="459" spans="1:10" ht="31.5">
      <c r="A459" s="33">
        <f t="shared" si="15"/>
        <v>455</v>
      </c>
      <c r="B459" s="33" t="s">
        <v>208</v>
      </c>
      <c r="C459" s="33" t="s">
        <v>1116</v>
      </c>
      <c r="D459" s="104" t="s">
        <v>1117</v>
      </c>
      <c r="E459" s="33" t="s">
        <v>211</v>
      </c>
      <c r="F459" s="33"/>
      <c r="G459" s="33" t="s">
        <v>212</v>
      </c>
      <c r="H459" s="131">
        <v>59</v>
      </c>
      <c r="I459" s="35">
        <v>0.02</v>
      </c>
      <c r="J459" s="126">
        <f t="shared" si="14"/>
        <v>57.82</v>
      </c>
    </row>
    <row r="460" spans="1:10" ht="63">
      <c r="A460" s="33">
        <f t="shared" si="15"/>
        <v>456</v>
      </c>
      <c r="B460" s="33" t="s">
        <v>208</v>
      </c>
      <c r="C460" s="33" t="s">
        <v>1118</v>
      </c>
      <c r="D460" s="104" t="s">
        <v>1119</v>
      </c>
      <c r="E460" s="33" t="s">
        <v>211</v>
      </c>
      <c r="F460" s="33"/>
      <c r="G460" s="33" t="s">
        <v>212</v>
      </c>
      <c r="H460" s="131">
        <v>189</v>
      </c>
      <c r="I460" s="35">
        <v>0.02</v>
      </c>
      <c r="J460" s="126">
        <f t="shared" si="14"/>
        <v>185.22</v>
      </c>
    </row>
    <row r="461" spans="1:10" ht="78.75">
      <c r="A461" s="33">
        <f t="shared" si="15"/>
        <v>457</v>
      </c>
      <c r="B461" s="33" t="s">
        <v>208</v>
      </c>
      <c r="C461" s="33" t="s">
        <v>1120</v>
      </c>
      <c r="D461" s="104" t="s">
        <v>1121</v>
      </c>
      <c r="E461" s="33" t="s">
        <v>211</v>
      </c>
      <c r="F461" s="33"/>
      <c r="G461" s="33" t="s">
        <v>212</v>
      </c>
      <c r="H461" s="131">
        <v>199</v>
      </c>
      <c r="I461" s="35">
        <v>0.02</v>
      </c>
      <c r="J461" s="126">
        <f t="shared" si="14"/>
        <v>195.02</v>
      </c>
    </row>
    <row r="462" spans="1:10" ht="94.5">
      <c r="A462" s="33">
        <f t="shared" si="15"/>
        <v>458</v>
      </c>
      <c r="B462" s="33" t="s">
        <v>208</v>
      </c>
      <c r="C462" s="33" t="s">
        <v>1122</v>
      </c>
      <c r="D462" s="104" t="s">
        <v>1123</v>
      </c>
      <c r="E462" s="33" t="s">
        <v>211</v>
      </c>
      <c r="F462" s="33"/>
      <c r="G462" s="33" t="s">
        <v>212</v>
      </c>
      <c r="H462" s="131">
        <v>119</v>
      </c>
      <c r="I462" s="35">
        <v>0.02</v>
      </c>
      <c r="J462" s="126">
        <f t="shared" si="14"/>
        <v>116.62</v>
      </c>
    </row>
    <row r="463" spans="1:10" ht="15.75">
      <c r="A463" s="33">
        <f t="shared" si="15"/>
        <v>459</v>
      </c>
      <c r="B463" s="33" t="s">
        <v>208</v>
      </c>
      <c r="C463" s="33" t="s">
        <v>1124</v>
      </c>
      <c r="D463" s="104" t="s">
        <v>1125</v>
      </c>
      <c r="E463" s="33" t="s">
        <v>211</v>
      </c>
      <c r="F463" s="33"/>
      <c r="G463" s="33" t="s">
        <v>212</v>
      </c>
      <c r="H463" s="131">
        <v>34</v>
      </c>
      <c r="I463" s="35">
        <v>0.02</v>
      </c>
      <c r="J463" s="126">
        <f t="shared" si="14"/>
        <v>33.32</v>
      </c>
    </row>
    <row r="464" spans="1:10" ht="15.75">
      <c r="A464" s="33">
        <f t="shared" si="15"/>
        <v>460</v>
      </c>
      <c r="B464" s="33" t="s">
        <v>208</v>
      </c>
      <c r="C464" s="33" t="s">
        <v>1126</v>
      </c>
      <c r="D464" s="104" t="s">
        <v>1127</v>
      </c>
      <c r="E464" s="33" t="s">
        <v>211</v>
      </c>
      <c r="F464" s="33"/>
      <c r="G464" s="33" t="s">
        <v>212</v>
      </c>
      <c r="H464" s="131">
        <v>49</v>
      </c>
      <c r="I464" s="35">
        <v>0.02</v>
      </c>
      <c r="J464" s="126">
        <f t="shared" si="14"/>
        <v>48.019999999999996</v>
      </c>
    </row>
    <row r="465" spans="1:10" ht="47.25">
      <c r="A465" s="33">
        <f t="shared" si="15"/>
        <v>461</v>
      </c>
      <c r="B465" s="33" t="s">
        <v>208</v>
      </c>
      <c r="C465" s="33" t="s">
        <v>1128</v>
      </c>
      <c r="D465" s="104" t="s">
        <v>1129</v>
      </c>
      <c r="E465" s="33" t="s">
        <v>211</v>
      </c>
      <c r="F465" s="33"/>
      <c r="G465" s="33" t="s">
        <v>212</v>
      </c>
      <c r="H465" s="131">
        <v>169</v>
      </c>
      <c r="I465" s="35">
        <v>0.02</v>
      </c>
      <c r="J465" s="126">
        <f t="shared" si="14"/>
        <v>165.62</v>
      </c>
    </row>
    <row r="466" spans="1:10" ht="78.75">
      <c r="A466" s="33">
        <f t="shared" si="15"/>
        <v>462</v>
      </c>
      <c r="B466" s="33" t="s">
        <v>208</v>
      </c>
      <c r="C466" s="33" t="s">
        <v>1130</v>
      </c>
      <c r="D466" s="104" t="s">
        <v>1131</v>
      </c>
      <c r="E466" s="33" t="s">
        <v>211</v>
      </c>
      <c r="F466" s="33"/>
      <c r="G466" s="33" t="s">
        <v>212</v>
      </c>
      <c r="H466" s="131">
        <v>119</v>
      </c>
      <c r="I466" s="35">
        <v>0.02</v>
      </c>
      <c r="J466" s="126">
        <f t="shared" si="14"/>
        <v>116.62</v>
      </c>
    </row>
    <row r="467" spans="1:10" ht="47.25">
      <c r="A467" s="33">
        <f t="shared" si="15"/>
        <v>463</v>
      </c>
      <c r="B467" s="33" t="s">
        <v>208</v>
      </c>
      <c r="C467" s="33" t="s">
        <v>1132</v>
      </c>
      <c r="D467" s="104" t="s">
        <v>1133</v>
      </c>
      <c r="E467" s="33" t="s">
        <v>211</v>
      </c>
      <c r="F467" s="33"/>
      <c r="G467" s="33" t="s">
        <v>212</v>
      </c>
      <c r="H467" s="131">
        <v>79</v>
      </c>
      <c r="I467" s="35">
        <v>0.02</v>
      </c>
      <c r="J467" s="126">
        <f t="shared" si="14"/>
        <v>77.42</v>
      </c>
    </row>
    <row r="468" spans="1:10" ht="15.75">
      <c r="A468" s="33">
        <f t="shared" si="15"/>
        <v>464</v>
      </c>
      <c r="B468" s="33" t="s">
        <v>208</v>
      </c>
      <c r="C468" s="33" t="s">
        <v>1134</v>
      </c>
      <c r="D468" s="104" t="s">
        <v>1135</v>
      </c>
      <c r="E468" s="33" t="s">
        <v>211</v>
      </c>
      <c r="F468" s="33"/>
      <c r="G468" s="33" t="s">
        <v>212</v>
      </c>
      <c r="H468" s="131">
        <v>149</v>
      </c>
      <c r="I468" s="35">
        <v>0.02</v>
      </c>
      <c r="J468" s="126">
        <f t="shared" si="14"/>
        <v>146.02000000000001</v>
      </c>
    </row>
    <row r="469" spans="1:10" ht="63">
      <c r="A469" s="33">
        <f t="shared" si="15"/>
        <v>465</v>
      </c>
      <c r="B469" s="33" t="s">
        <v>208</v>
      </c>
      <c r="C469" s="33" t="s">
        <v>1136</v>
      </c>
      <c r="D469" s="104" t="s">
        <v>1137</v>
      </c>
      <c r="E469" s="33" t="s">
        <v>211</v>
      </c>
      <c r="F469" s="33"/>
      <c r="G469" s="33" t="s">
        <v>212</v>
      </c>
      <c r="H469" s="131">
        <v>139</v>
      </c>
      <c r="I469" s="35">
        <v>0.02</v>
      </c>
      <c r="J469" s="126">
        <f t="shared" si="14"/>
        <v>136.22</v>
      </c>
    </row>
    <row r="470" spans="1:10" ht="15.75">
      <c r="A470" s="33">
        <f t="shared" si="15"/>
        <v>466</v>
      </c>
      <c r="B470" s="33" t="s">
        <v>208</v>
      </c>
      <c r="C470" s="33" t="s">
        <v>1138</v>
      </c>
      <c r="D470" s="104" t="s">
        <v>1139</v>
      </c>
      <c r="E470" s="33" t="s">
        <v>211</v>
      </c>
      <c r="F470" s="33"/>
      <c r="G470" s="33" t="s">
        <v>212</v>
      </c>
      <c r="H470" s="131">
        <v>11</v>
      </c>
      <c r="I470" s="35">
        <v>0.02</v>
      </c>
      <c r="J470" s="126">
        <f t="shared" si="14"/>
        <v>10.78</v>
      </c>
    </row>
    <row r="471" spans="1:10" ht="15.75">
      <c r="A471" s="33">
        <f t="shared" si="15"/>
        <v>467</v>
      </c>
      <c r="B471" s="33" t="s">
        <v>208</v>
      </c>
      <c r="C471" s="33" t="s">
        <v>1140</v>
      </c>
      <c r="D471" s="104" t="s">
        <v>1141</v>
      </c>
      <c r="E471" s="33" t="s">
        <v>211</v>
      </c>
      <c r="F471" s="33"/>
      <c r="G471" s="33" t="s">
        <v>212</v>
      </c>
      <c r="H471" s="131">
        <v>19</v>
      </c>
      <c r="I471" s="35">
        <v>0.02</v>
      </c>
      <c r="J471" s="126">
        <f t="shared" si="14"/>
        <v>18.62</v>
      </c>
    </row>
    <row r="472" spans="1:10" ht="47.25">
      <c r="A472" s="33">
        <f t="shared" si="15"/>
        <v>468</v>
      </c>
      <c r="B472" s="33" t="s">
        <v>208</v>
      </c>
      <c r="C472" s="33" t="s">
        <v>1142</v>
      </c>
      <c r="D472" s="104" t="s">
        <v>1143</v>
      </c>
      <c r="E472" s="33" t="s">
        <v>211</v>
      </c>
      <c r="F472" s="33"/>
      <c r="G472" s="33" t="s">
        <v>212</v>
      </c>
      <c r="H472" s="131">
        <v>199</v>
      </c>
      <c r="I472" s="35">
        <v>0.02</v>
      </c>
      <c r="J472" s="126">
        <f t="shared" si="14"/>
        <v>195.02</v>
      </c>
    </row>
    <row r="473" spans="1:10" ht="31.5">
      <c r="A473" s="33">
        <f t="shared" si="15"/>
        <v>469</v>
      </c>
      <c r="B473" s="33" t="s">
        <v>208</v>
      </c>
      <c r="C473" s="33" t="s">
        <v>1144</v>
      </c>
      <c r="D473" s="104" t="s">
        <v>1145</v>
      </c>
      <c r="E473" s="33" t="s">
        <v>211</v>
      </c>
      <c r="F473" s="33"/>
      <c r="G473" s="33" t="s">
        <v>212</v>
      </c>
      <c r="H473" s="131">
        <v>99</v>
      </c>
      <c r="I473" s="35">
        <v>0.02</v>
      </c>
      <c r="J473" s="126">
        <f t="shared" si="14"/>
        <v>97.02</v>
      </c>
    </row>
    <row r="474" spans="1:10" ht="31.5">
      <c r="A474" s="33">
        <f t="shared" si="15"/>
        <v>470</v>
      </c>
      <c r="B474" s="33" t="s">
        <v>208</v>
      </c>
      <c r="C474" s="33" t="s">
        <v>1146</v>
      </c>
      <c r="D474" s="104" t="s">
        <v>1147</v>
      </c>
      <c r="E474" s="33" t="s">
        <v>211</v>
      </c>
      <c r="F474" s="33"/>
      <c r="G474" s="33" t="s">
        <v>212</v>
      </c>
      <c r="H474" s="131">
        <v>49</v>
      </c>
      <c r="I474" s="35">
        <v>0.02</v>
      </c>
      <c r="J474" s="126">
        <f t="shared" si="14"/>
        <v>48.019999999999996</v>
      </c>
    </row>
    <row r="475" spans="1:10" ht="15.75">
      <c r="A475" s="33">
        <f t="shared" si="15"/>
        <v>471</v>
      </c>
      <c r="B475" s="33" t="s">
        <v>208</v>
      </c>
      <c r="C475" s="33" t="s">
        <v>1148</v>
      </c>
      <c r="D475" s="104" t="s">
        <v>1149</v>
      </c>
      <c r="E475" s="33" t="s">
        <v>211</v>
      </c>
      <c r="F475" s="33"/>
      <c r="G475" s="33" t="s">
        <v>212</v>
      </c>
      <c r="H475" s="131">
        <v>129</v>
      </c>
      <c r="I475" s="35">
        <v>0.02</v>
      </c>
      <c r="J475" s="126">
        <f t="shared" si="14"/>
        <v>126.42</v>
      </c>
    </row>
    <row r="476" spans="1:10" ht="31.5">
      <c r="A476" s="33">
        <f t="shared" si="15"/>
        <v>472</v>
      </c>
      <c r="B476" s="33" t="s">
        <v>208</v>
      </c>
      <c r="C476" s="33" t="s">
        <v>1150</v>
      </c>
      <c r="D476" s="104" t="s">
        <v>1151</v>
      </c>
      <c r="E476" s="33" t="s">
        <v>211</v>
      </c>
      <c r="F476" s="33"/>
      <c r="G476" s="33" t="s">
        <v>212</v>
      </c>
      <c r="H476" s="131">
        <v>29</v>
      </c>
      <c r="I476" s="35">
        <v>0.02</v>
      </c>
      <c r="J476" s="126">
        <f t="shared" si="14"/>
        <v>28.419999999999998</v>
      </c>
    </row>
    <row r="477" spans="1:10" ht="31.5">
      <c r="A477" s="33">
        <f t="shared" si="15"/>
        <v>473</v>
      </c>
      <c r="B477" s="33" t="s">
        <v>208</v>
      </c>
      <c r="C477" s="33" t="s">
        <v>1152</v>
      </c>
      <c r="D477" s="104" t="s">
        <v>1153</v>
      </c>
      <c r="E477" s="33" t="s">
        <v>211</v>
      </c>
      <c r="F477" s="33"/>
      <c r="G477" s="33" t="s">
        <v>212</v>
      </c>
      <c r="H477" s="131">
        <v>49</v>
      </c>
      <c r="I477" s="35">
        <v>0.02</v>
      </c>
      <c r="J477" s="126">
        <f t="shared" si="14"/>
        <v>48.019999999999996</v>
      </c>
    </row>
    <row r="478" spans="1:10" ht="63">
      <c r="A478" s="33">
        <f t="shared" si="15"/>
        <v>474</v>
      </c>
      <c r="B478" s="33" t="s">
        <v>208</v>
      </c>
      <c r="C478" s="33" t="s">
        <v>1154</v>
      </c>
      <c r="D478" s="104" t="s">
        <v>1155</v>
      </c>
      <c r="E478" s="33" t="s">
        <v>211</v>
      </c>
      <c r="F478" s="33"/>
      <c r="G478" s="33" t="s">
        <v>212</v>
      </c>
      <c r="H478" s="131">
        <v>249</v>
      </c>
      <c r="I478" s="35">
        <v>0.02</v>
      </c>
      <c r="J478" s="126">
        <f t="shared" si="14"/>
        <v>244.01999999999998</v>
      </c>
    </row>
    <row r="479" spans="1:10" ht="47.25">
      <c r="A479" s="33">
        <f t="shared" si="15"/>
        <v>475</v>
      </c>
      <c r="B479" s="33" t="s">
        <v>208</v>
      </c>
      <c r="C479" s="33" t="s">
        <v>1156</v>
      </c>
      <c r="D479" s="104" t="s">
        <v>1157</v>
      </c>
      <c r="E479" s="33" t="s">
        <v>211</v>
      </c>
      <c r="F479" s="33"/>
      <c r="G479" s="33" t="s">
        <v>212</v>
      </c>
      <c r="H479" s="131">
        <v>139</v>
      </c>
      <c r="I479" s="35">
        <v>0.02</v>
      </c>
      <c r="J479" s="126">
        <f t="shared" si="14"/>
        <v>136.22</v>
      </c>
    </row>
    <row r="480" spans="1:10" ht="47.25">
      <c r="A480" s="33">
        <f t="shared" si="15"/>
        <v>476</v>
      </c>
      <c r="B480" s="33" t="s">
        <v>208</v>
      </c>
      <c r="C480" s="33" t="s">
        <v>1158</v>
      </c>
      <c r="D480" s="104" t="s">
        <v>1159</v>
      </c>
      <c r="E480" s="33" t="s">
        <v>211</v>
      </c>
      <c r="F480" s="33"/>
      <c r="G480" s="33" t="s">
        <v>212</v>
      </c>
      <c r="H480" s="131">
        <v>139</v>
      </c>
      <c r="I480" s="35">
        <v>0.02</v>
      </c>
      <c r="J480" s="126">
        <f t="shared" si="14"/>
        <v>136.22</v>
      </c>
    </row>
    <row r="481" spans="1:10" ht="47.25">
      <c r="A481" s="33">
        <f t="shared" si="15"/>
        <v>477</v>
      </c>
      <c r="B481" s="33" t="s">
        <v>208</v>
      </c>
      <c r="C481" s="33" t="s">
        <v>1160</v>
      </c>
      <c r="D481" s="104" t="s">
        <v>1161</v>
      </c>
      <c r="E481" s="33" t="s">
        <v>211</v>
      </c>
      <c r="F481" s="33"/>
      <c r="G481" s="33" t="s">
        <v>212</v>
      </c>
      <c r="H481" s="131">
        <v>139</v>
      </c>
      <c r="I481" s="35">
        <v>0.02</v>
      </c>
      <c r="J481" s="126">
        <f t="shared" si="14"/>
        <v>136.22</v>
      </c>
    </row>
    <row r="482" spans="1:10" ht="63">
      <c r="A482" s="33">
        <f t="shared" si="15"/>
        <v>478</v>
      </c>
      <c r="B482" s="33" t="s">
        <v>208</v>
      </c>
      <c r="C482" s="33" t="s">
        <v>1162</v>
      </c>
      <c r="D482" s="104" t="s">
        <v>1163</v>
      </c>
      <c r="E482" s="33" t="s">
        <v>211</v>
      </c>
      <c r="F482" s="33"/>
      <c r="G482" s="33" t="s">
        <v>212</v>
      </c>
      <c r="H482" s="131">
        <v>199</v>
      </c>
      <c r="I482" s="35">
        <v>0.02</v>
      </c>
      <c r="J482" s="126">
        <f t="shared" si="14"/>
        <v>195.02</v>
      </c>
    </row>
    <row r="483" spans="1:10" ht="63">
      <c r="A483" s="33">
        <f t="shared" si="15"/>
        <v>479</v>
      </c>
      <c r="B483" s="33" t="s">
        <v>208</v>
      </c>
      <c r="C483" s="33" t="s">
        <v>1164</v>
      </c>
      <c r="D483" s="104" t="s">
        <v>1165</v>
      </c>
      <c r="E483" s="33" t="s">
        <v>211</v>
      </c>
      <c r="F483" s="33"/>
      <c r="G483" s="33" t="s">
        <v>212</v>
      </c>
      <c r="H483" s="131">
        <v>29</v>
      </c>
      <c r="I483" s="35">
        <v>0.02</v>
      </c>
      <c r="J483" s="126">
        <f t="shared" si="14"/>
        <v>28.419999999999998</v>
      </c>
    </row>
    <row r="484" spans="1:10" ht="63">
      <c r="A484" s="33">
        <f t="shared" si="15"/>
        <v>480</v>
      </c>
      <c r="B484" s="33" t="s">
        <v>208</v>
      </c>
      <c r="C484" s="33" t="s">
        <v>1166</v>
      </c>
      <c r="D484" s="104" t="s">
        <v>1167</v>
      </c>
      <c r="E484" s="33" t="s">
        <v>211</v>
      </c>
      <c r="F484" s="33"/>
      <c r="G484" s="33" t="s">
        <v>212</v>
      </c>
      <c r="H484" s="131">
        <v>29</v>
      </c>
      <c r="I484" s="35">
        <v>0.02</v>
      </c>
      <c r="J484" s="126">
        <f t="shared" si="14"/>
        <v>28.419999999999998</v>
      </c>
    </row>
    <row r="485" spans="1:10" ht="47.25">
      <c r="A485" s="33">
        <f t="shared" si="15"/>
        <v>481</v>
      </c>
      <c r="B485" s="33" t="s">
        <v>208</v>
      </c>
      <c r="C485" s="33" t="s">
        <v>1168</v>
      </c>
      <c r="D485" s="104" t="s">
        <v>1169</v>
      </c>
      <c r="E485" s="33" t="s">
        <v>211</v>
      </c>
      <c r="F485" s="33"/>
      <c r="G485" s="33" t="s">
        <v>212</v>
      </c>
      <c r="H485" s="131">
        <v>69</v>
      </c>
      <c r="I485" s="35">
        <v>0.02</v>
      </c>
      <c r="J485" s="126">
        <f t="shared" si="14"/>
        <v>67.62</v>
      </c>
    </row>
    <row r="486" spans="1:10" ht="47.25">
      <c r="A486" s="33">
        <f t="shared" si="15"/>
        <v>482</v>
      </c>
      <c r="B486" s="33" t="s">
        <v>208</v>
      </c>
      <c r="C486" s="33" t="s">
        <v>1170</v>
      </c>
      <c r="D486" s="104" t="s">
        <v>1171</v>
      </c>
      <c r="E486" s="33" t="s">
        <v>211</v>
      </c>
      <c r="F486" s="33"/>
      <c r="G486" s="33" t="s">
        <v>212</v>
      </c>
      <c r="H486" s="131">
        <v>69</v>
      </c>
      <c r="I486" s="35">
        <v>0.02</v>
      </c>
      <c r="J486" s="126">
        <f t="shared" si="14"/>
        <v>67.62</v>
      </c>
    </row>
    <row r="487" spans="1:10" ht="31.5">
      <c r="A487" s="33">
        <f t="shared" si="15"/>
        <v>483</v>
      </c>
      <c r="B487" s="33" t="s">
        <v>208</v>
      </c>
      <c r="C487" s="33" t="s">
        <v>1172</v>
      </c>
      <c r="D487" s="104" t="s">
        <v>1173</v>
      </c>
      <c r="E487" s="33" t="s">
        <v>211</v>
      </c>
      <c r="F487" s="33"/>
      <c r="G487" s="33" t="s">
        <v>212</v>
      </c>
      <c r="H487" s="131">
        <v>24</v>
      </c>
      <c r="I487" s="35">
        <v>0.02</v>
      </c>
      <c r="J487" s="126">
        <f t="shared" si="14"/>
        <v>23.52</v>
      </c>
    </row>
    <row r="488" spans="1:10" ht="63">
      <c r="A488" s="33">
        <f t="shared" si="15"/>
        <v>484</v>
      </c>
      <c r="B488" s="33" t="s">
        <v>208</v>
      </c>
      <c r="C488" s="33" t="s">
        <v>1174</v>
      </c>
      <c r="D488" s="104" t="s">
        <v>1175</v>
      </c>
      <c r="E488" s="33" t="s">
        <v>211</v>
      </c>
      <c r="F488" s="33"/>
      <c r="G488" s="33" t="s">
        <v>212</v>
      </c>
      <c r="H488" s="131">
        <v>19</v>
      </c>
      <c r="I488" s="35">
        <v>0.02</v>
      </c>
      <c r="J488" s="126">
        <f t="shared" si="14"/>
        <v>18.62</v>
      </c>
    </row>
    <row r="489" spans="1:10" ht="31.5">
      <c r="A489" s="33">
        <f t="shared" si="15"/>
        <v>485</v>
      </c>
      <c r="B489" s="33" t="s">
        <v>208</v>
      </c>
      <c r="C489" s="33" t="s">
        <v>1176</v>
      </c>
      <c r="D489" s="104" t="s">
        <v>1177</v>
      </c>
      <c r="E489" s="33" t="s">
        <v>211</v>
      </c>
      <c r="F489" s="33"/>
      <c r="G489" s="33" t="s">
        <v>212</v>
      </c>
      <c r="H489" s="131">
        <v>49</v>
      </c>
      <c r="I489" s="35">
        <v>0.02</v>
      </c>
      <c r="J489" s="126">
        <f t="shared" si="14"/>
        <v>48.019999999999996</v>
      </c>
    </row>
    <row r="490" spans="1:10" ht="31.5">
      <c r="A490" s="33">
        <f t="shared" si="15"/>
        <v>486</v>
      </c>
      <c r="B490" s="33" t="s">
        <v>208</v>
      </c>
      <c r="C490" s="33" t="s">
        <v>1178</v>
      </c>
      <c r="D490" s="104" t="s">
        <v>1179</v>
      </c>
      <c r="E490" s="33" t="s">
        <v>211</v>
      </c>
      <c r="F490" s="33"/>
      <c r="G490" s="33" t="s">
        <v>212</v>
      </c>
      <c r="H490" s="131">
        <v>49</v>
      </c>
      <c r="I490" s="35">
        <v>0.02</v>
      </c>
      <c r="J490" s="126">
        <f t="shared" si="14"/>
        <v>48.019999999999996</v>
      </c>
    </row>
    <row r="491" spans="1:10" ht="31.5">
      <c r="A491" s="33">
        <f t="shared" si="15"/>
        <v>487</v>
      </c>
      <c r="B491" s="33" t="s">
        <v>208</v>
      </c>
      <c r="C491" s="33" t="s">
        <v>1180</v>
      </c>
      <c r="D491" s="104" t="s">
        <v>1181</v>
      </c>
      <c r="E491" s="33" t="s">
        <v>211</v>
      </c>
      <c r="F491" s="33"/>
      <c r="G491" s="33" t="s">
        <v>212</v>
      </c>
      <c r="H491" s="131">
        <v>29</v>
      </c>
      <c r="I491" s="35">
        <v>0.02</v>
      </c>
      <c r="J491" s="126">
        <f t="shared" si="14"/>
        <v>28.419999999999998</v>
      </c>
    </row>
    <row r="492" spans="1:10" ht="31.5">
      <c r="A492" s="33">
        <f t="shared" si="15"/>
        <v>488</v>
      </c>
      <c r="B492" s="33" t="s">
        <v>208</v>
      </c>
      <c r="C492" s="33" t="s">
        <v>1182</v>
      </c>
      <c r="D492" s="104" t="s">
        <v>1183</v>
      </c>
      <c r="E492" s="33" t="s">
        <v>211</v>
      </c>
      <c r="F492" s="33"/>
      <c r="G492" s="33" t="s">
        <v>212</v>
      </c>
      <c r="H492" s="131">
        <v>29</v>
      </c>
      <c r="I492" s="35">
        <v>0.02</v>
      </c>
      <c r="J492" s="126">
        <f t="shared" si="14"/>
        <v>28.419999999999998</v>
      </c>
    </row>
    <row r="493" spans="1:10" ht="47.25">
      <c r="A493" s="33">
        <f t="shared" si="15"/>
        <v>489</v>
      </c>
      <c r="B493" s="33" t="s">
        <v>208</v>
      </c>
      <c r="C493" s="33" t="s">
        <v>1184</v>
      </c>
      <c r="D493" s="104" t="s">
        <v>1185</v>
      </c>
      <c r="E493" s="33" t="s">
        <v>211</v>
      </c>
      <c r="F493" s="33"/>
      <c r="G493" s="33" t="s">
        <v>212</v>
      </c>
      <c r="H493" s="131">
        <v>39</v>
      </c>
      <c r="I493" s="35">
        <v>0.02</v>
      </c>
      <c r="J493" s="126">
        <f t="shared" si="14"/>
        <v>38.22</v>
      </c>
    </row>
    <row r="494" spans="1:10" ht="31.5">
      <c r="A494" s="33">
        <f t="shared" si="15"/>
        <v>490</v>
      </c>
      <c r="B494" s="33" t="s">
        <v>208</v>
      </c>
      <c r="C494" s="33" t="s">
        <v>1186</v>
      </c>
      <c r="D494" s="104" t="s">
        <v>1187</v>
      </c>
      <c r="E494" s="33" t="s">
        <v>211</v>
      </c>
      <c r="F494" s="33"/>
      <c r="G494" s="33" t="s">
        <v>212</v>
      </c>
      <c r="H494" s="131">
        <v>39</v>
      </c>
      <c r="I494" s="35">
        <v>0.02</v>
      </c>
      <c r="J494" s="126">
        <f t="shared" si="14"/>
        <v>38.22</v>
      </c>
    </row>
    <row r="495" spans="1:10" ht="47.25">
      <c r="A495" s="33">
        <f t="shared" si="15"/>
        <v>491</v>
      </c>
      <c r="B495" s="33" t="s">
        <v>208</v>
      </c>
      <c r="C495" s="33" t="s">
        <v>1188</v>
      </c>
      <c r="D495" s="104" t="s">
        <v>1189</v>
      </c>
      <c r="E495" s="33" t="s">
        <v>211</v>
      </c>
      <c r="F495" s="33"/>
      <c r="G495" s="33" t="s">
        <v>212</v>
      </c>
      <c r="H495" s="131">
        <v>89</v>
      </c>
      <c r="I495" s="35">
        <v>0.02</v>
      </c>
      <c r="J495" s="126">
        <f t="shared" si="14"/>
        <v>87.22</v>
      </c>
    </row>
    <row r="496" spans="1:10" ht="31.5">
      <c r="A496" s="33">
        <f t="shared" si="15"/>
        <v>492</v>
      </c>
      <c r="B496" s="33" t="s">
        <v>208</v>
      </c>
      <c r="C496" s="33" t="s">
        <v>1190</v>
      </c>
      <c r="D496" s="104" t="s">
        <v>1191</v>
      </c>
      <c r="E496" s="33" t="s">
        <v>211</v>
      </c>
      <c r="F496" s="33"/>
      <c r="G496" s="33" t="s">
        <v>212</v>
      </c>
      <c r="H496" s="131">
        <v>89</v>
      </c>
      <c r="I496" s="35">
        <v>0.02</v>
      </c>
      <c r="J496" s="126">
        <f t="shared" si="14"/>
        <v>87.22</v>
      </c>
    </row>
    <row r="497" spans="1:10" ht="47.25">
      <c r="A497" s="33">
        <f t="shared" si="15"/>
        <v>493</v>
      </c>
      <c r="B497" s="33" t="s">
        <v>208</v>
      </c>
      <c r="C497" s="33" t="s">
        <v>1192</v>
      </c>
      <c r="D497" s="104" t="s">
        <v>1193</v>
      </c>
      <c r="E497" s="33" t="s">
        <v>211</v>
      </c>
      <c r="F497" s="33"/>
      <c r="G497" s="33" t="s">
        <v>212</v>
      </c>
      <c r="H497" s="131">
        <v>29</v>
      </c>
      <c r="I497" s="35">
        <v>0.02</v>
      </c>
      <c r="J497" s="126">
        <f t="shared" si="14"/>
        <v>28.419999999999998</v>
      </c>
    </row>
    <row r="498" spans="1:10" ht="31.5">
      <c r="A498" s="33">
        <f t="shared" si="15"/>
        <v>494</v>
      </c>
      <c r="B498" s="33" t="s">
        <v>208</v>
      </c>
      <c r="C498" s="33" t="s">
        <v>1194</v>
      </c>
      <c r="D498" s="104" t="s">
        <v>1195</v>
      </c>
      <c r="E498" s="33" t="s">
        <v>211</v>
      </c>
      <c r="F498" s="33"/>
      <c r="G498" s="33" t="s">
        <v>212</v>
      </c>
      <c r="H498" s="131">
        <v>29</v>
      </c>
      <c r="I498" s="35">
        <v>0.02</v>
      </c>
      <c r="J498" s="126">
        <f t="shared" si="14"/>
        <v>28.419999999999998</v>
      </c>
    </row>
    <row r="499" spans="1:10" ht="31.5">
      <c r="A499" s="33">
        <f t="shared" si="15"/>
        <v>495</v>
      </c>
      <c r="B499" s="33" t="s">
        <v>208</v>
      </c>
      <c r="C499" s="33" t="s">
        <v>1196</v>
      </c>
      <c r="D499" s="104" t="s">
        <v>1197</v>
      </c>
      <c r="E499" s="33" t="s">
        <v>211</v>
      </c>
      <c r="F499" s="33"/>
      <c r="G499" s="33" t="s">
        <v>212</v>
      </c>
      <c r="H499" s="131">
        <v>29</v>
      </c>
      <c r="I499" s="35">
        <v>0.02</v>
      </c>
      <c r="J499" s="126">
        <f t="shared" si="14"/>
        <v>28.419999999999998</v>
      </c>
    </row>
    <row r="500" spans="1:10" ht="15.75">
      <c r="A500" s="33">
        <f t="shared" si="15"/>
        <v>496</v>
      </c>
      <c r="B500" s="33" t="s">
        <v>208</v>
      </c>
      <c r="C500" s="33" t="s">
        <v>1198</v>
      </c>
      <c r="D500" s="104" t="s">
        <v>1199</v>
      </c>
      <c r="E500" s="33" t="s">
        <v>211</v>
      </c>
      <c r="F500" s="33"/>
      <c r="G500" s="33" t="s">
        <v>212</v>
      </c>
      <c r="H500" s="131">
        <v>69</v>
      </c>
      <c r="I500" s="35">
        <v>0.02</v>
      </c>
      <c r="J500" s="126">
        <f t="shared" si="14"/>
        <v>67.62</v>
      </c>
    </row>
    <row r="501" spans="1:10" ht="31.5">
      <c r="A501" s="33">
        <f t="shared" si="15"/>
        <v>497</v>
      </c>
      <c r="B501" s="33" t="s">
        <v>208</v>
      </c>
      <c r="C501" s="33" t="s">
        <v>1200</v>
      </c>
      <c r="D501" s="104" t="s">
        <v>1201</v>
      </c>
      <c r="E501" s="33" t="s">
        <v>211</v>
      </c>
      <c r="F501" s="33"/>
      <c r="G501" s="33" t="s">
        <v>212</v>
      </c>
      <c r="H501" s="131">
        <v>39</v>
      </c>
      <c r="I501" s="35">
        <v>0.02</v>
      </c>
      <c r="J501" s="126">
        <f t="shared" si="14"/>
        <v>38.22</v>
      </c>
    </row>
    <row r="502" spans="1:10" ht="31.5">
      <c r="A502" s="33">
        <f t="shared" si="15"/>
        <v>498</v>
      </c>
      <c r="B502" s="33" t="s">
        <v>208</v>
      </c>
      <c r="C502" s="33" t="s">
        <v>1202</v>
      </c>
      <c r="D502" s="104" t="s">
        <v>1203</v>
      </c>
      <c r="E502" s="33" t="s">
        <v>211</v>
      </c>
      <c r="F502" s="33"/>
      <c r="G502" s="33" t="s">
        <v>212</v>
      </c>
      <c r="H502" s="131">
        <v>39</v>
      </c>
      <c r="I502" s="35">
        <v>0.02</v>
      </c>
      <c r="J502" s="126">
        <f t="shared" si="14"/>
        <v>38.22</v>
      </c>
    </row>
    <row r="503" spans="1:10" ht="47.25">
      <c r="A503" s="33">
        <f t="shared" si="15"/>
        <v>499</v>
      </c>
      <c r="B503" s="33" t="s">
        <v>208</v>
      </c>
      <c r="C503" s="33" t="s">
        <v>1204</v>
      </c>
      <c r="D503" s="104" t="s">
        <v>1205</v>
      </c>
      <c r="E503" s="33" t="s">
        <v>211</v>
      </c>
      <c r="F503" s="33"/>
      <c r="G503" s="33" t="s">
        <v>212</v>
      </c>
      <c r="H503" s="131">
        <v>79</v>
      </c>
      <c r="I503" s="35">
        <v>0.02</v>
      </c>
      <c r="J503" s="126">
        <f t="shared" si="14"/>
        <v>77.42</v>
      </c>
    </row>
    <row r="504" spans="1:10" ht="31.5">
      <c r="A504" s="33">
        <f t="shared" si="15"/>
        <v>500</v>
      </c>
      <c r="B504" s="33" t="s">
        <v>208</v>
      </c>
      <c r="C504" s="33" t="s">
        <v>1206</v>
      </c>
      <c r="D504" s="104" t="s">
        <v>1207</v>
      </c>
      <c r="E504" s="33" t="s">
        <v>211</v>
      </c>
      <c r="F504" s="33"/>
      <c r="G504" s="33" t="s">
        <v>212</v>
      </c>
      <c r="H504" s="131">
        <v>59</v>
      </c>
      <c r="I504" s="35">
        <v>0.02</v>
      </c>
      <c r="J504" s="126">
        <f t="shared" si="14"/>
        <v>57.82</v>
      </c>
    </row>
    <row r="505" spans="1:10" ht="47.25">
      <c r="A505" s="33">
        <f t="shared" si="15"/>
        <v>501</v>
      </c>
      <c r="B505" s="33" t="s">
        <v>208</v>
      </c>
      <c r="C505" s="33" t="s">
        <v>1208</v>
      </c>
      <c r="D505" s="104" t="s">
        <v>1209</v>
      </c>
      <c r="E505" s="33" t="s">
        <v>211</v>
      </c>
      <c r="F505" s="33"/>
      <c r="G505" s="33" t="s">
        <v>212</v>
      </c>
      <c r="H505" s="131">
        <v>109</v>
      </c>
      <c r="I505" s="35">
        <v>0.02</v>
      </c>
      <c r="J505" s="126">
        <f t="shared" si="14"/>
        <v>106.82</v>
      </c>
    </row>
    <row r="506" spans="1:10" ht="63">
      <c r="A506" s="33">
        <f t="shared" si="15"/>
        <v>502</v>
      </c>
      <c r="B506" s="33" t="s">
        <v>208</v>
      </c>
      <c r="C506" s="33" t="s">
        <v>1210</v>
      </c>
      <c r="D506" s="104" t="s">
        <v>1211</v>
      </c>
      <c r="E506" s="33" t="s">
        <v>211</v>
      </c>
      <c r="F506" s="33"/>
      <c r="G506" s="33" t="s">
        <v>212</v>
      </c>
      <c r="H506" s="131">
        <v>99</v>
      </c>
      <c r="I506" s="35">
        <v>0.02</v>
      </c>
      <c r="J506" s="126">
        <f t="shared" si="14"/>
        <v>97.02</v>
      </c>
    </row>
    <row r="507" spans="1:10" ht="63">
      <c r="A507" s="33">
        <f t="shared" si="15"/>
        <v>503</v>
      </c>
      <c r="B507" s="33" t="s">
        <v>208</v>
      </c>
      <c r="C507" s="33" t="s">
        <v>1212</v>
      </c>
      <c r="D507" s="104" t="s">
        <v>1213</v>
      </c>
      <c r="E507" s="33" t="s">
        <v>211</v>
      </c>
      <c r="F507" s="33"/>
      <c r="G507" s="33" t="s">
        <v>212</v>
      </c>
      <c r="H507" s="131">
        <v>89</v>
      </c>
      <c r="I507" s="35">
        <v>0.02</v>
      </c>
      <c r="J507" s="126">
        <f t="shared" si="14"/>
        <v>87.22</v>
      </c>
    </row>
    <row r="508" spans="1:10" ht="63">
      <c r="A508" s="33">
        <f t="shared" si="15"/>
        <v>504</v>
      </c>
      <c r="B508" s="33" t="s">
        <v>208</v>
      </c>
      <c r="C508" s="33" t="s">
        <v>1214</v>
      </c>
      <c r="D508" s="104" t="s">
        <v>1215</v>
      </c>
      <c r="E508" s="33" t="s">
        <v>211</v>
      </c>
      <c r="F508" s="33"/>
      <c r="G508" s="33" t="s">
        <v>212</v>
      </c>
      <c r="H508" s="131">
        <v>199</v>
      </c>
      <c r="I508" s="35">
        <v>0.02</v>
      </c>
      <c r="J508" s="126">
        <f t="shared" si="14"/>
        <v>195.02</v>
      </c>
    </row>
    <row r="509" spans="1:10" ht="31.5">
      <c r="A509" s="33">
        <f t="shared" si="15"/>
        <v>505</v>
      </c>
      <c r="B509" s="33" t="s">
        <v>208</v>
      </c>
      <c r="C509" s="33" t="s">
        <v>1216</v>
      </c>
      <c r="D509" s="104" t="s">
        <v>1217</v>
      </c>
      <c r="E509" s="33" t="s">
        <v>211</v>
      </c>
      <c r="F509" s="33"/>
      <c r="G509" s="33" t="s">
        <v>212</v>
      </c>
      <c r="H509" s="131">
        <v>79</v>
      </c>
      <c r="I509" s="35">
        <v>0.02</v>
      </c>
      <c r="J509" s="126">
        <f t="shared" si="14"/>
        <v>77.42</v>
      </c>
    </row>
    <row r="510" spans="1:10" ht="47.25">
      <c r="A510" s="33">
        <f t="shared" si="15"/>
        <v>506</v>
      </c>
      <c r="B510" s="33" t="s">
        <v>208</v>
      </c>
      <c r="C510" s="33" t="s">
        <v>1218</v>
      </c>
      <c r="D510" s="104" t="s">
        <v>1219</v>
      </c>
      <c r="E510" s="33" t="s">
        <v>211</v>
      </c>
      <c r="F510" s="33"/>
      <c r="G510" s="33" t="s">
        <v>212</v>
      </c>
      <c r="H510" s="131">
        <v>99</v>
      </c>
      <c r="I510" s="35">
        <v>0.02</v>
      </c>
      <c r="J510" s="126">
        <f t="shared" si="14"/>
        <v>97.02</v>
      </c>
    </row>
    <row r="511" spans="1:10" ht="31.5">
      <c r="A511" s="33">
        <f t="shared" si="15"/>
        <v>507</v>
      </c>
      <c r="B511" s="33" t="s">
        <v>208</v>
      </c>
      <c r="C511" s="33" t="s">
        <v>1220</v>
      </c>
      <c r="D511" s="104" t="s">
        <v>1221</v>
      </c>
      <c r="E511" s="33" t="s">
        <v>211</v>
      </c>
      <c r="F511" s="33"/>
      <c r="G511" s="33" t="s">
        <v>212</v>
      </c>
      <c r="H511" s="131">
        <v>44</v>
      </c>
      <c r="I511" s="35">
        <v>0.02</v>
      </c>
      <c r="J511" s="126">
        <f t="shared" si="14"/>
        <v>43.12</v>
      </c>
    </row>
    <row r="512" spans="1:10" ht="126">
      <c r="A512" s="33">
        <f t="shared" si="15"/>
        <v>508</v>
      </c>
      <c r="B512" s="33" t="s">
        <v>208</v>
      </c>
      <c r="C512" s="33" t="s">
        <v>1222</v>
      </c>
      <c r="D512" s="104" t="s">
        <v>1223</v>
      </c>
      <c r="E512" s="33" t="s">
        <v>211</v>
      </c>
      <c r="F512" s="33"/>
      <c r="G512" s="33" t="s">
        <v>212</v>
      </c>
      <c r="H512" s="131">
        <v>109</v>
      </c>
      <c r="I512" s="35">
        <v>0.02</v>
      </c>
      <c r="J512" s="126">
        <f t="shared" si="14"/>
        <v>106.82</v>
      </c>
    </row>
    <row r="513" spans="1:10" ht="78.75">
      <c r="A513" s="33">
        <f t="shared" si="15"/>
        <v>509</v>
      </c>
      <c r="B513" s="33" t="s">
        <v>208</v>
      </c>
      <c r="C513" s="33" t="s">
        <v>1224</v>
      </c>
      <c r="D513" s="104" t="s">
        <v>1225</v>
      </c>
      <c r="E513" s="33" t="s">
        <v>211</v>
      </c>
      <c r="F513" s="33"/>
      <c r="G513" s="33" t="s">
        <v>212</v>
      </c>
      <c r="H513" s="131">
        <v>59</v>
      </c>
      <c r="I513" s="35">
        <v>0.02</v>
      </c>
      <c r="J513" s="126">
        <f t="shared" si="14"/>
        <v>57.82</v>
      </c>
    </row>
    <row r="514" spans="1:10" ht="63">
      <c r="A514" s="33">
        <f t="shared" si="15"/>
        <v>510</v>
      </c>
      <c r="B514" s="33" t="s">
        <v>208</v>
      </c>
      <c r="C514" s="33" t="s">
        <v>1226</v>
      </c>
      <c r="D514" s="104" t="s">
        <v>1227</v>
      </c>
      <c r="E514" s="33" t="s">
        <v>211</v>
      </c>
      <c r="F514" s="33"/>
      <c r="G514" s="33" t="s">
        <v>212</v>
      </c>
      <c r="H514" s="131">
        <v>34</v>
      </c>
      <c r="I514" s="35">
        <v>0.02</v>
      </c>
      <c r="J514" s="126">
        <f t="shared" si="14"/>
        <v>33.32</v>
      </c>
    </row>
    <row r="515" spans="1:10" ht="47.25">
      <c r="A515" s="33">
        <f t="shared" si="15"/>
        <v>511</v>
      </c>
      <c r="B515" s="33" t="s">
        <v>208</v>
      </c>
      <c r="C515" s="33" t="s">
        <v>1228</v>
      </c>
      <c r="D515" s="104" t="s">
        <v>1229</v>
      </c>
      <c r="E515" s="33" t="s">
        <v>211</v>
      </c>
      <c r="F515" s="33"/>
      <c r="G515" s="33" t="s">
        <v>212</v>
      </c>
      <c r="H515" s="131">
        <v>42</v>
      </c>
      <c r="I515" s="35">
        <v>0.02</v>
      </c>
      <c r="J515" s="126">
        <f t="shared" si="14"/>
        <v>41.16</v>
      </c>
    </row>
    <row r="516" spans="1:10" ht="47.25">
      <c r="A516" s="33">
        <f t="shared" si="15"/>
        <v>512</v>
      </c>
      <c r="B516" s="33" t="s">
        <v>208</v>
      </c>
      <c r="C516" s="33" t="s">
        <v>1230</v>
      </c>
      <c r="D516" s="104" t="s">
        <v>1231</v>
      </c>
      <c r="E516" s="33" t="s">
        <v>211</v>
      </c>
      <c r="F516" s="33"/>
      <c r="G516" s="33" t="s">
        <v>212</v>
      </c>
      <c r="H516" s="131">
        <v>399</v>
      </c>
      <c r="I516" s="35">
        <v>0.02</v>
      </c>
      <c r="J516" s="126">
        <f t="shared" si="14"/>
        <v>391.02</v>
      </c>
    </row>
    <row r="517" spans="1:10" ht="47.25">
      <c r="A517" s="33">
        <f t="shared" si="15"/>
        <v>513</v>
      </c>
      <c r="B517" s="33" t="s">
        <v>208</v>
      </c>
      <c r="C517" s="33" t="s">
        <v>1232</v>
      </c>
      <c r="D517" s="104" t="s">
        <v>1233</v>
      </c>
      <c r="E517" s="33" t="s">
        <v>211</v>
      </c>
      <c r="F517" s="33"/>
      <c r="G517" s="33" t="s">
        <v>212</v>
      </c>
      <c r="H517" s="131">
        <v>49</v>
      </c>
      <c r="I517" s="35">
        <v>0.02</v>
      </c>
      <c r="J517" s="126">
        <f t="shared" si="14"/>
        <v>48.019999999999996</v>
      </c>
    </row>
    <row r="518" spans="1:10" ht="63">
      <c r="A518" s="33">
        <f t="shared" si="15"/>
        <v>514</v>
      </c>
      <c r="B518" s="33" t="s">
        <v>208</v>
      </c>
      <c r="C518" s="33" t="s">
        <v>1234</v>
      </c>
      <c r="D518" s="104" t="s">
        <v>1235</v>
      </c>
      <c r="E518" s="33" t="s">
        <v>211</v>
      </c>
      <c r="F518" s="33"/>
      <c r="G518" s="33" t="s">
        <v>212</v>
      </c>
      <c r="H518" s="131">
        <v>119</v>
      </c>
      <c r="I518" s="35">
        <v>0.02</v>
      </c>
      <c r="J518" s="126">
        <f t="shared" ref="J518:J581" si="16">H518*(1-I518)</f>
        <v>116.62</v>
      </c>
    </row>
    <row r="519" spans="1:10" ht="31.5">
      <c r="A519" s="33">
        <f t="shared" ref="A519:A582" si="17">A518+1</f>
        <v>515</v>
      </c>
      <c r="B519" s="33" t="s">
        <v>208</v>
      </c>
      <c r="C519" s="33" t="s">
        <v>1236</v>
      </c>
      <c r="D519" s="104" t="s">
        <v>1237</v>
      </c>
      <c r="E519" s="33" t="s">
        <v>211</v>
      </c>
      <c r="F519" s="33"/>
      <c r="G519" s="33" t="s">
        <v>212</v>
      </c>
      <c r="H519" s="131">
        <v>49</v>
      </c>
      <c r="I519" s="35">
        <v>0.02</v>
      </c>
      <c r="J519" s="126">
        <f t="shared" si="16"/>
        <v>48.019999999999996</v>
      </c>
    </row>
    <row r="520" spans="1:10" ht="47.25">
      <c r="A520" s="33">
        <f t="shared" si="17"/>
        <v>516</v>
      </c>
      <c r="B520" s="33" t="s">
        <v>208</v>
      </c>
      <c r="C520" s="33" t="s">
        <v>1238</v>
      </c>
      <c r="D520" s="104" t="s">
        <v>1239</v>
      </c>
      <c r="E520" s="33" t="s">
        <v>211</v>
      </c>
      <c r="F520" s="33"/>
      <c r="G520" s="33" t="s">
        <v>212</v>
      </c>
      <c r="H520" s="131">
        <v>49</v>
      </c>
      <c r="I520" s="35">
        <v>0.02</v>
      </c>
      <c r="J520" s="126">
        <f t="shared" si="16"/>
        <v>48.019999999999996</v>
      </c>
    </row>
    <row r="521" spans="1:10" ht="31.5">
      <c r="A521" s="33">
        <f t="shared" si="17"/>
        <v>517</v>
      </c>
      <c r="B521" s="33" t="s">
        <v>208</v>
      </c>
      <c r="C521" s="33" t="s">
        <v>1240</v>
      </c>
      <c r="D521" s="104" t="s">
        <v>1241</v>
      </c>
      <c r="E521" s="33" t="s">
        <v>211</v>
      </c>
      <c r="F521" s="33"/>
      <c r="G521" s="33" t="s">
        <v>212</v>
      </c>
      <c r="H521" s="131">
        <v>379</v>
      </c>
      <c r="I521" s="35">
        <v>0.02</v>
      </c>
      <c r="J521" s="126">
        <f t="shared" si="16"/>
        <v>371.42</v>
      </c>
    </row>
    <row r="522" spans="1:10" ht="15.75">
      <c r="A522" s="33">
        <f t="shared" si="17"/>
        <v>518</v>
      </c>
      <c r="B522" s="33" t="s">
        <v>208</v>
      </c>
      <c r="C522" s="33" t="s">
        <v>1242</v>
      </c>
      <c r="D522" s="104" t="s">
        <v>1243</v>
      </c>
      <c r="E522" s="33" t="s">
        <v>211</v>
      </c>
      <c r="F522" s="33"/>
      <c r="G522" s="33" t="s">
        <v>212</v>
      </c>
      <c r="H522" s="131">
        <v>419</v>
      </c>
      <c r="I522" s="35">
        <v>0.02</v>
      </c>
      <c r="J522" s="126">
        <f t="shared" si="16"/>
        <v>410.62</v>
      </c>
    </row>
    <row r="523" spans="1:10" ht="110.25">
      <c r="A523" s="33">
        <f t="shared" si="17"/>
        <v>519</v>
      </c>
      <c r="B523" s="33" t="s">
        <v>208</v>
      </c>
      <c r="C523" s="33" t="s">
        <v>1244</v>
      </c>
      <c r="D523" s="104" t="s">
        <v>1245</v>
      </c>
      <c r="E523" s="33" t="s">
        <v>211</v>
      </c>
      <c r="F523" s="33"/>
      <c r="G523" s="33" t="s">
        <v>212</v>
      </c>
      <c r="H523" s="131">
        <v>99</v>
      </c>
      <c r="I523" s="35">
        <v>0.02</v>
      </c>
      <c r="J523" s="126">
        <f t="shared" si="16"/>
        <v>97.02</v>
      </c>
    </row>
    <row r="524" spans="1:10" ht="47.25">
      <c r="A524" s="33">
        <f t="shared" si="17"/>
        <v>520</v>
      </c>
      <c r="B524" s="33" t="s">
        <v>208</v>
      </c>
      <c r="C524" s="33" t="s">
        <v>1246</v>
      </c>
      <c r="D524" s="104" t="s">
        <v>1247</v>
      </c>
      <c r="E524" s="33" t="s">
        <v>211</v>
      </c>
      <c r="F524" s="33"/>
      <c r="G524" s="33" t="s">
        <v>212</v>
      </c>
      <c r="H524" s="131">
        <v>89</v>
      </c>
      <c r="I524" s="35">
        <v>0.02</v>
      </c>
      <c r="J524" s="126">
        <f t="shared" si="16"/>
        <v>87.22</v>
      </c>
    </row>
    <row r="525" spans="1:10" ht="31.5">
      <c r="A525" s="33">
        <f t="shared" si="17"/>
        <v>521</v>
      </c>
      <c r="B525" s="33" t="s">
        <v>208</v>
      </c>
      <c r="C525" s="33" t="s">
        <v>1248</v>
      </c>
      <c r="D525" s="104" t="s">
        <v>1249</v>
      </c>
      <c r="E525" s="33" t="s">
        <v>211</v>
      </c>
      <c r="F525" s="33"/>
      <c r="G525" s="33" t="s">
        <v>212</v>
      </c>
      <c r="H525" s="131">
        <v>89</v>
      </c>
      <c r="I525" s="35">
        <v>0.02</v>
      </c>
      <c r="J525" s="126">
        <f t="shared" si="16"/>
        <v>87.22</v>
      </c>
    </row>
    <row r="526" spans="1:10" ht="47.25">
      <c r="A526" s="33">
        <f t="shared" si="17"/>
        <v>522</v>
      </c>
      <c r="B526" s="33" t="s">
        <v>208</v>
      </c>
      <c r="C526" s="33" t="s">
        <v>1250</v>
      </c>
      <c r="D526" s="104" t="s">
        <v>1251</v>
      </c>
      <c r="E526" s="33" t="s">
        <v>211</v>
      </c>
      <c r="F526" s="33"/>
      <c r="G526" s="33" t="s">
        <v>212</v>
      </c>
      <c r="H526" s="131">
        <v>109</v>
      </c>
      <c r="I526" s="35">
        <v>0.02</v>
      </c>
      <c r="J526" s="126">
        <f t="shared" si="16"/>
        <v>106.82</v>
      </c>
    </row>
    <row r="527" spans="1:10" ht="31.5">
      <c r="A527" s="33">
        <f t="shared" si="17"/>
        <v>523</v>
      </c>
      <c r="B527" s="33" t="s">
        <v>208</v>
      </c>
      <c r="C527" s="33" t="s">
        <v>1252</v>
      </c>
      <c r="D527" s="104" t="s">
        <v>1253</v>
      </c>
      <c r="E527" s="33" t="s">
        <v>211</v>
      </c>
      <c r="F527" s="33"/>
      <c r="G527" s="33" t="s">
        <v>212</v>
      </c>
      <c r="H527" s="131">
        <v>89</v>
      </c>
      <c r="I527" s="35">
        <v>0.02</v>
      </c>
      <c r="J527" s="126">
        <f t="shared" si="16"/>
        <v>87.22</v>
      </c>
    </row>
    <row r="528" spans="1:10" ht="15.75">
      <c r="A528" s="33">
        <f t="shared" si="17"/>
        <v>524</v>
      </c>
      <c r="B528" s="33" t="s">
        <v>208</v>
      </c>
      <c r="C528" s="33" t="s">
        <v>1254</v>
      </c>
      <c r="D528" s="104" t="s">
        <v>1255</v>
      </c>
      <c r="E528" s="33" t="s">
        <v>211</v>
      </c>
      <c r="F528" s="33"/>
      <c r="G528" s="33" t="s">
        <v>212</v>
      </c>
      <c r="H528" s="131">
        <v>129</v>
      </c>
      <c r="I528" s="35">
        <v>0.02</v>
      </c>
      <c r="J528" s="126">
        <f t="shared" si="16"/>
        <v>126.42</v>
      </c>
    </row>
    <row r="529" spans="1:10" ht="15.75">
      <c r="A529" s="33">
        <f t="shared" si="17"/>
        <v>525</v>
      </c>
      <c r="B529" s="33" t="s">
        <v>208</v>
      </c>
      <c r="C529" s="33" t="s">
        <v>1256</v>
      </c>
      <c r="D529" s="104" t="s">
        <v>1257</v>
      </c>
      <c r="E529" s="33" t="s">
        <v>211</v>
      </c>
      <c r="F529" s="33"/>
      <c r="G529" s="33" t="s">
        <v>212</v>
      </c>
      <c r="H529" s="131">
        <v>29</v>
      </c>
      <c r="I529" s="35">
        <v>0.02</v>
      </c>
      <c r="J529" s="126">
        <f t="shared" si="16"/>
        <v>28.419999999999998</v>
      </c>
    </row>
    <row r="530" spans="1:10" ht="15.75">
      <c r="A530" s="33">
        <f t="shared" si="17"/>
        <v>526</v>
      </c>
      <c r="B530" s="33" t="s">
        <v>208</v>
      </c>
      <c r="C530" s="33" t="s">
        <v>1258</v>
      </c>
      <c r="D530" s="104" t="s">
        <v>1259</v>
      </c>
      <c r="E530" s="33" t="s">
        <v>211</v>
      </c>
      <c r="F530" s="33"/>
      <c r="G530" s="33" t="s">
        <v>212</v>
      </c>
      <c r="H530" s="131">
        <v>79</v>
      </c>
      <c r="I530" s="35">
        <v>0.02</v>
      </c>
      <c r="J530" s="126">
        <f t="shared" si="16"/>
        <v>77.42</v>
      </c>
    </row>
    <row r="531" spans="1:10" ht="31.5">
      <c r="A531" s="33">
        <f t="shared" si="17"/>
        <v>527</v>
      </c>
      <c r="B531" s="33" t="s">
        <v>208</v>
      </c>
      <c r="C531" s="33" t="s">
        <v>1260</v>
      </c>
      <c r="D531" s="104" t="s">
        <v>1261</v>
      </c>
      <c r="E531" s="33" t="s">
        <v>211</v>
      </c>
      <c r="F531" s="33"/>
      <c r="G531" s="33" t="s">
        <v>212</v>
      </c>
      <c r="H531" s="131">
        <v>45</v>
      </c>
      <c r="I531" s="35">
        <v>0.02</v>
      </c>
      <c r="J531" s="126">
        <f t="shared" si="16"/>
        <v>44.1</v>
      </c>
    </row>
    <row r="532" spans="1:10" ht="15.75">
      <c r="A532" s="33">
        <f t="shared" si="17"/>
        <v>528</v>
      </c>
      <c r="B532" s="33" t="s">
        <v>208</v>
      </c>
      <c r="C532" s="33" t="s">
        <v>1262</v>
      </c>
      <c r="D532" s="104" t="s">
        <v>1263</v>
      </c>
      <c r="E532" s="33" t="s">
        <v>211</v>
      </c>
      <c r="F532" s="33"/>
      <c r="G532" s="33" t="s">
        <v>212</v>
      </c>
      <c r="H532" s="131">
        <v>79</v>
      </c>
      <c r="I532" s="35">
        <v>0.02</v>
      </c>
      <c r="J532" s="126">
        <f t="shared" si="16"/>
        <v>77.42</v>
      </c>
    </row>
    <row r="533" spans="1:10" ht="15.75">
      <c r="A533" s="33">
        <f t="shared" si="17"/>
        <v>529</v>
      </c>
      <c r="B533" s="33" t="s">
        <v>208</v>
      </c>
      <c r="C533" s="33" t="s">
        <v>1264</v>
      </c>
      <c r="D533" s="104" t="s">
        <v>1265</v>
      </c>
      <c r="E533" s="33" t="s">
        <v>211</v>
      </c>
      <c r="F533" s="33"/>
      <c r="G533" s="33" t="s">
        <v>212</v>
      </c>
      <c r="H533" s="131">
        <v>119</v>
      </c>
      <c r="I533" s="35">
        <v>0.02</v>
      </c>
      <c r="J533" s="126">
        <f t="shared" si="16"/>
        <v>116.62</v>
      </c>
    </row>
    <row r="534" spans="1:10" ht="94.5">
      <c r="A534" s="33">
        <f t="shared" si="17"/>
        <v>530</v>
      </c>
      <c r="B534" s="33" t="s">
        <v>208</v>
      </c>
      <c r="C534" s="33" t="s">
        <v>1266</v>
      </c>
      <c r="D534" s="104" t="s">
        <v>1267</v>
      </c>
      <c r="E534" s="33" t="s">
        <v>211</v>
      </c>
      <c r="F534" s="33"/>
      <c r="G534" s="33" t="s">
        <v>212</v>
      </c>
      <c r="H534" s="131">
        <v>19</v>
      </c>
      <c r="I534" s="35">
        <v>0.02</v>
      </c>
      <c r="J534" s="126">
        <f t="shared" si="16"/>
        <v>18.62</v>
      </c>
    </row>
    <row r="535" spans="1:10" ht="15.75">
      <c r="A535" s="33">
        <f t="shared" si="17"/>
        <v>531</v>
      </c>
      <c r="B535" s="33" t="s">
        <v>208</v>
      </c>
      <c r="C535" s="33" t="s">
        <v>1268</v>
      </c>
      <c r="D535" s="104" t="s">
        <v>1269</v>
      </c>
      <c r="E535" s="33" t="s">
        <v>211</v>
      </c>
      <c r="F535" s="33"/>
      <c r="G535" s="33" t="s">
        <v>212</v>
      </c>
      <c r="H535" s="131">
        <v>19</v>
      </c>
      <c r="I535" s="35">
        <v>0.02</v>
      </c>
      <c r="J535" s="126">
        <f t="shared" si="16"/>
        <v>18.62</v>
      </c>
    </row>
    <row r="536" spans="1:10" ht="31.5">
      <c r="A536" s="33">
        <f t="shared" si="17"/>
        <v>532</v>
      </c>
      <c r="B536" s="33" t="s">
        <v>208</v>
      </c>
      <c r="C536" s="33" t="s">
        <v>1270</v>
      </c>
      <c r="D536" s="104" t="s">
        <v>1271</v>
      </c>
      <c r="E536" s="33" t="s">
        <v>211</v>
      </c>
      <c r="F536" s="33"/>
      <c r="G536" s="33" t="s">
        <v>212</v>
      </c>
      <c r="H536" s="131">
        <v>99</v>
      </c>
      <c r="I536" s="35">
        <v>0.02</v>
      </c>
      <c r="J536" s="126">
        <f t="shared" si="16"/>
        <v>97.02</v>
      </c>
    </row>
    <row r="537" spans="1:10" ht="15.75">
      <c r="A537" s="33">
        <f t="shared" si="17"/>
        <v>533</v>
      </c>
      <c r="B537" s="33" t="s">
        <v>208</v>
      </c>
      <c r="C537" s="33" t="s">
        <v>1272</v>
      </c>
      <c r="D537" s="104" t="s">
        <v>1273</v>
      </c>
      <c r="E537" s="33" t="s">
        <v>211</v>
      </c>
      <c r="F537" s="33"/>
      <c r="G537" s="33" t="s">
        <v>212</v>
      </c>
      <c r="H537" s="131">
        <v>29</v>
      </c>
      <c r="I537" s="35">
        <v>0.02</v>
      </c>
      <c r="J537" s="126">
        <f t="shared" si="16"/>
        <v>28.419999999999998</v>
      </c>
    </row>
    <row r="538" spans="1:10" ht="15.75">
      <c r="A538" s="33">
        <f t="shared" si="17"/>
        <v>534</v>
      </c>
      <c r="B538" s="33" t="s">
        <v>208</v>
      </c>
      <c r="C538" s="33" t="s">
        <v>1274</v>
      </c>
      <c r="D538" s="104" t="s">
        <v>1275</v>
      </c>
      <c r="E538" s="33" t="s">
        <v>211</v>
      </c>
      <c r="F538" s="33"/>
      <c r="G538" s="33" t="s">
        <v>212</v>
      </c>
      <c r="H538" s="131">
        <v>13</v>
      </c>
      <c r="I538" s="35">
        <v>0.02</v>
      </c>
      <c r="J538" s="126">
        <f t="shared" si="16"/>
        <v>12.74</v>
      </c>
    </row>
    <row r="539" spans="1:10" ht="31.5">
      <c r="A539" s="33">
        <f t="shared" si="17"/>
        <v>535</v>
      </c>
      <c r="B539" s="33" t="s">
        <v>208</v>
      </c>
      <c r="C539" s="33" t="s">
        <v>1276</v>
      </c>
      <c r="D539" s="104" t="s">
        <v>1277</v>
      </c>
      <c r="E539" s="33" t="s">
        <v>211</v>
      </c>
      <c r="F539" s="33"/>
      <c r="G539" s="33" t="s">
        <v>212</v>
      </c>
      <c r="H539" s="131">
        <v>49</v>
      </c>
      <c r="I539" s="35">
        <v>0.02</v>
      </c>
      <c r="J539" s="126">
        <f t="shared" si="16"/>
        <v>48.019999999999996</v>
      </c>
    </row>
    <row r="540" spans="1:10" ht="47.25">
      <c r="A540" s="33">
        <f t="shared" si="17"/>
        <v>536</v>
      </c>
      <c r="B540" s="33" t="s">
        <v>208</v>
      </c>
      <c r="C540" s="33" t="s">
        <v>1278</v>
      </c>
      <c r="D540" s="104" t="s">
        <v>1279</v>
      </c>
      <c r="E540" s="33" t="s">
        <v>211</v>
      </c>
      <c r="F540" s="33"/>
      <c r="G540" s="33" t="s">
        <v>212</v>
      </c>
      <c r="H540" s="131">
        <v>29</v>
      </c>
      <c r="I540" s="35">
        <v>0.02</v>
      </c>
      <c r="J540" s="126">
        <f t="shared" si="16"/>
        <v>28.419999999999998</v>
      </c>
    </row>
    <row r="541" spans="1:10" ht="31.5">
      <c r="A541" s="33">
        <f t="shared" si="17"/>
        <v>537</v>
      </c>
      <c r="B541" s="33" t="s">
        <v>208</v>
      </c>
      <c r="C541" s="33" t="s">
        <v>1280</v>
      </c>
      <c r="D541" s="104" t="s">
        <v>1281</v>
      </c>
      <c r="E541" s="33" t="s">
        <v>211</v>
      </c>
      <c r="F541" s="33"/>
      <c r="G541" s="33" t="s">
        <v>212</v>
      </c>
      <c r="H541" s="131">
        <v>39</v>
      </c>
      <c r="I541" s="35">
        <v>0.02</v>
      </c>
      <c r="J541" s="126">
        <f t="shared" si="16"/>
        <v>38.22</v>
      </c>
    </row>
    <row r="542" spans="1:10" ht="31.5">
      <c r="A542" s="33">
        <f t="shared" si="17"/>
        <v>538</v>
      </c>
      <c r="B542" s="33" t="s">
        <v>208</v>
      </c>
      <c r="C542" s="33" t="s">
        <v>1282</v>
      </c>
      <c r="D542" s="104" t="s">
        <v>1283</v>
      </c>
      <c r="E542" s="33" t="s">
        <v>211</v>
      </c>
      <c r="F542" s="33"/>
      <c r="G542" s="33" t="s">
        <v>212</v>
      </c>
      <c r="H542" s="131">
        <v>144</v>
      </c>
      <c r="I542" s="35">
        <v>0.02</v>
      </c>
      <c r="J542" s="126">
        <f t="shared" si="16"/>
        <v>141.12</v>
      </c>
    </row>
    <row r="543" spans="1:10" ht="31.5">
      <c r="A543" s="33">
        <f t="shared" si="17"/>
        <v>539</v>
      </c>
      <c r="B543" s="33" t="s">
        <v>208</v>
      </c>
      <c r="C543" s="33" t="s">
        <v>1284</v>
      </c>
      <c r="D543" s="104" t="s">
        <v>1285</v>
      </c>
      <c r="E543" s="33" t="s">
        <v>211</v>
      </c>
      <c r="F543" s="33"/>
      <c r="G543" s="33" t="s">
        <v>212</v>
      </c>
      <c r="H543" s="131">
        <v>29</v>
      </c>
      <c r="I543" s="35">
        <v>0.02</v>
      </c>
      <c r="J543" s="126">
        <f t="shared" si="16"/>
        <v>28.419999999999998</v>
      </c>
    </row>
    <row r="544" spans="1:10" ht="31.5">
      <c r="A544" s="33">
        <f t="shared" si="17"/>
        <v>540</v>
      </c>
      <c r="B544" s="33" t="s">
        <v>208</v>
      </c>
      <c r="C544" s="33" t="s">
        <v>1286</v>
      </c>
      <c r="D544" s="104" t="s">
        <v>1287</v>
      </c>
      <c r="E544" s="33" t="s">
        <v>211</v>
      </c>
      <c r="F544" s="33"/>
      <c r="G544" s="33" t="s">
        <v>212</v>
      </c>
      <c r="H544" s="131">
        <v>39</v>
      </c>
      <c r="I544" s="35">
        <v>0.02</v>
      </c>
      <c r="J544" s="126">
        <f t="shared" si="16"/>
        <v>38.22</v>
      </c>
    </row>
    <row r="545" spans="1:10" ht="31.5">
      <c r="A545" s="33">
        <f t="shared" si="17"/>
        <v>541</v>
      </c>
      <c r="B545" s="33" t="s">
        <v>208</v>
      </c>
      <c r="C545" s="33" t="s">
        <v>1288</v>
      </c>
      <c r="D545" s="104" t="s">
        <v>1289</v>
      </c>
      <c r="E545" s="33" t="s">
        <v>211</v>
      </c>
      <c r="F545" s="33"/>
      <c r="G545" s="33" t="s">
        <v>212</v>
      </c>
      <c r="H545" s="131">
        <v>59</v>
      </c>
      <c r="I545" s="35">
        <v>0.02</v>
      </c>
      <c r="J545" s="126">
        <f t="shared" si="16"/>
        <v>57.82</v>
      </c>
    </row>
    <row r="546" spans="1:10" ht="63">
      <c r="A546" s="33">
        <f t="shared" si="17"/>
        <v>542</v>
      </c>
      <c r="B546" s="33" t="s">
        <v>208</v>
      </c>
      <c r="C546" s="33" t="s">
        <v>1290</v>
      </c>
      <c r="D546" s="104" t="s">
        <v>1291</v>
      </c>
      <c r="E546" s="33" t="s">
        <v>211</v>
      </c>
      <c r="F546" s="33"/>
      <c r="G546" s="33" t="s">
        <v>212</v>
      </c>
      <c r="H546" s="131">
        <v>49</v>
      </c>
      <c r="I546" s="35">
        <v>0.02</v>
      </c>
      <c r="J546" s="126">
        <f t="shared" si="16"/>
        <v>48.019999999999996</v>
      </c>
    </row>
    <row r="547" spans="1:10" ht="31.5">
      <c r="A547" s="33">
        <f t="shared" si="17"/>
        <v>543</v>
      </c>
      <c r="B547" s="33" t="s">
        <v>208</v>
      </c>
      <c r="C547" s="33" t="s">
        <v>1292</v>
      </c>
      <c r="D547" s="104" t="s">
        <v>1293</v>
      </c>
      <c r="E547" s="33" t="s">
        <v>211</v>
      </c>
      <c r="F547" s="33"/>
      <c r="G547" s="33" t="s">
        <v>212</v>
      </c>
      <c r="H547" s="131">
        <v>249</v>
      </c>
      <c r="I547" s="35">
        <v>0.02</v>
      </c>
      <c r="J547" s="126">
        <f t="shared" si="16"/>
        <v>244.01999999999998</v>
      </c>
    </row>
    <row r="548" spans="1:10" ht="15.75">
      <c r="A548" s="33">
        <f t="shared" si="17"/>
        <v>544</v>
      </c>
      <c r="B548" s="33" t="s">
        <v>208</v>
      </c>
      <c r="C548" s="33" t="s">
        <v>1294</v>
      </c>
      <c r="D548" s="104" t="s">
        <v>1295</v>
      </c>
      <c r="E548" s="33" t="s">
        <v>211</v>
      </c>
      <c r="F548" s="33"/>
      <c r="G548" s="33" t="s">
        <v>212</v>
      </c>
      <c r="H548" s="131">
        <v>59</v>
      </c>
      <c r="I548" s="35">
        <v>0.02</v>
      </c>
      <c r="J548" s="126">
        <f t="shared" si="16"/>
        <v>57.82</v>
      </c>
    </row>
    <row r="549" spans="1:10" ht="78.75">
      <c r="A549" s="33">
        <f t="shared" si="17"/>
        <v>545</v>
      </c>
      <c r="B549" s="33" t="s">
        <v>208</v>
      </c>
      <c r="C549" s="33" t="s">
        <v>1296</v>
      </c>
      <c r="D549" s="104" t="s">
        <v>1297</v>
      </c>
      <c r="E549" s="33" t="s">
        <v>211</v>
      </c>
      <c r="F549" s="33"/>
      <c r="G549" s="33" t="s">
        <v>212</v>
      </c>
      <c r="H549" s="131">
        <v>24</v>
      </c>
      <c r="I549" s="35">
        <v>0.02</v>
      </c>
      <c r="J549" s="126">
        <f t="shared" si="16"/>
        <v>23.52</v>
      </c>
    </row>
    <row r="550" spans="1:10" ht="31.5">
      <c r="A550" s="33">
        <f t="shared" si="17"/>
        <v>546</v>
      </c>
      <c r="B550" s="33" t="s">
        <v>208</v>
      </c>
      <c r="C550" s="33" t="s">
        <v>1298</v>
      </c>
      <c r="D550" s="104" t="s">
        <v>1299</v>
      </c>
      <c r="E550" s="33" t="s">
        <v>211</v>
      </c>
      <c r="F550" s="33"/>
      <c r="G550" s="33" t="s">
        <v>212</v>
      </c>
      <c r="H550" s="131">
        <v>39</v>
      </c>
      <c r="I550" s="35">
        <v>0.02</v>
      </c>
      <c r="J550" s="126">
        <f t="shared" si="16"/>
        <v>38.22</v>
      </c>
    </row>
    <row r="551" spans="1:10" ht="31.5">
      <c r="A551" s="33">
        <f t="shared" si="17"/>
        <v>547</v>
      </c>
      <c r="B551" s="33" t="s">
        <v>208</v>
      </c>
      <c r="C551" s="33" t="s">
        <v>1300</v>
      </c>
      <c r="D551" s="104" t="s">
        <v>1301</v>
      </c>
      <c r="E551" s="33" t="s">
        <v>211</v>
      </c>
      <c r="F551" s="33"/>
      <c r="G551" s="33" t="s">
        <v>212</v>
      </c>
      <c r="H551" s="131">
        <v>19</v>
      </c>
      <c r="I551" s="35">
        <v>0.02</v>
      </c>
      <c r="J551" s="126">
        <f t="shared" si="16"/>
        <v>18.62</v>
      </c>
    </row>
    <row r="552" spans="1:10" ht="47.25">
      <c r="A552" s="33">
        <f t="shared" si="17"/>
        <v>548</v>
      </c>
      <c r="B552" s="33" t="s">
        <v>208</v>
      </c>
      <c r="C552" s="33" t="s">
        <v>1302</v>
      </c>
      <c r="D552" s="104" t="s">
        <v>1303</v>
      </c>
      <c r="E552" s="33" t="s">
        <v>211</v>
      </c>
      <c r="F552" s="33"/>
      <c r="G552" s="33" t="s">
        <v>212</v>
      </c>
      <c r="H552" s="131">
        <v>39</v>
      </c>
      <c r="I552" s="35">
        <v>0.02</v>
      </c>
      <c r="J552" s="126">
        <f t="shared" si="16"/>
        <v>38.22</v>
      </c>
    </row>
    <row r="553" spans="1:10" ht="31.5">
      <c r="A553" s="33">
        <f t="shared" si="17"/>
        <v>549</v>
      </c>
      <c r="B553" s="33" t="s">
        <v>208</v>
      </c>
      <c r="C553" s="33" t="s">
        <v>1304</v>
      </c>
      <c r="D553" s="104" t="s">
        <v>1305</v>
      </c>
      <c r="E553" s="33" t="s">
        <v>211</v>
      </c>
      <c r="F553" s="33"/>
      <c r="G553" s="33" t="s">
        <v>212</v>
      </c>
      <c r="H553" s="131">
        <v>29</v>
      </c>
      <c r="I553" s="35">
        <v>0.02</v>
      </c>
      <c r="J553" s="126">
        <f t="shared" si="16"/>
        <v>28.419999999999998</v>
      </c>
    </row>
    <row r="554" spans="1:10" ht="63">
      <c r="A554" s="33">
        <f t="shared" si="17"/>
        <v>550</v>
      </c>
      <c r="B554" s="33" t="s">
        <v>208</v>
      </c>
      <c r="C554" s="33" t="s">
        <v>1306</v>
      </c>
      <c r="D554" s="104" t="s">
        <v>1307</v>
      </c>
      <c r="E554" s="33" t="s">
        <v>211</v>
      </c>
      <c r="F554" s="33"/>
      <c r="G554" s="33" t="s">
        <v>212</v>
      </c>
      <c r="H554" s="131">
        <v>19</v>
      </c>
      <c r="I554" s="35">
        <v>0.02</v>
      </c>
      <c r="J554" s="126">
        <f t="shared" si="16"/>
        <v>18.62</v>
      </c>
    </row>
    <row r="555" spans="1:10" ht="31.5">
      <c r="A555" s="33">
        <f t="shared" si="17"/>
        <v>551</v>
      </c>
      <c r="B555" s="33" t="s">
        <v>208</v>
      </c>
      <c r="C555" s="33" t="s">
        <v>1308</v>
      </c>
      <c r="D555" s="104" t="s">
        <v>1309</v>
      </c>
      <c r="E555" s="33" t="s">
        <v>211</v>
      </c>
      <c r="F555" s="33"/>
      <c r="G555" s="33" t="s">
        <v>212</v>
      </c>
      <c r="H555" s="131">
        <v>69</v>
      </c>
      <c r="I555" s="35">
        <v>0.02</v>
      </c>
      <c r="J555" s="126">
        <f t="shared" si="16"/>
        <v>67.62</v>
      </c>
    </row>
    <row r="556" spans="1:10" ht="31.5">
      <c r="A556" s="33">
        <f t="shared" si="17"/>
        <v>552</v>
      </c>
      <c r="B556" s="33" t="s">
        <v>208</v>
      </c>
      <c r="C556" s="33" t="s">
        <v>1310</v>
      </c>
      <c r="D556" s="104" t="s">
        <v>1311</v>
      </c>
      <c r="E556" s="33" t="s">
        <v>211</v>
      </c>
      <c r="F556" s="33"/>
      <c r="G556" s="33" t="s">
        <v>212</v>
      </c>
      <c r="H556" s="131">
        <v>99</v>
      </c>
      <c r="I556" s="35">
        <v>0.02</v>
      </c>
      <c r="J556" s="126">
        <f t="shared" si="16"/>
        <v>97.02</v>
      </c>
    </row>
    <row r="557" spans="1:10" ht="31.5">
      <c r="A557" s="33">
        <f t="shared" si="17"/>
        <v>553</v>
      </c>
      <c r="B557" s="33" t="s">
        <v>208</v>
      </c>
      <c r="C557" s="33" t="s">
        <v>1312</v>
      </c>
      <c r="D557" s="104" t="s">
        <v>1313</v>
      </c>
      <c r="E557" s="33" t="s">
        <v>211</v>
      </c>
      <c r="F557" s="33"/>
      <c r="G557" s="33" t="s">
        <v>212</v>
      </c>
      <c r="H557" s="131">
        <v>39</v>
      </c>
      <c r="I557" s="35">
        <v>0.02</v>
      </c>
      <c r="J557" s="126">
        <f t="shared" si="16"/>
        <v>38.22</v>
      </c>
    </row>
    <row r="558" spans="1:10" ht="15.75">
      <c r="A558" s="33">
        <f t="shared" si="17"/>
        <v>554</v>
      </c>
      <c r="B558" s="33" t="s">
        <v>208</v>
      </c>
      <c r="C558" s="33" t="s">
        <v>1314</v>
      </c>
      <c r="D558" s="104" t="s">
        <v>1315</v>
      </c>
      <c r="E558" s="33" t="s">
        <v>211</v>
      </c>
      <c r="F558" s="33"/>
      <c r="G558" s="33" t="s">
        <v>212</v>
      </c>
      <c r="H558" s="131">
        <v>29</v>
      </c>
      <c r="I558" s="35">
        <v>0.02</v>
      </c>
      <c r="J558" s="126">
        <f t="shared" si="16"/>
        <v>28.419999999999998</v>
      </c>
    </row>
    <row r="559" spans="1:10" ht="15.75">
      <c r="A559" s="33">
        <f t="shared" si="17"/>
        <v>555</v>
      </c>
      <c r="B559" s="33" t="s">
        <v>208</v>
      </c>
      <c r="C559" s="33" t="s">
        <v>1316</v>
      </c>
      <c r="D559" s="104" t="s">
        <v>1317</v>
      </c>
      <c r="E559" s="33" t="s">
        <v>211</v>
      </c>
      <c r="F559" s="33"/>
      <c r="G559" s="33" t="s">
        <v>212</v>
      </c>
      <c r="H559" s="131">
        <v>69</v>
      </c>
      <c r="I559" s="35">
        <v>0.02</v>
      </c>
      <c r="J559" s="126">
        <f t="shared" si="16"/>
        <v>67.62</v>
      </c>
    </row>
    <row r="560" spans="1:10" ht="47.25">
      <c r="A560" s="33">
        <f t="shared" si="17"/>
        <v>556</v>
      </c>
      <c r="B560" s="33" t="s">
        <v>208</v>
      </c>
      <c r="C560" s="33" t="s">
        <v>1318</v>
      </c>
      <c r="D560" s="104" t="s">
        <v>1319</v>
      </c>
      <c r="E560" s="33" t="s">
        <v>211</v>
      </c>
      <c r="F560" s="33"/>
      <c r="G560" s="33" t="s">
        <v>212</v>
      </c>
      <c r="H560" s="131">
        <v>39</v>
      </c>
      <c r="I560" s="35">
        <v>0.02</v>
      </c>
      <c r="J560" s="126">
        <f t="shared" si="16"/>
        <v>38.22</v>
      </c>
    </row>
    <row r="561" spans="1:10" ht="47.25">
      <c r="A561" s="33">
        <f t="shared" si="17"/>
        <v>557</v>
      </c>
      <c r="B561" s="33" t="s">
        <v>208</v>
      </c>
      <c r="C561" s="33" t="s">
        <v>1320</v>
      </c>
      <c r="D561" s="104" t="s">
        <v>1321</v>
      </c>
      <c r="E561" s="33" t="s">
        <v>211</v>
      </c>
      <c r="F561" s="33"/>
      <c r="G561" s="33" t="s">
        <v>212</v>
      </c>
      <c r="H561" s="131">
        <v>39</v>
      </c>
      <c r="I561" s="35">
        <v>0.02</v>
      </c>
      <c r="J561" s="126">
        <f t="shared" si="16"/>
        <v>38.22</v>
      </c>
    </row>
    <row r="562" spans="1:10" ht="31.5">
      <c r="A562" s="33">
        <f t="shared" si="17"/>
        <v>558</v>
      </c>
      <c r="B562" s="33" t="s">
        <v>208</v>
      </c>
      <c r="C562" s="33" t="s">
        <v>1322</v>
      </c>
      <c r="D562" s="104" t="s">
        <v>1323</v>
      </c>
      <c r="E562" s="33" t="s">
        <v>211</v>
      </c>
      <c r="F562" s="33"/>
      <c r="G562" s="33" t="s">
        <v>212</v>
      </c>
      <c r="H562" s="131">
        <v>79</v>
      </c>
      <c r="I562" s="35">
        <v>0.02</v>
      </c>
      <c r="J562" s="126">
        <f t="shared" si="16"/>
        <v>77.42</v>
      </c>
    </row>
    <row r="563" spans="1:10" ht="47.25">
      <c r="A563" s="33">
        <f t="shared" si="17"/>
        <v>559</v>
      </c>
      <c r="B563" s="33" t="s">
        <v>208</v>
      </c>
      <c r="C563" s="33" t="s">
        <v>1324</v>
      </c>
      <c r="D563" s="104" t="s">
        <v>1325</v>
      </c>
      <c r="E563" s="33" t="s">
        <v>211</v>
      </c>
      <c r="F563" s="33"/>
      <c r="G563" s="33" t="s">
        <v>212</v>
      </c>
      <c r="H563" s="131">
        <v>29</v>
      </c>
      <c r="I563" s="35">
        <v>0.02</v>
      </c>
      <c r="J563" s="126">
        <f t="shared" si="16"/>
        <v>28.419999999999998</v>
      </c>
    </row>
    <row r="564" spans="1:10" ht="31.5">
      <c r="A564" s="33">
        <f t="shared" si="17"/>
        <v>560</v>
      </c>
      <c r="B564" s="33" t="s">
        <v>208</v>
      </c>
      <c r="C564" s="33" t="s">
        <v>1326</v>
      </c>
      <c r="D564" s="104" t="s">
        <v>1327</v>
      </c>
      <c r="E564" s="33" t="s">
        <v>211</v>
      </c>
      <c r="F564" s="33"/>
      <c r="G564" s="33" t="s">
        <v>212</v>
      </c>
      <c r="H564" s="131">
        <v>29</v>
      </c>
      <c r="I564" s="35">
        <v>0.02</v>
      </c>
      <c r="J564" s="126">
        <f t="shared" si="16"/>
        <v>28.419999999999998</v>
      </c>
    </row>
    <row r="565" spans="1:10" ht="31.5">
      <c r="A565" s="33">
        <f t="shared" si="17"/>
        <v>561</v>
      </c>
      <c r="B565" s="33" t="s">
        <v>208</v>
      </c>
      <c r="C565" s="33" t="s">
        <v>1328</v>
      </c>
      <c r="D565" s="104" t="s">
        <v>1329</v>
      </c>
      <c r="E565" s="33" t="s">
        <v>211</v>
      </c>
      <c r="F565" s="33"/>
      <c r="G565" s="33" t="s">
        <v>212</v>
      </c>
      <c r="H565" s="131">
        <v>149</v>
      </c>
      <c r="I565" s="35">
        <v>0.02</v>
      </c>
      <c r="J565" s="126">
        <f t="shared" si="16"/>
        <v>146.02000000000001</v>
      </c>
    </row>
    <row r="566" spans="1:10" ht="63">
      <c r="A566" s="33">
        <f t="shared" si="17"/>
        <v>562</v>
      </c>
      <c r="B566" s="33" t="s">
        <v>208</v>
      </c>
      <c r="C566" s="33" t="s">
        <v>1330</v>
      </c>
      <c r="D566" s="104" t="s">
        <v>1331</v>
      </c>
      <c r="E566" s="33" t="s">
        <v>211</v>
      </c>
      <c r="F566" s="33"/>
      <c r="G566" s="33" t="s">
        <v>212</v>
      </c>
      <c r="H566" s="131">
        <v>39</v>
      </c>
      <c r="I566" s="35">
        <v>0.02</v>
      </c>
      <c r="J566" s="126">
        <f t="shared" si="16"/>
        <v>38.22</v>
      </c>
    </row>
    <row r="567" spans="1:10" ht="31.5">
      <c r="A567" s="33">
        <f t="shared" si="17"/>
        <v>563</v>
      </c>
      <c r="B567" s="33" t="s">
        <v>208</v>
      </c>
      <c r="C567" s="33" t="s">
        <v>1332</v>
      </c>
      <c r="D567" s="104" t="s">
        <v>1333</v>
      </c>
      <c r="E567" s="33" t="s">
        <v>211</v>
      </c>
      <c r="F567" s="33"/>
      <c r="G567" s="33" t="s">
        <v>212</v>
      </c>
      <c r="H567" s="131">
        <v>29</v>
      </c>
      <c r="I567" s="35">
        <v>0.02</v>
      </c>
      <c r="J567" s="126">
        <f t="shared" si="16"/>
        <v>28.419999999999998</v>
      </c>
    </row>
    <row r="568" spans="1:10" ht="15.75">
      <c r="A568" s="33">
        <f t="shared" si="17"/>
        <v>564</v>
      </c>
      <c r="B568" s="33" t="s">
        <v>208</v>
      </c>
      <c r="C568" s="33" t="s">
        <v>1334</v>
      </c>
      <c r="D568" s="104" t="s">
        <v>1335</v>
      </c>
      <c r="E568" s="33" t="s">
        <v>211</v>
      </c>
      <c r="F568" s="33"/>
      <c r="G568" s="33" t="s">
        <v>212</v>
      </c>
      <c r="H568" s="131">
        <v>59</v>
      </c>
      <c r="I568" s="35">
        <v>0.02</v>
      </c>
      <c r="J568" s="126">
        <f t="shared" si="16"/>
        <v>57.82</v>
      </c>
    </row>
    <row r="569" spans="1:10" ht="31.5">
      <c r="A569" s="33">
        <f t="shared" si="17"/>
        <v>565</v>
      </c>
      <c r="B569" s="33" t="s">
        <v>208</v>
      </c>
      <c r="C569" s="33" t="s">
        <v>1336</v>
      </c>
      <c r="D569" s="104" t="s">
        <v>1337</v>
      </c>
      <c r="E569" s="33" t="s">
        <v>211</v>
      </c>
      <c r="F569" s="33"/>
      <c r="G569" s="33" t="s">
        <v>212</v>
      </c>
      <c r="H569" s="131">
        <v>99</v>
      </c>
      <c r="I569" s="35">
        <v>0.02</v>
      </c>
      <c r="J569" s="126">
        <f t="shared" si="16"/>
        <v>97.02</v>
      </c>
    </row>
    <row r="570" spans="1:10" ht="31.5">
      <c r="A570" s="33">
        <f t="shared" si="17"/>
        <v>566</v>
      </c>
      <c r="B570" s="33" t="s">
        <v>208</v>
      </c>
      <c r="C570" s="33" t="s">
        <v>1338</v>
      </c>
      <c r="D570" s="104" t="s">
        <v>1339</v>
      </c>
      <c r="E570" s="33" t="s">
        <v>211</v>
      </c>
      <c r="F570" s="33"/>
      <c r="G570" s="33" t="s">
        <v>212</v>
      </c>
      <c r="H570" s="131">
        <v>59</v>
      </c>
      <c r="I570" s="35">
        <v>0.02</v>
      </c>
      <c r="J570" s="126">
        <f t="shared" si="16"/>
        <v>57.82</v>
      </c>
    </row>
    <row r="571" spans="1:10" ht="31.5">
      <c r="A571" s="33">
        <f t="shared" si="17"/>
        <v>567</v>
      </c>
      <c r="B571" s="33" t="s">
        <v>208</v>
      </c>
      <c r="C571" s="33" t="s">
        <v>1340</v>
      </c>
      <c r="D571" s="104" t="s">
        <v>1341</v>
      </c>
      <c r="E571" s="33" t="s">
        <v>211</v>
      </c>
      <c r="F571" s="33"/>
      <c r="G571" s="33" t="s">
        <v>212</v>
      </c>
      <c r="H571" s="131">
        <v>24</v>
      </c>
      <c r="I571" s="35">
        <v>0.02</v>
      </c>
      <c r="J571" s="126">
        <f t="shared" si="16"/>
        <v>23.52</v>
      </c>
    </row>
    <row r="572" spans="1:10" ht="31.5">
      <c r="A572" s="33">
        <f t="shared" si="17"/>
        <v>568</v>
      </c>
      <c r="B572" s="33" t="s">
        <v>208</v>
      </c>
      <c r="C572" s="33" t="s">
        <v>1342</v>
      </c>
      <c r="D572" s="104" t="s">
        <v>1343</v>
      </c>
      <c r="E572" s="33" t="s">
        <v>211</v>
      </c>
      <c r="F572" s="33"/>
      <c r="G572" s="33" t="s">
        <v>212</v>
      </c>
      <c r="H572" s="131">
        <v>24</v>
      </c>
      <c r="I572" s="35">
        <v>0.02</v>
      </c>
      <c r="J572" s="126">
        <f t="shared" si="16"/>
        <v>23.52</v>
      </c>
    </row>
    <row r="573" spans="1:10" ht="47.25">
      <c r="A573" s="33">
        <f t="shared" si="17"/>
        <v>569</v>
      </c>
      <c r="B573" s="33" t="s">
        <v>208</v>
      </c>
      <c r="C573" s="33" t="s">
        <v>1344</v>
      </c>
      <c r="D573" s="104" t="s">
        <v>1345</v>
      </c>
      <c r="E573" s="33" t="s">
        <v>211</v>
      </c>
      <c r="F573" s="33"/>
      <c r="G573" s="33" t="s">
        <v>212</v>
      </c>
      <c r="H573" s="131">
        <v>39</v>
      </c>
      <c r="I573" s="35">
        <v>0.02</v>
      </c>
      <c r="J573" s="126">
        <f t="shared" si="16"/>
        <v>38.22</v>
      </c>
    </row>
    <row r="574" spans="1:10" ht="31.5">
      <c r="A574" s="33">
        <f t="shared" si="17"/>
        <v>570</v>
      </c>
      <c r="B574" s="33" t="s">
        <v>208</v>
      </c>
      <c r="C574" s="33" t="s">
        <v>1346</v>
      </c>
      <c r="D574" s="104" t="s">
        <v>1347</v>
      </c>
      <c r="E574" s="33" t="s">
        <v>211</v>
      </c>
      <c r="F574" s="33"/>
      <c r="G574" s="33" t="s">
        <v>212</v>
      </c>
      <c r="H574" s="131">
        <v>39</v>
      </c>
      <c r="I574" s="35">
        <v>0.02</v>
      </c>
      <c r="J574" s="126">
        <f t="shared" si="16"/>
        <v>38.22</v>
      </c>
    </row>
    <row r="575" spans="1:10" ht="63">
      <c r="A575" s="33">
        <f t="shared" si="17"/>
        <v>571</v>
      </c>
      <c r="B575" s="33" t="s">
        <v>208</v>
      </c>
      <c r="C575" s="33" t="s">
        <v>1348</v>
      </c>
      <c r="D575" s="104" t="s">
        <v>1349</v>
      </c>
      <c r="E575" s="33" t="s">
        <v>211</v>
      </c>
      <c r="F575" s="33"/>
      <c r="G575" s="33" t="s">
        <v>212</v>
      </c>
      <c r="H575" s="131">
        <v>99</v>
      </c>
      <c r="I575" s="35">
        <v>0.02</v>
      </c>
      <c r="J575" s="126">
        <f t="shared" si="16"/>
        <v>97.02</v>
      </c>
    </row>
    <row r="576" spans="1:10" ht="63">
      <c r="A576" s="33">
        <f t="shared" si="17"/>
        <v>572</v>
      </c>
      <c r="B576" s="33" t="s">
        <v>208</v>
      </c>
      <c r="C576" s="33" t="s">
        <v>1350</v>
      </c>
      <c r="D576" s="104" t="s">
        <v>1351</v>
      </c>
      <c r="E576" s="33" t="s">
        <v>211</v>
      </c>
      <c r="F576" s="33"/>
      <c r="G576" s="33" t="s">
        <v>212</v>
      </c>
      <c r="H576" s="131">
        <v>99</v>
      </c>
      <c r="I576" s="35">
        <v>0.02</v>
      </c>
      <c r="J576" s="126">
        <f t="shared" si="16"/>
        <v>97.02</v>
      </c>
    </row>
    <row r="577" spans="1:10" ht="31.5">
      <c r="A577" s="33">
        <f t="shared" si="17"/>
        <v>573</v>
      </c>
      <c r="B577" s="33" t="s">
        <v>208</v>
      </c>
      <c r="C577" s="33" t="s">
        <v>1352</v>
      </c>
      <c r="D577" s="104" t="s">
        <v>1353</v>
      </c>
      <c r="E577" s="33" t="s">
        <v>211</v>
      </c>
      <c r="F577" s="33"/>
      <c r="G577" s="33" t="s">
        <v>212</v>
      </c>
      <c r="H577" s="131">
        <v>19</v>
      </c>
      <c r="I577" s="35">
        <v>0.02</v>
      </c>
      <c r="J577" s="126">
        <f t="shared" si="16"/>
        <v>18.62</v>
      </c>
    </row>
    <row r="578" spans="1:10" ht="47.25">
      <c r="A578" s="33">
        <f t="shared" si="17"/>
        <v>574</v>
      </c>
      <c r="B578" s="33" t="s">
        <v>208</v>
      </c>
      <c r="C578" s="33" t="s">
        <v>1354</v>
      </c>
      <c r="D578" s="104" t="s">
        <v>1355</v>
      </c>
      <c r="E578" s="33" t="s">
        <v>211</v>
      </c>
      <c r="F578" s="33"/>
      <c r="G578" s="33" t="s">
        <v>212</v>
      </c>
      <c r="H578" s="131">
        <v>129</v>
      </c>
      <c r="I578" s="35">
        <v>0.02</v>
      </c>
      <c r="J578" s="126">
        <f t="shared" si="16"/>
        <v>126.42</v>
      </c>
    </row>
    <row r="579" spans="1:10" ht="94.5">
      <c r="A579" s="33">
        <f t="shared" si="17"/>
        <v>575</v>
      </c>
      <c r="B579" s="33" t="s">
        <v>208</v>
      </c>
      <c r="C579" s="33" t="s">
        <v>1356</v>
      </c>
      <c r="D579" s="104" t="s">
        <v>1357</v>
      </c>
      <c r="E579" s="33" t="s">
        <v>211</v>
      </c>
      <c r="F579" s="33"/>
      <c r="G579" s="33" t="s">
        <v>212</v>
      </c>
      <c r="H579" s="131">
        <v>1799</v>
      </c>
      <c r="I579" s="35">
        <v>0.02</v>
      </c>
      <c r="J579" s="126">
        <f t="shared" si="16"/>
        <v>1763.02</v>
      </c>
    </row>
    <row r="580" spans="1:10" ht="78.75">
      <c r="A580" s="33">
        <f t="shared" si="17"/>
        <v>576</v>
      </c>
      <c r="B580" s="33" t="s">
        <v>208</v>
      </c>
      <c r="C580" s="33" t="s">
        <v>1358</v>
      </c>
      <c r="D580" s="104" t="s">
        <v>1359</v>
      </c>
      <c r="E580" s="33" t="s">
        <v>211</v>
      </c>
      <c r="F580" s="33"/>
      <c r="G580" s="33" t="s">
        <v>212</v>
      </c>
      <c r="H580" s="131">
        <v>1799</v>
      </c>
      <c r="I580" s="35">
        <v>0.02</v>
      </c>
      <c r="J580" s="126">
        <f t="shared" si="16"/>
        <v>1763.02</v>
      </c>
    </row>
    <row r="581" spans="1:10" ht="78.75">
      <c r="A581" s="33">
        <f t="shared" si="17"/>
        <v>577</v>
      </c>
      <c r="B581" s="33" t="s">
        <v>208</v>
      </c>
      <c r="C581" s="33" t="s">
        <v>1360</v>
      </c>
      <c r="D581" s="104" t="s">
        <v>1361</v>
      </c>
      <c r="E581" s="33" t="s">
        <v>211</v>
      </c>
      <c r="F581" s="33"/>
      <c r="G581" s="33" t="s">
        <v>212</v>
      </c>
      <c r="H581" s="131">
        <v>499</v>
      </c>
      <c r="I581" s="35">
        <v>0.02</v>
      </c>
      <c r="J581" s="126">
        <f t="shared" si="16"/>
        <v>489.02</v>
      </c>
    </row>
    <row r="582" spans="1:10" ht="78.75">
      <c r="A582" s="33">
        <f t="shared" si="17"/>
        <v>578</v>
      </c>
      <c r="B582" s="33" t="s">
        <v>208</v>
      </c>
      <c r="C582" s="33" t="s">
        <v>1362</v>
      </c>
      <c r="D582" s="104" t="s">
        <v>1363</v>
      </c>
      <c r="E582" s="33" t="s">
        <v>211</v>
      </c>
      <c r="F582" s="33"/>
      <c r="G582" s="33" t="s">
        <v>212</v>
      </c>
      <c r="H582" s="131">
        <v>499</v>
      </c>
      <c r="I582" s="35">
        <v>0.02</v>
      </c>
      <c r="J582" s="126">
        <f t="shared" ref="J582:J645" si="18">H582*(1-I582)</f>
        <v>489.02</v>
      </c>
    </row>
    <row r="583" spans="1:10" ht="15.75">
      <c r="A583" s="33">
        <f t="shared" ref="A583:A646" si="19">A582+1</f>
        <v>579</v>
      </c>
      <c r="B583" s="33" t="s">
        <v>208</v>
      </c>
      <c r="C583" s="33" t="s">
        <v>1364</v>
      </c>
      <c r="D583" s="104" t="s">
        <v>1365</v>
      </c>
      <c r="E583" s="33" t="s">
        <v>211</v>
      </c>
      <c r="F583" s="33"/>
      <c r="G583" s="33" t="s">
        <v>212</v>
      </c>
      <c r="H583" s="131">
        <v>200</v>
      </c>
      <c r="I583" s="35">
        <v>0.02</v>
      </c>
      <c r="J583" s="126">
        <f t="shared" si="18"/>
        <v>196</v>
      </c>
    </row>
    <row r="584" spans="1:10" ht="15.75">
      <c r="A584" s="33">
        <f t="shared" si="19"/>
        <v>580</v>
      </c>
      <c r="B584" s="33" t="s">
        <v>208</v>
      </c>
      <c r="C584" s="33" t="s">
        <v>1366</v>
      </c>
      <c r="D584" s="104" t="s">
        <v>1367</v>
      </c>
      <c r="E584" s="33" t="s">
        <v>211</v>
      </c>
      <c r="F584" s="33"/>
      <c r="G584" s="33" t="s">
        <v>212</v>
      </c>
      <c r="H584" s="131">
        <v>1000</v>
      </c>
      <c r="I584" s="35">
        <v>0.02</v>
      </c>
      <c r="J584" s="126">
        <f t="shared" si="18"/>
        <v>980</v>
      </c>
    </row>
    <row r="585" spans="1:10" ht="126">
      <c r="A585" s="33">
        <f t="shared" si="19"/>
        <v>581</v>
      </c>
      <c r="B585" s="33" t="s">
        <v>208</v>
      </c>
      <c r="C585" s="33" t="s">
        <v>1368</v>
      </c>
      <c r="D585" s="104" t="s">
        <v>1369</v>
      </c>
      <c r="E585" s="33" t="s">
        <v>211</v>
      </c>
      <c r="F585" s="33"/>
      <c r="G585" s="33" t="s">
        <v>212</v>
      </c>
      <c r="H585" s="131">
        <v>2995</v>
      </c>
      <c r="I585" s="35">
        <v>0.02</v>
      </c>
      <c r="J585" s="126">
        <f t="shared" si="18"/>
        <v>2935.1</v>
      </c>
    </row>
    <row r="586" spans="1:10" ht="63">
      <c r="A586" s="33">
        <f t="shared" si="19"/>
        <v>582</v>
      </c>
      <c r="B586" s="33" t="s">
        <v>208</v>
      </c>
      <c r="C586" s="33" t="s">
        <v>1370</v>
      </c>
      <c r="D586" s="104" t="s">
        <v>1371</v>
      </c>
      <c r="E586" s="33" t="s">
        <v>211</v>
      </c>
      <c r="F586" s="33"/>
      <c r="G586" s="33" t="s">
        <v>212</v>
      </c>
      <c r="H586" s="131">
        <v>499</v>
      </c>
      <c r="I586" s="35">
        <v>0.02</v>
      </c>
      <c r="J586" s="126">
        <f t="shared" si="18"/>
        <v>489.02</v>
      </c>
    </row>
    <row r="587" spans="1:10" ht="110.25">
      <c r="A587" s="33">
        <f t="shared" si="19"/>
        <v>583</v>
      </c>
      <c r="B587" s="33" t="s">
        <v>208</v>
      </c>
      <c r="C587" s="33" t="s">
        <v>1372</v>
      </c>
      <c r="D587" s="104" t="s">
        <v>1373</v>
      </c>
      <c r="E587" s="33" t="s">
        <v>211</v>
      </c>
      <c r="F587" s="33"/>
      <c r="G587" s="33" t="s">
        <v>212</v>
      </c>
      <c r="H587" s="131">
        <v>549</v>
      </c>
      <c r="I587" s="35">
        <v>0.02</v>
      </c>
      <c r="J587" s="126">
        <f t="shared" si="18"/>
        <v>538.02</v>
      </c>
    </row>
    <row r="588" spans="1:10" ht="110.25">
      <c r="A588" s="33">
        <f t="shared" si="19"/>
        <v>584</v>
      </c>
      <c r="B588" s="33" t="s">
        <v>208</v>
      </c>
      <c r="C588" s="33" t="s">
        <v>1374</v>
      </c>
      <c r="D588" s="104" t="s">
        <v>1375</v>
      </c>
      <c r="E588" s="33" t="s">
        <v>211</v>
      </c>
      <c r="F588" s="33"/>
      <c r="G588" s="33" t="s">
        <v>212</v>
      </c>
      <c r="H588" s="131">
        <v>549</v>
      </c>
      <c r="I588" s="35">
        <v>0.02</v>
      </c>
      <c r="J588" s="126">
        <f t="shared" si="18"/>
        <v>538.02</v>
      </c>
    </row>
    <row r="589" spans="1:10" ht="110.25">
      <c r="A589" s="33">
        <f t="shared" si="19"/>
        <v>585</v>
      </c>
      <c r="B589" s="33" t="s">
        <v>208</v>
      </c>
      <c r="C589" s="33" t="s">
        <v>1376</v>
      </c>
      <c r="D589" s="104" t="s">
        <v>1377</v>
      </c>
      <c r="E589" s="33" t="s">
        <v>211</v>
      </c>
      <c r="F589" s="33"/>
      <c r="G589" s="33" t="s">
        <v>212</v>
      </c>
      <c r="H589" s="131">
        <v>399</v>
      </c>
      <c r="I589" s="35">
        <v>0.02</v>
      </c>
      <c r="J589" s="126">
        <f t="shared" si="18"/>
        <v>391.02</v>
      </c>
    </row>
    <row r="590" spans="1:10" ht="94.5">
      <c r="A590" s="33">
        <f t="shared" si="19"/>
        <v>586</v>
      </c>
      <c r="B590" s="33" t="s">
        <v>208</v>
      </c>
      <c r="C590" s="33" t="s">
        <v>1378</v>
      </c>
      <c r="D590" s="104" t="s">
        <v>1379</v>
      </c>
      <c r="E590" s="33" t="s">
        <v>211</v>
      </c>
      <c r="F590" s="33"/>
      <c r="G590" s="33" t="s">
        <v>212</v>
      </c>
      <c r="H590" s="131">
        <v>199</v>
      </c>
      <c r="I590" s="35">
        <v>0.02</v>
      </c>
      <c r="J590" s="126">
        <f t="shared" si="18"/>
        <v>195.02</v>
      </c>
    </row>
    <row r="591" spans="1:10" ht="126">
      <c r="A591" s="33">
        <f t="shared" si="19"/>
        <v>587</v>
      </c>
      <c r="B591" s="33" t="s">
        <v>208</v>
      </c>
      <c r="C591" s="33" t="s">
        <v>1380</v>
      </c>
      <c r="D591" s="104" t="s">
        <v>1381</v>
      </c>
      <c r="E591" s="33" t="s">
        <v>211</v>
      </c>
      <c r="F591" s="33"/>
      <c r="G591" s="33" t="s">
        <v>212</v>
      </c>
      <c r="H591" s="131">
        <v>7599</v>
      </c>
      <c r="I591" s="35">
        <v>0.02</v>
      </c>
      <c r="J591" s="126">
        <f t="shared" si="18"/>
        <v>7447.0199999999995</v>
      </c>
    </row>
    <row r="592" spans="1:10" ht="126">
      <c r="A592" s="33">
        <f t="shared" si="19"/>
        <v>588</v>
      </c>
      <c r="B592" s="33" t="s">
        <v>208</v>
      </c>
      <c r="C592" s="33" t="s">
        <v>1382</v>
      </c>
      <c r="D592" s="104" t="s">
        <v>1383</v>
      </c>
      <c r="E592" s="33" t="s">
        <v>211</v>
      </c>
      <c r="F592" s="33"/>
      <c r="G592" s="33" t="s">
        <v>212</v>
      </c>
      <c r="H592" s="131">
        <v>6999</v>
      </c>
      <c r="I592" s="35">
        <v>0.02</v>
      </c>
      <c r="J592" s="126">
        <f t="shared" si="18"/>
        <v>6859.0199999999995</v>
      </c>
    </row>
    <row r="593" spans="1:10" ht="126">
      <c r="A593" s="33">
        <f t="shared" si="19"/>
        <v>589</v>
      </c>
      <c r="B593" s="33" t="s">
        <v>208</v>
      </c>
      <c r="C593" s="33" t="s">
        <v>1384</v>
      </c>
      <c r="D593" s="104" t="s">
        <v>1385</v>
      </c>
      <c r="E593" s="33" t="s">
        <v>211</v>
      </c>
      <c r="F593" s="33"/>
      <c r="G593" s="33" t="s">
        <v>212</v>
      </c>
      <c r="H593" s="131">
        <v>7599</v>
      </c>
      <c r="I593" s="35">
        <v>0.02</v>
      </c>
      <c r="J593" s="126">
        <f t="shared" si="18"/>
        <v>7447.0199999999995</v>
      </c>
    </row>
    <row r="594" spans="1:10" ht="141.75">
      <c r="A594" s="33">
        <f t="shared" si="19"/>
        <v>590</v>
      </c>
      <c r="B594" s="33" t="s">
        <v>208</v>
      </c>
      <c r="C594" s="33" t="s">
        <v>1386</v>
      </c>
      <c r="D594" s="104" t="s">
        <v>1387</v>
      </c>
      <c r="E594" s="33" t="s">
        <v>211</v>
      </c>
      <c r="F594" s="33"/>
      <c r="G594" s="33" t="s">
        <v>212</v>
      </c>
      <c r="H594" s="131">
        <v>7899</v>
      </c>
      <c r="I594" s="35">
        <v>0.02</v>
      </c>
      <c r="J594" s="126">
        <f t="shared" si="18"/>
        <v>7741.0199999999995</v>
      </c>
    </row>
    <row r="595" spans="1:10" ht="126">
      <c r="A595" s="33">
        <f t="shared" si="19"/>
        <v>591</v>
      </c>
      <c r="B595" s="33" t="s">
        <v>208</v>
      </c>
      <c r="C595" s="33" t="s">
        <v>1388</v>
      </c>
      <c r="D595" s="104" t="s">
        <v>1389</v>
      </c>
      <c r="E595" s="33" t="s">
        <v>211</v>
      </c>
      <c r="F595" s="33"/>
      <c r="G595" s="33" t="s">
        <v>212</v>
      </c>
      <c r="H595" s="131">
        <v>8399</v>
      </c>
      <c r="I595" s="35">
        <v>0.02</v>
      </c>
      <c r="J595" s="126">
        <f t="shared" si="18"/>
        <v>8231.02</v>
      </c>
    </row>
    <row r="596" spans="1:10" ht="157.5">
      <c r="A596" s="33">
        <f t="shared" si="19"/>
        <v>592</v>
      </c>
      <c r="B596" s="33" t="s">
        <v>208</v>
      </c>
      <c r="C596" s="33" t="s">
        <v>1390</v>
      </c>
      <c r="D596" s="104" t="s">
        <v>1391</v>
      </c>
      <c r="E596" s="33" t="s">
        <v>211</v>
      </c>
      <c r="F596" s="33"/>
      <c r="G596" s="33" t="s">
        <v>212</v>
      </c>
      <c r="H596" s="131">
        <v>20699</v>
      </c>
      <c r="I596" s="35">
        <v>0.02</v>
      </c>
      <c r="J596" s="126">
        <f t="shared" si="18"/>
        <v>20285.02</v>
      </c>
    </row>
    <row r="597" spans="1:10" ht="141.75">
      <c r="A597" s="33">
        <f t="shared" si="19"/>
        <v>593</v>
      </c>
      <c r="B597" s="33" t="s">
        <v>208</v>
      </c>
      <c r="C597" s="33" t="s">
        <v>1392</v>
      </c>
      <c r="D597" s="104" t="s">
        <v>1393</v>
      </c>
      <c r="E597" s="33" t="s">
        <v>211</v>
      </c>
      <c r="F597" s="33"/>
      <c r="G597" s="33" t="s">
        <v>212</v>
      </c>
      <c r="H597" s="131">
        <v>20999</v>
      </c>
      <c r="I597" s="35">
        <v>0.02</v>
      </c>
      <c r="J597" s="126">
        <f t="shared" si="18"/>
        <v>20579.02</v>
      </c>
    </row>
    <row r="598" spans="1:10" ht="141.75">
      <c r="A598" s="33">
        <f t="shared" si="19"/>
        <v>594</v>
      </c>
      <c r="B598" s="33" t="s">
        <v>208</v>
      </c>
      <c r="C598" s="33" t="s">
        <v>1394</v>
      </c>
      <c r="D598" s="104" t="s">
        <v>1395</v>
      </c>
      <c r="E598" s="33" t="s">
        <v>211</v>
      </c>
      <c r="F598" s="33"/>
      <c r="G598" s="33" t="s">
        <v>212</v>
      </c>
      <c r="H598" s="131">
        <v>17499</v>
      </c>
      <c r="I598" s="35">
        <v>0.02</v>
      </c>
      <c r="J598" s="126">
        <f t="shared" si="18"/>
        <v>17149.02</v>
      </c>
    </row>
    <row r="599" spans="1:10" ht="126">
      <c r="A599" s="33">
        <f t="shared" si="19"/>
        <v>595</v>
      </c>
      <c r="B599" s="33" t="s">
        <v>208</v>
      </c>
      <c r="C599" s="33" t="s">
        <v>1396</v>
      </c>
      <c r="D599" s="104" t="s">
        <v>1397</v>
      </c>
      <c r="E599" s="33" t="s">
        <v>211</v>
      </c>
      <c r="F599" s="33"/>
      <c r="G599" s="33" t="s">
        <v>212</v>
      </c>
      <c r="H599" s="131">
        <v>18499</v>
      </c>
      <c r="I599" s="35">
        <v>0.02</v>
      </c>
      <c r="J599" s="126">
        <f t="shared" si="18"/>
        <v>18129.02</v>
      </c>
    </row>
    <row r="600" spans="1:10" ht="204.75">
      <c r="A600" s="33">
        <f t="shared" si="19"/>
        <v>596</v>
      </c>
      <c r="B600" s="33" t="s">
        <v>208</v>
      </c>
      <c r="C600" s="33" t="s">
        <v>1398</v>
      </c>
      <c r="D600" s="104" t="s">
        <v>1399</v>
      </c>
      <c r="E600" s="33" t="s">
        <v>211</v>
      </c>
      <c r="F600" s="33"/>
      <c r="G600" s="33" t="s">
        <v>212</v>
      </c>
      <c r="H600" s="131">
        <v>21799</v>
      </c>
      <c r="I600" s="35">
        <v>0.02</v>
      </c>
      <c r="J600" s="126">
        <f t="shared" si="18"/>
        <v>21363.02</v>
      </c>
    </row>
    <row r="601" spans="1:10" ht="189">
      <c r="A601" s="33">
        <f t="shared" si="19"/>
        <v>597</v>
      </c>
      <c r="B601" s="33" t="s">
        <v>208</v>
      </c>
      <c r="C601" s="33" t="s">
        <v>1400</v>
      </c>
      <c r="D601" s="104" t="s">
        <v>1401</v>
      </c>
      <c r="E601" s="33" t="s">
        <v>211</v>
      </c>
      <c r="F601" s="33"/>
      <c r="G601" s="33" t="s">
        <v>212</v>
      </c>
      <c r="H601" s="131">
        <v>20999</v>
      </c>
      <c r="I601" s="35">
        <v>0.02</v>
      </c>
      <c r="J601" s="126">
        <f t="shared" si="18"/>
        <v>20579.02</v>
      </c>
    </row>
    <row r="602" spans="1:10" ht="189">
      <c r="A602" s="33">
        <f t="shared" si="19"/>
        <v>598</v>
      </c>
      <c r="B602" s="33" t="s">
        <v>208</v>
      </c>
      <c r="C602" s="33" t="s">
        <v>1402</v>
      </c>
      <c r="D602" s="104" t="s">
        <v>1403</v>
      </c>
      <c r="E602" s="33" t="s">
        <v>211</v>
      </c>
      <c r="F602" s="33"/>
      <c r="G602" s="33" t="s">
        <v>212</v>
      </c>
      <c r="H602" s="131">
        <v>18999</v>
      </c>
      <c r="I602" s="35">
        <v>0.02</v>
      </c>
      <c r="J602" s="126">
        <f t="shared" si="18"/>
        <v>18619.02</v>
      </c>
    </row>
    <row r="603" spans="1:10" ht="189">
      <c r="A603" s="33">
        <f t="shared" si="19"/>
        <v>599</v>
      </c>
      <c r="B603" s="33" t="s">
        <v>208</v>
      </c>
      <c r="C603" s="33" t="s">
        <v>1404</v>
      </c>
      <c r="D603" s="104" t="s">
        <v>1405</v>
      </c>
      <c r="E603" s="33" t="s">
        <v>211</v>
      </c>
      <c r="F603" s="33"/>
      <c r="G603" s="33" t="s">
        <v>212</v>
      </c>
      <c r="H603" s="131">
        <v>19599</v>
      </c>
      <c r="I603" s="35">
        <v>0.02</v>
      </c>
      <c r="J603" s="126">
        <f t="shared" si="18"/>
        <v>19207.02</v>
      </c>
    </row>
    <row r="604" spans="1:10" ht="157.5">
      <c r="A604" s="33">
        <f t="shared" si="19"/>
        <v>600</v>
      </c>
      <c r="B604" s="33" t="s">
        <v>208</v>
      </c>
      <c r="C604" s="33" t="s">
        <v>1406</v>
      </c>
      <c r="D604" s="104" t="s">
        <v>1407</v>
      </c>
      <c r="E604" s="33" t="s">
        <v>211</v>
      </c>
      <c r="F604" s="33"/>
      <c r="G604" s="33" t="s">
        <v>212</v>
      </c>
      <c r="H604" s="131">
        <v>29499</v>
      </c>
      <c r="I604" s="35">
        <v>0.02</v>
      </c>
      <c r="J604" s="126">
        <f t="shared" si="18"/>
        <v>28909.02</v>
      </c>
    </row>
    <row r="605" spans="1:10" ht="157.5">
      <c r="A605" s="33">
        <f t="shared" si="19"/>
        <v>601</v>
      </c>
      <c r="B605" s="33" t="s">
        <v>208</v>
      </c>
      <c r="C605" s="33" t="s">
        <v>1408</v>
      </c>
      <c r="D605" s="104" t="s">
        <v>1409</v>
      </c>
      <c r="E605" s="33" t="s">
        <v>211</v>
      </c>
      <c r="F605" s="33"/>
      <c r="G605" s="33" t="s">
        <v>212</v>
      </c>
      <c r="H605" s="131">
        <v>29999</v>
      </c>
      <c r="I605" s="35">
        <v>0.02</v>
      </c>
      <c r="J605" s="126">
        <f t="shared" si="18"/>
        <v>29399.02</v>
      </c>
    </row>
    <row r="606" spans="1:10" ht="141.75">
      <c r="A606" s="33">
        <f t="shared" si="19"/>
        <v>602</v>
      </c>
      <c r="B606" s="33" t="s">
        <v>208</v>
      </c>
      <c r="C606" s="33" t="s">
        <v>1410</v>
      </c>
      <c r="D606" s="104" t="s">
        <v>1411</v>
      </c>
      <c r="E606" s="33" t="s">
        <v>211</v>
      </c>
      <c r="F606" s="33"/>
      <c r="G606" s="33" t="s">
        <v>212</v>
      </c>
      <c r="H606" s="131">
        <v>24999</v>
      </c>
      <c r="I606" s="35">
        <v>0.02</v>
      </c>
      <c r="J606" s="126">
        <f t="shared" si="18"/>
        <v>24499.02</v>
      </c>
    </row>
    <row r="607" spans="1:10" ht="157.5">
      <c r="A607" s="33">
        <f t="shared" si="19"/>
        <v>603</v>
      </c>
      <c r="B607" s="33" t="s">
        <v>208</v>
      </c>
      <c r="C607" s="33" t="s">
        <v>1412</v>
      </c>
      <c r="D607" s="104" t="s">
        <v>1413</v>
      </c>
      <c r="E607" s="33" t="s">
        <v>211</v>
      </c>
      <c r="F607" s="33"/>
      <c r="G607" s="33" t="s">
        <v>212</v>
      </c>
      <c r="H607" s="131">
        <v>25999</v>
      </c>
      <c r="I607" s="35">
        <v>0.02</v>
      </c>
      <c r="J607" s="126">
        <f t="shared" si="18"/>
        <v>25479.02</v>
      </c>
    </row>
    <row r="608" spans="1:10" ht="141.75">
      <c r="A608" s="33">
        <f t="shared" si="19"/>
        <v>604</v>
      </c>
      <c r="B608" s="33" t="s">
        <v>208</v>
      </c>
      <c r="C608" s="33" t="s">
        <v>1414</v>
      </c>
      <c r="D608" s="104" t="s">
        <v>1415</v>
      </c>
      <c r="E608" s="33" t="s">
        <v>211</v>
      </c>
      <c r="F608" s="33"/>
      <c r="G608" s="33" t="s">
        <v>212</v>
      </c>
      <c r="H608" s="131">
        <v>14999</v>
      </c>
      <c r="I608" s="35">
        <v>0.02</v>
      </c>
      <c r="J608" s="126">
        <f t="shared" si="18"/>
        <v>14699.02</v>
      </c>
    </row>
    <row r="609" spans="1:10" ht="94.5">
      <c r="A609" s="33">
        <f t="shared" si="19"/>
        <v>605</v>
      </c>
      <c r="B609" s="33" t="s">
        <v>208</v>
      </c>
      <c r="C609" s="33" t="s">
        <v>1416</v>
      </c>
      <c r="D609" s="104" t="s">
        <v>1417</v>
      </c>
      <c r="E609" s="33" t="s">
        <v>211</v>
      </c>
      <c r="F609" s="33"/>
      <c r="G609" s="33" t="s">
        <v>212</v>
      </c>
      <c r="H609" s="131">
        <v>3999</v>
      </c>
      <c r="I609" s="35">
        <v>0.02</v>
      </c>
      <c r="J609" s="126">
        <f t="shared" si="18"/>
        <v>3919.02</v>
      </c>
    </row>
    <row r="610" spans="1:10" ht="157.5">
      <c r="A610" s="33">
        <f t="shared" si="19"/>
        <v>606</v>
      </c>
      <c r="B610" s="33" t="s">
        <v>208</v>
      </c>
      <c r="C610" s="33" t="s">
        <v>1418</v>
      </c>
      <c r="D610" s="104" t="s">
        <v>1419</v>
      </c>
      <c r="E610" s="33" t="s">
        <v>211</v>
      </c>
      <c r="F610" s="33"/>
      <c r="G610" s="33" t="s">
        <v>212</v>
      </c>
      <c r="H610" s="131">
        <v>499</v>
      </c>
      <c r="I610" s="35">
        <v>0.02</v>
      </c>
      <c r="J610" s="126">
        <f t="shared" si="18"/>
        <v>489.02</v>
      </c>
    </row>
    <row r="611" spans="1:10" ht="126">
      <c r="A611" s="33">
        <f t="shared" si="19"/>
        <v>607</v>
      </c>
      <c r="B611" s="33" t="s">
        <v>208</v>
      </c>
      <c r="C611" s="33" t="s">
        <v>1420</v>
      </c>
      <c r="D611" s="104" t="s">
        <v>1421</v>
      </c>
      <c r="E611" s="33" t="s">
        <v>211</v>
      </c>
      <c r="F611" s="33"/>
      <c r="G611" s="33" t="s">
        <v>212</v>
      </c>
      <c r="H611" s="131">
        <v>229</v>
      </c>
      <c r="I611" s="35">
        <v>0.02</v>
      </c>
      <c r="J611" s="126">
        <f t="shared" si="18"/>
        <v>224.42</v>
      </c>
    </row>
    <row r="612" spans="1:10" ht="126">
      <c r="A612" s="33">
        <f t="shared" si="19"/>
        <v>608</v>
      </c>
      <c r="B612" s="33" t="s">
        <v>208</v>
      </c>
      <c r="C612" s="33" t="s">
        <v>1422</v>
      </c>
      <c r="D612" s="104" t="s">
        <v>1423</v>
      </c>
      <c r="E612" s="33" t="s">
        <v>211</v>
      </c>
      <c r="F612" s="33"/>
      <c r="G612" s="33" t="s">
        <v>212</v>
      </c>
      <c r="H612" s="131">
        <v>279</v>
      </c>
      <c r="I612" s="35">
        <v>0.02</v>
      </c>
      <c r="J612" s="126">
        <f t="shared" si="18"/>
        <v>273.42</v>
      </c>
    </row>
    <row r="613" spans="1:10" ht="141.75">
      <c r="A613" s="33">
        <f t="shared" si="19"/>
        <v>609</v>
      </c>
      <c r="B613" s="33" t="s">
        <v>208</v>
      </c>
      <c r="C613" s="33" t="s">
        <v>1424</v>
      </c>
      <c r="D613" s="104" t="s">
        <v>1425</v>
      </c>
      <c r="E613" s="33" t="s">
        <v>211</v>
      </c>
      <c r="F613" s="33"/>
      <c r="G613" s="33" t="s">
        <v>212</v>
      </c>
      <c r="H613" s="131">
        <v>299</v>
      </c>
      <c r="I613" s="35">
        <v>0.02</v>
      </c>
      <c r="J613" s="126">
        <f t="shared" si="18"/>
        <v>293.02</v>
      </c>
    </row>
    <row r="614" spans="1:10" ht="94.5">
      <c r="A614" s="33">
        <f t="shared" si="19"/>
        <v>610</v>
      </c>
      <c r="B614" s="33" t="s">
        <v>208</v>
      </c>
      <c r="C614" s="33" t="s">
        <v>1426</v>
      </c>
      <c r="D614" s="104" t="s">
        <v>1427</v>
      </c>
      <c r="E614" s="33" t="s">
        <v>211</v>
      </c>
      <c r="F614" s="33"/>
      <c r="G614" s="33" t="s">
        <v>212</v>
      </c>
      <c r="H614" s="131">
        <v>349</v>
      </c>
      <c r="I614" s="35">
        <v>0.02</v>
      </c>
      <c r="J614" s="126">
        <f t="shared" si="18"/>
        <v>342.02</v>
      </c>
    </row>
    <row r="615" spans="1:10" ht="15.75">
      <c r="A615" s="33">
        <f t="shared" si="19"/>
        <v>611</v>
      </c>
      <c r="B615" s="33" t="s">
        <v>208</v>
      </c>
      <c r="C615" s="33" t="s">
        <v>1428</v>
      </c>
      <c r="D615" s="104" t="s">
        <v>1429</v>
      </c>
      <c r="E615" s="33" t="s">
        <v>211</v>
      </c>
      <c r="F615" s="33"/>
      <c r="G615" s="33" t="s">
        <v>212</v>
      </c>
      <c r="H615" s="131">
        <v>3449</v>
      </c>
      <c r="I615" s="35">
        <v>0.02</v>
      </c>
      <c r="J615" s="126">
        <f t="shared" si="18"/>
        <v>3380.02</v>
      </c>
    </row>
    <row r="616" spans="1:10" ht="15.75">
      <c r="A616" s="33">
        <f t="shared" si="19"/>
        <v>612</v>
      </c>
      <c r="B616" s="33" t="s">
        <v>208</v>
      </c>
      <c r="C616" s="33" t="s">
        <v>1430</v>
      </c>
      <c r="D616" s="104" t="s">
        <v>1431</v>
      </c>
      <c r="E616" s="33" t="s">
        <v>211</v>
      </c>
      <c r="F616" s="33"/>
      <c r="G616" s="33" t="s">
        <v>212</v>
      </c>
      <c r="H616" s="131">
        <v>329</v>
      </c>
      <c r="I616" s="35">
        <v>0.02</v>
      </c>
      <c r="J616" s="126">
        <f t="shared" si="18"/>
        <v>322.42</v>
      </c>
    </row>
    <row r="617" spans="1:10" ht="141.75">
      <c r="A617" s="33">
        <f t="shared" si="19"/>
        <v>613</v>
      </c>
      <c r="B617" s="33" t="s">
        <v>208</v>
      </c>
      <c r="C617" s="33" t="s">
        <v>1432</v>
      </c>
      <c r="D617" s="104" t="s">
        <v>1433</v>
      </c>
      <c r="E617" s="33" t="s">
        <v>211</v>
      </c>
      <c r="F617" s="33"/>
      <c r="G617" s="33" t="s">
        <v>212</v>
      </c>
      <c r="H617" s="131">
        <v>449</v>
      </c>
      <c r="I617" s="35">
        <v>0.02</v>
      </c>
      <c r="J617" s="126">
        <f t="shared" si="18"/>
        <v>440.02</v>
      </c>
    </row>
    <row r="618" spans="1:10" ht="110.25">
      <c r="A618" s="33">
        <f t="shared" si="19"/>
        <v>614</v>
      </c>
      <c r="B618" s="33" t="s">
        <v>208</v>
      </c>
      <c r="C618" s="33" t="s">
        <v>1434</v>
      </c>
      <c r="D618" s="104" t="s">
        <v>1435</v>
      </c>
      <c r="E618" s="33" t="s">
        <v>211</v>
      </c>
      <c r="F618" s="33"/>
      <c r="G618" s="33" t="s">
        <v>212</v>
      </c>
      <c r="H618" s="131">
        <v>419</v>
      </c>
      <c r="I618" s="35">
        <v>0.02</v>
      </c>
      <c r="J618" s="126">
        <f t="shared" si="18"/>
        <v>410.62</v>
      </c>
    </row>
    <row r="619" spans="1:10" ht="15.75">
      <c r="A619" s="33">
        <f t="shared" si="19"/>
        <v>615</v>
      </c>
      <c r="B619" s="33" t="s">
        <v>208</v>
      </c>
      <c r="C619" s="33" t="s">
        <v>1436</v>
      </c>
      <c r="D619" s="104" t="s">
        <v>1437</v>
      </c>
      <c r="E619" s="33" t="s">
        <v>211</v>
      </c>
      <c r="F619" s="33"/>
      <c r="G619" s="33" t="s">
        <v>212</v>
      </c>
      <c r="H619" s="131">
        <v>4149</v>
      </c>
      <c r="I619" s="35">
        <v>0.02</v>
      </c>
      <c r="J619" s="126">
        <f t="shared" si="18"/>
        <v>4066.02</v>
      </c>
    </row>
    <row r="620" spans="1:10" ht="15.75">
      <c r="A620" s="33">
        <f t="shared" si="19"/>
        <v>616</v>
      </c>
      <c r="B620" s="33" t="s">
        <v>208</v>
      </c>
      <c r="C620" s="33" t="s">
        <v>1438</v>
      </c>
      <c r="D620" s="104" t="s">
        <v>1439</v>
      </c>
      <c r="E620" s="33" t="s">
        <v>211</v>
      </c>
      <c r="F620" s="33"/>
      <c r="G620" s="33" t="s">
        <v>212</v>
      </c>
      <c r="H620" s="131">
        <v>399</v>
      </c>
      <c r="I620" s="35">
        <v>0.02</v>
      </c>
      <c r="J620" s="126">
        <f t="shared" si="18"/>
        <v>391.02</v>
      </c>
    </row>
    <row r="621" spans="1:10" ht="141.75">
      <c r="A621" s="33">
        <f t="shared" si="19"/>
        <v>617</v>
      </c>
      <c r="B621" s="33" t="s">
        <v>208</v>
      </c>
      <c r="C621" s="33" t="s">
        <v>1440</v>
      </c>
      <c r="D621" s="104" t="s">
        <v>1441</v>
      </c>
      <c r="E621" s="33" t="s">
        <v>211</v>
      </c>
      <c r="F621" s="33"/>
      <c r="G621" s="33" t="s">
        <v>212</v>
      </c>
      <c r="H621" s="131">
        <v>519</v>
      </c>
      <c r="I621" s="35">
        <v>0.02</v>
      </c>
      <c r="J621" s="126">
        <f t="shared" si="18"/>
        <v>508.62</v>
      </c>
    </row>
    <row r="622" spans="1:10" ht="94.5">
      <c r="A622" s="33">
        <f t="shared" si="19"/>
        <v>618</v>
      </c>
      <c r="B622" s="33" t="s">
        <v>208</v>
      </c>
      <c r="C622" s="33" t="s">
        <v>1442</v>
      </c>
      <c r="D622" s="104" t="s">
        <v>1443</v>
      </c>
      <c r="E622" s="33" t="s">
        <v>211</v>
      </c>
      <c r="F622" s="33"/>
      <c r="G622" s="33" t="s">
        <v>212</v>
      </c>
      <c r="H622" s="131">
        <v>499</v>
      </c>
      <c r="I622" s="35">
        <v>0.02</v>
      </c>
      <c r="J622" s="126">
        <f t="shared" si="18"/>
        <v>489.02</v>
      </c>
    </row>
    <row r="623" spans="1:10" ht="15.75">
      <c r="A623" s="33">
        <f t="shared" si="19"/>
        <v>619</v>
      </c>
      <c r="B623" s="33" t="s">
        <v>208</v>
      </c>
      <c r="C623" s="33" t="s">
        <v>1444</v>
      </c>
      <c r="D623" s="104" t="s">
        <v>1445</v>
      </c>
      <c r="E623" s="33" t="s">
        <v>211</v>
      </c>
      <c r="F623" s="33"/>
      <c r="G623" s="33" t="s">
        <v>212</v>
      </c>
      <c r="H623" s="131">
        <v>4949</v>
      </c>
      <c r="I623" s="35">
        <v>0.02</v>
      </c>
      <c r="J623" s="126">
        <f t="shared" si="18"/>
        <v>4850.0199999999995</v>
      </c>
    </row>
    <row r="624" spans="1:10" ht="110.25">
      <c r="A624" s="33">
        <f t="shared" si="19"/>
        <v>620</v>
      </c>
      <c r="B624" s="33" t="s">
        <v>208</v>
      </c>
      <c r="C624" s="33" t="s">
        <v>1446</v>
      </c>
      <c r="D624" s="104" t="s">
        <v>1447</v>
      </c>
      <c r="E624" s="33" t="s">
        <v>211</v>
      </c>
      <c r="F624" s="33"/>
      <c r="G624" s="33" t="s">
        <v>212</v>
      </c>
      <c r="H624" s="131">
        <v>499</v>
      </c>
      <c r="I624" s="35">
        <v>0.02</v>
      </c>
      <c r="J624" s="126">
        <f t="shared" si="18"/>
        <v>489.02</v>
      </c>
    </row>
    <row r="625" spans="1:10" ht="15.75">
      <c r="A625" s="33">
        <f t="shared" si="19"/>
        <v>621</v>
      </c>
      <c r="B625" s="33" t="s">
        <v>208</v>
      </c>
      <c r="C625" s="33" t="s">
        <v>1448</v>
      </c>
      <c r="D625" s="104" t="s">
        <v>1449</v>
      </c>
      <c r="E625" s="33" t="s">
        <v>211</v>
      </c>
      <c r="F625" s="33"/>
      <c r="G625" s="33" t="s">
        <v>212</v>
      </c>
      <c r="H625" s="131">
        <v>5449</v>
      </c>
      <c r="I625" s="35">
        <v>0.02</v>
      </c>
      <c r="J625" s="126">
        <f t="shared" si="18"/>
        <v>5340.0199999999995</v>
      </c>
    </row>
    <row r="626" spans="1:10" ht="126">
      <c r="A626" s="33">
        <f t="shared" si="19"/>
        <v>622</v>
      </c>
      <c r="B626" s="33" t="s">
        <v>208</v>
      </c>
      <c r="C626" s="33" t="s">
        <v>1450</v>
      </c>
      <c r="D626" s="104" t="s">
        <v>1451</v>
      </c>
      <c r="E626" s="33" t="s">
        <v>211</v>
      </c>
      <c r="F626" s="33"/>
      <c r="G626" s="33" t="s">
        <v>212</v>
      </c>
      <c r="H626" s="131">
        <v>329</v>
      </c>
      <c r="I626" s="35">
        <v>0.02</v>
      </c>
      <c r="J626" s="126">
        <f t="shared" si="18"/>
        <v>322.42</v>
      </c>
    </row>
    <row r="627" spans="1:10" ht="126">
      <c r="A627" s="33">
        <f t="shared" si="19"/>
        <v>623</v>
      </c>
      <c r="B627" s="33" t="s">
        <v>208</v>
      </c>
      <c r="C627" s="33" t="s">
        <v>1452</v>
      </c>
      <c r="D627" s="104" t="s">
        <v>1453</v>
      </c>
      <c r="E627" s="33" t="s">
        <v>211</v>
      </c>
      <c r="F627" s="33"/>
      <c r="G627" s="33" t="s">
        <v>212</v>
      </c>
      <c r="H627" s="131">
        <v>329</v>
      </c>
      <c r="I627" s="35">
        <v>0.02</v>
      </c>
      <c r="J627" s="126">
        <f t="shared" si="18"/>
        <v>322.42</v>
      </c>
    </row>
    <row r="628" spans="1:10" ht="15.75">
      <c r="A628" s="33">
        <f t="shared" si="19"/>
        <v>624</v>
      </c>
      <c r="B628" s="33" t="s">
        <v>208</v>
      </c>
      <c r="C628" s="33" t="s">
        <v>1454</v>
      </c>
      <c r="D628" s="104" t="s">
        <v>1455</v>
      </c>
      <c r="E628" s="33" t="s">
        <v>211</v>
      </c>
      <c r="F628" s="33"/>
      <c r="G628" s="33" t="s">
        <v>212</v>
      </c>
      <c r="H628" s="131">
        <v>3249</v>
      </c>
      <c r="I628" s="35">
        <v>0.02</v>
      </c>
      <c r="J628" s="126">
        <f t="shared" si="18"/>
        <v>3184.02</v>
      </c>
    </row>
    <row r="629" spans="1:10" ht="126">
      <c r="A629" s="33">
        <f t="shared" si="19"/>
        <v>625</v>
      </c>
      <c r="B629" s="33" t="s">
        <v>208</v>
      </c>
      <c r="C629" s="33" t="s">
        <v>1456</v>
      </c>
      <c r="D629" s="104" t="s">
        <v>1457</v>
      </c>
      <c r="E629" s="33" t="s">
        <v>211</v>
      </c>
      <c r="F629" s="33"/>
      <c r="G629" s="33" t="s">
        <v>212</v>
      </c>
      <c r="H629" s="131">
        <v>399</v>
      </c>
      <c r="I629" s="35">
        <v>0.02</v>
      </c>
      <c r="J629" s="126">
        <f t="shared" si="18"/>
        <v>391.02</v>
      </c>
    </row>
    <row r="630" spans="1:10" ht="126">
      <c r="A630" s="33">
        <f t="shared" si="19"/>
        <v>626</v>
      </c>
      <c r="B630" s="33" t="s">
        <v>208</v>
      </c>
      <c r="C630" s="33" t="s">
        <v>1458</v>
      </c>
      <c r="D630" s="104" t="s">
        <v>1459</v>
      </c>
      <c r="E630" s="33" t="s">
        <v>211</v>
      </c>
      <c r="F630" s="33"/>
      <c r="G630" s="33" t="s">
        <v>212</v>
      </c>
      <c r="H630" s="131">
        <v>399</v>
      </c>
      <c r="I630" s="35">
        <v>0.02</v>
      </c>
      <c r="J630" s="126">
        <f t="shared" si="18"/>
        <v>391.02</v>
      </c>
    </row>
    <row r="631" spans="1:10" ht="15.75">
      <c r="A631" s="33">
        <f t="shared" si="19"/>
        <v>627</v>
      </c>
      <c r="B631" s="33" t="s">
        <v>208</v>
      </c>
      <c r="C631" s="33" t="s">
        <v>1460</v>
      </c>
      <c r="D631" s="104" t="s">
        <v>1461</v>
      </c>
      <c r="E631" s="33" t="s">
        <v>211</v>
      </c>
      <c r="F631" s="33"/>
      <c r="G631" s="33" t="s">
        <v>212</v>
      </c>
      <c r="H631" s="131">
        <v>3949</v>
      </c>
      <c r="I631" s="35">
        <v>0.02</v>
      </c>
      <c r="J631" s="126">
        <f t="shared" si="18"/>
        <v>3870.02</v>
      </c>
    </row>
    <row r="632" spans="1:10" ht="15.75">
      <c r="A632" s="33">
        <f t="shared" si="19"/>
        <v>628</v>
      </c>
      <c r="B632" s="33" t="s">
        <v>208</v>
      </c>
      <c r="C632" s="33" t="s">
        <v>1462</v>
      </c>
      <c r="D632" s="104" t="s">
        <v>1463</v>
      </c>
      <c r="E632" s="33" t="s">
        <v>211</v>
      </c>
      <c r="F632" s="33"/>
      <c r="G632" s="33" t="s">
        <v>212</v>
      </c>
      <c r="H632" s="131">
        <v>3949</v>
      </c>
      <c r="I632" s="35">
        <v>0.02</v>
      </c>
      <c r="J632" s="126">
        <f t="shared" si="18"/>
        <v>3870.02</v>
      </c>
    </row>
    <row r="633" spans="1:10" ht="63">
      <c r="A633" s="33">
        <f t="shared" si="19"/>
        <v>629</v>
      </c>
      <c r="B633" s="33" t="s">
        <v>208</v>
      </c>
      <c r="C633" s="33" t="s">
        <v>1464</v>
      </c>
      <c r="D633" s="104" t="s">
        <v>1465</v>
      </c>
      <c r="E633" s="33" t="s">
        <v>211</v>
      </c>
      <c r="F633" s="33"/>
      <c r="G633" s="33" t="s">
        <v>212</v>
      </c>
      <c r="H633" s="131">
        <v>499</v>
      </c>
      <c r="I633" s="35">
        <v>0.02</v>
      </c>
      <c r="J633" s="126">
        <f t="shared" si="18"/>
        <v>489.02</v>
      </c>
    </row>
    <row r="634" spans="1:10" ht="15.75">
      <c r="A634" s="33">
        <f t="shared" si="19"/>
        <v>630</v>
      </c>
      <c r="B634" s="33" t="s">
        <v>208</v>
      </c>
      <c r="C634" s="33" t="s">
        <v>1466</v>
      </c>
      <c r="D634" s="104" t="s">
        <v>1467</v>
      </c>
      <c r="E634" s="33" t="s">
        <v>211</v>
      </c>
      <c r="F634" s="33"/>
      <c r="G634" s="33" t="s">
        <v>212</v>
      </c>
      <c r="H634" s="131">
        <v>4949</v>
      </c>
      <c r="I634" s="35">
        <v>0.02</v>
      </c>
      <c r="J634" s="126">
        <f t="shared" si="18"/>
        <v>4850.0199999999995</v>
      </c>
    </row>
    <row r="635" spans="1:10" ht="63">
      <c r="A635" s="33">
        <f t="shared" si="19"/>
        <v>631</v>
      </c>
      <c r="B635" s="33" t="s">
        <v>208</v>
      </c>
      <c r="C635" s="33" t="s">
        <v>1468</v>
      </c>
      <c r="D635" s="104" t="s">
        <v>1469</v>
      </c>
      <c r="E635" s="33" t="s">
        <v>211</v>
      </c>
      <c r="F635" s="33"/>
      <c r="G635" s="33" t="s">
        <v>212</v>
      </c>
      <c r="H635" s="131">
        <v>499</v>
      </c>
      <c r="I635" s="35">
        <v>0.02</v>
      </c>
      <c r="J635" s="126">
        <f t="shared" si="18"/>
        <v>489.02</v>
      </c>
    </row>
    <row r="636" spans="1:10" ht="15.75">
      <c r="A636" s="33">
        <f t="shared" si="19"/>
        <v>632</v>
      </c>
      <c r="B636" s="33" t="s">
        <v>208</v>
      </c>
      <c r="C636" s="33" t="s">
        <v>1470</v>
      </c>
      <c r="D636" s="104" t="s">
        <v>1471</v>
      </c>
      <c r="E636" s="33" t="s">
        <v>211</v>
      </c>
      <c r="F636" s="33"/>
      <c r="G636" s="33" t="s">
        <v>212</v>
      </c>
      <c r="H636" s="131">
        <v>4949</v>
      </c>
      <c r="I636" s="35">
        <v>0.02</v>
      </c>
      <c r="J636" s="126">
        <f t="shared" si="18"/>
        <v>4850.0199999999995</v>
      </c>
    </row>
    <row r="637" spans="1:10" ht="63">
      <c r="A637" s="33">
        <f t="shared" si="19"/>
        <v>633</v>
      </c>
      <c r="B637" s="33" t="s">
        <v>208</v>
      </c>
      <c r="C637" s="33" t="s">
        <v>1472</v>
      </c>
      <c r="D637" s="104" t="s">
        <v>1473</v>
      </c>
      <c r="E637" s="33" t="s">
        <v>211</v>
      </c>
      <c r="F637" s="33"/>
      <c r="G637" s="33" t="s">
        <v>212</v>
      </c>
      <c r="H637" s="131">
        <v>499</v>
      </c>
      <c r="I637" s="35">
        <v>0.02</v>
      </c>
      <c r="J637" s="126">
        <f t="shared" si="18"/>
        <v>489.02</v>
      </c>
    </row>
    <row r="638" spans="1:10" ht="110.25">
      <c r="A638" s="33">
        <f t="shared" si="19"/>
        <v>634</v>
      </c>
      <c r="B638" s="33" t="s">
        <v>208</v>
      </c>
      <c r="C638" s="33" t="s">
        <v>1474</v>
      </c>
      <c r="D638" s="104" t="s">
        <v>1475</v>
      </c>
      <c r="E638" s="33" t="s">
        <v>211</v>
      </c>
      <c r="F638" s="33"/>
      <c r="G638" s="33" t="s">
        <v>212</v>
      </c>
      <c r="H638" s="131">
        <v>299</v>
      </c>
      <c r="I638" s="35">
        <v>0.02</v>
      </c>
      <c r="J638" s="126">
        <f t="shared" si="18"/>
        <v>293.02</v>
      </c>
    </row>
    <row r="639" spans="1:10" ht="110.25">
      <c r="A639" s="33">
        <f t="shared" si="19"/>
        <v>635</v>
      </c>
      <c r="B639" s="33" t="s">
        <v>208</v>
      </c>
      <c r="C639" s="33" t="s">
        <v>1476</v>
      </c>
      <c r="D639" s="104" t="s">
        <v>1477</v>
      </c>
      <c r="E639" s="33" t="s">
        <v>211</v>
      </c>
      <c r="F639" s="33"/>
      <c r="G639" s="33" t="s">
        <v>212</v>
      </c>
      <c r="H639" s="131">
        <v>339</v>
      </c>
      <c r="I639" s="35">
        <v>0.02</v>
      </c>
      <c r="J639" s="126">
        <f t="shared" si="18"/>
        <v>332.21999999999997</v>
      </c>
    </row>
    <row r="640" spans="1:10" ht="110.25">
      <c r="A640" s="33">
        <f t="shared" si="19"/>
        <v>636</v>
      </c>
      <c r="B640" s="33" t="s">
        <v>208</v>
      </c>
      <c r="C640" s="33" t="s">
        <v>1478</v>
      </c>
      <c r="D640" s="104" t="s">
        <v>1479</v>
      </c>
      <c r="E640" s="33" t="s">
        <v>211</v>
      </c>
      <c r="F640" s="33"/>
      <c r="G640" s="33" t="s">
        <v>212</v>
      </c>
      <c r="H640" s="131">
        <v>299</v>
      </c>
      <c r="I640" s="35">
        <v>0.02</v>
      </c>
      <c r="J640" s="126">
        <f t="shared" si="18"/>
        <v>293.02</v>
      </c>
    </row>
    <row r="641" spans="1:10" ht="126">
      <c r="A641" s="33">
        <f t="shared" si="19"/>
        <v>637</v>
      </c>
      <c r="B641" s="33" t="s">
        <v>208</v>
      </c>
      <c r="C641" s="33" t="s">
        <v>1480</v>
      </c>
      <c r="D641" s="104" t="s">
        <v>1481</v>
      </c>
      <c r="E641" s="33" t="s">
        <v>211</v>
      </c>
      <c r="F641" s="33"/>
      <c r="G641" s="33" t="s">
        <v>212</v>
      </c>
      <c r="H641" s="131">
        <v>299</v>
      </c>
      <c r="I641" s="35">
        <v>0.02</v>
      </c>
      <c r="J641" s="126">
        <f t="shared" si="18"/>
        <v>293.02</v>
      </c>
    </row>
    <row r="642" spans="1:10" ht="126">
      <c r="A642" s="33">
        <f t="shared" si="19"/>
        <v>638</v>
      </c>
      <c r="B642" s="33" t="s">
        <v>208</v>
      </c>
      <c r="C642" s="33" t="s">
        <v>1482</v>
      </c>
      <c r="D642" s="104" t="s">
        <v>1483</v>
      </c>
      <c r="E642" s="33" t="s">
        <v>211</v>
      </c>
      <c r="F642" s="33"/>
      <c r="G642" s="33" t="s">
        <v>212</v>
      </c>
      <c r="H642" s="131">
        <v>349</v>
      </c>
      <c r="I642" s="35">
        <v>0.02</v>
      </c>
      <c r="J642" s="126">
        <f t="shared" si="18"/>
        <v>342.02</v>
      </c>
    </row>
    <row r="643" spans="1:10" ht="126">
      <c r="A643" s="33">
        <f t="shared" si="19"/>
        <v>639</v>
      </c>
      <c r="B643" s="33" t="s">
        <v>208</v>
      </c>
      <c r="C643" s="33" t="s">
        <v>1484</v>
      </c>
      <c r="D643" s="104" t="s">
        <v>1485</v>
      </c>
      <c r="E643" s="33" t="s">
        <v>211</v>
      </c>
      <c r="F643" s="33"/>
      <c r="G643" s="33" t="s">
        <v>212</v>
      </c>
      <c r="H643" s="131">
        <v>379</v>
      </c>
      <c r="I643" s="35">
        <v>0.02</v>
      </c>
      <c r="J643" s="126">
        <f t="shared" si="18"/>
        <v>371.42</v>
      </c>
    </row>
    <row r="644" spans="1:10" ht="126">
      <c r="A644" s="33">
        <f t="shared" si="19"/>
        <v>640</v>
      </c>
      <c r="B644" s="33" t="s">
        <v>208</v>
      </c>
      <c r="C644" s="33" t="s">
        <v>1486</v>
      </c>
      <c r="D644" s="104" t="s">
        <v>1487</v>
      </c>
      <c r="E644" s="33" t="s">
        <v>211</v>
      </c>
      <c r="F644" s="33"/>
      <c r="G644" s="33" t="s">
        <v>212</v>
      </c>
      <c r="H644" s="131">
        <v>649</v>
      </c>
      <c r="I644" s="35">
        <v>0.02</v>
      </c>
      <c r="J644" s="126">
        <f t="shared" si="18"/>
        <v>636.02</v>
      </c>
    </row>
    <row r="645" spans="1:10" ht="15.75">
      <c r="A645" s="33">
        <f t="shared" si="19"/>
        <v>641</v>
      </c>
      <c r="B645" s="33" t="s">
        <v>208</v>
      </c>
      <c r="C645" s="33" t="s">
        <v>1488</v>
      </c>
      <c r="D645" s="104" t="s">
        <v>1489</v>
      </c>
      <c r="E645" s="33" t="s">
        <v>211</v>
      </c>
      <c r="F645" s="33"/>
      <c r="G645" s="33" t="s">
        <v>212</v>
      </c>
      <c r="H645" s="131">
        <v>6399</v>
      </c>
      <c r="I645" s="35">
        <v>0.02</v>
      </c>
      <c r="J645" s="126">
        <f t="shared" si="18"/>
        <v>6271.0199999999995</v>
      </c>
    </row>
    <row r="646" spans="1:10" ht="157.5">
      <c r="A646" s="33">
        <f t="shared" si="19"/>
        <v>642</v>
      </c>
      <c r="B646" s="33" t="s">
        <v>208</v>
      </c>
      <c r="C646" s="33" t="s">
        <v>1490</v>
      </c>
      <c r="D646" s="104" t="s">
        <v>1491</v>
      </c>
      <c r="E646" s="33" t="s">
        <v>211</v>
      </c>
      <c r="F646" s="33"/>
      <c r="G646" s="33" t="s">
        <v>212</v>
      </c>
      <c r="H646" s="131">
        <v>899</v>
      </c>
      <c r="I646" s="35">
        <v>0.02</v>
      </c>
      <c r="J646" s="126">
        <f t="shared" ref="J646:J709" si="20">H646*(1-I646)</f>
        <v>881.02</v>
      </c>
    </row>
    <row r="647" spans="1:10" ht="15.75">
      <c r="A647" s="33">
        <f t="shared" ref="A647:A710" si="21">A646+1</f>
        <v>643</v>
      </c>
      <c r="B647" s="33" t="s">
        <v>208</v>
      </c>
      <c r="C647" s="33" t="s">
        <v>1492</v>
      </c>
      <c r="D647" s="104" t="s">
        <v>1493</v>
      </c>
      <c r="E647" s="33" t="s">
        <v>211</v>
      </c>
      <c r="F647" s="33"/>
      <c r="G647" s="33" t="s">
        <v>212</v>
      </c>
      <c r="H647" s="131">
        <v>549</v>
      </c>
      <c r="I647" s="35">
        <v>0.02</v>
      </c>
      <c r="J647" s="126">
        <f t="shared" si="20"/>
        <v>538.02</v>
      </c>
    </row>
    <row r="648" spans="1:10" ht="31.5">
      <c r="A648" s="33">
        <f t="shared" si="21"/>
        <v>644</v>
      </c>
      <c r="B648" s="33" t="s">
        <v>208</v>
      </c>
      <c r="C648" s="33" t="s">
        <v>1494</v>
      </c>
      <c r="D648" s="104" t="s">
        <v>1495</v>
      </c>
      <c r="E648" s="33" t="s">
        <v>211</v>
      </c>
      <c r="F648" s="33"/>
      <c r="G648" s="33" t="s">
        <v>212</v>
      </c>
      <c r="H648" s="131">
        <v>5489</v>
      </c>
      <c r="I648" s="35">
        <v>0.02</v>
      </c>
      <c r="J648" s="126">
        <f t="shared" si="20"/>
        <v>5379.22</v>
      </c>
    </row>
    <row r="649" spans="1:10" ht="126">
      <c r="A649" s="33">
        <f t="shared" si="21"/>
        <v>645</v>
      </c>
      <c r="B649" s="33" t="s">
        <v>208</v>
      </c>
      <c r="C649" s="33" t="s">
        <v>1496</v>
      </c>
      <c r="D649" s="104" t="s">
        <v>1497</v>
      </c>
      <c r="E649" s="33" t="s">
        <v>211</v>
      </c>
      <c r="F649" s="33"/>
      <c r="G649" s="33" t="s">
        <v>212</v>
      </c>
      <c r="H649" s="131">
        <v>749</v>
      </c>
      <c r="I649" s="35">
        <v>0.02</v>
      </c>
      <c r="J649" s="126">
        <f t="shared" si="20"/>
        <v>734.02</v>
      </c>
    </row>
    <row r="650" spans="1:10" ht="157.5">
      <c r="A650" s="33">
        <f t="shared" si="21"/>
        <v>646</v>
      </c>
      <c r="B650" s="33" t="s">
        <v>208</v>
      </c>
      <c r="C650" s="33" t="s">
        <v>1498</v>
      </c>
      <c r="D650" s="104" t="s">
        <v>1499</v>
      </c>
      <c r="E650" s="33" t="s">
        <v>211</v>
      </c>
      <c r="F650" s="33"/>
      <c r="G650" s="33" t="s">
        <v>212</v>
      </c>
      <c r="H650" s="131">
        <v>999</v>
      </c>
      <c r="I650" s="35">
        <v>0.02</v>
      </c>
      <c r="J650" s="126">
        <f t="shared" si="20"/>
        <v>979.02</v>
      </c>
    </row>
    <row r="651" spans="1:10" ht="31.5">
      <c r="A651" s="33">
        <f t="shared" si="21"/>
        <v>647</v>
      </c>
      <c r="B651" s="33" t="s">
        <v>208</v>
      </c>
      <c r="C651" s="33" t="s">
        <v>1500</v>
      </c>
      <c r="D651" s="104" t="s">
        <v>1501</v>
      </c>
      <c r="E651" s="33" t="s">
        <v>211</v>
      </c>
      <c r="F651" s="33"/>
      <c r="G651" s="33" t="s">
        <v>212</v>
      </c>
      <c r="H651" s="131">
        <v>7399</v>
      </c>
      <c r="I651" s="35">
        <v>0.02</v>
      </c>
      <c r="J651" s="126">
        <f t="shared" si="20"/>
        <v>7251.0199999999995</v>
      </c>
    </row>
    <row r="652" spans="1:10" ht="15.75">
      <c r="A652" s="33">
        <f t="shared" si="21"/>
        <v>648</v>
      </c>
      <c r="B652" s="33" t="s">
        <v>208</v>
      </c>
      <c r="C652" s="33" t="s">
        <v>1502</v>
      </c>
      <c r="D652" s="104" t="s">
        <v>1503</v>
      </c>
      <c r="E652" s="33" t="s">
        <v>211</v>
      </c>
      <c r="F652" s="33"/>
      <c r="G652" s="33" t="s">
        <v>212</v>
      </c>
      <c r="H652" s="131">
        <v>649</v>
      </c>
      <c r="I652" s="35">
        <v>0.02</v>
      </c>
      <c r="J652" s="126">
        <f t="shared" si="20"/>
        <v>636.02</v>
      </c>
    </row>
    <row r="653" spans="1:10" ht="31.5">
      <c r="A653" s="33">
        <f t="shared" si="21"/>
        <v>649</v>
      </c>
      <c r="B653" s="33" t="s">
        <v>208</v>
      </c>
      <c r="C653" s="33" t="s">
        <v>1504</v>
      </c>
      <c r="D653" s="104" t="s">
        <v>1505</v>
      </c>
      <c r="E653" s="33" t="s">
        <v>211</v>
      </c>
      <c r="F653" s="33"/>
      <c r="G653" s="33" t="s">
        <v>212</v>
      </c>
      <c r="H653" s="131">
        <v>6489</v>
      </c>
      <c r="I653" s="35">
        <v>0.02</v>
      </c>
      <c r="J653" s="126">
        <f t="shared" si="20"/>
        <v>6359.22</v>
      </c>
    </row>
    <row r="654" spans="1:10" ht="157.5">
      <c r="A654" s="33">
        <f t="shared" si="21"/>
        <v>650</v>
      </c>
      <c r="B654" s="33" t="s">
        <v>208</v>
      </c>
      <c r="C654" s="33" t="s">
        <v>1506</v>
      </c>
      <c r="D654" s="104" t="s">
        <v>1507</v>
      </c>
      <c r="E654" s="33" t="s">
        <v>211</v>
      </c>
      <c r="F654" s="33"/>
      <c r="G654" s="33" t="s">
        <v>212</v>
      </c>
      <c r="H654" s="131">
        <v>799</v>
      </c>
      <c r="I654" s="35">
        <v>0.02</v>
      </c>
      <c r="J654" s="126">
        <f t="shared" si="20"/>
        <v>783.02</v>
      </c>
    </row>
    <row r="655" spans="1:10" ht="15.75">
      <c r="A655" s="33">
        <f t="shared" si="21"/>
        <v>651</v>
      </c>
      <c r="B655" s="33" t="s">
        <v>208</v>
      </c>
      <c r="C655" s="33" t="s">
        <v>1508</v>
      </c>
      <c r="D655" s="104" t="s">
        <v>1509</v>
      </c>
      <c r="E655" s="33" t="s">
        <v>211</v>
      </c>
      <c r="F655" s="33"/>
      <c r="G655" s="33" t="s">
        <v>212</v>
      </c>
      <c r="H655" s="131">
        <v>699</v>
      </c>
      <c r="I655" s="35">
        <v>0.02</v>
      </c>
      <c r="J655" s="126">
        <f t="shared" si="20"/>
        <v>685.02</v>
      </c>
    </row>
    <row r="656" spans="1:10" ht="173.25">
      <c r="A656" s="33">
        <f t="shared" si="21"/>
        <v>652</v>
      </c>
      <c r="B656" s="33" t="s">
        <v>208</v>
      </c>
      <c r="C656" s="33" t="s">
        <v>1510</v>
      </c>
      <c r="D656" s="104" t="s">
        <v>1511</v>
      </c>
      <c r="E656" s="33" t="s">
        <v>211</v>
      </c>
      <c r="F656" s="33"/>
      <c r="G656" s="33" t="s">
        <v>212</v>
      </c>
      <c r="H656" s="131">
        <v>999</v>
      </c>
      <c r="I656" s="35">
        <v>0.02</v>
      </c>
      <c r="J656" s="126">
        <f t="shared" si="20"/>
        <v>979.02</v>
      </c>
    </row>
    <row r="657" spans="1:10" ht="15.75">
      <c r="A657" s="33">
        <f t="shared" si="21"/>
        <v>653</v>
      </c>
      <c r="B657" s="33" t="s">
        <v>208</v>
      </c>
      <c r="C657" s="33" t="s">
        <v>1512</v>
      </c>
      <c r="D657" s="104" t="s">
        <v>1513</v>
      </c>
      <c r="E657" s="33" t="s">
        <v>211</v>
      </c>
      <c r="F657" s="33"/>
      <c r="G657" s="33" t="s">
        <v>212</v>
      </c>
      <c r="H657" s="131">
        <v>899</v>
      </c>
      <c r="I657" s="35">
        <v>0.02</v>
      </c>
      <c r="J657" s="126">
        <f t="shared" si="20"/>
        <v>881.02</v>
      </c>
    </row>
    <row r="658" spans="1:10" ht="189">
      <c r="A658" s="33">
        <f t="shared" si="21"/>
        <v>654</v>
      </c>
      <c r="B658" s="33" t="s">
        <v>208</v>
      </c>
      <c r="C658" s="33" t="s">
        <v>1514</v>
      </c>
      <c r="D658" s="104" t="s">
        <v>1515</v>
      </c>
      <c r="E658" s="33" t="s">
        <v>211</v>
      </c>
      <c r="F658" s="33"/>
      <c r="G658" s="33" t="s">
        <v>212</v>
      </c>
      <c r="H658" s="131">
        <v>1099</v>
      </c>
      <c r="I658" s="35">
        <v>0.02</v>
      </c>
      <c r="J658" s="126">
        <f t="shared" si="20"/>
        <v>1077.02</v>
      </c>
    </row>
    <row r="659" spans="1:10" ht="15.75">
      <c r="A659" s="33">
        <f t="shared" si="21"/>
        <v>655</v>
      </c>
      <c r="B659" s="33" t="s">
        <v>208</v>
      </c>
      <c r="C659" s="33" t="s">
        <v>1516</v>
      </c>
      <c r="D659" s="104" t="s">
        <v>1517</v>
      </c>
      <c r="E659" s="33" t="s">
        <v>211</v>
      </c>
      <c r="F659" s="33"/>
      <c r="G659" s="33" t="s">
        <v>212</v>
      </c>
      <c r="H659" s="131">
        <v>999</v>
      </c>
      <c r="I659" s="35">
        <v>0.02</v>
      </c>
      <c r="J659" s="126">
        <f t="shared" si="20"/>
        <v>979.02</v>
      </c>
    </row>
    <row r="660" spans="1:10" ht="126">
      <c r="A660" s="33">
        <f t="shared" si="21"/>
        <v>656</v>
      </c>
      <c r="B660" s="33" t="s">
        <v>208</v>
      </c>
      <c r="C660" s="33" t="s">
        <v>1518</v>
      </c>
      <c r="D660" s="104" t="s">
        <v>1519</v>
      </c>
      <c r="E660" s="33" t="s">
        <v>211</v>
      </c>
      <c r="F660" s="33"/>
      <c r="G660" s="33" t="s">
        <v>212</v>
      </c>
      <c r="H660" s="131">
        <v>599</v>
      </c>
      <c r="I660" s="35">
        <v>0.02</v>
      </c>
      <c r="J660" s="126">
        <f t="shared" si="20"/>
        <v>587.02</v>
      </c>
    </row>
    <row r="661" spans="1:10" ht="141.75">
      <c r="A661" s="33">
        <f t="shared" si="21"/>
        <v>657</v>
      </c>
      <c r="B661" s="33" t="s">
        <v>208</v>
      </c>
      <c r="C661" s="33" t="s">
        <v>1520</v>
      </c>
      <c r="D661" s="104" t="s">
        <v>1521</v>
      </c>
      <c r="E661" s="33" t="s">
        <v>211</v>
      </c>
      <c r="F661" s="33"/>
      <c r="G661" s="33" t="s">
        <v>212</v>
      </c>
      <c r="H661" s="131">
        <v>649</v>
      </c>
      <c r="I661" s="35">
        <v>0.02</v>
      </c>
      <c r="J661" s="126">
        <f t="shared" si="20"/>
        <v>636.02</v>
      </c>
    </row>
    <row r="662" spans="1:10" ht="141.75">
      <c r="A662" s="33">
        <f t="shared" si="21"/>
        <v>658</v>
      </c>
      <c r="B662" s="33" t="s">
        <v>208</v>
      </c>
      <c r="C662" s="33" t="s">
        <v>1522</v>
      </c>
      <c r="D662" s="104" t="s">
        <v>1523</v>
      </c>
      <c r="E662" s="33" t="s">
        <v>211</v>
      </c>
      <c r="F662" s="33"/>
      <c r="G662" s="33" t="s">
        <v>212</v>
      </c>
      <c r="H662" s="131">
        <v>599</v>
      </c>
      <c r="I662" s="35">
        <v>0.02</v>
      </c>
      <c r="J662" s="126">
        <f t="shared" si="20"/>
        <v>587.02</v>
      </c>
    </row>
    <row r="663" spans="1:10" ht="141.75">
      <c r="A663" s="33">
        <f t="shared" si="21"/>
        <v>659</v>
      </c>
      <c r="B663" s="33" t="s">
        <v>208</v>
      </c>
      <c r="C663" s="33" t="s">
        <v>1524</v>
      </c>
      <c r="D663" s="104" t="s">
        <v>1525</v>
      </c>
      <c r="E663" s="33" t="s">
        <v>211</v>
      </c>
      <c r="F663" s="33"/>
      <c r="G663" s="33" t="s">
        <v>212</v>
      </c>
      <c r="H663" s="131">
        <v>649</v>
      </c>
      <c r="I663" s="35">
        <v>0.02</v>
      </c>
      <c r="J663" s="126">
        <f t="shared" si="20"/>
        <v>636.02</v>
      </c>
    </row>
    <row r="664" spans="1:10" ht="173.25">
      <c r="A664" s="33">
        <f t="shared" si="21"/>
        <v>660</v>
      </c>
      <c r="B664" s="33" t="s">
        <v>208</v>
      </c>
      <c r="C664" s="33" t="s">
        <v>1526</v>
      </c>
      <c r="D664" s="104" t="s">
        <v>1527</v>
      </c>
      <c r="E664" s="33" t="s">
        <v>211</v>
      </c>
      <c r="F664" s="33"/>
      <c r="G664" s="33" t="s">
        <v>212</v>
      </c>
      <c r="H664" s="131">
        <v>699</v>
      </c>
      <c r="I664" s="35">
        <v>0.02</v>
      </c>
      <c r="J664" s="126">
        <f t="shared" si="20"/>
        <v>685.02</v>
      </c>
    </row>
    <row r="665" spans="1:10" ht="173.25">
      <c r="A665" s="33">
        <f t="shared" si="21"/>
        <v>661</v>
      </c>
      <c r="B665" s="33" t="s">
        <v>208</v>
      </c>
      <c r="C665" s="33" t="s">
        <v>1528</v>
      </c>
      <c r="D665" s="104" t="s">
        <v>1529</v>
      </c>
      <c r="E665" s="33" t="s">
        <v>211</v>
      </c>
      <c r="F665" s="33"/>
      <c r="G665" s="33" t="s">
        <v>212</v>
      </c>
      <c r="H665" s="131">
        <v>749</v>
      </c>
      <c r="I665" s="35">
        <v>0.02</v>
      </c>
      <c r="J665" s="126">
        <f t="shared" si="20"/>
        <v>734.02</v>
      </c>
    </row>
    <row r="666" spans="1:10" ht="173.25">
      <c r="A666" s="33">
        <f t="shared" si="21"/>
        <v>662</v>
      </c>
      <c r="B666" s="33" t="s">
        <v>208</v>
      </c>
      <c r="C666" s="33" t="s">
        <v>1530</v>
      </c>
      <c r="D666" s="104" t="s">
        <v>1531</v>
      </c>
      <c r="E666" s="33" t="s">
        <v>211</v>
      </c>
      <c r="F666" s="33"/>
      <c r="G666" s="33" t="s">
        <v>212</v>
      </c>
      <c r="H666" s="131">
        <v>949</v>
      </c>
      <c r="I666" s="35">
        <v>0.02</v>
      </c>
      <c r="J666" s="126">
        <f t="shared" si="20"/>
        <v>930.02</v>
      </c>
    </row>
    <row r="667" spans="1:10" ht="157.5">
      <c r="A667" s="33">
        <f t="shared" si="21"/>
        <v>663</v>
      </c>
      <c r="B667" s="33" t="s">
        <v>208</v>
      </c>
      <c r="C667" s="33" t="s">
        <v>1532</v>
      </c>
      <c r="D667" s="104" t="s">
        <v>1533</v>
      </c>
      <c r="E667" s="33" t="s">
        <v>211</v>
      </c>
      <c r="F667" s="33"/>
      <c r="G667" s="33" t="s">
        <v>212</v>
      </c>
      <c r="H667" s="131">
        <v>999</v>
      </c>
      <c r="I667" s="35">
        <v>0.02</v>
      </c>
      <c r="J667" s="126">
        <f t="shared" si="20"/>
        <v>979.02</v>
      </c>
    </row>
    <row r="668" spans="1:10" ht="15.75">
      <c r="A668" s="33">
        <f t="shared" si="21"/>
        <v>664</v>
      </c>
      <c r="B668" s="33" t="s">
        <v>208</v>
      </c>
      <c r="C668" s="33" t="s">
        <v>1534</v>
      </c>
      <c r="D668" s="104" t="s">
        <v>1535</v>
      </c>
      <c r="E668" s="33" t="s">
        <v>211</v>
      </c>
      <c r="F668" s="33"/>
      <c r="G668" s="33" t="s">
        <v>212</v>
      </c>
      <c r="H668" s="131">
        <v>899</v>
      </c>
      <c r="I668" s="35">
        <v>0.02</v>
      </c>
      <c r="J668" s="126">
        <f t="shared" si="20"/>
        <v>881.02</v>
      </c>
    </row>
    <row r="669" spans="1:10" ht="189">
      <c r="A669" s="33">
        <f t="shared" si="21"/>
        <v>665</v>
      </c>
      <c r="B669" s="33" t="s">
        <v>208</v>
      </c>
      <c r="C669" s="33" t="s">
        <v>1536</v>
      </c>
      <c r="D669" s="104" t="s">
        <v>1537</v>
      </c>
      <c r="E669" s="33" t="s">
        <v>211</v>
      </c>
      <c r="F669" s="33"/>
      <c r="G669" s="33" t="s">
        <v>212</v>
      </c>
      <c r="H669" s="131">
        <v>1299</v>
      </c>
      <c r="I669" s="35">
        <v>0.02</v>
      </c>
      <c r="J669" s="126">
        <f t="shared" si="20"/>
        <v>1273.02</v>
      </c>
    </row>
    <row r="670" spans="1:10" ht="173.25">
      <c r="A670" s="33">
        <f t="shared" si="21"/>
        <v>666</v>
      </c>
      <c r="B670" s="33" t="s">
        <v>208</v>
      </c>
      <c r="C670" s="33" t="s">
        <v>1538</v>
      </c>
      <c r="D670" s="104" t="s">
        <v>1539</v>
      </c>
      <c r="E670" s="33" t="s">
        <v>211</v>
      </c>
      <c r="F670" s="33"/>
      <c r="G670" s="33" t="s">
        <v>212</v>
      </c>
      <c r="H670" s="131">
        <v>1199</v>
      </c>
      <c r="I670" s="35">
        <v>0.02</v>
      </c>
      <c r="J670" s="126">
        <f t="shared" si="20"/>
        <v>1175.02</v>
      </c>
    </row>
    <row r="671" spans="1:10" ht="15.75">
      <c r="A671" s="33">
        <f t="shared" si="21"/>
        <v>667</v>
      </c>
      <c r="B671" s="33" t="s">
        <v>208</v>
      </c>
      <c r="C671" s="33" t="s">
        <v>1540</v>
      </c>
      <c r="D671" s="104" t="s">
        <v>1541</v>
      </c>
      <c r="E671" s="33" t="s">
        <v>211</v>
      </c>
      <c r="F671" s="33"/>
      <c r="G671" s="33" t="s">
        <v>212</v>
      </c>
      <c r="H671" s="131">
        <v>999</v>
      </c>
      <c r="I671" s="35">
        <v>0.02</v>
      </c>
      <c r="J671" s="126">
        <f t="shared" si="20"/>
        <v>979.02</v>
      </c>
    </row>
    <row r="672" spans="1:10" ht="189">
      <c r="A672" s="33">
        <f t="shared" si="21"/>
        <v>668</v>
      </c>
      <c r="B672" s="33" t="s">
        <v>208</v>
      </c>
      <c r="C672" s="33" t="s">
        <v>1542</v>
      </c>
      <c r="D672" s="104" t="s">
        <v>1543</v>
      </c>
      <c r="E672" s="33" t="s">
        <v>211</v>
      </c>
      <c r="F672" s="33"/>
      <c r="G672" s="33" t="s">
        <v>212</v>
      </c>
      <c r="H672" s="131">
        <v>1499</v>
      </c>
      <c r="I672" s="35">
        <v>0.02</v>
      </c>
      <c r="J672" s="126">
        <f t="shared" si="20"/>
        <v>1469.02</v>
      </c>
    </row>
    <row r="673" spans="1:10" ht="173.25">
      <c r="A673" s="33">
        <f t="shared" si="21"/>
        <v>669</v>
      </c>
      <c r="B673" s="33" t="s">
        <v>208</v>
      </c>
      <c r="C673" s="33" t="s">
        <v>1544</v>
      </c>
      <c r="D673" s="104" t="s">
        <v>1545</v>
      </c>
      <c r="E673" s="33" t="s">
        <v>211</v>
      </c>
      <c r="F673" s="33"/>
      <c r="G673" s="33" t="s">
        <v>212</v>
      </c>
      <c r="H673" s="131">
        <v>1399</v>
      </c>
      <c r="I673" s="35">
        <v>0.02</v>
      </c>
      <c r="J673" s="126">
        <f t="shared" si="20"/>
        <v>1371.02</v>
      </c>
    </row>
    <row r="674" spans="1:10" ht="15.75">
      <c r="A674" s="33">
        <f t="shared" si="21"/>
        <v>670</v>
      </c>
      <c r="B674" s="33" t="s">
        <v>208</v>
      </c>
      <c r="C674" s="33" t="s">
        <v>1546</v>
      </c>
      <c r="D674" s="104" t="s">
        <v>1547</v>
      </c>
      <c r="E674" s="33" t="s">
        <v>211</v>
      </c>
      <c r="F674" s="33"/>
      <c r="G674" s="33" t="s">
        <v>212</v>
      </c>
      <c r="H674" s="131">
        <v>1199</v>
      </c>
      <c r="I674" s="35">
        <v>0.02</v>
      </c>
      <c r="J674" s="126">
        <f t="shared" si="20"/>
        <v>1175.02</v>
      </c>
    </row>
    <row r="675" spans="1:10" ht="189">
      <c r="A675" s="33">
        <f t="shared" si="21"/>
        <v>671</v>
      </c>
      <c r="B675" s="33" t="s">
        <v>208</v>
      </c>
      <c r="C675" s="33" t="s">
        <v>1548</v>
      </c>
      <c r="D675" s="104" t="s">
        <v>1549</v>
      </c>
      <c r="E675" s="33" t="s">
        <v>211</v>
      </c>
      <c r="F675" s="33"/>
      <c r="G675" s="33" t="s">
        <v>212</v>
      </c>
      <c r="H675" s="131">
        <v>1699</v>
      </c>
      <c r="I675" s="35">
        <v>0.02</v>
      </c>
      <c r="J675" s="126">
        <f t="shared" si="20"/>
        <v>1665.02</v>
      </c>
    </row>
    <row r="676" spans="1:10" ht="330.75">
      <c r="A676" s="33">
        <f t="shared" si="21"/>
        <v>672</v>
      </c>
      <c r="B676" s="33" t="s">
        <v>208</v>
      </c>
      <c r="C676" s="33" t="s">
        <v>1550</v>
      </c>
      <c r="D676" s="104" t="s">
        <v>1551</v>
      </c>
      <c r="E676" s="33" t="s">
        <v>211</v>
      </c>
      <c r="F676" s="33"/>
      <c r="G676" s="33" t="s">
        <v>212</v>
      </c>
      <c r="H676" s="131">
        <v>4899</v>
      </c>
      <c r="I676" s="35">
        <v>0.02</v>
      </c>
      <c r="J676" s="126">
        <f t="shared" si="20"/>
        <v>4801.0199999999995</v>
      </c>
    </row>
    <row r="677" spans="1:10" ht="283.5">
      <c r="A677" s="33">
        <f t="shared" si="21"/>
        <v>673</v>
      </c>
      <c r="B677" s="33" t="s">
        <v>208</v>
      </c>
      <c r="C677" s="33" t="s">
        <v>1552</v>
      </c>
      <c r="D677" s="104" t="s">
        <v>1553</v>
      </c>
      <c r="E677" s="33" t="s">
        <v>211</v>
      </c>
      <c r="F677" s="33"/>
      <c r="G677" s="33" t="s">
        <v>212</v>
      </c>
      <c r="H677" s="131">
        <v>5899</v>
      </c>
      <c r="I677" s="35">
        <v>0.02</v>
      </c>
      <c r="J677" s="126">
        <f t="shared" si="20"/>
        <v>5781.0199999999995</v>
      </c>
    </row>
    <row r="678" spans="1:10" ht="283.5">
      <c r="A678" s="33">
        <f t="shared" si="21"/>
        <v>674</v>
      </c>
      <c r="B678" s="33" t="s">
        <v>208</v>
      </c>
      <c r="C678" s="33" t="s">
        <v>1554</v>
      </c>
      <c r="D678" s="104" t="s">
        <v>1553</v>
      </c>
      <c r="E678" s="33" t="s">
        <v>211</v>
      </c>
      <c r="F678" s="33"/>
      <c r="G678" s="33" t="s">
        <v>212</v>
      </c>
      <c r="H678" s="131">
        <v>4999</v>
      </c>
      <c r="I678" s="35">
        <v>0.02</v>
      </c>
      <c r="J678" s="126">
        <f t="shared" si="20"/>
        <v>4899.0199999999995</v>
      </c>
    </row>
    <row r="679" spans="1:10" ht="283.5">
      <c r="A679" s="33">
        <f t="shared" si="21"/>
        <v>675</v>
      </c>
      <c r="B679" s="33" t="s">
        <v>208</v>
      </c>
      <c r="C679" s="33" t="s">
        <v>1555</v>
      </c>
      <c r="D679" s="104" t="s">
        <v>1553</v>
      </c>
      <c r="E679" s="33" t="s">
        <v>211</v>
      </c>
      <c r="F679" s="33"/>
      <c r="G679" s="33" t="s">
        <v>212</v>
      </c>
      <c r="H679" s="131">
        <v>5899</v>
      </c>
      <c r="I679" s="35">
        <v>0.02</v>
      </c>
      <c r="J679" s="126">
        <f t="shared" si="20"/>
        <v>5781.0199999999995</v>
      </c>
    </row>
    <row r="680" spans="1:10" ht="283.5">
      <c r="A680" s="33">
        <f t="shared" si="21"/>
        <v>676</v>
      </c>
      <c r="B680" s="33" t="s">
        <v>208</v>
      </c>
      <c r="C680" s="33" t="s">
        <v>1556</v>
      </c>
      <c r="D680" s="104" t="s">
        <v>1553</v>
      </c>
      <c r="E680" s="33" t="s">
        <v>211</v>
      </c>
      <c r="F680" s="33"/>
      <c r="G680" s="33" t="s">
        <v>212</v>
      </c>
      <c r="H680" s="131">
        <v>5399</v>
      </c>
      <c r="I680" s="35">
        <v>0.02</v>
      </c>
      <c r="J680" s="126">
        <f t="shared" si="20"/>
        <v>5291.0199999999995</v>
      </c>
    </row>
    <row r="681" spans="1:10" ht="283.5">
      <c r="A681" s="33">
        <f t="shared" si="21"/>
        <v>677</v>
      </c>
      <c r="B681" s="33" t="s">
        <v>208</v>
      </c>
      <c r="C681" s="33" t="s">
        <v>1557</v>
      </c>
      <c r="D681" s="104" t="s">
        <v>1553</v>
      </c>
      <c r="E681" s="33" t="s">
        <v>211</v>
      </c>
      <c r="F681" s="33"/>
      <c r="G681" s="33" t="s">
        <v>212</v>
      </c>
      <c r="H681" s="131">
        <v>8149</v>
      </c>
      <c r="I681" s="35">
        <v>0.02</v>
      </c>
      <c r="J681" s="126">
        <f t="shared" si="20"/>
        <v>7986.0199999999995</v>
      </c>
    </row>
    <row r="682" spans="1:10" ht="283.5">
      <c r="A682" s="33">
        <f t="shared" si="21"/>
        <v>678</v>
      </c>
      <c r="B682" s="33" t="s">
        <v>208</v>
      </c>
      <c r="C682" s="33" t="s">
        <v>1558</v>
      </c>
      <c r="D682" s="104" t="s">
        <v>1553</v>
      </c>
      <c r="E682" s="33" t="s">
        <v>211</v>
      </c>
      <c r="F682" s="33"/>
      <c r="G682" s="33" t="s">
        <v>212</v>
      </c>
      <c r="H682" s="131">
        <v>6499</v>
      </c>
      <c r="I682" s="35">
        <v>0.02</v>
      </c>
      <c r="J682" s="126">
        <f t="shared" si="20"/>
        <v>6369.0199999999995</v>
      </c>
    </row>
    <row r="683" spans="1:10" ht="283.5">
      <c r="A683" s="33">
        <f t="shared" si="21"/>
        <v>679</v>
      </c>
      <c r="B683" s="33" t="s">
        <v>208</v>
      </c>
      <c r="C683" s="33" t="s">
        <v>1559</v>
      </c>
      <c r="D683" s="104" t="s">
        <v>1553</v>
      </c>
      <c r="E683" s="33" t="s">
        <v>211</v>
      </c>
      <c r="F683" s="33"/>
      <c r="G683" s="33" t="s">
        <v>212</v>
      </c>
      <c r="H683" s="131">
        <v>8399</v>
      </c>
      <c r="I683" s="35">
        <v>0.02</v>
      </c>
      <c r="J683" s="126">
        <f t="shared" si="20"/>
        <v>8231.02</v>
      </c>
    </row>
    <row r="684" spans="1:10" ht="126">
      <c r="A684" s="33">
        <f t="shared" si="21"/>
        <v>680</v>
      </c>
      <c r="B684" s="33" t="s">
        <v>208</v>
      </c>
      <c r="C684" s="33" t="s">
        <v>1560</v>
      </c>
      <c r="D684" s="104" t="s">
        <v>1561</v>
      </c>
      <c r="E684" s="33" t="s">
        <v>211</v>
      </c>
      <c r="F684" s="33"/>
      <c r="G684" s="33" t="s">
        <v>212</v>
      </c>
      <c r="H684" s="131">
        <v>1399</v>
      </c>
      <c r="I684" s="35">
        <v>0.02</v>
      </c>
      <c r="J684" s="126">
        <f t="shared" si="20"/>
        <v>1371.02</v>
      </c>
    </row>
    <row r="685" spans="1:10" ht="126">
      <c r="A685" s="33">
        <f t="shared" si="21"/>
        <v>681</v>
      </c>
      <c r="B685" s="33" t="s">
        <v>208</v>
      </c>
      <c r="C685" s="33" t="s">
        <v>1562</v>
      </c>
      <c r="D685" s="104" t="s">
        <v>1563</v>
      </c>
      <c r="E685" s="33" t="s">
        <v>211</v>
      </c>
      <c r="F685" s="33"/>
      <c r="G685" s="33" t="s">
        <v>212</v>
      </c>
      <c r="H685" s="131">
        <v>1399</v>
      </c>
      <c r="I685" s="35">
        <v>0.02</v>
      </c>
      <c r="J685" s="126">
        <f t="shared" si="20"/>
        <v>1371.02</v>
      </c>
    </row>
    <row r="686" spans="1:10" ht="110.25">
      <c r="A686" s="33">
        <f t="shared" si="21"/>
        <v>682</v>
      </c>
      <c r="B686" s="33" t="s">
        <v>208</v>
      </c>
      <c r="C686" s="33" t="s">
        <v>1564</v>
      </c>
      <c r="D686" s="104" t="s">
        <v>1565</v>
      </c>
      <c r="E686" s="33" t="s">
        <v>211</v>
      </c>
      <c r="F686" s="33"/>
      <c r="G686" s="33" t="s">
        <v>212</v>
      </c>
      <c r="H686" s="131">
        <v>1299</v>
      </c>
      <c r="I686" s="35">
        <v>0.02</v>
      </c>
      <c r="J686" s="126">
        <f t="shared" si="20"/>
        <v>1273.02</v>
      </c>
    </row>
    <row r="687" spans="1:10" ht="141.75">
      <c r="A687" s="33">
        <f t="shared" si="21"/>
        <v>683</v>
      </c>
      <c r="B687" s="33" t="s">
        <v>208</v>
      </c>
      <c r="C687" s="33" t="s">
        <v>1566</v>
      </c>
      <c r="D687" s="104" t="s">
        <v>1567</v>
      </c>
      <c r="E687" s="33" t="s">
        <v>211</v>
      </c>
      <c r="F687" s="33"/>
      <c r="G687" s="33" t="s">
        <v>212</v>
      </c>
      <c r="H687" s="131">
        <v>1599</v>
      </c>
      <c r="I687" s="35">
        <v>0.02</v>
      </c>
      <c r="J687" s="126">
        <f t="shared" si="20"/>
        <v>1567.02</v>
      </c>
    </row>
    <row r="688" spans="1:10" ht="220.5">
      <c r="A688" s="33">
        <f t="shared" si="21"/>
        <v>684</v>
      </c>
      <c r="B688" s="33" t="s">
        <v>208</v>
      </c>
      <c r="C688" s="33" t="s">
        <v>1568</v>
      </c>
      <c r="D688" s="104" t="s">
        <v>1569</v>
      </c>
      <c r="E688" s="33" t="s">
        <v>211</v>
      </c>
      <c r="F688" s="33"/>
      <c r="G688" s="33" t="s">
        <v>212</v>
      </c>
      <c r="H688" s="131">
        <v>1199</v>
      </c>
      <c r="I688" s="35">
        <v>0.02</v>
      </c>
      <c r="J688" s="126">
        <f t="shared" si="20"/>
        <v>1175.02</v>
      </c>
    </row>
    <row r="689" spans="1:10" ht="220.5">
      <c r="A689" s="33">
        <f t="shared" si="21"/>
        <v>685</v>
      </c>
      <c r="B689" s="33" t="s">
        <v>208</v>
      </c>
      <c r="C689" s="33" t="s">
        <v>1570</v>
      </c>
      <c r="D689" s="104" t="s">
        <v>1571</v>
      </c>
      <c r="E689" s="33" t="s">
        <v>211</v>
      </c>
      <c r="F689" s="33"/>
      <c r="G689" s="33" t="s">
        <v>212</v>
      </c>
      <c r="H689" s="131">
        <v>1399</v>
      </c>
      <c r="I689" s="35">
        <v>0.02</v>
      </c>
      <c r="J689" s="126">
        <f t="shared" si="20"/>
        <v>1371.02</v>
      </c>
    </row>
    <row r="690" spans="1:10" ht="126">
      <c r="A690" s="33">
        <f t="shared" si="21"/>
        <v>686</v>
      </c>
      <c r="B690" s="33" t="s">
        <v>208</v>
      </c>
      <c r="C690" s="33" t="s">
        <v>1572</v>
      </c>
      <c r="D690" s="104" t="s">
        <v>1573</v>
      </c>
      <c r="E690" s="33" t="s">
        <v>211</v>
      </c>
      <c r="F690" s="33"/>
      <c r="G690" s="33" t="s">
        <v>212</v>
      </c>
      <c r="H690" s="131">
        <v>2799</v>
      </c>
      <c r="I690" s="35">
        <v>0.02</v>
      </c>
      <c r="J690" s="126">
        <f t="shared" si="20"/>
        <v>2743.02</v>
      </c>
    </row>
    <row r="691" spans="1:10" ht="126">
      <c r="A691" s="33">
        <f t="shared" si="21"/>
        <v>687</v>
      </c>
      <c r="B691" s="33" t="s">
        <v>208</v>
      </c>
      <c r="C691" s="33" t="s">
        <v>1574</v>
      </c>
      <c r="D691" s="104" t="s">
        <v>1575</v>
      </c>
      <c r="E691" s="33" t="s">
        <v>211</v>
      </c>
      <c r="F691" s="33"/>
      <c r="G691" s="33" t="s">
        <v>212</v>
      </c>
      <c r="H691" s="131">
        <v>2799</v>
      </c>
      <c r="I691" s="35">
        <v>0.02</v>
      </c>
      <c r="J691" s="126">
        <f t="shared" si="20"/>
        <v>2743.02</v>
      </c>
    </row>
    <row r="692" spans="1:10" ht="126">
      <c r="A692" s="33">
        <f t="shared" si="21"/>
        <v>688</v>
      </c>
      <c r="B692" s="33" t="s">
        <v>208</v>
      </c>
      <c r="C692" s="33" t="s">
        <v>1576</v>
      </c>
      <c r="D692" s="104" t="s">
        <v>1577</v>
      </c>
      <c r="E692" s="33" t="s">
        <v>211</v>
      </c>
      <c r="F692" s="33"/>
      <c r="G692" s="33" t="s">
        <v>212</v>
      </c>
      <c r="H692" s="131">
        <v>2799</v>
      </c>
      <c r="I692" s="35">
        <v>0.02</v>
      </c>
      <c r="J692" s="126">
        <f t="shared" si="20"/>
        <v>2743.02</v>
      </c>
    </row>
    <row r="693" spans="1:10" ht="126">
      <c r="A693" s="33">
        <f t="shared" si="21"/>
        <v>689</v>
      </c>
      <c r="B693" s="33" t="s">
        <v>208</v>
      </c>
      <c r="C693" s="33" t="s">
        <v>1578</v>
      </c>
      <c r="D693" s="104" t="s">
        <v>1579</v>
      </c>
      <c r="E693" s="33" t="s">
        <v>211</v>
      </c>
      <c r="F693" s="33"/>
      <c r="G693" s="33" t="s">
        <v>212</v>
      </c>
      <c r="H693" s="131">
        <v>3799</v>
      </c>
      <c r="I693" s="35">
        <v>0.02</v>
      </c>
      <c r="J693" s="126">
        <f t="shared" si="20"/>
        <v>3723.02</v>
      </c>
    </row>
    <row r="694" spans="1:10" ht="126">
      <c r="A694" s="33">
        <f t="shared" si="21"/>
        <v>690</v>
      </c>
      <c r="B694" s="33" t="s">
        <v>208</v>
      </c>
      <c r="C694" s="33" t="s">
        <v>1580</v>
      </c>
      <c r="D694" s="104" t="s">
        <v>1581</v>
      </c>
      <c r="E694" s="33" t="s">
        <v>211</v>
      </c>
      <c r="F694" s="33"/>
      <c r="G694" s="33" t="s">
        <v>212</v>
      </c>
      <c r="H694" s="131">
        <v>5299</v>
      </c>
      <c r="I694" s="35">
        <v>0.02</v>
      </c>
      <c r="J694" s="126">
        <f t="shared" si="20"/>
        <v>5193.0199999999995</v>
      </c>
    </row>
    <row r="695" spans="1:10" ht="110.25">
      <c r="A695" s="33">
        <f t="shared" si="21"/>
        <v>691</v>
      </c>
      <c r="B695" s="33" t="s">
        <v>208</v>
      </c>
      <c r="C695" s="33" t="s">
        <v>1582</v>
      </c>
      <c r="D695" s="104" t="s">
        <v>1583</v>
      </c>
      <c r="E695" s="33" t="s">
        <v>211</v>
      </c>
      <c r="F695" s="33"/>
      <c r="G695" s="33" t="s">
        <v>212</v>
      </c>
      <c r="H695" s="131">
        <v>2799</v>
      </c>
      <c r="I695" s="35">
        <v>0.02</v>
      </c>
      <c r="J695" s="126">
        <f t="shared" si="20"/>
        <v>2743.02</v>
      </c>
    </row>
    <row r="696" spans="1:10" ht="110.25">
      <c r="A696" s="33">
        <f t="shared" si="21"/>
        <v>692</v>
      </c>
      <c r="B696" s="33" t="s">
        <v>208</v>
      </c>
      <c r="C696" s="33" t="s">
        <v>1584</v>
      </c>
      <c r="D696" s="104" t="s">
        <v>1585</v>
      </c>
      <c r="E696" s="33" t="s">
        <v>211</v>
      </c>
      <c r="F696" s="33"/>
      <c r="G696" s="33" t="s">
        <v>212</v>
      </c>
      <c r="H696" s="131">
        <v>2799</v>
      </c>
      <c r="I696" s="35">
        <v>0.02</v>
      </c>
      <c r="J696" s="126">
        <f t="shared" si="20"/>
        <v>2743.02</v>
      </c>
    </row>
    <row r="697" spans="1:10" ht="110.25">
      <c r="A697" s="33">
        <f t="shared" si="21"/>
        <v>693</v>
      </c>
      <c r="B697" s="33" t="s">
        <v>208</v>
      </c>
      <c r="C697" s="33" t="s">
        <v>1586</v>
      </c>
      <c r="D697" s="104" t="s">
        <v>1587</v>
      </c>
      <c r="E697" s="33" t="s">
        <v>211</v>
      </c>
      <c r="F697" s="33"/>
      <c r="G697" s="33" t="s">
        <v>212</v>
      </c>
      <c r="H697" s="131">
        <v>2799</v>
      </c>
      <c r="I697" s="35">
        <v>0.02</v>
      </c>
      <c r="J697" s="126">
        <f t="shared" si="20"/>
        <v>2743.02</v>
      </c>
    </row>
    <row r="698" spans="1:10" ht="110.25">
      <c r="A698" s="33">
        <f t="shared" si="21"/>
        <v>694</v>
      </c>
      <c r="B698" s="33" t="s">
        <v>208</v>
      </c>
      <c r="C698" s="33" t="s">
        <v>1588</v>
      </c>
      <c r="D698" s="104" t="s">
        <v>1589</v>
      </c>
      <c r="E698" s="33" t="s">
        <v>211</v>
      </c>
      <c r="F698" s="33"/>
      <c r="G698" s="33" t="s">
        <v>212</v>
      </c>
      <c r="H698" s="131">
        <v>3799</v>
      </c>
      <c r="I698" s="35">
        <v>0.02</v>
      </c>
      <c r="J698" s="126">
        <f t="shared" si="20"/>
        <v>3723.02</v>
      </c>
    </row>
    <row r="699" spans="1:10" ht="110.25">
      <c r="A699" s="33">
        <f t="shared" si="21"/>
        <v>695</v>
      </c>
      <c r="B699" s="33" t="s">
        <v>208</v>
      </c>
      <c r="C699" s="33" t="s">
        <v>1590</v>
      </c>
      <c r="D699" s="104" t="s">
        <v>1591</v>
      </c>
      <c r="E699" s="33" t="s">
        <v>211</v>
      </c>
      <c r="F699" s="33"/>
      <c r="G699" s="33" t="s">
        <v>212</v>
      </c>
      <c r="H699" s="131">
        <v>5299</v>
      </c>
      <c r="I699" s="35">
        <v>0.02</v>
      </c>
      <c r="J699" s="126">
        <f t="shared" si="20"/>
        <v>5193.0199999999995</v>
      </c>
    </row>
    <row r="700" spans="1:10" ht="126">
      <c r="A700" s="33">
        <f t="shared" si="21"/>
        <v>696</v>
      </c>
      <c r="B700" s="33" t="s">
        <v>208</v>
      </c>
      <c r="C700" s="33" t="s">
        <v>1592</v>
      </c>
      <c r="D700" s="104" t="s">
        <v>1593</v>
      </c>
      <c r="E700" s="33" t="s">
        <v>211</v>
      </c>
      <c r="F700" s="33"/>
      <c r="G700" s="33" t="s">
        <v>212</v>
      </c>
      <c r="H700" s="131">
        <v>4999</v>
      </c>
      <c r="I700" s="35">
        <v>0.02</v>
      </c>
      <c r="J700" s="126">
        <f t="shared" si="20"/>
        <v>4899.0199999999995</v>
      </c>
    </row>
    <row r="701" spans="1:10" ht="126">
      <c r="A701" s="33">
        <f t="shared" si="21"/>
        <v>697</v>
      </c>
      <c r="B701" s="33" t="s">
        <v>208</v>
      </c>
      <c r="C701" s="33" t="s">
        <v>1594</v>
      </c>
      <c r="D701" s="104" t="s">
        <v>1595</v>
      </c>
      <c r="E701" s="33" t="s">
        <v>211</v>
      </c>
      <c r="F701" s="33"/>
      <c r="G701" s="33" t="s">
        <v>212</v>
      </c>
      <c r="H701" s="131">
        <v>4999</v>
      </c>
      <c r="I701" s="35">
        <v>0.02</v>
      </c>
      <c r="J701" s="126">
        <f t="shared" si="20"/>
        <v>4899.0199999999995</v>
      </c>
    </row>
    <row r="702" spans="1:10" ht="126">
      <c r="A702" s="33">
        <f t="shared" si="21"/>
        <v>698</v>
      </c>
      <c r="B702" s="33" t="s">
        <v>208</v>
      </c>
      <c r="C702" s="33" t="s">
        <v>1596</v>
      </c>
      <c r="D702" s="104" t="s">
        <v>1597</v>
      </c>
      <c r="E702" s="33" t="s">
        <v>211</v>
      </c>
      <c r="F702" s="33"/>
      <c r="G702" s="33" t="s">
        <v>212</v>
      </c>
      <c r="H702" s="131">
        <v>5999</v>
      </c>
      <c r="I702" s="35">
        <v>0.02</v>
      </c>
      <c r="J702" s="126">
        <f t="shared" si="20"/>
        <v>5879.0199999999995</v>
      </c>
    </row>
    <row r="703" spans="1:10" ht="126">
      <c r="A703" s="33">
        <f t="shared" si="21"/>
        <v>699</v>
      </c>
      <c r="B703" s="33" t="s">
        <v>208</v>
      </c>
      <c r="C703" s="33" t="s">
        <v>1598</v>
      </c>
      <c r="D703" s="104" t="s">
        <v>1599</v>
      </c>
      <c r="E703" s="33" t="s">
        <v>211</v>
      </c>
      <c r="F703" s="33"/>
      <c r="G703" s="33" t="s">
        <v>212</v>
      </c>
      <c r="H703" s="131">
        <v>7499</v>
      </c>
      <c r="I703" s="35">
        <v>0.02</v>
      </c>
      <c r="J703" s="126">
        <f t="shared" si="20"/>
        <v>7349.0199999999995</v>
      </c>
    </row>
    <row r="704" spans="1:10" ht="110.25">
      <c r="A704" s="33">
        <f t="shared" si="21"/>
        <v>700</v>
      </c>
      <c r="B704" s="33" t="s">
        <v>208</v>
      </c>
      <c r="C704" s="33" t="s">
        <v>1600</v>
      </c>
      <c r="D704" s="104" t="s">
        <v>1601</v>
      </c>
      <c r="E704" s="33" t="s">
        <v>211</v>
      </c>
      <c r="F704" s="33"/>
      <c r="G704" s="33" t="s">
        <v>212</v>
      </c>
      <c r="H704" s="131">
        <v>4999</v>
      </c>
      <c r="I704" s="35">
        <v>0.02</v>
      </c>
      <c r="J704" s="126">
        <f t="shared" si="20"/>
        <v>4899.0199999999995</v>
      </c>
    </row>
    <row r="705" spans="1:10" ht="126">
      <c r="A705" s="33">
        <f t="shared" si="21"/>
        <v>701</v>
      </c>
      <c r="B705" s="33" t="s">
        <v>208</v>
      </c>
      <c r="C705" s="33" t="s">
        <v>1602</v>
      </c>
      <c r="D705" s="104" t="s">
        <v>1603</v>
      </c>
      <c r="E705" s="33" t="s">
        <v>211</v>
      </c>
      <c r="F705" s="33"/>
      <c r="G705" s="33" t="s">
        <v>212</v>
      </c>
      <c r="H705" s="131">
        <v>4999</v>
      </c>
      <c r="I705" s="35">
        <v>0.02</v>
      </c>
      <c r="J705" s="126">
        <f t="shared" si="20"/>
        <v>4899.0199999999995</v>
      </c>
    </row>
    <row r="706" spans="1:10" ht="110.25">
      <c r="A706" s="33">
        <f t="shared" si="21"/>
        <v>702</v>
      </c>
      <c r="B706" s="33" t="s">
        <v>208</v>
      </c>
      <c r="C706" s="33" t="s">
        <v>1604</v>
      </c>
      <c r="D706" s="104" t="s">
        <v>1605</v>
      </c>
      <c r="E706" s="33" t="s">
        <v>211</v>
      </c>
      <c r="F706" s="33"/>
      <c r="G706" s="33" t="s">
        <v>212</v>
      </c>
      <c r="H706" s="131">
        <v>5999</v>
      </c>
      <c r="I706" s="35">
        <v>0.02</v>
      </c>
      <c r="J706" s="126">
        <f t="shared" si="20"/>
        <v>5879.0199999999995</v>
      </c>
    </row>
    <row r="707" spans="1:10" ht="110.25">
      <c r="A707" s="33">
        <f t="shared" si="21"/>
        <v>703</v>
      </c>
      <c r="B707" s="33" t="s">
        <v>208</v>
      </c>
      <c r="C707" s="33" t="s">
        <v>1606</v>
      </c>
      <c r="D707" s="104" t="s">
        <v>1607</v>
      </c>
      <c r="E707" s="33" t="s">
        <v>211</v>
      </c>
      <c r="F707" s="33"/>
      <c r="G707" s="33" t="s">
        <v>212</v>
      </c>
      <c r="H707" s="131">
        <v>7499</v>
      </c>
      <c r="I707" s="35">
        <v>0.02</v>
      </c>
      <c r="J707" s="126">
        <f t="shared" si="20"/>
        <v>7349.0199999999995</v>
      </c>
    </row>
    <row r="708" spans="1:10" ht="78.75">
      <c r="A708" s="33">
        <f t="shared" si="21"/>
        <v>704</v>
      </c>
      <c r="B708" s="33" t="s">
        <v>208</v>
      </c>
      <c r="C708" s="33" t="s">
        <v>1608</v>
      </c>
      <c r="D708" s="104" t="s">
        <v>1609</v>
      </c>
      <c r="E708" s="33" t="s">
        <v>211</v>
      </c>
      <c r="F708" s="33"/>
      <c r="G708" s="33" t="s">
        <v>212</v>
      </c>
      <c r="H708" s="131">
        <v>399</v>
      </c>
      <c r="I708" s="35">
        <v>0.02</v>
      </c>
      <c r="J708" s="126">
        <f t="shared" si="20"/>
        <v>391.02</v>
      </c>
    </row>
    <row r="709" spans="1:10" ht="63">
      <c r="A709" s="33">
        <f t="shared" si="21"/>
        <v>705</v>
      </c>
      <c r="B709" s="33" t="s">
        <v>208</v>
      </c>
      <c r="C709" s="33" t="s">
        <v>1610</v>
      </c>
      <c r="D709" s="104" t="s">
        <v>1611</v>
      </c>
      <c r="E709" s="33" t="s">
        <v>211</v>
      </c>
      <c r="F709" s="33"/>
      <c r="G709" s="33" t="s">
        <v>212</v>
      </c>
      <c r="H709" s="131">
        <v>449</v>
      </c>
      <c r="I709" s="35">
        <v>0.02</v>
      </c>
      <c r="J709" s="126">
        <f t="shared" si="20"/>
        <v>440.02</v>
      </c>
    </row>
    <row r="710" spans="1:10" ht="94.5">
      <c r="A710" s="33">
        <f t="shared" si="21"/>
        <v>706</v>
      </c>
      <c r="B710" s="33" t="s">
        <v>208</v>
      </c>
      <c r="C710" s="33" t="s">
        <v>1612</v>
      </c>
      <c r="D710" s="104" t="s">
        <v>1613</v>
      </c>
      <c r="E710" s="33" t="s">
        <v>211</v>
      </c>
      <c r="F710" s="33"/>
      <c r="G710" s="33" t="s">
        <v>212</v>
      </c>
      <c r="H710" s="131">
        <v>549</v>
      </c>
      <c r="I710" s="35">
        <v>0.02</v>
      </c>
      <c r="J710" s="126">
        <f t="shared" ref="J710:J773" si="22">H710*(1-I710)</f>
        <v>538.02</v>
      </c>
    </row>
    <row r="711" spans="1:10" ht="47.25">
      <c r="A711" s="33">
        <f t="shared" ref="A711:A774" si="23">A710+1</f>
        <v>707</v>
      </c>
      <c r="B711" s="33" t="s">
        <v>208</v>
      </c>
      <c r="C711" s="33" t="s">
        <v>1614</v>
      </c>
      <c r="D711" s="104" t="s">
        <v>1615</v>
      </c>
      <c r="E711" s="33" t="s">
        <v>211</v>
      </c>
      <c r="F711" s="33"/>
      <c r="G711" s="33" t="s">
        <v>212</v>
      </c>
      <c r="H711" s="131">
        <v>99</v>
      </c>
      <c r="I711" s="35">
        <v>0.02</v>
      </c>
      <c r="J711" s="126">
        <f t="shared" si="22"/>
        <v>97.02</v>
      </c>
    </row>
    <row r="712" spans="1:10" ht="63">
      <c r="A712" s="33">
        <f t="shared" si="23"/>
        <v>708</v>
      </c>
      <c r="B712" s="33" t="s">
        <v>208</v>
      </c>
      <c r="C712" s="33" t="s">
        <v>1616</v>
      </c>
      <c r="D712" s="104" t="s">
        <v>1617</v>
      </c>
      <c r="E712" s="33" t="s">
        <v>211</v>
      </c>
      <c r="F712" s="33"/>
      <c r="G712" s="33" t="s">
        <v>212</v>
      </c>
      <c r="H712" s="131">
        <v>119</v>
      </c>
      <c r="I712" s="35">
        <v>0.02</v>
      </c>
      <c r="J712" s="126">
        <f t="shared" si="22"/>
        <v>116.62</v>
      </c>
    </row>
    <row r="713" spans="1:10" ht="47.25">
      <c r="A713" s="33">
        <f t="shared" si="23"/>
        <v>709</v>
      </c>
      <c r="B713" s="33" t="s">
        <v>208</v>
      </c>
      <c r="C713" s="33" t="s">
        <v>1618</v>
      </c>
      <c r="D713" s="104" t="s">
        <v>1619</v>
      </c>
      <c r="E713" s="33" t="s">
        <v>211</v>
      </c>
      <c r="F713" s="33"/>
      <c r="G713" s="33" t="s">
        <v>212</v>
      </c>
      <c r="H713" s="131">
        <v>119</v>
      </c>
      <c r="I713" s="35">
        <v>0.02</v>
      </c>
      <c r="J713" s="126">
        <f t="shared" si="22"/>
        <v>116.62</v>
      </c>
    </row>
    <row r="714" spans="1:10" ht="63">
      <c r="A714" s="33">
        <f t="shared" si="23"/>
        <v>710</v>
      </c>
      <c r="B714" s="33" t="s">
        <v>208</v>
      </c>
      <c r="C714" s="33" t="s">
        <v>1620</v>
      </c>
      <c r="D714" s="104" t="s">
        <v>1621</v>
      </c>
      <c r="E714" s="33" t="s">
        <v>211</v>
      </c>
      <c r="F714" s="33"/>
      <c r="G714" s="33" t="s">
        <v>212</v>
      </c>
      <c r="H714" s="131">
        <v>799</v>
      </c>
      <c r="I714" s="35">
        <v>0.02</v>
      </c>
      <c r="J714" s="126">
        <f t="shared" si="22"/>
        <v>783.02</v>
      </c>
    </row>
    <row r="715" spans="1:10" ht="63">
      <c r="A715" s="33">
        <f t="shared" si="23"/>
        <v>711</v>
      </c>
      <c r="B715" s="33" t="s">
        <v>208</v>
      </c>
      <c r="C715" s="33" t="s">
        <v>1622</v>
      </c>
      <c r="D715" s="104" t="s">
        <v>1623</v>
      </c>
      <c r="E715" s="33" t="s">
        <v>211</v>
      </c>
      <c r="F715" s="33"/>
      <c r="G715" s="33" t="s">
        <v>212</v>
      </c>
      <c r="H715" s="131">
        <v>249</v>
      </c>
      <c r="I715" s="35">
        <v>0.02</v>
      </c>
      <c r="J715" s="126">
        <f t="shared" si="22"/>
        <v>244.01999999999998</v>
      </c>
    </row>
    <row r="716" spans="1:10" ht="63">
      <c r="A716" s="33">
        <f t="shared" si="23"/>
        <v>712</v>
      </c>
      <c r="B716" s="33" t="s">
        <v>208</v>
      </c>
      <c r="C716" s="33" t="s">
        <v>1624</v>
      </c>
      <c r="D716" s="104" t="s">
        <v>1625</v>
      </c>
      <c r="E716" s="33" t="s">
        <v>211</v>
      </c>
      <c r="F716" s="33"/>
      <c r="G716" s="33" t="s">
        <v>212</v>
      </c>
      <c r="H716" s="131">
        <v>269</v>
      </c>
      <c r="I716" s="35">
        <v>0.02</v>
      </c>
      <c r="J716" s="126">
        <f t="shared" si="22"/>
        <v>263.62</v>
      </c>
    </row>
    <row r="717" spans="1:10" ht="63">
      <c r="A717" s="33">
        <f t="shared" si="23"/>
        <v>713</v>
      </c>
      <c r="B717" s="33" t="s">
        <v>208</v>
      </c>
      <c r="C717" s="33" t="s">
        <v>1626</v>
      </c>
      <c r="D717" s="104" t="s">
        <v>1627</v>
      </c>
      <c r="E717" s="33" t="s">
        <v>211</v>
      </c>
      <c r="F717" s="33"/>
      <c r="G717" s="33" t="s">
        <v>212</v>
      </c>
      <c r="H717" s="131">
        <v>279</v>
      </c>
      <c r="I717" s="35">
        <v>0.02</v>
      </c>
      <c r="J717" s="126">
        <f t="shared" si="22"/>
        <v>273.42</v>
      </c>
    </row>
    <row r="718" spans="1:10" ht="63">
      <c r="A718" s="33">
        <f t="shared" si="23"/>
        <v>714</v>
      </c>
      <c r="B718" s="33" t="s">
        <v>208</v>
      </c>
      <c r="C718" s="33" t="s">
        <v>1628</v>
      </c>
      <c r="D718" s="104" t="s">
        <v>1629</v>
      </c>
      <c r="E718" s="33" t="s">
        <v>211</v>
      </c>
      <c r="F718" s="33"/>
      <c r="G718" s="33" t="s">
        <v>212</v>
      </c>
      <c r="H718" s="131">
        <v>299</v>
      </c>
      <c r="I718" s="35">
        <v>0.02</v>
      </c>
      <c r="J718" s="126">
        <f t="shared" si="22"/>
        <v>293.02</v>
      </c>
    </row>
    <row r="719" spans="1:10" ht="63">
      <c r="A719" s="33">
        <f t="shared" si="23"/>
        <v>715</v>
      </c>
      <c r="B719" s="33" t="s">
        <v>208</v>
      </c>
      <c r="C719" s="33" t="s">
        <v>1630</v>
      </c>
      <c r="D719" s="104" t="s">
        <v>1631</v>
      </c>
      <c r="E719" s="33" t="s">
        <v>211</v>
      </c>
      <c r="F719" s="33"/>
      <c r="G719" s="33" t="s">
        <v>212</v>
      </c>
      <c r="H719" s="131">
        <v>249</v>
      </c>
      <c r="I719" s="35">
        <v>0.02</v>
      </c>
      <c r="J719" s="126">
        <f t="shared" si="22"/>
        <v>244.01999999999998</v>
      </c>
    </row>
    <row r="720" spans="1:10" ht="63">
      <c r="A720" s="33">
        <f t="shared" si="23"/>
        <v>716</v>
      </c>
      <c r="B720" s="33" t="s">
        <v>208</v>
      </c>
      <c r="C720" s="33" t="s">
        <v>1632</v>
      </c>
      <c r="D720" s="104" t="s">
        <v>1633</v>
      </c>
      <c r="E720" s="33" t="s">
        <v>211</v>
      </c>
      <c r="F720" s="33"/>
      <c r="G720" s="33" t="s">
        <v>212</v>
      </c>
      <c r="H720" s="131">
        <v>269</v>
      </c>
      <c r="I720" s="35">
        <v>0.02</v>
      </c>
      <c r="J720" s="126">
        <f t="shared" si="22"/>
        <v>263.62</v>
      </c>
    </row>
    <row r="721" spans="1:10" ht="63">
      <c r="A721" s="33">
        <f t="shared" si="23"/>
        <v>717</v>
      </c>
      <c r="B721" s="33" t="s">
        <v>208</v>
      </c>
      <c r="C721" s="33" t="s">
        <v>1634</v>
      </c>
      <c r="D721" s="104" t="s">
        <v>1635</v>
      </c>
      <c r="E721" s="33" t="s">
        <v>211</v>
      </c>
      <c r="F721" s="33"/>
      <c r="G721" s="33" t="s">
        <v>212</v>
      </c>
      <c r="H721" s="131">
        <v>249</v>
      </c>
      <c r="I721" s="35">
        <v>0.02</v>
      </c>
      <c r="J721" s="126">
        <f t="shared" si="22"/>
        <v>244.01999999999998</v>
      </c>
    </row>
    <row r="722" spans="1:10" ht="63">
      <c r="A722" s="33">
        <f t="shared" si="23"/>
        <v>718</v>
      </c>
      <c r="B722" s="33" t="s">
        <v>208</v>
      </c>
      <c r="C722" s="33" t="s">
        <v>1636</v>
      </c>
      <c r="D722" s="104" t="s">
        <v>1637</v>
      </c>
      <c r="E722" s="33" t="s">
        <v>211</v>
      </c>
      <c r="F722" s="33"/>
      <c r="G722" s="33" t="s">
        <v>212</v>
      </c>
      <c r="H722" s="131">
        <v>269</v>
      </c>
      <c r="I722" s="35">
        <v>0.02</v>
      </c>
      <c r="J722" s="126">
        <f t="shared" si="22"/>
        <v>263.62</v>
      </c>
    </row>
    <row r="723" spans="1:10" ht="63">
      <c r="A723" s="33">
        <f t="shared" si="23"/>
        <v>719</v>
      </c>
      <c r="B723" s="33" t="s">
        <v>208</v>
      </c>
      <c r="C723" s="33" t="s">
        <v>1638</v>
      </c>
      <c r="D723" s="104" t="s">
        <v>1639</v>
      </c>
      <c r="E723" s="33" t="s">
        <v>211</v>
      </c>
      <c r="F723" s="33"/>
      <c r="G723" s="33" t="s">
        <v>212</v>
      </c>
      <c r="H723" s="131">
        <v>289</v>
      </c>
      <c r="I723" s="35">
        <v>0.02</v>
      </c>
      <c r="J723" s="126">
        <f t="shared" si="22"/>
        <v>283.21999999999997</v>
      </c>
    </row>
    <row r="724" spans="1:10" ht="63">
      <c r="A724" s="33">
        <f t="shared" si="23"/>
        <v>720</v>
      </c>
      <c r="B724" s="33" t="s">
        <v>208</v>
      </c>
      <c r="C724" s="33" t="s">
        <v>1640</v>
      </c>
      <c r="D724" s="104" t="s">
        <v>1641</v>
      </c>
      <c r="E724" s="33" t="s">
        <v>211</v>
      </c>
      <c r="F724" s="33"/>
      <c r="G724" s="33" t="s">
        <v>212</v>
      </c>
      <c r="H724" s="131">
        <v>279</v>
      </c>
      <c r="I724" s="35">
        <v>0.02</v>
      </c>
      <c r="J724" s="126">
        <f t="shared" si="22"/>
        <v>273.42</v>
      </c>
    </row>
    <row r="725" spans="1:10" ht="141.75">
      <c r="A725" s="33">
        <f t="shared" si="23"/>
        <v>721</v>
      </c>
      <c r="B725" s="33" t="s">
        <v>208</v>
      </c>
      <c r="C725" s="33" t="s">
        <v>1642</v>
      </c>
      <c r="D725" s="104" t="s">
        <v>1643</v>
      </c>
      <c r="E725" s="33" t="s">
        <v>211</v>
      </c>
      <c r="F725" s="33"/>
      <c r="G725" s="33" t="s">
        <v>212</v>
      </c>
      <c r="H725" s="131">
        <v>229</v>
      </c>
      <c r="I725" s="35">
        <v>0.02</v>
      </c>
      <c r="J725" s="126">
        <f t="shared" si="22"/>
        <v>224.42</v>
      </c>
    </row>
    <row r="726" spans="1:10" ht="94.5">
      <c r="A726" s="33">
        <f t="shared" si="23"/>
        <v>722</v>
      </c>
      <c r="B726" s="33" t="s">
        <v>208</v>
      </c>
      <c r="C726" s="33" t="s">
        <v>1644</v>
      </c>
      <c r="D726" s="104" t="s">
        <v>1645</v>
      </c>
      <c r="E726" s="33" t="s">
        <v>211</v>
      </c>
      <c r="F726" s="33"/>
      <c r="G726" s="33" t="s">
        <v>212</v>
      </c>
      <c r="H726" s="131">
        <v>139</v>
      </c>
      <c r="I726" s="35">
        <v>0.02</v>
      </c>
      <c r="J726" s="126">
        <f t="shared" si="22"/>
        <v>136.22</v>
      </c>
    </row>
    <row r="727" spans="1:10" ht="110.25">
      <c r="A727" s="33">
        <f t="shared" si="23"/>
        <v>723</v>
      </c>
      <c r="B727" s="33" t="s">
        <v>208</v>
      </c>
      <c r="C727" s="33" t="s">
        <v>1646</v>
      </c>
      <c r="D727" s="104" t="s">
        <v>1647</v>
      </c>
      <c r="E727" s="33" t="s">
        <v>211</v>
      </c>
      <c r="F727" s="33"/>
      <c r="G727" s="33" t="s">
        <v>212</v>
      </c>
      <c r="H727" s="131">
        <v>149</v>
      </c>
      <c r="I727" s="35">
        <v>0.02</v>
      </c>
      <c r="J727" s="126">
        <f t="shared" si="22"/>
        <v>146.02000000000001</v>
      </c>
    </row>
    <row r="728" spans="1:10" ht="78.75">
      <c r="A728" s="33">
        <f t="shared" si="23"/>
        <v>724</v>
      </c>
      <c r="B728" s="33" t="s">
        <v>208</v>
      </c>
      <c r="C728" s="33" t="s">
        <v>1648</v>
      </c>
      <c r="D728" s="104" t="s">
        <v>1649</v>
      </c>
      <c r="E728" s="33" t="s">
        <v>211</v>
      </c>
      <c r="F728" s="33"/>
      <c r="G728" s="33" t="s">
        <v>212</v>
      </c>
      <c r="H728" s="131">
        <v>149</v>
      </c>
      <c r="I728" s="35">
        <v>0.02</v>
      </c>
      <c r="J728" s="126">
        <f t="shared" si="22"/>
        <v>146.02000000000001</v>
      </c>
    </row>
    <row r="729" spans="1:10" ht="63">
      <c r="A729" s="33">
        <f t="shared" si="23"/>
        <v>725</v>
      </c>
      <c r="B729" s="33" t="s">
        <v>208</v>
      </c>
      <c r="C729" s="33" t="s">
        <v>1650</v>
      </c>
      <c r="D729" s="104" t="s">
        <v>1651</v>
      </c>
      <c r="E729" s="33" t="s">
        <v>211</v>
      </c>
      <c r="F729" s="33"/>
      <c r="G729" s="33" t="s">
        <v>212</v>
      </c>
      <c r="H729" s="131">
        <v>179</v>
      </c>
      <c r="I729" s="35">
        <v>0.02</v>
      </c>
      <c r="J729" s="126">
        <f t="shared" si="22"/>
        <v>175.42</v>
      </c>
    </row>
    <row r="730" spans="1:10" ht="78.75">
      <c r="A730" s="33">
        <f t="shared" si="23"/>
        <v>726</v>
      </c>
      <c r="B730" s="33" t="s">
        <v>208</v>
      </c>
      <c r="C730" s="33" t="s">
        <v>1652</v>
      </c>
      <c r="D730" s="104" t="s">
        <v>1653</v>
      </c>
      <c r="E730" s="33" t="s">
        <v>211</v>
      </c>
      <c r="F730" s="33"/>
      <c r="G730" s="33" t="s">
        <v>212</v>
      </c>
      <c r="H730" s="131">
        <v>449</v>
      </c>
      <c r="I730" s="35">
        <v>0.02</v>
      </c>
      <c r="J730" s="126">
        <f t="shared" si="22"/>
        <v>440.02</v>
      </c>
    </row>
    <row r="731" spans="1:10" ht="78.75">
      <c r="A731" s="33">
        <f t="shared" si="23"/>
        <v>727</v>
      </c>
      <c r="B731" s="33" t="s">
        <v>208</v>
      </c>
      <c r="C731" s="33" t="s">
        <v>1654</v>
      </c>
      <c r="D731" s="104" t="s">
        <v>1655</v>
      </c>
      <c r="E731" s="33" t="s">
        <v>211</v>
      </c>
      <c r="F731" s="33"/>
      <c r="G731" s="33" t="s">
        <v>212</v>
      </c>
      <c r="H731" s="131">
        <v>199</v>
      </c>
      <c r="I731" s="35">
        <v>0.02</v>
      </c>
      <c r="J731" s="126">
        <f t="shared" si="22"/>
        <v>195.02</v>
      </c>
    </row>
    <row r="732" spans="1:10" ht="110.25">
      <c r="A732" s="33">
        <f t="shared" si="23"/>
        <v>728</v>
      </c>
      <c r="B732" s="33" t="s">
        <v>208</v>
      </c>
      <c r="C732" s="33" t="s">
        <v>1656</v>
      </c>
      <c r="D732" s="104" t="s">
        <v>1657</v>
      </c>
      <c r="E732" s="33" t="s">
        <v>211</v>
      </c>
      <c r="F732" s="33"/>
      <c r="G732" s="33" t="s">
        <v>212</v>
      </c>
      <c r="H732" s="131">
        <v>229</v>
      </c>
      <c r="I732" s="35">
        <v>0.02</v>
      </c>
      <c r="J732" s="126">
        <f t="shared" si="22"/>
        <v>224.42</v>
      </c>
    </row>
    <row r="733" spans="1:10" ht="126">
      <c r="A733" s="33">
        <f t="shared" si="23"/>
        <v>729</v>
      </c>
      <c r="B733" s="33" t="s">
        <v>208</v>
      </c>
      <c r="C733" s="33" t="s">
        <v>1658</v>
      </c>
      <c r="D733" s="104" t="s">
        <v>1659</v>
      </c>
      <c r="E733" s="33" t="s">
        <v>211</v>
      </c>
      <c r="F733" s="33"/>
      <c r="G733" s="33" t="s">
        <v>212</v>
      </c>
      <c r="H733" s="131">
        <v>279</v>
      </c>
      <c r="I733" s="35">
        <v>0.02</v>
      </c>
      <c r="J733" s="126">
        <f t="shared" si="22"/>
        <v>273.42</v>
      </c>
    </row>
    <row r="734" spans="1:10" ht="283.5">
      <c r="A734" s="33">
        <f t="shared" si="23"/>
        <v>730</v>
      </c>
      <c r="B734" s="33" t="s">
        <v>208</v>
      </c>
      <c r="C734" s="33" t="s">
        <v>1660</v>
      </c>
      <c r="D734" s="104" t="s">
        <v>1553</v>
      </c>
      <c r="E734" s="33" t="s">
        <v>211</v>
      </c>
      <c r="F734" s="33"/>
      <c r="G734" s="33" t="s">
        <v>212</v>
      </c>
      <c r="H734" s="131">
        <v>5199</v>
      </c>
      <c r="I734" s="35">
        <v>0.02</v>
      </c>
      <c r="J734" s="126">
        <f t="shared" si="22"/>
        <v>5095.0199999999995</v>
      </c>
    </row>
    <row r="735" spans="1:10" ht="78.75">
      <c r="A735" s="33">
        <f t="shared" si="23"/>
        <v>731</v>
      </c>
      <c r="B735" s="33" t="s">
        <v>208</v>
      </c>
      <c r="C735" s="33" t="s">
        <v>1661</v>
      </c>
      <c r="D735" s="104" t="s">
        <v>1662</v>
      </c>
      <c r="E735" s="33" t="s">
        <v>211</v>
      </c>
      <c r="F735" s="33"/>
      <c r="G735" s="33" t="s">
        <v>212</v>
      </c>
      <c r="H735" s="131">
        <v>149</v>
      </c>
      <c r="I735" s="35">
        <v>0.02</v>
      </c>
      <c r="J735" s="126">
        <f t="shared" si="22"/>
        <v>146.02000000000001</v>
      </c>
    </row>
    <row r="736" spans="1:10" ht="78.75">
      <c r="A736" s="33">
        <f t="shared" si="23"/>
        <v>732</v>
      </c>
      <c r="B736" s="33" t="s">
        <v>208</v>
      </c>
      <c r="C736" s="33" t="s">
        <v>1663</v>
      </c>
      <c r="D736" s="104" t="s">
        <v>1664</v>
      </c>
      <c r="E736" s="33" t="s">
        <v>211</v>
      </c>
      <c r="F736" s="33"/>
      <c r="G736" s="33" t="s">
        <v>212</v>
      </c>
      <c r="H736" s="131">
        <v>269</v>
      </c>
      <c r="I736" s="35">
        <v>0.02</v>
      </c>
      <c r="J736" s="126">
        <f t="shared" si="22"/>
        <v>263.62</v>
      </c>
    </row>
    <row r="737" spans="1:10" ht="78.75">
      <c r="A737" s="33">
        <f t="shared" si="23"/>
        <v>733</v>
      </c>
      <c r="B737" s="33" t="s">
        <v>208</v>
      </c>
      <c r="C737" s="33" t="s">
        <v>1665</v>
      </c>
      <c r="D737" s="104" t="s">
        <v>1666</v>
      </c>
      <c r="E737" s="33" t="s">
        <v>211</v>
      </c>
      <c r="F737" s="33"/>
      <c r="G737" s="33" t="s">
        <v>212</v>
      </c>
      <c r="H737" s="131">
        <v>369</v>
      </c>
      <c r="I737" s="35">
        <v>0.02</v>
      </c>
      <c r="J737" s="126">
        <f t="shared" si="22"/>
        <v>361.62</v>
      </c>
    </row>
    <row r="738" spans="1:10" ht="94.5">
      <c r="A738" s="33">
        <f t="shared" si="23"/>
        <v>734</v>
      </c>
      <c r="B738" s="33" t="s">
        <v>208</v>
      </c>
      <c r="C738" s="33" t="s">
        <v>1667</v>
      </c>
      <c r="D738" s="104" t="s">
        <v>1668</v>
      </c>
      <c r="E738" s="33" t="s">
        <v>211</v>
      </c>
      <c r="F738" s="33"/>
      <c r="G738" s="33" t="s">
        <v>212</v>
      </c>
      <c r="H738" s="131">
        <v>199</v>
      </c>
      <c r="I738" s="35">
        <v>0.02</v>
      </c>
      <c r="J738" s="126">
        <f t="shared" si="22"/>
        <v>195.02</v>
      </c>
    </row>
    <row r="739" spans="1:10" ht="94.5">
      <c r="A739" s="33">
        <f t="shared" si="23"/>
        <v>735</v>
      </c>
      <c r="B739" s="33" t="s">
        <v>208</v>
      </c>
      <c r="C739" s="33" t="s">
        <v>1669</v>
      </c>
      <c r="D739" s="104" t="s">
        <v>1670</v>
      </c>
      <c r="E739" s="33" t="s">
        <v>211</v>
      </c>
      <c r="F739" s="33"/>
      <c r="G739" s="33" t="s">
        <v>212</v>
      </c>
      <c r="H739" s="131">
        <v>229</v>
      </c>
      <c r="I739" s="35">
        <v>0.02</v>
      </c>
      <c r="J739" s="126">
        <f t="shared" si="22"/>
        <v>224.42</v>
      </c>
    </row>
    <row r="740" spans="1:10" ht="94.5">
      <c r="A740" s="33">
        <f t="shared" si="23"/>
        <v>736</v>
      </c>
      <c r="B740" s="33" t="s">
        <v>208</v>
      </c>
      <c r="C740" s="33" t="s">
        <v>1671</v>
      </c>
      <c r="D740" s="104" t="s">
        <v>1672</v>
      </c>
      <c r="E740" s="33" t="s">
        <v>211</v>
      </c>
      <c r="F740" s="33"/>
      <c r="G740" s="33" t="s">
        <v>212</v>
      </c>
      <c r="H740" s="131">
        <v>269</v>
      </c>
      <c r="I740" s="35">
        <v>0.02</v>
      </c>
      <c r="J740" s="126">
        <f t="shared" si="22"/>
        <v>263.62</v>
      </c>
    </row>
    <row r="741" spans="1:10" ht="94.5">
      <c r="A741" s="33">
        <f t="shared" si="23"/>
        <v>737</v>
      </c>
      <c r="B741" s="33" t="s">
        <v>208</v>
      </c>
      <c r="C741" s="33" t="s">
        <v>1673</v>
      </c>
      <c r="D741" s="104" t="s">
        <v>1674</v>
      </c>
      <c r="E741" s="33" t="s">
        <v>211</v>
      </c>
      <c r="F741" s="33"/>
      <c r="G741" s="33" t="s">
        <v>212</v>
      </c>
      <c r="H741" s="131">
        <v>299</v>
      </c>
      <c r="I741" s="35">
        <v>0.02</v>
      </c>
      <c r="J741" s="126">
        <f t="shared" si="22"/>
        <v>293.02</v>
      </c>
    </row>
    <row r="742" spans="1:10" ht="94.5">
      <c r="A742" s="33">
        <f t="shared" si="23"/>
        <v>738</v>
      </c>
      <c r="B742" s="33" t="s">
        <v>208</v>
      </c>
      <c r="C742" s="33" t="s">
        <v>1675</v>
      </c>
      <c r="D742" s="104" t="s">
        <v>1676</v>
      </c>
      <c r="E742" s="33" t="s">
        <v>211</v>
      </c>
      <c r="F742" s="33"/>
      <c r="G742" s="33" t="s">
        <v>212</v>
      </c>
      <c r="H742" s="131">
        <v>369</v>
      </c>
      <c r="I742" s="35">
        <v>0.02</v>
      </c>
      <c r="J742" s="126">
        <f t="shared" si="22"/>
        <v>361.62</v>
      </c>
    </row>
    <row r="743" spans="1:10" ht="94.5">
      <c r="A743" s="33">
        <f t="shared" si="23"/>
        <v>739</v>
      </c>
      <c r="B743" s="33" t="s">
        <v>208</v>
      </c>
      <c r="C743" s="33" t="s">
        <v>1677</v>
      </c>
      <c r="D743" s="104" t="s">
        <v>1678</v>
      </c>
      <c r="E743" s="33" t="s">
        <v>211</v>
      </c>
      <c r="F743" s="33"/>
      <c r="G743" s="33" t="s">
        <v>212</v>
      </c>
      <c r="H743" s="131">
        <v>369</v>
      </c>
      <c r="I743" s="35">
        <v>0.02</v>
      </c>
      <c r="J743" s="126">
        <f t="shared" si="22"/>
        <v>361.62</v>
      </c>
    </row>
    <row r="744" spans="1:10" ht="126">
      <c r="A744" s="33">
        <f t="shared" si="23"/>
        <v>740</v>
      </c>
      <c r="B744" s="33" t="s">
        <v>208</v>
      </c>
      <c r="C744" s="33" t="s">
        <v>1679</v>
      </c>
      <c r="D744" s="104" t="s">
        <v>1680</v>
      </c>
      <c r="E744" s="33" t="s">
        <v>211</v>
      </c>
      <c r="F744" s="33"/>
      <c r="G744" s="33" t="s">
        <v>212</v>
      </c>
      <c r="H744" s="131">
        <v>469</v>
      </c>
      <c r="I744" s="35">
        <v>0.02</v>
      </c>
      <c r="J744" s="126">
        <f t="shared" si="22"/>
        <v>459.62</v>
      </c>
    </row>
    <row r="745" spans="1:10" ht="126">
      <c r="A745" s="33">
        <f t="shared" si="23"/>
        <v>741</v>
      </c>
      <c r="B745" s="33" t="s">
        <v>208</v>
      </c>
      <c r="C745" s="33" t="s">
        <v>1681</v>
      </c>
      <c r="D745" s="104" t="s">
        <v>1682</v>
      </c>
      <c r="E745" s="33" t="s">
        <v>211</v>
      </c>
      <c r="F745" s="33"/>
      <c r="G745" s="33" t="s">
        <v>212</v>
      </c>
      <c r="H745" s="131">
        <v>669</v>
      </c>
      <c r="I745" s="35">
        <v>0.02</v>
      </c>
      <c r="J745" s="126">
        <f t="shared" si="22"/>
        <v>655.62</v>
      </c>
    </row>
    <row r="746" spans="1:10" ht="94.5">
      <c r="A746" s="33">
        <f t="shared" si="23"/>
        <v>742</v>
      </c>
      <c r="B746" s="33" t="s">
        <v>208</v>
      </c>
      <c r="C746" s="33" t="s">
        <v>1683</v>
      </c>
      <c r="D746" s="104" t="s">
        <v>1684</v>
      </c>
      <c r="E746" s="33" t="s">
        <v>211</v>
      </c>
      <c r="F746" s="33"/>
      <c r="G746" s="33" t="s">
        <v>212</v>
      </c>
      <c r="H746" s="131">
        <v>549</v>
      </c>
      <c r="I746" s="35">
        <v>0.02</v>
      </c>
      <c r="J746" s="126">
        <f t="shared" si="22"/>
        <v>538.02</v>
      </c>
    </row>
    <row r="747" spans="1:10" ht="94.5">
      <c r="A747" s="33">
        <f t="shared" si="23"/>
        <v>743</v>
      </c>
      <c r="B747" s="33" t="s">
        <v>208</v>
      </c>
      <c r="C747" s="33" t="s">
        <v>1685</v>
      </c>
      <c r="D747" s="104" t="s">
        <v>1686</v>
      </c>
      <c r="E747" s="33" t="s">
        <v>211</v>
      </c>
      <c r="F747" s="33"/>
      <c r="G747" s="33" t="s">
        <v>212</v>
      </c>
      <c r="H747" s="131">
        <v>549</v>
      </c>
      <c r="I747" s="35">
        <v>0.02</v>
      </c>
      <c r="J747" s="126">
        <f t="shared" si="22"/>
        <v>538.02</v>
      </c>
    </row>
    <row r="748" spans="1:10" ht="94.5">
      <c r="A748" s="33">
        <f t="shared" si="23"/>
        <v>744</v>
      </c>
      <c r="B748" s="33" t="s">
        <v>208</v>
      </c>
      <c r="C748" s="33" t="s">
        <v>1687</v>
      </c>
      <c r="D748" s="104" t="s">
        <v>1688</v>
      </c>
      <c r="E748" s="33" t="s">
        <v>211</v>
      </c>
      <c r="F748" s="33"/>
      <c r="G748" s="33" t="s">
        <v>212</v>
      </c>
      <c r="H748" s="131">
        <v>649</v>
      </c>
      <c r="I748" s="35">
        <v>0.02</v>
      </c>
      <c r="J748" s="126">
        <f t="shared" si="22"/>
        <v>636.02</v>
      </c>
    </row>
    <row r="749" spans="1:10" ht="110.25">
      <c r="A749" s="33">
        <f t="shared" si="23"/>
        <v>745</v>
      </c>
      <c r="B749" s="33" t="s">
        <v>208</v>
      </c>
      <c r="C749" s="33" t="s">
        <v>1689</v>
      </c>
      <c r="D749" s="104" t="s">
        <v>1690</v>
      </c>
      <c r="E749" s="33" t="s">
        <v>211</v>
      </c>
      <c r="F749" s="33"/>
      <c r="G749" s="33" t="s">
        <v>212</v>
      </c>
      <c r="H749" s="131">
        <v>749</v>
      </c>
      <c r="I749" s="35">
        <v>0.02</v>
      </c>
      <c r="J749" s="126">
        <f t="shared" si="22"/>
        <v>734.02</v>
      </c>
    </row>
    <row r="750" spans="1:10" ht="126">
      <c r="A750" s="33">
        <f t="shared" si="23"/>
        <v>746</v>
      </c>
      <c r="B750" s="33" t="s">
        <v>208</v>
      </c>
      <c r="C750" s="33" t="s">
        <v>1691</v>
      </c>
      <c r="D750" s="104" t="s">
        <v>1692</v>
      </c>
      <c r="E750" s="33" t="s">
        <v>211</v>
      </c>
      <c r="F750" s="33"/>
      <c r="G750" s="33" t="s">
        <v>212</v>
      </c>
      <c r="H750" s="131">
        <v>799</v>
      </c>
      <c r="I750" s="35">
        <v>0.02</v>
      </c>
      <c r="J750" s="126">
        <f t="shared" si="22"/>
        <v>783.02</v>
      </c>
    </row>
    <row r="751" spans="1:10" ht="141.75">
      <c r="A751" s="33">
        <f t="shared" si="23"/>
        <v>747</v>
      </c>
      <c r="B751" s="33" t="s">
        <v>208</v>
      </c>
      <c r="C751" s="33" t="s">
        <v>1693</v>
      </c>
      <c r="D751" s="104" t="s">
        <v>1694</v>
      </c>
      <c r="E751" s="33" t="s">
        <v>211</v>
      </c>
      <c r="F751" s="33"/>
      <c r="G751" s="33" t="s">
        <v>212</v>
      </c>
      <c r="H751" s="131">
        <v>649</v>
      </c>
      <c r="I751" s="35">
        <v>0.02</v>
      </c>
      <c r="J751" s="126">
        <f t="shared" si="22"/>
        <v>636.02</v>
      </c>
    </row>
    <row r="752" spans="1:10" ht="141.75">
      <c r="A752" s="33">
        <f t="shared" si="23"/>
        <v>748</v>
      </c>
      <c r="B752" s="33" t="s">
        <v>208</v>
      </c>
      <c r="C752" s="33" t="s">
        <v>1695</v>
      </c>
      <c r="D752" s="104" t="s">
        <v>1696</v>
      </c>
      <c r="E752" s="33" t="s">
        <v>211</v>
      </c>
      <c r="F752" s="33"/>
      <c r="G752" s="33" t="s">
        <v>212</v>
      </c>
      <c r="H752" s="131">
        <v>849</v>
      </c>
      <c r="I752" s="35">
        <v>0.02</v>
      </c>
      <c r="J752" s="126">
        <f t="shared" si="22"/>
        <v>832.02</v>
      </c>
    </row>
    <row r="753" spans="1:10" ht="94.5">
      <c r="A753" s="33">
        <f t="shared" si="23"/>
        <v>749</v>
      </c>
      <c r="B753" s="33" t="s">
        <v>208</v>
      </c>
      <c r="C753" s="33" t="s">
        <v>1697</v>
      </c>
      <c r="D753" s="104" t="s">
        <v>1698</v>
      </c>
      <c r="E753" s="33" t="s">
        <v>211</v>
      </c>
      <c r="F753" s="33"/>
      <c r="G753" s="33" t="s">
        <v>212</v>
      </c>
      <c r="H753" s="131">
        <v>249</v>
      </c>
      <c r="I753" s="35">
        <v>0.02</v>
      </c>
      <c r="J753" s="126">
        <f t="shared" si="22"/>
        <v>244.01999999999998</v>
      </c>
    </row>
    <row r="754" spans="1:10" ht="94.5">
      <c r="A754" s="33">
        <f t="shared" si="23"/>
        <v>750</v>
      </c>
      <c r="B754" s="33" t="s">
        <v>208</v>
      </c>
      <c r="C754" s="33" t="s">
        <v>1699</v>
      </c>
      <c r="D754" s="104" t="s">
        <v>1700</v>
      </c>
      <c r="E754" s="33" t="s">
        <v>211</v>
      </c>
      <c r="F754" s="33"/>
      <c r="G754" s="33" t="s">
        <v>212</v>
      </c>
      <c r="H754" s="131">
        <v>299</v>
      </c>
      <c r="I754" s="35">
        <v>0.02</v>
      </c>
      <c r="J754" s="126">
        <f t="shared" si="22"/>
        <v>293.02</v>
      </c>
    </row>
    <row r="755" spans="1:10" ht="94.5">
      <c r="A755" s="33">
        <f t="shared" si="23"/>
        <v>751</v>
      </c>
      <c r="B755" s="33" t="s">
        <v>208</v>
      </c>
      <c r="C755" s="33" t="s">
        <v>1701</v>
      </c>
      <c r="D755" s="104" t="s">
        <v>1702</v>
      </c>
      <c r="E755" s="33" t="s">
        <v>211</v>
      </c>
      <c r="F755" s="33"/>
      <c r="G755" s="33" t="s">
        <v>212</v>
      </c>
      <c r="H755" s="131">
        <v>319</v>
      </c>
      <c r="I755" s="35">
        <v>0.02</v>
      </c>
      <c r="J755" s="126">
        <f t="shared" si="22"/>
        <v>312.62</v>
      </c>
    </row>
    <row r="756" spans="1:10" ht="94.5">
      <c r="A756" s="33">
        <f t="shared" si="23"/>
        <v>752</v>
      </c>
      <c r="B756" s="33" t="s">
        <v>208</v>
      </c>
      <c r="C756" s="33" t="s">
        <v>1703</v>
      </c>
      <c r="D756" s="104" t="s">
        <v>1704</v>
      </c>
      <c r="E756" s="33" t="s">
        <v>211</v>
      </c>
      <c r="F756" s="33"/>
      <c r="G756" s="33" t="s">
        <v>212</v>
      </c>
      <c r="H756" s="131">
        <v>369</v>
      </c>
      <c r="I756" s="35">
        <v>0.02</v>
      </c>
      <c r="J756" s="126">
        <f t="shared" si="22"/>
        <v>361.62</v>
      </c>
    </row>
    <row r="757" spans="1:10" ht="78.75">
      <c r="A757" s="33">
        <f t="shared" si="23"/>
        <v>753</v>
      </c>
      <c r="B757" s="33" t="s">
        <v>208</v>
      </c>
      <c r="C757" s="33" t="s">
        <v>1705</v>
      </c>
      <c r="D757" s="104" t="s">
        <v>1706</v>
      </c>
      <c r="E757" s="33" t="s">
        <v>211</v>
      </c>
      <c r="F757" s="33"/>
      <c r="G757" s="33" t="s">
        <v>212</v>
      </c>
      <c r="H757" s="131">
        <v>419</v>
      </c>
      <c r="I757" s="35">
        <v>0.02</v>
      </c>
      <c r="J757" s="126">
        <f t="shared" si="22"/>
        <v>410.62</v>
      </c>
    </row>
    <row r="758" spans="1:10" ht="94.5">
      <c r="A758" s="33">
        <f t="shared" si="23"/>
        <v>754</v>
      </c>
      <c r="B758" s="33" t="s">
        <v>208</v>
      </c>
      <c r="C758" s="33" t="s">
        <v>1707</v>
      </c>
      <c r="D758" s="104" t="s">
        <v>1708</v>
      </c>
      <c r="E758" s="33" t="s">
        <v>211</v>
      </c>
      <c r="F758" s="33"/>
      <c r="G758" s="33" t="s">
        <v>212</v>
      </c>
      <c r="H758" s="131">
        <v>469</v>
      </c>
      <c r="I758" s="35">
        <v>0.02</v>
      </c>
      <c r="J758" s="126">
        <f t="shared" si="22"/>
        <v>459.62</v>
      </c>
    </row>
    <row r="759" spans="1:10" ht="110.25">
      <c r="A759" s="33">
        <f t="shared" si="23"/>
        <v>755</v>
      </c>
      <c r="B759" s="33" t="s">
        <v>208</v>
      </c>
      <c r="C759" s="33" t="s">
        <v>1709</v>
      </c>
      <c r="D759" s="104" t="s">
        <v>1710</v>
      </c>
      <c r="E759" s="33" t="s">
        <v>211</v>
      </c>
      <c r="F759" s="33"/>
      <c r="G759" s="33" t="s">
        <v>212</v>
      </c>
      <c r="H759" s="131">
        <v>419</v>
      </c>
      <c r="I759" s="35">
        <v>0.02</v>
      </c>
      <c r="J759" s="126">
        <f t="shared" si="22"/>
        <v>410.62</v>
      </c>
    </row>
    <row r="760" spans="1:10" ht="126">
      <c r="A760" s="33">
        <f t="shared" si="23"/>
        <v>756</v>
      </c>
      <c r="B760" s="33" t="s">
        <v>208</v>
      </c>
      <c r="C760" s="33" t="s">
        <v>1711</v>
      </c>
      <c r="D760" s="104" t="s">
        <v>1712</v>
      </c>
      <c r="E760" s="33" t="s">
        <v>211</v>
      </c>
      <c r="F760" s="33"/>
      <c r="G760" s="33" t="s">
        <v>212</v>
      </c>
      <c r="H760" s="131">
        <v>499</v>
      </c>
      <c r="I760" s="35">
        <v>0.02</v>
      </c>
      <c r="J760" s="126">
        <f t="shared" si="22"/>
        <v>489.02</v>
      </c>
    </row>
    <row r="761" spans="1:10" ht="110.25">
      <c r="A761" s="33">
        <f t="shared" si="23"/>
        <v>757</v>
      </c>
      <c r="B761" s="33" t="s">
        <v>208</v>
      </c>
      <c r="C761" s="33" t="s">
        <v>1713</v>
      </c>
      <c r="D761" s="104" t="s">
        <v>1714</v>
      </c>
      <c r="E761" s="33" t="s">
        <v>211</v>
      </c>
      <c r="F761" s="33"/>
      <c r="G761" s="33" t="s">
        <v>212</v>
      </c>
      <c r="H761" s="131">
        <v>499</v>
      </c>
      <c r="I761" s="35">
        <v>0.02</v>
      </c>
      <c r="J761" s="126">
        <f t="shared" si="22"/>
        <v>489.02</v>
      </c>
    </row>
    <row r="762" spans="1:10" ht="110.25">
      <c r="A762" s="33">
        <f t="shared" si="23"/>
        <v>758</v>
      </c>
      <c r="B762" s="33" t="s">
        <v>208</v>
      </c>
      <c r="C762" s="33" t="s">
        <v>1715</v>
      </c>
      <c r="D762" s="104" t="s">
        <v>1716</v>
      </c>
      <c r="E762" s="33" t="s">
        <v>211</v>
      </c>
      <c r="F762" s="33"/>
      <c r="G762" s="33" t="s">
        <v>212</v>
      </c>
      <c r="H762" s="131">
        <v>619</v>
      </c>
      <c r="I762" s="35">
        <v>0.02</v>
      </c>
      <c r="J762" s="126">
        <f t="shared" si="22"/>
        <v>606.62</v>
      </c>
    </row>
    <row r="763" spans="1:10" ht="126">
      <c r="A763" s="33">
        <f t="shared" si="23"/>
        <v>759</v>
      </c>
      <c r="B763" s="33" t="s">
        <v>208</v>
      </c>
      <c r="C763" s="33" t="s">
        <v>1717</v>
      </c>
      <c r="D763" s="104" t="s">
        <v>1718</v>
      </c>
      <c r="E763" s="33" t="s">
        <v>211</v>
      </c>
      <c r="F763" s="33"/>
      <c r="G763" s="33" t="s">
        <v>212</v>
      </c>
      <c r="H763" s="131">
        <v>579</v>
      </c>
      <c r="I763" s="35">
        <v>0.02</v>
      </c>
      <c r="J763" s="126">
        <f t="shared" si="22"/>
        <v>567.41999999999996</v>
      </c>
    </row>
    <row r="764" spans="1:10" ht="126">
      <c r="A764" s="33">
        <f t="shared" si="23"/>
        <v>760</v>
      </c>
      <c r="B764" s="33" t="s">
        <v>208</v>
      </c>
      <c r="C764" s="33" t="s">
        <v>1719</v>
      </c>
      <c r="D764" s="104" t="s">
        <v>1720</v>
      </c>
      <c r="E764" s="33" t="s">
        <v>211</v>
      </c>
      <c r="F764" s="33"/>
      <c r="G764" s="33" t="s">
        <v>212</v>
      </c>
      <c r="H764" s="131">
        <v>699</v>
      </c>
      <c r="I764" s="35">
        <v>0.02</v>
      </c>
      <c r="J764" s="126">
        <f t="shared" si="22"/>
        <v>685.02</v>
      </c>
    </row>
    <row r="765" spans="1:10" ht="110.25">
      <c r="A765" s="33">
        <f t="shared" si="23"/>
        <v>761</v>
      </c>
      <c r="B765" s="33" t="s">
        <v>208</v>
      </c>
      <c r="C765" s="33" t="s">
        <v>1721</v>
      </c>
      <c r="D765" s="104" t="s">
        <v>1722</v>
      </c>
      <c r="E765" s="33" t="s">
        <v>211</v>
      </c>
      <c r="F765" s="33"/>
      <c r="G765" s="33" t="s">
        <v>212</v>
      </c>
      <c r="H765" s="131">
        <v>779</v>
      </c>
      <c r="I765" s="35">
        <v>0.02</v>
      </c>
      <c r="J765" s="126">
        <f t="shared" si="22"/>
        <v>763.42</v>
      </c>
    </row>
    <row r="766" spans="1:10" ht="110.25">
      <c r="A766" s="33">
        <f t="shared" si="23"/>
        <v>762</v>
      </c>
      <c r="B766" s="33" t="s">
        <v>208</v>
      </c>
      <c r="C766" s="33" t="s">
        <v>1723</v>
      </c>
      <c r="D766" s="104" t="s">
        <v>1724</v>
      </c>
      <c r="E766" s="33" t="s">
        <v>211</v>
      </c>
      <c r="F766" s="33"/>
      <c r="G766" s="33" t="s">
        <v>212</v>
      </c>
      <c r="H766" s="131">
        <v>899</v>
      </c>
      <c r="I766" s="35">
        <v>0.02</v>
      </c>
      <c r="J766" s="126">
        <f t="shared" si="22"/>
        <v>881.02</v>
      </c>
    </row>
    <row r="767" spans="1:10" ht="110.25">
      <c r="A767" s="33">
        <f t="shared" si="23"/>
        <v>763</v>
      </c>
      <c r="B767" s="33" t="s">
        <v>208</v>
      </c>
      <c r="C767" s="33" t="s">
        <v>1725</v>
      </c>
      <c r="D767" s="104" t="s">
        <v>1726</v>
      </c>
      <c r="E767" s="33" t="s">
        <v>211</v>
      </c>
      <c r="F767" s="33"/>
      <c r="G767" s="33" t="s">
        <v>212</v>
      </c>
      <c r="H767" s="131">
        <v>979</v>
      </c>
      <c r="I767" s="35">
        <v>0.02</v>
      </c>
      <c r="J767" s="126">
        <f t="shared" si="22"/>
        <v>959.42</v>
      </c>
    </row>
    <row r="768" spans="1:10" ht="110.25">
      <c r="A768" s="33">
        <f t="shared" si="23"/>
        <v>764</v>
      </c>
      <c r="B768" s="33" t="s">
        <v>208</v>
      </c>
      <c r="C768" s="33" t="s">
        <v>1727</v>
      </c>
      <c r="D768" s="104" t="s">
        <v>1728</v>
      </c>
      <c r="E768" s="33" t="s">
        <v>211</v>
      </c>
      <c r="F768" s="33"/>
      <c r="G768" s="33" t="s">
        <v>212</v>
      </c>
      <c r="H768" s="131">
        <v>1099</v>
      </c>
      <c r="I768" s="35">
        <v>0.02</v>
      </c>
      <c r="J768" s="126">
        <f t="shared" si="22"/>
        <v>1077.02</v>
      </c>
    </row>
    <row r="769" spans="1:10" ht="141.75">
      <c r="A769" s="33">
        <f t="shared" si="23"/>
        <v>765</v>
      </c>
      <c r="B769" s="33" t="s">
        <v>208</v>
      </c>
      <c r="C769" s="33" t="s">
        <v>1729</v>
      </c>
      <c r="D769" s="104" t="s">
        <v>1730</v>
      </c>
      <c r="E769" s="33" t="s">
        <v>211</v>
      </c>
      <c r="F769" s="33"/>
      <c r="G769" s="33" t="s">
        <v>212</v>
      </c>
      <c r="H769" s="131">
        <v>629</v>
      </c>
      <c r="I769" s="35">
        <v>0.02</v>
      </c>
      <c r="J769" s="126">
        <f t="shared" si="22"/>
        <v>616.41999999999996</v>
      </c>
    </row>
    <row r="770" spans="1:10" ht="126">
      <c r="A770" s="33">
        <f t="shared" si="23"/>
        <v>766</v>
      </c>
      <c r="B770" s="33" t="s">
        <v>208</v>
      </c>
      <c r="C770" s="33" t="s">
        <v>1731</v>
      </c>
      <c r="D770" s="104" t="s">
        <v>1732</v>
      </c>
      <c r="E770" s="33" t="s">
        <v>211</v>
      </c>
      <c r="F770" s="33"/>
      <c r="G770" s="33" t="s">
        <v>212</v>
      </c>
      <c r="H770" s="131">
        <v>749</v>
      </c>
      <c r="I770" s="35">
        <v>0.02</v>
      </c>
      <c r="J770" s="126">
        <f t="shared" si="22"/>
        <v>734.02</v>
      </c>
    </row>
    <row r="771" spans="1:10" ht="110.25">
      <c r="A771" s="33">
        <f t="shared" si="23"/>
        <v>767</v>
      </c>
      <c r="B771" s="33" t="s">
        <v>208</v>
      </c>
      <c r="C771" s="33" t="s">
        <v>1733</v>
      </c>
      <c r="D771" s="104" t="s">
        <v>1734</v>
      </c>
      <c r="E771" s="33" t="s">
        <v>211</v>
      </c>
      <c r="F771" s="33"/>
      <c r="G771" s="33" t="s">
        <v>212</v>
      </c>
      <c r="H771" s="131">
        <v>999</v>
      </c>
      <c r="I771" s="35">
        <v>0.02</v>
      </c>
      <c r="J771" s="126">
        <f t="shared" si="22"/>
        <v>979.02</v>
      </c>
    </row>
    <row r="772" spans="1:10" ht="126">
      <c r="A772" s="33">
        <f t="shared" si="23"/>
        <v>768</v>
      </c>
      <c r="B772" s="33" t="s">
        <v>208</v>
      </c>
      <c r="C772" s="33" t="s">
        <v>1735</v>
      </c>
      <c r="D772" s="104" t="s">
        <v>1736</v>
      </c>
      <c r="E772" s="33" t="s">
        <v>211</v>
      </c>
      <c r="F772" s="33"/>
      <c r="G772" s="33" t="s">
        <v>212</v>
      </c>
      <c r="H772" s="131">
        <v>1199</v>
      </c>
      <c r="I772" s="35">
        <v>0.02</v>
      </c>
      <c r="J772" s="126">
        <f t="shared" si="22"/>
        <v>1175.02</v>
      </c>
    </row>
    <row r="773" spans="1:10" ht="110.25">
      <c r="A773" s="33">
        <f t="shared" si="23"/>
        <v>769</v>
      </c>
      <c r="B773" s="33" t="s">
        <v>208</v>
      </c>
      <c r="C773" s="33" t="s">
        <v>1737</v>
      </c>
      <c r="D773" s="104" t="s">
        <v>1738</v>
      </c>
      <c r="E773" s="33" t="s">
        <v>211</v>
      </c>
      <c r="F773" s="33"/>
      <c r="G773" s="33" t="s">
        <v>212</v>
      </c>
      <c r="H773" s="131">
        <v>599</v>
      </c>
      <c r="I773" s="35">
        <v>0.02</v>
      </c>
      <c r="J773" s="126">
        <f t="shared" si="22"/>
        <v>587.02</v>
      </c>
    </row>
    <row r="774" spans="1:10" ht="126">
      <c r="A774" s="33">
        <f t="shared" si="23"/>
        <v>770</v>
      </c>
      <c r="B774" s="33" t="s">
        <v>208</v>
      </c>
      <c r="C774" s="33" t="s">
        <v>1739</v>
      </c>
      <c r="D774" s="104" t="s">
        <v>1740</v>
      </c>
      <c r="E774" s="33" t="s">
        <v>211</v>
      </c>
      <c r="F774" s="33"/>
      <c r="G774" s="33" t="s">
        <v>212</v>
      </c>
      <c r="H774" s="131">
        <v>699</v>
      </c>
      <c r="I774" s="35">
        <v>0.02</v>
      </c>
      <c r="J774" s="126">
        <f t="shared" ref="J774:J837" si="24">H774*(1-I774)</f>
        <v>685.02</v>
      </c>
    </row>
    <row r="775" spans="1:10" ht="110.25">
      <c r="A775" s="33">
        <f t="shared" ref="A775:A838" si="25">A774+1</f>
        <v>771</v>
      </c>
      <c r="B775" s="33" t="s">
        <v>208</v>
      </c>
      <c r="C775" s="33" t="s">
        <v>1741</v>
      </c>
      <c r="D775" s="104" t="s">
        <v>1742</v>
      </c>
      <c r="E775" s="33" t="s">
        <v>211</v>
      </c>
      <c r="F775" s="33"/>
      <c r="G775" s="33" t="s">
        <v>212</v>
      </c>
      <c r="H775" s="131">
        <v>699</v>
      </c>
      <c r="I775" s="35">
        <v>0.02</v>
      </c>
      <c r="J775" s="126">
        <f t="shared" si="24"/>
        <v>685.02</v>
      </c>
    </row>
    <row r="776" spans="1:10" ht="126">
      <c r="A776" s="33">
        <f t="shared" si="25"/>
        <v>772</v>
      </c>
      <c r="B776" s="33" t="s">
        <v>208</v>
      </c>
      <c r="C776" s="33" t="s">
        <v>1743</v>
      </c>
      <c r="D776" s="104" t="s">
        <v>1744</v>
      </c>
      <c r="E776" s="33" t="s">
        <v>211</v>
      </c>
      <c r="F776" s="33"/>
      <c r="G776" s="33" t="s">
        <v>212</v>
      </c>
      <c r="H776" s="131">
        <v>799</v>
      </c>
      <c r="I776" s="35">
        <v>0.02</v>
      </c>
      <c r="J776" s="126">
        <f t="shared" si="24"/>
        <v>783.02</v>
      </c>
    </row>
    <row r="777" spans="1:10" ht="141.75">
      <c r="A777" s="33">
        <f t="shared" si="25"/>
        <v>773</v>
      </c>
      <c r="B777" s="33" t="s">
        <v>208</v>
      </c>
      <c r="C777" s="33" t="s">
        <v>1745</v>
      </c>
      <c r="D777" s="104" t="s">
        <v>1746</v>
      </c>
      <c r="E777" s="33" t="s">
        <v>211</v>
      </c>
      <c r="F777" s="33"/>
      <c r="G777" s="33" t="s">
        <v>212</v>
      </c>
      <c r="H777" s="131">
        <v>899</v>
      </c>
      <c r="I777" s="35">
        <v>0.02</v>
      </c>
      <c r="J777" s="126">
        <f t="shared" si="24"/>
        <v>881.02</v>
      </c>
    </row>
    <row r="778" spans="1:10" ht="141.75">
      <c r="A778" s="33">
        <f t="shared" si="25"/>
        <v>774</v>
      </c>
      <c r="B778" s="33" t="s">
        <v>208</v>
      </c>
      <c r="C778" s="33" t="s">
        <v>1747</v>
      </c>
      <c r="D778" s="104" t="s">
        <v>1748</v>
      </c>
      <c r="E778" s="33" t="s">
        <v>211</v>
      </c>
      <c r="F778" s="33"/>
      <c r="G778" s="33" t="s">
        <v>212</v>
      </c>
      <c r="H778" s="131">
        <v>999</v>
      </c>
      <c r="I778" s="35">
        <v>0.02</v>
      </c>
      <c r="J778" s="126">
        <f t="shared" si="24"/>
        <v>979.02</v>
      </c>
    </row>
    <row r="779" spans="1:10" ht="110.25">
      <c r="A779" s="33">
        <f t="shared" si="25"/>
        <v>775</v>
      </c>
      <c r="B779" s="33" t="s">
        <v>208</v>
      </c>
      <c r="C779" s="33" t="s">
        <v>1749</v>
      </c>
      <c r="D779" s="104" t="s">
        <v>1750</v>
      </c>
      <c r="E779" s="33" t="s">
        <v>211</v>
      </c>
      <c r="F779" s="33"/>
      <c r="G779" s="33" t="s">
        <v>212</v>
      </c>
      <c r="H779" s="131">
        <v>1199</v>
      </c>
      <c r="I779" s="35">
        <v>0.02</v>
      </c>
      <c r="J779" s="126">
        <f t="shared" si="24"/>
        <v>1175.02</v>
      </c>
    </row>
    <row r="780" spans="1:10" ht="126">
      <c r="A780" s="33">
        <f t="shared" si="25"/>
        <v>776</v>
      </c>
      <c r="B780" s="33" t="s">
        <v>208</v>
      </c>
      <c r="C780" s="33" t="s">
        <v>1751</v>
      </c>
      <c r="D780" s="104" t="s">
        <v>1752</v>
      </c>
      <c r="E780" s="33" t="s">
        <v>211</v>
      </c>
      <c r="F780" s="33"/>
      <c r="G780" s="33" t="s">
        <v>212</v>
      </c>
      <c r="H780" s="131">
        <v>1349</v>
      </c>
      <c r="I780" s="35">
        <v>0.02</v>
      </c>
      <c r="J780" s="126">
        <f t="shared" si="24"/>
        <v>1322.02</v>
      </c>
    </row>
    <row r="781" spans="1:10" ht="189">
      <c r="A781" s="33">
        <f t="shared" si="25"/>
        <v>777</v>
      </c>
      <c r="B781" s="33" t="s">
        <v>208</v>
      </c>
      <c r="C781" s="33" t="s">
        <v>1753</v>
      </c>
      <c r="D781" s="104" t="s">
        <v>1754</v>
      </c>
      <c r="E781" s="33" t="s">
        <v>211</v>
      </c>
      <c r="F781" s="33"/>
      <c r="G781" s="33" t="s">
        <v>212</v>
      </c>
      <c r="H781" s="131">
        <v>1349</v>
      </c>
      <c r="I781" s="35">
        <v>0.02</v>
      </c>
      <c r="J781" s="126">
        <f t="shared" si="24"/>
        <v>1322.02</v>
      </c>
    </row>
    <row r="782" spans="1:10" ht="47.25">
      <c r="A782" s="33">
        <f t="shared" si="25"/>
        <v>778</v>
      </c>
      <c r="B782" s="33" t="s">
        <v>208</v>
      </c>
      <c r="C782" s="33" t="s">
        <v>1755</v>
      </c>
      <c r="D782" s="104" t="s">
        <v>1756</v>
      </c>
      <c r="E782" s="33" t="s">
        <v>211</v>
      </c>
      <c r="F782" s="33"/>
      <c r="G782" s="33" t="s">
        <v>212</v>
      </c>
      <c r="H782" s="131">
        <v>449</v>
      </c>
      <c r="I782" s="35">
        <v>0.02</v>
      </c>
      <c r="J782" s="126">
        <f t="shared" si="24"/>
        <v>440.02</v>
      </c>
    </row>
    <row r="783" spans="1:10" ht="31.5">
      <c r="A783" s="33">
        <f t="shared" si="25"/>
        <v>779</v>
      </c>
      <c r="B783" s="33" t="s">
        <v>208</v>
      </c>
      <c r="C783" s="33" t="s">
        <v>1757</v>
      </c>
      <c r="D783" s="104" t="s">
        <v>1758</v>
      </c>
      <c r="E783" s="33" t="s">
        <v>211</v>
      </c>
      <c r="F783" s="33"/>
      <c r="G783" s="33" t="s">
        <v>212</v>
      </c>
      <c r="H783" s="131">
        <v>4265</v>
      </c>
      <c r="I783" s="35">
        <v>0.02</v>
      </c>
      <c r="J783" s="126">
        <f t="shared" si="24"/>
        <v>4179.7</v>
      </c>
    </row>
    <row r="784" spans="1:10" ht="31.5">
      <c r="A784" s="33">
        <f t="shared" si="25"/>
        <v>780</v>
      </c>
      <c r="B784" s="33" t="s">
        <v>208</v>
      </c>
      <c r="C784" s="33" t="s">
        <v>1759</v>
      </c>
      <c r="D784" s="104" t="s">
        <v>1760</v>
      </c>
      <c r="E784" s="33" t="s">
        <v>211</v>
      </c>
      <c r="F784" s="33"/>
      <c r="G784" s="33" t="s">
        <v>212</v>
      </c>
      <c r="H784" s="131">
        <v>21299</v>
      </c>
      <c r="I784" s="35">
        <v>0.02</v>
      </c>
      <c r="J784" s="126">
        <f t="shared" si="24"/>
        <v>20873.02</v>
      </c>
    </row>
    <row r="785" spans="1:10" ht="47.25">
      <c r="A785" s="33">
        <f t="shared" si="25"/>
        <v>781</v>
      </c>
      <c r="B785" s="33" t="s">
        <v>208</v>
      </c>
      <c r="C785" s="33" t="s">
        <v>1761</v>
      </c>
      <c r="D785" s="104" t="s">
        <v>1762</v>
      </c>
      <c r="E785" s="33" t="s">
        <v>211</v>
      </c>
      <c r="F785" s="33"/>
      <c r="G785" s="33" t="s">
        <v>212</v>
      </c>
      <c r="H785" s="131">
        <v>449</v>
      </c>
      <c r="I785" s="35">
        <v>0.02</v>
      </c>
      <c r="J785" s="126">
        <f t="shared" si="24"/>
        <v>440.02</v>
      </c>
    </row>
    <row r="786" spans="1:10" ht="31.5">
      <c r="A786" s="33">
        <f t="shared" si="25"/>
        <v>782</v>
      </c>
      <c r="B786" s="33" t="s">
        <v>208</v>
      </c>
      <c r="C786" s="33" t="s">
        <v>1763</v>
      </c>
      <c r="D786" s="104" t="s">
        <v>1764</v>
      </c>
      <c r="E786" s="33" t="s">
        <v>211</v>
      </c>
      <c r="F786" s="33"/>
      <c r="G786" s="33" t="s">
        <v>212</v>
      </c>
      <c r="H786" s="131">
        <v>4265</v>
      </c>
      <c r="I786" s="35">
        <v>0.02</v>
      </c>
      <c r="J786" s="126">
        <f t="shared" si="24"/>
        <v>4179.7</v>
      </c>
    </row>
    <row r="787" spans="1:10" ht="31.5">
      <c r="A787" s="33">
        <f t="shared" si="25"/>
        <v>783</v>
      </c>
      <c r="B787" s="33" t="s">
        <v>208</v>
      </c>
      <c r="C787" s="33" t="s">
        <v>1765</v>
      </c>
      <c r="D787" s="104" t="s">
        <v>1766</v>
      </c>
      <c r="E787" s="33" t="s">
        <v>211</v>
      </c>
      <c r="F787" s="33"/>
      <c r="G787" s="33" t="s">
        <v>212</v>
      </c>
      <c r="H787" s="131">
        <v>21299</v>
      </c>
      <c r="I787" s="35">
        <v>0.02</v>
      </c>
      <c r="J787" s="126">
        <f t="shared" si="24"/>
        <v>20873.02</v>
      </c>
    </row>
    <row r="788" spans="1:10" ht="47.25">
      <c r="A788" s="33">
        <f t="shared" si="25"/>
        <v>784</v>
      </c>
      <c r="B788" s="33" t="s">
        <v>208</v>
      </c>
      <c r="C788" s="33" t="s">
        <v>1767</v>
      </c>
      <c r="D788" s="104" t="s">
        <v>1768</v>
      </c>
      <c r="E788" s="33" t="s">
        <v>211</v>
      </c>
      <c r="F788" s="33"/>
      <c r="G788" s="33" t="s">
        <v>212</v>
      </c>
      <c r="H788" s="131">
        <v>549</v>
      </c>
      <c r="I788" s="35">
        <v>0.02</v>
      </c>
      <c r="J788" s="126">
        <f t="shared" si="24"/>
        <v>538.02</v>
      </c>
    </row>
    <row r="789" spans="1:10" ht="31.5">
      <c r="A789" s="33">
        <f t="shared" si="25"/>
        <v>785</v>
      </c>
      <c r="B789" s="33" t="s">
        <v>208</v>
      </c>
      <c r="C789" s="33" t="s">
        <v>1769</v>
      </c>
      <c r="D789" s="104" t="s">
        <v>1770</v>
      </c>
      <c r="E789" s="33" t="s">
        <v>211</v>
      </c>
      <c r="F789" s="33"/>
      <c r="G789" s="33" t="s">
        <v>212</v>
      </c>
      <c r="H789" s="131">
        <v>5215</v>
      </c>
      <c r="I789" s="35">
        <v>0.02</v>
      </c>
      <c r="J789" s="126">
        <f t="shared" si="24"/>
        <v>5110.7</v>
      </c>
    </row>
    <row r="790" spans="1:10" ht="31.5">
      <c r="A790" s="33">
        <f t="shared" si="25"/>
        <v>786</v>
      </c>
      <c r="B790" s="33" t="s">
        <v>208</v>
      </c>
      <c r="C790" s="33" t="s">
        <v>1771</v>
      </c>
      <c r="D790" s="104" t="s">
        <v>1772</v>
      </c>
      <c r="E790" s="33" t="s">
        <v>211</v>
      </c>
      <c r="F790" s="33"/>
      <c r="G790" s="33" t="s">
        <v>212</v>
      </c>
      <c r="H790" s="131">
        <v>25999</v>
      </c>
      <c r="I790" s="35">
        <v>0.02</v>
      </c>
      <c r="J790" s="126">
        <f t="shared" si="24"/>
        <v>25479.02</v>
      </c>
    </row>
    <row r="791" spans="1:10" ht="47.25">
      <c r="A791" s="33">
        <f t="shared" si="25"/>
        <v>787</v>
      </c>
      <c r="B791" s="33" t="s">
        <v>208</v>
      </c>
      <c r="C791" s="33" t="s">
        <v>1773</v>
      </c>
      <c r="D791" s="104" t="s">
        <v>1774</v>
      </c>
      <c r="E791" s="33" t="s">
        <v>211</v>
      </c>
      <c r="F791" s="33"/>
      <c r="G791" s="33" t="s">
        <v>212</v>
      </c>
      <c r="H791" s="131">
        <v>549</v>
      </c>
      <c r="I791" s="35">
        <v>0.02</v>
      </c>
      <c r="J791" s="126">
        <f t="shared" si="24"/>
        <v>538.02</v>
      </c>
    </row>
    <row r="792" spans="1:10" ht="31.5">
      <c r="A792" s="33">
        <f t="shared" si="25"/>
        <v>788</v>
      </c>
      <c r="B792" s="33" t="s">
        <v>208</v>
      </c>
      <c r="C792" s="33" t="s">
        <v>1775</v>
      </c>
      <c r="D792" s="104" t="s">
        <v>1776</v>
      </c>
      <c r="E792" s="33" t="s">
        <v>211</v>
      </c>
      <c r="F792" s="33"/>
      <c r="G792" s="33" t="s">
        <v>212</v>
      </c>
      <c r="H792" s="131">
        <v>5215</v>
      </c>
      <c r="I792" s="35">
        <v>0.02</v>
      </c>
      <c r="J792" s="126">
        <f t="shared" si="24"/>
        <v>5110.7</v>
      </c>
    </row>
    <row r="793" spans="1:10" ht="31.5">
      <c r="A793" s="33">
        <f t="shared" si="25"/>
        <v>789</v>
      </c>
      <c r="B793" s="33" t="s">
        <v>208</v>
      </c>
      <c r="C793" s="33" t="s">
        <v>1777</v>
      </c>
      <c r="D793" s="104" t="s">
        <v>1778</v>
      </c>
      <c r="E793" s="33" t="s">
        <v>211</v>
      </c>
      <c r="F793" s="33"/>
      <c r="G793" s="33" t="s">
        <v>212</v>
      </c>
      <c r="H793" s="131">
        <v>25999</v>
      </c>
      <c r="I793" s="35">
        <v>0.02</v>
      </c>
      <c r="J793" s="126">
        <f t="shared" si="24"/>
        <v>25479.02</v>
      </c>
    </row>
    <row r="794" spans="1:10" ht="63">
      <c r="A794" s="33">
        <f t="shared" si="25"/>
        <v>790</v>
      </c>
      <c r="B794" s="33" t="s">
        <v>208</v>
      </c>
      <c r="C794" s="33" t="s">
        <v>1779</v>
      </c>
      <c r="D794" s="104" t="s">
        <v>1780</v>
      </c>
      <c r="E794" s="33" t="s">
        <v>211</v>
      </c>
      <c r="F794" s="33"/>
      <c r="G794" s="33" t="s">
        <v>212</v>
      </c>
      <c r="H794" s="131">
        <v>5025</v>
      </c>
      <c r="I794" s="35">
        <v>0.02</v>
      </c>
      <c r="J794" s="126">
        <f t="shared" si="24"/>
        <v>4924.5</v>
      </c>
    </row>
    <row r="795" spans="1:10" ht="47.25">
      <c r="A795" s="33">
        <f t="shared" si="25"/>
        <v>791</v>
      </c>
      <c r="B795" s="33" t="s">
        <v>208</v>
      </c>
      <c r="C795" s="33" t="s">
        <v>1781</v>
      </c>
      <c r="D795" s="104" t="s">
        <v>1782</v>
      </c>
      <c r="E795" s="33" t="s">
        <v>211</v>
      </c>
      <c r="F795" s="33"/>
      <c r="G795" s="33" t="s">
        <v>212</v>
      </c>
      <c r="H795" s="131">
        <v>599</v>
      </c>
      <c r="I795" s="35">
        <v>0.02</v>
      </c>
      <c r="J795" s="126">
        <f t="shared" si="24"/>
        <v>587.02</v>
      </c>
    </row>
    <row r="796" spans="1:10" ht="31.5">
      <c r="A796" s="33">
        <f t="shared" si="25"/>
        <v>792</v>
      </c>
      <c r="B796" s="33" t="s">
        <v>208</v>
      </c>
      <c r="C796" s="33" t="s">
        <v>1783</v>
      </c>
      <c r="D796" s="104" t="s">
        <v>1784</v>
      </c>
      <c r="E796" s="33" t="s">
        <v>211</v>
      </c>
      <c r="F796" s="33"/>
      <c r="G796" s="33" t="s">
        <v>212</v>
      </c>
      <c r="H796" s="131">
        <v>5690</v>
      </c>
      <c r="I796" s="35">
        <v>0.02</v>
      </c>
      <c r="J796" s="126">
        <f t="shared" si="24"/>
        <v>5576.2</v>
      </c>
    </row>
    <row r="797" spans="1:10" ht="31.5">
      <c r="A797" s="33">
        <f t="shared" si="25"/>
        <v>793</v>
      </c>
      <c r="B797" s="33" t="s">
        <v>208</v>
      </c>
      <c r="C797" s="33" t="s">
        <v>1785</v>
      </c>
      <c r="D797" s="104" t="s">
        <v>1786</v>
      </c>
      <c r="E797" s="33" t="s">
        <v>211</v>
      </c>
      <c r="F797" s="33"/>
      <c r="G797" s="33" t="s">
        <v>212</v>
      </c>
      <c r="H797" s="131">
        <v>28399</v>
      </c>
      <c r="I797" s="35">
        <v>0.02</v>
      </c>
      <c r="J797" s="126">
        <f t="shared" si="24"/>
        <v>27831.02</v>
      </c>
    </row>
    <row r="798" spans="1:10" ht="47.25">
      <c r="A798" s="33">
        <f t="shared" si="25"/>
        <v>794</v>
      </c>
      <c r="B798" s="33" t="s">
        <v>208</v>
      </c>
      <c r="C798" s="33" t="s">
        <v>1787</v>
      </c>
      <c r="D798" s="104" t="s">
        <v>1788</v>
      </c>
      <c r="E798" s="33" t="s">
        <v>211</v>
      </c>
      <c r="F798" s="33"/>
      <c r="G798" s="33" t="s">
        <v>212</v>
      </c>
      <c r="H798" s="131">
        <v>599</v>
      </c>
      <c r="I798" s="35">
        <v>0.02</v>
      </c>
      <c r="J798" s="126">
        <f t="shared" si="24"/>
        <v>587.02</v>
      </c>
    </row>
    <row r="799" spans="1:10" ht="31.5">
      <c r="A799" s="33">
        <f t="shared" si="25"/>
        <v>795</v>
      </c>
      <c r="B799" s="33" t="s">
        <v>208</v>
      </c>
      <c r="C799" s="33" t="s">
        <v>1789</v>
      </c>
      <c r="D799" s="104" t="s">
        <v>1790</v>
      </c>
      <c r="E799" s="33" t="s">
        <v>211</v>
      </c>
      <c r="F799" s="33"/>
      <c r="G799" s="33" t="s">
        <v>212</v>
      </c>
      <c r="H799" s="131">
        <v>5690</v>
      </c>
      <c r="I799" s="35">
        <v>0.02</v>
      </c>
      <c r="J799" s="126">
        <f t="shared" si="24"/>
        <v>5576.2</v>
      </c>
    </row>
    <row r="800" spans="1:10" ht="31.5">
      <c r="A800" s="33">
        <f t="shared" si="25"/>
        <v>796</v>
      </c>
      <c r="B800" s="33" t="s">
        <v>208</v>
      </c>
      <c r="C800" s="33" t="s">
        <v>1791</v>
      </c>
      <c r="D800" s="104" t="s">
        <v>1792</v>
      </c>
      <c r="E800" s="33" t="s">
        <v>211</v>
      </c>
      <c r="F800" s="33"/>
      <c r="G800" s="33" t="s">
        <v>212</v>
      </c>
      <c r="H800" s="131">
        <v>28399</v>
      </c>
      <c r="I800" s="35">
        <v>0.02</v>
      </c>
      <c r="J800" s="126">
        <f t="shared" si="24"/>
        <v>27831.02</v>
      </c>
    </row>
    <row r="801" spans="1:10" ht="78.75">
      <c r="A801" s="33">
        <f t="shared" si="25"/>
        <v>797</v>
      </c>
      <c r="B801" s="33" t="s">
        <v>208</v>
      </c>
      <c r="C801" s="33" t="s">
        <v>1793</v>
      </c>
      <c r="D801" s="104" t="s">
        <v>1794</v>
      </c>
      <c r="E801" s="33" t="s">
        <v>211</v>
      </c>
      <c r="F801" s="33"/>
      <c r="G801" s="33" t="s">
        <v>212</v>
      </c>
      <c r="H801" s="131">
        <v>449</v>
      </c>
      <c r="I801" s="35">
        <v>0.02</v>
      </c>
      <c r="J801" s="126">
        <f t="shared" si="24"/>
        <v>440.02</v>
      </c>
    </row>
    <row r="802" spans="1:10" ht="15.75">
      <c r="A802" s="33">
        <f t="shared" si="25"/>
        <v>798</v>
      </c>
      <c r="B802" s="33" t="s">
        <v>208</v>
      </c>
      <c r="C802" s="33" t="s">
        <v>1795</v>
      </c>
      <c r="D802" s="104" t="s">
        <v>1796</v>
      </c>
      <c r="E802" s="33" t="s">
        <v>211</v>
      </c>
      <c r="F802" s="33"/>
      <c r="G802" s="33" t="s">
        <v>212</v>
      </c>
      <c r="H802" s="131">
        <v>4265</v>
      </c>
      <c r="I802" s="35">
        <v>0.02</v>
      </c>
      <c r="J802" s="126">
        <f t="shared" si="24"/>
        <v>4179.7</v>
      </c>
    </row>
    <row r="803" spans="1:10" ht="15.75">
      <c r="A803" s="33">
        <f t="shared" si="25"/>
        <v>799</v>
      </c>
      <c r="B803" s="33" t="s">
        <v>208</v>
      </c>
      <c r="C803" s="33" t="s">
        <v>1797</v>
      </c>
      <c r="D803" s="104" t="s">
        <v>1798</v>
      </c>
      <c r="E803" s="33" t="s">
        <v>211</v>
      </c>
      <c r="F803" s="33"/>
      <c r="G803" s="33" t="s">
        <v>212</v>
      </c>
      <c r="H803" s="131">
        <v>21299</v>
      </c>
      <c r="I803" s="35">
        <v>0.02</v>
      </c>
      <c r="J803" s="126">
        <f t="shared" si="24"/>
        <v>20873.02</v>
      </c>
    </row>
    <row r="804" spans="1:10" ht="78.75">
      <c r="A804" s="33">
        <f t="shared" si="25"/>
        <v>800</v>
      </c>
      <c r="B804" s="33" t="s">
        <v>208</v>
      </c>
      <c r="C804" s="33" t="s">
        <v>1799</v>
      </c>
      <c r="D804" s="104" t="s">
        <v>1800</v>
      </c>
      <c r="E804" s="33" t="s">
        <v>211</v>
      </c>
      <c r="F804" s="33"/>
      <c r="G804" s="33" t="s">
        <v>212</v>
      </c>
      <c r="H804" s="131">
        <v>449</v>
      </c>
      <c r="I804" s="35">
        <v>0.02</v>
      </c>
      <c r="J804" s="126">
        <f t="shared" si="24"/>
        <v>440.02</v>
      </c>
    </row>
    <row r="805" spans="1:10" ht="15.75">
      <c r="A805" s="33">
        <f t="shared" si="25"/>
        <v>801</v>
      </c>
      <c r="B805" s="33" t="s">
        <v>208</v>
      </c>
      <c r="C805" s="33" t="s">
        <v>1801</v>
      </c>
      <c r="D805" s="104" t="s">
        <v>1802</v>
      </c>
      <c r="E805" s="33" t="s">
        <v>211</v>
      </c>
      <c r="F805" s="33"/>
      <c r="G805" s="33" t="s">
        <v>212</v>
      </c>
      <c r="H805" s="131">
        <v>4265</v>
      </c>
      <c r="I805" s="35">
        <v>0.02</v>
      </c>
      <c r="J805" s="126">
        <f t="shared" si="24"/>
        <v>4179.7</v>
      </c>
    </row>
    <row r="806" spans="1:10" ht="15.75">
      <c r="A806" s="33">
        <f t="shared" si="25"/>
        <v>802</v>
      </c>
      <c r="B806" s="33" t="s">
        <v>208</v>
      </c>
      <c r="C806" s="33" t="s">
        <v>1803</v>
      </c>
      <c r="D806" s="104" t="s">
        <v>1804</v>
      </c>
      <c r="E806" s="33" t="s">
        <v>211</v>
      </c>
      <c r="F806" s="33"/>
      <c r="G806" s="33" t="s">
        <v>212</v>
      </c>
      <c r="H806" s="131">
        <v>21299</v>
      </c>
      <c r="I806" s="35">
        <v>0.02</v>
      </c>
      <c r="J806" s="126">
        <f t="shared" si="24"/>
        <v>20873.02</v>
      </c>
    </row>
    <row r="807" spans="1:10" ht="78.75">
      <c r="A807" s="33">
        <f t="shared" si="25"/>
        <v>803</v>
      </c>
      <c r="B807" s="33" t="s">
        <v>208</v>
      </c>
      <c r="C807" s="33" t="s">
        <v>1805</v>
      </c>
      <c r="D807" s="104" t="s">
        <v>1806</v>
      </c>
      <c r="E807" s="33" t="s">
        <v>211</v>
      </c>
      <c r="F807" s="33"/>
      <c r="G807" s="33" t="s">
        <v>212</v>
      </c>
      <c r="H807" s="131">
        <v>549</v>
      </c>
      <c r="I807" s="35">
        <v>0.02</v>
      </c>
      <c r="J807" s="126">
        <f t="shared" si="24"/>
        <v>538.02</v>
      </c>
    </row>
    <row r="808" spans="1:10" ht="15.75">
      <c r="A808" s="33">
        <f t="shared" si="25"/>
        <v>804</v>
      </c>
      <c r="B808" s="33" t="s">
        <v>208</v>
      </c>
      <c r="C808" s="33" t="s">
        <v>1807</v>
      </c>
      <c r="D808" s="104" t="s">
        <v>1808</v>
      </c>
      <c r="E808" s="33" t="s">
        <v>211</v>
      </c>
      <c r="F808" s="33"/>
      <c r="G808" s="33" t="s">
        <v>212</v>
      </c>
      <c r="H808" s="131">
        <v>5215</v>
      </c>
      <c r="I808" s="35">
        <v>0.02</v>
      </c>
      <c r="J808" s="126">
        <f t="shared" si="24"/>
        <v>5110.7</v>
      </c>
    </row>
    <row r="809" spans="1:10" ht="15.75">
      <c r="A809" s="33">
        <f t="shared" si="25"/>
        <v>805</v>
      </c>
      <c r="B809" s="33" t="s">
        <v>208</v>
      </c>
      <c r="C809" s="33" t="s">
        <v>1809</v>
      </c>
      <c r="D809" s="104" t="s">
        <v>1810</v>
      </c>
      <c r="E809" s="33" t="s">
        <v>211</v>
      </c>
      <c r="F809" s="33"/>
      <c r="G809" s="33" t="s">
        <v>212</v>
      </c>
      <c r="H809" s="131">
        <v>25999</v>
      </c>
      <c r="I809" s="35">
        <v>0.02</v>
      </c>
      <c r="J809" s="126">
        <f t="shared" si="24"/>
        <v>25479.02</v>
      </c>
    </row>
    <row r="810" spans="1:10" ht="63">
      <c r="A810" s="33">
        <f t="shared" si="25"/>
        <v>806</v>
      </c>
      <c r="B810" s="33" t="s">
        <v>208</v>
      </c>
      <c r="C810" s="33" t="s">
        <v>1811</v>
      </c>
      <c r="D810" s="104" t="s">
        <v>1812</v>
      </c>
      <c r="E810" s="33" t="s">
        <v>211</v>
      </c>
      <c r="F810" s="33"/>
      <c r="G810" s="33" t="s">
        <v>212</v>
      </c>
      <c r="H810" s="131">
        <v>5025</v>
      </c>
      <c r="I810" s="35">
        <v>0.02</v>
      </c>
      <c r="J810" s="126">
        <f t="shared" si="24"/>
        <v>4924.5</v>
      </c>
    </row>
    <row r="811" spans="1:10" ht="78.75">
      <c r="A811" s="33">
        <f t="shared" si="25"/>
        <v>807</v>
      </c>
      <c r="B811" s="33" t="s">
        <v>208</v>
      </c>
      <c r="C811" s="33" t="s">
        <v>1813</v>
      </c>
      <c r="D811" s="104" t="s">
        <v>1814</v>
      </c>
      <c r="E811" s="33" t="s">
        <v>211</v>
      </c>
      <c r="F811" s="33"/>
      <c r="G811" s="33" t="s">
        <v>212</v>
      </c>
      <c r="H811" s="131">
        <v>599</v>
      </c>
      <c r="I811" s="35">
        <v>0.02</v>
      </c>
      <c r="J811" s="126">
        <f t="shared" si="24"/>
        <v>587.02</v>
      </c>
    </row>
    <row r="812" spans="1:10" ht="15.75">
      <c r="A812" s="33">
        <f t="shared" si="25"/>
        <v>808</v>
      </c>
      <c r="B812" s="33" t="s">
        <v>208</v>
      </c>
      <c r="C812" s="33" t="s">
        <v>1815</v>
      </c>
      <c r="D812" s="104" t="s">
        <v>1816</v>
      </c>
      <c r="E812" s="33" t="s">
        <v>211</v>
      </c>
      <c r="F812" s="33"/>
      <c r="G812" s="33" t="s">
        <v>212</v>
      </c>
      <c r="H812" s="131">
        <v>5690</v>
      </c>
      <c r="I812" s="35">
        <v>0.02</v>
      </c>
      <c r="J812" s="126">
        <f t="shared" si="24"/>
        <v>5576.2</v>
      </c>
    </row>
    <row r="813" spans="1:10" ht="15.75">
      <c r="A813" s="33">
        <f t="shared" si="25"/>
        <v>809</v>
      </c>
      <c r="B813" s="33" t="s">
        <v>208</v>
      </c>
      <c r="C813" s="33" t="s">
        <v>1817</v>
      </c>
      <c r="D813" s="104" t="s">
        <v>1818</v>
      </c>
      <c r="E813" s="33" t="s">
        <v>211</v>
      </c>
      <c r="F813" s="33"/>
      <c r="G813" s="33" t="s">
        <v>212</v>
      </c>
      <c r="H813" s="131">
        <v>28399</v>
      </c>
      <c r="I813" s="35">
        <v>0.02</v>
      </c>
      <c r="J813" s="126">
        <f t="shared" si="24"/>
        <v>27831.02</v>
      </c>
    </row>
    <row r="814" spans="1:10" ht="78.75">
      <c r="A814" s="33">
        <f t="shared" si="25"/>
        <v>810</v>
      </c>
      <c r="B814" s="33" t="s">
        <v>208</v>
      </c>
      <c r="C814" s="33" t="s">
        <v>1819</v>
      </c>
      <c r="D814" s="104" t="s">
        <v>1820</v>
      </c>
      <c r="E814" s="33" t="s">
        <v>211</v>
      </c>
      <c r="F814" s="33"/>
      <c r="G814" s="33" t="s">
        <v>212</v>
      </c>
      <c r="H814" s="131">
        <v>599</v>
      </c>
      <c r="I814" s="35">
        <v>0.02</v>
      </c>
      <c r="J814" s="126">
        <f t="shared" si="24"/>
        <v>587.02</v>
      </c>
    </row>
    <row r="815" spans="1:10" ht="15.75">
      <c r="A815" s="33">
        <f t="shared" si="25"/>
        <v>811</v>
      </c>
      <c r="B815" s="33" t="s">
        <v>208</v>
      </c>
      <c r="C815" s="33" t="s">
        <v>1821</v>
      </c>
      <c r="D815" s="104" t="s">
        <v>1822</v>
      </c>
      <c r="E815" s="33" t="s">
        <v>211</v>
      </c>
      <c r="F815" s="33"/>
      <c r="G815" s="33" t="s">
        <v>212</v>
      </c>
      <c r="H815" s="131">
        <v>5690</v>
      </c>
      <c r="I815" s="35">
        <v>0.02</v>
      </c>
      <c r="J815" s="126">
        <f t="shared" si="24"/>
        <v>5576.2</v>
      </c>
    </row>
    <row r="816" spans="1:10" ht="15.75">
      <c r="A816" s="33">
        <f t="shared" si="25"/>
        <v>812</v>
      </c>
      <c r="B816" s="33" t="s">
        <v>208</v>
      </c>
      <c r="C816" s="33" t="s">
        <v>1823</v>
      </c>
      <c r="D816" s="104" t="s">
        <v>1824</v>
      </c>
      <c r="E816" s="33" t="s">
        <v>211</v>
      </c>
      <c r="F816" s="33"/>
      <c r="G816" s="33" t="s">
        <v>212</v>
      </c>
      <c r="H816" s="131">
        <v>28399</v>
      </c>
      <c r="I816" s="35">
        <v>0.02</v>
      </c>
      <c r="J816" s="126">
        <f t="shared" si="24"/>
        <v>27831.02</v>
      </c>
    </row>
    <row r="817" spans="1:10" ht="94.5">
      <c r="A817" s="33">
        <f t="shared" si="25"/>
        <v>813</v>
      </c>
      <c r="B817" s="33" t="s">
        <v>208</v>
      </c>
      <c r="C817" s="33" t="s">
        <v>1825</v>
      </c>
      <c r="D817" s="104" t="s">
        <v>1826</v>
      </c>
      <c r="E817" s="33" t="s">
        <v>211</v>
      </c>
      <c r="F817" s="33"/>
      <c r="G817" s="33" t="s">
        <v>212</v>
      </c>
      <c r="H817" s="131">
        <v>549</v>
      </c>
      <c r="I817" s="35">
        <v>0.02</v>
      </c>
      <c r="J817" s="126">
        <f t="shared" si="24"/>
        <v>538.02</v>
      </c>
    </row>
    <row r="818" spans="1:10" ht="94.5">
      <c r="A818" s="33">
        <f t="shared" si="25"/>
        <v>814</v>
      </c>
      <c r="B818" s="33" t="s">
        <v>208</v>
      </c>
      <c r="C818" s="33" t="s">
        <v>1827</v>
      </c>
      <c r="D818" s="104" t="s">
        <v>1828</v>
      </c>
      <c r="E818" s="33" t="s">
        <v>211</v>
      </c>
      <c r="F818" s="33"/>
      <c r="G818" s="33" t="s">
        <v>212</v>
      </c>
      <c r="H818" s="131">
        <v>5299</v>
      </c>
      <c r="I818" s="35">
        <v>0.02</v>
      </c>
      <c r="J818" s="126">
        <f t="shared" si="24"/>
        <v>5193.0199999999995</v>
      </c>
    </row>
    <row r="819" spans="1:10" ht="94.5">
      <c r="A819" s="33">
        <f t="shared" si="25"/>
        <v>815</v>
      </c>
      <c r="B819" s="33" t="s">
        <v>208</v>
      </c>
      <c r="C819" s="33" t="s">
        <v>1829</v>
      </c>
      <c r="D819" s="104" t="s">
        <v>1830</v>
      </c>
      <c r="E819" s="33" t="s">
        <v>211</v>
      </c>
      <c r="F819" s="33"/>
      <c r="G819" s="33" t="s">
        <v>212</v>
      </c>
      <c r="H819" s="131">
        <v>549</v>
      </c>
      <c r="I819" s="35">
        <v>0.02</v>
      </c>
      <c r="J819" s="126">
        <f t="shared" si="24"/>
        <v>538.02</v>
      </c>
    </row>
    <row r="820" spans="1:10" ht="94.5">
      <c r="A820" s="33">
        <f t="shared" si="25"/>
        <v>816</v>
      </c>
      <c r="B820" s="33" t="s">
        <v>208</v>
      </c>
      <c r="C820" s="33" t="s">
        <v>1831</v>
      </c>
      <c r="D820" s="104" t="s">
        <v>1832</v>
      </c>
      <c r="E820" s="33" t="s">
        <v>211</v>
      </c>
      <c r="F820" s="33"/>
      <c r="G820" s="33" t="s">
        <v>212</v>
      </c>
      <c r="H820" s="131">
        <v>5299</v>
      </c>
      <c r="I820" s="35">
        <v>0.02</v>
      </c>
      <c r="J820" s="126">
        <f t="shared" si="24"/>
        <v>5193.0199999999995</v>
      </c>
    </row>
    <row r="821" spans="1:10" ht="78.75">
      <c r="A821" s="33">
        <f t="shared" si="25"/>
        <v>817</v>
      </c>
      <c r="B821" s="33" t="s">
        <v>208</v>
      </c>
      <c r="C821" s="33" t="s">
        <v>1833</v>
      </c>
      <c r="D821" s="104" t="s">
        <v>1834</v>
      </c>
      <c r="E821" s="33" t="s">
        <v>211</v>
      </c>
      <c r="F821" s="33"/>
      <c r="G821" s="33" t="s">
        <v>212</v>
      </c>
      <c r="H821" s="131">
        <v>649</v>
      </c>
      <c r="I821" s="35">
        <v>0.02</v>
      </c>
      <c r="J821" s="126">
        <f t="shared" si="24"/>
        <v>636.02</v>
      </c>
    </row>
    <row r="822" spans="1:10" ht="63">
      <c r="A822" s="33">
        <f t="shared" si="25"/>
        <v>818</v>
      </c>
      <c r="B822" s="33" t="s">
        <v>208</v>
      </c>
      <c r="C822" s="33" t="s">
        <v>1835</v>
      </c>
      <c r="D822" s="104" t="s">
        <v>1836</v>
      </c>
      <c r="E822" s="33" t="s">
        <v>211</v>
      </c>
      <c r="F822" s="33"/>
      <c r="G822" s="33" t="s">
        <v>212</v>
      </c>
      <c r="H822" s="131">
        <v>599</v>
      </c>
      <c r="I822" s="35">
        <v>0.02</v>
      </c>
      <c r="J822" s="126">
        <f t="shared" si="24"/>
        <v>587.02</v>
      </c>
    </row>
    <row r="823" spans="1:10" ht="141.75">
      <c r="A823" s="33">
        <f t="shared" si="25"/>
        <v>819</v>
      </c>
      <c r="B823" s="33" t="s">
        <v>208</v>
      </c>
      <c r="C823" s="33" t="s">
        <v>1837</v>
      </c>
      <c r="D823" s="104" t="s">
        <v>1838</v>
      </c>
      <c r="E823" s="33" t="s">
        <v>211</v>
      </c>
      <c r="F823" s="33"/>
      <c r="G823" s="33" t="s">
        <v>212</v>
      </c>
      <c r="H823" s="131">
        <v>899</v>
      </c>
      <c r="I823" s="35">
        <v>0.02</v>
      </c>
      <c r="J823" s="126">
        <f t="shared" si="24"/>
        <v>881.02</v>
      </c>
    </row>
    <row r="824" spans="1:10" ht="141.75">
      <c r="A824" s="33">
        <f t="shared" si="25"/>
        <v>820</v>
      </c>
      <c r="B824" s="33" t="s">
        <v>208</v>
      </c>
      <c r="C824" s="33" t="s">
        <v>1839</v>
      </c>
      <c r="D824" s="104" t="s">
        <v>1840</v>
      </c>
      <c r="E824" s="33" t="s">
        <v>211</v>
      </c>
      <c r="F824" s="33"/>
      <c r="G824" s="33" t="s">
        <v>212</v>
      </c>
      <c r="H824" s="131">
        <v>999</v>
      </c>
      <c r="I824" s="35">
        <v>0.02</v>
      </c>
      <c r="J824" s="126">
        <f t="shared" si="24"/>
        <v>979.02</v>
      </c>
    </row>
    <row r="825" spans="1:10" ht="157.5">
      <c r="A825" s="33">
        <f t="shared" si="25"/>
        <v>821</v>
      </c>
      <c r="B825" s="33" t="s">
        <v>208</v>
      </c>
      <c r="C825" s="33" t="s">
        <v>1841</v>
      </c>
      <c r="D825" s="104" t="s">
        <v>1842</v>
      </c>
      <c r="E825" s="33" t="s">
        <v>211</v>
      </c>
      <c r="F825" s="33"/>
      <c r="G825" s="33" t="s">
        <v>212</v>
      </c>
      <c r="H825" s="131">
        <v>1049</v>
      </c>
      <c r="I825" s="35">
        <v>0.02</v>
      </c>
      <c r="J825" s="126">
        <f t="shared" si="24"/>
        <v>1028.02</v>
      </c>
    </row>
    <row r="826" spans="1:10" ht="173.25">
      <c r="A826" s="33">
        <f t="shared" si="25"/>
        <v>822</v>
      </c>
      <c r="B826" s="33" t="s">
        <v>208</v>
      </c>
      <c r="C826" s="33" t="s">
        <v>1843</v>
      </c>
      <c r="D826" s="104" t="s">
        <v>1844</v>
      </c>
      <c r="E826" s="33" t="s">
        <v>211</v>
      </c>
      <c r="F826" s="33"/>
      <c r="G826" s="33" t="s">
        <v>212</v>
      </c>
      <c r="H826" s="131">
        <v>1349</v>
      </c>
      <c r="I826" s="35">
        <v>0.02</v>
      </c>
      <c r="J826" s="126">
        <f t="shared" si="24"/>
        <v>1322.02</v>
      </c>
    </row>
    <row r="827" spans="1:10" ht="157.5">
      <c r="A827" s="33">
        <f t="shared" si="25"/>
        <v>823</v>
      </c>
      <c r="B827" s="33" t="s">
        <v>208</v>
      </c>
      <c r="C827" s="33" t="s">
        <v>1845</v>
      </c>
      <c r="D827" s="104" t="s">
        <v>1846</v>
      </c>
      <c r="E827" s="33" t="s">
        <v>211</v>
      </c>
      <c r="F827" s="33"/>
      <c r="G827" s="33" t="s">
        <v>212</v>
      </c>
      <c r="H827" s="131">
        <v>1149</v>
      </c>
      <c r="I827" s="35">
        <v>0.02</v>
      </c>
      <c r="J827" s="126">
        <f t="shared" si="24"/>
        <v>1126.02</v>
      </c>
    </row>
    <row r="828" spans="1:10" ht="173.25">
      <c r="A828" s="33">
        <f t="shared" si="25"/>
        <v>824</v>
      </c>
      <c r="B828" s="33" t="s">
        <v>208</v>
      </c>
      <c r="C828" s="33" t="s">
        <v>1847</v>
      </c>
      <c r="D828" s="104" t="s">
        <v>1848</v>
      </c>
      <c r="E828" s="33" t="s">
        <v>211</v>
      </c>
      <c r="F828" s="33"/>
      <c r="G828" s="33" t="s">
        <v>212</v>
      </c>
      <c r="H828" s="131">
        <v>1449</v>
      </c>
      <c r="I828" s="35">
        <v>0.02</v>
      </c>
      <c r="J828" s="126">
        <f t="shared" si="24"/>
        <v>1420.02</v>
      </c>
    </row>
    <row r="829" spans="1:10" ht="157.5">
      <c r="A829" s="33">
        <f t="shared" si="25"/>
        <v>825</v>
      </c>
      <c r="B829" s="33" t="s">
        <v>208</v>
      </c>
      <c r="C829" s="33" t="s">
        <v>1849</v>
      </c>
      <c r="D829" s="104" t="s">
        <v>1850</v>
      </c>
      <c r="E829" s="33" t="s">
        <v>211</v>
      </c>
      <c r="F829" s="33"/>
      <c r="G829" s="33" t="s">
        <v>212</v>
      </c>
      <c r="H829" s="131">
        <v>849</v>
      </c>
      <c r="I829" s="35">
        <v>0.02</v>
      </c>
      <c r="J829" s="126">
        <f t="shared" si="24"/>
        <v>832.02</v>
      </c>
    </row>
    <row r="830" spans="1:10" ht="157.5">
      <c r="A830" s="33">
        <f t="shared" si="25"/>
        <v>826</v>
      </c>
      <c r="B830" s="33" t="s">
        <v>208</v>
      </c>
      <c r="C830" s="33" t="s">
        <v>1851</v>
      </c>
      <c r="D830" s="104" t="s">
        <v>1852</v>
      </c>
      <c r="E830" s="33" t="s">
        <v>211</v>
      </c>
      <c r="F830" s="33"/>
      <c r="G830" s="33" t="s">
        <v>212</v>
      </c>
      <c r="H830" s="131">
        <v>899</v>
      </c>
      <c r="I830" s="35">
        <v>0.02</v>
      </c>
      <c r="J830" s="126">
        <f t="shared" si="24"/>
        <v>881.02</v>
      </c>
    </row>
    <row r="831" spans="1:10" ht="173.25">
      <c r="A831" s="33">
        <f t="shared" si="25"/>
        <v>827</v>
      </c>
      <c r="B831" s="33" t="s">
        <v>208</v>
      </c>
      <c r="C831" s="33" t="s">
        <v>1853</v>
      </c>
      <c r="D831" s="104" t="s">
        <v>1854</v>
      </c>
      <c r="E831" s="33" t="s">
        <v>211</v>
      </c>
      <c r="F831" s="33"/>
      <c r="G831" s="33" t="s">
        <v>212</v>
      </c>
      <c r="H831" s="131">
        <v>999</v>
      </c>
      <c r="I831" s="35">
        <v>0.02</v>
      </c>
      <c r="J831" s="126">
        <f t="shared" si="24"/>
        <v>979.02</v>
      </c>
    </row>
    <row r="832" spans="1:10" ht="173.25">
      <c r="A832" s="33">
        <f t="shared" si="25"/>
        <v>828</v>
      </c>
      <c r="B832" s="33" t="s">
        <v>208</v>
      </c>
      <c r="C832" s="33" t="s">
        <v>1855</v>
      </c>
      <c r="D832" s="104" t="s">
        <v>1856</v>
      </c>
      <c r="E832" s="33" t="s">
        <v>211</v>
      </c>
      <c r="F832" s="33"/>
      <c r="G832" s="33" t="s">
        <v>212</v>
      </c>
      <c r="H832" s="131">
        <v>1049</v>
      </c>
      <c r="I832" s="35">
        <v>0.02</v>
      </c>
      <c r="J832" s="126">
        <f t="shared" si="24"/>
        <v>1028.02</v>
      </c>
    </row>
    <row r="833" spans="1:10" ht="157.5">
      <c r="A833" s="33">
        <f t="shared" si="25"/>
        <v>829</v>
      </c>
      <c r="B833" s="33" t="s">
        <v>208</v>
      </c>
      <c r="C833" s="33" t="s">
        <v>1857</v>
      </c>
      <c r="D833" s="104" t="s">
        <v>1858</v>
      </c>
      <c r="E833" s="33" t="s">
        <v>211</v>
      </c>
      <c r="F833" s="33"/>
      <c r="G833" s="33" t="s">
        <v>212</v>
      </c>
      <c r="H833" s="131">
        <v>1099</v>
      </c>
      <c r="I833" s="35">
        <v>0.02</v>
      </c>
      <c r="J833" s="126">
        <f t="shared" si="24"/>
        <v>1077.02</v>
      </c>
    </row>
    <row r="834" spans="1:10" ht="173.25">
      <c r="A834" s="33">
        <f t="shared" si="25"/>
        <v>830</v>
      </c>
      <c r="B834" s="33" t="s">
        <v>208</v>
      </c>
      <c r="C834" s="33" t="s">
        <v>1859</v>
      </c>
      <c r="D834" s="104" t="s">
        <v>1860</v>
      </c>
      <c r="E834" s="33" t="s">
        <v>211</v>
      </c>
      <c r="F834" s="33"/>
      <c r="G834" s="33" t="s">
        <v>212</v>
      </c>
      <c r="H834" s="131">
        <v>1249</v>
      </c>
      <c r="I834" s="35">
        <v>0.02</v>
      </c>
      <c r="J834" s="126">
        <f t="shared" si="24"/>
        <v>1224.02</v>
      </c>
    </row>
    <row r="835" spans="1:10" ht="173.25">
      <c r="A835" s="33">
        <f t="shared" si="25"/>
        <v>831</v>
      </c>
      <c r="B835" s="33" t="s">
        <v>208</v>
      </c>
      <c r="C835" s="33" t="s">
        <v>1861</v>
      </c>
      <c r="D835" s="104" t="s">
        <v>1862</v>
      </c>
      <c r="E835" s="33" t="s">
        <v>211</v>
      </c>
      <c r="F835" s="33"/>
      <c r="G835" s="33" t="s">
        <v>212</v>
      </c>
      <c r="H835" s="131">
        <v>1349</v>
      </c>
      <c r="I835" s="35">
        <v>0.02</v>
      </c>
      <c r="J835" s="126">
        <f t="shared" si="24"/>
        <v>1322.02</v>
      </c>
    </row>
    <row r="836" spans="1:10" ht="204.75">
      <c r="A836" s="33">
        <f t="shared" si="25"/>
        <v>832</v>
      </c>
      <c r="B836" s="33" t="s">
        <v>208</v>
      </c>
      <c r="C836" s="33" t="s">
        <v>1863</v>
      </c>
      <c r="D836" s="104" t="s">
        <v>1864</v>
      </c>
      <c r="E836" s="33" t="s">
        <v>211</v>
      </c>
      <c r="F836" s="33"/>
      <c r="G836" s="33" t="s">
        <v>212</v>
      </c>
      <c r="H836" s="131">
        <v>1349</v>
      </c>
      <c r="I836" s="35">
        <v>0.02</v>
      </c>
      <c r="J836" s="126">
        <f t="shared" si="24"/>
        <v>1322.02</v>
      </c>
    </row>
    <row r="837" spans="1:10" ht="157.5">
      <c r="A837" s="33">
        <f t="shared" si="25"/>
        <v>833</v>
      </c>
      <c r="B837" s="33" t="s">
        <v>208</v>
      </c>
      <c r="C837" s="33" t="s">
        <v>1865</v>
      </c>
      <c r="D837" s="104" t="s">
        <v>1866</v>
      </c>
      <c r="E837" s="33" t="s">
        <v>211</v>
      </c>
      <c r="F837" s="33"/>
      <c r="G837" s="33" t="s">
        <v>212</v>
      </c>
      <c r="H837" s="131">
        <v>1349</v>
      </c>
      <c r="I837" s="35">
        <v>0.02</v>
      </c>
      <c r="J837" s="126">
        <f t="shared" si="24"/>
        <v>1322.02</v>
      </c>
    </row>
    <row r="838" spans="1:10" ht="141.75">
      <c r="A838" s="33">
        <f t="shared" si="25"/>
        <v>834</v>
      </c>
      <c r="B838" s="33" t="s">
        <v>208</v>
      </c>
      <c r="C838" s="33" t="s">
        <v>1867</v>
      </c>
      <c r="D838" s="104" t="s">
        <v>1868</v>
      </c>
      <c r="E838" s="33" t="s">
        <v>211</v>
      </c>
      <c r="F838" s="33"/>
      <c r="G838" s="33" t="s">
        <v>212</v>
      </c>
      <c r="H838" s="131">
        <v>1349</v>
      </c>
      <c r="I838" s="35">
        <v>0.02</v>
      </c>
      <c r="J838" s="126">
        <f t="shared" ref="J838:J901" si="26">H838*(1-I838)</f>
        <v>1322.02</v>
      </c>
    </row>
    <row r="839" spans="1:10" ht="157.5">
      <c r="A839" s="33">
        <f t="shared" ref="A839:A902" si="27">A838+1</f>
        <v>835</v>
      </c>
      <c r="B839" s="33" t="s">
        <v>208</v>
      </c>
      <c r="C839" s="33" t="s">
        <v>1869</v>
      </c>
      <c r="D839" s="104" t="s">
        <v>1870</v>
      </c>
      <c r="E839" s="33" t="s">
        <v>211</v>
      </c>
      <c r="F839" s="33"/>
      <c r="G839" s="33" t="s">
        <v>212</v>
      </c>
      <c r="H839" s="131">
        <v>1549</v>
      </c>
      <c r="I839" s="35">
        <v>0.02</v>
      </c>
      <c r="J839" s="126">
        <f t="shared" si="26"/>
        <v>1518.02</v>
      </c>
    </row>
    <row r="840" spans="1:10" ht="110.25">
      <c r="A840" s="33">
        <f t="shared" si="27"/>
        <v>836</v>
      </c>
      <c r="B840" s="33" t="s">
        <v>208</v>
      </c>
      <c r="C840" s="33" t="s">
        <v>1871</v>
      </c>
      <c r="D840" s="104" t="s">
        <v>1872</v>
      </c>
      <c r="E840" s="33" t="s">
        <v>211</v>
      </c>
      <c r="F840" s="33"/>
      <c r="G840" s="33" t="s">
        <v>212</v>
      </c>
      <c r="H840" s="131">
        <v>1999</v>
      </c>
      <c r="I840" s="35">
        <v>0.02</v>
      </c>
      <c r="J840" s="126">
        <f t="shared" si="26"/>
        <v>1959.02</v>
      </c>
    </row>
    <row r="841" spans="1:10" ht="126">
      <c r="A841" s="33">
        <f t="shared" si="27"/>
        <v>837</v>
      </c>
      <c r="B841" s="33" t="s">
        <v>208</v>
      </c>
      <c r="C841" s="33" t="s">
        <v>1873</v>
      </c>
      <c r="D841" s="104" t="s">
        <v>1874</v>
      </c>
      <c r="E841" s="33" t="s">
        <v>211</v>
      </c>
      <c r="F841" s="33"/>
      <c r="G841" s="33" t="s">
        <v>212</v>
      </c>
      <c r="H841" s="131">
        <v>2399</v>
      </c>
      <c r="I841" s="35">
        <v>0.02</v>
      </c>
      <c r="J841" s="126">
        <f t="shared" si="26"/>
        <v>2351.02</v>
      </c>
    </row>
    <row r="842" spans="1:10" ht="126">
      <c r="A842" s="33">
        <f t="shared" si="27"/>
        <v>838</v>
      </c>
      <c r="B842" s="33" t="s">
        <v>208</v>
      </c>
      <c r="C842" s="33" t="s">
        <v>1875</v>
      </c>
      <c r="D842" s="104" t="s">
        <v>1876</v>
      </c>
      <c r="E842" s="33" t="s">
        <v>211</v>
      </c>
      <c r="F842" s="33"/>
      <c r="G842" s="33" t="s">
        <v>212</v>
      </c>
      <c r="H842" s="131">
        <v>1299</v>
      </c>
      <c r="I842" s="35">
        <v>0.02</v>
      </c>
      <c r="J842" s="126">
        <f t="shared" si="26"/>
        <v>1273.02</v>
      </c>
    </row>
    <row r="843" spans="1:10" ht="126">
      <c r="A843" s="33">
        <f t="shared" si="27"/>
        <v>839</v>
      </c>
      <c r="B843" s="33" t="s">
        <v>208</v>
      </c>
      <c r="C843" s="33" t="s">
        <v>1877</v>
      </c>
      <c r="D843" s="104" t="s">
        <v>1878</v>
      </c>
      <c r="E843" s="33" t="s">
        <v>211</v>
      </c>
      <c r="F843" s="33"/>
      <c r="G843" s="33" t="s">
        <v>212</v>
      </c>
      <c r="H843" s="131">
        <v>1299</v>
      </c>
      <c r="I843" s="35">
        <v>0.02</v>
      </c>
      <c r="J843" s="126">
        <f t="shared" si="26"/>
        <v>1273.02</v>
      </c>
    </row>
    <row r="844" spans="1:10" ht="78.75">
      <c r="A844" s="33">
        <f t="shared" si="27"/>
        <v>840</v>
      </c>
      <c r="B844" s="33" t="s">
        <v>208</v>
      </c>
      <c r="C844" s="33" t="s">
        <v>1879</v>
      </c>
      <c r="D844" s="104" t="s">
        <v>1880</v>
      </c>
      <c r="E844" s="33" t="s">
        <v>211</v>
      </c>
      <c r="F844" s="33"/>
      <c r="G844" s="33" t="s">
        <v>212</v>
      </c>
      <c r="H844" s="131">
        <v>159</v>
      </c>
      <c r="I844" s="35">
        <v>0.02</v>
      </c>
      <c r="J844" s="126">
        <f t="shared" si="26"/>
        <v>155.82</v>
      </c>
    </row>
    <row r="845" spans="1:10" ht="78.75">
      <c r="A845" s="33">
        <f t="shared" si="27"/>
        <v>841</v>
      </c>
      <c r="B845" s="33" t="s">
        <v>208</v>
      </c>
      <c r="C845" s="33" t="s">
        <v>1881</v>
      </c>
      <c r="D845" s="104" t="s">
        <v>1882</v>
      </c>
      <c r="E845" s="33" t="s">
        <v>211</v>
      </c>
      <c r="F845" s="33"/>
      <c r="G845" s="33" t="s">
        <v>212</v>
      </c>
      <c r="H845" s="131">
        <v>169</v>
      </c>
      <c r="I845" s="35">
        <v>0.02</v>
      </c>
      <c r="J845" s="126">
        <f t="shared" si="26"/>
        <v>165.62</v>
      </c>
    </row>
    <row r="846" spans="1:10" ht="110.25">
      <c r="A846" s="33">
        <f t="shared" si="27"/>
        <v>842</v>
      </c>
      <c r="B846" s="33" t="s">
        <v>208</v>
      </c>
      <c r="C846" s="33" t="s">
        <v>1883</v>
      </c>
      <c r="D846" s="104" t="s">
        <v>1884</v>
      </c>
      <c r="E846" s="33" t="s">
        <v>211</v>
      </c>
      <c r="F846" s="33"/>
      <c r="G846" s="33" t="s">
        <v>212</v>
      </c>
      <c r="H846" s="131">
        <v>249</v>
      </c>
      <c r="I846" s="35">
        <v>0.02</v>
      </c>
      <c r="J846" s="126">
        <f t="shared" si="26"/>
        <v>244.01999999999998</v>
      </c>
    </row>
    <row r="847" spans="1:10" ht="78.75">
      <c r="A847" s="33">
        <f t="shared" si="27"/>
        <v>843</v>
      </c>
      <c r="B847" s="33" t="s">
        <v>208</v>
      </c>
      <c r="C847" s="33" t="s">
        <v>1885</v>
      </c>
      <c r="D847" s="104" t="s">
        <v>1886</v>
      </c>
      <c r="E847" s="33" t="s">
        <v>211</v>
      </c>
      <c r="F847" s="33"/>
      <c r="G847" s="33" t="s">
        <v>212</v>
      </c>
      <c r="H847" s="131">
        <v>119</v>
      </c>
      <c r="I847" s="35">
        <v>0.02</v>
      </c>
      <c r="J847" s="126">
        <f t="shared" si="26"/>
        <v>116.62</v>
      </c>
    </row>
    <row r="848" spans="1:10" ht="78.75">
      <c r="A848" s="33">
        <f t="shared" si="27"/>
        <v>844</v>
      </c>
      <c r="B848" s="33" t="s">
        <v>208</v>
      </c>
      <c r="C848" s="33" t="s">
        <v>1887</v>
      </c>
      <c r="D848" s="104" t="s">
        <v>1888</v>
      </c>
      <c r="E848" s="33" t="s">
        <v>211</v>
      </c>
      <c r="F848" s="33"/>
      <c r="G848" s="33" t="s">
        <v>212</v>
      </c>
      <c r="H848" s="131">
        <v>229</v>
      </c>
      <c r="I848" s="35">
        <v>0.02</v>
      </c>
      <c r="J848" s="126">
        <f t="shared" si="26"/>
        <v>224.42</v>
      </c>
    </row>
    <row r="849" spans="1:10" ht="78.75">
      <c r="A849" s="33">
        <f t="shared" si="27"/>
        <v>845</v>
      </c>
      <c r="B849" s="33" t="s">
        <v>208</v>
      </c>
      <c r="C849" s="33" t="s">
        <v>1889</v>
      </c>
      <c r="D849" s="104" t="s">
        <v>1890</v>
      </c>
      <c r="E849" s="33" t="s">
        <v>211</v>
      </c>
      <c r="F849" s="33"/>
      <c r="G849" s="33" t="s">
        <v>212</v>
      </c>
      <c r="H849" s="131">
        <v>249</v>
      </c>
      <c r="I849" s="35">
        <v>0.02</v>
      </c>
      <c r="J849" s="126">
        <f t="shared" si="26"/>
        <v>244.01999999999998</v>
      </c>
    </row>
    <row r="850" spans="1:10" ht="94.5">
      <c r="A850" s="33">
        <f t="shared" si="27"/>
        <v>846</v>
      </c>
      <c r="B850" s="33" t="s">
        <v>208</v>
      </c>
      <c r="C850" s="33" t="s">
        <v>1891</v>
      </c>
      <c r="D850" s="104" t="s">
        <v>1892</v>
      </c>
      <c r="E850" s="33" t="s">
        <v>211</v>
      </c>
      <c r="F850" s="33"/>
      <c r="G850" s="33" t="s">
        <v>212</v>
      </c>
      <c r="H850" s="131">
        <v>299</v>
      </c>
      <c r="I850" s="35">
        <v>0.02</v>
      </c>
      <c r="J850" s="126">
        <f t="shared" si="26"/>
        <v>293.02</v>
      </c>
    </row>
    <row r="851" spans="1:10" ht="141.75">
      <c r="A851" s="33">
        <f t="shared" si="27"/>
        <v>847</v>
      </c>
      <c r="B851" s="33" t="s">
        <v>208</v>
      </c>
      <c r="C851" s="33" t="s">
        <v>1893</v>
      </c>
      <c r="D851" s="104" t="s">
        <v>1894</v>
      </c>
      <c r="E851" s="33" t="s">
        <v>211</v>
      </c>
      <c r="F851" s="33"/>
      <c r="G851" s="33" t="s">
        <v>212</v>
      </c>
      <c r="H851" s="131">
        <v>5799</v>
      </c>
      <c r="I851" s="35">
        <v>0.02</v>
      </c>
      <c r="J851" s="126">
        <f t="shared" si="26"/>
        <v>5683.0199999999995</v>
      </c>
    </row>
    <row r="852" spans="1:10" ht="141.75">
      <c r="A852" s="33">
        <f t="shared" si="27"/>
        <v>848</v>
      </c>
      <c r="B852" s="33" t="s">
        <v>208</v>
      </c>
      <c r="C852" s="33" t="s">
        <v>1895</v>
      </c>
      <c r="D852" s="104" t="s">
        <v>1896</v>
      </c>
      <c r="E852" s="33" t="s">
        <v>211</v>
      </c>
      <c r="F852" s="33"/>
      <c r="G852" s="33" t="s">
        <v>212</v>
      </c>
      <c r="H852" s="131">
        <v>9499</v>
      </c>
      <c r="I852" s="35">
        <v>0.02</v>
      </c>
      <c r="J852" s="126">
        <f t="shared" si="26"/>
        <v>9309.02</v>
      </c>
    </row>
    <row r="853" spans="1:10" ht="94.5">
      <c r="A853" s="33">
        <f t="shared" si="27"/>
        <v>849</v>
      </c>
      <c r="B853" s="33" t="s">
        <v>208</v>
      </c>
      <c r="C853" s="33" t="s">
        <v>1897</v>
      </c>
      <c r="D853" s="104" t="s">
        <v>1898</v>
      </c>
      <c r="E853" s="33" t="s">
        <v>211</v>
      </c>
      <c r="F853" s="33"/>
      <c r="G853" s="33" t="s">
        <v>212</v>
      </c>
      <c r="H853" s="131">
        <v>3599</v>
      </c>
      <c r="I853" s="35">
        <v>0.02</v>
      </c>
      <c r="J853" s="126">
        <f t="shared" si="26"/>
        <v>3527.02</v>
      </c>
    </row>
    <row r="854" spans="1:10" ht="94.5">
      <c r="A854" s="33">
        <f t="shared" si="27"/>
        <v>850</v>
      </c>
      <c r="B854" s="33" t="s">
        <v>208</v>
      </c>
      <c r="C854" s="33" t="s">
        <v>1899</v>
      </c>
      <c r="D854" s="104" t="s">
        <v>1900</v>
      </c>
      <c r="E854" s="33" t="s">
        <v>211</v>
      </c>
      <c r="F854" s="33"/>
      <c r="G854" s="33" t="s">
        <v>212</v>
      </c>
      <c r="H854" s="131">
        <v>5199</v>
      </c>
      <c r="I854" s="35">
        <v>0.02</v>
      </c>
      <c r="J854" s="126">
        <f t="shared" si="26"/>
        <v>5095.0199999999995</v>
      </c>
    </row>
    <row r="855" spans="1:10" ht="189">
      <c r="A855" s="33">
        <f t="shared" si="27"/>
        <v>851</v>
      </c>
      <c r="B855" s="33" t="s">
        <v>208</v>
      </c>
      <c r="C855" s="33" t="s">
        <v>1901</v>
      </c>
      <c r="D855" s="104" t="s">
        <v>1902</v>
      </c>
      <c r="E855" s="33" t="s">
        <v>211</v>
      </c>
      <c r="F855" s="33"/>
      <c r="G855" s="33" t="s">
        <v>212</v>
      </c>
      <c r="H855" s="131">
        <v>9999</v>
      </c>
      <c r="I855" s="35">
        <v>0.02</v>
      </c>
      <c r="J855" s="126">
        <f t="shared" si="26"/>
        <v>9799.02</v>
      </c>
    </row>
    <row r="856" spans="1:10" ht="204.75">
      <c r="A856" s="33">
        <f t="shared" si="27"/>
        <v>852</v>
      </c>
      <c r="B856" s="33" t="s">
        <v>208</v>
      </c>
      <c r="C856" s="33" t="s">
        <v>1903</v>
      </c>
      <c r="D856" s="104" t="s">
        <v>1904</v>
      </c>
      <c r="E856" s="33" t="s">
        <v>211</v>
      </c>
      <c r="F856" s="33"/>
      <c r="G856" s="33" t="s">
        <v>212</v>
      </c>
      <c r="H856" s="131">
        <v>11599</v>
      </c>
      <c r="I856" s="35">
        <v>0.02</v>
      </c>
      <c r="J856" s="126">
        <f t="shared" si="26"/>
        <v>11367.02</v>
      </c>
    </row>
    <row r="857" spans="1:10" ht="189">
      <c r="A857" s="33">
        <f t="shared" si="27"/>
        <v>853</v>
      </c>
      <c r="B857" s="33" t="s">
        <v>208</v>
      </c>
      <c r="C857" s="33" t="s">
        <v>1905</v>
      </c>
      <c r="D857" s="104" t="s">
        <v>1906</v>
      </c>
      <c r="E857" s="33" t="s">
        <v>211</v>
      </c>
      <c r="F857" s="33"/>
      <c r="G857" s="33" t="s">
        <v>212</v>
      </c>
      <c r="H857" s="131">
        <v>21999</v>
      </c>
      <c r="I857" s="35">
        <v>0.02</v>
      </c>
      <c r="J857" s="126">
        <f t="shared" si="26"/>
        <v>21559.02</v>
      </c>
    </row>
    <row r="858" spans="1:10" ht="189">
      <c r="A858" s="33">
        <f t="shared" si="27"/>
        <v>854</v>
      </c>
      <c r="B858" s="33" t="s">
        <v>208</v>
      </c>
      <c r="C858" s="33" t="s">
        <v>1907</v>
      </c>
      <c r="D858" s="104" t="s">
        <v>1908</v>
      </c>
      <c r="E858" s="33" t="s">
        <v>211</v>
      </c>
      <c r="F858" s="33"/>
      <c r="G858" s="33" t="s">
        <v>212</v>
      </c>
      <c r="H858" s="131">
        <v>12999</v>
      </c>
      <c r="I858" s="35">
        <v>0.02</v>
      </c>
      <c r="J858" s="126">
        <f t="shared" si="26"/>
        <v>12739.02</v>
      </c>
    </row>
    <row r="859" spans="1:10" ht="204.75">
      <c r="A859" s="33">
        <f t="shared" si="27"/>
        <v>855</v>
      </c>
      <c r="B859" s="33" t="s">
        <v>208</v>
      </c>
      <c r="C859" s="33" t="s">
        <v>1909</v>
      </c>
      <c r="D859" s="104" t="s">
        <v>1910</v>
      </c>
      <c r="E859" s="33" t="s">
        <v>211</v>
      </c>
      <c r="F859" s="33"/>
      <c r="G859" s="33" t="s">
        <v>212</v>
      </c>
      <c r="H859" s="131">
        <v>14599</v>
      </c>
      <c r="I859" s="35">
        <v>0.02</v>
      </c>
      <c r="J859" s="126">
        <f t="shared" si="26"/>
        <v>14307.02</v>
      </c>
    </row>
    <row r="860" spans="1:10" ht="204.75">
      <c r="A860" s="33">
        <f t="shared" si="27"/>
        <v>856</v>
      </c>
      <c r="B860" s="33" t="s">
        <v>208</v>
      </c>
      <c r="C860" s="33" t="s">
        <v>1911</v>
      </c>
      <c r="D860" s="104" t="s">
        <v>1912</v>
      </c>
      <c r="E860" s="33" t="s">
        <v>211</v>
      </c>
      <c r="F860" s="33"/>
      <c r="G860" s="33" t="s">
        <v>212</v>
      </c>
      <c r="H860" s="131">
        <v>23599</v>
      </c>
      <c r="I860" s="35">
        <v>0.02</v>
      </c>
      <c r="J860" s="126">
        <f t="shared" si="26"/>
        <v>23127.02</v>
      </c>
    </row>
    <row r="861" spans="1:10" ht="47.25">
      <c r="A861" s="33">
        <f t="shared" si="27"/>
        <v>857</v>
      </c>
      <c r="B861" s="33" t="s">
        <v>208</v>
      </c>
      <c r="C861" s="33" t="s">
        <v>1913</v>
      </c>
      <c r="D861" s="104" t="s">
        <v>1914</v>
      </c>
      <c r="E861" s="33" t="s">
        <v>211</v>
      </c>
      <c r="F861" s="33"/>
      <c r="G861" s="33" t="s">
        <v>212</v>
      </c>
      <c r="H861" s="131">
        <v>449</v>
      </c>
      <c r="I861" s="35">
        <v>0.02</v>
      </c>
      <c r="J861" s="126">
        <f t="shared" si="26"/>
        <v>440.02</v>
      </c>
    </row>
    <row r="862" spans="1:10" ht="47.25">
      <c r="A862" s="33">
        <f t="shared" si="27"/>
        <v>858</v>
      </c>
      <c r="B862" s="33" t="s">
        <v>208</v>
      </c>
      <c r="C862" s="33" t="s">
        <v>1915</v>
      </c>
      <c r="D862" s="104" t="s">
        <v>1916</v>
      </c>
      <c r="E862" s="33" t="s">
        <v>211</v>
      </c>
      <c r="F862" s="33"/>
      <c r="G862" s="33" t="s">
        <v>212</v>
      </c>
      <c r="H862" s="131">
        <v>549</v>
      </c>
      <c r="I862" s="35">
        <v>0.02</v>
      </c>
      <c r="J862" s="126">
        <f t="shared" si="26"/>
        <v>538.02</v>
      </c>
    </row>
    <row r="863" spans="1:10" ht="63">
      <c r="A863" s="33">
        <f t="shared" si="27"/>
        <v>859</v>
      </c>
      <c r="B863" s="33" t="s">
        <v>208</v>
      </c>
      <c r="C863" s="33" t="s">
        <v>1917</v>
      </c>
      <c r="D863" s="104" t="s">
        <v>1918</v>
      </c>
      <c r="E863" s="33" t="s">
        <v>211</v>
      </c>
      <c r="F863" s="33"/>
      <c r="G863" s="33" t="s">
        <v>212</v>
      </c>
      <c r="H863" s="131">
        <v>499</v>
      </c>
      <c r="I863" s="35">
        <v>0.02</v>
      </c>
      <c r="J863" s="126">
        <f t="shared" si="26"/>
        <v>489.02</v>
      </c>
    </row>
    <row r="864" spans="1:10" ht="47.25">
      <c r="A864" s="33">
        <f t="shared" si="27"/>
        <v>860</v>
      </c>
      <c r="B864" s="33" t="s">
        <v>208</v>
      </c>
      <c r="C864" s="33" t="s">
        <v>1919</v>
      </c>
      <c r="D864" s="104" t="s">
        <v>1920</v>
      </c>
      <c r="E864" s="33" t="s">
        <v>211</v>
      </c>
      <c r="F864" s="33"/>
      <c r="G864" s="33" t="s">
        <v>212</v>
      </c>
      <c r="H864" s="131">
        <v>599</v>
      </c>
      <c r="I864" s="35">
        <v>0.02</v>
      </c>
      <c r="J864" s="126">
        <f t="shared" si="26"/>
        <v>587.02</v>
      </c>
    </row>
    <row r="865" spans="1:10" ht="63">
      <c r="A865" s="33">
        <f t="shared" si="27"/>
        <v>861</v>
      </c>
      <c r="B865" s="33" t="s">
        <v>208</v>
      </c>
      <c r="C865" s="33" t="s">
        <v>1921</v>
      </c>
      <c r="D865" s="104" t="s">
        <v>1922</v>
      </c>
      <c r="E865" s="33" t="s">
        <v>211</v>
      </c>
      <c r="F865" s="33"/>
      <c r="G865" s="33" t="s">
        <v>212</v>
      </c>
      <c r="H865" s="131">
        <v>499</v>
      </c>
      <c r="I865" s="35">
        <v>0.02</v>
      </c>
      <c r="J865" s="126">
        <f t="shared" si="26"/>
        <v>489.02</v>
      </c>
    </row>
    <row r="866" spans="1:10" ht="78.75">
      <c r="A866" s="33">
        <f t="shared" si="27"/>
        <v>862</v>
      </c>
      <c r="B866" s="33" t="s">
        <v>208</v>
      </c>
      <c r="C866" s="33" t="s">
        <v>1923</v>
      </c>
      <c r="D866" s="104" t="s">
        <v>1924</v>
      </c>
      <c r="E866" s="33" t="s">
        <v>211</v>
      </c>
      <c r="F866" s="33"/>
      <c r="G866" s="33" t="s">
        <v>212</v>
      </c>
      <c r="H866" s="131">
        <v>2999</v>
      </c>
      <c r="I866" s="35">
        <v>0.02</v>
      </c>
      <c r="J866" s="126">
        <f t="shared" si="26"/>
        <v>2939.02</v>
      </c>
    </row>
    <row r="867" spans="1:10" ht="78.75">
      <c r="A867" s="33">
        <f t="shared" si="27"/>
        <v>863</v>
      </c>
      <c r="B867" s="33" t="s">
        <v>208</v>
      </c>
      <c r="C867" s="33" t="s">
        <v>1925</v>
      </c>
      <c r="D867" s="104" t="s">
        <v>1926</v>
      </c>
      <c r="E867" s="33" t="s">
        <v>211</v>
      </c>
      <c r="F867" s="33"/>
      <c r="G867" s="33" t="s">
        <v>212</v>
      </c>
      <c r="H867" s="131">
        <v>599</v>
      </c>
      <c r="I867" s="35">
        <v>0.02</v>
      </c>
      <c r="J867" s="126">
        <f t="shared" si="26"/>
        <v>587.02</v>
      </c>
    </row>
    <row r="868" spans="1:10" ht="63">
      <c r="A868" s="33">
        <f t="shared" si="27"/>
        <v>864</v>
      </c>
      <c r="B868" s="33" t="s">
        <v>208</v>
      </c>
      <c r="C868" s="33" t="s">
        <v>1927</v>
      </c>
      <c r="D868" s="104" t="s">
        <v>1928</v>
      </c>
      <c r="E868" s="33" t="s">
        <v>211</v>
      </c>
      <c r="F868" s="33"/>
      <c r="G868" s="33" t="s">
        <v>212</v>
      </c>
      <c r="H868" s="131">
        <v>999</v>
      </c>
      <c r="I868" s="35">
        <v>0.02</v>
      </c>
      <c r="J868" s="126">
        <f t="shared" si="26"/>
        <v>979.02</v>
      </c>
    </row>
    <row r="869" spans="1:10" ht="63">
      <c r="A869" s="33">
        <f t="shared" si="27"/>
        <v>865</v>
      </c>
      <c r="B869" s="33" t="s">
        <v>208</v>
      </c>
      <c r="C869" s="33" t="s">
        <v>1929</v>
      </c>
      <c r="D869" s="104" t="s">
        <v>1930</v>
      </c>
      <c r="E869" s="33" t="s">
        <v>211</v>
      </c>
      <c r="F869" s="33"/>
      <c r="G869" s="33" t="s">
        <v>212</v>
      </c>
      <c r="H869" s="131">
        <v>1599</v>
      </c>
      <c r="I869" s="35">
        <v>0.02</v>
      </c>
      <c r="J869" s="126">
        <f t="shared" si="26"/>
        <v>1567.02</v>
      </c>
    </row>
    <row r="870" spans="1:10" ht="63">
      <c r="A870" s="33">
        <f t="shared" si="27"/>
        <v>866</v>
      </c>
      <c r="B870" s="33" t="s">
        <v>208</v>
      </c>
      <c r="C870" s="33" t="s">
        <v>1931</v>
      </c>
      <c r="D870" s="104" t="s">
        <v>1932</v>
      </c>
      <c r="E870" s="33" t="s">
        <v>211</v>
      </c>
      <c r="F870" s="33"/>
      <c r="G870" s="33" t="s">
        <v>212</v>
      </c>
      <c r="H870" s="131">
        <v>1999</v>
      </c>
      <c r="I870" s="35">
        <v>0.02</v>
      </c>
      <c r="J870" s="126">
        <f t="shared" si="26"/>
        <v>1959.02</v>
      </c>
    </row>
    <row r="871" spans="1:10" ht="63">
      <c r="A871" s="33">
        <f t="shared" si="27"/>
        <v>867</v>
      </c>
      <c r="B871" s="33" t="s">
        <v>208</v>
      </c>
      <c r="C871" s="33" t="s">
        <v>1933</v>
      </c>
      <c r="D871" s="104" t="s">
        <v>1934</v>
      </c>
      <c r="E871" s="33" t="s">
        <v>211</v>
      </c>
      <c r="F871" s="33"/>
      <c r="G871" s="33" t="s">
        <v>212</v>
      </c>
      <c r="H871" s="131">
        <v>4999</v>
      </c>
      <c r="I871" s="35">
        <v>0.02</v>
      </c>
      <c r="J871" s="126">
        <f t="shared" si="26"/>
        <v>4899.0199999999995</v>
      </c>
    </row>
    <row r="872" spans="1:10" ht="78.75">
      <c r="A872" s="33">
        <f t="shared" si="27"/>
        <v>868</v>
      </c>
      <c r="B872" s="33" t="s">
        <v>208</v>
      </c>
      <c r="C872" s="33" t="s">
        <v>1935</v>
      </c>
      <c r="D872" s="104" t="s">
        <v>1936</v>
      </c>
      <c r="E872" s="33" t="s">
        <v>211</v>
      </c>
      <c r="F872" s="33"/>
      <c r="G872" s="33" t="s">
        <v>212</v>
      </c>
      <c r="H872" s="131">
        <v>5199</v>
      </c>
      <c r="I872" s="35">
        <v>0.02</v>
      </c>
      <c r="J872" s="126">
        <f t="shared" si="26"/>
        <v>5095.0199999999995</v>
      </c>
    </row>
    <row r="873" spans="1:10" ht="94.5">
      <c r="A873" s="33">
        <f t="shared" si="27"/>
        <v>869</v>
      </c>
      <c r="B873" s="33" t="s">
        <v>208</v>
      </c>
      <c r="C873" s="33" t="s">
        <v>1937</v>
      </c>
      <c r="D873" s="104" t="s">
        <v>1938</v>
      </c>
      <c r="E873" s="33" t="s">
        <v>211</v>
      </c>
      <c r="F873" s="33"/>
      <c r="G873" s="33" t="s">
        <v>212</v>
      </c>
      <c r="H873" s="131">
        <v>6499</v>
      </c>
      <c r="I873" s="35">
        <v>0.02</v>
      </c>
      <c r="J873" s="126">
        <f t="shared" si="26"/>
        <v>6369.0199999999995</v>
      </c>
    </row>
    <row r="874" spans="1:10" ht="94.5">
      <c r="A874" s="33">
        <f t="shared" si="27"/>
        <v>870</v>
      </c>
      <c r="B874" s="33" t="s">
        <v>208</v>
      </c>
      <c r="C874" s="33" t="s">
        <v>1939</v>
      </c>
      <c r="D874" s="104" t="s">
        <v>1940</v>
      </c>
      <c r="E874" s="33" t="s">
        <v>211</v>
      </c>
      <c r="F874" s="33"/>
      <c r="G874" s="33" t="s">
        <v>212</v>
      </c>
      <c r="H874" s="131">
        <v>999</v>
      </c>
      <c r="I874" s="35">
        <v>0.02</v>
      </c>
      <c r="J874" s="126">
        <f t="shared" si="26"/>
        <v>979.02</v>
      </c>
    </row>
    <row r="875" spans="1:10" ht="78.75">
      <c r="A875" s="33">
        <f t="shared" si="27"/>
        <v>871</v>
      </c>
      <c r="B875" s="33" t="s">
        <v>208</v>
      </c>
      <c r="C875" s="33" t="s">
        <v>1941</v>
      </c>
      <c r="D875" s="104" t="s">
        <v>1942</v>
      </c>
      <c r="E875" s="33" t="s">
        <v>211</v>
      </c>
      <c r="F875" s="33"/>
      <c r="G875" s="33" t="s">
        <v>212</v>
      </c>
      <c r="H875" s="131">
        <v>1199</v>
      </c>
      <c r="I875" s="35">
        <v>0.02</v>
      </c>
      <c r="J875" s="126">
        <f t="shared" si="26"/>
        <v>1175.02</v>
      </c>
    </row>
    <row r="876" spans="1:10" ht="94.5">
      <c r="A876" s="33">
        <f t="shared" si="27"/>
        <v>872</v>
      </c>
      <c r="B876" s="33" t="s">
        <v>208</v>
      </c>
      <c r="C876" s="33" t="s">
        <v>1943</v>
      </c>
      <c r="D876" s="104" t="s">
        <v>1944</v>
      </c>
      <c r="E876" s="33" t="s">
        <v>211</v>
      </c>
      <c r="F876" s="33"/>
      <c r="G876" s="33" t="s">
        <v>212</v>
      </c>
      <c r="H876" s="131">
        <v>1199</v>
      </c>
      <c r="I876" s="35">
        <v>0.02</v>
      </c>
      <c r="J876" s="126">
        <f t="shared" si="26"/>
        <v>1175.02</v>
      </c>
    </row>
    <row r="877" spans="1:10" ht="78.75">
      <c r="A877" s="33">
        <f t="shared" si="27"/>
        <v>873</v>
      </c>
      <c r="B877" s="33" t="s">
        <v>208</v>
      </c>
      <c r="C877" s="33" t="s">
        <v>1945</v>
      </c>
      <c r="D877" s="104" t="s">
        <v>1946</v>
      </c>
      <c r="E877" s="33" t="s">
        <v>211</v>
      </c>
      <c r="F877" s="33"/>
      <c r="G877" s="33" t="s">
        <v>212</v>
      </c>
      <c r="H877" s="131">
        <v>1399</v>
      </c>
      <c r="I877" s="35">
        <v>0.02</v>
      </c>
      <c r="J877" s="126">
        <f t="shared" si="26"/>
        <v>1371.02</v>
      </c>
    </row>
    <row r="878" spans="1:10" ht="63">
      <c r="A878" s="33">
        <f t="shared" si="27"/>
        <v>874</v>
      </c>
      <c r="B878" s="33" t="s">
        <v>208</v>
      </c>
      <c r="C878" s="33" t="s">
        <v>1947</v>
      </c>
      <c r="D878" s="104" t="s">
        <v>1948</v>
      </c>
      <c r="E878" s="33" t="s">
        <v>211</v>
      </c>
      <c r="F878" s="33"/>
      <c r="G878" s="33" t="s">
        <v>212</v>
      </c>
      <c r="H878" s="131">
        <v>1599</v>
      </c>
      <c r="I878" s="35">
        <v>0.02</v>
      </c>
      <c r="J878" s="126">
        <f t="shared" si="26"/>
        <v>1567.02</v>
      </c>
    </row>
    <row r="879" spans="1:10" ht="78.75">
      <c r="A879" s="33">
        <f t="shared" si="27"/>
        <v>875</v>
      </c>
      <c r="B879" s="33" t="s">
        <v>208</v>
      </c>
      <c r="C879" s="33" t="s">
        <v>1949</v>
      </c>
      <c r="D879" s="104" t="s">
        <v>1950</v>
      </c>
      <c r="E879" s="33" t="s">
        <v>211</v>
      </c>
      <c r="F879" s="33"/>
      <c r="G879" s="33" t="s">
        <v>212</v>
      </c>
      <c r="H879" s="131">
        <v>1999</v>
      </c>
      <c r="I879" s="35">
        <v>0.02</v>
      </c>
      <c r="J879" s="126">
        <f t="shared" si="26"/>
        <v>1959.02</v>
      </c>
    </row>
    <row r="880" spans="1:10" ht="94.5">
      <c r="A880" s="33">
        <f t="shared" si="27"/>
        <v>876</v>
      </c>
      <c r="B880" s="33" t="s">
        <v>208</v>
      </c>
      <c r="C880" s="33" t="s">
        <v>1951</v>
      </c>
      <c r="D880" s="104" t="s">
        <v>1952</v>
      </c>
      <c r="E880" s="33" t="s">
        <v>211</v>
      </c>
      <c r="F880" s="33"/>
      <c r="G880" s="33" t="s">
        <v>212</v>
      </c>
      <c r="H880" s="131">
        <v>1599</v>
      </c>
      <c r="I880" s="35">
        <v>0.02</v>
      </c>
      <c r="J880" s="126">
        <f t="shared" si="26"/>
        <v>1567.02</v>
      </c>
    </row>
    <row r="881" spans="1:10" ht="110.25">
      <c r="A881" s="33">
        <f t="shared" si="27"/>
        <v>877</v>
      </c>
      <c r="B881" s="33" t="s">
        <v>208</v>
      </c>
      <c r="C881" s="33" t="s">
        <v>1953</v>
      </c>
      <c r="D881" s="104" t="s">
        <v>1954</v>
      </c>
      <c r="E881" s="33" t="s">
        <v>211</v>
      </c>
      <c r="F881" s="33"/>
      <c r="G881" s="33" t="s">
        <v>212</v>
      </c>
      <c r="H881" s="131">
        <v>2099</v>
      </c>
      <c r="I881" s="35">
        <v>0.02</v>
      </c>
      <c r="J881" s="126">
        <f t="shared" si="26"/>
        <v>2057.02</v>
      </c>
    </row>
    <row r="882" spans="1:10" ht="141.75">
      <c r="A882" s="33">
        <f t="shared" si="27"/>
        <v>878</v>
      </c>
      <c r="B882" s="33" t="s">
        <v>208</v>
      </c>
      <c r="C882" s="33" t="s">
        <v>1955</v>
      </c>
      <c r="D882" s="104" t="s">
        <v>1956</v>
      </c>
      <c r="E882" s="33" t="s">
        <v>211</v>
      </c>
      <c r="F882" s="33"/>
      <c r="G882" s="33" t="s">
        <v>212</v>
      </c>
      <c r="H882" s="131">
        <v>2599</v>
      </c>
      <c r="I882" s="35">
        <v>0.02</v>
      </c>
      <c r="J882" s="126">
        <f t="shared" si="26"/>
        <v>2547.02</v>
      </c>
    </row>
    <row r="883" spans="1:10" ht="110.25">
      <c r="A883" s="33">
        <f t="shared" si="27"/>
        <v>879</v>
      </c>
      <c r="B883" s="33" t="s">
        <v>208</v>
      </c>
      <c r="C883" s="33" t="s">
        <v>1957</v>
      </c>
      <c r="D883" s="104" t="s">
        <v>1958</v>
      </c>
      <c r="E883" s="33" t="s">
        <v>211</v>
      </c>
      <c r="F883" s="33"/>
      <c r="G883" s="33" t="s">
        <v>212</v>
      </c>
      <c r="H883" s="131">
        <v>2099</v>
      </c>
      <c r="I883" s="35">
        <v>0.02</v>
      </c>
      <c r="J883" s="126">
        <f t="shared" si="26"/>
        <v>2057.02</v>
      </c>
    </row>
    <row r="884" spans="1:10" ht="126">
      <c r="A884" s="33">
        <f t="shared" si="27"/>
        <v>880</v>
      </c>
      <c r="B884" s="33" t="s">
        <v>208</v>
      </c>
      <c r="C884" s="33" t="s">
        <v>1959</v>
      </c>
      <c r="D884" s="104" t="s">
        <v>1960</v>
      </c>
      <c r="E884" s="33" t="s">
        <v>211</v>
      </c>
      <c r="F884" s="33"/>
      <c r="G884" s="33" t="s">
        <v>212</v>
      </c>
      <c r="H884" s="131">
        <v>2599</v>
      </c>
      <c r="I884" s="35">
        <v>0.02</v>
      </c>
      <c r="J884" s="126">
        <f t="shared" si="26"/>
        <v>2547.02</v>
      </c>
    </row>
    <row r="885" spans="1:10" ht="126">
      <c r="A885" s="33">
        <f t="shared" si="27"/>
        <v>881</v>
      </c>
      <c r="B885" s="33" t="s">
        <v>208</v>
      </c>
      <c r="C885" s="33" t="s">
        <v>1961</v>
      </c>
      <c r="D885" s="104" t="s">
        <v>1962</v>
      </c>
      <c r="E885" s="33" t="s">
        <v>211</v>
      </c>
      <c r="F885" s="33"/>
      <c r="G885" s="33" t="s">
        <v>212</v>
      </c>
      <c r="H885" s="131">
        <v>2549</v>
      </c>
      <c r="I885" s="35">
        <v>0.02</v>
      </c>
      <c r="J885" s="126">
        <f t="shared" si="26"/>
        <v>2498.02</v>
      </c>
    </row>
    <row r="886" spans="1:10" ht="141.75">
      <c r="A886" s="33">
        <f t="shared" si="27"/>
        <v>882</v>
      </c>
      <c r="B886" s="33" t="s">
        <v>208</v>
      </c>
      <c r="C886" s="33" t="s">
        <v>1963</v>
      </c>
      <c r="D886" s="104" t="s">
        <v>1964</v>
      </c>
      <c r="E886" s="33" t="s">
        <v>211</v>
      </c>
      <c r="F886" s="33"/>
      <c r="G886" s="33" t="s">
        <v>212</v>
      </c>
      <c r="H886" s="131">
        <v>3099</v>
      </c>
      <c r="I886" s="35">
        <v>0.02</v>
      </c>
      <c r="J886" s="126">
        <f t="shared" si="26"/>
        <v>3037.02</v>
      </c>
    </row>
    <row r="887" spans="1:10" ht="126">
      <c r="A887" s="33">
        <f t="shared" si="27"/>
        <v>883</v>
      </c>
      <c r="B887" s="33" t="s">
        <v>208</v>
      </c>
      <c r="C887" s="33" t="s">
        <v>1965</v>
      </c>
      <c r="D887" s="104" t="s">
        <v>1966</v>
      </c>
      <c r="E887" s="33" t="s">
        <v>211</v>
      </c>
      <c r="F887" s="33"/>
      <c r="G887" s="33" t="s">
        <v>212</v>
      </c>
      <c r="H887" s="131">
        <v>4099</v>
      </c>
      <c r="I887" s="35">
        <v>0.02</v>
      </c>
      <c r="J887" s="126">
        <f t="shared" si="26"/>
        <v>4017.02</v>
      </c>
    </row>
    <row r="888" spans="1:10" ht="126">
      <c r="A888" s="33">
        <f t="shared" si="27"/>
        <v>884</v>
      </c>
      <c r="B888" s="33" t="s">
        <v>208</v>
      </c>
      <c r="C888" s="33" t="s">
        <v>1967</v>
      </c>
      <c r="D888" s="104" t="s">
        <v>1968</v>
      </c>
      <c r="E888" s="33" t="s">
        <v>211</v>
      </c>
      <c r="F888" s="33"/>
      <c r="G888" s="33" t="s">
        <v>212</v>
      </c>
      <c r="H888" s="131">
        <v>4499</v>
      </c>
      <c r="I888" s="35">
        <v>0.02</v>
      </c>
      <c r="J888" s="126">
        <f t="shared" si="26"/>
        <v>4409.0199999999995</v>
      </c>
    </row>
    <row r="889" spans="1:10" ht="63">
      <c r="A889" s="33">
        <f t="shared" si="27"/>
        <v>885</v>
      </c>
      <c r="B889" s="33" t="s">
        <v>208</v>
      </c>
      <c r="C889" s="33" t="s">
        <v>1969</v>
      </c>
      <c r="D889" s="104" t="s">
        <v>1970</v>
      </c>
      <c r="E889" s="33" t="s">
        <v>211</v>
      </c>
      <c r="F889" s="33"/>
      <c r="G889" s="33" t="s">
        <v>212</v>
      </c>
      <c r="H889" s="131">
        <v>2699</v>
      </c>
      <c r="I889" s="35">
        <v>0.02</v>
      </c>
      <c r="J889" s="126">
        <f t="shared" si="26"/>
        <v>2645.02</v>
      </c>
    </row>
    <row r="890" spans="1:10" ht="63">
      <c r="A890" s="33">
        <f t="shared" si="27"/>
        <v>886</v>
      </c>
      <c r="B890" s="33" t="s">
        <v>208</v>
      </c>
      <c r="C890" s="33" t="s">
        <v>1971</v>
      </c>
      <c r="D890" s="104" t="s">
        <v>1970</v>
      </c>
      <c r="E890" s="33" t="s">
        <v>211</v>
      </c>
      <c r="F890" s="33"/>
      <c r="G890" s="33" t="s">
        <v>212</v>
      </c>
      <c r="H890" s="131">
        <v>2699</v>
      </c>
      <c r="I890" s="35">
        <v>0.02</v>
      </c>
      <c r="J890" s="126">
        <f t="shared" si="26"/>
        <v>2645.02</v>
      </c>
    </row>
    <row r="891" spans="1:10" ht="78.75">
      <c r="A891" s="33">
        <f t="shared" si="27"/>
        <v>887</v>
      </c>
      <c r="B891" s="33" t="s">
        <v>208</v>
      </c>
      <c r="C891" s="33" t="s">
        <v>1972</v>
      </c>
      <c r="D891" s="104" t="s">
        <v>1973</v>
      </c>
      <c r="E891" s="33" t="s">
        <v>211</v>
      </c>
      <c r="F891" s="33"/>
      <c r="G891" s="33" t="s">
        <v>212</v>
      </c>
      <c r="H891" s="131">
        <v>2999</v>
      </c>
      <c r="I891" s="35">
        <v>0.02</v>
      </c>
      <c r="J891" s="126">
        <f t="shared" si="26"/>
        <v>2939.02</v>
      </c>
    </row>
    <row r="892" spans="1:10" ht="94.5">
      <c r="A892" s="33">
        <f t="shared" si="27"/>
        <v>888</v>
      </c>
      <c r="B892" s="33" t="s">
        <v>208</v>
      </c>
      <c r="C892" s="33" t="s">
        <v>1974</v>
      </c>
      <c r="D892" s="104" t="s">
        <v>1975</v>
      </c>
      <c r="E892" s="33" t="s">
        <v>211</v>
      </c>
      <c r="F892" s="33"/>
      <c r="G892" s="33" t="s">
        <v>212</v>
      </c>
      <c r="H892" s="131">
        <v>3199</v>
      </c>
      <c r="I892" s="35">
        <v>0.02</v>
      </c>
      <c r="J892" s="126">
        <f t="shared" si="26"/>
        <v>3135.02</v>
      </c>
    </row>
    <row r="893" spans="1:10" ht="78.75">
      <c r="A893" s="33">
        <f t="shared" si="27"/>
        <v>889</v>
      </c>
      <c r="B893" s="33" t="s">
        <v>208</v>
      </c>
      <c r="C893" s="33" t="s">
        <v>1976</v>
      </c>
      <c r="D893" s="104" t="s">
        <v>1977</v>
      </c>
      <c r="E893" s="33" t="s">
        <v>211</v>
      </c>
      <c r="F893" s="33"/>
      <c r="G893" s="33" t="s">
        <v>212</v>
      </c>
      <c r="H893" s="131">
        <v>2999</v>
      </c>
      <c r="I893" s="35">
        <v>0.02</v>
      </c>
      <c r="J893" s="126">
        <f t="shared" si="26"/>
        <v>2939.02</v>
      </c>
    </row>
    <row r="894" spans="1:10" ht="94.5">
      <c r="A894" s="33">
        <f t="shared" si="27"/>
        <v>890</v>
      </c>
      <c r="B894" s="33" t="s">
        <v>208</v>
      </c>
      <c r="C894" s="33" t="s">
        <v>1978</v>
      </c>
      <c r="D894" s="104" t="s">
        <v>1979</v>
      </c>
      <c r="E894" s="33" t="s">
        <v>211</v>
      </c>
      <c r="F894" s="33"/>
      <c r="G894" s="33" t="s">
        <v>212</v>
      </c>
      <c r="H894" s="131">
        <v>3499</v>
      </c>
      <c r="I894" s="35">
        <v>0.02</v>
      </c>
      <c r="J894" s="126">
        <f t="shared" si="26"/>
        <v>3429.02</v>
      </c>
    </row>
    <row r="895" spans="1:10" ht="78.75">
      <c r="A895" s="33">
        <f t="shared" si="27"/>
        <v>891</v>
      </c>
      <c r="B895" s="33" t="s">
        <v>208</v>
      </c>
      <c r="C895" s="33" t="s">
        <v>1980</v>
      </c>
      <c r="D895" s="104" t="s">
        <v>1981</v>
      </c>
      <c r="E895" s="33" t="s">
        <v>211</v>
      </c>
      <c r="F895" s="33"/>
      <c r="G895" s="33" t="s">
        <v>212</v>
      </c>
      <c r="H895" s="131">
        <v>1999</v>
      </c>
      <c r="I895" s="35">
        <v>0.02</v>
      </c>
      <c r="J895" s="126">
        <f t="shared" si="26"/>
        <v>1959.02</v>
      </c>
    </row>
    <row r="896" spans="1:10" ht="78.75">
      <c r="A896" s="33">
        <f t="shared" si="27"/>
        <v>892</v>
      </c>
      <c r="B896" s="33" t="s">
        <v>208</v>
      </c>
      <c r="C896" s="33" t="s">
        <v>1982</v>
      </c>
      <c r="D896" s="104" t="s">
        <v>1983</v>
      </c>
      <c r="E896" s="33" t="s">
        <v>211</v>
      </c>
      <c r="F896" s="33"/>
      <c r="G896" s="33" t="s">
        <v>212</v>
      </c>
      <c r="H896" s="131">
        <v>2599</v>
      </c>
      <c r="I896" s="35">
        <v>0.02</v>
      </c>
      <c r="J896" s="126">
        <f t="shared" si="26"/>
        <v>2547.02</v>
      </c>
    </row>
    <row r="897" spans="1:10" ht="31.5">
      <c r="A897" s="33">
        <f t="shared" si="27"/>
        <v>893</v>
      </c>
      <c r="B897" s="33" t="s">
        <v>208</v>
      </c>
      <c r="C897" s="33" t="s">
        <v>1984</v>
      </c>
      <c r="D897" s="104" t="s">
        <v>1985</v>
      </c>
      <c r="E897" s="33" t="s">
        <v>211</v>
      </c>
      <c r="F897" s="33"/>
      <c r="G897" s="33" t="s">
        <v>212</v>
      </c>
      <c r="H897" s="131">
        <v>84</v>
      </c>
      <c r="I897" s="35">
        <v>0.02</v>
      </c>
      <c r="J897" s="126">
        <f t="shared" si="26"/>
        <v>82.32</v>
      </c>
    </row>
    <row r="898" spans="1:10" ht="15.75">
      <c r="A898" s="33">
        <f t="shared" si="27"/>
        <v>894</v>
      </c>
      <c r="B898" s="33" t="s">
        <v>208</v>
      </c>
      <c r="C898" s="33" t="s">
        <v>1986</v>
      </c>
      <c r="D898" s="104" t="s">
        <v>1987</v>
      </c>
      <c r="E898" s="33" t="s">
        <v>211</v>
      </c>
      <c r="F898" s="33"/>
      <c r="G898" s="33" t="s">
        <v>212</v>
      </c>
      <c r="H898" s="131">
        <v>81</v>
      </c>
      <c r="I898" s="35">
        <v>0.02</v>
      </c>
      <c r="J898" s="126">
        <f t="shared" si="26"/>
        <v>79.38</v>
      </c>
    </row>
    <row r="899" spans="1:10" ht="15.75">
      <c r="A899" s="33">
        <f t="shared" si="27"/>
        <v>895</v>
      </c>
      <c r="B899" s="33" t="s">
        <v>208</v>
      </c>
      <c r="C899" s="33" t="s">
        <v>1988</v>
      </c>
      <c r="D899" s="104" t="s">
        <v>1989</v>
      </c>
      <c r="E899" s="33" t="s">
        <v>211</v>
      </c>
      <c r="F899" s="33"/>
      <c r="G899" s="33" t="s">
        <v>212</v>
      </c>
      <c r="H899" s="131">
        <v>44</v>
      </c>
      <c r="I899" s="35">
        <v>0.02</v>
      </c>
      <c r="J899" s="126">
        <f t="shared" si="26"/>
        <v>43.12</v>
      </c>
    </row>
    <row r="900" spans="1:10" ht="31.5">
      <c r="A900" s="33">
        <f t="shared" si="27"/>
        <v>896</v>
      </c>
      <c r="B900" s="33" t="s">
        <v>208</v>
      </c>
      <c r="C900" s="33" t="s">
        <v>1990</v>
      </c>
      <c r="D900" s="104" t="s">
        <v>1991</v>
      </c>
      <c r="E900" s="33" t="s">
        <v>211</v>
      </c>
      <c r="F900" s="33"/>
      <c r="G900" s="33" t="s">
        <v>212</v>
      </c>
      <c r="H900" s="131">
        <v>78</v>
      </c>
      <c r="I900" s="35">
        <v>0.02</v>
      </c>
      <c r="J900" s="126">
        <f t="shared" si="26"/>
        <v>76.44</v>
      </c>
    </row>
    <row r="901" spans="1:10" ht="47.25">
      <c r="A901" s="33">
        <f t="shared" si="27"/>
        <v>897</v>
      </c>
      <c r="B901" s="33" t="s">
        <v>208</v>
      </c>
      <c r="C901" s="33" t="s">
        <v>1992</v>
      </c>
      <c r="D901" s="104" t="s">
        <v>1993</v>
      </c>
      <c r="E901" s="33" t="s">
        <v>211</v>
      </c>
      <c r="F901" s="33"/>
      <c r="G901" s="33" t="s">
        <v>212</v>
      </c>
      <c r="H901" s="131">
        <v>456</v>
      </c>
      <c r="I901" s="35">
        <v>0.02</v>
      </c>
      <c r="J901" s="126">
        <f t="shared" si="26"/>
        <v>446.88</v>
      </c>
    </row>
    <row r="902" spans="1:10" ht="31.5">
      <c r="A902" s="33">
        <f t="shared" si="27"/>
        <v>898</v>
      </c>
      <c r="B902" s="33" t="s">
        <v>208</v>
      </c>
      <c r="C902" s="33" t="s">
        <v>1994</v>
      </c>
      <c r="D902" s="104" t="s">
        <v>1995</v>
      </c>
      <c r="E902" s="33" t="s">
        <v>211</v>
      </c>
      <c r="F902" s="33"/>
      <c r="G902" s="33" t="s">
        <v>212</v>
      </c>
      <c r="H902" s="131">
        <v>350</v>
      </c>
      <c r="I902" s="35">
        <v>0.02</v>
      </c>
      <c r="J902" s="126">
        <f t="shared" ref="J902:J965" si="28">H902*(1-I902)</f>
        <v>343</v>
      </c>
    </row>
    <row r="903" spans="1:10" ht="31.5">
      <c r="A903" s="33">
        <f t="shared" ref="A903:A966" si="29">A902+1</f>
        <v>899</v>
      </c>
      <c r="B903" s="33" t="s">
        <v>208</v>
      </c>
      <c r="C903" s="33" t="s">
        <v>1996</v>
      </c>
      <c r="D903" s="104" t="s">
        <v>1997</v>
      </c>
      <c r="E903" s="33" t="s">
        <v>211</v>
      </c>
      <c r="F903" s="33"/>
      <c r="G903" s="33" t="s">
        <v>212</v>
      </c>
      <c r="H903" s="131">
        <v>128</v>
      </c>
      <c r="I903" s="35">
        <v>0.02</v>
      </c>
      <c r="J903" s="126">
        <f t="shared" si="28"/>
        <v>125.44</v>
      </c>
    </row>
    <row r="904" spans="1:10" ht="31.5">
      <c r="A904" s="33">
        <f t="shared" si="29"/>
        <v>900</v>
      </c>
      <c r="B904" s="33" t="s">
        <v>208</v>
      </c>
      <c r="C904" s="33" t="s">
        <v>1998</v>
      </c>
      <c r="D904" s="104" t="s">
        <v>1999</v>
      </c>
      <c r="E904" s="33" t="s">
        <v>211</v>
      </c>
      <c r="F904" s="33"/>
      <c r="G904" s="33" t="s">
        <v>212</v>
      </c>
      <c r="H904" s="131">
        <v>121</v>
      </c>
      <c r="I904" s="35">
        <v>0.02</v>
      </c>
      <c r="J904" s="126">
        <f t="shared" si="28"/>
        <v>118.58</v>
      </c>
    </row>
    <row r="905" spans="1:10" ht="31.5">
      <c r="A905" s="33">
        <f t="shared" si="29"/>
        <v>901</v>
      </c>
      <c r="B905" s="33" t="s">
        <v>208</v>
      </c>
      <c r="C905" s="33" t="s">
        <v>2000</v>
      </c>
      <c r="D905" s="104" t="s">
        <v>2001</v>
      </c>
      <c r="E905" s="33" t="s">
        <v>211</v>
      </c>
      <c r="F905" s="33"/>
      <c r="G905" s="33" t="s">
        <v>212</v>
      </c>
      <c r="H905" s="131">
        <v>62</v>
      </c>
      <c r="I905" s="35">
        <v>0.02</v>
      </c>
      <c r="J905" s="126">
        <f t="shared" si="28"/>
        <v>60.76</v>
      </c>
    </row>
    <row r="906" spans="1:10" ht="31.5">
      <c r="A906" s="33">
        <f t="shared" si="29"/>
        <v>902</v>
      </c>
      <c r="B906" s="33" t="s">
        <v>208</v>
      </c>
      <c r="C906" s="33" t="s">
        <v>2002</v>
      </c>
      <c r="D906" s="104" t="s">
        <v>2003</v>
      </c>
      <c r="E906" s="33" t="s">
        <v>211</v>
      </c>
      <c r="F906" s="33"/>
      <c r="G906" s="33" t="s">
        <v>212</v>
      </c>
      <c r="H906" s="131">
        <v>367</v>
      </c>
      <c r="I906" s="35">
        <v>0.02</v>
      </c>
      <c r="J906" s="126">
        <f t="shared" si="28"/>
        <v>359.65999999999997</v>
      </c>
    </row>
    <row r="907" spans="1:10" ht="15.75">
      <c r="A907" s="33">
        <f t="shared" si="29"/>
        <v>903</v>
      </c>
      <c r="B907" s="33" t="s">
        <v>208</v>
      </c>
      <c r="C907" s="33" t="s">
        <v>2004</v>
      </c>
      <c r="D907" s="104" t="s">
        <v>2005</v>
      </c>
      <c r="E907" s="33" t="s">
        <v>211</v>
      </c>
      <c r="F907" s="33"/>
      <c r="G907" s="33" t="s">
        <v>212</v>
      </c>
      <c r="H907" s="131">
        <v>81</v>
      </c>
      <c r="I907" s="35">
        <v>0.02</v>
      </c>
      <c r="J907" s="126">
        <f t="shared" si="28"/>
        <v>79.38</v>
      </c>
    </row>
    <row r="908" spans="1:10" ht="31.5">
      <c r="A908" s="33">
        <f t="shared" si="29"/>
        <v>904</v>
      </c>
      <c r="B908" s="33" t="s">
        <v>208</v>
      </c>
      <c r="C908" s="33" t="s">
        <v>2006</v>
      </c>
      <c r="D908" s="104" t="s">
        <v>2007</v>
      </c>
      <c r="E908" s="33" t="s">
        <v>211</v>
      </c>
      <c r="F908" s="33"/>
      <c r="G908" s="33" t="s">
        <v>212</v>
      </c>
      <c r="H908" s="131">
        <v>86</v>
      </c>
      <c r="I908" s="35">
        <v>0.02</v>
      </c>
      <c r="J908" s="126">
        <f t="shared" si="28"/>
        <v>84.28</v>
      </c>
    </row>
    <row r="909" spans="1:10" ht="31.5">
      <c r="A909" s="33">
        <f t="shared" si="29"/>
        <v>905</v>
      </c>
      <c r="B909" s="33" t="s">
        <v>208</v>
      </c>
      <c r="C909" s="33" t="s">
        <v>2008</v>
      </c>
      <c r="D909" s="104" t="s">
        <v>2009</v>
      </c>
      <c r="E909" s="33" t="s">
        <v>211</v>
      </c>
      <c r="F909" s="33"/>
      <c r="G909" s="33" t="s">
        <v>212</v>
      </c>
      <c r="H909" s="131">
        <v>538</v>
      </c>
      <c r="I909" s="35">
        <v>0.02</v>
      </c>
      <c r="J909" s="126">
        <f t="shared" si="28"/>
        <v>527.24</v>
      </c>
    </row>
    <row r="910" spans="1:10" ht="31.5">
      <c r="A910" s="33">
        <f t="shared" si="29"/>
        <v>906</v>
      </c>
      <c r="B910" s="33" t="s">
        <v>208</v>
      </c>
      <c r="C910" s="33" t="s">
        <v>2010</v>
      </c>
      <c r="D910" s="104" t="s">
        <v>1995</v>
      </c>
      <c r="E910" s="33" t="s">
        <v>211</v>
      </c>
      <c r="F910" s="33"/>
      <c r="G910" s="33" t="s">
        <v>212</v>
      </c>
      <c r="H910" s="131">
        <v>276</v>
      </c>
      <c r="I910" s="35">
        <v>0.02</v>
      </c>
      <c r="J910" s="126">
        <f t="shared" si="28"/>
        <v>270.48</v>
      </c>
    </row>
    <row r="911" spans="1:10" ht="15.75">
      <c r="A911" s="33">
        <f t="shared" si="29"/>
        <v>907</v>
      </c>
      <c r="B911" s="33" t="s">
        <v>208</v>
      </c>
      <c r="C911" s="33" t="s">
        <v>2011</v>
      </c>
      <c r="D911" s="104" t="s">
        <v>2012</v>
      </c>
      <c r="E911" s="33" t="s">
        <v>211</v>
      </c>
      <c r="F911" s="33"/>
      <c r="G911" s="33" t="s">
        <v>212</v>
      </c>
      <c r="H911" s="131">
        <v>118</v>
      </c>
      <c r="I911" s="35">
        <v>0.02</v>
      </c>
      <c r="J911" s="126">
        <f t="shared" si="28"/>
        <v>115.64</v>
      </c>
    </row>
    <row r="912" spans="1:10" ht="47.25">
      <c r="A912" s="33">
        <f t="shared" si="29"/>
        <v>908</v>
      </c>
      <c r="B912" s="33" t="s">
        <v>208</v>
      </c>
      <c r="C912" s="33" t="s">
        <v>2013</v>
      </c>
      <c r="D912" s="104" t="s">
        <v>2014</v>
      </c>
      <c r="E912" s="33" t="s">
        <v>211</v>
      </c>
      <c r="F912" s="33"/>
      <c r="G912" s="33" t="s">
        <v>212</v>
      </c>
      <c r="H912" s="131">
        <v>89</v>
      </c>
      <c r="I912" s="35">
        <v>0.02</v>
      </c>
      <c r="J912" s="126">
        <f t="shared" si="28"/>
        <v>87.22</v>
      </c>
    </row>
    <row r="913" spans="1:10" ht="15.75">
      <c r="A913" s="33">
        <f t="shared" si="29"/>
        <v>909</v>
      </c>
      <c r="B913" s="33" t="s">
        <v>208</v>
      </c>
      <c r="C913" s="33" t="s">
        <v>2015</v>
      </c>
      <c r="D913" s="104" t="s">
        <v>2016</v>
      </c>
      <c r="E913" s="33" t="s">
        <v>211</v>
      </c>
      <c r="F913" s="33"/>
      <c r="G913" s="33" t="s">
        <v>212</v>
      </c>
      <c r="H913" s="131">
        <v>103</v>
      </c>
      <c r="I913" s="35">
        <v>0.02</v>
      </c>
      <c r="J913" s="126">
        <f t="shared" si="28"/>
        <v>100.94</v>
      </c>
    </row>
    <row r="914" spans="1:10" ht="31.5">
      <c r="A914" s="33">
        <f t="shared" si="29"/>
        <v>910</v>
      </c>
      <c r="B914" s="33" t="s">
        <v>208</v>
      </c>
      <c r="C914" s="33" t="s">
        <v>2017</v>
      </c>
      <c r="D914" s="104" t="s">
        <v>2018</v>
      </c>
      <c r="E914" s="33" t="s">
        <v>211</v>
      </c>
      <c r="F914" s="33"/>
      <c r="G914" s="33" t="s">
        <v>212</v>
      </c>
      <c r="H914" s="131">
        <v>328</v>
      </c>
      <c r="I914" s="35">
        <v>0.02</v>
      </c>
      <c r="J914" s="126">
        <f t="shared" si="28"/>
        <v>321.44</v>
      </c>
    </row>
    <row r="915" spans="1:10" ht="15.75">
      <c r="A915" s="33">
        <f t="shared" si="29"/>
        <v>911</v>
      </c>
      <c r="B915" s="33" t="s">
        <v>208</v>
      </c>
      <c r="C915" s="33" t="s">
        <v>2019</v>
      </c>
      <c r="D915" s="104" t="s">
        <v>2020</v>
      </c>
      <c r="E915" s="33" t="s">
        <v>211</v>
      </c>
      <c r="F915" s="33"/>
      <c r="G915" s="33" t="s">
        <v>212</v>
      </c>
      <c r="H915" s="131">
        <v>34</v>
      </c>
      <c r="I915" s="35">
        <v>0.02</v>
      </c>
      <c r="J915" s="126">
        <f t="shared" si="28"/>
        <v>33.32</v>
      </c>
    </row>
    <row r="916" spans="1:10" ht="31.5">
      <c r="A916" s="33">
        <f t="shared" si="29"/>
        <v>912</v>
      </c>
      <c r="B916" s="33" t="s">
        <v>208</v>
      </c>
      <c r="C916" s="33" t="s">
        <v>2021</v>
      </c>
      <c r="D916" s="104" t="s">
        <v>2022</v>
      </c>
      <c r="E916" s="33" t="s">
        <v>211</v>
      </c>
      <c r="F916" s="33"/>
      <c r="G916" s="33" t="s">
        <v>212</v>
      </c>
      <c r="H916" s="131">
        <v>62</v>
      </c>
      <c r="I916" s="35">
        <v>0.02</v>
      </c>
      <c r="J916" s="126">
        <f t="shared" si="28"/>
        <v>60.76</v>
      </c>
    </row>
    <row r="917" spans="1:10" ht="31.5">
      <c r="A917" s="33">
        <f t="shared" si="29"/>
        <v>913</v>
      </c>
      <c r="B917" s="33" t="s">
        <v>208</v>
      </c>
      <c r="C917" s="33" t="s">
        <v>2023</v>
      </c>
      <c r="D917" s="104" t="s">
        <v>2024</v>
      </c>
      <c r="E917" s="33" t="s">
        <v>211</v>
      </c>
      <c r="F917" s="33"/>
      <c r="G917" s="33" t="s">
        <v>212</v>
      </c>
      <c r="H917" s="131">
        <v>143</v>
      </c>
      <c r="I917" s="35">
        <v>0.02</v>
      </c>
      <c r="J917" s="126">
        <f t="shared" si="28"/>
        <v>140.13999999999999</v>
      </c>
    </row>
    <row r="918" spans="1:10" ht="31.5">
      <c r="A918" s="33">
        <f t="shared" si="29"/>
        <v>914</v>
      </c>
      <c r="B918" s="33" t="s">
        <v>208</v>
      </c>
      <c r="C918" s="33" t="s">
        <v>2025</v>
      </c>
      <c r="D918" s="104" t="s">
        <v>2026</v>
      </c>
      <c r="E918" s="33" t="s">
        <v>211</v>
      </c>
      <c r="F918" s="33"/>
      <c r="G918" s="33" t="s">
        <v>212</v>
      </c>
      <c r="H918" s="131">
        <v>189</v>
      </c>
      <c r="I918" s="35">
        <v>0.02</v>
      </c>
      <c r="J918" s="126">
        <f t="shared" si="28"/>
        <v>185.22</v>
      </c>
    </row>
    <row r="919" spans="1:10" ht="31.5">
      <c r="A919" s="33">
        <f t="shared" si="29"/>
        <v>915</v>
      </c>
      <c r="B919" s="33" t="s">
        <v>208</v>
      </c>
      <c r="C919" s="33" t="s">
        <v>2027</v>
      </c>
      <c r="D919" s="104" t="s">
        <v>2028</v>
      </c>
      <c r="E919" s="33" t="s">
        <v>211</v>
      </c>
      <c r="F919" s="33"/>
      <c r="G919" s="33" t="s">
        <v>212</v>
      </c>
      <c r="H919" s="131">
        <v>189</v>
      </c>
      <c r="I919" s="35">
        <v>0.02</v>
      </c>
      <c r="J919" s="126">
        <f t="shared" si="28"/>
        <v>185.22</v>
      </c>
    </row>
    <row r="920" spans="1:10" ht="47.25">
      <c r="A920" s="33">
        <f t="shared" si="29"/>
        <v>916</v>
      </c>
      <c r="B920" s="33" t="s">
        <v>208</v>
      </c>
      <c r="C920" s="33" t="s">
        <v>2029</v>
      </c>
      <c r="D920" s="104" t="s">
        <v>2030</v>
      </c>
      <c r="E920" s="33" t="s">
        <v>211</v>
      </c>
      <c r="F920" s="33"/>
      <c r="G920" s="33" t="s">
        <v>212</v>
      </c>
      <c r="H920" s="131">
        <v>111</v>
      </c>
      <c r="I920" s="35">
        <v>0.02</v>
      </c>
      <c r="J920" s="126">
        <f t="shared" si="28"/>
        <v>108.78</v>
      </c>
    </row>
    <row r="921" spans="1:10" ht="15.75">
      <c r="A921" s="33">
        <f t="shared" si="29"/>
        <v>917</v>
      </c>
      <c r="B921" s="33" t="s">
        <v>208</v>
      </c>
      <c r="C921" s="33" t="s">
        <v>2031</v>
      </c>
      <c r="D921" s="104" t="s">
        <v>2032</v>
      </c>
      <c r="E921" s="33" t="s">
        <v>211</v>
      </c>
      <c r="F921" s="33"/>
      <c r="G921" s="33" t="s">
        <v>212</v>
      </c>
      <c r="H921" s="131">
        <v>46</v>
      </c>
      <c r="I921" s="35">
        <v>0.02</v>
      </c>
      <c r="J921" s="126">
        <f t="shared" si="28"/>
        <v>45.08</v>
      </c>
    </row>
    <row r="922" spans="1:10" ht="15.75">
      <c r="A922" s="33">
        <f t="shared" si="29"/>
        <v>918</v>
      </c>
      <c r="B922" s="33" t="s">
        <v>208</v>
      </c>
      <c r="C922" s="33" t="s">
        <v>2033</v>
      </c>
      <c r="D922" s="104" t="s">
        <v>2034</v>
      </c>
      <c r="E922" s="33" t="s">
        <v>211</v>
      </c>
      <c r="F922" s="33"/>
      <c r="G922" s="33" t="s">
        <v>212</v>
      </c>
      <c r="H922" s="131">
        <v>46</v>
      </c>
      <c r="I922" s="35">
        <v>0.02</v>
      </c>
      <c r="J922" s="126">
        <f t="shared" si="28"/>
        <v>45.08</v>
      </c>
    </row>
    <row r="923" spans="1:10" ht="15.75">
      <c r="A923" s="33">
        <f t="shared" si="29"/>
        <v>919</v>
      </c>
      <c r="B923" s="33" t="s">
        <v>208</v>
      </c>
      <c r="C923" s="33" t="s">
        <v>2035</v>
      </c>
      <c r="D923" s="104" t="s">
        <v>2036</v>
      </c>
      <c r="E923" s="33" t="s">
        <v>211</v>
      </c>
      <c r="F923" s="33"/>
      <c r="G923" s="33" t="s">
        <v>212</v>
      </c>
      <c r="H923" s="131">
        <v>122</v>
      </c>
      <c r="I923" s="35">
        <v>0.02</v>
      </c>
      <c r="J923" s="126">
        <f t="shared" si="28"/>
        <v>119.56</v>
      </c>
    </row>
    <row r="924" spans="1:10" ht="15.75">
      <c r="A924" s="33">
        <f t="shared" si="29"/>
        <v>920</v>
      </c>
      <c r="B924" s="33" t="s">
        <v>208</v>
      </c>
      <c r="C924" s="33" t="s">
        <v>2037</v>
      </c>
      <c r="D924" s="104" t="s">
        <v>2038</v>
      </c>
      <c r="E924" s="33" t="s">
        <v>211</v>
      </c>
      <c r="F924" s="33"/>
      <c r="G924" s="33" t="s">
        <v>212</v>
      </c>
      <c r="H924" s="131">
        <v>349</v>
      </c>
      <c r="I924" s="35">
        <v>0.02</v>
      </c>
      <c r="J924" s="126">
        <f t="shared" si="28"/>
        <v>342.02</v>
      </c>
    </row>
    <row r="925" spans="1:10" ht="31.5">
      <c r="A925" s="33">
        <f t="shared" si="29"/>
        <v>921</v>
      </c>
      <c r="B925" s="33" t="s">
        <v>208</v>
      </c>
      <c r="C925" s="33" t="s">
        <v>2039</v>
      </c>
      <c r="D925" s="104" t="s">
        <v>2040</v>
      </c>
      <c r="E925" s="33" t="s">
        <v>211</v>
      </c>
      <c r="F925" s="33"/>
      <c r="G925" s="33" t="s">
        <v>212</v>
      </c>
      <c r="H925" s="131">
        <v>248</v>
      </c>
      <c r="I925" s="35">
        <v>0.02</v>
      </c>
      <c r="J925" s="126">
        <f t="shared" si="28"/>
        <v>243.04</v>
      </c>
    </row>
    <row r="926" spans="1:10" ht="31.5">
      <c r="A926" s="33">
        <f t="shared" si="29"/>
        <v>922</v>
      </c>
      <c r="B926" s="33" t="s">
        <v>208</v>
      </c>
      <c r="C926" s="33" t="s">
        <v>2041</v>
      </c>
      <c r="D926" s="104" t="s">
        <v>2042</v>
      </c>
      <c r="E926" s="33" t="s">
        <v>211</v>
      </c>
      <c r="F926" s="33"/>
      <c r="G926" s="33" t="s">
        <v>212</v>
      </c>
      <c r="H926" s="131">
        <v>104</v>
      </c>
      <c r="I926" s="35">
        <v>0.02</v>
      </c>
      <c r="J926" s="126">
        <f t="shared" si="28"/>
        <v>101.92</v>
      </c>
    </row>
    <row r="927" spans="1:10" ht="15.75">
      <c r="A927" s="33">
        <f t="shared" si="29"/>
        <v>923</v>
      </c>
      <c r="B927" s="33" t="s">
        <v>208</v>
      </c>
      <c r="C927" s="33" t="s">
        <v>2043</v>
      </c>
      <c r="D927" s="104" t="s">
        <v>2044</v>
      </c>
      <c r="E927" s="33" t="s">
        <v>211</v>
      </c>
      <c r="F927" s="33"/>
      <c r="G927" s="33" t="s">
        <v>212</v>
      </c>
      <c r="H927" s="131">
        <v>618</v>
      </c>
      <c r="I927" s="35">
        <v>0.02</v>
      </c>
      <c r="J927" s="126">
        <f t="shared" si="28"/>
        <v>605.64</v>
      </c>
    </row>
    <row r="928" spans="1:10" ht="63">
      <c r="A928" s="33">
        <f t="shared" si="29"/>
        <v>924</v>
      </c>
      <c r="B928" s="33" t="s">
        <v>208</v>
      </c>
      <c r="C928" s="33" t="s">
        <v>2045</v>
      </c>
      <c r="D928" s="104" t="s">
        <v>2046</v>
      </c>
      <c r="E928" s="33" t="s">
        <v>211</v>
      </c>
      <c r="F928" s="33"/>
      <c r="G928" s="33" t="s">
        <v>212</v>
      </c>
      <c r="H928" s="131">
        <v>468</v>
      </c>
      <c r="I928" s="35">
        <v>0.02</v>
      </c>
      <c r="J928" s="126">
        <f t="shared" si="28"/>
        <v>458.64</v>
      </c>
    </row>
    <row r="929" spans="1:10" ht="15.75">
      <c r="A929" s="33">
        <f t="shared" si="29"/>
        <v>925</v>
      </c>
      <c r="B929" s="33" t="s">
        <v>208</v>
      </c>
      <c r="C929" s="33" t="s">
        <v>2047</v>
      </c>
      <c r="D929" s="104" t="s">
        <v>2048</v>
      </c>
      <c r="E929" s="33" t="s">
        <v>211</v>
      </c>
      <c r="F929" s="33"/>
      <c r="G929" s="33" t="s">
        <v>212</v>
      </c>
      <c r="H929" s="131">
        <v>36</v>
      </c>
      <c r="I929" s="35">
        <v>0.02</v>
      </c>
      <c r="J929" s="126">
        <f t="shared" si="28"/>
        <v>35.28</v>
      </c>
    </row>
    <row r="930" spans="1:10" ht="15.75">
      <c r="A930" s="33">
        <f t="shared" si="29"/>
        <v>926</v>
      </c>
      <c r="B930" s="33" t="s">
        <v>208</v>
      </c>
      <c r="C930" s="33" t="s">
        <v>2049</v>
      </c>
      <c r="D930" s="104" t="s">
        <v>2050</v>
      </c>
      <c r="E930" s="33" t="s">
        <v>211</v>
      </c>
      <c r="F930" s="33"/>
      <c r="G930" s="33" t="s">
        <v>212</v>
      </c>
      <c r="H930" s="131">
        <v>43</v>
      </c>
      <c r="I930" s="35">
        <v>0.02</v>
      </c>
      <c r="J930" s="126">
        <f t="shared" si="28"/>
        <v>42.14</v>
      </c>
    </row>
    <row r="931" spans="1:10" ht="15.75">
      <c r="A931" s="33">
        <f t="shared" si="29"/>
        <v>927</v>
      </c>
      <c r="B931" s="33" t="s">
        <v>208</v>
      </c>
      <c r="C931" s="33" t="s">
        <v>2051</v>
      </c>
      <c r="D931" s="104" t="s">
        <v>2052</v>
      </c>
      <c r="E931" s="33" t="s">
        <v>211</v>
      </c>
      <c r="F931" s="33"/>
      <c r="G931" s="33" t="s">
        <v>212</v>
      </c>
      <c r="H931" s="131">
        <v>205</v>
      </c>
      <c r="I931" s="35">
        <v>0.02</v>
      </c>
      <c r="J931" s="126">
        <f t="shared" si="28"/>
        <v>200.9</v>
      </c>
    </row>
    <row r="932" spans="1:10" ht="15.75">
      <c r="A932" s="33">
        <f t="shared" si="29"/>
        <v>928</v>
      </c>
      <c r="B932" s="33" t="s">
        <v>208</v>
      </c>
      <c r="C932" s="33" t="s">
        <v>2053</v>
      </c>
      <c r="D932" s="104" t="s">
        <v>2054</v>
      </c>
      <c r="E932" s="33" t="s">
        <v>211</v>
      </c>
      <c r="F932" s="33"/>
      <c r="G932" s="33" t="s">
        <v>212</v>
      </c>
      <c r="H932" s="131">
        <v>104</v>
      </c>
      <c r="I932" s="35">
        <v>0.02</v>
      </c>
      <c r="J932" s="126">
        <f t="shared" si="28"/>
        <v>101.92</v>
      </c>
    </row>
    <row r="933" spans="1:10" ht="15.75">
      <c r="A933" s="33">
        <f t="shared" si="29"/>
        <v>929</v>
      </c>
      <c r="B933" s="33" t="s">
        <v>208</v>
      </c>
      <c r="C933" s="33" t="s">
        <v>2055</v>
      </c>
      <c r="D933" s="104" t="s">
        <v>2056</v>
      </c>
      <c r="E933" s="33" t="s">
        <v>211</v>
      </c>
      <c r="F933" s="33"/>
      <c r="G933" s="33" t="s">
        <v>212</v>
      </c>
      <c r="H933" s="131">
        <v>31</v>
      </c>
      <c r="I933" s="35">
        <v>0.02</v>
      </c>
      <c r="J933" s="126">
        <f t="shared" si="28"/>
        <v>30.38</v>
      </c>
    </row>
    <row r="934" spans="1:10" ht="15.75">
      <c r="A934" s="33">
        <f t="shared" si="29"/>
        <v>930</v>
      </c>
      <c r="B934" s="33" t="s">
        <v>208</v>
      </c>
      <c r="C934" s="33" t="s">
        <v>2057</v>
      </c>
      <c r="D934" s="104" t="s">
        <v>2058</v>
      </c>
      <c r="E934" s="33" t="s">
        <v>211</v>
      </c>
      <c r="F934" s="33"/>
      <c r="G934" s="33" t="s">
        <v>212</v>
      </c>
      <c r="H934" s="131">
        <v>511</v>
      </c>
      <c r="I934" s="35">
        <v>0.02</v>
      </c>
      <c r="J934" s="126">
        <f t="shared" si="28"/>
        <v>500.78</v>
      </c>
    </row>
    <row r="935" spans="1:10" ht="63">
      <c r="A935" s="33">
        <f t="shared" si="29"/>
        <v>931</v>
      </c>
      <c r="B935" s="33" t="s">
        <v>208</v>
      </c>
      <c r="C935" s="33" t="s">
        <v>2059</v>
      </c>
      <c r="D935" s="104" t="s">
        <v>2060</v>
      </c>
      <c r="E935" s="33" t="s">
        <v>211</v>
      </c>
      <c r="F935" s="33"/>
      <c r="G935" s="33" t="s">
        <v>212</v>
      </c>
      <c r="H935" s="131">
        <v>205</v>
      </c>
      <c r="I935" s="35">
        <v>0.02</v>
      </c>
      <c r="J935" s="126">
        <f t="shared" si="28"/>
        <v>200.9</v>
      </c>
    </row>
    <row r="936" spans="1:10" ht="15.75">
      <c r="A936" s="33">
        <f t="shared" si="29"/>
        <v>932</v>
      </c>
      <c r="B936" s="33" t="s">
        <v>208</v>
      </c>
      <c r="C936" s="33" t="s">
        <v>2061</v>
      </c>
      <c r="D936" s="104" t="s">
        <v>2062</v>
      </c>
      <c r="E936" s="33" t="s">
        <v>211</v>
      </c>
      <c r="F936" s="33"/>
      <c r="G936" s="33" t="s">
        <v>212</v>
      </c>
      <c r="H936" s="131">
        <v>102</v>
      </c>
      <c r="I936" s="35">
        <v>0.02</v>
      </c>
      <c r="J936" s="126">
        <f t="shared" si="28"/>
        <v>99.96</v>
      </c>
    </row>
    <row r="937" spans="1:10" ht="63">
      <c r="A937" s="33">
        <f t="shared" si="29"/>
        <v>933</v>
      </c>
      <c r="B937" s="33" t="s">
        <v>208</v>
      </c>
      <c r="C937" s="33" t="s">
        <v>2063</v>
      </c>
      <c r="D937" s="104" t="s">
        <v>2064</v>
      </c>
      <c r="E937" s="33" t="s">
        <v>211</v>
      </c>
      <c r="F937" s="33"/>
      <c r="G937" s="33" t="s">
        <v>212</v>
      </c>
      <c r="H937" s="131">
        <v>406</v>
      </c>
      <c r="I937" s="35">
        <v>0.02</v>
      </c>
      <c r="J937" s="126">
        <f t="shared" si="28"/>
        <v>397.88</v>
      </c>
    </row>
    <row r="938" spans="1:10" ht="31.5">
      <c r="A938" s="33">
        <f t="shared" si="29"/>
        <v>934</v>
      </c>
      <c r="B938" s="33" t="s">
        <v>208</v>
      </c>
      <c r="C938" s="33" t="s">
        <v>2065</v>
      </c>
      <c r="D938" s="104" t="s">
        <v>2066</v>
      </c>
      <c r="E938" s="33" t="s">
        <v>211</v>
      </c>
      <c r="F938" s="33"/>
      <c r="G938" s="33" t="s">
        <v>212</v>
      </c>
      <c r="H938" s="131">
        <v>56</v>
      </c>
      <c r="I938" s="35">
        <v>0.02</v>
      </c>
      <c r="J938" s="126">
        <f t="shared" si="28"/>
        <v>54.879999999999995</v>
      </c>
    </row>
    <row r="939" spans="1:10" ht="47.25">
      <c r="A939" s="33">
        <f t="shared" si="29"/>
        <v>935</v>
      </c>
      <c r="B939" s="33" t="s">
        <v>208</v>
      </c>
      <c r="C939" s="33" t="s">
        <v>2067</v>
      </c>
      <c r="D939" s="104" t="s">
        <v>2068</v>
      </c>
      <c r="E939" s="33" t="s">
        <v>211</v>
      </c>
      <c r="F939" s="33"/>
      <c r="G939" s="33" t="s">
        <v>212</v>
      </c>
      <c r="H939" s="131">
        <v>406</v>
      </c>
      <c r="I939" s="35">
        <v>0.02</v>
      </c>
      <c r="J939" s="126">
        <f t="shared" si="28"/>
        <v>397.88</v>
      </c>
    </row>
    <row r="940" spans="1:10" ht="15.75">
      <c r="A940" s="33">
        <f t="shared" si="29"/>
        <v>936</v>
      </c>
      <c r="B940" s="33" t="s">
        <v>208</v>
      </c>
      <c r="C940" s="33" t="s">
        <v>2069</v>
      </c>
      <c r="D940" s="104" t="s">
        <v>2070</v>
      </c>
      <c r="E940" s="33" t="s">
        <v>211</v>
      </c>
      <c r="F940" s="33"/>
      <c r="G940" s="33" t="s">
        <v>212</v>
      </c>
      <c r="H940" s="131">
        <v>511</v>
      </c>
      <c r="I940" s="35">
        <v>0.02</v>
      </c>
      <c r="J940" s="126">
        <f t="shared" si="28"/>
        <v>500.78</v>
      </c>
    </row>
    <row r="941" spans="1:10" ht="15.75">
      <c r="A941" s="33">
        <f t="shared" si="29"/>
        <v>937</v>
      </c>
      <c r="B941" s="33" t="s">
        <v>208</v>
      </c>
      <c r="C941" s="33" t="s">
        <v>2071</v>
      </c>
      <c r="D941" s="104" t="s">
        <v>2072</v>
      </c>
      <c r="E941" s="33" t="s">
        <v>211</v>
      </c>
      <c r="F941" s="33"/>
      <c r="G941" s="33" t="s">
        <v>212</v>
      </c>
      <c r="H941" s="131">
        <v>511</v>
      </c>
      <c r="I941" s="35">
        <v>0.02</v>
      </c>
      <c r="J941" s="126">
        <f t="shared" si="28"/>
        <v>500.78</v>
      </c>
    </row>
    <row r="942" spans="1:10" ht="15.75">
      <c r="A942" s="33">
        <f t="shared" si="29"/>
        <v>938</v>
      </c>
      <c r="B942" s="33" t="s">
        <v>208</v>
      </c>
      <c r="C942" s="33" t="s">
        <v>2073</v>
      </c>
      <c r="D942" s="104" t="s">
        <v>2074</v>
      </c>
      <c r="E942" s="33" t="s">
        <v>211</v>
      </c>
      <c r="F942" s="33"/>
      <c r="G942" s="33" t="s">
        <v>212</v>
      </c>
      <c r="H942" s="131">
        <v>32</v>
      </c>
      <c r="I942" s="35">
        <v>0.02</v>
      </c>
      <c r="J942" s="126">
        <f t="shared" si="28"/>
        <v>31.36</v>
      </c>
    </row>
    <row r="943" spans="1:10" ht="31.5">
      <c r="A943" s="33">
        <f t="shared" si="29"/>
        <v>939</v>
      </c>
      <c r="B943" s="33" t="s">
        <v>208</v>
      </c>
      <c r="C943" s="33" t="s">
        <v>2075</v>
      </c>
      <c r="D943" s="104" t="s">
        <v>2076</v>
      </c>
      <c r="E943" s="33" t="s">
        <v>211</v>
      </c>
      <c r="F943" s="33"/>
      <c r="G943" s="33" t="s">
        <v>212</v>
      </c>
      <c r="H943" s="131">
        <v>287</v>
      </c>
      <c r="I943" s="35">
        <v>0.02</v>
      </c>
      <c r="J943" s="126">
        <f t="shared" si="28"/>
        <v>281.26</v>
      </c>
    </row>
    <row r="944" spans="1:10" ht="15.75">
      <c r="A944" s="33">
        <f t="shared" si="29"/>
        <v>940</v>
      </c>
      <c r="B944" s="33" t="s">
        <v>208</v>
      </c>
      <c r="C944" s="33" t="s">
        <v>2077</v>
      </c>
      <c r="D944" s="104" t="s">
        <v>2078</v>
      </c>
      <c r="E944" s="33" t="s">
        <v>211</v>
      </c>
      <c r="F944" s="33"/>
      <c r="G944" s="33" t="s">
        <v>212</v>
      </c>
      <c r="H944" s="131">
        <v>97</v>
      </c>
      <c r="I944" s="35">
        <v>0.02</v>
      </c>
      <c r="J944" s="126">
        <f t="shared" si="28"/>
        <v>95.06</v>
      </c>
    </row>
    <row r="945" spans="1:10" ht="47.25">
      <c r="A945" s="33">
        <f t="shared" si="29"/>
        <v>941</v>
      </c>
      <c r="B945" s="33" t="s">
        <v>208</v>
      </c>
      <c r="C945" s="33" t="s">
        <v>2079</v>
      </c>
      <c r="D945" s="104" t="s">
        <v>2080</v>
      </c>
      <c r="E945" s="33" t="s">
        <v>211</v>
      </c>
      <c r="F945" s="33"/>
      <c r="G945" s="33" t="s">
        <v>212</v>
      </c>
      <c r="H945" s="131">
        <v>406</v>
      </c>
      <c r="I945" s="35">
        <v>0.02</v>
      </c>
      <c r="J945" s="126">
        <f t="shared" si="28"/>
        <v>397.88</v>
      </c>
    </row>
    <row r="946" spans="1:10" ht="15.75">
      <c r="A946" s="33">
        <f t="shared" si="29"/>
        <v>942</v>
      </c>
      <c r="B946" s="33" t="s">
        <v>208</v>
      </c>
      <c r="C946" s="33" t="s">
        <v>2081</v>
      </c>
      <c r="D946" s="104" t="s">
        <v>2082</v>
      </c>
      <c r="E946" s="33" t="s">
        <v>211</v>
      </c>
      <c r="F946" s="33"/>
      <c r="G946" s="33" t="s">
        <v>212</v>
      </c>
      <c r="H946" s="131">
        <v>102</v>
      </c>
      <c r="I946" s="35">
        <v>0.02</v>
      </c>
      <c r="J946" s="126">
        <f t="shared" si="28"/>
        <v>99.96</v>
      </c>
    </row>
    <row r="947" spans="1:10" ht="15.75">
      <c r="A947" s="33">
        <f t="shared" si="29"/>
        <v>943</v>
      </c>
      <c r="B947" s="33" t="s">
        <v>208</v>
      </c>
      <c r="C947" s="33" t="s">
        <v>2083</v>
      </c>
      <c r="D947" s="104" t="s">
        <v>2084</v>
      </c>
      <c r="E947" s="33" t="s">
        <v>211</v>
      </c>
      <c r="F947" s="33"/>
      <c r="G947" s="33" t="s">
        <v>212</v>
      </c>
      <c r="H947" s="131">
        <v>101</v>
      </c>
      <c r="I947" s="35">
        <v>0.02</v>
      </c>
      <c r="J947" s="126">
        <f t="shared" si="28"/>
        <v>98.98</v>
      </c>
    </row>
    <row r="948" spans="1:10" ht="63">
      <c r="A948" s="33">
        <f t="shared" si="29"/>
        <v>944</v>
      </c>
      <c r="B948" s="33" t="s">
        <v>208</v>
      </c>
      <c r="C948" s="33" t="s">
        <v>2085</v>
      </c>
      <c r="D948" s="104" t="s">
        <v>2086</v>
      </c>
      <c r="E948" s="33" t="s">
        <v>211</v>
      </c>
      <c r="F948" s="33"/>
      <c r="G948" s="33" t="s">
        <v>212</v>
      </c>
      <c r="H948" s="131">
        <v>205</v>
      </c>
      <c r="I948" s="35">
        <v>0.02</v>
      </c>
      <c r="J948" s="126">
        <f t="shared" si="28"/>
        <v>200.9</v>
      </c>
    </row>
    <row r="949" spans="1:10" ht="15.75">
      <c r="A949" s="33">
        <f t="shared" si="29"/>
        <v>945</v>
      </c>
      <c r="B949" s="33" t="s">
        <v>208</v>
      </c>
      <c r="C949" s="33" t="s">
        <v>2087</v>
      </c>
      <c r="D949" s="104" t="s">
        <v>2088</v>
      </c>
      <c r="E949" s="33" t="s">
        <v>211</v>
      </c>
      <c r="F949" s="33"/>
      <c r="G949" s="33" t="s">
        <v>212</v>
      </c>
      <c r="H949" s="131">
        <v>97</v>
      </c>
      <c r="I949" s="35">
        <v>0.02</v>
      </c>
      <c r="J949" s="126">
        <f t="shared" si="28"/>
        <v>95.06</v>
      </c>
    </row>
    <row r="950" spans="1:10" ht="31.5">
      <c r="A950" s="33">
        <f t="shared" si="29"/>
        <v>946</v>
      </c>
      <c r="B950" s="33" t="s">
        <v>208</v>
      </c>
      <c r="C950" s="33" t="s">
        <v>2089</v>
      </c>
      <c r="D950" s="104" t="s">
        <v>2090</v>
      </c>
      <c r="E950" s="33" t="s">
        <v>211</v>
      </c>
      <c r="F950" s="33"/>
      <c r="G950" s="33" t="s">
        <v>212</v>
      </c>
      <c r="H950" s="131">
        <v>75</v>
      </c>
      <c r="I950" s="35">
        <v>0.02</v>
      </c>
      <c r="J950" s="126">
        <f t="shared" si="28"/>
        <v>73.5</v>
      </c>
    </row>
    <row r="951" spans="1:10" ht="15.75">
      <c r="A951" s="33">
        <f t="shared" si="29"/>
        <v>947</v>
      </c>
      <c r="B951" s="33" t="s">
        <v>208</v>
      </c>
      <c r="C951" s="33" t="s">
        <v>2091</v>
      </c>
      <c r="D951" s="104" t="s">
        <v>2092</v>
      </c>
      <c r="E951" s="33" t="s">
        <v>211</v>
      </c>
      <c r="F951" s="33"/>
      <c r="G951" s="33" t="s">
        <v>212</v>
      </c>
      <c r="H951" s="131">
        <v>90</v>
      </c>
      <c r="I951" s="35">
        <v>0.02</v>
      </c>
      <c r="J951" s="126">
        <f t="shared" si="28"/>
        <v>88.2</v>
      </c>
    </row>
    <row r="952" spans="1:10" ht="15.75">
      <c r="A952" s="33">
        <f t="shared" si="29"/>
        <v>948</v>
      </c>
      <c r="B952" s="33" t="s">
        <v>208</v>
      </c>
      <c r="C952" s="33" t="s">
        <v>2093</v>
      </c>
      <c r="D952" s="104" t="s">
        <v>2094</v>
      </c>
      <c r="E952" s="33" t="s">
        <v>211</v>
      </c>
      <c r="F952" s="33"/>
      <c r="G952" s="33" t="s">
        <v>212</v>
      </c>
      <c r="H952" s="131">
        <v>97</v>
      </c>
      <c r="I952" s="35">
        <v>0.02</v>
      </c>
      <c r="J952" s="126">
        <f t="shared" si="28"/>
        <v>95.06</v>
      </c>
    </row>
    <row r="953" spans="1:10" ht="15.75">
      <c r="A953" s="33">
        <f t="shared" si="29"/>
        <v>949</v>
      </c>
      <c r="B953" s="33" t="s">
        <v>208</v>
      </c>
      <c r="C953" s="33" t="s">
        <v>2095</v>
      </c>
      <c r="D953" s="104" t="s">
        <v>2096</v>
      </c>
      <c r="E953" s="33" t="s">
        <v>211</v>
      </c>
      <c r="F953" s="33"/>
      <c r="G953" s="33" t="s">
        <v>212</v>
      </c>
      <c r="H953" s="131">
        <v>511</v>
      </c>
      <c r="I953" s="35">
        <v>0.02</v>
      </c>
      <c r="J953" s="126">
        <f t="shared" si="28"/>
        <v>500.78</v>
      </c>
    </row>
    <row r="954" spans="1:10" ht="15.75">
      <c r="A954" s="33">
        <f t="shared" si="29"/>
        <v>950</v>
      </c>
      <c r="B954" s="33" t="s">
        <v>208</v>
      </c>
      <c r="C954" s="33" t="s">
        <v>2097</v>
      </c>
      <c r="D954" s="104" t="s">
        <v>2098</v>
      </c>
      <c r="E954" s="33" t="s">
        <v>211</v>
      </c>
      <c r="F954" s="33"/>
      <c r="G954" s="33" t="s">
        <v>212</v>
      </c>
      <c r="H954" s="131">
        <v>64</v>
      </c>
      <c r="I954" s="35">
        <v>0.02</v>
      </c>
      <c r="J954" s="126">
        <f t="shared" si="28"/>
        <v>62.72</v>
      </c>
    </row>
    <row r="955" spans="1:10" ht="15.75">
      <c r="A955" s="33">
        <f t="shared" si="29"/>
        <v>951</v>
      </c>
      <c r="B955" s="33" t="s">
        <v>208</v>
      </c>
      <c r="C955" s="33" t="s">
        <v>2099</v>
      </c>
      <c r="D955" s="104" t="s">
        <v>2100</v>
      </c>
      <c r="E955" s="33" t="s">
        <v>211</v>
      </c>
      <c r="F955" s="33"/>
      <c r="G955" s="33" t="s">
        <v>212</v>
      </c>
      <c r="H955" s="131">
        <v>95</v>
      </c>
      <c r="I955" s="35">
        <v>0.02</v>
      </c>
      <c r="J955" s="126">
        <f t="shared" si="28"/>
        <v>93.1</v>
      </c>
    </row>
    <row r="956" spans="1:10" ht="31.5">
      <c r="A956" s="33">
        <f t="shared" si="29"/>
        <v>952</v>
      </c>
      <c r="B956" s="33" t="s">
        <v>208</v>
      </c>
      <c r="C956" s="33" t="s">
        <v>2101</v>
      </c>
      <c r="D956" s="104" t="s">
        <v>2102</v>
      </c>
      <c r="E956" s="33" t="s">
        <v>211</v>
      </c>
      <c r="F956" s="33"/>
      <c r="G956" s="33" t="s">
        <v>212</v>
      </c>
      <c r="H956" s="131">
        <v>181</v>
      </c>
      <c r="I956" s="35">
        <v>0.02</v>
      </c>
      <c r="J956" s="126">
        <f t="shared" si="28"/>
        <v>177.38</v>
      </c>
    </row>
    <row r="957" spans="1:10" ht="31.5">
      <c r="A957" s="33">
        <f t="shared" si="29"/>
        <v>953</v>
      </c>
      <c r="B957" s="33" t="s">
        <v>208</v>
      </c>
      <c r="C957" s="33" t="s">
        <v>2103</v>
      </c>
      <c r="D957" s="104" t="s">
        <v>2104</v>
      </c>
      <c r="E957" s="33" t="s">
        <v>211</v>
      </c>
      <c r="F957" s="33"/>
      <c r="G957" s="33" t="s">
        <v>212</v>
      </c>
      <c r="H957" s="131">
        <v>181</v>
      </c>
      <c r="I957" s="35">
        <v>0.02</v>
      </c>
      <c r="J957" s="126">
        <f t="shared" si="28"/>
        <v>177.38</v>
      </c>
    </row>
    <row r="958" spans="1:10" ht="78.75">
      <c r="A958" s="33">
        <f t="shared" si="29"/>
        <v>954</v>
      </c>
      <c r="B958" s="33" t="s">
        <v>208</v>
      </c>
      <c r="C958" s="33" t="s">
        <v>2105</v>
      </c>
      <c r="D958" s="104" t="s">
        <v>2106</v>
      </c>
      <c r="E958" s="33" t="s">
        <v>211</v>
      </c>
      <c r="F958" s="33"/>
      <c r="G958" s="33" t="s">
        <v>212</v>
      </c>
      <c r="H958" s="131">
        <v>468</v>
      </c>
      <c r="I958" s="35">
        <v>0.02</v>
      </c>
      <c r="J958" s="126">
        <f t="shared" si="28"/>
        <v>458.64</v>
      </c>
    </row>
    <row r="959" spans="1:10" ht="31.5">
      <c r="A959" s="33">
        <f t="shared" si="29"/>
        <v>955</v>
      </c>
      <c r="B959" s="33" t="s">
        <v>208</v>
      </c>
      <c r="C959" s="33" t="s">
        <v>2107</v>
      </c>
      <c r="D959" s="104" t="s">
        <v>2108</v>
      </c>
      <c r="E959" s="33" t="s">
        <v>211</v>
      </c>
      <c r="F959" s="33"/>
      <c r="G959" s="33" t="s">
        <v>212</v>
      </c>
      <c r="H959" s="131">
        <v>165</v>
      </c>
      <c r="I959" s="35">
        <v>0.02</v>
      </c>
      <c r="J959" s="126">
        <f t="shared" si="28"/>
        <v>161.69999999999999</v>
      </c>
    </row>
    <row r="960" spans="1:10" ht="47.25">
      <c r="A960" s="33">
        <f t="shared" si="29"/>
        <v>956</v>
      </c>
      <c r="B960" s="33" t="s">
        <v>208</v>
      </c>
      <c r="C960" s="33" t="s">
        <v>2109</v>
      </c>
      <c r="D960" s="104" t="s">
        <v>2110</v>
      </c>
      <c r="E960" s="33" t="s">
        <v>211</v>
      </c>
      <c r="F960" s="33"/>
      <c r="G960" s="33" t="s">
        <v>212</v>
      </c>
      <c r="H960" s="131">
        <v>256</v>
      </c>
      <c r="I960" s="35">
        <v>0.02</v>
      </c>
      <c r="J960" s="126">
        <f t="shared" si="28"/>
        <v>250.88</v>
      </c>
    </row>
    <row r="961" spans="1:10" ht="15.75">
      <c r="A961" s="33">
        <f t="shared" si="29"/>
        <v>957</v>
      </c>
      <c r="B961" s="33" t="s">
        <v>208</v>
      </c>
      <c r="C961" s="33" t="s">
        <v>2111</v>
      </c>
      <c r="D961" s="104" t="s">
        <v>2112</v>
      </c>
      <c r="E961" s="33" t="s">
        <v>211</v>
      </c>
      <c r="F961" s="33"/>
      <c r="G961" s="33" t="s">
        <v>212</v>
      </c>
      <c r="H961" s="131">
        <v>349</v>
      </c>
      <c r="I961" s="35">
        <v>0.02</v>
      </c>
      <c r="J961" s="126">
        <f t="shared" si="28"/>
        <v>342.02</v>
      </c>
    </row>
    <row r="962" spans="1:10" ht="15.75">
      <c r="A962" s="33">
        <f t="shared" si="29"/>
        <v>958</v>
      </c>
      <c r="B962" s="33" t="s">
        <v>208</v>
      </c>
      <c r="C962" s="33" t="s">
        <v>2113</v>
      </c>
      <c r="D962" s="104" t="s">
        <v>2114</v>
      </c>
      <c r="E962" s="33" t="s">
        <v>211</v>
      </c>
      <c r="F962" s="33"/>
      <c r="G962" s="33" t="s">
        <v>212</v>
      </c>
      <c r="H962" s="131">
        <v>618</v>
      </c>
      <c r="I962" s="35">
        <v>0.02</v>
      </c>
      <c r="J962" s="126">
        <f t="shared" si="28"/>
        <v>605.64</v>
      </c>
    </row>
    <row r="963" spans="1:10" ht="15.75">
      <c r="A963" s="33">
        <f t="shared" si="29"/>
        <v>959</v>
      </c>
      <c r="B963" s="33" t="s">
        <v>208</v>
      </c>
      <c r="C963" s="33" t="s">
        <v>2115</v>
      </c>
      <c r="D963" s="104" t="s">
        <v>2116</v>
      </c>
      <c r="E963" s="33" t="s">
        <v>211</v>
      </c>
      <c r="F963" s="33"/>
      <c r="G963" s="33" t="s">
        <v>212</v>
      </c>
      <c r="H963" s="131">
        <v>102</v>
      </c>
      <c r="I963" s="35">
        <v>0.02</v>
      </c>
      <c r="J963" s="126">
        <f t="shared" si="28"/>
        <v>99.96</v>
      </c>
    </row>
    <row r="964" spans="1:10" ht="31.5">
      <c r="A964" s="33">
        <f t="shared" si="29"/>
        <v>960</v>
      </c>
      <c r="B964" s="33" t="s">
        <v>208</v>
      </c>
      <c r="C964" s="33" t="s">
        <v>2117</v>
      </c>
      <c r="D964" s="104" t="s">
        <v>2118</v>
      </c>
      <c r="E964" s="33" t="s">
        <v>211</v>
      </c>
      <c r="F964" s="33"/>
      <c r="G964" s="33" t="s">
        <v>212</v>
      </c>
      <c r="H964" s="131">
        <v>22</v>
      </c>
      <c r="I964" s="35">
        <v>0.02</v>
      </c>
      <c r="J964" s="126">
        <f t="shared" si="28"/>
        <v>21.56</v>
      </c>
    </row>
    <row r="965" spans="1:10" ht="31.5">
      <c r="A965" s="33">
        <f t="shared" si="29"/>
        <v>961</v>
      </c>
      <c r="B965" s="33" t="s">
        <v>208</v>
      </c>
      <c r="C965" s="33" t="s">
        <v>2119</v>
      </c>
      <c r="D965" s="104" t="s">
        <v>2120</v>
      </c>
      <c r="E965" s="33" t="s">
        <v>211</v>
      </c>
      <c r="F965" s="33"/>
      <c r="G965" s="33" t="s">
        <v>212</v>
      </c>
      <c r="H965" s="131">
        <v>238</v>
      </c>
      <c r="I965" s="35">
        <v>0.02</v>
      </c>
      <c r="J965" s="126">
        <f t="shared" si="28"/>
        <v>233.24</v>
      </c>
    </row>
    <row r="966" spans="1:10" ht="47.25">
      <c r="A966" s="33">
        <f t="shared" si="29"/>
        <v>962</v>
      </c>
      <c r="B966" s="33" t="s">
        <v>208</v>
      </c>
      <c r="C966" s="33" t="s">
        <v>2121</v>
      </c>
      <c r="D966" s="104" t="s">
        <v>2122</v>
      </c>
      <c r="E966" s="33" t="s">
        <v>211</v>
      </c>
      <c r="F966" s="33"/>
      <c r="G966" s="33" t="s">
        <v>212</v>
      </c>
      <c r="H966" s="131">
        <v>468</v>
      </c>
      <c r="I966" s="35">
        <v>0.02</v>
      </c>
      <c r="J966" s="126">
        <f t="shared" ref="J966:J1029" si="30">H966*(1-I966)</f>
        <v>458.64</v>
      </c>
    </row>
    <row r="967" spans="1:10" ht="15.75">
      <c r="A967" s="33">
        <f t="shared" ref="A967:A1030" si="31">A966+1</f>
        <v>963</v>
      </c>
      <c r="B967" s="33" t="s">
        <v>208</v>
      </c>
      <c r="C967" s="33" t="s">
        <v>2123</v>
      </c>
      <c r="D967" s="104" t="s">
        <v>2124</v>
      </c>
      <c r="E967" s="33" t="s">
        <v>211</v>
      </c>
      <c r="F967" s="33"/>
      <c r="G967" s="33" t="s">
        <v>212</v>
      </c>
      <c r="H967" s="131">
        <v>106</v>
      </c>
      <c r="I967" s="35">
        <v>0.02</v>
      </c>
      <c r="J967" s="126">
        <f t="shared" si="30"/>
        <v>103.88</v>
      </c>
    </row>
    <row r="968" spans="1:10" ht="15.75">
      <c r="A968" s="33">
        <f t="shared" si="31"/>
        <v>964</v>
      </c>
      <c r="B968" s="33" t="s">
        <v>208</v>
      </c>
      <c r="C968" s="33" t="s">
        <v>2125</v>
      </c>
      <c r="D968" s="104" t="s">
        <v>2126</v>
      </c>
      <c r="E968" s="33" t="s">
        <v>211</v>
      </c>
      <c r="F968" s="33"/>
      <c r="G968" s="33" t="s">
        <v>212</v>
      </c>
      <c r="H968" s="131">
        <v>102</v>
      </c>
      <c r="I968" s="35">
        <v>0.02</v>
      </c>
      <c r="J968" s="126">
        <f t="shared" si="30"/>
        <v>99.96</v>
      </c>
    </row>
    <row r="969" spans="1:10" ht="15.75">
      <c r="A969" s="33">
        <f t="shared" si="31"/>
        <v>965</v>
      </c>
      <c r="B969" s="33" t="s">
        <v>208</v>
      </c>
      <c r="C969" s="33" t="s">
        <v>2127</v>
      </c>
      <c r="D969" s="104" t="s">
        <v>2128</v>
      </c>
      <c r="E969" s="33" t="s">
        <v>211</v>
      </c>
      <c r="F969" s="33"/>
      <c r="G969" s="33" t="s">
        <v>212</v>
      </c>
      <c r="H969" s="131">
        <v>106</v>
      </c>
      <c r="I969" s="35">
        <v>0.02</v>
      </c>
      <c r="J969" s="126">
        <f t="shared" si="30"/>
        <v>103.88</v>
      </c>
    </row>
    <row r="970" spans="1:10" ht="15.75">
      <c r="A970" s="33">
        <f t="shared" si="31"/>
        <v>966</v>
      </c>
      <c r="B970" s="33" t="s">
        <v>208</v>
      </c>
      <c r="C970" s="33" t="s">
        <v>2129</v>
      </c>
      <c r="D970" s="104" t="s">
        <v>2130</v>
      </c>
      <c r="E970" s="33" t="s">
        <v>211</v>
      </c>
      <c r="F970" s="33"/>
      <c r="G970" s="33" t="s">
        <v>212</v>
      </c>
      <c r="H970" s="131">
        <v>618</v>
      </c>
      <c r="I970" s="35">
        <v>0.02</v>
      </c>
      <c r="J970" s="126">
        <f t="shared" si="30"/>
        <v>605.64</v>
      </c>
    </row>
    <row r="971" spans="1:10" ht="63">
      <c r="A971" s="33">
        <f t="shared" si="31"/>
        <v>967</v>
      </c>
      <c r="B971" s="33" t="s">
        <v>208</v>
      </c>
      <c r="C971" s="33" t="s">
        <v>2131</v>
      </c>
      <c r="D971" s="104" t="s">
        <v>2132</v>
      </c>
      <c r="E971" s="33" t="s">
        <v>211</v>
      </c>
      <c r="F971" s="33"/>
      <c r="G971" s="33" t="s">
        <v>212</v>
      </c>
      <c r="H971" s="131">
        <v>468</v>
      </c>
      <c r="I971" s="35">
        <v>0.02</v>
      </c>
      <c r="J971" s="126">
        <f t="shared" si="30"/>
        <v>458.64</v>
      </c>
    </row>
    <row r="972" spans="1:10" ht="15.75">
      <c r="A972" s="33">
        <f t="shared" si="31"/>
        <v>968</v>
      </c>
      <c r="B972" s="33" t="s">
        <v>208</v>
      </c>
      <c r="C972" s="33" t="s">
        <v>2133</v>
      </c>
      <c r="D972" s="104" t="s">
        <v>2134</v>
      </c>
      <c r="E972" s="33" t="s">
        <v>211</v>
      </c>
      <c r="F972" s="33"/>
      <c r="G972" s="33" t="s">
        <v>212</v>
      </c>
      <c r="H972" s="131">
        <v>618</v>
      </c>
      <c r="I972" s="35">
        <v>0.02</v>
      </c>
      <c r="J972" s="126">
        <f t="shared" si="30"/>
        <v>605.64</v>
      </c>
    </row>
    <row r="973" spans="1:10" ht="15.75">
      <c r="A973" s="33">
        <f t="shared" si="31"/>
        <v>969</v>
      </c>
      <c r="B973" s="33" t="s">
        <v>208</v>
      </c>
      <c r="C973" s="33" t="s">
        <v>2135</v>
      </c>
      <c r="D973" s="104" t="s">
        <v>2136</v>
      </c>
      <c r="E973" s="33" t="s">
        <v>211</v>
      </c>
      <c r="F973" s="33"/>
      <c r="G973" s="33" t="s">
        <v>212</v>
      </c>
      <c r="H973" s="131">
        <v>115</v>
      </c>
      <c r="I973" s="35">
        <v>0.02</v>
      </c>
      <c r="J973" s="126">
        <f t="shared" si="30"/>
        <v>112.7</v>
      </c>
    </row>
    <row r="974" spans="1:10" ht="63">
      <c r="A974" s="33">
        <f t="shared" si="31"/>
        <v>970</v>
      </c>
      <c r="B974" s="33" t="s">
        <v>208</v>
      </c>
      <c r="C974" s="33" t="s">
        <v>2137</v>
      </c>
      <c r="D974" s="104" t="s">
        <v>2138</v>
      </c>
      <c r="E974" s="33" t="s">
        <v>211</v>
      </c>
      <c r="F974" s="33"/>
      <c r="G974" s="33" t="s">
        <v>212</v>
      </c>
      <c r="H974" s="131">
        <v>401</v>
      </c>
      <c r="I974" s="35">
        <v>0.02</v>
      </c>
      <c r="J974" s="126">
        <f t="shared" si="30"/>
        <v>392.98</v>
      </c>
    </row>
    <row r="975" spans="1:10" ht="31.5">
      <c r="A975" s="33">
        <f t="shared" si="31"/>
        <v>971</v>
      </c>
      <c r="B975" s="33" t="s">
        <v>208</v>
      </c>
      <c r="C975" s="33" t="s">
        <v>2139</v>
      </c>
      <c r="D975" s="104" t="s">
        <v>2140</v>
      </c>
      <c r="E975" s="33" t="s">
        <v>211</v>
      </c>
      <c r="F975" s="33"/>
      <c r="G975" s="33" t="s">
        <v>212</v>
      </c>
      <c r="H975" s="131">
        <v>129</v>
      </c>
      <c r="I975" s="35">
        <v>0.02</v>
      </c>
      <c r="J975" s="126">
        <f t="shared" si="30"/>
        <v>126.42</v>
      </c>
    </row>
    <row r="976" spans="1:10" ht="31.5">
      <c r="A976" s="33">
        <f t="shared" si="31"/>
        <v>972</v>
      </c>
      <c r="B976" s="33" t="s">
        <v>208</v>
      </c>
      <c r="C976" s="33" t="s">
        <v>2141</v>
      </c>
      <c r="D976" s="104" t="s">
        <v>2142</v>
      </c>
      <c r="E976" s="33" t="s">
        <v>211</v>
      </c>
      <c r="F976" s="33"/>
      <c r="G976" s="33" t="s">
        <v>212</v>
      </c>
      <c r="H976" s="131">
        <v>129</v>
      </c>
      <c r="I976" s="35">
        <v>0.02</v>
      </c>
      <c r="J976" s="126">
        <f t="shared" si="30"/>
        <v>126.42</v>
      </c>
    </row>
    <row r="977" spans="1:10" ht="31.5">
      <c r="A977" s="33">
        <f t="shared" si="31"/>
        <v>973</v>
      </c>
      <c r="B977" s="33" t="s">
        <v>208</v>
      </c>
      <c r="C977" s="33" t="s">
        <v>2143</v>
      </c>
      <c r="D977" s="104" t="s">
        <v>2144</v>
      </c>
      <c r="E977" s="33" t="s">
        <v>211</v>
      </c>
      <c r="F977" s="33"/>
      <c r="G977" s="33" t="s">
        <v>212</v>
      </c>
      <c r="H977" s="131">
        <v>225</v>
      </c>
      <c r="I977" s="35">
        <v>0.02</v>
      </c>
      <c r="J977" s="126">
        <f t="shared" si="30"/>
        <v>220.5</v>
      </c>
    </row>
    <row r="978" spans="1:10" ht="31.5">
      <c r="A978" s="33">
        <f t="shared" si="31"/>
        <v>974</v>
      </c>
      <c r="B978" s="33" t="s">
        <v>208</v>
      </c>
      <c r="C978" s="33" t="s">
        <v>2145</v>
      </c>
      <c r="D978" s="104" t="s">
        <v>2146</v>
      </c>
      <c r="E978" s="33" t="s">
        <v>211</v>
      </c>
      <c r="F978" s="33"/>
      <c r="G978" s="33" t="s">
        <v>212</v>
      </c>
      <c r="H978" s="131">
        <v>225</v>
      </c>
      <c r="I978" s="35">
        <v>0.02</v>
      </c>
      <c r="J978" s="126">
        <f t="shared" si="30"/>
        <v>220.5</v>
      </c>
    </row>
    <row r="979" spans="1:10" ht="31.5">
      <c r="A979" s="33">
        <f t="shared" si="31"/>
        <v>975</v>
      </c>
      <c r="B979" s="33" t="s">
        <v>208</v>
      </c>
      <c r="C979" s="33" t="s">
        <v>2147</v>
      </c>
      <c r="D979" s="104" t="s">
        <v>2148</v>
      </c>
      <c r="E979" s="33" t="s">
        <v>211</v>
      </c>
      <c r="F979" s="33"/>
      <c r="G979" s="33" t="s">
        <v>212</v>
      </c>
      <c r="H979" s="131">
        <v>137</v>
      </c>
      <c r="I979" s="35">
        <v>0.02</v>
      </c>
      <c r="J979" s="126">
        <f t="shared" si="30"/>
        <v>134.26</v>
      </c>
    </row>
    <row r="980" spans="1:10" ht="31.5">
      <c r="A980" s="33">
        <f t="shared" si="31"/>
        <v>976</v>
      </c>
      <c r="B980" s="33" t="s">
        <v>208</v>
      </c>
      <c r="C980" s="33" t="s">
        <v>2149</v>
      </c>
      <c r="D980" s="104" t="s">
        <v>2150</v>
      </c>
      <c r="E980" s="33" t="s">
        <v>211</v>
      </c>
      <c r="F980" s="33"/>
      <c r="G980" s="33" t="s">
        <v>212</v>
      </c>
      <c r="H980" s="131">
        <v>137</v>
      </c>
      <c r="I980" s="35">
        <v>0.02</v>
      </c>
      <c r="J980" s="126">
        <f t="shared" si="30"/>
        <v>134.26</v>
      </c>
    </row>
    <row r="981" spans="1:10" ht="47.25">
      <c r="A981" s="33">
        <f t="shared" si="31"/>
        <v>977</v>
      </c>
      <c r="B981" s="33" t="s">
        <v>208</v>
      </c>
      <c r="C981" s="33" t="s">
        <v>2151</v>
      </c>
      <c r="D981" s="104" t="s">
        <v>2152</v>
      </c>
      <c r="E981" s="33" t="s">
        <v>211</v>
      </c>
      <c r="F981" s="33"/>
      <c r="G981" s="33" t="s">
        <v>212</v>
      </c>
      <c r="H981" s="131">
        <v>256</v>
      </c>
      <c r="I981" s="35">
        <v>0.02</v>
      </c>
      <c r="J981" s="126">
        <f t="shared" si="30"/>
        <v>250.88</v>
      </c>
    </row>
    <row r="982" spans="1:10" ht="31.5">
      <c r="A982" s="33">
        <f t="shared" si="31"/>
        <v>978</v>
      </c>
      <c r="B982" s="33" t="s">
        <v>208</v>
      </c>
      <c r="C982" s="33" t="s">
        <v>2153</v>
      </c>
      <c r="D982" s="104" t="s">
        <v>2154</v>
      </c>
      <c r="E982" s="33" t="s">
        <v>211</v>
      </c>
      <c r="F982" s="33"/>
      <c r="G982" s="33" t="s">
        <v>212</v>
      </c>
      <c r="H982" s="131">
        <v>60</v>
      </c>
      <c r="I982" s="35">
        <v>0.02</v>
      </c>
      <c r="J982" s="126">
        <f t="shared" si="30"/>
        <v>58.8</v>
      </c>
    </row>
    <row r="983" spans="1:10" ht="15.75">
      <c r="A983" s="33">
        <f t="shared" si="31"/>
        <v>979</v>
      </c>
      <c r="B983" s="33" t="s">
        <v>208</v>
      </c>
      <c r="C983" s="33" t="s">
        <v>2155</v>
      </c>
      <c r="D983" s="104" t="s">
        <v>2156</v>
      </c>
      <c r="E983" s="33" t="s">
        <v>211</v>
      </c>
      <c r="F983" s="33"/>
      <c r="G983" s="33" t="s">
        <v>212</v>
      </c>
      <c r="H983" s="131">
        <v>109</v>
      </c>
      <c r="I983" s="35">
        <v>0.02</v>
      </c>
      <c r="J983" s="126">
        <f t="shared" si="30"/>
        <v>106.82</v>
      </c>
    </row>
    <row r="984" spans="1:10" ht="15.75">
      <c r="A984" s="33">
        <f t="shared" si="31"/>
        <v>980</v>
      </c>
      <c r="B984" s="33" t="s">
        <v>208</v>
      </c>
      <c r="C984" s="33" t="s">
        <v>2157</v>
      </c>
      <c r="D984" s="104" t="s">
        <v>2158</v>
      </c>
      <c r="E984" s="33" t="s">
        <v>211</v>
      </c>
      <c r="F984" s="33"/>
      <c r="G984" s="33" t="s">
        <v>212</v>
      </c>
      <c r="H984" s="131">
        <v>99</v>
      </c>
      <c r="I984" s="35">
        <v>0.02</v>
      </c>
      <c r="J984" s="126">
        <f t="shared" si="30"/>
        <v>97.02</v>
      </c>
    </row>
    <row r="985" spans="1:10" ht="15.75">
      <c r="A985" s="33">
        <f t="shared" si="31"/>
        <v>981</v>
      </c>
      <c r="B985" s="33" t="s">
        <v>208</v>
      </c>
      <c r="C985" s="33" t="s">
        <v>2159</v>
      </c>
      <c r="D985" s="104" t="s">
        <v>2160</v>
      </c>
      <c r="E985" s="33" t="s">
        <v>211</v>
      </c>
      <c r="F985" s="33"/>
      <c r="G985" s="33" t="s">
        <v>212</v>
      </c>
      <c r="H985" s="131">
        <v>150</v>
      </c>
      <c r="I985" s="35">
        <v>0.02</v>
      </c>
      <c r="J985" s="126">
        <f t="shared" si="30"/>
        <v>147</v>
      </c>
    </row>
    <row r="986" spans="1:10" ht="15.75">
      <c r="A986" s="33">
        <f t="shared" si="31"/>
        <v>982</v>
      </c>
      <c r="B986" s="33" t="s">
        <v>208</v>
      </c>
      <c r="C986" s="33" t="s">
        <v>2161</v>
      </c>
      <c r="D986" s="104" t="s">
        <v>2162</v>
      </c>
      <c r="E986" s="33" t="s">
        <v>211</v>
      </c>
      <c r="F986" s="33"/>
      <c r="G986" s="33" t="s">
        <v>212</v>
      </c>
      <c r="H986" s="131">
        <v>65</v>
      </c>
      <c r="I986" s="35">
        <v>0.02</v>
      </c>
      <c r="J986" s="126">
        <f t="shared" si="30"/>
        <v>63.699999999999996</v>
      </c>
    </row>
    <row r="987" spans="1:10" ht="15.75">
      <c r="A987" s="33">
        <f t="shared" si="31"/>
        <v>983</v>
      </c>
      <c r="B987" s="33" t="s">
        <v>208</v>
      </c>
      <c r="C987" s="33" t="s">
        <v>2163</v>
      </c>
      <c r="D987" s="104" t="s">
        <v>2164</v>
      </c>
      <c r="E987" s="33" t="s">
        <v>211</v>
      </c>
      <c r="F987" s="33"/>
      <c r="G987" s="33" t="s">
        <v>212</v>
      </c>
      <c r="H987" s="131">
        <v>59</v>
      </c>
      <c r="I987" s="35">
        <v>0.02</v>
      </c>
      <c r="J987" s="126">
        <f t="shared" si="30"/>
        <v>57.82</v>
      </c>
    </row>
    <row r="988" spans="1:10" ht="15.75">
      <c r="A988" s="33">
        <f t="shared" si="31"/>
        <v>984</v>
      </c>
      <c r="B988" s="33" t="s">
        <v>208</v>
      </c>
      <c r="C988" s="33" t="s">
        <v>2165</v>
      </c>
      <c r="D988" s="104" t="s">
        <v>2166</v>
      </c>
      <c r="E988" s="33" t="s">
        <v>211</v>
      </c>
      <c r="F988" s="33"/>
      <c r="G988" s="33" t="s">
        <v>212</v>
      </c>
      <c r="H988" s="131">
        <v>88</v>
      </c>
      <c r="I988" s="35">
        <v>0.02</v>
      </c>
      <c r="J988" s="126">
        <f t="shared" si="30"/>
        <v>86.24</v>
      </c>
    </row>
    <row r="989" spans="1:10" ht="15.75">
      <c r="A989" s="33">
        <f t="shared" si="31"/>
        <v>985</v>
      </c>
      <c r="B989" s="33" t="s">
        <v>208</v>
      </c>
      <c r="C989" s="33" t="s">
        <v>2167</v>
      </c>
      <c r="D989" s="104" t="s">
        <v>2168</v>
      </c>
      <c r="E989" s="33" t="s">
        <v>211</v>
      </c>
      <c r="F989" s="33"/>
      <c r="G989" s="33" t="s">
        <v>212</v>
      </c>
      <c r="H989" s="131">
        <v>28</v>
      </c>
      <c r="I989" s="35">
        <v>0.02</v>
      </c>
      <c r="J989" s="126">
        <f t="shared" si="30"/>
        <v>27.439999999999998</v>
      </c>
    </row>
    <row r="990" spans="1:10" ht="31.5">
      <c r="A990" s="33">
        <f t="shared" si="31"/>
        <v>986</v>
      </c>
      <c r="B990" s="33" t="s">
        <v>208</v>
      </c>
      <c r="C990" s="33" t="s">
        <v>2169</v>
      </c>
      <c r="D990" s="104" t="s">
        <v>2170</v>
      </c>
      <c r="E990" s="33" t="s">
        <v>211</v>
      </c>
      <c r="F990" s="33"/>
      <c r="G990" s="33" t="s">
        <v>212</v>
      </c>
      <c r="H990" s="131">
        <v>112</v>
      </c>
      <c r="I990" s="35">
        <v>0.02</v>
      </c>
      <c r="J990" s="126">
        <f t="shared" si="30"/>
        <v>109.75999999999999</v>
      </c>
    </row>
    <row r="991" spans="1:10" ht="15.75">
      <c r="A991" s="33">
        <f t="shared" si="31"/>
        <v>987</v>
      </c>
      <c r="B991" s="33" t="s">
        <v>208</v>
      </c>
      <c r="C991" s="33" t="s">
        <v>2171</v>
      </c>
      <c r="D991" s="104" t="s">
        <v>2126</v>
      </c>
      <c r="E991" s="33" t="s">
        <v>211</v>
      </c>
      <c r="F991" s="33"/>
      <c r="G991" s="33" t="s">
        <v>212</v>
      </c>
      <c r="H991" s="131">
        <v>172</v>
      </c>
      <c r="I991" s="35">
        <v>0.02</v>
      </c>
      <c r="J991" s="126">
        <f t="shared" si="30"/>
        <v>168.56</v>
      </c>
    </row>
    <row r="992" spans="1:10" ht="94.5">
      <c r="A992" s="33">
        <f t="shared" si="31"/>
        <v>988</v>
      </c>
      <c r="B992" s="33" t="s">
        <v>208</v>
      </c>
      <c r="C992" s="33" t="s">
        <v>2172</v>
      </c>
      <c r="D992" s="104" t="s">
        <v>2173</v>
      </c>
      <c r="E992" s="33" t="s">
        <v>211</v>
      </c>
      <c r="F992" s="33"/>
      <c r="G992" s="33" t="s">
        <v>212</v>
      </c>
      <c r="H992" s="131">
        <v>349.48</v>
      </c>
      <c r="I992" s="35">
        <v>0.02</v>
      </c>
      <c r="J992" s="126">
        <f t="shared" si="30"/>
        <v>342.49040000000002</v>
      </c>
    </row>
    <row r="993" spans="1:10" ht="94.5">
      <c r="A993" s="33">
        <f t="shared" si="31"/>
        <v>989</v>
      </c>
      <c r="B993" s="33" t="s">
        <v>208</v>
      </c>
      <c r="C993" s="33" t="s">
        <v>2174</v>
      </c>
      <c r="D993" s="104" t="s">
        <v>2175</v>
      </c>
      <c r="E993" s="33" t="s">
        <v>211</v>
      </c>
      <c r="F993" s="33"/>
      <c r="G993" s="33" t="s">
        <v>212</v>
      </c>
      <c r="H993" s="131">
        <v>429.31</v>
      </c>
      <c r="I993" s="35">
        <v>0.02</v>
      </c>
      <c r="J993" s="126">
        <f t="shared" si="30"/>
        <v>420.72379999999998</v>
      </c>
    </row>
    <row r="994" spans="1:10" ht="141.75">
      <c r="A994" s="33">
        <f t="shared" si="31"/>
        <v>990</v>
      </c>
      <c r="B994" s="33" t="s">
        <v>208</v>
      </c>
      <c r="C994" s="33" t="s">
        <v>2176</v>
      </c>
      <c r="D994" s="104" t="s">
        <v>2177</v>
      </c>
      <c r="E994" s="33" t="s">
        <v>211</v>
      </c>
      <c r="F994" s="33"/>
      <c r="G994" s="33" t="s">
        <v>212</v>
      </c>
      <c r="H994" s="131">
        <v>1199.26</v>
      </c>
      <c r="I994" s="35">
        <v>0.02</v>
      </c>
      <c r="J994" s="126">
        <f t="shared" si="30"/>
        <v>1175.2747999999999</v>
      </c>
    </row>
    <row r="995" spans="1:10" ht="126">
      <c r="A995" s="33">
        <f t="shared" si="31"/>
        <v>991</v>
      </c>
      <c r="B995" s="33" t="s">
        <v>208</v>
      </c>
      <c r="C995" s="33" t="s">
        <v>2178</v>
      </c>
      <c r="D995" s="104" t="s">
        <v>2179</v>
      </c>
      <c r="E995" s="33" t="s">
        <v>211</v>
      </c>
      <c r="F995" s="33"/>
      <c r="G995" s="33" t="s">
        <v>212</v>
      </c>
      <c r="H995" s="131">
        <v>835</v>
      </c>
      <c r="I995" s="35">
        <v>0.02</v>
      </c>
      <c r="J995" s="126">
        <f t="shared" si="30"/>
        <v>818.3</v>
      </c>
    </row>
    <row r="996" spans="1:10" ht="94.5">
      <c r="A996" s="33">
        <f t="shared" si="31"/>
        <v>992</v>
      </c>
      <c r="B996" s="33" t="s">
        <v>208</v>
      </c>
      <c r="C996" s="33" t="s">
        <v>2180</v>
      </c>
      <c r="D996" s="104" t="s">
        <v>2181</v>
      </c>
      <c r="E996" s="33" t="s">
        <v>211</v>
      </c>
      <c r="F996" s="33"/>
      <c r="G996" s="33" t="s">
        <v>212</v>
      </c>
      <c r="H996" s="131">
        <v>599.08000000000004</v>
      </c>
      <c r="I996" s="35">
        <v>0.02</v>
      </c>
      <c r="J996" s="126">
        <f t="shared" si="30"/>
        <v>587.09840000000008</v>
      </c>
    </row>
    <row r="997" spans="1:10" ht="94.5">
      <c r="A997" s="33">
        <f t="shared" si="31"/>
        <v>993</v>
      </c>
      <c r="B997" s="33" t="s">
        <v>208</v>
      </c>
      <c r="C997" s="33" t="s">
        <v>2182</v>
      </c>
      <c r="D997" s="104" t="s">
        <v>2183</v>
      </c>
      <c r="E997" s="33" t="s">
        <v>211</v>
      </c>
      <c r="F997" s="33"/>
      <c r="G997" s="33" t="s">
        <v>212</v>
      </c>
      <c r="H997" s="131">
        <v>649.15</v>
      </c>
      <c r="I997" s="35">
        <v>0.02</v>
      </c>
      <c r="J997" s="126">
        <f t="shared" si="30"/>
        <v>636.16699999999992</v>
      </c>
    </row>
    <row r="998" spans="1:10" ht="110.25">
      <c r="A998" s="33">
        <f t="shared" si="31"/>
        <v>994</v>
      </c>
      <c r="B998" s="33" t="s">
        <v>208</v>
      </c>
      <c r="C998" s="33" t="s">
        <v>2184</v>
      </c>
      <c r="D998" s="104" t="s">
        <v>2185</v>
      </c>
      <c r="E998" s="33" t="s">
        <v>211</v>
      </c>
      <c r="F998" s="33"/>
      <c r="G998" s="33" t="s">
        <v>212</v>
      </c>
      <c r="H998" s="131">
        <v>439</v>
      </c>
      <c r="I998" s="35">
        <v>0.02</v>
      </c>
      <c r="J998" s="126">
        <f t="shared" si="30"/>
        <v>430.21999999999997</v>
      </c>
    </row>
    <row r="999" spans="1:10" ht="157.5">
      <c r="A999" s="33">
        <f t="shared" si="31"/>
        <v>995</v>
      </c>
      <c r="B999" s="33" t="s">
        <v>208</v>
      </c>
      <c r="C999" s="33" t="s">
        <v>2186</v>
      </c>
      <c r="D999" s="104" t="s">
        <v>2187</v>
      </c>
      <c r="E999" s="33" t="s">
        <v>211</v>
      </c>
      <c r="F999" s="33"/>
      <c r="G999" s="33" t="s">
        <v>212</v>
      </c>
      <c r="H999" s="131">
        <v>1451</v>
      </c>
      <c r="I999" s="35">
        <v>0.02</v>
      </c>
      <c r="J999" s="126">
        <f t="shared" si="30"/>
        <v>1421.98</v>
      </c>
    </row>
    <row r="1000" spans="1:10" ht="126">
      <c r="A1000" s="33">
        <f t="shared" si="31"/>
        <v>996</v>
      </c>
      <c r="B1000" s="33" t="s">
        <v>208</v>
      </c>
      <c r="C1000" s="33" t="s">
        <v>2188</v>
      </c>
      <c r="D1000" s="104" t="s">
        <v>2189</v>
      </c>
      <c r="E1000" s="33" t="s">
        <v>211</v>
      </c>
      <c r="F1000" s="33"/>
      <c r="G1000" s="33" t="s">
        <v>212</v>
      </c>
      <c r="H1000" s="131">
        <v>1308</v>
      </c>
      <c r="I1000" s="35">
        <v>0.02</v>
      </c>
      <c r="J1000" s="126">
        <f t="shared" si="30"/>
        <v>1281.8399999999999</v>
      </c>
    </row>
    <row r="1001" spans="1:10" ht="94.5">
      <c r="A1001" s="33">
        <f t="shared" si="31"/>
        <v>997</v>
      </c>
      <c r="B1001" s="33" t="s">
        <v>208</v>
      </c>
      <c r="C1001" s="33" t="s">
        <v>2190</v>
      </c>
      <c r="D1001" s="104" t="s">
        <v>2191</v>
      </c>
      <c r="E1001" s="33" t="s">
        <v>211</v>
      </c>
      <c r="F1001" s="33"/>
      <c r="G1001" s="33" t="s">
        <v>212</v>
      </c>
      <c r="H1001" s="131">
        <v>1319</v>
      </c>
      <c r="I1001" s="35">
        <v>0.02</v>
      </c>
      <c r="J1001" s="126">
        <f t="shared" si="30"/>
        <v>1292.6199999999999</v>
      </c>
    </row>
    <row r="1002" spans="1:10" ht="94.5">
      <c r="A1002" s="33">
        <f t="shared" si="31"/>
        <v>998</v>
      </c>
      <c r="B1002" s="33" t="s">
        <v>208</v>
      </c>
      <c r="C1002" s="33" t="s">
        <v>2192</v>
      </c>
      <c r="D1002" s="104" t="s">
        <v>2173</v>
      </c>
      <c r="E1002" s="33" t="s">
        <v>211</v>
      </c>
      <c r="F1002" s="33"/>
      <c r="G1002" s="33" t="s">
        <v>212</v>
      </c>
      <c r="H1002" s="131">
        <v>349.48</v>
      </c>
      <c r="I1002" s="35">
        <v>0.02</v>
      </c>
      <c r="J1002" s="126">
        <f t="shared" si="30"/>
        <v>342.49040000000002</v>
      </c>
    </row>
    <row r="1003" spans="1:10" ht="94.5">
      <c r="A1003" s="33">
        <f t="shared" si="31"/>
        <v>999</v>
      </c>
      <c r="B1003" s="33" t="s">
        <v>208</v>
      </c>
      <c r="C1003" s="33" t="s">
        <v>2193</v>
      </c>
      <c r="D1003" s="104" t="s">
        <v>2183</v>
      </c>
      <c r="E1003" s="33" t="s">
        <v>211</v>
      </c>
      <c r="F1003" s="33"/>
      <c r="G1003" s="33" t="s">
        <v>212</v>
      </c>
      <c r="H1003" s="131">
        <v>649.15</v>
      </c>
      <c r="I1003" s="35">
        <v>0.02</v>
      </c>
      <c r="J1003" s="126">
        <f t="shared" si="30"/>
        <v>636.16699999999992</v>
      </c>
    </row>
    <row r="1004" spans="1:10" ht="94.5">
      <c r="A1004" s="33">
        <f t="shared" si="31"/>
        <v>1000</v>
      </c>
      <c r="B1004" s="33" t="s">
        <v>208</v>
      </c>
      <c r="C1004" s="33" t="s">
        <v>2194</v>
      </c>
      <c r="D1004" s="104" t="s">
        <v>2175</v>
      </c>
      <c r="E1004" s="33" t="s">
        <v>211</v>
      </c>
      <c r="F1004" s="33"/>
      <c r="G1004" s="33" t="s">
        <v>212</v>
      </c>
      <c r="H1004" s="131">
        <v>429.31</v>
      </c>
      <c r="I1004" s="35">
        <v>0.02</v>
      </c>
      <c r="J1004" s="126">
        <f t="shared" si="30"/>
        <v>420.72379999999998</v>
      </c>
    </row>
    <row r="1005" spans="1:10" ht="94.5">
      <c r="A1005" s="33">
        <f t="shared" si="31"/>
        <v>1001</v>
      </c>
      <c r="B1005" s="33" t="s">
        <v>208</v>
      </c>
      <c r="C1005" s="33" t="s">
        <v>2195</v>
      </c>
      <c r="D1005" s="104" t="s">
        <v>2196</v>
      </c>
      <c r="E1005" s="33" t="s">
        <v>211</v>
      </c>
      <c r="F1005" s="33"/>
      <c r="G1005" s="33" t="s">
        <v>212</v>
      </c>
      <c r="H1005" s="131">
        <v>398.75</v>
      </c>
      <c r="I1005" s="35">
        <v>0.02</v>
      </c>
      <c r="J1005" s="126">
        <f t="shared" si="30"/>
        <v>390.77499999999998</v>
      </c>
    </row>
    <row r="1006" spans="1:10" ht="173.25">
      <c r="A1006" s="33">
        <f t="shared" si="31"/>
        <v>1002</v>
      </c>
      <c r="B1006" s="33" t="s">
        <v>208</v>
      </c>
      <c r="C1006" s="33" t="s">
        <v>2197</v>
      </c>
      <c r="D1006" s="104" t="s">
        <v>2198</v>
      </c>
      <c r="E1006" s="33" t="s">
        <v>211</v>
      </c>
      <c r="F1006" s="33"/>
      <c r="G1006" s="33" t="s">
        <v>212</v>
      </c>
      <c r="H1006" s="131">
        <v>1069.1099999999999</v>
      </c>
      <c r="I1006" s="35">
        <v>0.02</v>
      </c>
      <c r="J1006" s="126">
        <f t="shared" si="30"/>
        <v>1047.7277999999999</v>
      </c>
    </row>
    <row r="1007" spans="1:10" ht="126">
      <c r="A1007" s="33">
        <f t="shared" si="31"/>
        <v>1003</v>
      </c>
      <c r="B1007" s="33" t="s">
        <v>208</v>
      </c>
      <c r="C1007" s="33" t="s">
        <v>2199</v>
      </c>
      <c r="D1007" s="104" t="s">
        <v>2200</v>
      </c>
      <c r="E1007" s="33" t="s">
        <v>211</v>
      </c>
      <c r="F1007" s="33"/>
      <c r="G1007" s="33" t="s">
        <v>212</v>
      </c>
      <c r="H1007" s="131">
        <v>759.49</v>
      </c>
      <c r="I1007" s="35">
        <v>0.02</v>
      </c>
      <c r="J1007" s="126">
        <f t="shared" si="30"/>
        <v>744.30020000000002</v>
      </c>
    </row>
    <row r="1008" spans="1:10" ht="94.5">
      <c r="A1008" s="33">
        <f t="shared" si="31"/>
        <v>1004</v>
      </c>
      <c r="B1008" s="33" t="s">
        <v>208</v>
      </c>
      <c r="C1008" s="33" t="s">
        <v>2201</v>
      </c>
      <c r="D1008" s="104" t="s">
        <v>2202</v>
      </c>
      <c r="E1008" s="33" t="s">
        <v>211</v>
      </c>
      <c r="F1008" s="33"/>
      <c r="G1008" s="33" t="s">
        <v>212</v>
      </c>
      <c r="H1008" s="131">
        <v>349.06</v>
      </c>
      <c r="I1008" s="35">
        <v>0.02</v>
      </c>
      <c r="J1008" s="126">
        <f t="shared" si="30"/>
        <v>342.0788</v>
      </c>
    </row>
    <row r="1009" spans="1:10" ht="126">
      <c r="A1009" s="33">
        <f t="shared" si="31"/>
        <v>1005</v>
      </c>
      <c r="B1009" s="33" t="s">
        <v>208</v>
      </c>
      <c r="C1009" s="33" t="s">
        <v>2203</v>
      </c>
      <c r="D1009" s="104" t="s">
        <v>2204</v>
      </c>
      <c r="E1009" s="33" t="s">
        <v>211</v>
      </c>
      <c r="F1009" s="33"/>
      <c r="G1009" s="33" t="s">
        <v>212</v>
      </c>
      <c r="H1009" s="131">
        <v>769.05</v>
      </c>
      <c r="I1009" s="35">
        <v>0.02</v>
      </c>
      <c r="J1009" s="126">
        <f t="shared" si="30"/>
        <v>753.66899999999998</v>
      </c>
    </row>
    <row r="1010" spans="1:10" ht="110.25">
      <c r="A1010" s="33">
        <f t="shared" si="31"/>
        <v>1006</v>
      </c>
      <c r="B1010" s="33" t="s">
        <v>208</v>
      </c>
      <c r="C1010" s="33" t="s">
        <v>2205</v>
      </c>
      <c r="D1010" s="104" t="s">
        <v>2206</v>
      </c>
      <c r="E1010" s="33" t="s">
        <v>211</v>
      </c>
      <c r="F1010" s="33"/>
      <c r="G1010" s="33" t="s">
        <v>212</v>
      </c>
      <c r="H1010" s="131">
        <v>619.46</v>
      </c>
      <c r="I1010" s="35">
        <v>0.02</v>
      </c>
      <c r="J1010" s="126">
        <f t="shared" si="30"/>
        <v>607.07080000000008</v>
      </c>
    </row>
    <row r="1011" spans="1:10" ht="126">
      <c r="A1011" s="33">
        <f t="shared" si="31"/>
        <v>1007</v>
      </c>
      <c r="B1011" s="33" t="s">
        <v>208</v>
      </c>
      <c r="C1011" s="33" t="s">
        <v>2207</v>
      </c>
      <c r="D1011" s="104" t="s">
        <v>2208</v>
      </c>
      <c r="E1011" s="33" t="s">
        <v>211</v>
      </c>
      <c r="F1011" s="33"/>
      <c r="G1011" s="33" t="s">
        <v>212</v>
      </c>
      <c r="H1011" s="131">
        <v>718.59</v>
      </c>
      <c r="I1011" s="35">
        <v>0.02</v>
      </c>
      <c r="J1011" s="126">
        <f t="shared" si="30"/>
        <v>704.21820000000002</v>
      </c>
    </row>
    <row r="1012" spans="1:10" ht="126">
      <c r="A1012" s="33">
        <f t="shared" si="31"/>
        <v>1008</v>
      </c>
      <c r="B1012" s="33" t="s">
        <v>208</v>
      </c>
      <c r="C1012" s="33" t="s">
        <v>2209</v>
      </c>
      <c r="D1012" s="104" t="s">
        <v>2210</v>
      </c>
      <c r="E1012" s="33" t="s">
        <v>211</v>
      </c>
      <c r="F1012" s="33"/>
      <c r="G1012" s="33" t="s">
        <v>212</v>
      </c>
      <c r="H1012" s="131">
        <v>888.85</v>
      </c>
      <c r="I1012" s="35">
        <v>0.02</v>
      </c>
      <c r="J1012" s="126">
        <f t="shared" si="30"/>
        <v>871.07299999999998</v>
      </c>
    </row>
    <row r="1013" spans="1:10" ht="126">
      <c r="A1013" s="33">
        <f t="shared" si="31"/>
        <v>1009</v>
      </c>
      <c r="B1013" s="33" t="s">
        <v>208</v>
      </c>
      <c r="C1013" s="33" t="s">
        <v>2211</v>
      </c>
      <c r="D1013" s="104" t="s">
        <v>2212</v>
      </c>
      <c r="E1013" s="33" t="s">
        <v>211</v>
      </c>
      <c r="F1013" s="33"/>
      <c r="G1013" s="33" t="s">
        <v>212</v>
      </c>
      <c r="H1013" s="131">
        <v>879.22</v>
      </c>
      <c r="I1013" s="35">
        <v>0.02</v>
      </c>
      <c r="J1013" s="126">
        <f t="shared" si="30"/>
        <v>861.63560000000007</v>
      </c>
    </row>
    <row r="1014" spans="1:10" ht="94.5">
      <c r="A1014" s="33">
        <f t="shared" si="31"/>
        <v>1010</v>
      </c>
      <c r="B1014" s="33" t="s">
        <v>208</v>
      </c>
      <c r="C1014" s="33" t="s">
        <v>2213</v>
      </c>
      <c r="D1014" s="104" t="s">
        <v>2214</v>
      </c>
      <c r="E1014" s="33" t="s">
        <v>211</v>
      </c>
      <c r="F1014" s="33"/>
      <c r="G1014" s="33" t="s">
        <v>212</v>
      </c>
      <c r="H1014" s="131">
        <v>719.02</v>
      </c>
      <c r="I1014" s="35">
        <v>0.02</v>
      </c>
      <c r="J1014" s="126">
        <f t="shared" si="30"/>
        <v>704.63959999999997</v>
      </c>
    </row>
    <row r="1015" spans="1:10" ht="94.5">
      <c r="A1015" s="33">
        <f t="shared" si="31"/>
        <v>1011</v>
      </c>
      <c r="B1015" s="33" t="s">
        <v>208</v>
      </c>
      <c r="C1015" s="33" t="s">
        <v>2215</v>
      </c>
      <c r="D1015" s="104" t="s">
        <v>2216</v>
      </c>
      <c r="E1015" s="33" t="s">
        <v>211</v>
      </c>
      <c r="F1015" s="33"/>
      <c r="G1015" s="33" t="s">
        <v>212</v>
      </c>
      <c r="H1015" s="131">
        <v>579.24</v>
      </c>
      <c r="I1015" s="35">
        <v>0.02</v>
      </c>
      <c r="J1015" s="126">
        <f t="shared" si="30"/>
        <v>567.65520000000004</v>
      </c>
    </row>
    <row r="1016" spans="1:10" ht="94.5">
      <c r="A1016" s="33">
        <f t="shared" si="31"/>
        <v>1012</v>
      </c>
      <c r="B1016" s="33" t="s">
        <v>208</v>
      </c>
      <c r="C1016" s="33" t="s">
        <v>2217</v>
      </c>
      <c r="D1016" s="104" t="s">
        <v>2218</v>
      </c>
      <c r="E1016" s="33" t="s">
        <v>211</v>
      </c>
      <c r="F1016" s="33"/>
      <c r="G1016" s="33" t="s">
        <v>212</v>
      </c>
      <c r="H1016" s="131">
        <v>1231</v>
      </c>
      <c r="I1016" s="35">
        <v>0.02</v>
      </c>
      <c r="J1016" s="126">
        <f t="shared" si="30"/>
        <v>1206.3799999999999</v>
      </c>
    </row>
    <row r="1017" spans="1:10" ht="141.75">
      <c r="A1017" s="33">
        <f t="shared" si="31"/>
        <v>1013</v>
      </c>
      <c r="B1017" s="33" t="s">
        <v>208</v>
      </c>
      <c r="C1017" s="33" t="s">
        <v>2219</v>
      </c>
      <c r="D1017" s="104" t="s">
        <v>2220</v>
      </c>
      <c r="E1017" s="33" t="s">
        <v>211</v>
      </c>
      <c r="F1017" s="33"/>
      <c r="G1017" s="33" t="s">
        <v>212</v>
      </c>
      <c r="H1017" s="131">
        <v>505</v>
      </c>
      <c r="I1017" s="35">
        <v>0.02</v>
      </c>
      <c r="J1017" s="126">
        <f t="shared" si="30"/>
        <v>494.9</v>
      </c>
    </row>
    <row r="1018" spans="1:10" ht="94.5">
      <c r="A1018" s="33">
        <f t="shared" si="31"/>
        <v>1014</v>
      </c>
      <c r="B1018" s="33" t="s">
        <v>208</v>
      </c>
      <c r="C1018" s="33" t="s">
        <v>2221</v>
      </c>
      <c r="D1018" s="104" t="s">
        <v>2202</v>
      </c>
      <c r="E1018" s="33" t="s">
        <v>211</v>
      </c>
      <c r="F1018" s="33"/>
      <c r="G1018" s="33" t="s">
        <v>212</v>
      </c>
      <c r="H1018" s="131">
        <v>349.06</v>
      </c>
      <c r="I1018" s="35">
        <v>0.02</v>
      </c>
      <c r="J1018" s="126">
        <f t="shared" si="30"/>
        <v>342.0788</v>
      </c>
    </row>
    <row r="1019" spans="1:10" ht="78.75">
      <c r="A1019" s="33">
        <f t="shared" si="31"/>
        <v>1015</v>
      </c>
      <c r="B1019" s="33" t="s">
        <v>208</v>
      </c>
      <c r="C1019" s="33" t="s">
        <v>2222</v>
      </c>
      <c r="D1019" s="104" t="s">
        <v>2223</v>
      </c>
      <c r="E1019" s="33" t="s">
        <v>211</v>
      </c>
      <c r="F1019" s="33"/>
      <c r="G1019" s="33" t="s">
        <v>212</v>
      </c>
      <c r="H1019" s="131">
        <v>598.78</v>
      </c>
      <c r="I1019" s="35">
        <v>0.02</v>
      </c>
      <c r="J1019" s="126">
        <f t="shared" si="30"/>
        <v>586.80439999999999</v>
      </c>
    </row>
    <row r="1020" spans="1:10" ht="94.5">
      <c r="A1020" s="33">
        <f t="shared" si="31"/>
        <v>1016</v>
      </c>
      <c r="B1020" s="33" t="s">
        <v>208</v>
      </c>
      <c r="C1020" s="33" t="s">
        <v>2224</v>
      </c>
      <c r="D1020" s="104" t="s">
        <v>2225</v>
      </c>
      <c r="E1020" s="33" t="s">
        <v>211</v>
      </c>
      <c r="F1020" s="33"/>
      <c r="G1020" s="33" t="s">
        <v>212</v>
      </c>
      <c r="H1020" s="131">
        <v>569.13</v>
      </c>
      <c r="I1020" s="35">
        <v>0.02</v>
      </c>
      <c r="J1020" s="126">
        <f t="shared" si="30"/>
        <v>557.74739999999997</v>
      </c>
    </row>
    <row r="1021" spans="1:10" ht="94.5">
      <c r="A1021" s="33">
        <f t="shared" si="31"/>
        <v>1017</v>
      </c>
      <c r="B1021" s="33" t="s">
        <v>208</v>
      </c>
      <c r="C1021" s="33" t="s">
        <v>2226</v>
      </c>
      <c r="D1021" s="104" t="s">
        <v>2196</v>
      </c>
      <c r="E1021" s="33" t="s">
        <v>211</v>
      </c>
      <c r="F1021" s="33"/>
      <c r="G1021" s="33" t="s">
        <v>212</v>
      </c>
      <c r="H1021" s="131">
        <v>398.75</v>
      </c>
      <c r="I1021" s="35">
        <v>0.02</v>
      </c>
      <c r="J1021" s="126">
        <f t="shared" si="30"/>
        <v>390.77499999999998</v>
      </c>
    </row>
    <row r="1022" spans="1:10" ht="94.5">
      <c r="A1022" s="33">
        <f t="shared" si="31"/>
        <v>1018</v>
      </c>
      <c r="B1022" s="33" t="s">
        <v>208</v>
      </c>
      <c r="C1022" s="33" t="s">
        <v>2227</v>
      </c>
      <c r="D1022" s="104" t="s">
        <v>2225</v>
      </c>
      <c r="E1022" s="33" t="s">
        <v>211</v>
      </c>
      <c r="F1022" s="33"/>
      <c r="G1022" s="33" t="s">
        <v>212</v>
      </c>
      <c r="H1022" s="131">
        <v>569.13</v>
      </c>
      <c r="I1022" s="35">
        <v>0.02</v>
      </c>
      <c r="J1022" s="126">
        <f t="shared" si="30"/>
        <v>557.74739999999997</v>
      </c>
    </row>
    <row r="1023" spans="1:10" ht="78.75">
      <c r="A1023" s="33">
        <f t="shared" si="31"/>
        <v>1019</v>
      </c>
      <c r="B1023" s="33" t="s">
        <v>208</v>
      </c>
      <c r="C1023" s="33" t="s">
        <v>2228</v>
      </c>
      <c r="D1023" s="104" t="s">
        <v>2223</v>
      </c>
      <c r="E1023" s="33" t="s">
        <v>211</v>
      </c>
      <c r="F1023" s="33"/>
      <c r="G1023" s="33" t="s">
        <v>212</v>
      </c>
      <c r="H1023" s="131">
        <v>598.78</v>
      </c>
      <c r="I1023" s="35">
        <v>0.02</v>
      </c>
      <c r="J1023" s="126">
        <f t="shared" si="30"/>
        <v>586.80439999999999</v>
      </c>
    </row>
    <row r="1024" spans="1:10" ht="189">
      <c r="A1024" s="33">
        <f t="shared" si="31"/>
        <v>1020</v>
      </c>
      <c r="B1024" s="33" t="s">
        <v>208</v>
      </c>
      <c r="C1024" s="33" t="s">
        <v>2229</v>
      </c>
      <c r="D1024" s="104" t="s">
        <v>2230</v>
      </c>
      <c r="E1024" s="33" t="s">
        <v>211</v>
      </c>
      <c r="F1024" s="33"/>
      <c r="G1024" s="33" t="s">
        <v>212</v>
      </c>
      <c r="H1024" s="131">
        <v>3678.61</v>
      </c>
      <c r="I1024" s="35">
        <v>0.02</v>
      </c>
      <c r="J1024" s="126">
        <f t="shared" si="30"/>
        <v>3605.0378000000001</v>
      </c>
    </row>
    <row r="1025" spans="1:10" ht="141.75">
      <c r="A1025" s="33">
        <f t="shared" si="31"/>
        <v>1021</v>
      </c>
      <c r="B1025" s="33" t="s">
        <v>208</v>
      </c>
      <c r="C1025" s="33" t="s">
        <v>2231</v>
      </c>
      <c r="D1025" s="104" t="s">
        <v>2232</v>
      </c>
      <c r="E1025" s="33" t="s">
        <v>211</v>
      </c>
      <c r="F1025" s="33"/>
      <c r="G1025" s="33" t="s">
        <v>212</v>
      </c>
      <c r="H1025" s="131">
        <v>2918.76</v>
      </c>
      <c r="I1025" s="35">
        <v>0.02</v>
      </c>
      <c r="J1025" s="126">
        <f t="shared" si="30"/>
        <v>2860.3848000000003</v>
      </c>
    </row>
    <row r="1026" spans="1:10" ht="173.25">
      <c r="A1026" s="33">
        <f t="shared" si="31"/>
        <v>1022</v>
      </c>
      <c r="B1026" s="33" t="s">
        <v>208</v>
      </c>
      <c r="C1026" s="33" t="s">
        <v>2233</v>
      </c>
      <c r="D1026" s="104" t="s">
        <v>2234</v>
      </c>
      <c r="E1026" s="33" t="s">
        <v>211</v>
      </c>
      <c r="F1026" s="33"/>
      <c r="G1026" s="33" t="s">
        <v>212</v>
      </c>
      <c r="H1026" s="131">
        <v>3399.4</v>
      </c>
      <c r="I1026" s="35">
        <v>0.02</v>
      </c>
      <c r="J1026" s="126">
        <f t="shared" si="30"/>
        <v>3331.4119999999998</v>
      </c>
    </row>
    <row r="1027" spans="1:10" ht="173.25">
      <c r="A1027" s="33">
        <f t="shared" si="31"/>
        <v>1023</v>
      </c>
      <c r="B1027" s="33" t="s">
        <v>208</v>
      </c>
      <c r="C1027" s="33" t="s">
        <v>2235</v>
      </c>
      <c r="D1027" s="104" t="s">
        <v>2236</v>
      </c>
      <c r="E1027" s="33" t="s">
        <v>211</v>
      </c>
      <c r="F1027" s="33"/>
      <c r="G1027" s="33" t="s">
        <v>212</v>
      </c>
      <c r="H1027" s="131">
        <v>2855.75</v>
      </c>
      <c r="I1027" s="35">
        <v>0.02</v>
      </c>
      <c r="J1027" s="126">
        <f t="shared" si="30"/>
        <v>2798.6349999999998</v>
      </c>
    </row>
    <row r="1028" spans="1:10" ht="126">
      <c r="A1028" s="33">
        <f t="shared" si="31"/>
        <v>1024</v>
      </c>
      <c r="B1028" s="33" t="s">
        <v>208</v>
      </c>
      <c r="C1028" s="33" t="s">
        <v>2237</v>
      </c>
      <c r="D1028" s="104" t="s">
        <v>2238</v>
      </c>
      <c r="E1028" s="33" t="s">
        <v>211</v>
      </c>
      <c r="F1028" s="33"/>
      <c r="G1028" s="33" t="s">
        <v>212</v>
      </c>
      <c r="H1028" s="131">
        <v>2689.44</v>
      </c>
      <c r="I1028" s="35">
        <v>0.02</v>
      </c>
      <c r="J1028" s="126">
        <f t="shared" si="30"/>
        <v>2635.6511999999998</v>
      </c>
    </row>
    <row r="1029" spans="1:10" ht="157.5">
      <c r="A1029" s="33">
        <f t="shared" si="31"/>
        <v>1025</v>
      </c>
      <c r="B1029" s="33" t="s">
        <v>208</v>
      </c>
      <c r="C1029" s="33" t="s">
        <v>2239</v>
      </c>
      <c r="D1029" s="104" t="s">
        <v>2240</v>
      </c>
      <c r="E1029" s="33" t="s">
        <v>211</v>
      </c>
      <c r="F1029" s="33"/>
      <c r="G1029" s="33" t="s">
        <v>212</v>
      </c>
      <c r="H1029" s="131">
        <v>3029.1</v>
      </c>
      <c r="I1029" s="35">
        <v>0.02</v>
      </c>
      <c r="J1029" s="126">
        <f t="shared" si="30"/>
        <v>2968.518</v>
      </c>
    </row>
    <row r="1030" spans="1:10" ht="126">
      <c r="A1030" s="33">
        <f t="shared" si="31"/>
        <v>1026</v>
      </c>
      <c r="B1030" s="33" t="s">
        <v>208</v>
      </c>
      <c r="C1030" s="33" t="s">
        <v>2241</v>
      </c>
      <c r="D1030" s="104" t="s">
        <v>2242</v>
      </c>
      <c r="E1030" s="33" t="s">
        <v>211</v>
      </c>
      <c r="F1030" s="33"/>
      <c r="G1030" s="33" t="s">
        <v>212</v>
      </c>
      <c r="H1030" s="131">
        <v>3399.35</v>
      </c>
      <c r="I1030" s="35">
        <v>0.02</v>
      </c>
      <c r="J1030" s="126">
        <f t="shared" ref="J1030:J1093" si="32">H1030*(1-I1030)</f>
        <v>3331.3629999999998</v>
      </c>
    </row>
    <row r="1031" spans="1:10" ht="94.5">
      <c r="A1031" s="33">
        <f t="shared" ref="A1031:A1094" si="33">A1030+1</f>
        <v>1027</v>
      </c>
      <c r="B1031" s="33" t="s">
        <v>208</v>
      </c>
      <c r="C1031" s="33" t="s">
        <v>2243</v>
      </c>
      <c r="D1031" s="104" t="s">
        <v>2244</v>
      </c>
      <c r="E1031" s="33" t="s">
        <v>211</v>
      </c>
      <c r="F1031" s="33"/>
      <c r="G1031" s="33" t="s">
        <v>212</v>
      </c>
      <c r="H1031" s="131">
        <v>1509</v>
      </c>
      <c r="I1031" s="35">
        <v>0.02</v>
      </c>
      <c r="J1031" s="126">
        <f t="shared" si="32"/>
        <v>1478.82</v>
      </c>
    </row>
    <row r="1032" spans="1:10" ht="173.25">
      <c r="A1032" s="33">
        <f t="shared" si="33"/>
        <v>1028</v>
      </c>
      <c r="B1032" s="33" t="s">
        <v>208</v>
      </c>
      <c r="C1032" s="33" t="s">
        <v>2245</v>
      </c>
      <c r="D1032" s="104" t="s">
        <v>2246</v>
      </c>
      <c r="E1032" s="33" t="s">
        <v>211</v>
      </c>
      <c r="F1032" s="33"/>
      <c r="G1032" s="33" t="s">
        <v>212</v>
      </c>
      <c r="H1032" s="131">
        <v>1439.36</v>
      </c>
      <c r="I1032" s="35">
        <v>0.02</v>
      </c>
      <c r="J1032" s="126">
        <f t="shared" si="32"/>
        <v>1410.5727999999999</v>
      </c>
    </row>
    <row r="1033" spans="1:10" ht="94.5">
      <c r="A1033" s="33">
        <f t="shared" si="33"/>
        <v>1029</v>
      </c>
      <c r="B1033" s="33" t="s">
        <v>208</v>
      </c>
      <c r="C1033" s="33" t="s">
        <v>2247</v>
      </c>
      <c r="D1033" s="104" t="s">
        <v>2248</v>
      </c>
      <c r="E1033" s="33" t="s">
        <v>211</v>
      </c>
      <c r="F1033" s="33"/>
      <c r="G1033" s="33" t="s">
        <v>212</v>
      </c>
      <c r="H1033" s="131">
        <v>2349.35</v>
      </c>
      <c r="I1033" s="35">
        <v>0.02</v>
      </c>
      <c r="J1033" s="126">
        <f t="shared" si="32"/>
        <v>2302.3629999999998</v>
      </c>
    </row>
    <row r="1034" spans="1:10" ht="94.5">
      <c r="A1034" s="33">
        <f t="shared" si="33"/>
        <v>1030</v>
      </c>
      <c r="B1034" s="33" t="s">
        <v>208</v>
      </c>
      <c r="C1034" s="33" t="s">
        <v>2249</v>
      </c>
      <c r="D1034" s="104" t="s">
        <v>2250</v>
      </c>
      <c r="E1034" s="33" t="s">
        <v>211</v>
      </c>
      <c r="F1034" s="33"/>
      <c r="G1034" s="33" t="s">
        <v>212</v>
      </c>
      <c r="H1034" s="131">
        <v>2349.35</v>
      </c>
      <c r="I1034" s="35">
        <v>0.02</v>
      </c>
      <c r="J1034" s="126">
        <f t="shared" si="32"/>
        <v>2302.3629999999998</v>
      </c>
    </row>
    <row r="1035" spans="1:10" ht="126">
      <c r="A1035" s="33">
        <f t="shared" si="33"/>
        <v>1031</v>
      </c>
      <c r="B1035" s="33" t="s">
        <v>208</v>
      </c>
      <c r="C1035" s="33" t="s">
        <v>2251</v>
      </c>
      <c r="D1035" s="104" t="s">
        <v>2252</v>
      </c>
      <c r="E1035" s="33" t="s">
        <v>211</v>
      </c>
      <c r="F1035" s="33"/>
      <c r="G1035" s="33" t="s">
        <v>212</v>
      </c>
      <c r="H1035" s="131">
        <v>736</v>
      </c>
      <c r="I1035" s="35">
        <v>0.02</v>
      </c>
      <c r="J1035" s="126">
        <f t="shared" si="32"/>
        <v>721.28</v>
      </c>
    </row>
    <row r="1036" spans="1:10" ht="94.5">
      <c r="A1036" s="33">
        <f t="shared" si="33"/>
        <v>1032</v>
      </c>
      <c r="B1036" s="33" t="s">
        <v>208</v>
      </c>
      <c r="C1036" s="33" t="s">
        <v>2253</v>
      </c>
      <c r="D1036" s="104" t="s">
        <v>2244</v>
      </c>
      <c r="E1036" s="33" t="s">
        <v>211</v>
      </c>
      <c r="F1036" s="33"/>
      <c r="G1036" s="33" t="s">
        <v>212</v>
      </c>
      <c r="H1036" s="131">
        <v>1509</v>
      </c>
      <c r="I1036" s="35">
        <v>0.02</v>
      </c>
      <c r="J1036" s="126">
        <f t="shared" si="32"/>
        <v>1478.82</v>
      </c>
    </row>
    <row r="1037" spans="1:10" ht="94.5">
      <c r="A1037" s="33">
        <f t="shared" si="33"/>
        <v>1033</v>
      </c>
      <c r="B1037" s="33" t="s">
        <v>208</v>
      </c>
      <c r="C1037" s="33" t="s">
        <v>2254</v>
      </c>
      <c r="D1037" s="104" t="s">
        <v>2255</v>
      </c>
      <c r="E1037" s="33" t="s">
        <v>211</v>
      </c>
      <c r="F1037" s="33"/>
      <c r="G1037" s="33" t="s">
        <v>212</v>
      </c>
      <c r="H1037" s="131">
        <v>1509</v>
      </c>
      <c r="I1037" s="35">
        <v>0.02</v>
      </c>
      <c r="J1037" s="126">
        <f t="shared" si="32"/>
        <v>1478.82</v>
      </c>
    </row>
    <row r="1038" spans="1:10" ht="94.5">
      <c r="A1038" s="33">
        <f t="shared" si="33"/>
        <v>1034</v>
      </c>
      <c r="B1038" s="33" t="s">
        <v>208</v>
      </c>
      <c r="C1038" s="33" t="s">
        <v>2256</v>
      </c>
      <c r="D1038" s="104" t="s">
        <v>2248</v>
      </c>
      <c r="E1038" s="33" t="s">
        <v>211</v>
      </c>
      <c r="F1038" s="33"/>
      <c r="G1038" s="33" t="s">
        <v>212</v>
      </c>
      <c r="H1038" s="131">
        <v>2349.35</v>
      </c>
      <c r="I1038" s="35">
        <v>0.02</v>
      </c>
      <c r="J1038" s="126">
        <f t="shared" si="32"/>
        <v>2302.3629999999998</v>
      </c>
    </row>
    <row r="1039" spans="1:10" ht="94.5">
      <c r="A1039" s="33">
        <f t="shared" si="33"/>
        <v>1035</v>
      </c>
      <c r="B1039" s="33" t="s">
        <v>208</v>
      </c>
      <c r="C1039" s="33" t="s">
        <v>2257</v>
      </c>
      <c r="D1039" s="104" t="s">
        <v>2250</v>
      </c>
      <c r="E1039" s="33" t="s">
        <v>211</v>
      </c>
      <c r="F1039" s="33"/>
      <c r="G1039" s="33" t="s">
        <v>212</v>
      </c>
      <c r="H1039" s="131">
        <v>2349.35</v>
      </c>
      <c r="I1039" s="35">
        <v>0.02</v>
      </c>
      <c r="J1039" s="126">
        <f t="shared" si="32"/>
        <v>2302.3629999999998</v>
      </c>
    </row>
    <row r="1040" spans="1:10" ht="63">
      <c r="A1040" s="33">
        <f t="shared" si="33"/>
        <v>1036</v>
      </c>
      <c r="B1040" s="33" t="s">
        <v>208</v>
      </c>
      <c r="C1040" s="33" t="s">
        <v>2258</v>
      </c>
      <c r="D1040" s="104" t="s">
        <v>2259</v>
      </c>
      <c r="E1040" s="33" t="s">
        <v>211</v>
      </c>
      <c r="F1040" s="33"/>
      <c r="G1040" s="33" t="s">
        <v>212</v>
      </c>
      <c r="H1040" s="131">
        <v>499</v>
      </c>
      <c r="I1040" s="35">
        <v>0.02</v>
      </c>
      <c r="J1040" s="126">
        <f t="shared" si="32"/>
        <v>489.02</v>
      </c>
    </row>
    <row r="1041" spans="1:10" ht="31.5">
      <c r="A1041" s="33">
        <f t="shared" si="33"/>
        <v>1037</v>
      </c>
      <c r="B1041" s="33" t="s">
        <v>208</v>
      </c>
      <c r="C1041" s="33" t="s">
        <v>2260</v>
      </c>
      <c r="D1041" s="104" t="s">
        <v>2261</v>
      </c>
      <c r="E1041" s="33" t="s">
        <v>211</v>
      </c>
      <c r="F1041" s="33"/>
      <c r="G1041" s="33" t="s">
        <v>212</v>
      </c>
      <c r="H1041" s="131">
        <v>9980</v>
      </c>
      <c r="I1041" s="35">
        <v>0.02</v>
      </c>
      <c r="J1041" s="126">
        <f t="shared" si="32"/>
        <v>9780.4</v>
      </c>
    </row>
    <row r="1042" spans="1:10" ht="63">
      <c r="A1042" s="33">
        <f t="shared" si="33"/>
        <v>1038</v>
      </c>
      <c r="B1042" s="33" t="s">
        <v>208</v>
      </c>
      <c r="C1042" s="33" t="s">
        <v>2262</v>
      </c>
      <c r="D1042" s="104" t="s">
        <v>2263</v>
      </c>
      <c r="E1042" s="33" t="s">
        <v>211</v>
      </c>
      <c r="F1042" s="33"/>
      <c r="G1042" s="33" t="s">
        <v>212</v>
      </c>
      <c r="H1042" s="131">
        <v>499</v>
      </c>
      <c r="I1042" s="35">
        <v>0.02</v>
      </c>
      <c r="J1042" s="126">
        <f t="shared" si="32"/>
        <v>489.02</v>
      </c>
    </row>
    <row r="1043" spans="1:10" ht="63">
      <c r="A1043" s="33">
        <f t="shared" si="33"/>
        <v>1039</v>
      </c>
      <c r="B1043" s="33" t="s">
        <v>208</v>
      </c>
      <c r="C1043" s="33" t="s">
        <v>2264</v>
      </c>
      <c r="D1043" s="104" t="s">
        <v>2265</v>
      </c>
      <c r="E1043" s="33" t="s">
        <v>211</v>
      </c>
      <c r="F1043" s="33"/>
      <c r="G1043" s="33" t="s">
        <v>212</v>
      </c>
      <c r="H1043" s="131">
        <v>299</v>
      </c>
      <c r="I1043" s="35">
        <v>0.02</v>
      </c>
      <c r="J1043" s="126">
        <f t="shared" si="32"/>
        <v>293.02</v>
      </c>
    </row>
    <row r="1044" spans="1:10" ht="47.25">
      <c r="A1044" s="33">
        <f t="shared" si="33"/>
        <v>1040</v>
      </c>
      <c r="B1044" s="33" t="s">
        <v>208</v>
      </c>
      <c r="C1044" s="33" t="s">
        <v>2266</v>
      </c>
      <c r="D1044" s="104" t="s">
        <v>2267</v>
      </c>
      <c r="E1044" s="33" t="s">
        <v>211</v>
      </c>
      <c r="F1044" s="33"/>
      <c r="G1044" s="33" t="s">
        <v>212</v>
      </c>
      <c r="H1044" s="131">
        <v>199</v>
      </c>
      <c r="I1044" s="35">
        <v>0.02</v>
      </c>
      <c r="J1044" s="126">
        <f t="shared" si="32"/>
        <v>195.02</v>
      </c>
    </row>
    <row r="1045" spans="1:10" ht="63">
      <c r="A1045" s="33">
        <f t="shared" si="33"/>
        <v>1041</v>
      </c>
      <c r="B1045" s="33" t="s">
        <v>208</v>
      </c>
      <c r="C1045" s="33" t="s">
        <v>2268</v>
      </c>
      <c r="D1045" s="104" t="s">
        <v>2269</v>
      </c>
      <c r="E1045" s="33" t="s">
        <v>211</v>
      </c>
      <c r="F1045" s="33"/>
      <c r="G1045" s="33" t="s">
        <v>212</v>
      </c>
      <c r="H1045" s="131">
        <v>299</v>
      </c>
      <c r="I1045" s="35">
        <v>0.02</v>
      </c>
      <c r="J1045" s="126">
        <f t="shared" si="32"/>
        <v>293.02</v>
      </c>
    </row>
    <row r="1046" spans="1:10" ht="31.5">
      <c r="A1046" s="33">
        <f t="shared" si="33"/>
        <v>1042</v>
      </c>
      <c r="B1046" s="33" t="s">
        <v>208</v>
      </c>
      <c r="C1046" s="33" t="s">
        <v>2270</v>
      </c>
      <c r="D1046" s="104" t="s">
        <v>2271</v>
      </c>
      <c r="E1046" s="33" t="s">
        <v>211</v>
      </c>
      <c r="F1046" s="33"/>
      <c r="G1046" s="33" t="s">
        <v>212</v>
      </c>
      <c r="H1046" s="131">
        <v>2899</v>
      </c>
      <c r="I1046" s="35">
        <v>0.02</v>
      </c>
      <c r="J1046" s="126">
        <f t="shared" si="32"/>
        <v>2841.02</v>
      </c>
    </row>
    <row r="1047" spans="1:10" ht="63">
      <c r="A1047" s="33">
        <f t="shared" si="33"/>
        <v>1043</v>
      </c>
      <c r="B1047" s="33" t="s">
        <v>208</v>
      </c>
      <c r="C1047" s="33" t="s">
        <v>2272</v>
      </c>
      <c r="D1047" s="104" t="s">
        <v>2273</v>
      </c>
      <c r="E1047" s="33" t="s">
        <v>211</v>
      </c>
      <c r="F1047" s="33"/>
      <c r="G1047" s="33" t="s">
        <v>212</v>
      </c>
      <c r="H1047" s="131">
        <v>999</v>
      </c>
      <c r="I1047" s="35">
        <v>0.02</v>
      </c>
      <c r="J1047" s="126">
        <f t="shared" si="32"/>
        <v>979.02</v>
      </c>
    </row>
    <row r="1048" spans="1:10" ht="63">
      <c r="A1048" s="33">
        <f t="shared" si="33"/>
        <v>1044</v>
      </c>
      <c r="B1048" s="33" t="s">
        <v>208</v>
      </c>
      <c r="C1048" s="33" t="s">
        <v>2274</v>
      </c>
      <c r="D1048" s="104" t="s">
        <v>2275</v>
      </c>
      <c r="E1048" s="33" t="s">
        <v>211</v>
      </c>
      <c r="F1048" s="33"/>
      <c r="G1048" s="33" t="s">
        <v>212</v>
      </c>
      <c r="H1048" s="131">
        <v>399</v>
      </c>
      <c r="I1048" s="35">
        <v>0.02</v>
      </c>
      <c r="J1048" s="126">
        <f t="shared" si="32"/>
        <v>391.02</v>
      </c>
    </row>
    <row r="1049" spans="1:10" ht="31.5">
      <c r="A1049" s="33">
        <f t="shared" si="33"/>
        <v>1045</v>
      </c>
      <c r="B1049" s="33" t="s">
        <v>208</v>
      </c>
      <c r="C1049" s="33" t="s">
        <v>2276</v>
      </c>
      <c r="D1049" s="104" t="s">
        <v>2277</v>
      </c>
      <c r="E1049" s="33" t="s">
        <v>211</v>
      </c>
      <c r="F1049" s="33"/>
      <c r="G1049" s="33" t="s">
        <v>212</v>
      </c>
      <c r="H1049" s="131">
        <v>3869</v>
      </c>
      <c r="I1049" s="35">
        <v>0.02</v>
      </c>
      <c r="J1049" s="126">
        <f t="shared" si="32"/>
        <v>3791.62</v>
      </c>
    </row>
    <row r="1050" spans="1:10" ht="78.75">
      <c r="A1050" s="33">
        <f t="shared" si="33"/>
        <v>1046</v>
      </c>
      <c r="B1050" s="33" t="s">
        <v>208</v>
      </c>
      <c r="C1050" s="33" t="s">
        <v>2278</v>
      </c>
      <c r="D1050" s="104" t="s">
        <v>2279</v>
      </c>
      <c r="E1050" s="33" t="s">
        <v>211</v>
      </c>
      <c r="F1050" s="33"/>
      <c r="G1050" s="33" t="s">
        <v>212</v>
      </c>
      <c r="H1050" s="131">
        <v>399</v>
      </c>
      <c r="I1050" s="35">
        <v>0.02</v>
      </c>
      <c r="J1050" s="126">
        <f t="shared" si="32"/>
        <v>391.02</v>
      </c>
    </row>
    <row r="1051" spans="1:10" ht="78.75">
      <c r="A1051" s="33">
        <f t="shared" si="33"/>
        <v>1047</v>
      </c>
      <c r="B1051" s="33" t="s">
        <v>208</v>
      </c>
      <c r="C1051" s="33" t="s">
        <v>2280</v>
      </c>
      <c r="D1051" s="104" t="s">
        <v>2281</v>
      </c>
      <c r="E1051" s="33" t="s">
        <v>211</v>
      </c>
      <c r="F1051" s="33"/>
      <c r="G1051" s="33" t="s">
        <v>212</v>
      </c>
      <c r="H1051" s="131">
        <v>399</v>
      </c>
      <c r="I1051" s="35">
        <v>0.02</v>
      </c>
      <c r="J1051" s="126">
        <f t="shared" si="32"/>
        <v>391.02</v>
      </c>
    </row>
    <row r="1052" spans="1:10" ht="78.75">
      <c r="A1052" s="33">
        <f t="shared" si="33"/>
        <v>1048</v>
      </c>
      <c r="B1052" s="33" t="s">
        <v>208</v>
      </c>
      <c r="C1052" s="33" t="s">
        <v>2282</v>
      </c>
      <c r="D1052" s="104" t="s">
        <v>2283</v>
      </c>
      <c r="E1052" s="33" t="s">
        <v>211</v>
      </c>
      <c r="F1052" s="33"/>
      <c r="G1052" s="33" t="s">
        <v>212</v>
      </c>
      <c r="H1052" s="131">
        <v>1299</v>
      </c>
      <c r="I1052" s="35">
        <v>0.02</v>
      </c>
      <c r="J1052" s="126">
        <f t="shared" si="32"/>
        <v>1273.02</v>
      </c>
    </row>
    <row r="1053" spans="1:10" ht="15.75">
      <c r="A1053" s="33">
        <f t="shared" si="33"/>
        <v>1049</v>
      </c>
      <c r="B1053" s="33" t="s">
        <v>208</v>
      </c>
      <c r="C1053" s="33" t="s">
        <v>2284</v>
      </c>
      <c r="D1053" s="104" t="s">
        <v>2285</v>
      </c>
      <c r="E1053" s="33" t="s">
        <v>211</v>
      </c>
      <c r="F1053" s="33"/>
      <c r="G1053" s="33" t="s">
        <v>212</v>
      </c>
      <c r="H1053" s="131">
        <v>3869</v>
      </c>
      <c r="I1053" s="35">
        <v>0.02</v>
      </c>
      <c r="J1053" s="126">
        <f t="shared" si="32"/>
        <v>3791.62</v>
      </c>
    </row>
    <row r="1054" spans="1:10" ht="78.75">
      <c r="A1054" s="33">
        <f t="shared" si="33"/>
        <v>1050</v>
      </c>
      <c r="B1054" s="33" t="s">
        <v>208</v>
      </c>
      <c r="C1054" s="33" t="s">
        <v>2286</v>
      </c>
      <c r="D1054" s="104" t="s">
        <v>2287</v>
      </c>
      <c r="E1054" s="33" t="s">
        <v>211</v>
      </c>
      <c r="F1054" s="33"/>
      <c r="G1054" s="33" t="s">
        <v>212</v>
      </c>
      <c r="H1054" s="131">
        <v>399</v>
      </c>
      <c r="I1054" s="35">
        <v>0.02</v>
      </c>
      <c r="J1054" s="126">
        <f t="shared" si="32"/>
        <v>391.02</v>
      </c>
    </row>
    <row r="1055" spans="1:10" ht="78.75">
      <c r="A1055" s="33">
        <f t="shared" si="33"/>
        <v>1051</v>
      </c>
      <c r="B1055" s="33" t="s">
        <v>208</v>
      </c>
      <c r="C1055" s="33" t="s">
        <v>2288</v>
      </c>
      <c r="D1055" s="104" t="s">
        <v>2289</v>
      </c>
      <c r="E1055" s="33" t="s">
        <v>211</v>
      </c>
      <c r="F1055" s="33"/>
      <c r="G1055" s="33" t="s">
        <v>212</v>
      </c>
      <c r="H1055" s="131">
        <v>399</v>
      </c>
      <c r="I1055" s="35">
        <v>0.02</v>
      </c>
      <c r="J1055" s="126">
        <f t="shared" si="32"/>
        <v>391.02</v>
      </c>
    </row>
    <row r="1056" spans="1:10" ht="31.5">
      <c r="A1056" s="33">
        <f t="shared" si="33"/>
        <v>1052</v>
      </c>
      <c r="B1056" s="33" t="s">
        <v>208</v>
      </c>
      <c r="C1056" s="33" t="s">
        <v>2290</v>
      </c>
      <c r="D1056" s="104" t="s">
        <v>2291</v>
      </c>
      <c r="E1056" s="33" t="s">
        <v>211</v>
      </c>
      <c r="F1056" s="33"/>
      <c r="G1056" s="33" t="s">
        <v>212</v>
      </c>
      <c r="H1056" s="131">
        <v>7980</v>
      </c>
      <c r="I1056" s="35">
        <v>0.02</v>
      </c>
      <c r="J1056" s="126">
        <f t="shared" si="32"/>
        <v>7820.4</v>
      </c>
    </row>
    <row r="1057" spans="1:10" ht="31.5">
      <c r="A1057" s="33">
        <f t="shared" si="33"/>
        <v>1053</v>
      </c>
      <c r="B1057" s="33" t="s">
        <v>208</v>
      </c>
      <c r="C1057" s="33" t="s">
        <v>2292</v>
      </c>
      <c r="D1057" s="104" t="s">
        <v>2293</v>
      </c>
      <c r="E1057" s="33" t="s">
        <v>211</v>
      </c>
      <c r="F1057" s="33"/>
      <c r="G1057" s="33" t="s">
        <v>212</v>
      </c>
      <c r="H1057" s="131">
        <v>3990</v>
      </c>
      <c r="I1057" s="35">
        <v>0.02</v>
      </c>
      <c r="J1057" s="126">
        <f t="shared" si="32"/>
        <v>3910.2</v>
      </c>
    </row>
    <row r="1058" spans="1:10" ht="63">
      <c r="A1058" s="33">
        <f t="shared" si="33"/>
        <v>1054</v>
      </c>
      <c r="B1058" s="33" t="s">
        <v>208</v>
      </c>
      <c r="C1058" s="33" t="s">
        <v>2294</v>
      </c>
      <c r="D1058" s="104" t="s">
        <v>2295</v>
      </c>
      <c r="E1058" s="33" t="s">
        <v>211</v>
      </c>
      <c r="F1058" s="33"/>
      <c r="G1058" s="33" t="s">
        <v>212</v>
      </c>
      <c r="H1058" s="131">
        <v>899</v>
      </c>
      <c r="I1058" s="35">
        <v>0.02</v>
      </c>
      <c r="J1058" s="126">
        <f t="shared" si="32"/>
        <v>881.02</v>
      </c>
    </row>
    <row r="1059" spans="1:10" ht="31.5">
      <c r="A1059" s="33">
        <f t="shared" si="33"/>
        <v>1055</v>
      </c>
      <c r="B1059" s="33" t="s">
        <v>208</v>
      </c>
      <c r="C1059" s="33" t="s">
        <v>2296</v>
      </c>
      <c r="D1059" s="104" t="s">
        <v>2297</v>
      </c>
      <c r="E1059" s="33" t="s">
        <v>211</v>
      </c>
      <c r="F1059" s="33"/>
      <c r="G1059" s="33" t="s">
        <v>212</v>
      </c>
      <c r="H1059" s="131">
        <v>8540</v>
      </c>
      <c r="I1059" s="35">
        <v>0.02</v>
      </c>
      <c r="J1059" s="126">
        <f t="shared" si="32"/>
        <v>8369.2000000000007</v>
      </c>
    </row>
    <row r="1060" spans="1:10" ht="63">
      <c r="A1060" s="33">
        <f t="shared" si="33"/>
        <v>1056</v>
      </c>
      <c r="B1060" s="33" t="s">
        <v>208</v>
      </c>
      <c r="C1060" s="33" t="s">
        <v>2298</v>
      </c>
      <c r="D1060" s="104" t="s">
        <v>2299</v>
      </c>
      <c r="E1060" s="33" t="s">
        <v>211</v>
      </c>
      <c r="F1060" s="33"/>
      <c r="G1060" s="33" t="s">
        <v>212</v>
      </c>
      <c r="H1060" s="131">
        <v>399</v>
      </c>
      <c r="I1060" s="35">
        <v>0.02</v>
      </c>
      <c r="J1060" s="126">
        <f t="shared" si="32"/>
        <v>391.02</v>
      </c>
    </row>
    <row r="1061" spans="1:10" ht="31.5">
      <c r="A1061" s="33">
        <f t="shared" si="33"/>
        <v>1057</v>
      </c>
      <c r="B1061" s="33" t="s">
        <v>208</v>
      </c>
      <c r="C1061" s="33" t="s">
        <v>2300</v>
      </c>
      <c r="D1061" s="104" t="s">
        <v>2301</v>
      </c>
      <c r="E1061" s="33" t="s">
        <v>211</v>
      </c>
      <c r="F1061" s="33"/>
      <c r="G1061" s="33" t="s">
        <v>212</v>
      </c>
      <c r="H1061" s="131">
        <v>3869</v>
      </c>
      <c r="I1061" s="35">
        <v>0.02</v>
      </c>
      <c r="J1061" s="126">
        <f t="shared" si="32"/>
        <v>3791.62</v>
      </c>
    </row>
    <row r="1062" spans="1:10" ht="78.75">
      <c r="A1062" s="33">
        <f t="shared" si="33"/>
        <v>1058</v>
      </c>
      <c r="B1062" s="33" t="s">
        <v>208</v>
      </c>
      <c r="C1062" s="33" t="s">
        <v>2302</v>
      </c>
      <c r="D1062" s="104" t="s">
        <v>2303</v>
      </c>
      <c r="E1062" s="33" t="s">
        <v>211</v>
      </c>
      <c r="F1062" s="33"/>
      <c r="G1062" s="33" t="s">
        <v>212</v>
      </c>
      <c r="H1062" s="131">
        <v>999</v>
      </c>
      <c r="I1062" s="35">
        <v>0.02</v>
      </c>
      <c r="J1062" s="126">
        <f t="shared" si="32"/>
        <v>979.02</v>
      </c>
    </row>
    <row r="1063" spans="1:10" ht="15.75">
      <c r="A1063" s="33">
        <f t="shared" si="33"/>
        <v>1059</v>
      </c>
      <c r="B1063" s="33" t="s">
        <v>208</v>
      </c>
      <c r="C1063" s="33" t="s">
        <v>2304</v>
      </c>
      <c r="D1063" s="104" t="s">
        <v>2305</v>
      </c>
      <c r="E1063" s="33" t="s">
        <v>211</v>
      </c>
      <c r="F1063" s="33"/>
      <c r="G1063" s="33" t="s">
        <v>212</v>
      </c>
      <c r="H1063" s="131">
        <v>9491</v>
      </c>
      <c r="I1063" s="35">
        <v>0.02</v>
      </c>
      <c r="J1063" s="126">
        <f t="shared" si="32"/>
        <v>9301.18</v>
      </c>
    </row>
    <row r="1064" spans="1:10" ht="110.25">
      <c r="A1064" s="33">
        <f t="shared" si="33"/>
        <v>1060</v>
      </c>
      <c r="B1064" s="33" t="s">
        <v>208</v>
      </c>
      <c r="C1064" s="33" t="s">
        <v>2306</v>
      </c>
      <c r="D1064" s="104" t="s">
        <v>2307</v>
      </c>
      <c r="E1064" s="33" t="s">
        <v>211</v>
      </c>
      <c r="F1064" s="33"/>
      <c r="G1064" s="33" t="s">
        <v>212</v>
      </c>
      <c r="H1064" s="131">
        <v>899</v>
      </c>
      <c r="I1064" s="35">
        <v>0.02</v>
      </c>
      <c r="J1064" s="126">
        <f t="shared" si="32"/>
        <v>881.02</v>
      </c>
    </row>
    <row r="1065" spans="1:10" ht="110.25">
      <c r="A1065" s="33">
        <f t="shared" si="33"/>
        <v>1061</v>
      </c>
      <c r="B1065" s="33" t="s">
        <v>208</v>
      </c>
      <c r="C1065" s="33" t="s">
        <v>2308</v>
      </c>
      <c r="D1065" s="104" t="s">
        <v>2309</v>
      </c>
      <c r="E1065" s="33" t="s">
        <v>211</v>
      </c>
      <c r="F1065" s="33"/>
      <c r="G1065" s="33" t="s">
        <v>212</v>
      </c>
      <c r="H1065" s="131">
        <v>8541</v>
      </c>
      <c r="I1065" s="35">
        <v>0.02</v>
      </c>
      <c r="J1065" s="126">
        <f t="shared" si="32"/>
        <v>8370.18</v>
      </c>
    </row>
    <row r="1066" spans="1:10" ht="63">
      <c r="A1066" s="33">
        <f t="shared" si="33"/>
        <v>1062</v>
      </c>
      <c r="B1066" s="33" t="s">
        <v>208</v>
      </c>
      <c r="C1066" s="33" t="s">
        <v>2310</v>
      </c>
      <c r="D1066" s="104" t="s">
        <v>2311</v>
      </c>
      <c r="E1066" s="33" t="s">
        <v>211</v>
      </c>
      <c r="F1066" s="33"/>
      <c r="G1066" s="33" t="s">
        <v>212</v>
      </c>
      <c r="H1066" s="131">
        <v>1199</v>
      </c>
      <c r="I1066" s="35">
        <v>0.02</v>
      </c>
      <c r="J1066" s="126">
        <f t="shared" si="32"/>
        <v>1175.02</v>
      </c>
    </row>
    <row r="1067" spans="1:10" ht="15.75">
      <c r="A1067" s="33">
        <f t="shared" si="33"/>
        <v>1063</v>
      </c>
      <c r="B1067" s="33" t="s">
        <v>208</v>
      </c>
      <c r="C1067" s="33" t="s">
        <v>2312</v>
      </c>
      <c r="D1067" s="104" t="s">
        <v>2313</v>
      </c>
      <c r="E1067" s="33" t="s">
        <v>211</v>
      </c>
      <c r="F1067" s="33"/>
      <c r="G1067" s="33" t="s">
        <v>212</v>
      </c>
      <c r="H1067" s="131">
        <v>11399</v>
      </c>
      <c r="I1067" s="35">
        <v>0.02</v>
      </c>
      <c r="J1067" s="126">
        <f t="shared" si="32"/>
        <v>11171.02</v>
      </c>
    </row>
    <row r="1068" spans="1:10" ht="31.5">
      <c r="A1068" s="33">
        <f t="shared" si="33"/>
        <v>1064</v>
      </c>
      <c r="B1068" s="33" t="s">
        <v>208</v>
      </c>
      <c r="C1068" s="33" t="s">
        <v>2314</v>
      </c>
      <c r="D1068" s="104" t="s">
        <v>2315</v>
      </c>
      <c r="E1068" s="33" t="s">
        <v>211</v>
      </c>
      <c r="F1068" s="33"/>
      <c r="G1068" s="33" t="s">
        <v>212</v>
      </c>
      <c r="H1068" s="131">
        <v>18599</v>
      </c>
      <c r="I1068" s="35">
        <v>0.02</v>
      </c>
      <c r="J1068" s="126">
        <f t="shared" si="32"/>
        <v>18227.02</v>
      </c>
    </row>
    <row r="1069" spans="1:10" ht="31.5">
      <c r="A1069" s="33">
        <f t="shared" si="33"/>
        <v>1065</v>
      </c>
      <c r="B1069" s="33" t="s">
        <v>208</v>
      </c>
      <c r="C1069" s="33" t="s">
        <v>2316</v>
      </c>
      <c r="D1069" s="104" t="s">
        <v>2317</v>
      </c>
      <c r="E1069" s="33" t="s">
        <v>211</v>
      </c>
      <c r="F1069" s="33"/>
      <c r="G1069" s="33" t="s">
        <v>212</v>
      </c>
      <c r="H1069" s="131">
        <v>399</v>
      </c>
      <c r="I1069" s="35">
        <v>0.02</v>
      </c>
      <c r="J1069" s="126">
        <f t="shared" si="32"/>
        <v>391.02</v>
      </c>
    </row>
    <row r="1070" spans="1:10" ht="31.5">
      <c r="A1070" s="33">
        <f t="shared" si="33"/>
        <v>1066</v>
      </c>
      <c r="B1070" s="33" t="s">
        <v>208</v>
      </c>
      <c r="C1070" s="33" t="s">
        <v>2318</v>
      </c>
      <c r="D1070" s="104" t="s">
        <v>2319</v>
      </c>
      <c r="E1070" s="33" t="s">
        <v>211</v>
      </c>
      <c r="F1070" s="33"/>
      <c r="G1070" s="33" t="s">
        <v>212</v>
      </c>
      <c r="H1070" s="131">
        <v>399</v>
      </c>
      <c r="I1070" s="35">
        <v>0.02</v>
      </c>
      <c r="J1070" s="126">
        <f t="shared" si="32"/>
        <v>391.02</v>
      </c>
    </row>
    <row r="1071" spans="1:10" ht="47.25">
      <c r="A1071" s="33">
        <f t="shared" si="33"/>
        <v>1067</v>
      </c>
      <c r="B1071" s="33" t="s">
        <v>208</v>
      </c>
      <c r="C1071" s="33" t="s">
        <v>2320</v>
      </c>
      <c r="D1071" s="104" t="s">
        <v>2321</v>
      </c>
      <c r="E1071" s="33" t="s">
        <v>211</v>
      </c>
      <c r="F1071" s="33"/>
      <c r="G1071" s="33" t="s">
        <v>212</v>
      </c>
      <c r="H1071" s="131">
        <v>2599</v>
      </c>
      <c r="I1071" s="35">
        <v>0.02</v>
      </c>
      <c r="J1071" s="126">
        <f t="shared" si="32"/>
        <v>2547.02</v>
      </c>
    </row>
    <row r="1072" spans="1:10" ht="78.75">
      <c r="A1072" s="33">
        <f t="shared" si="33"/>
        <v>1068</v>
      </c>
      <c r="B1072" s="33" t="s">
        <v>208</v>
      </c>
      <c r="C1072" s="33" t="s">
        <v>2322</v>
      </c>
      <c r="D1072" s="104" t="s">
        <v>2323</v>
      </c>
      <c r="E1072" s="33" t="s">
        <v>211</v>
      </c>
      <c r="F1072" s="33"/>
      <c r="G1072" s="33" t="s">
        <v>212</v>
      </c>
      <c r="H1072" s="131">
        <v>3499</v>
      </c>
      <c r="I1072" s="35">
        <v>0.02</v>
      </c>
      <c r="J1072" s="126">
        <f t="shared" si="32"/>
        <v>3429.02</v>
      </c>
    </row>
    <row r="1073" spans="1:10" ht="63">
      <c r="A1073" s="33">
        <f t="shared" si="33"/>
        <v>1069</v>
      </c>
      <c r="B1073" s="33" t="s">
        <v>208</v>
      </c>
      <c r="C1073" s="33" t="s">
        <v>2324</v>
      </c>
      <c r="D1073" s="104" t="s">
        <v>2325</v>
      </c>
      <c r="E1073" s="33" t="s">
        <v>211</v>
      </c>
      <c r="F1073" s="33"/>
      <c r="G1073" s="33" t="s">
        <v>212</v>
      </c>
      <c r="H1073" s="131">
        <v>1399</v>
      </c>
      <c r="I1073" s="35">
        <v>0.02</v>
      </c>
      <c r="J1073" s="126">
        <f t="shared" si="32"/>
        <v>1371.02</v>
      </c>
    </row>
    <row r="1074" spans="1:10" ht="78.75">
      <c r="A1074" s="33">
        <f t="shared" si="33"/>
        <v>1070</v>
      </c>
      <c r="B1074" s="33" t="s">
        <v>208</v>
      </c>
      <c r="C1074" s="33" t="s">
        <v>2326</v>
      </c>
      <c r="D1074" s="104" t="s">
        <v>2327</v>
      </c>
      <c r="E1074" s="33" t="s">
        <v>211</v>
      </c>
      <c r="F1074" s="33"/>
      <c r="G1074" s="33" t="s">
        <v>212</v>
      </c>
      <c r="H1074" s="131">
        <v>1549</v>
      </c>
      <c r="I1074" s="35">
        <v>0.02</v>
      </c>
      <c r="J1074" s="126">
        <f t="shared" si="32"/>
        <v>1518.02</v>
      </c>
    </row>
    <row r="1075" spans="1:10" ht="63">
      <c r="A1075" s="33">
        <f t="shared" si="33"/>
        <v>1071</v>
      </c>
      <c r="B1075" s="33" t="s">
        <v>208</v>
      </c>
      <c r="C1075" s="33" t="s">
        <v>2328</v>
      </c>
      <c r="D1075" s="104" t="s">
        <v>2329</v>
      </c>
      <c r="E1075" s="33" t="s">
        <v>211</v>
      </c>
      <c r="F1075" s="33"/>
      <c r="G1075" s="33" t="s">
        <v>212</v>
      </c>
      <c r="H1075" s="131">
        <v>499</v>
      </c>
      <c r="I1075" s="35">
        <v>0.02</v>
      </c>
      <c r="J1075" s="126">
        <f t="shared" si="32"/>
        <v>489.02</v>
      </c>
    </row>
    <row r="1076" spans="1:10" ht="63">
      <c r="A1076" s="33">
        <f t="shared" si="33"/>
        <v>1072</v>
      </c>
      <c r="B1076" s="33" t="s">
        <v>208</v>
      </c>
      <c r="C1076" s="33" t="s">
        <v>2330</v>
      </c>
      <c r="D1076" s="104" t="s">
        <v>2331</v>
      </c>
      <c r="E1076" s="33" t="s">
        <v>211</v>
      </c>
      <c r="F1076" s="33"/>
      <c r="G1076" s="33" t="s">
        <v>212</v>
      </c>
      <c r="H1076" s="131">
        <v>599</v>
      </c>
      <c r="I1076" s="35">
        <v>0.02</v>
      </c>
      <c r="J1076" s="126">
        <f t="shared" si="32"/>
        <v>587.02</v>
      </c>
    </row>
    <row r="1077" spans="1:10" ht="63">
      <c r="A1077" s="33">
        <f t="shared" si="33"/>
        <v>1073</v>
      </c>
      <c r="B1077" s="33" t="s">
        <v>208</v>
      </c>
      <c r="C1077" s="33" t="s">
        <v>2332</v>
      </c>
      <c r="D1077" s="104" t="s">
        <v>2333</v>
      </c>
      <c r="E1077" s="33" t="s">
        <v>211</v>
      </c>
      <c r="F1077" s="33"/>
      <c r="G1077" s="33" t="s">
        <v>212</v>
      </c>
      <c r="H1077" s="131">
        <v>399</v>
      </c>
      <c r="I1077" s="35">
        <v>0.02</v>
      </c>
      <c r="J1077" s="126">
        <f t="shared" si="32"/>
        <v>391.02</v>
      </c>
    </row>
    <row r="1078" spans="1:10" ht="94.5">
      <c r="A1078" s="33">
        <f t="shared" si="33"/>
        <v>1074</v>
      </c>
      <c r="B1078" s="33" t="s">
        <v>208</v>
      </c>
      <c r="C1078" s="33" t="s">
        <v>2334</v>
      </c>
      <c r="D1078" s="104" t="s">
        <v>2335</v>
      </c>
      <c r="E1078" s="33" t="s">
        <v>211</v>
      </c>
      <c r="F1078" s="33"/>
      <c r="G1078" s="33" t="s">
        <v>212</v>
      </c>
      <c r="H1078" s="131">
        <v>2599</v>
      </c>
      <c r="I1078" s="35">
        <v>0.02</v>
      </c>
      <c r="J1078" s="126">
        <f t="shared" si="32"/>
        <v>2547.02</v>
      </c>
    </row>
    <row r="1079" spans="1:10" ht="94.5">
      <c r="A1079" s="33">
        <f t="shared" si="33"/>
        <v>1075</v>
      </c>
      <c r="B1079" s="33" t="s">
        <v>208</v>
      </c>
      <c r="C1079" s="33" t="s">
        <v>2336</v>
      </c>
      <c r="D1079" s="104" t="s">
        <v>2337</v>
      </c>
      <c r="E1079" s="33" t="s">
        <v>211</v>
      </c>
      <c r="F1079" s="33"/>
      <c r="G1079" s="33" t="s">
        <v>212</v>
      </c>
      <c r="H1079" s="131">
        <v>4199</v>
      </c>
      <c r="I1079" s="35">
        <v>0.02</v>
      </c>
      <c r="J1079" s="126">
        <f t="shared" si="32"/>
        <v>4115.0199999999995</v>
      </c>
    </row>
    <row r="1080" spans="1:10" ht="94.5">
      <c r="A1080" s="33">
        <f t="shared" si="33"/>
        <v>1076</v>
      </c>
      <c r="B1080" s="33" t="s">
        <v>208</v>
      </c>
      <c r="C1080" s="33" t="s">
        <v>2338</v>
      </c>
      <c r="D1080" s="104" t="s">
        <v>2339</v>
      </c>
      <c r="E1080" s="33" t="s">
        <v>211</v>
      </c>
      <c r="F1080" s="33"/>
      <c r="G1080" s="33" t="s">
        <v>212</v>
      </c>
      <c r="H1080" s="131">
        <v>4999</v>
      </c>
      <c r="I1080" s="35">
        <v>0.02</v>
      </c>
      <c r="J1080" s="126">
        <f t="shared" si="32"/>
        <v>4899.0199999999995</v>
      </c>
    </row>
    <row r="1081" spans="1:10" ht="78.75">
      <c r="A1081" s="33">
        <f t="shared" si="33"/>
        <v>1077</v>
      </c>
      <c r="B1081" s="33" t="s">
        <v>208</v>
      </c>
      <c r="C1081" s="33" t="s">
        <v>2340</v>
      </c>
      <c r="D1081" s="104" t="s">
        <v>2341</v>
      </c>
      <c r="E1081" s="33" t="s">
        <v>211</v>
      </c>
      <c r="F1081" s="33"/>
      <c r="G1081" s="33" t="s">
        <v>212</v>
      </c>
      <c r="H1081" s="131">
        <v>3299</v>
      </c>
      <c r="I1081" s="35">
        <v>0.02</v>
      </c>
      <c r="J1081" s="126">
        <f t="shared" si="32"/>
        <v>3233.02</v>
      </c>
    </row>
    <row r="1082" spans="1:10" ht="78.75">
      <c r="A1082" s="33">
        <f t="shared" si="33"/>
        <v>1078</v>
      </c>
      <c r="B1082" s="33" t="s">
        <v>208</v>
      </c>
      <c r="C1082" s="33" t="s">
        <v>2342</v>
      </c>
      <c r="D1082" s="104" t="s">
        <v>2343</v>
      </c>
      <c r="E1082" s="33" t="s">
        <v>211</v>
      </c>
      <c r="F1082" s="33"/>
      <c r="G1082" s="33" t="s">
        <v>212</v>
      </c>
      <c r="H1082" s="131">
        <v>3799</v>
      </c>
      <c r="I1082" s="35">
        <v>0.02</v>
      </c>
      <c r="J1082" s="126">
        <f t="shared" si="32"/>
        <v>3723.02</v>
      </c>
    </row>
    <row r="1083" spans="1:10" ht="78.75">
      <c r="A1083" s="33">
        <f t="shared" si="33"/>
        <v>1079</v>
      </c>
      <c r="B1083" s="33" t="s">
        <v>208</v>
      </c>
      <c r="C1083" s="33" t="s">
        <v>2344</v>
      </c>
      <c r="D1083" s="104" t="s">
        <v>2345</v>
      </c>
      <c r="E1083" s="33" t="s">
        <v>211</v>
      </c>
      <c r="F1083" s="33"/>
      <c r="G1083" s="33" t="s">
        <v>212</v>
      </c>
      <c r="H1083" s="131">
        <v>7499</v>
      </c>
      <c r="I1083" s="35">
        <v>0.02</v>
      </c>
      <c r="J1083" s="126">
        <f t="shared" si="32"/>
        <v>7349.0199999999995</v>
      </c>
    </row>
    <row r="1084" spans="1:10" ht="78.75">
      <c r="A1084" s="33">
        <f t="shared" si="33"/>
        <v>1080</v>
      </c>
      <c r="B1084" s="33" t="s">
        <v>208</v>
      </c>
      <c r="C1084" s="33" t="s">
        <v>2346</v>
      </c>
      <c r="D1084" s="104" t="s">
        <v>2347</v>
      </c>
      <c r="E1084" s="33" t="s">
        <v>211</v>
      </c>
      <c r="F1084" s="33"/>
      <c r="G1084" s="33" t="s">
        <v>212</v>
      </c>
      <c r="H1084" s="131">
        <v>9599</v>
      </c>
      <c r="I1084" s="35">
        <v>0.02</v>
      </c>
      <c r="J1084" s="126">
        <f t="shared" si="32"/>
        <v>9407.02</v>
      </c>
    </row>
    <row r="1085" spans="1:10" ht="78.75">
      <c r="A1085" s="33">
        <f t="shared" si="33"/>
        <v>1081</v>
      </c>
      <c r="B1085" s="33" t="s">
        <v>208</v>
      </c>
      <c r="C1085" s="33" t="s">
        <v>2348</v>
      </c>
      <c r="D1085" s="104" t="s">
        <v>2349</v>
      </c>
      <c r="E1085" s="33" t="s">
        <v>211</v>
      </c>
      <c r="F1085" s="33"/>
      <c r="G1085" s="33" t="s">
        <v>212</v>
      </c>
      <c r="H1085" s="131">
        <v>13999</v>
      </c>
      <c r="I1085" s="35">
        <v>0.02</v>
      </c>
      <c r="J1085" s="126">
        <f t="shared" si="32"/>
        <v>13719.02</v>
      </c>
    </row>
    <row r="1086" spans="1:10" ht="78.75">
      <c r="A1086" s="33">
        <f t="shared" si="33"/>
        <v>1082</v>
      </c>
      <c r="B1086" s="33" t="s">
        <v>208</v>
      </c>
      <c r="C1086" s="33" t="s">
        <v>2350</v>
      </c>
      <c r="D1086" s="104" t="s">
        <v>2349</v>
      </c>
      <c r="E1086" s="33" t="s">
        <v>211</v>
      </c>
      <c r="F1086" s="33"/>
      <c r="G1086" s="33" t="s">
        <v>212</v>
      </c>
      <c r="H1086" s="131">
        <v>20999</v>
      </c>
      <c r="I1086" s="35">
        <v>0.02</v>
      </c>
      <c r="J1086" s="126">
        <f t="shared" si="32"/>
        <v>20579.02</v>
      </c>
    </row>
    <row r="1087" spans="1:10" ht="78.75">
      <c r="A1087" s="33">
        <f t="shared" si="33"/>
        <v>1083</v>
      </c>
      <c r="B1087" s="33" t="s">
        <v>208</v>
      </c>
      <c r="C1087" s="33" t="s">
        <v>2351</v>
      </c>
      <c r="D1087" s="104" t="s">
        <v>2352</v>
      </c>
      <c r="E1087" s="33" t="s">
        <v>211</v>
      </c>
      <c r="F1087" s="33"/>
      <c r="G1087" s="33" t="s">
        <v>212</v>
      </c>
      <c r="H1087" s="131">
        <v>1899</v>
      </c>
      <c r="I1087" s="35">
        <v>0.02</v>
      </c>
      <c r="J1087" s="126">
        <f t="shared" si="32"/>
        <v>1861.02</v>
      </c>
    </row>
    <row r="1088" spans="1:10" ht="78.75">
      <c r="A1088" s="33">
        <f t="shared" si="33"/>
        <v>1084</v>
      </c>
      <c r="B1088" s="33" t="s">
        <v>208</v>
      </c>
      <c r="C1088" s="33" t="s">
        <v>2353</v>
      </c>
      <c r="D1088" s="104" t="s">
        <v>2354</v>
      </c>
      <c r="E1088" s="33" t="s">
        <v>211</v>
      </c>
      <c r="F1088" s="33"/>
      <c r="G1088" s="33" t="s">
        <v>212</v>
      </c>
      <c r="H1088" s="131">
        <v>2499</v>
      </c>
      <c r="I1088" s="35">
        <v>0.02</v>
      </c>
      <c r="J1088" s="126">
        <f t="shared" si="32"/>
        <v>2449.02</v>
      </c>
    </row>
    <row r="1089" spans="1:10" ht="204.75">
      <c r="A1089" s="33">
        <f t="shared" si="33"/>
        <v>1085</v>
      </c>
      <c r="B1089" s="33" t="s">
        <v>208</v>
      </c>
      <c r="C1089" s="33" t="s">
        <v>2355</v>
      </c>
      <c r="D1089" s="104" t="s">
        <v>2356</v>
      </c>
      <c r="E1089" s="33" t="s">
        <v>211</v>
      </c>
      <c r="F1089" s="33"/>
      <c r="G1089" s="33" t="s">
        <v>212</v>
      </c>
      <c r="H1089" s="131">
        <v>36</v>
      </c>
      <c r="I1089" s="35">
        <v>0.02</v>
      </c>
      <c r="J1089" s="126">
        <f t="shared" si="32"/>
        <v>35.28</v>
      </c>
    </row>
    <row r="1090" spans="1:10" ht="204.75">
      <c r="A1090" s="33">
        <f t="shared" si="33"/>
        <v>1086</v>
      </c>
      <c r="B1090" s="33" t="s">
        <v>208</v>
      </c>
      <c r="C1090" s="33" t="s">
        <v>2357</v>
      </c>
      <c r="D1090" s="104" t="s">
        <v>2356</v>
      </c>
      <c r="E1090" s="33" t="s">
        <v>211</v>
      </c>
      <c r="F1090" s="33"/>
      <c r="G1090" s="33" t="s">
        <v>212</v>
      </c>
      <c r="H1090" s="131">
        <v>19</v>
      </c>
      <c r="I1090" s="35">
        <v>0.02</v>
      </c>
      <c r="J1090" s="126">
        <f t="shared" si="32"/>
        <v>18.62</v>
      </c>
    </row>
    <row r="1091" spans="1:10" ht="204.75">
      <c r="A1091" s="33">
        <f t="shared" si="33"/>
        <v>1087</v>
      </c>
      <c r="B1091" s="33" t="s">
        <v>208</v>
      </c>
      <c r="C1091" s="33" t="s">
        <v>2358</v>
      </c>
      <c r="D1091" s="104" t="s">
        <v>2356</v>
      </c>
      <c r="E1091" s="33" t="s">
        <v>211</v>
      </c>
      <c r="F1091" s="33"/>
      <c r="G1091" s="33" t="s">
        <v>212</v>
      </c>
      <c r="H1091" s="131">
        <v>22</v>
      </c>
      <c r="I1091" s="35">
        <v>0.02</v>
      </c>
      <c r="J1091" s="126">
        <f t="shared" si="32"/>
        <v>21.56</v>
      </c>
    </row>
    <row r="1092" spans="1:10" ht="204.75">
      <c r="A1092" s="33">
        <f t="shared" si="33"/>
        <v>1088</v>
      </c>
      <c r="B1092" s="33" t="s">
        <v>208</v>
      </c>
      <c r="C1092" s="33" t="s">
        <v>2359</v>
      </c>
      <c r="D1092" s="104" t="s">
        <v>2356</v>
      </c>
      <c r="E1092" s="33" t="s">
        <v>211</v>
      </c>
      <c r="F1092" s="33"/>
      <c r="G1092" s="33" t="s">
        <v>212</v>
      </c>
      <c r="H1092" s="131">
        <v>75</v>
      </c>
      <c r="I1092" s="35">
        <v>0.02</v>
      </c>
      <c r="J1092" s="126">
        <f t="shared" si="32"/>
        <v>73.5</v>
      </c>
    </row>
    <row r="1093" spans="1:10" ht="204.75">
      <c r="A1093" s="33">
        <f t="shared" si="33"/>
        <v>1089</v>
      </c>
      <c r="B1093" s="33" t="s">
        <v>208</v>
      </c>
      <c r="C1093" s="33" t="s">
        <v>2360</v>
      </c>
      <c r="D1093" s="104" t="s">
        <v>2356</v>
      </c>
      <c r="E1093" s="33" t="s">
        <v>211</v>
      </c>
      <c r="F1093" s="33"/>
      <c r="G1093" s="33" t="s">
        <v>212</v>
      </c>
      <c r="H1093" s="131">
        <v>49</v>
      </c>
      <c r="I1093" s="35">
        <v>0.02</v>
      </c>
      <c r="J1093" s="126">
        <f t="shared" si="32"/>
        <v>48.019999999999996</v>
      </c>
    </row>
    <row r="1094" spans="1:10" ht="204.75">
      <c r="A1094" s="33">
        <f t="shared" si="33"/>
        <v>1090</v>
      </c>
      <c r="B1094" s="33" t="s">
        <v>208</v>
      </c>
      <c r="C1094" s="33" t="s">
        <v>2361</v>
      </c>
      <c r="D1094" s="104" t="s">
        <v>2356</v>
      </c>
      <c r="E1094" s="33" t="s">
        <v>211</v>
      </c>
      <c r="F1094" s="33"/>
      <c r="G1094" s="33" t="s">
        <v>212</v>
      </c>
      <c r="H1094" s="131">
        <v>39</v>
      </c>
      <c r="I1094" s="35">
        <v>0.02</v>
      </c>
      <c r="J1094" s="126">
        <f t="shared" ref="J1094:J1157" si="34">H1094*(1-I1094)</f>
        <v>38.22</v>
      </c>
    </row>
    <row r="1095" spans="1:10" ht="204.75">
      <c r="A1095" s="33">
        <f t="shared" ref="A1095:A1158" si="35">A1094+1</f>
        <v>1091</v>
      </c>
      <c r="B1095" s="33" t="s">
        <v>208</v>
      </c>
      <c r="C1095" s="33" t="s">
        <v>2362</v>
      </c>
      <c r="D1095" s="104" t="s">
        <v>2356</v>
      </c>
      <c r="E1095" s="33" t="s">
        <v>211</v>
      </c>
      <c r="F1095" s="33"/>
      <c r="G1095" s="33" t="s">
        <v>212</v>
      </c>
      <c r="H1095" s="131">
        <v>39</v>
      </c>
      <c r="I1095" s="35">
        <v>0.02</v>
      </c>
      <c r="J1095" s="126">
        <f t="shared" si="34"/>
        <v>38.22</v>
      </c>
    </row>
    <row r="1096" spans="1:10" ht="204.75">
      <c r="A1096" s="33">
        <f t="shared" si="35"/>
        <v>1092</v>
      </c>
      <c r="B1096" s="33" t="s">
        <v>208</v>
      </c>
      <c r="C1096" s="33" t="s">
        <v>2363</v>
      </c>
      <c r="D1096" s="104" t="s">
        <v>2356</v>
      </c>
      <c r="E1096" s="33" t="s">
        <v>211</v>
      </c>
      <c r="F1096" s="33"/>
      <c r="G1096" s="33" t="s">
        <v>212</v>
      </c>
      <c r="H1096" s="131">
        <v>29</v>
      </c>
      <c r="I1096" s="35">
        <v>0.02</v>
      </c>
      <c r="J1096" s="126">
        <f t="shared" si="34"/>
        <v>28.419999999999998</v>
      </c>
    </row>
    <row r="1097" spans="1:10" ht="204.75">
      <c r="A1097" s="33">
        <f t="shared" si="35"/>
        <v>1093</v>
      </c>
      <c r="B1097" s="33" t="s">
        <v>208</v>
      </c>
      <c r="C1097" s="33" t="s">
        <v>2364</v>
      </c>
      <c r="D1097" s="104" t="s">
        <v>2356</v>
      </c>
      <c r="E1097" s="33" t="s">
        <v>211</v>
      </c>
      <c r="F1097" s="33"/>
      <c r="G1097" s="33" t="s">
        <v>212</v>
      </c>
      <c r="H1097" s="131">
        <v>30</v>
      </c>
      <c r="I1097" s="35">
        <v>0.02</v>
      </c>
      <c r="J1097" s="126">
        <f t="shared" si="34"/>
        <v>29.4</v>
      </c>
    </row>
    <row r="1098" spans="1:10" ht="204.75">
      <c r="A1098" s="33">
        <f t="shared" si="35"/>
        <v>1094</v>
      </c>
      <c r="B1098" s="33" t="s">
        <v>208</v>
      </c>
      <c r="C1098" s="33" t="s">
        <v>2365</v>
      </c>
      <c r="D1098" s="104" t="s">
        <v>2356</v>
      </c>
      <c r="E1098" s="33" t="s">
        <v>211</v>
      </c>
      <c r="F1098" s="33"/>
      <c r="G1098" s="33" t="s">
        <v>212</v>
      </c>
      <c r="H1098" s="131">
        <v>15</v>
      </c>
      <c r="I1098" s="35">
        <v>0.02</v>
      </c>
      <c r="J1098" s="126">
        <f t="shared" si="34"/>
        <v>14.7</v>
      </c>
    </row>
    <row r="1099" spans="1:10" ht="204.75">
      <c r="A1099" s="33">
        <f t="shared" si="35"/>
        <v>1095</v>
      </c>
      <c r="B1099" s="33" t="s">
        <v>208</v>
      </c>
      <c r="C1099" s="33" t="s">
        <v>2366</v>
      </c>
      <c r="D1099" s="104" t="s">
        <v>2356</v>
      </c>
      <c r="E1099" s="33" t="s">
        <v>211</v>
      </c>
      <c r="F1099" s="33"/>
      <c r="G1099" s="33" t="s">
        <v>212</v>
      </c>
      <c r="H1099" s="131">
        <v>78</v>
      </c>
      <c r="I1099" s="35">
        <v>0.02</v>
      </c>
      <c r="J1099" s="126">
        <f t="shared" si="34"/>
        <v>76.44</v>
      </c>
    </row>
    <row r="1100" spans="1:10" ht="204.75">
      <c r="A1100" s="33">
        <f t="shared" si="35"/>
        <v>1096</v>
      </c>
      <c r="B1100" s="33" t="s">
        <v>208</v>
      </c>
      <c r="C1100" s="33" t="s">
        <v>2367</v>
      </c>
      <c r="D1100" s="104" t="s">
        <v>2356</v>
      </c>
      <c r="E1100" s="33" t="s">
        <v>211</v>
      </c>
      <c r="F1100" s="33"/>
      <c r="G1100" s="33" t="s">
        <v>212</v>
      </c>
      <c r="H1100" s="131">
        <v>7</v>
      </c>
      <c r="I1100" s="35">
        <v>0.02</v>
      </c>
      <c r="J1100" s="126">
        <f t="shared" si="34"/>
        <v>6.8599999999999994</v>
      </c>
    </row>
    <row r="1101" spans="1:10" ht="204.75">
      <c r="A1101" s="33">
        <f t="shared" si="35"/>
        <v>1097</v>
      </c>
      <c r="B1101" s="33" t="s">
        <v>208</v>
      </c>
      <c r="C1101" s="33" t="s">
        <v>2368</v>
      </c>
      <c r="D1101" s="104" t="s">
        <v>2356</v>
      </c>
      <c r="E1101" s="33" t="s">
        <v>211</v>
      </c>
      <c r="F1101" s="33"/>
      <c r="G1101" s="33" t="s">
        <v>212</v>
      </c>
      <c r="H1101" s="131">
        <v>7</v>
      </c>
      <c r="I1101" s="35">
        <v>0.02</v>
      </c>
      <c r="J1101" s="126">
        <f t="shared" si="34"/>
        <v>6.8599999999999994</v>
      </c>
    </row>
    <row r="1102" spans="1:10" ht="204.75">
      <c r="A1102" s="33">
        <f t="shared" si="35"/>
        <v>1098</v>
      </c>
      <c r="B1102" s="33" t="s">
        <v>208</v>
      </c>
      <c r="C1102" s="33" t="s">
        <v>2369</v>
      </c>
      <c r="D1102" s="104" t="s">
        <v>2356</v>
      </c>
      <c r="E1102" s="33" t="s">
        <v>211</v>
      </c>
      <c r="F1102" s="33"/>
      <c r="G1102" s="33" t="s">
        <v>212</v>
      </c>
      <c r="H1102" s="131">
        <v>6</v>
      </c>
      <c r="I1102" s="35">
        <v>0.02</v>
      </c>
      <c r="J1102" s="126">
        <f t="shared" si="34"/>
        <v>5.88</v>
      </c>
    </row>
    <row r="1103" spans="1:10" ht="204.75">
      <c r="A1103" s="33">
        <f t="shared" si="35"/>
        <v>1099</v>
      </c>
      <c r="B1103" s="33" t="s">
        <v>208</v>
      </c>
      <c r="C1103" s="33" t="s">
        <v>2370</v>
      </c>
      <c r="D1103" s="104" t="s">
        <v>2356</v>
      </c>
      <c r="E1103" s="33" t="s">
        <v>211</v>
      </c>
      <c r="F1103" s="33"/>
      <c r="G1103" s="33" t="s">
        <v>212</v>
      </c>
      <c r="H1103" s="131">
        <v>15</v>
      </c>
      <c r="I1103" s="35">
        <v>0.02</v>
      </c>
      <c r="J1103" s="126">
        <f t="shared" si="34"/>
        <v>14.7</v>
      </c>
    </row>
    <row r="1104" spans="1:10" ht="204.75">
      <c r="A1104" s="33">
        <f t="shared" si="35"/>
        <v>1100</v>
      </c>
      <c r="B1104" s="33" t="s">
        <v>208</v>
      </c>
      <c r="C1104" s="33" t="s">
        <v>2371</v>
      </c>
      <c r="D1104" s="104" t="s">
        <v>2356</v>
      </c>
      <c r="E1104" s="33" t="s">
        <v>211</v>
      </c>
      <c r="F1104" s="33"/>
      <c r="G1104" s="33" t="s">
        <v>212</v>
      </c>
      <c r="H1104" s="131">
        <v>15</v>
      </c>
      <c r="I1104" s="35">
        <v>0.02</v>
      </c>
      <c r="J1104" s="126">
        <f t="shared" si="34"/>
        <v>14.7</v>
      </c>
    </row>
    <row r="1105" spans="1:10" ht="204.75">
      <c r="A1105" s="33">
        <f t="shared" si="35"/>
        <v>1101</v>
      </c>
      <c r="B1105" s="33" t="s">
        <v>208</v>
      </c>
      <c r="C1105" s="33" t="s">
        <v>2372</v>
      </c>
      <c r="D1105" s="104" t="s">
        <v>2356</v>
      </c>
      <c r="E1105" s="33" t="s">
        <v>211</v>
      </c>
      <c r="F1105" s="33"/>
      <c r="G1105" s="33" t="s">
        <v>212</v>
      </c>
      <c r="H1105" s="131">
        <v>16</v>
      </c>
      <c r="I1105" s="35">
        <v>0.02</v>
      </c>
      <c r="J1105" s="126">
        <f t="shared" si="34"/>
        <v>15.68</v>
      </c>
    </row>
    <row r="1106" spans="1:10" ht="204.75">
      <c r="A1106" s="33">
        <f t="shared" si="35"/>
        <v>1102</v>
      </c>
      <c r="B1106" s="33" t="s">
        <v>208</v>
      </c>
      <c r="C1106" s="33" t="s">
        <v>2373</v>
      </c>
      <c r="D1106" s="104" t="s">
        <v>2356</v>
      </c>
      <c r="E1106" s="33" t="s">
        <v>211</v>
      </c>
      <c r="F1106" s="33"/>
      <c r="G1106" s="33" t="s">
        <v>212</v>
      </c>
      <c r="H1106" s="131">
        <v>16</v>
      </c>
      <c r="I1106" s="35">
        <v>0.02</v>
      </c>
      <c r="J1106" s="126">
        <f t="shared" si="34"/>
        <v>15.68</v>
      </c>
    </row>
    <row r="1107" spans="1:10" ht="204.75">
      <c r="A1107" s="33">
        <f t="shared" si="35"/>
        <v>1103</v>
      </c>
      <c r="B1107" s="33" t="s">
        <v>208</v>
      </c>
      <c r="C1107" s="33" t="s">
        <v>2374</v>
      </c>
      <c r="D1107" s="104" t="s">
        <v>2356</v>
      </c>
      <c r="E1107" s="33" t="s">
        <v>211</v>
      </c>
      <c r="F1107" s="33"/>
      <c r="G1107" s="33" t="s">
        <v>212</v>
      </c>
      <c r="H1107" s="131">
        <v>15</v>
      </c>
      <c r="I1107" s="35">
        <v>0.02</v>
      </c>
      <c r="J1107" s="126">
        <f t="shared" si="34"/>
        <v>14.7</v>
      </c>
    </row>
    <row r="1108" spans="1:10" ht="204.75">
      <c r="A1108" s="33">
        <f t="shared" si="35"/>
        <v>1104</v>
      </c>
      <c r="B1108" s="33" t="s">
        <v>208</v>
      </c>
      <c r="C1108" s="33" t="s">
        <v>2375</v>
      </c>
      <c r="D1108" s="104" t="s">
        <v>2356</v>
      </c>
      <c r="E1108" s="33" t="s">
        <v>211</v>
      </c>
      <c r="F1108" s="33"/>
      <c r="G1108" s="33" t="s">
        <v>212</v>
      </c>
      <c r="H1108" s="131">
        <v>16</v>
      </c>
      <c r="I1108" s="35">
        <v>0.02</v>
      </c>
      <c r="J1108" s="126">
        <f t="shared" si="34"/>
        <v>15.68</v>
      </c>
    </row>
    <row r="1109" spans="1:10" ht="204.75">
      <c r="A1109" s="33">
        <f t="shared" si="35"/>
        <v>1105</v>
      </c>
      <c r="B1109" s="33" t="s">
        <v>208</v>
      </c>
      <c r="C1109" s="33" t="s">
        <v>2376</v>
      </c>
      <c r="D1109" s="104" t="s">
        <v>2356</v>
      </c>
      <c r="E1109" s="33" t="s">
        <v>211</v>
      </c>
      <c r="F1109" s="33"/>
      <c r="G1109" s="33" t="s">
        <v>212</v>
      </c>
      <c r="H1109" s="131">
        <v>15</v>
      </c>
      <c r="I1109" s="35">
        <v>0.02</v>
      </c>
      <c r="J1109" s="126">
        <f t="shared" si="34"/>
        <v>14.7</v>
      </c>
    </row>
    <row r="1110" spans="1:10" ht="204.75">
      <c r="A1110" s="33">
        <f t="shared" si="35"/>
        <v>1106</v>
      </c>
      <c r="B1110" s="33" t="s">
        <v>208</v>
      </c>
      <c r="C1110" s="33" t="s">
        <v>2377</v>
      </c>
      <c r="D1110" s="104" t="s">
        <v>2356</v>
      </c>
      <c r="E1110" s="33" t="s">
        <v>211</v>
      </c>
      <c r="F1110" s="33"/>
      <c r="G1110" s="33" t="s">
        <v>212</v>
      </c>
      <c r="H1110" s="131">
        <v>16</v>
      </c>
      <c r="I1110" s="35">
        <v>0.02</v>
      </c>
      <c r="J1110" s="126">
        <f t="shared" si="34"/>
        <v>15.68</v>
      </c>
    </row>
    <row r="1111" spans="1:10" ht="204.75">
      <c r="A1111" s="33">
        <f t="shared" si="35"/>
        <v>1107</v>
      </c>
      <c r="B1111" s="33" t="s">
        <v>208</v>
      </c>
      <c r="C1111" s="33" t="s">
        <v>2378</v>
      </c>
      <c r="D1111" s="104" t="s">
        <v>2356</v>
      </c>
      <c r="E1111" s="33" t="s">
        <v>211</v>
      </c>
      <c r="F1111" s="33"/>
      <c r="G1111" s="33" t="s">
        <v>212</v>
      </c>
      <c r="H1111" s="131">
        <v>24</v>
      </c>
      <c r="I1111" s="35">
        <v>0.02</v>
      </c>
      <c r="J1111" s="126">
        <f t="shared" si="34"/>
        <v>23.52</v>
      </c>
    </row>
    <row r="1112" spans="1:10" ht="204.75">
      <c r="A1112" s="33">
        <f t="shared" si="35"/>
        <v>1108</v>
      </c>
      <c r="B1112" s="33" t="s">
        <v>208</v>
      </c>
      <c r="C1112" s="33" t="s">
        <v>2379</v>
      </c>
      <c r="D1112" s="104" t="s">
        <v>2356</v>
      </c>
      <c r="E1112" s="33" t="s">
        <v>211</v>
      </c>
      <c r="F1112" s="33"/>
      <c r="G1112" s="33" t="s">
        <v>212</v>
      </c>
      <c r="H1112" s="131">
        <v>48</v>
      </c>
      <c r="I1112" s="35">
        <v>0.02</v>
      </c>
      <c r="J1112" s="126">
        <f t="shared" si="34"/>
        <v>47.04</v>
      </c>
    </row>
    <row r="1113" spans="1:10" ht="204.75">
      <c r="A1113" s="33">
        <f t="shared" si="35"/>
        <v>1109</v>
      </c>
      <c r="B1113" s="33" t="s">
        <v>208</v>
      </c>
      <c r="C1113" s="33" t="s">
        <v>2380</v>
      </c>
      <c r="D1113" s="104" t="s">
        <v>2356</v>
      </c>
      <c r="E1113" s="33" t="s">
        <v>211</v>
      </c>
      <c r="F1113" s="33"/>
      <c r="G1113" s="33" t="s">
        <v>212</v>
      </c>
      <c r="H1113" s="131">
        <v>18</v>
      </c>
      <c r="I1113" s="35">
        <v>0.02</v>
      </c>
      <c r="J1113" s="126">
        <f t="shared" si="34"/>
        <v>17.64</v>
      </c>
    </row>
    <row r="1114" spans="1:10" ht="204.75">
      <c r="A1114" s="33">
        <f t="shared" si="35"/>
        <v>1110</v>
      </c>
      <c r="B1114" s="33" t="s">
        <v>208</v>
      </c>
      <c r="C1114" s="33" t="s">
        <v>2381</v>
      </c>
      <c r="D1114" s="104" t="s">
        <v>2356</v>
      </c>
      <c r="E1114" s="33" t="s">
        <v>211</v>
      </c>
      <c r="F1114" s="33"/>
      <c r="G1114" s="33" t="s">
        <v>212</v>
      </c>
      <c r="H1114" s="131">
        <v>17</v>
      </c>
      <c r="I1114" s="35">
        <v>0.02</v>
      </c>
      <c r="J1114" s="126">
        <f t="shared" si="34"/>
        <v>16.66</v>
      </c>
    </row>
    <row r="1115" spans="1:10" ht="204.75">
      <c r="A1115" s="33">
        <f t="shared" si="35"/>
        <v>1111</v>
      </c>
      <c r="B1115" s="33" t="s">
        <v>208</v>
      </c>
      <c r="C1115" s="33" t="s">
        <v>2382</v>
      </c>
      <c r="D1115" s="104" t="s">
        <v>2356</v>
      </c>
      <c r="E1115" s="33" t="s">
        <v>211</v>
      </c>
      <c r="F1115" s="33"/>
      <c r="G1115" s="33" t="s">
        <v>212</v>
      </c>
      <c r="H1115" s="131">
        <v>27</v>
      </c>
      <c r="I1115" s="35">
        <v>0.02</v>
      </c>
      <c r="J1115" s="126">
        <f t="shared" si="34"/>
        <v>26.46</v>
      </c>
    </row>
    <row r="1116" spans="1:10" ht="204.75">
      <c r="A1116" s="33">
        <f t="shared" si="35"/>
        <v>1112</v>
      </c>
      <c r="B1116" s="33" t="s">
        <v>208</v>
      </c>
      <c r="C1116" s="33" t="s">
        <v>2383</v>
      </c>
      <c r="D1116" s="104" t="s">
        <v>2356</v>
      </c>
      <c r="E1116" s="33" t="s">
        <v>211</v>
      </c>
      <c r="F1116" s="33"/>
      <c r="G1116" s="33" t="s">
        <v>212</v>
      </c>
      <c r="H1116" s="131">
        <v>33</v>
      </c>
      <c r="I1116" s="35">
        <v>0.02</v>
      </c>
      <c r="J1116" s="126">
        <f t="shared" si="34"/>
        <v>32.339999999999996</v>
      </c>
    </row>
    <row r="1117" spans="1:10" ht="204.75">
      <c r="A1117" s="33">
        <f t="shared" si="35"/>
        <v>1113</v>
      </c>
      <c r="B1117" s="33" t="s">
        <v>208</v>
      </c>
      <c r="C1117" s="33" t="s">
        <v>2384</v>
      </c>
      <c r="D1117" s="104" t="s">
        <v>2356</v>
      </c>
      <c r="E1117" s="33" t="s">
        <v>211</v>
      </c>
      <c r="F1117" s="33"/>
      <c r="G1117" s="33" t="s">
        <v>212</v>
      </c>
      <c r="H1117" s="131">
        <v>14</v>
      </c>
      <c r="I1117" s="35">
        <v>0.02</v>
      </c>
      <c r="J1117" s="126">
        <f t="shared" si="34"/>
        <v>13.719999999999999</v>
      </c>
    </row>
    <row r="1118" spans="1:10" ht="204.75">
      <c r="A1118" s="33">
        <f t="shared" si="35"/>
        <v>1114</v>
      </c>
      <c r="B1118" s="33" t="s">
        <v>208</v>
      </c>
      <c r="C1118" s="33" t="s">
        <v>2385</v>
      </c>
      <c r="D1118" s="104" t="s">
        <v>2356</v>
      </c>
      <c r="E1118" s="33" t="s">
        <v>211</v>
      </c>
      <c r="F1118" s="33"/>
      <c r="G1118" s="33" t="s">
        <v>212</v>
      </c>
      <c r="H1118" s="131">
        <v>9</v>
      </c>
      <c r="I1118" s="35">
        <v>0.02</v>
      </c>
      <c r="J1118" s="126">
        <f t="shared" si="34"/>
        <v>8.82</v>
      </c>
    </row>
    <row r="1119" spans="1:10" ht="204.75">
      <c r="A1119" s="33">
        <f t="shared" si="35"/>
        <v>1115</v>
      </c>
      <c r="B1119" s="33" t="s">
        <v>208</v>
      </c>
      <c r="C1119" s="33" t="s">
        <v>2386</v>
      </c>
      <c r="D1119" s="104" t="s">
        <v>2356</v>
      </c>
      <c r="E1119" s="33" t="s">
        <v>211</v>
      </c>
      <c r="F1119" s="33"/>
      <c r="G1119" s="33" t="s">
        <v>212</v>
      </c>
      <c r="H1119" s="131">
        <v>9</v>
      </c>
      <c r="I1119" s="35">
        <v>0.02</v>
      </c>
      <c r="J1119" s="126">
        <f t="shared" si="34"/>
        <v>8.82</v>
      </c>
    </row>
    <row r="1120" spans="1:10" ht="204.75">
      <c r="A1120" s="33">
        <f t="shared" si="35"/>
        <v>1116</v>
      </c>
      <c r="B1120" s="33" t="s">
        <v>208</v>
      </c>
      <c r="C1120" s="33" t="s">
        <v>2387</v>
      </c>
      <c r="D1120" s="104" t="s">
        <v>2356</v>
      </c>
      <c r="E1120" s="33" t="s">
        <v>211</v>
      </c>
      <c r="F1120" s="33"/>
      <c r="G1120" s="33" t="s">
        <v>212</v>
      </c>
      <c r="H1120" s="131">
        <v>9</v>
      </c>
      <c r="I1120" s="35">
        <v>0.02</v>
      </c>
      <c r="J1120" s="126">
        <f t="shared" si="34"/>
        <v>8.82</v>
      </c>
    </row>
    <row r="1121" spans="1:10" ht="204.75">
      <c r="A1121" s="33">
        <f t="shared" si="35"/>
        <v>1117</v>
      </c>
      <c r="B1121" s="33" t="s">
        <v>208</v>
      </c>
      <c r="C1121" s="33" t="s">
        <v>2388</v>
      </c>
      <c r="D1121" s="104" t="s">
        <v>2356</v>
      </c>
      <c r="E1121" s="33" t="s">
        <v>211</v>
      </c>
      <c r="F1121" s="33"/>
      <c r="G1121" s="33" t="s">
        <v>212</v>
      </c>
      <c r="H1121" s="131">
        <v>51</v>
      </c>
      <c r="I1121" s="35">
        <v>0.02</v>
      </c>
      <c r="J1121" s="126">
        <f t="shared" si="34"/>
        <v>49.98</v>
      </c>
    </row>
    <row r="1122" spans="1:10" ht="204.75">
      <c r="A1122" s="33">
        <f t="shared" si="35"/>
        <v>1118</v>
      </c>
      <c r="B1122" s="33" t="s">
        <v>208</v>
      </c>
      <c r="C1122" s="33" t="s">
        <v>2389</v>
      </c>
      <c r="D1122" s="104" t="s">
        <v>2356</v>
      </c>
      <c r="E1122" s="33" t="s">
        <v>211</v>
      </c>
      <c r="F1122" s="33"/>
      <c r="G1122" s="33" t="s">
        <v>212</v>
      </c>
      <c r="H1122" s="131">
        <v>27</v>
      </c>
      <c r="I1122" s="35">
        <v>0.02</v>
      </c>
      <c r="J1122" s="126">
        <f t="shared" si="34"/>
        <v>26.46</v>
      </c>
    </row>
    <row r="1123" spans="1:10" ht="204.75">
      <c r="A1123" s="33">
        <f t="shared" si="35"/>
        <v>1119</v>
      </c>
      <c r="B1123" s="33" t="s">
        <v>208</v>
      </c>
      <c r="C1123" s="33" t="s">
        <v>2390</v>
      </c>
      <c r="D1123" s="104" t="s">
        <v>2356</v>
      </c>
      <c r="E1123" s="33" t="s">
        <v>211</v>
      </c>
      <c r="F1123" s="33"/>
      <c r="G1123" s="33" t="s">
        <v>212</v>
      </c>
      <c r="H1123" s="131">
        <v>18</v>
      </c>
      <c r="I1123" s="35">
        <v>0.02</v>
      </c>
      <c r="J1123" s="126">
        <f t="shared" si="34"/>
        <v>17.64</v>
      </c>
    </row>
    <row r="1124" spans="1:10" ht="204.75">
      <c r="A1124" s="33">
        <f t="shared" si="35"/>
        <v>1120</v>
      </c>
      <c r="B1124" s="33" t="s">
        <v>208</v>
      </c>
      <c r="C1124" s="33" t="s">
        <v>2391</v>
      </c>
      <c r="D1124" s="104" t="s">
        <v>2356</v>
      </c>
      <c r="E1124" s="33" t="s">
        <v>211</v>
      </c>
      <c r="F1124" s="33"/>
      <c r="G1124" s="33" t="s">
        <v>212</v>
      </c>
      <c r="H1124" s="131">
        <v>14</v>
      </c>
      <c r="I1124" s="35">
        <v>0.02</v>
      </c>
      <c r="J1124" s="126">
        <f t="shared" si="34"/>
        <v>13.719999999999999</v>
      </c>
    </row>
    <row r="1125" spans="1:10" ht="204.75">
      <c r="A1125" s="33">
        <f t="shared" si="35"/>
        <v>1121</v>
      </c>
      <c r="B1125" s="33" t="s">
        <v>208</v>
      </c>
      <c r="C1125" s="33" t="s">
        <v>2392</v>
      </c>
      <c r="D1125" s="104" t="s">
        <v>2356</v>
      </c>
      <c r="E1125" s="33" t="s">
        <v>211</v>
      </c>
      <c r="F1125" s="33"/>
      <c r="G1125" s="33" t="s">
        <v>212</v>
      </c>
      <c r="H1125" s="131">
        <v>17</v>
      </c>
      <c r="I1125" s="35">
        <v>0.02</v>
      </c>
      <c r="J1125" s="126">
        <f t="shared" si="34"/>
        <v>16.66</v>
      </c>
    </row>
    <row r="1126" spans="1:10" ht="204.75">
      <c r="A1126" s="33">
        <f t="shared" si="35"/>
        <v>1122</v>
      </c>
      <c r="B1126" s="33" t="s">
        <v>208</v>
      </c>
      <c r="C1126" s="33" t="s">
        <v>2393</v>
      </c>
      <c r="D1126" s="104" t="s">
        <v>2356</v>
      </c>
      <c r="E1126" s="33" t="s">
        <v>211</v>
      </c>
      <c r="F1126" s="33"/>
      <c r="G1126" s="33" t="s">
        <v>212</v>
      </c>
      <c r="H1126" s="131">
        <v>18</v>
      </c>
      <c r="I1126" s="35">
        <v>0.02</v>
      </c>
      <c r="J1126" s="126">
        <f t="shared" si="34"/>
        <v>17.64</v>
      </c>
    </row>
    <row r="1127" spans="1:10" ht="204.75">
      <c r="A1127" s="33">
        <f t="shared" si="35"/>
        <v>1123</v>
      </c>
      <c r="B1127" s="33" t="s">
        <v>208</v>
      </c>
      <c r="C1127" s="33" t="s">
        <v>2394</v>
      </c>
      <c r="D1127" s="104" t="s">
        <v>2356</v>
      </c>
      <c r="E1127" s="33" t="s">
        <v>211</v>
      </c>
      <c r="F1127" s="33"/>
      <c r="G1127" s="33" t="s">
        <v>212</v>
      </c>
      <c r="H1127" s="131">
        <v>21</v>
      </c>
      <c r="I1127" s="35">
        <v>0.02</v>
      </c>
      <c r="J1127" s="126">
        <f t="shared" si="34"/>
        <v>20.58</v>
      </c>
    </row>
    <row r="1128" spans="1:10" ht="204.75">
      <c r="A1128" s="33">
        <f t="shared" si="35"/>
        <v>1124</v>
      </c>
      <c r="B1128" s="33" t="s">
        <v>208</v>
      </c>
      <c r="C1128" s="33" t="s">
        <v>2395</v>
      </c>
      <c r="D1128" s="104" t="s">
        <v>2356</v>
      </c>
      <c r="E1128" s="33" t="s">
        <v>211</v>
      </c>
      <c r="F1128" s="33"/>
      <c r="G1128" s="33" t="s">
        <v>212</v>
      </c>
      <c r="H1128" s="131">
        <v>27</v>
      </c>
      <c r="I1128" s="35">
        <v>0.02</v>
      </c>
      <c r="J1128" s="126">
        <f t="shared" si="34"/>
        <v>26.46</v>
      </c>
    </row>
    <row r="1129" spans="1:10" ht="204.75">
      <c r="A1129" s="33">
        <f t="shared" si="35"/>
        <v>1125</v>
      </c>
      <c r="B1129" s="33" t="s">
        <v>208</v>
      </c>
      <c r="C1129" s="33" t="s">
        <v>2396</v>
      </c>
      <c r="D1129" s="104" t="s">
        <v>2356</v>
      </c>
      <c r="E1129" s="33" t="s">
        <v>211</v>
      </c>
      <c r="F1129" s="33"/>
      <c r="G1129" s="33" t="s">
        <v>212</v>
      </c>
      <c r="H1129" s="131">
        <v>25</v>
      </c>
      <c r="I1129" s="35">
        <v>0.02</v>
      </c>
      <c r="J1129" s="126">
        <f t="shared" si="34"/>
        <v>24.5</v>
      </c>
    </row>
    <row r="1130" spans="1:10" ht="204.75">
      <c r="A1130" s="33">
        <f t="shared" si="35"/>
        <v>1126</v>
      </c>
      <c r="B1130" s="33" t="s">
        <v>208</v>
      </c>
      <c r="C1130" s="33" t="s">
        <v>2397</v>
      </c>
      <c r="D1130" s="104" t="s">
        <v>2356</v>
      </c>
      <c r="E1130" s="33" t="s">
        <v>211</v>
      </c>
      <c r="F1130" s="33"/>
      <c r="G1130" s="33" t="s">
        <v>212</v>
      </c>
      <c r="H1130" s="131">
        <v>31</v>
      </c>
      <c r="I1130" s="35">
        <v>0.02</v>
      </c>
      <c r="J1130" s="126">
        <f t="shared" si="34"/>
        <v>30.38</v>
      </c>
    </row>
    <row r="1131" spans="1:10" ht="204.75">
      <c r="A1131" s="33">
        <f t="shared" si="35"/>
        <v>1127</v>
      </c>
      <c r="B1131" s="33" t="s">
        <v>208</v>
      </c>
      <c r="C1131" s="33" t="s">
        <v>2398</v>
      </c>
      <c r="D1131" s="104" t="s">
        <v>2356</v>
      </c>
      <c r="E1131" s="33" t="s">
        <v>211</v>
      </c>
      <c r="F1131" s="33"/>
      <c r="G1131" s="33" t="s">
        <v>212</v>
      </c>
      <c r="H1131" s="131">
        <v>30</v>
      </c>
      <c r="I1131" s="35">
        <v>0.02</v>
      </c>
      <c r="J1131" s="126">
        <f t="shared" si="34"/>
        <v>29.4</v>
      </c>
    </row>
    <row r="1132" spans="1:10" ht="204.75">
      <c r="A1132" s="33">
        <f t="shared" si="35"/>
        <v>1128</v>
      </c>
      <c r="B1132" s="33" t="s">
        <v>208</v>
      </c>
      <c r="C1132" s="33" t="s">
        <v>2399</v>
      </c>
      <c r="D1132" s="104" t="s">
        <v>2356</v>
      </c>
      <c r="E1132" s="33" t="s">
        <v>211</v>
      </c>
      <c r="F1132" s="33"/>
      <c r="G1132" s="33" t="s">
        <v>212</v>
      </c>
      <c r="H1132" s="131">
        <v>33</v>
      </c>
      <c r="I1132" s="35">
        <v>0.02</v>
      </c>
      <c r="J1132" s="126">
        <f t="shared" si="34"/>
        <v>32.339999999999996</v>
      </c>
    </row>
    <row r="1133" spans="1:10" ht="204.75">
      <c r="A1133" s="33">
        <f t="shared" si="35"/>
        <v>1129</v>
      </c>
      <c r="B1133" s="33" t="s">
        <v>208</v>
      </c>
      <c r="C1133" s="33" t="s">
        <v>2400</v>
      </c>
      <c r="D1133" s="104" t="s">
        <v>2356</v>
      </c>
      <c r="E1133" s="33" t="s">
        <v>211</v>
      </c>
      <c r="F1133" s="33"/>
      <c r="G1133" s="33" t="s">
        <v>212</v>
      </c>
      <c r="H1133" s="131">
        <v>24</v>
      </c>
      <c r="I1133" s="35">
        <v>0.02</v>
      </c>
      <c r="J1133" s="126">
        <f t="shared" si="34"/>
        <v>23.52</v>
      </c>
    </row>
    <row r="1134" spans="1:10" ht="204.75">
      <c r="A1134" s="33">
        <f t="shared" si="35"/>
        <v>1130</v>
      </c>
      <c r="B1134" s="33" t="s">
        <v>208</v>
      </c>
      <c r="C1134" s="33" t="s">
        <v>2401</v>
      </c>
      <c r="D1134" s="104" t="s">
        <v>2356</v>
      </c>
      <c r="E1134" s="33" t="s">
        <v>211</v>
      </c>
      <c r="F1134" s="33"/>
      <c r="G1134" s="33" t="s">
        <v>212</v>
      </c>
      <c r="H1134" s="131">
        <v>20</v>
      </c>
      <c r="I1134" s="35">
        <v>0.02</v>
      </c>
      <c r="J1134" s="126">
        <f t="shared" si="34"/>
        <v>19.600000000000001</v>
      </c>
    </row>
    <row r="1135" spans="1:10" ht="204.75">
      <c r="A1135" s="33">
        <f t="shared" si="35"/>
        <v>1131</v>
      </c>
      <c r="B1135" s="33" t="s">
        <v>208</v>
      </c>
      <c r="C1135" s="33" t="s">
        <v>2402</v>
      </c>
      <c r="D1135" s="104" t="s">
        <v>2356</v>
      </c>
      <c r="E1135" s="33" t="s">
        <v>211</v>
      </c>
      <c r="F1135" s="33"/>
      <c r="G1135" s="33" t="s">
        <v>212</v>
      </c>
      <c r="H1135" s="131">
        <v>20</v>
      </c>
      <c r="I1135" s="35">
        <v>0.02</v>
      </c>
      <c r="J1135" s="126">
        <f t="shared" si="34"/>
        <v>19.600000000000001</v>
      </c>
    </row>
    <row r="1136" spans="1:10" ht="204.75">
      <c r="A1136" s="33">
        <f t="shared" si="35"/>
        <v>1132</v>
      </c>
      <c r="B1136" s="33" t="s">
        <v>208</v>
      </c>
      <c r="C1136" s="33" t="s">
        <v>2403</v>
      </c>
      <c r="D1136" s="104" t="s">
        <v>2356</v>
      </c>
      <c r="E1136" s="33" t="s">
        <v>211</v>
      </c>
      <c r="F1136" s="33"/>
      <c r="G1136" s="33" t="s">
        <v>212</v>
      </c>
      <c r="H1136" s="131">
        <v>24</v>
      </c>
      <c r="I1136" s="35">
        <v>0.02</v>
      </c>
      <c r="J1136" s="126">
        <f t="shared" si="34"/>
        <v>23.52</v>
      </c>
    </row>
    <row r="1137" spans="1:10" ht="204.75">
      <c r="A1137" s="33">
        <f t="shared" si="35"/>
        <v>1133</v>
      </c>
      <c r="B1137" s="33" t="s">
        <v>208</v>
      </c>
      <c r="C1137" s="33" t="s">
        <v>2404</v>
      </c>
      <c r="D1137" s="104" t="s">
        <v>2356</v>
      </c>
      <c r="E1137" s="33" t="s">
        <v>211</v>
      </c>
      <c r="F1137" s="33"/>
      <c r="G1137" s="33" t="s">
        <v>212</v>
      </c>
      <c r="H1137" s="131">
        <v>29</v>
      </c>
      <c r="I1137" s="35">
        <v>0.02</v>
      </c>
      <c r="J1137" s="126">
        <f t="shared" si="34"/>
        <v>28.419999999999998</v>
      </c>
    </row>
    <row r="1138" spans="1:10" ht="204.75">
      <c r="A1138" s="33">
        <f t="shared" si="35"/>
        <v>1134</v>
      </c>
      <c r="B1138" s="33" t="s">
        <v>208</v>
      </c>
      <c r="C1138" s="33" t="s">
        <v>2405</v>
      </c>
      <c r="D1138" s="104" t="s">
        <v>2356</v>
      </c>
      <c r="E1138" s="33" t="s">
        <v>211</v>
      </c>
      <c r="F1138" s="33"/>
      <c r="G1138" s="33" t="s">
        <v>212</v>
      </c>
      <c r="H1138" s="131">
        <v>29</v>
      </c>
      <c r="I1138" s="35">
        <v>0.02</v>
      </c>
      <c r="J1138" s="126">
        <f t="shared" si="34"/>
        <v>28.419999999999998</v>
      </c>
    </row>
    <row r="1139" spans="1:10" ht="204.75">
      <c r="A1139" s="33">
        <f t="shared" si="35"/>
        <v>1135</v>
      </c>
      <c r="B1139" s="33" t="s">
        <v>208</v>
      </c>
      <c r="C1139" s="33" t="s">
        <v>2406</v>
      </c>
      <c r="D1139" s="104" t="s">
        <v>2356</v>
      </c>
      <c r="E1139" s="33" t="s">
        <v>211</v>
      </c>
      <c r="F1139" s="33"/>
      <c r="G1139" s="33" t="s">
        <v>212</v>
      </c>
      <c r="H1139" s="131">
        <v>17</v>
      </c>
      <c r="I1139" s="35">
        <v>0.02</v>
      </c>
      <c r="J1139" s="126">
        <f t="shared" si="34"/>
        <v>16.66</v>
      </c>
    </row>
    <row r="1140" spans="1:10" ht="204.75">
      <c r="A1140" s="33">
        <f t="shared" si="35"/>
        <v>1136</v>
      </c>
      <c r="B1140" s="33" t="s">
        <v>208</v>
      </c>
      <c r="C1140" s="33" t="s">
        <v>2407</v>
      </c>
      <c r="D1140" s="104" t="s">
        <v>2356</v>
      </c>
      <c r="E1140" s="33" t="s">
        <v>211</v>
      </c>
      <c r="F1140" s="33"/>
      <c r="G1140" s="33" t="s">
        <v>212</v>
      </c>
      <c r="H1140" s="131">
        <v>23</v>
      </c>
      <c r="I1140" s="35">
        <v>0.02</v>
      </c>
      <c r="J1140" s="126">
        <f t="shared" si="34"/>
        <v>22.54</v>
      </c>
    </row>
    <row r="1141" spans="1:10" ht="204.75">
      <c r="A1141" s="33">
        <f t="shared" si="35"/>
        <v>1137</v>
      </c>
      <c r="B1141" s="33" t="s">
        <v>208</v>
      </c>
      <c r="C1141" s="33" t="s">
        <v>2408</v>
      </c>
      <c r="D1141" s="104" t="s">
        <v>2356</v>
      </c>
      <c r="E1141" s="33" t="s">
        <v>211</v>
      </c>
      <c r="F1141" s="33"/>
      <c r="G1141" s="33" t="s">
        <v>212</v>
      </c>
      <c r="H1141" s="131">
        <v>29</v>
      </c>
      <c r="I1141" s="35">
        <v>0.02</v>
      </c>
      <c r="J1141" s="126">
        <f t="shared" si="34"/>
        <v>28.419999999999998</v>
      </c>
    </row>
    <row r="1142" spans="1:10" ht="204.75">
      <c r="A1142" s="33">
        <f t="shared" si="35"/>
        <v>1138</v>
      </c>
      <c r="B1142" s="33" t="s">
        <v>208</v>
      </c>
      <c r="C1142" s="33" t="s">
        <v>2409</v>
      </c>
      <c r="D1142" s="104" t="s">
        <v>2356</v>
      </c>
      <c r="E1142" s="33" t="s">
        <v>211</v>
      </c>
      <c r="F1142" s="33"/>
      <c r="G1142" s="33" t="s">
        <v>212</v>
      </c>
      <c r="H1142" s="131">
        <v>29</v>
      </c>
      <c r="I1142" s="35">
        <v>0.02</v>
      </c>
      <c r="J1142" s="126">
        <f t="shared" si="34"/>
        <v>28.419999999999998</v>
      </c>
    </row>
    <row r="1143" spans="1:10" ht="204.75">
      <c r="A1143" s="33">
        <f t="shared" si="35"/>
        <v>1139</v>
      </c>
      <c r="B1143" s="33" t="s">
        <v>208</v>
      </c>
      <c r="C1143" s="33" t="s">
        <v>2410</v>
      </c>
      <c r="D1143" s="104" t="s">
        <v>2356</v>
      </c>
      <c r="E1143" s="33" t="s">
        <v>211</v>
      </c>
      <c r="F1143" s="33"/>
      <c r="G1143" s="33" t="s">
        <v>212</v>
      </c>
      <c r="H1143" s="131">
        <v>33</v>
      </c>
      <c r="I1143" s="35">
        <v>0.02</v>
      </c>
      <c r="J1143" s="126">
        <f t="shared" si="34"/>
        <v>32.339999999999996</v>
      </c>
    </row>
    <row r="1144" spans="1:10" ht="204.75">
      <c r="A1144" s="33">
        <f t="shared" si="35"/>
        <v>1140</v>
      </c>
      <c r="B1144" s="33" t="s">
        <v>208</v>
      </c>
      <c r="C1144" s="33" t="s">
        <v>2411</v>
      </c>
      <c r="D1144" s="104" t="s">
        <v>2356</v>
      </c>
      <c r="E1144" s="33" t="s">
        <v>211</v>
      </c>
      <c r="F1144" s="33"/>
      <c r="G1144" s="33" t="s">
        <v>212</v>
      </c>
      <c r="H1144" s="131">
        <v>33</v>
      </c>
      <c r="I1144" s="35">
        <v>0.02</v>
      </c>
      <c r="J1144" s="126">
        <f t="shared" si="34"/>
        <v>32.339999999999996</v>
      </c>
    </row>
    <row r="1145" spans="1:10" ht="204.75">
      <c r="A1145" s="33">
        <f t="shared" si="35"/>
        <v>1141</v>
      </c>
      <c r="B1145" s="33" t="s">
        <v>208</v>
      </c>
      <c r="C1145" s="33" t="s">
        <v>2412</v>
      </c>
      <c r="D1145" s="104" t="s">
        <v>2356</v>
      </c>
      <c r="E1145" s="33" t="s">
        <v>211</v>
      </c>
      <c r="F1145" s="33"/>
      <c r="G1145" s="33" t="s">
        <v>212</v>
      </c>
      <c r="H1145" s="131">
        <v>39</v>
      </c>
      <c r="I1145" s="35">
        <v>0.02</v>
      </c>
      <c r="J1145" s="126">
        <f t="shared" si="34"/>
        <v>38.22</v>
      </c>
    </row>
    <row r="1146" spans="1:10" ht="204.75">
      <c r="A1146" s="33">
        <f t="shared" si="35"/>
        <v>1142</v>
      </c>
      <c r="B1146" s="33" t="s">
        <v>208</v>
      </c>
      <c r="C1146" s="33" t="s">
        <v>2413</v>
      </c>
      <c r="D1146" s="104" t="s">
        <v>2356</v>
      </c>
      <c r="E1146" s="33" t="s">
        <v>211</v>
      </c>
      <c r="F1146" s="33"/>
      <c r="G1146" s="33" t="s">
        <v>212</v>
      </c>
      <c r="H1146" s="131">
        <v>45</v>
      </c>
      <c r="I1146" s="35">
        <v>0.02</v>
      </c>
      <c r="J1146" s="126">
        <f t="shared" si="34"/>
        <v>44.1</v>
      </c>
    </row>
    <row r="1147" spans="1:10" ht="204.75">
      <c r="A1147" s="33">
        <f t="shared" si="35"/>
        <v>1143</v>
      </c>
      <c r="B1147" s="33" t="s">
        <v>208</v>
      </c>
      <c r="C1147" s="33" t="s">
        <v>2414</v>
      </c>
      <c r="D1147" s="104" t="s">
        <v>2356</v>
      </c>
      <c r="E1147" s="33" t="s">
        <v>211</v>
      </c>
      <c r="F1147" s="33"/>
      <c r="G1147" s="33" t="s">
        <v>212</v>
      </c>
      <c r="H1147" s="131">
        <v>48</v>
      </c>
      <c r="I1147" s="35">
        <v>0.02</v>
      </c>
      <c r="J1147" s="126">
        <f t="shared" si="34"/>
        <v>47.04</v>
      </c>
    </row>
    <row r="1148" spans="1:10" ht="204.75">
      <c r="A1148" s="33">
        <f t="shared" si="35"/>
        <v>1144</v>
      </c>
      <c r="B1148" s="33" t="s">
        <v>208</v>
      </c>
      <c r="C1148" s="33" t="s">
        <v>2415</v>
      </c>
      <c r="D1148" s="104" t="s">
        <v>2356</v>
      </c>
      <c r="E1148" s="33" t="s">
        <v>211</v>
      </c>
      <c r="F1148" s="33"/>
      <c r="G1148" s="33" t="s">
        <v>212</v>
      </c>
      <c r="H1148" s="131">
        <v>12</v>
      </c>
      <c r="I1148" s="35">
        <v>0.02</v>
      </c>
      <c r="J1148" s="126">
        <f t="shared" si="34"/>
        <v>11.76</v>
      </c>
    </row>
    <row r="1149" spans="1:10" ht="204.75">
      <c r="A1149" s="33">
        <f t="shared" si="35"/>
        <v>1145</v>
      </c>
      <c r="B1149" s="33" t="s">
        <v>208</v>
      </c>
      <c r="C1149" s="33" t="s">
        <v>2416</v>
      </c>
      <c r="D1149" s="104" t="s">
        <v>2356</v>
      </c>
      <c r="E1149" s="33" t="s">
        <v>211</v>
      </c>
      <c r="F1149" s="33"/>
      <c r="G1149" s="33" t="s">
        <v>212</v>
      </c>
      <c r="H1149" s="131">
        <v>14</v>
      </c>
      <c r="I1149" s="35">
        <v>0.02</v>
      </c>
      <c r="J1149" s="126">
        <f t="shared" si="34"/>
        <v>13.719999999999999</v>
      </c>
    </row>
    <row r="1150" spans="1:10" ht="204.75">
      <c r="A1150" s="33">
        <f t="shared" si="35"/>
        <v>1146</v>
      </c>
      <c r="B1150" s="33" t="s">
        <v>208</v>
      </c>
      <c r="C1150" s="33" t="s">
        <v>2417</v>
      </c>
      <c r="D1150" s="104" t="s">
        <v>2356</v>
      </c>
      <c r="E1150" s="33" t="s">
        <v>211</v>
      </c>
      <c r="F1150" s="33"/>
      <c r="G1150" s="33" t="s">
        <v>212</v>
      </c>
      <c r="H1150" s="131">
        <v>16</v>
      </c>
      <c r="I1150" s="35">
        <v>0.02</v>
      </c>
      <c r="J1150" s="126">
        <f t="shared" si="34"/>
        <v>15.68</v>
      </c>
    </row>
    <row r="1151" spans="1:10" ht="204.75">
      <c r="A1151" s="33">
        <f t="shared" si="35"/>
        <v>1147</v>
      </c>
      <c r="B1151" s="33" t="s">
        <v>208</v>
      </c>
      <c r="C1151" s="33" t="s">
        <v>2418</v>
      </c>
      <c r="D1151" s="104" t="s">
        <v>2356</v>
      </c>
      <c r="E1151" s="33" t="s">
        <v>211</v>
      </c>
      <c r="F1151" s="33"/>
      <c r="G1151" s="33" t="s">
        <v>212</v>
      </c>
      <c r="H1151" s="131">
        <v>18</v>
      </c>
      <c r="I1151" s="35">
        <v>0.02</v>
      </c>
      <c r="J1151" s="126">
        <f t="shared" si="34"/>
        <v>17.64</v>
      </c>
    </row>
    <row r="1152" spans="1:10" ht="204.75">
      <c r="A1152" s="33">
        <f t="shared" si="35"/>
        <v>1148</v>
      </c>
      <c r="B1152" s="33" t="s">
        <v>208</v>
      </c>
      <c r="C1152" s="33" t="s">
        <v>2419</v>
      </c>
      <c r="D1152" s="104" t="s">
        <v>2356</v>
      </c>
      <c r="E1152" s="33" t="s">
        <v>211</v>
      </c>
      <c r="F1152" s="33"/>
      <c r="G1152" s="33" t="s">
        <v>212</v>
      </c>
      <c r="H1152" s="131">
        <v>22</v>
      </c>
      <c r="I1152" s="35">
        <v>0.02</v>
      </c>
      <c r="J1152" s="126">
        <f t="shared" si="34"/>
        <v>21.56</v>
      </c>
    </row>
    <row r="1153" spans="1:10" ht="204.75">
      <c r="A1153" s="33">
        <f t="shared" si="35"/>
        <v>1149</v>
      </c>
      <c r="B1153" s="33" t="s">
        <v>208</v>
      </c>
      <c r="C1153" s="33" t="s">
        <v>2420</v>
      </c>
      <c r="D1153" s="104" t="s">
        <v>2356</v>
      </c>
      <c r="E1153" s="33" t="s">
        <v>211</v>
      </c>
      <c r="F1153" s="33"/>
      <c r="G1153" s="33" t="s">
        <v>212</v>
      </c>
      <c r="H1153" s="131">
        <v>23</v>
      </c>
      <c r="I1153" s="35">
        <v>0.02</v>
      </c>
      <c r="J1153" s="126">
        <f t="shared" si="34"/>
        <v>22.54</v>
      </c>
    </row>
    <row r="1154" spans="1:10" ht="204.75">
      <c r="A1154" s="33">
        <f t="shared" si="35"/>
        <v>1150</v>
      </c>
      <c r="B1154" s="33" t="s">
        <v>208</v>
      </c>
      <c r="C1154" s="33" t="s">
        <v>2421</v>
      </c>
      <c r="D1154" s="104" t="s">
        <v>2356</v>
      </c>
      <c r="E1154" s="33" t="s">
        <v>211</v>
      </c>
      <c r="F1154" s="33"/>
      <c r="G1154" s="33" t="s">
        <v>212</v>
      </c>
      <c r="H1154" s="131">
        <v>30</v>
      </c>
      <c r="I1154" s="35">
        <v>0.02</v>
      </c>
      <c r="J1154" s="126">
        <f t="shared" si="34"/>
        <v>29.4</v>
      </c>
    </row>
    <row r="1155" spans="1:10" ht="204.75">
      <c r="A1155" s="33">
        <f t="shared" si="35"/>
        <v>1151</v>
      </c>
      <c r="B1155" s="33" t="s">
        <v>208</v>
      </c>
      <c r="C1155" s="33" t="s">
        <v>2422</v>
      </c>
      <c r="D1155" s="104" t="s">
        <v>2356</v>
      </c>
      <c r="E1155" s="33" t="s">
        <v>211</v>
      </c>
      <c r="F1155" s="33"/>
      <c r="G1155" s="33" t="s">
        <v>212</v>
      </c>
      <c r="H1155" s="131">
        <v>40</v>
      </c>
      <c r="I1155" s="35">
        <v>0.02</v>
      </c>
      <c r="J1155" s="126">
        <f t="shared" si="34"/>
        <v>39.200000000000003</v>
      </c>
    </row>
    <row r="1156" spans="1:10" ht="204.75">
      <c r="A1156" s="33">
        <f t="shared" si="35"/>
        <v>1152</v>
      </c>
      <c r="B1156" s="33" t="s">
        <v>208</v>
      </c>
      <c r="C1156" s="33" t="s">
        <v>2423</v>
      </c>
      <c r="D1156" s="104" t="s">
        <v>2356</v>
      </c>
      <c r="E1156" s="33" t="s">
        <v>211</v>
      </c>
      <c r="F1156" s="33"/>
      <c r="G1156" s="33" t="s">
        <v>212</v>
      </c>
      <c r="H1156" s="131">
        <v>39</v>
      </c>
      <c r="I1156" s="35">
        <v>0.02</v>
      </c>
      <c r="J1156" s="126">
        <f t="shared" si="34"/>
        <v>38.22</v>
      </c>
    </row>
    <row r="1157" spans="1:10" ht="204.75">
      <c r="A1157" s="33">
        <f t="shared" si="35"/>
        <v>1153</v>
      </c>
      <c r="B1157" s="33" t="s">
        <v>208</v>
      </c>
      <c r="C1157" s="33" t="s">
        <v>2424</v>
      </c>
      <c r="D1157" s="104" t="s">
        <v>2356</v>
      </c>
      <c r="E1157" s="33" t="s">
        <v>211</v>
      </c>
      <c r="F1157" s="33"/>
      <c r="G1157" s="33" t="s">
        <v>212</v>
      </c>
      <c r="H1157" s="131">
        <v>51</v>
      </c>
      <c r="I1157" s="35">
        <v>0.02</v>
      </c>
      <c r="J1157" s="126">
        <f t="shared" si="34"/>
        <v>49.98</v>
      </c>
    </row>
    <row r="1158" spans="1:10" ht="204.75">
      <c r="A1158" s="33">
        <f t="shared" si="35"/>
        <v>1154</v>
      </c>
      <c r="B1158" s="33" t="s">
        <v>208</v>
      </c>
      <c r="C1158" s="33" t="s">
        <v>2425</v>
      </c>
      <c r="D1158" s="104" t="s">
        <v>2356</v>
      </c>
      <c r="E1158" s="33" t="s">
        <v>211</v>
      </c>
      <c r="F1158" s="33"/>
      <c r="G1158" s="33" t="s">
        <v>212</v>
      </c>
      <c r="H1158" s="131">
        <v>15</v>
      </c>
      <c r="I1158" s="35">
        <v>0.02</v>
      </c>
      <c r="J1158" s="126">
        <f t="shared" ref="J1158:J1221" si="36">H1158*(1-I1158)</f>
        <v>14.7</v>
      </c>
    </row>
    <row r="1159" spans="1:10" ht="204.75">
      <c r="A1159" s="33">
        <f t="shared" ref="A1159:A1222" si="37">A1158+1</f>
        <v>1155</v>
      </c>
      <c r="B1159" s="33" t="s">
        <v>208</v>
      </c>
      <c r="C1159" s="33" t="s">
        <v>2426</v>
      </c>
      <c r="D1159" s="104" t="s">
        <v>2356</v>
      </c>
      <c r="E1159" s="33" t="s">
        <v>211</v>
      </c>
      <c r="F1159" s="33"/>
      <c r="G1159" s="33" t="s">
        <v>212</v>
      </c>
      <c r="H1159" s="131">
        <v>18</v>
      </c>
      <c r="I1159" s="35">
        <v>0.02</v>
      </c>
      <c r="J1159" s="126">
        <f t="shared" si="36"/>
        <v>17.64</v>
      </c>
    </row>
    <row r="1160" spans="1:10" ht="204.75">
      <c r="A1160" s="33">
        <f t="shared" si="37"/>
        <v>1156</v>
      </c>
      <c r="B1160" s="33" t="s">
        <v>208</v>
      </c>
      <c r="C1160" s="33" t="s">
        <v>2427</v>
      </c>
      <c r="D1160" s="104" t="s">
        <v>2356</v>
      </c>
      <c r="E1160" s="33" t="s">
        <v>211</v>
      </c>
      <c r="F1160" s="33"/>
      <c r="G1160" s="33" t="s">
        <v>212</v>
      </c>
      <c r="H1160" s="131">
        <v>19</v>
      </c>
      <c r="I1160" s="35">
        <v>0.02</v>
      </c>
      <c r="J1160" s="126">
        <f t="shared" si="36"/>
        <v>18.62</v>
      </c>
    </row>
    <row r="1161" spans="1:10" ht="204.75">
      <c r="A1161" s="33">
        <f t="shared" si="37"/>
        <v>1157</v>
      </c>
      <c r="B1161" s="33" t="s">
        <v>208</v>
      </c>
      <c r="C1161" s="33" t="s">
        <v>2428</v>
      </c>
      <c r="D1161" s="104" t="s">
        <v>2356</v>
      </c>
      <c r="E1161" s="33" t="s">
        <v>211</v>
      </c>
      <c r="F1161" s="33"/>
      <c r="G1161" s="33" t="s">
        <v>212</v>
      </c>
      <c r="H1161" s="131">
        <v>22</v>
      </c>
      <c r="I1161" s="35">
        <v>0.02</v>
      </c>
      <c r="J1161" s="126">
        <f t="shared" si="36"/>
        <v>21.56</v>
      </c>
    </row>
    <row r="1162" spans="1:10" ht="204.75">
      <c r="A1162" s="33">
        <f t="shared" si="37"/>
        <v>1158</v>
      </c>
      <c r="B1162" s="33" t="s">
        <v>208</v>
      </c>
      <c r="C1162" s="33" t="s">
        <v>2429</v>
      </c>
      <c r="D1162" s="104" t="s">
        <v>2356</v>
      </c>
      <c r="E1162" s="33" t="s">
        <v>211</v>
      </c>
      <c r="F1162" s="33"/>
      <c r="G1162" s="33" t="s">
        <v>212</v>
      </c>
      <c r="H1162" s="131">
        <v>49</v>
      </c>
      <c r="I1162" s="35">
        <v>0.02</v>
      </c>
      <c r="J1162" s="126">
        <f t="shared" si="36"/>
        <v>48.019999999999996</v>
      </c>
    </row>
    <row r="1163" spans="1:10" ht="204.75">
      <c r="A1163" s="33">
        <f t="shared" si="37"/>
        <v>1159</v>
      </c>
      <c r="B1163" s="33" t="s">
        <v>208</v>
      </c>
      <c r="C1163" s="33" t="s">
        <v>2430</v>
      </c>
      <c r="D1163" s="104" t="s">
        <v>2356</v>
      </c>
      <c r="E1163" s="33" t="s">
        <v>211</v>
      </c>
      <c r="F1163" s="33"/>
      <c r="G1163" s="33" t="s">
        <v>212</v>
      </c>
      <c r="H1163" s="131">
        <v>80</v>
      </c>
      <c r="I1163" s="35">
        <v>0.02</v>
      </c>
      <c r="J1163" s="126">
        <f t="shared" si="36"/>
        <v>78.400000000000006</v>
      </c>
    </row>
    <row r="1164" spans="1:10" ht="204.75">
      <c r="A1164" s="33">
        <f t="shared" si="37"/>
        <v>1160</v>
      </c>
      <c r="B1164" s="33" t="s">
        <v>208</v>
      </c>
      <c r="C1164" s="33" t="s">
        <v>2431</v>
      </c>
      <c r="D1164" s="104" t="s">
        <v>2356</v>
      </c>
      <c r="E1164" s="33" t="s">
        <v>211</v>
      </c>
      <c r="F1164" s="33"/>
      <c r="G1164" s="33" t="s">
        <v>212</v>
      </c>
      <c r="H1164" s="131">
        <v>16</v>
      </c>
      <c r="I1164" s="35">
        <v>0.02</v>
      </c>
      <c r="J1164" s="126">
        <f t="shared" si="36"/>
        <v>15.68</v>
      </c>
    </row>
    <row r="1165" spans="1:10" ht="204.75">
      <c r="A1165" s="33">
        <f t="shared" si="37"/>
        <v>1161</v>
      </c>
      <c r="B1165" s="33" t="s">
        <v>208</v>
      </c>
      <c r="C1165" s="33" t="s">
        <v>2432</v>
      </c>
      <c r="D1165" s="104" t="s">
        <v>2356</v>
      </c>
      <c r="E1165" s="33" t="s">
        <v>211</v>
      </c>
      <c r="F1165" s="33"/>
      <c r="G1165" s="33" t="s">
        <v>212</v>
      </c>
      <c r="H1165" s="131">
        <v>60</v>
      </c>
      <c r="I1165" s="35">
        <v>0.02</v>
      </c>
      <c r="J1165" s="126">
        <f t="shared" si="36"/>
        <v>58.8</v>
      </c>
    </row>
    <row r="1166" spans="1:10" ht="204.75">
      <c r="A1166" s="33">
        <f t="shared" si="37"/>
        <v>1162</v>
      </c>
      <c r="B1166" s="33" t="s">
        <v>208</v>
      </c>
      <c r="C1166" s="33" t="s">
        <v>2433</v>
      </c>
      <c r="D1166" s="104" t="s">
        <v>2356</v>
      </c>
      <c r="E1166" s="33" t="s">
        <v>211</v>
      </c>
      <c r="F1166" s="33"/>
      <c r="G1166" s="33" t="s">
        <v>212</v>
      </c>
      <c r="H1166" s="131">
        <v>18</v>
      </c>
      <c r="I1166" s="35">
        <v>0.02</v>
      </c>
      <c r="J1166" s="126">
        <f t="shared" si="36"/>
        <v>17.64</v>
      </c>
    </row>
    <row r="1167" spans="1:10" ht="204.75">
      <c r="A1167" s="33">
        <f t="shared" si="37"/>
        <v>1163</v>
      </c>
      <c r="B1167" s="33" t="s">
        <v>208</v>
      </c>
      <c r="C1167" s="33" t="s">
        <v>2434</v>
      </c>
      <c r="D1167" s="104" t="s">
        <v>2356</v>
      </c>
      <c r="E1167" s="33" t="s">
        <v>211</v>
      </c>
      <c r="F1167" s="33"/>
      <c r="G1167" s="33" t="s">
        <v>212</v>
      </c>
      <c r="H1167" s="131">
        <v>30</v>
      </c>
      <c r="I1167" s="35">
        <v>0.02</v>
      </c>
      <c r="J1167" s="126">
        <f t="shared" si="36"/>
        <v>29.4</v>
      </c>
    </row>
    <row r="1168" spans="1:10" ht="204.75">
      <c r="A1168" s="33">
        <f t="shared" si="37"/>
        <v>1164</v>
      </c>
      <c r="B1168" s="33" t="s">
        <v>208</v>
      </c>
      <c r="C1168" s="33" t="s">
        <v>2435</v>
      </c>
      <c r="D1168" s="104" t="s">
        <v>2356</v>
      </c>
      <c r="E1168" s="33" t="s">
        <v>211</v>
      </c>
      <c r="F1168" s="33"/>
      <c r="G1168" s="33" t="s">
        <v>212</v>
      </c>
      <c r="H1168" s="131">
        <v>30</v>
      </c>
      <c r="I1168" s="35">
        <v>0.02</v>
      </c>
      <c r="J1168" s="126">
        <f t="shared" si="36"/>
        <v>29.4</v>
      </c>
    </row>
    <row r="1169" spans="1:10" ht="204.75">
      <c r="A1169" s="33">
        <f t="shared" si="37"/>
        <v>1165</v>
      </c>
      <c r="B1169" s="33" t="s">
        <v>208</v>
      </c>
      <c r="C1169" s="33" t="s">
        <v>2436</v>
      </c>
      <c r="D1169" s="104" t="s">
        <v>2356</v>
      </c>
      <c r="E1169" s="33" t="s">
        <v>211</v>
      </c>
      <c r="F1169" s="33"/>
      <c r="G1169" s="33" t="s">
        <v>212</v>
      </c>
      <c r="H1169" s="131">
        <v>30</v>
      </c>
      <c r="I1169" s="35">
        <v>0.02</v>
      </c>
      <c r="J1169" s="126">
        <f t="shared" si="36"/>
        <v>29.4</v>
      </c>
    </row>
    <row r="1170" spans="1:10" ht="204.75">
      <c r="A1170" s="33">
        <f t="shared" si="37"/>
        <v>1166</v>
      </c>
      <c r="B1170" s="33" t="s">
        <v>208</v>
      </c>
      <c r="C1170" s="33" t="s">
        <v>2437</v>
      </c>
      <c r="D1170" s="104" t="s">
        <v>2356</v>
      </c>
      <c r="E1170" s="33" t="s">
        <v>211</v>
      </c>
      <c r="F1170" s="33"/>
      <c r="G1170" s="33" t="s">
        <v>212</v>
      </c>
      <c r="H1170" s="131">
        <v>18</v>
      </c>
      <c r="I1170" s="35">
        <v>0.02</v>
      </c>
      <c r="J1170" s="126">
        <f t="shared" si="36"/>
        <v>17.64</v>
      </c>
    </row>
    <row r="1171" spans="1:10" ht="204.75">
      <c r="A1171" s="33">
        <f t="shared" si="37"/>
        <v>1167</v>
      </c>
      <c r="B1171" s="33" t="s">
        <v>208</v>
      </c>
      <c r="C1171" s="33" t="s">
        <v>2438</v>
      </c>
      <c r="D1171" s="104" t="s">
        <v>2356</v>
      </c>
      <c r="E1171" s="33" t="s">
        <v>211</v>
      </c>
      <c r="F1171" s="33"/>
      <c r="G1171" s="33" t="s">
        <v>212</v>
      </c>
      <c r="H1171" s="131">
        <v>29</v>
      </c>
      <c r="I1171" s="35">
        <v>0.02</v>
      </c>
      <c r="J1171" s="126">
        <f t="shared" si="36"/>
        <v>28.419999999999998</v>
      </c>
    </row>
    <row r="1172" spans="1:10" ht="204.75">
      <c r="A1172" s="33">
        <f t="shared" si="37"/>
        <v>1168</v>
      </c>
      <c r="B1172" s="33" t="s">
        <v>208</v>
      </c>
      <c r="C1172" s="33" t="s">
        <v>2439</v>
      </c>
      <c r="D1172" s="104" t="s">
        <v>2356</v>
      </c>
      <c r="E1172" s="33" t="s">
        <v>211</v>
      </c>
      <c r="F1172" s="33"/>
      <c r="G1172" s="33" t="s">
        <v>212</v>
      </c>
      <c r="H1172" s="131">
        <v>18</v>
      </c>
      <c r="I1172" s="35">
        <v>0.02</v>
      </c>
      <c r="J1172" s="126">
        <f t="shared" si="36"/>
        <v>17.64</v>
      </c>
    </row>
    <row r="1173" spans="1:10" ht="204.75">
      <c r="A1173" s="33">
        <f t="shared" si="37"/>
        <v>1169</v>
      </c>
      <c r="B1173" s="33" t="s">
        <v>208</v>
      </c>
      <c r="C1173" s="33" t="s">
        <v>2440</v>
      </c>
      <c r="D1173" s="104" t="s">
        <v>2356</v>
      </c>
      <c r="E1173" s="33" t="s">
        <v>211</v>
      </c>
      <c r="F1173" s="33"/>
      <c r="G1173" s="33" t="s">
        <v>212</v>
      </c>
      <c r="H1173" s="131">
        <v>18</v>
      </c>
      <c r="I1173" s="35">
        <v>0.02</v>
      </c>
      <c r="J1173" s="126">
        <f t="shared" si="36"/>
        <v>17.64</v>
      </c>
    </row>
    <row r="1174" spans="1:10" ht="204.75">
      <c r="A1174" s="33">
        <f t="shared" si="37"/>
        <v>1170</v>
      </c>
      <c r="B1174" s="33" t="s">
        <v>208</v>
      </c>
      <c r="C1174" s="33" t="s">
        <v>2441</v>
      </c>
      <c r="D1174" s="104" t="s">
        <v>2356</v>
      </c>
      <c r="E1174" s="33" t="s">
        <v>211</v>
      </c>
      <c r="F1174" s="33"/>
      <c r="G1174" s="33" t="s">
        <v>212</v>
      </c>
      <c r="H1174" s="131">
        <v>29</v>
      </c>
      <c r="I1174" s="35">
        <v>0.02</v>
      </c>
      <c r="J1174" s="126">
        <f t="shared" si="36"/>
        <v>28.419999999999998</v>
      </c>
    </row>
    <row r="1175" spans="1:10" ht="204.75">
      <c r="A1175" s="33">
        <f t="shared" si="37"/>
        <v>1171</v>
      </c>
      <c r="B1175" s="33" t="s">
        <v>208</v>
      </c>
      <c r="C1175" s="33" t="s">
        <v>2442</v>
      </c>
      <c r="D1175" s="104" t="s">
        <v>2356</v>
      </c>
      <c r="E1175" s="33" t="s">
        <v>211</v>
      </c>
      <c r="F1175" s="33"/>
      <c r="G1175" s="33" t="s">
        <v>212</v>
      </c>
      <c r="H1175" s="131">
        <v>29</v>
      </c>
      <c r="I1175" s="35">
        <v>0.02</v>
      </c>
      <c r="J1175" s="126">
        <f t="shared" si="36"/>
        <v>28.419999999999998</v>
      </c>
    </row>
    <row r="1176" spans="1:10" ht="204.75">
      <c r="A1176" s="33">
        <f t="shared" si="37"/>
        <v>1172</v>
      </c>
      <c r="B1176" s="33" t="s">
        <v>208</v>
      </c>
      <c r="C1176" s="33" t="s">
        <v>2443</v>
      </c>
      <c r="D1176" s="104" t="s">
        <v>2356</v>
      </c>
      <c r="E1176" s="33" t="s">
        <v>211</v>
      </c>
      <c r="F1176" s="33"/>
      <c r="G1176" s="33" t="s">
        <v>212</v>
      </c>
      <c r="H1176" s="131">
        <v>39</v>
      </c>
      <c r="I1176" s="35">
        <v>0.02</v>
      </c>
      <c r="J1176" s="126">
        <f t="shared" si="36"/>
        <v>38.22</v>
      </c>
    </row>
    <row r="1177" spans="1:10" ht="204.75">
      <c r="A1177" s="33">
        <f t="shared" si="37"/>
        <v>1173</v>
      </c>
      <c r="B1177" s="33" t="s">
        <v>208</v>
      </c>
      <c r="C1177" s="33" t="s">
        <v>2444</v>
      </c>
      <c r="D1177" s="104" t="s">
        <v>2356</v>
      </c>
      <c r="E1177" s="33" t="s">
        <v>211</v>
      </c>
      <c r="F1177" s="33"/>
      <c r="G1177" s="33" t="s">
        <v>212</v>
      </c>
      <c r="H1177" s="131">
        <v>54</v>
      </c>
      <c r="I1177" s="35">
        <v>0.02</v>
      </c>
      <c r="J1177" s="126">
        <f t="shared" si="36"/>
        <v>52.92</v>
      </c>
    </row>
    <row r="1178" spans="1:10" ht="204.75">
      <c r="A1178" s="33">
        <f t="shared" si="37"/>
        <v>1174</v>
      </c>
      <c r="B1178" s="33" t="s">
        <v>208</v>
      </c>
      <c r="C1178" s="33" t="s">
        <v>2445</v>
      </c>
      <c r="D1178" s="104" t="s">
        <v>2356</v>
      </c>
      <c r="E1178" s="33" t="s">
        <v>211</v>
      </c>
      <c r="F1178" s="33"/>
      <c r="G1178" s="33" t="s">
        <v>212</v>
      </c>
      <c r="H1178" s="131">
        <v>45</v>
      </c>
      <c r="I1178" s="35">
        <v>0.02</v>
      </c>
      <c r="J1178" s="126">
        <f t="shared" si="36"/>
        <v>44.1</v>
      </c>
    </row>
    <row r="1179" spans="1:10" ht="204.75">
      <c r="A1179" s="33">
        <f t="shared" si="37"/>
        <v>1175</v>
      </c>
      <c r="B1179" s="33" t="s">
        <v>208</v>
      </c>
      <c r="C1179" s="33" t="s">
        <v>2446</v>
      </c>
      <c r="D1179" s="104" t="s">
        <v>2356</v>
      </c>
      <c r="E1179" s="33" t="s">
        <v>211</v>
      </c>
      <c r="F1179" s="33"/>
      <c r="G1179" s="33" t="s">
        <v>212</v>
      </c>
      <c r="H1179" s="131">
        <v>60</v>
      </c>
      <c r="I1179" s="35">
        <v>0.02</v>
      </c>
      <c r="J1179" s="126">
        <f t="shared" si="36"/>
        <v>58.8</v>
      </c>
    </row>
    <row r="1180" spans="1:10" ht="204.75">
      <c r="A1180" s="33">
        <f t="shared" si="37"/>
        <v>1176</v>
      </c>
      <c r="B1180" s="33" t="s">
        <v>208</v>
      </c>
      <c r="C1180" s="33" t="s">
        <v>2447</v>
      </c>
      <c r="D1180" s="104" t="s">
        <v>2356</v>
      </c>
      <c r="E1180" s="33" t="s">
        <v>211</v>
      </c>
      <c r="F1180" s="33"/>
      <c r="G1180" s="33" t="s">
        <v>212</v>
      </c>
      <c r="H1180" s="131">
        <v>49</v>
      </c>
      <c r="I1180" s="35">
        <v>0.02</v>
      </c>
      <c r="J1180" s="126">
        <f t="shared" si="36"/>
        <v>48.019999999999996</v>
      </c>
    </row>
    <row r="1181" spans="1:10" ht="204.75">
      <c r="A1181" s="33">
        <f t="shared" si="37"/>
        <v>1177</v>
      </c>
      <c r="B1181" s="33" t="s">
        <v>208</v>
      </c>
      <c r="C1181" s="33" t="s">
        <v>2448</v>
      </c>
      <c r="D1181" s="104" t="s">
        <v>2356</v>
      </c>
      <c r="E1181" s="33" t="s">
        <v>211</v>
      </c>
      <c r="F1181" s="33"/>
      <c r="G1181" s="33" t="s">
        <v>212</v>
      </c>
      <c r="H1181" s="131">
        <v>59</v>
      </c>
      <c r="I1181" s="35">
        <v>0.02</v>
      </c>
      <c r="J1181" s="126">
        <f t="shared" si="36"/>
        <v>57.82</v>
      </c>
    </row>
    <row r="1182" spans="1:10" ht="204.75">
      <c r="A1182" s="33">
        <f t="shared" si="37"/>
        <v>1178</v>
      </c>
      <c r="B1182" s="33" t="s">
        <v>208</v>
      </c>
      <c r="C1182" s="33" t="s">
        <v>2449</v>
      </c>
      <c r="D1182" s="104" t="s">
        <v>2356</v>
      </c>
      <c r="E1182" s="33" t="s">
        <v>211</v>
      </c>
      <c r="F1182" s="33"/>
      <c r="G1182" s="33" t="s">
        <v>212</v>
      </c>
      <c r="H1182" s="131">
        <v>69</v>
      </c>
      <c r="I1182" s="35">
        <v>0.02</v>
      </c>
      <c r="J1182" s="126">
        <f t="shared" si="36"/>
        <v>67.62</v>
      </c>
    </row>
    <row r="1183" spans="1:10" ht="204.75">
      <c r="A1183" s="33">
        <f t="shared" si="37"/>
        <v>1179</v>
      </c>
      <c r="B1183" s="33" t="s">
        <v>208</v>
      </c>
      <c r="C1183" s="33" t="s">
        <v>2450</v>
      </c>
      <c r="D1183" s="104" t="s">
        <v>2356</v>
      </c>
      <c r="E1183" s="33" t="s">
        <v>211</v>
      </c>
      <c r="F1183" s="33"/>
      <c r="G1183" s="33" t="s">
        <v>212</v>
      </c>
      <c r="H1183" s="131">
        <v>36</v>
      </c>
      <c r="I1183" s="35">
        <v>0.02</v>
      </c>
      <c r="J1183" s="126">
        <f t="shared" si="36"/>
        <v>35.28</v>
      </c>
    </row>
    <row r="1184" spans="1:10" ht="204.75">
      <c r="A1184" s="33">
        <f t="shared" si="37"/>
        <v>1180</v>
      </c>
      <c r="B1184" s="33" t="s">
        <v>208</v>
      </c>
      <c r="C1184" s="33" t="s">
        <v>2451</v>
      </c>
      <c r="D1184" s="104" t="s">
        <v>2356</v>
      </c>
      <c r="E1184" s="33" t="s">
        <v>211</v>
      </c>
      <c r="F1184" s="33"/>
      <c r="G1184" s="33" t="s">
        <v>212</v>
      </c>
      <c r="H1184" s="131">
        <v>39</v>
      </c>
      <c r="I1184" s="35">
        <v>0.02</v>
      </c>
      <c r="J1184" s="126">
        <f t="shared" si="36"/>
        <v>38.22</v>
      </c>
    </row>
    <row r="1185" spans="1:10" ht="204.75">
      <c r="A1185" s="33">
        <f t="shared" si="37"/>
        <v>1181</v>
      </c>
      <c r="B1185" s="33" t="s">
        <v>208</v>
      </c>
      <c r="C1185" s="33" t="s">
        <v>2452</v>
      </c>
      <c r="D1185" s="104" t="s">
        <v>2356</v>
      </c>
      <c r="E1185" s="33" t="s">
        <v>211</v>
      </c>
      <c r="F1185" s="33"/>
      <c r="G1185" s="33" t="s">
        <v>212</v>
      </c>
      <c r="H1185" s="131">
        <v>49</v>
      </c>
      <c r="I1185" s="35">
        <v>0.02</v>
      </c>
      <c r="J1185" s="126">
        <f t="shared" si="36"/>
        <v>48.019999999999996</v>
      </c>
    </row>
    <row r="1186" spans="1:10" ht="204.75">
      <c r="A1186" s="33">
        <f t="shared" si="37"/>
        <v>1182</v>
      </c>
      <c r="B1186" s="33" t="s">
        <v>208</v>
      </c>
      <c r="C1186" s="33" t="s">
        <v>2453</v>
      </c>
      <c r="D1186" s="104" t="s">
        <v>2356</v>
      </c>
      <c r="E1186" s="33" t="s">
        <v>211</v>
      </c>
      <c r="F1186" s="33"/>
      <c r="G1186" s="33" t="s">
        <v>212</v>
      </c>
      <c r="H1186" s="131">
        <v>59</v>
      </c>
      <c r="I1186" s="35">
        <v>0.02</v>
      </c>
      <c r="J1186" s="126">
        <f t="shared" si="36"/>
        <v>57.82</v>
      </c>
    </row>
    <row r="1187" spans="1:10" ht="204.75">
      <c r="A1187" s="33">
        <f t="shared" si="37"/>
        <v>1183</v>
      </c>
      <c r="B1187" s="33" t="s">
        <v>208</v>
      </c>
      <c r="C1187" s="33" t="s">
        <v>2454</v>
      </c>
      <c r="D1187" s="104" t="s">
        <v>2356</v>
      </c>
      <c r="E1187" s="33" t="s">
        <v>211</v>
      </c>
      <c r="F1187" s="33"/>
      <c r="G1187" s="33" t="s">
        <v>212</v>
      </c>
      <c r="H1187" s="131">
        <v>45</v>
      </c>
      <c r="I1187" s="35">
        <v>0.02</v>
      </c>
      <c r="J1187" s="126">
        <f t="shared" si="36"/>
        <v>44.1</v>
      </c>
    </row>
    <row r="1188" spans="1:10" ht="204.75">
      <c r="A1188" s="33">
        <f t="shared" si="37"/>
        <v>1184</v>
      </c>
      <c r="B1188" s="33" t="s">
        <v>208</v>
      </c>
      <c r="C1188" s="33" t="s">
        <v>2455</v>
      </c>
      <c r="D1188" s="104" t="s">
        <v>2356</v>
      </c>
      <c r="E1188" s="33" t="s">
        <v>211</v>
      </c>
      <c r="F1188" s="33"/>
      <c r="G1188" s="33" t="s">
        <v>212</v>
      </c>
      <c r="H1188" s="131">
        <v>36</v>
      </c>
      <c r="I1188" s="35">
        <v>0.02</v>
      </c>
      <c r="J1188" s="126">
        <f t="shared" si="36"/>
        <v>35.28</v>
      </c>
    </row>
    <row r="1189" spans="1:10" ht="204.75">
      <c r="A1189" s="33">
        <f t="shared" si="37"/>
        <v>1185</v>
      </c>
      <c r="B1189" s="33" t="s">
        <v>208</v>
      </c>
      <c r="C1189" s="33" t="s">
        <v>2456</v>
      </c>
      <c r="D1189" s="104" t="s">
        <v>2356</v>
      </c>
      <c r="E1189" s="33" t="s">
        <v>211</v>
      </c>
      <c r="F1189" s="33"/>
      <c r="G1189" s="33" t="s">
        <v>212</v>
      </c>
      <c r="H1189" s="131">
        <v>39</v>
      </c>
      <c r="I1189" s="35">
        <v>0.02</v>
      </c>
      <c r="J1189" s="126">
        <f t="shared" si="36"/>
        <v>38.22</v>
      </c>
    </row>
    <row r="1190" spans="1:10" ht="204.75">
      <c r="A1190" s="33">
        <f t="shared" si="37"/>
        <v>1186</v>
      </c>
      <c r="B1190" s="33" t="s">
        <v>208</v>
      </c>
      <c r="C1190" s="33" t="s">
        <v>2457</v>
      </c>
      <c r="D1190" s="104" t="s">
        <v>2356</v>
      </c>
      <c r="E1190" s="33" t="s">
        <v>211</v>
      </c>
      <c r="F1190" s="33"/>
      <c r="G1190" s="33" t="s">
        <v>212</v>
      </c>
      <c r="H1190" s="131">
        <v>42</v>
      </c>
      <c r="I1190" s="35">
        <v>0.02</v>
      </c>
      <c r="J1190" s="126">
        <f t="shared" si="36"/>
        <v>41.16</v>
      </c>
    </row>
    <row r="1191" spans="1:10" ht="204.75">
      <c r="A1191" s="33">
        <f t="shared" si="37"/>
        <v>1187</v>
      </c>
      <c r="B1191" s="33" t="s">
        <v>208</v>
      </c>
      <c r="C1191" s="33" t="s">
        <v>2458</v>
      </c>
      <c r="D1191" s="104" t="s">
        <v>2356</v>
      </c>
      <c r="E1191" s="33" t="s">
        <v>211</v>
      </c>
      <c r="F1191" s="33"/>
      <c r="G1191" s="33" t="s">
        <v>212</v>
      </c>
      <c r="H1191" s="131">
        <v>45</v>
      </c>
      <c r="I1191" s="35">
        <v>0.02</v>
      </c>
      <c r="J1191" s="126">
        <f t="shared" si="36"/>
        <v>44.1</v>
      </c>
    </row>
    <row r="1192" spans="1:10" ht="204.75">
      <c r="A1192" s="33">
        <f t="shared" si="37"/>
        <v>1188</v>
      </c>
      <c r="B1192" s="33" t="s">
        <v>208</v>
      </c>
      <c r="C1192" s="33" t="s">
        <v>2459</v>
      </c>
      <c r="D1192" s="104" t="s">
        <v>2356</v>
      </c>
      <c r="E1192" s="33" t="s">
        <v>211</v>
      </c>
      <c r="F1192" s="33"/>
      <c r="G1192" s="33" t="s">
        <v>212</v>
      </c>
      <c r="H1192" s="131">
        <v>59</v>
      </c>
      <c r="I1192" s="35">
        <v>0.02</v>
      </c>
      <c r="J1192" s="126">
        <f t="shared" si="36"/>
        <v>57.82</v>
      </c>
    </row>
    <row r="1193" spans="1:10" ht="204.75">
      <c r="A1193" s="33">
        <f t="shared" si="37"/>
        <v>1189</v>
      </c>
      <c r="B1193" s="33" t="s">
        <v>208</v>
      </c>
      <c r="C1193" s="33" t="s">
        <v>2460</v>
      </c>
      <c r="D1193" s="104" t="s">
        <v>2356</v>
      </c>
      <c r="E1193" s="33" t="s">
        <v>211</v>
      </c>
      <c r="F1193" s="33"/>
      <c r="G1193" s="33" t="s">
        <v>212</v>
      </c>
      <c r="H1193" s="131">
        <v>30</v>
      </c>
      <c r="I1193" s="35">
        <v>0.02</v>
      </c>
      <c r="J1193" s="126">
        <f t="shared" si="36"/>
        <v>29.4</v>
      </c>
    </row>
    <row r="1194" spans="1:10" ht="204.75">
      <c r="A1194" s="33">
        <f t="shared" si="37"/>
        <v>1190</v>
      </c>
      <c r="B1194" s="33" t="s">
        <v>208</v>
      </c>
      <c r="C1194" s="33" t="s">
        <v>2461</v>
      </c>
      <c r="D1194" s="104" t="s">
        <v>2356</v>
      </c>
      <c r="E1194" s="33" t="s">
        <v>211</v>
      </c>
      <c r="F1194" s="33"/>
      <c r="G1194" s="33" t="s">
        <v>212</v>
      </c>
      <c r="H1194" s="131">
        <v>39</v>
      </c>
      <c r="I1194" s="35">
        <v>0.02</v>
      </c>
      <c r="J1194" s="126">
        <f t="shared" si="36"/>
        <v>38.22</v>
      </c>
    </row>
    <row r="1195" spans="1:10" ht="204.75">
      <c r="A1195" s="33">
        <f t="shared" si="37"/>
        <v>1191</v>
      </c>
      <c r="B1195" s="33" t="s">
        <v>208</v>
      </c>
      <c r="C1195" s="33" t="s">
        <v>2462</v>
      </c>
      <c r="D1195" s="104" t="s">
        <v>2356</v>
      </c>
      <c r="E1195" s="33" t="s">
        <v>211</v>
      </c>
      <c r="F1195" s="33"/>
      <c r="G1195" s="33" t="s">
        <v>212</v>
      </c>
      <c r="H1195" s="131">
        <v>45</v>
      </c>
      <c r="I1195" s="35">
        <v>0.02</v>
      </c>
      <c r="J1195" s="126">
        <f t="shared" si="36"/>
        <v>44.1</v>
      </c>
    </row>
    <row r="1196" spans="1:10" ht="204.75">
      <c r="A1196" s="33">
        <f t="shared" si="37"/>
        <v>1192</v>
      </c>
      <c r="B1196" s="33" t="s">
        <v>208</v>
      </c>
      <c r="C1196" s="33" t="s">
        <v>2463</v>
      </c>
      <c r="D1196" s="104" t="s">
        <v>2356</v>
      </c>
      <c r="E1196" s="33" t="s">
        <v>211</v>
      </c>
      <c r="F1196" s="33"/>
      <c r="G1196" s="33" t="s">
        <v>212</v>
      </c>
      <c r="H1196" s="131">
        <v>45</v>
      </c>
      <c r="I1196" s="35">
        <v>0.02</v>
      </c>
      <c r="J1196" s="126">
        <f t="shared" si="36"/>
        <v>44.1</v>
      </c>
    </row>
    <row r="1197" spans="1:10" ht="204.75">
      <c r="A1197" s="33">
        <f t="shared" si="37"/>
        <v>1193</v>
      </c>
      <c r="B1197" s="33" t="s">
        <v>208</v>
      </c>
      <c r="C1197" s="33" t="s">
        <v>2464</v>
      </c>
      <c r="D1197" s="104" t="s">
        <v>2356</v>
      </c>
      <c r="E1197" s="33" t="s">
        <v>211</v>
      </c>
      <c r="F1197" s="33"/>
      <c r="G1197" s="33" t="s">
        <v>212</v>
      </c>
      <c r="H1197" s="131">
        <v>36</v>
      </c>
      <c r="I1197" s="35">
        <v>0.02</v>
      </c>
      <c r="J1197" s="126">
        <f t="shared" si="36"/>
        <v>35.28</v>
      </c>
    </row>
    <row r="1198" spans="1:10" ht="204.75">
      <c r="A1198" s="33">
        <f t="shared" si="37"/>
        <v>1194</v>
      </c>
      <c r="B1198" s="33" t="s">
        <v>208</v>
      </c>
      <c r="C1198" s="33" t="s">
        <v>2465</v>
      </c>
      <c r="D1198" s="104" t="s">
        <v>2356</v>
      </c>
      <c r="E1198" s="33" t="s">
        <v>211</v>
      </c>
      <c r="F1198" s="33"/>
      <c r="G1198" s="33" t="s">
        <v>212</v>
      </c>
      <c r="H1198" s="131">
        <v>30</v>
      </c>
      <c r="I1198" s="35">
        <v>0.02</v>
      </c>
      <c r="J1198" s="126">
        <f t="shared" si="36"/>
        <v>29.4</v>
      </c>
    </row>
    <row r="1199" spans="1:10" ht="204.75">
      <c r="A1199" s="33">
        <f t="shared" si="37"/>
        <v>1195</v>
      </c>
      <c r="B1199" s="33" t="s">
        <v>208</v>
      </c>
      <c r="C1199" s="33" t="s">
        <v>2466</v>
      </c>
      <c r="D1199" s="104" t="s">
        <v>2356</v>
      </c>
      <c r="E1199" s="33" t="s">
        <v>211</v>
      </c>
      <c r="F1199" s="33"/>
      <c r="G1199" s="33" t="s">
        <v>212</v>
      </c>
      <c r="H1199" s="131">
        <v>42</v>
      </c>
      <c r="I1199" s="35">
        <v>0.02</v>
      </c>
      <c r="J1199" s="126">
        <f t="shared" si="36"/>
        <v>41.16</v>
      </c>
    </row>
    <row r="1200" spans="1:10" ht="204.75">
      <c r="A1200" s="33">
        <f t="shared" si="37"/>
        <v>1196</v>
      </c>
      <c r="B1200" s="33" t="s">
        <v>208</v>
      </c>
      <c r="C1200" s="33" t="s">
        <v>2467</v>
      </c>
      <c r="D1200" s="104" t="s">
        <v>2356</v>
      </c>
      <c r="E1200" s="33" t="s">
        <v>211</v>
      </c>
      <c r="F1200" s="33"/>
      <c r="G1200" s="33" t="s">
        <v>212</v>
      </c>
      <c r="H1200" s="131">
        <v>51</v>
      </c>
      <c r="I1200" s="35">
        <v>0.02</v>
      </c>
      <c r="J1200" s="126">
        <f t="shared" si="36"/>
        <v>49.98</v>
      </c>
    </row>
    <row r="1201" spans="1:10" ht="204.75">
      <c r="A1201" s="33">
        <f t="shared" si="37"/>
        <v>1197</v>
      </c>
      <c r="B1201" s="33" t="s">
        <v>208</v>
      </c>
      <c r="C1201" s="33" t="s">
        <v>2468</v>
      </c>
      <c r="D1201" s="104" t="s">
        <v>2356</v>
      </c>
      <c r="E1201" s="33" t="s">
        <v>211</v>
      </c>
      <c r="F1201" s="33"/>
      <c r="G1201" s="33" t="s">
        <v>212</v>
      </c>
      <c r="H1201" s="131">
        <v>36</v>
      </c>
      <c r="I1201" s="35">
        <v>0.02</v>
      </c>
      <c r="J1201" s="126">
        <f t="shared" si="36"/>
        <v>35.28</v>
      </c>
    </row>
    <row r="1202" spans="1:10" ht="204.75">
      <c r="A1202" s="33">
        <f t="shared" si="37"/>
        <v>1198</v>
      </c>
      <c r="B1202" s="33" t="s">
        <v>208</v>
      </c>
      <c r="C1202" s="33" t="s">
        <v>2469</v>
      </c>
      <c r="D1202" s="104" t="s">
        <v>2356</v>
      </c>
      <c r="E1202" s="33" t="s">
        <v>211</v>
      </c>
      <c r="F1202" s="33"/>
      <c r="G1202" s="33" t="s">
        <v>212</v>
      </c>
      <c r="H1202" s="131">
        <v>45</v>
      </c>
      <c r="I1202" s="35">
        <v>0.02</v>
      </c>
      <c r="J1202" s="126">
        <f t="shared" si="36"/>
        <v>44.1</v>
      </c>
    </row>
    <row r="1203" spans="1:10" ht="204.75">
      <c r="A1203" s="33">
        <f t="shared" si="37"/>
        <v>1199</v>
      </c>
      <c r="B1203" s="33" t="s">
        <v>208</v>
      </c>
      <c r="C1203" s="33" t="s">
        <v>2470</v>
      </c>
      <c r="D1203" s="104" t="s">
        <v>2356</v>
      </c>
      <c r="E1203" s="33" t="s">
        <v>211</v>
      </c>
      <c r="F1203" s="33"/>
      <c r="G1203" s="33" t="s">
        <v>212</v>
      </c>
      <c r="H1203" s="131">
        <v>49</v>
      </c>
      <c r="I1203" s="35">
        <v>0.02</v>
      </c>
      <c r="J1203" s="126">
        <f t="shared" si="36"/>
        <v>48.019999999999996</v>
      </c>
    </row>
    <row r="1204" spans="1:10" ht="204.75">
      <c r="A1204" s="33">
        <f t="shared" si="37"/>
        <v>1200</v>
      </c>
      <c r="B1204" s="33" t="s">
        <v>208</v>
      </c>
      <c r="C1204" s="33" t="s">
        <v>2471</v>
      </c>
      <c r="D1204" s="104" t="s">
        <v>2356</v>
      </c>
      <c r="E1204" s="33" t="s">
        <v>211</v>
      </c>
      <c r="F1204" s="33"/>
      <c r="G1204" s="33" t="s">
        <v>212</v>
      </c>
      <c r="H1204" s="131">
        <v>59</v>
      </c>
      <c r="I1204" s="35">
        <v>0.02</v>
      </c>
      <c r="J1204" s="126">
        <f t="shared" si="36"/>
        <v>57.82</v>
      </c>
    </row>
    <row r="1205" spans="1:10" ht="204.75">
      <c r="A1205" s="33">
        <f t="shared" si="37"/>
        <v>1201</v>
      </c>
      <c r="B1205" s="33" t="s">
        <v>208</v>
      </c>
      <c r="C1205" s="33" t="s">
        <v>2472</v>
      </c>
      <c r="D1205" s="104" t="s">
        <v>2356</v>
      </c>
      <c r="E1205" s="33" t="s">
        <v>211</v>
      </c>
      <c r="F1205" s="33"/>
      <c r="G1205" s="33" t="s">
        <v>212</v>
      </c>
      <c r="H1205" s="131">
        <v>59</v>
      </c>
      <c r="I1205" s="35">
        <v>0.02</v>
      </c>
      <c r="J1205" s="126">
        <f t="shared" si="36"/>
        <v>57.82</v>
      </c>
    </row>
    <row r="1206" spans="1:10" ht="204.75">
      <c r="A1206" s="33">
        <f t="shared" si="37"/>
        <v>1202</v>
      </c>
      <c r="B1206" s="33" t="s">
        <v>208</v>
      </c>
      <c r="C1206" s="33" t="s">
        <v>2473</v>
      </c>
      <c r="D1206" s="104" t="s">
        <v>2356</v>
      </c>
      <c r="E1206" s="33" t="s">
        <v>211</v>
      </c>
      <c r="F1206" s="33"/>
      <c r="G1206" s="33" t="s">
        <v>212</v>
      </c>
      <c r="H1206" s="131">
        <v>69</v>
      </c>
      <c r="I1206" s="35">
        <v>0.02</v>
      </c>
      <c r="J1206" s="126">
        <f t="shared" si="36"/>
        <v>67.62</v>
      </c>
    </row>
    <row r="1207" spans="1:10" ht="204.75">
      <c r="A1207" s="33">
        <f t="shared" si="37"/>
        <v>1203</v>
      </c>
      <c r="B1207" s="33" t="s">
        <v>208</v>
      </c>
      <c r="C1207" s="33" t="s">
        <v>2474</v>
      </c>
      <c r="D1207" s="104" t="s">
        <v>2356</v>
      </c>
      <c r="E1207" s="33" t="s">
        <v>211</v>
      </c>
      <c r="F1207" s="33"/>
      <c r="G1207" s="33" t="s">
        <v>212</v>
      </c>
      <c r="H1207" s="131">
        <v>38</v>
      </c>
      <c r="I1207" s="35">
        <v>0.02</v>
      </c>
      <c r="J1207" s="126">
        <f t="shared" si="36"/>
        <v>37.24</v>
      </c>
    </row>
    <row r="1208" spans="1:10" ht="204.75">
      <c r="A1208" s="33">
        <f t="shared" si="37"/>
        <v>1204</v>
      </c>
      <c r="B1208" s="33" t="s">
        <v>208</v>
      </c>
      <c r="C1208" s="33" t="s">
        <v>2475</v>
      </c>
      <c r="D1208" s="104" t="s">
        <v>2356</v>
      </c>
      <c r="E1208" s="33" t="s">
        <v>211</v>
      </c>
      <c r="F1208" s="33"/>
      <c r="G1208" s="33" t="s">
        <v>212</v>
      </c>
      <c r="H1208" s="131">
        <v>45</v>
      </c>
      <c r="I1208" s="35">
        <v>0.02</v>
      </c>
      <c r="J1208" s="126">
        <f t="shared" si="36"/>
        <v>44.1</v>
      </c>
    </row>
    <row r="1209" spans="1:10" ht="204.75">
      <c r="A1209" s="33">
        <f t="shared" si="37"/>
        <v>1205</v>
      </c>
      <c r="B1209" s="33" t="s">
        <v>208</v>
      </c>
      <c r="C1209" s="33" t="s">
        <v>2476</v>
      </c>
      <c r="D1209" s="104" t="s">
        <v>2356</v>
      </c>
      <c r="E1209" s="33" t="s">
        <v>211</v>
      </c>
      <c r="F1209" s="33"/>
      <c r="G1209" s="33" t="s">
        <v>212</v>
      </c>
      <c r="H1209" s="131">
        <v>70</v>
      </c>
      <c r="I1209" s="35">
        <v>0.02</v>
      </c>
      <c r="J1209" s="126">
        <f t="shared" si="36"/>
        <v>68.599999999999994</v>
      </c>
    </row>
    <row r="1210" spans="1:10" ht="204.75">
      <c r="A1210" s="33">
        <f t="shared" si="37"/>
        <v>1206</v>
      </c>
      <c r="B1210" s="33" t="s">
        <v>208</v>
      </c>
      <c r="C1210" s="33" t="s">
        <v>2477</v>
      </c>
      <c r="D1210" s="104" t="s">
        <v>2356</v>
      </c>
      <c r="E1210" s="33" t="s">
        <v>211</v>
      </c>
      <c r="F1210" s="33"/>
      <c r="G1210" s="33" t="s">
        <v>212</v>
      </c>
      <c r="H1210" s="131">
        <v>72</v>
      </c>
      <c r="I1210" s="35">
        <v>0.02</v>
      </c>
      <c r="J1210" s="126">
        <f t="shared" si="36"/>
        <v>70.56</v>
      </c>
    </row>
    <row r="1211" spans="1:10" ht="204.75">
      <c r="A1211" s="33">
        <f t="shared" si="37"/>
        <v>1207</v>
      </c>
      <c r="B1211" s="33" t="s">
        <v>208</v>
      </c>
      <c r="C1211" s="33" t="s">
        <v>2478</v>
      </c>
      <c r="D1211" s="104" t="s">
        <v>2356</v>
      </c>
      <c r="E1211" s="33" t="s">
        <v>211</v>
      </c>
      <c r="F1211" s="33"/>
      <c r="G1211" s="33" t="s">
        <v>212</v>
      </c>
      <c r="H1211" s="131">
        <v>44</v>
      </c>
      <c r="I1211" s="35">
        <v>0.02</v>
      </c>
      <c r="J1211" s="126">
        <f t="shared" si="36"/>
        <v>43.12</v>
      </c>
    </row>
    <row r="1212" spans="1:10" ht="204.75">
      <c r="A1212" s="33">
        <f t="shared" si="37"/>
        <v>1208</v>
      </c>
      <c r="B1212" s="33" t="s">
        <v>208</v>
      </c>
      <c r="C1212" s="33" t="s">
        <v>2479</v>
      </c>
      <c r="D1212" s="104" t="s">
        <v>2356</v>
      </c>
      <c r="E1212" s="33" t="s">
        <v>211</v>
      </c>
      <c r="F1212" s="33"/>
      <c r="G1212" s="33" t="s">
        <v>212</v>
      </c>
      <c r="H1212" s="131">
        <v>39</v>
      </c>
      <c r="I1212" s="35">
        <v>0.02</v>
      </c>
      <c r="J1212" s="126">
        <f t="shared" si="36"/>
        <v>38.22</v>
      </c>
    </row>
    <row r="1213" spans="1:10" ht="204.75">
      <c r="A1213" s="33">
        <f t="shared" si="37"/>
        <v>1209</v>
      </c>
      <c r="B1213" s="33" t="s">
        <v>208</v>
      </c>
      <c r="C1213" s="33" t="s">
        <v>2480</v>
      </c>
      <c r="D1213" s="104" t="s">
        <v>2356</v>
      </c>
      <c r="E1213" s="33" t="s">
        <v>211</v>
      </c>
      <c r="F1213" s="33"/>
      <c r="G1213" s="33" t="s">
        <v>212</v>
      </c>
      <c r="H1213" s="131">
        <v>49</v>
      </c>
      <c r="I1213" s="35">
        <v>0.02</v>
      </c>
      <c r="J1213" s="126">
        <f t="shared" si="36"/>
        <v>48.019999999999996</v>
      </c>
    </row>
    <row r="1214" spans="1:10" ht="204.75">
      <c r="A1214" s="33">
        <f t="shared" si="37"/>
        <v>1210</v>
      </c>
      <c r="B1214" s="33" t="s">
        <v>208</v>
      </c>
      <c r="C1214" s="33" t="s">
        <v>2481</v>
      </c>
      <c r="D1214" s="104" t="s">
        <v>2356</v>
      </c>
      <c r="E1214" s="33" t="s">
        <v>211</v>
      </c>
      <c r="F1214" s="33"/>
      <c r="G1214" s="33" t="s">
        <v>212</v>
      </c>
      <c r="H1214" s="131">
        <v>59</v>
      </c>
      <c r="I1214" s="35">
        <v>0.02</v>
      </c>
      <c r="J1214" s="126">
        <f t="shared" si="36"/>
        <v>57.82</v>
      </c>
    </row>
    <row r="1215" spans="1:10" ht="204.75">
      <c r="A1215" s="33">
        <f t="shared" si="37"/>
        <v>1211</v>
      </c>
      <c r="B1215" s="33" t="s">
        <v>208</v>
      </c>
      <c r="C1215" s="33" t="s">
        <v>2482</v>
      </c>
      <c r="D1215" s="104" t="s">
        <v>2356</v>
      </c>
      <c r="E1215" s="33" t="s">
        <v>211</v>
      </c>
      <c r="F1215" s="33"/>
      <c r="G1215" s="33" t="s">
        <v>212</v>
      </c>
      <c r="H1215" s="131">
        <v>44</v>
      </c>
      <c r="I1215" s="35">
        <v>0.02</v>
      </c>
      <c r="J1215" s="126">
        <f t="shared" si="36"/>
        <v>43.12</v>
      </c>
    </row>
    <row r="1216" spans="1:10" ht="204.75">
      <c r="A1216" s="33">
        <f t="shared" si="37"/>
        <v>1212</v>
      </c>
      <c r="B1216" s="33" t="s">
        <v>208</v>
      </c>
      <c r="C1216" s="33" t="s">
        <v>2483</v>
      </c>
      <c r="D1216" s="104" t="s">
        <v>2356</v>
      </c>
      <c r="E1216" s="33" t="s">
        <v>211</v>
      </c>
      <c r="F1216" s="33"/>
      <c r="G1216" s="33" t="s">
        <v>212</v>
      </c>
      <c r="H1216" s="131">
        <v>54</v>
      </c>
      <c r="I1216" s="35">
        <v>0.02</v>
      </c>
      <c r="J1216" s="126">
        <f t="shared" si="36"/>
        <v>52.92</v>
      </c>
    </row>
    <row r="1217" spans="1:10" ht="204.75">
      <c r="A1217" s="33">
        <f t="shared" si="37"/>
        <v>1213</v>
      </c>
      <c r="B1217" s="33" t="s">
        <v>208</v>
      </c>
      <c r="C1217" s="33" t="s">
        <v>2484</v>
      </c>
      <c r="D1217" s="104" t="s">
        <v>2356</v>
      </c>
      <c r="E1217" s="33" t="s">
        <v>211</v>
      </c>
      <c r="F1217" s="33"/>
      <c r="G1217" s="33" t="s">
        <v>212</v>
      </c>
      <c r="H1217" s="131">
        <v>60</v>
      </c>
      <c r="I1217" s="35">
        <v>0.02</v>
      </c>
      <c r="J1217" s="126">
        <f t="shared" si="36"/>
        <v>58.8</v>
      </c>
    </row>
    <row r="1218" spans="1:10" ht="204.75">
      <c r="A1218" s="33">
        <f t="shared" si="37"/>
        <v>1214</v>
      </c>
      <c r="B1218" s="33" t="s">
        <v>208</v>
      </c>
      <c r="C1218" s="33" t="s">
        <v>2485</v>
      </c>
      <c r="D1218" s="104" t="s">
        <v>2356</v>
      </c>
      <c r="E1218" s="33" t="s">
        <v>211</v>
      </c>
      <c r="F1218" s="33"/>
      <c r="G1218" s="33" t="s">
        <v>212</v>
      </c>
      <c r="H1218" s="131">
        <v>70</v>
      </c>
      <c r="I1218" s="35">
        <v>0.02</v>
      </c>
      <c r="J1218" s="126">
        <f t="shared" si="36"/>
        <v>68.599999999999994</v>
      </c>
    </row>
    <row r="1219" spans="1:10" ht="204.75">
      <c r="A1219" s="33">
        <f t="shared" si="37"/>
        <v>1215</v>
      </c>
      <c r="B1219" s="33" t="s">
        <v>208</v>
      </c>
      <c r="C1219" s="33" t="s">
        <v>2486</v>
      </c>
      <c r="D1219" s="104" t="s">
        <v>2356</v>
      </c>
      <c r="E1219" s="33" t="s">
        <v>211</v>
      </c>
      <c r="F1219" s="33"/>
      <c r="G1219" s="33" t="s">
        <v>212</v>
      </c>
      <c r="H1219" s="131">
        <v>72</v>
      </c>
      <c r="I1219" s="35">
        <v>0.02</v>
      </c>
      <c r="J1219" s="126">
        <f t="shared" si="36"/>
        <v>70.56</v>
      </c>
    </row>
    <row r="1220" spans="1:10" ht="204.75">
      <c r="A1220" s="33">
        <f t="shared" si="37"/>
        <v>1216</v>
      </c>
      <c r="B1220" s="33" t="s">
        <v>208</v>
      </c>
      <c r="C1220" s="33" t="s">
        <v>2487</v>
      </c>
      <c r="D1220" s="104" t="s">
        <v>2356</v>
      </c>
      <c r="E1220" s="33" t="s">
        <v>211</v>
      </c>
      <c r="F1220" s="33"/>
      <c r="G1220" s="33" t="s">
        <v>212</v>
      </c>
      <c r="H1220" s="131">
        <v>81</v>
      </c>
      <c r="I1220" s="35">
        <v>0.02</v>
      </c>
      <c r="J1220" s="126">
        <f t="shared" si="36"/>
        <v>79.38</v>
      </c>
    </row>
    <row r="1221" spans="1:10" ht="204.75">
      <c r="A1221" s="33">
        <f t="shared" si="37"/>
        <v>1217</v>
      </c>
      <c r="B1221" s="33" t="s">
        <v>208</v>
      </c>
      <c r="C1221" s="33" t="s">
        <v>2488</v>
      </c>
      <c r="D1221" s="104" t="s">
        <v>2356</v>
      </c>
      <c r="E1221" s="33" t="s">
        <v>211</v>
      </c>
      <c r="F1221" s="33"/>
      <c r="G1221" s="33" t="s">
        <v>212</v>
      </c>
      <c r="H1221" s="131">
        <v>81</v>
      </c>
      <c r="I1221" s="35">
        <v>0.02</v>
      </c>
      <c r="J1221" s="126">
        <f t="shared" si="36"/>
        <v>79.38</v>
      </c>
    </row>
    <row r="1222" spans="1:10" ht="204.75">
      <c r="A1222" s="33">
        <f t="shared" si="37"/>
        <v>1218</v>
      </c>
      <c r="B1222" s="33" t="s">
        <v>208</v>
      </c>
      <c r="C1222" s="33" t="s">
        <v>2489</v>
      </c>
      <c r="D1222" s="104" t="s">
        <v>2356</v>
      </c>
      <c r="E1222" s="33" t="s">
        <v>211</v>
      </c>
      <c r="F1222" s="33"/>
      <c r="G1222" s="33" t="s">
        <v>212</v>
      </c>
      <c r="H1222" s="131">
        <v>27</v>
      </c>
      <c r="I1222" s="35">
        <v>0.02</v>
      </c>
      <c r="J1222" s="126">
        <f t="shared" ref="J1222:J1285" si="38">H1222*(1-I1222)</f>
        <v>26.46</v>
      </c>
    </row>
    <row r="1223" spans="1:10" ht="204.75">
      <c r="A1223" s="33">
        <f t="shared" ref="A1223:A1286" si="39">A1222+1</f>
        <v>1219</v>
      </c>
      <c r="B1223" s="33" t="s">
        <v>208</v>
      </c>
      <c r="C1223" s="33" t="s">
        <v>2490</v>
      </c>
      <c r="D1223" s="104" t="s">
        <v>2356</v>
      </c>
      <c r="E1223" s="33" t="s">
        <v>211</v>
      </c>
      <c r="F1223" s="33"/>
      <c r="G1223" s="33" t="s">
        <v>212</v>
      </c>
      <c r="H1223" s="131">
        <v>27</v>
      </c>
      <c r="I1223" s="35">
        <v>0.02</v>
      </c>
      <c r="J1223" s="126">
        <f t="shared" si="38"/>
        <v>26.46</v>
      </c>
    </row>
    <row r="1224" spans="1:10" ht="204.75">
      <c r="A1224" s="33">
        <f t="shared" si="39"/>
        <v>1220</v>
      </c>
      <c r="B1224" s="33" t="s">
        <v>208</v>
      </c>
      <c r="C1224" s="33" t="s">
        <v>2491</v>
      </c>
      <c r="D1224" s="104" t="s">
        <v>2356</v>
      </c>
      <c r="E1224" s="33" t="s">
        <v>211</v>
      </c>
      <c r="F1224" s="33"/>
      <c r="G1224" s="33" t="s">
        <v>212</v>
      </c>
      <c r="H1224" s="131">
        <v>33</v>
      </c>
      <c r="I1224" s="35">
        <v>0.02</v>
      </c>
      <c r="J1224" s="126">
        <f t="shared" si="38"/>
        <v>32.339999999999996</v>
      </c>
    </row>
    <row r="1225" spans="1:10" ht="204.75">
      <c r="A1225" s="33">
        <f t="shared" si="39"/>
        <v>1221</v>
      </c>
      <c r="B1225" s="33" t="s">
        <v>208</v>
      </c>
      <c r="C1225" s="33" t="s">
        <v>2492</v>
      </c>
      <c r="D1225" s="104" t="s">
        <v>2356</v>
      </c>
      <c r="E1225" s="33" t="s">
        <v>211</v>
      </c>
      <c r="F1225" s="33"/>
      <c r="G1225" s="33" t="s">
        <v>212</v>
      </c>
      <c r="H1225" s="131">
        <v>33</v>
      </c>
      <c r="I1225" s="35">
        <v>0.02</v>
      </c>
      <c r="J1225" s="126">
        <f t="shared" si="38"/>
        <v>32.339999999999996</v>
      </c>
    </row>
    <row r="1226" spans="1:10" ht="204.75">
      <c r="A1226" s="33">
        <f t="shared" si="39"/>
        <v>1222</v>
      </c>
      <c r="B1226" s="33" t="s">
        <v>208</v>
      </c>
      <c r="C1226" s="33" t="s">
        <v>2493</v>
      </c>
      <c r="D1226" s="104" t="s">
        <v>2356</v>
      </c>
      <c r="E1226" s="33" t="s">
        <v>211</v>
      </c>
      <c r="F1226" s="33"/>
      <c r="G1226" s="33" t="s">
        <v>212</v>
      </c>
      <c r="H1226" s="131">
        <v>39</v>
      </c>
      <c r="I1226" s="35">
        <v>0.02</v>
      </c>
      <c r="J1226" s="126">
        <f t="shared" si="38"/>
        <v>38.22</v>
      </c>
    </row>
    <row r="1227" spans="1:10" ht="204.75">
      <c r="A1227" s="33">
        <f t="shared" si="39"/>
        <v>1223</v>
      </c>
      <c r="B1227" s="33" t="s">
        <v>208</v>
      </c>
      <c r="C1227" s="33" t="s">
        <v>2494</v>
      </c>
      <c r="D1227" s="104" t="s">
        <v>2356</v>
      </c>
      <c r="E1227" s="33" t="s">
        <v>211</v>
      </c>
      <c r="F1227" s="33"/>
      <c r="G1227" s="33" t="s">
        <v>212</v>
      </c>
      <c r="H1227" s="131">
        <v>39</v>
      </c>
      <c r="I1227" s="35">
        <v>0.02</v>
      </c>
      <c r="J1227" s="126">
        <f t="shared" si="38"/>
        <v>38.22</v>
      </c>
    </row>
    <row r="1228" spans="1:10" ht="204.75">
      <c r="A1228" s="33">
        <f t="shared" si="39"/>
        <v>1224</v>
      </c>
      <c r="B1228" s="33" t="s">
        <v>208</v>
      </c>
      <c r="C1228" s="33" t="s">
        <v>2495</v>
      </c>
      <c r="D1228" s="104" t="s">
        <v>2356</v>
      </c>
      <c r="E1228" s="33" t="s">
        <v>211</v>
      </c>
      <c r="F1228" s="33"/>
      <c r="G1228" s="33" t="s">
        <v>212</v>
      </c>
      <c r="H1228" s="131">
        <v>36</v>
      </c>
      <c r="I1228" s="35">
        <v>0.02</v>
      </c>
      <c r="J1228" s="126">
        <f t="shared" si="38"/>
        <v>35.28</v>
      </c>
    </row>
    <row r="1229" spans="1:10" ht="204.75">
      <c r="A1229" s="33">
        <f t="shared" si="39"/>
        <v>1225</v>
      </c>
      <c r="B1229" s="33" t="s">
        <v>208</v>
      </c>
      <c r="C1229" s="33" t="s">
        <v>2496</v>
      </c>
      <c r="D1229" s="104" t="s">
        <v>2356</v>
      </c>
      <c r="E1229" s="33" t="s">
        <v>211</v>
      </c>
      <c r="F1229" s="33"/>
      <c r="G1229" s="33" t="s">
        <v>212</v>
      </c>
      <c r="H1229" s="131">
        <v>36</v>
      </c>
      <c r="I1229" s="35">
        <v>0.02</v>
      </c>
      <c r="J1229" s="126">
        <f t="shared" si="38"/>
        <v>35.28</v>
      </c>
    </row>
    <row r="1230" spans="1:10" ht="204.75">
      <c r="A1230" s="33">
        <f t="shared" si="39"/>
        <v>1226</v>
      </c>
      <c r="B1230" s="33" t="s">
        <v>208</v>
      </c>
      <c r="C1230" s="33" t="s">
        <v>2497</v>
      </c>
      <c r="D1230" s="104" t="s">
        <v>2356</v>
      </c>
      <c r="E1230" s="33" t="s">
        <v>211</v>
      </c>
      <c r="F1230" s="33"/>
      <c r="G1230" s="33" t="s">
        <v>212</v>
      </c>
      <c r="H1230" s="131">
        <v>29</v>
      </c>
      <c r="I1230" s="35">
        <v>0.02</v>
      </c>
      <c r="J1230" s="126">
        <f t="shared" si="38"/>
        <v>28.419999999999998</v>
      </c>
    </row>
    <row r="1231" spans="1:10" ht="204.75">
      <c r="A1231" s="33">
        <f t="shared" si="39"/>
        <v>1227</v>
      </c>
      <c r="B1231" s="33" t="s">
        <v>208</v>
      </c>
      <c r="C1231" s="33" t="s">
        <v>2498</v>
      </c>
      <c r="D1231" s="104" t="s">
        <v>2356</v>
      </c>
      <c r="E1231" s="33" t="s">
        <v>211</v>
      </c>
      <c r="F1231" s="33"/>
      <c r="G1231" s="33" t="s">
        <v>212</v>
      </c>
      <c r="H1231" s="131">
        <v>29</v>
      </c>
      <c r="I1231" s="35">
        <v>0.02</v>
      </c>
      <c r="J1231" s="126">
        <f t="shared" si="38"/>
        <v>28.419999999999998</v>
      </c>
    </row>
    <row r="1232" spans="1:10" ht="204.75">
      <c r="A1232" s="33">
        <f t="shared" si="39"/>
        <v>1228</v>
      </c>
      <c r="B1232" s="33" t="s">
        <v>208</v>
      </c>
      <c r="C1232" s="33" t="s">
        <v>2499</v>
      </c>
      <c r="D1232" s="104" t="s">
        <v>2356</v>
      </c>
      <c r="E1232" s="33" t="s">
        <v>211</v>
      </c>
      <c r="F1232" s="33"/>
      <c r="G1232" s="33" t="s">
        <v>212</v>
      </c>
      <c r="H1232" s="131">
        <v>34</v>
      </c>
      <c r="I1232" s="35">
        <v>0.02</v>
      </c>
      <c r="J1232" s="126">
        <f t="shared" si="38"/>
        <v>33.32</v>
      </c>
    </row>
    <row r="1233" spans="1:10" ht="204.75">
      <c r="A1233" s="33">
        <f t="shared" si="39"/>
        <v>1229</v>
      </c>
      <c r="B1233" s="33" t="s">
        <v>208</v>
      </c>
      <c r="C1233" s="33" t="s">
        <v>2500</v>
      </c>
      <c r="D1233" s="104" t="s">
        <v>2356</v>
      </c>
      <c r="E1233" s="33" t="s">
        <v>211</v>
      </c>
      <c r="F1233" s="33"/>
      <c r="G1233" s="33" t="s">
        <v>212</v>
      </c>
      <c r="H1233" s="131">
        <v>33</v>
      </c>
      <c r="I1233" s="35">
        <v>0.02</v>
      </c>
      <c r="J1233" s="126">
        <f t="shared" si="38"/>
        <v>32.339999999999996</v>
      </c>
    </row>
    <row r="1234" spans="1:10" ht="204.75">
      <c r="A1234" s="33">
        <f t="shared" si="39"/>
        <v>1230</v>
      </c>
      <c r="B1234" s="33" t="s">
        <v>208</v>
      </c>
      <c r="C1234" s="33" t="s">
        <v>2501</v>
      </c>
      <c r="D1234" s="104" t="s">
        <v>2356</v>
      </c>
      <c r="E1234" s="33" t="s">
        <v>211</v>
      </c>
      <c r="F1234" s="33"/>
      <c r="G1234" s="33" t="s">
        <v>212</v>
      </c>
      <c r="H1234" s="131">
        <v>36</v>
      </c>
      <c r="I1234" s="35">
        <v>0.02</v>
      </c>
      <c r="J1234" s="126">
        <f t="shared" si="38"/>
        <v>35.28</v>
      </c>
    </row>
    <row r="1235" spans="1:10" ht="204.75">
      <c r="A1235" s="33">
        <f t="shared" si="39"/>
        <v>1231</v>
      </c>
      <c r="B1235" s="33" t="s">
        <v>208</v>
      </c>
      <c r="C1235" s="33" t="s">
        <v>2502</v>
      </c>
      <c r="D1235" s="104" t="s">
        <v>2356</v>
      </c>
      <c r="E1235" s="33" t="s">
        <v>211</v>
      </c>
      <c r="F1235" s="33"/>
      <c r="G1235" s="33" t="s">
        <v>212</v>
      </c>
      <c r="H1235" s="131">
        <v>36</v>
      </c>
      <c r="I1235" s="35">
        <v>0.02</v>
      </c>
      <c r="J1235" s="126">
        <f t="shared" si="38"/>
        <v>35.28</v>
      </c>
    </row>
    <row r="1236" spans="1:10" ht="204.75">
      <c r="A1236" s="33">
        <f t="shared" si="39"/>
        <v>1232</v>
      </c>
      <c r="B1236" s="33" t="s">
        <v>208</v>
      </c>
      <c r="C1236" s="33" t="s">
        <v>2503</v>
      </c>
      <c r="D1236" s="104" t="s">
        <v>2356</v>
      </c>
      <c r="E1236" s="33" t="s">
        <v>211</v>
      </c>
      <c r="F1236" s="33"/>
      <c r="G1236" s="33" t="s">
        <v>212</v>
      </c>
      <c r="H1236" s="131">
        <v>128</v>
      </c>
      <c r="I1236" s="35">
        <v>0.02</v>
      </c>
      <c r="J1236" s="126">
        <f t="shared" si="38"/>
        <v>125.44</v>
      </c>
    </row>
    <row r="1237" spans="1:10" ht="204.75">
      <c r="A1237" s="33">
        <f t="shared" si="39"/>
        <v>1233</v>
      </c>
      <c r="B1237" s="33" t="s">
        <v>208</v>
      </c>
      <c r="C1237" s="33" t="s">
        <v>2504</v>
      </c>
      <c r="D1237" s="104" t="s">
        <v>2356</v>
      </c>
      <c r="E1237" s="33" t="s">
        <v>211</v>
      </c>
      <c r="F1237" s="33"/>
      <c r="G1237" s="33" t="s">
        <v>212</v>
      </c>
      <c r="H1237" s="131">
        <v>160</v>
      </c>
      <c r="I1237" s="35">
        <v>0.02</v>
      </c>
      <c r="J1237" s="126">
        <f t="shared" si="38"/>
        <v>156.80000000000001</v>
      </c>
    </row>
    <row r="1238" spans="1:10" ht="204.75">
      <c r="A1238" s="33">
        <f t="shared" si="39"/>
        <v>1234</v>
      </c>
      <c r="B1238" s="33" t="s">
        <v>208</v>
      </c>
      <c r="C1238" s="33" t="s">
        <v>2505</v>
      </c>
      <c r="D1238" s="104" t="s">
        <v>2356</v>
      </c>
      <c r="E1238" s="33" t="s">
        <v>211</v>
      </c>
      <c r="F1238" s="33"/>
      <c r="G1238" s="33" t="s">
        <v>212</v>
      </c>
      <c r="H1238" s="131">
        <v>128</v>
      </c>
      <c r="I1238" s="35">
        <v>0.02</v>
      </c>
      <c r="J1238" s="126">
        <f t="shared" si="38"/>
        <v>125.44</v>
      </c>
    </row>
    <row r="1239" spans="1:10" ht="204.75">
      <c r="A1239" s="33">
        <f t="shared" si="39"/>
        <v>1235</v>
      </c>
      <c r="B1239" s="33" t="s">
        <v>208</v>
      </c>
      <c r="C1239" s="33" t="s">
        <v>2506</v>
      </c>
      <c r="D1239" s="104" t="s">
        <v>2356</v>
      </c>
      <c r="E1239" s="33" t="s">
        <v>211</v>
      </c>
      <c r="F1239" s="33"/>
      <c r="G1239" s="33" t="s">
        <v>212</v>
      </c>
      <c r="H1239" s="131">
        <v>128</v>
      </c>
      <c r="I1239" s="35">
        <v>0.02</v>
      </c>
      <c r="J1239" s="126">
        <f t="shared" si="38"/>
        <v>125.44</v>
      </c>
    </row>
    <row r="1240" spans="1:10" ht="204.75">
      <c r="A1240" s="33">
        <f t="shared" si="39"/>
        <v>1236</v>
      </c>
      <c r="B1240" s="33" t="s">
        <v>208</v>
      </c>
      <c r="C1240" s="33" t="s">
        <v>2507</v>
      </c>
      <c r="D1240" s="104" t="s">
        <v>2356</v>
      </c>
      <c r="E1240" s="33" t="s">
        <v>211</v>
      </c>
      <c r="F1240" s="33"/>
      <c r="G1240" s="33" t="s">
        <v>212</v>
      </c>
      <c r="H1240" s="131">
        <v>160</v>
      </c>
      <c r="I1240" s="35">
        <v>0.02</v>
      </c>
      <c r="J1240" s="126">
        <f t="shared" si="38"/>
        <v>156.80000000000001</v>
      </c>
    </row>
    <row r="1241" spans="1:10" ht="204.75">
      <c r="A1241" s="33">
        <f t="shared" si="39"/>
        <v>1237</v>
      </c>
      <c r="B1241" s="33" t="s">
        <v>208</v>
      </c>
      <c r="C1241" s="33" t="s">
        <v>2508</v>
      </c>
      <c r="D1241" s="104" t="s">
        <v>2356</v>
      </c>
      <c r="E1241" s="33" t="s">
        <v>211</v>
      </c>
      <c r="F1241" s="33"/>
      <c r="G1241" s="33" t="s">
        <v>212</v>
      </c>
      <c r="H1241" s="131">
        <v>24</v>
      </c>
      <c r="I1241" s="35">
        <v>0.02</v>
      </c>
      <c r="J1241" s="126">
        <f t="shared" si="38"/>
        <v>23.52</v>
      </c>
    </row>
    <row r="1242" spans="1:10" ht="204.75">
      <c r="A1242" s="33">
        <f t="shared" si="39"/>
        <v>1238</v>
      </c>
      <c r="B1242" s="33" t="s">
        <v>208</v>
      </c>
      <c r="C1242" s="33" t="s">
        <v>2509</v>
      </c>
      <c r="D1242" s="104" t="s">
        <v>2356</v>
      </c>
      <c r="E1242" s="33" t="s">
        <v>211</v>
      </c>
      <c r="F1242" s="33"/>
      <c r="G1242" s="33" t="s">
        <v>212</v>
      </c>
      <c r="H1242" s="131">
        <v>78</v>
      </c>
      <c r="I1242" s="35">
        <v>0.02</v>
      </c>
      <c r="J1242" s="126">
        <f t="shared" si="38"/>
        <v>76.44</v>
      </c>
    </row>
    <row r="1243" spans="1:10" ht="204.75">
      <c r="A1243" s="33">
        <f t="shared" si="39"/>
        <v>1239</v>
      </c>
      <c r="B1243" s="33" t="s">
        <v>208</v>
      </c>
      <c r="C1243" s="33" t="s">
        <v>2510</v>
      </c>
      <c r="D1243" s="104" t="s">
        <v>2356</v>
      </c>
      <c r="E1243" s="33" t="s">
        <v>211</v>
      </c>
      <c r="F1243" s="33"/>
      <c r="G1243" s="33" t="s">
        <v>212</v>
      </c>
      <c r="H1243" s="131">
        <v>24</v>
      </c>
      <c r="I1243" s="35">
        <v>0.02</v>
      </c>
      <c r="J1243" s="126">
        <f t="shared" si="38"/>
        <v>23.52</v>
      </c>
    </row>
    <row r="1244" spans="1:10" ht="204.75">
      <c r="A1244" s="33">
        <f t="shared" si="39"/>
        <v>1240</v>
      </c>
      <c r="B1244" s="33" t="s">
        <v>208</v>
      </c>
      <c r="C1244" s="33" t="s">
        <v>2511</v>
      </c>
      <c r="D1244" s="104" t="s">
        <v>2356</v>
      </c>
      <c r="E1244" s="33" t="s">
        <v>211</v>
      </c>
      <c r="F1244" s="33"/>
      <c r="G1244" s="33" t="s">
        <v>212</v>
      </c>
      <c r="H1244" s="131">
        <v>24</v>
      </c>
      <c r="I1244" s="35">
        <v>0.02</v>
      </c>
      <c r="J1244" s="126">
        <f t="shared" si="38"/>
        <v>23.52</v>
      </c>
    </row>
    <row r="1245" spans="1:10" ht="204.75">
      <c r="A1245" s="33">
        <f t="shared" si="39"/>
        <v>1241</v>
      </c>
      <c r="B1245" s="33" t="s">
        <v>208</v>
      </c>
      <c r="C1245" s="33" t="s">
        <v>2512</v>
      </c>
      <c r="D1245" s="104" t="s">
        <v>2356</v>
      </c>
      <c r="E1245" s="33" t="s">
        <v>211</v>
      </c>
      <c r="F1245" s="33"/>
      <c r="G1245" s="33" t="s">
        <v>212</v>
      </c>
      <c r="H1245" s="131">
        <v>30</v>
      </c>
      <c r="I1245" s="35">
        <v>0.02</v>
      </c>
      <c r="J1245" s="126">
        <f t="shared" si="38"/>
        <v>29.4</v>
      </c>
    </row>
    <row r="1246" spans="1:10" ht="204.75">
      <c r="A1246" s="33">
        <f t="shared" si="39"/>
        <v>1242</v>
      </c>
      <c r="B1246" s="33" t="s">
        <v>208</v>
      </c>
      <c r="C1246" s="33" t="s">
        <v>2513</v>
      </c>
      <c r="D1246" s="104" t="s">
        <v>2356</v>
      </c>
      <c r="E1246" s="33" t="s">
        <v>211</v>
      </c>
      <c r="F1246" s="33"/>
      <c r="G1246" s="33" t="s">
        <v>212</v>
      </c>
      <c r="H1246" s="131">
        <v>21</v>
      </c>
      <c r="I1246" s="35">
        <v>0.02</v>
      </c>
      <c r="J1246" s="126">
        <f t="shared" si="38"/>
        <v>20.58</v>
      </c>
    </row>
    <row r="1247" spans="1:10" ht="204.75">
      <c r="A1247" s="33">
        <f t="shared" si="39"/>
        <v>1243</v>
      </c>
      <c r="B1247" s="33" t="s">
        <v>208</v>
      </c>
      <c r="C1247" s="33" t="s">
        <v>2514</v>
      </c>
      <c r="D1247" s="104" t="s">
        <v>2356</v>
      </c>
      <c r="E1247" s="33" t="s">
        <v>211</v>
      </c>
      <c r="F1247" s="33"/>
      <c r="G1247" s="33" t="s">
        <v>212</v>
      </c>
      <c r="H1247" s="131">
        <v>36</v>
      </c>
      <c r="I1247" s="35">
        <v>0.02</v>
      </c>
      <c r="J1247" s="126">
        <f t="shared" si="38"/>
        <v>35.28</v>
      </c>
    </row>
    <row r="1248" spans="1:10" ht="204.75">
      <c r="A1248" s="33">
        <f t="shared" si="39"/>
        <v>1244</v>
      </c>
      <c r="B1248" s="33" t="s">
        <v>208</v>
      </c>
      <c r="C1248" s="33" t="s">
        <v>2515</v>
      </c>
      <c r="D1248" s="104" t="s">
        <v>2356</v>
      </c>
      <c r="E1248" s="33" t="s">
        <v>211</v>
      </c>
      <c r="F1248" s="33"/>
      <c r="G1248" s="33" t="s">
        <v>212</v>
      </c>
      <c r="H1248" s="131">
        <v>48</v>
      </c>
      <c r="I1248" s="35">
        <v>0.02</v>
      </c>
      <c r="J1248" s="126">
        <f t="shared" si="38"/>
        <v>47.04</v>
      </c>
    </row>
    <row r="1249" spans="1:10" ht="204.75">
      <c r="A1249" s="33">
        <f t="shared" si="39"/>
        <v>1245</v>
      </c>
      <c r="B1249" s="33" t="s">
        <v>208</v>
      </c>
      <c r="C1249" s="33" t="s">
        <v>2516</v>
      </c>
      <c r="D1249" s="104" t="s">
        <v>2356</v>
      </c>
      <c r="E1249" s="33" t="s">
        <v>211</v>
      </c>
      <c r="F1249" s="33"/>
      <c r="G1249" s="33" t="s">
        <v>212</v>
      </c>
      <c r="H1249" s="131">
        <v>48</v>
      </c>
      <c r="I1249" s="35">
        <v>0.02</v>
      </c>
      <c r="J1249" s="126">
        <f t="shared" si="38"/>
        <v>47.04</v>
      </c>
    </row>
    <row r="1250" spans="1:10" ht="204.75">
      <c r="A1250" s="33">
        <f t="shared" si="39"/>
        <v>1246</v>
      </c>
      <c r="B1250" s="33" t="s">
        <v>208</v>
      </c>
      <c r="C1250" s="33" t="s">
        <v>2517</v>
      </c>
      <c r="D1250" s="104" t="s">
        <v>2356</v>
      </c>
      <c r="E1250" s="33" t="s">
        <v>211</v>
      </c>
      <c r="F1250" s="33"/>
      <c r="G1250" s="33" t="s">
        <v>212</v>
      </c>
      <c r="H1250" s="131">
        <v>48</v>
      </c>
      <c r="I1250" s="35">
        <v>0.02</v>
      </c>
      <c r="J1250" s="126">
        <f t="shared" si="38"/>
        <v>47.04</v>
      </c>
    </row>
    <row r="1251" spans="1:10" ht="204.75">
      <c r="A1251" s="33">
        <f t="shared" si="39"/>
        <v>1247</v>
      </c>
      <c r="B1251" s="33" t="s">
        <v>208</v>
      </c>
      <c r="C1251" s="33" t="s">
        <v>2518</v>
      </c>
      <c r="D1251" s="104" t="s">
        <v>2356</v>
      </c>
      <c r="E1251" s="33" t="s">
        <v>211</v>
      </c>
      <c r="F1251" s="33"/>
      <c r="G1251" s="33" t="s">
        <v>212</v>
      </c>
      <c r="H1251" s="131">
        <v>48</v>
      </c>
      <c r="I1251" s="35">
        <v>0.02</v>
      </c>
      <c r="J1251" s="126">
        <f t="shared" si="38"/>
        <v>47.04</v>
      </c>
    </row>
    <row r="1252" spans="1:10" ht="204.75">
      <c r="A1252" s="33">
        <f t="shared" si="39"/>
        <v>1248</v>
      </c>
      <c r="B1252" s="33" t="s">
        <v>208</v>
      </c>
      <c r="C1252" s="33" t="s">
        <v>2519</v>
      </c>
      <c r="D1252" s="104" t="s">
        <v>2356</v>
      </c>
      <c r="E1252" s="33" t="s">
        <v>211</v>
      </c>
      <c r="F1252" s="33"/>
      <c r="G1252" s="33" t="s">
        <v>212</v>
      </c>
      <c r="H1252" s="131">
        <v>49</v>
      </c>
      <c r="I1252" s="35">
        <v>0.02</v>
      </c>
      <c r="J1252" s="126">
        <f t="shared" si="38"/>
        <v>48.019999999999996</v>
      </c>
    </row>
    <row r="1253" spans="1:10" ht="204.75">
      <c r="A1253" s="33">
        <f t="shared" si="39"/>
        <v>1249</v>
      </c>
      <c r="B1253" s="33" t="s">
        <v>208</v>
      </c>
      <c r="C1253" s="33" t="s">
        <v>2520</v>
      </c>
      <c r="D1253" s="104" t="s">
        <v>2356</v>
      </c>
      <c r="E1253" s="33" t="s">
        <v>211</v>
      </c>
      <c r="F1253" s="33"/>
      <c r="G1253" s="33" t="s">
        <v>212</v>
      </c>
      <c r="H1253" s="131">
        <v>36</v>
      </c>
      <c r="I1253" s="35">
        <v>0.02</v>
      </c>
      <c r="J1253" s="126">
        <f t="shared" si="38"/>
        <v>35.28</v>
      </c>
    </row>
    <row r="1254" spans="1:10" ht="204.75">
      <c r="A1254" s="33">
        <f t="shared" si="39"/>
        <v>1250</v>
      </c>
      <c r="B1254" s="33" t="s">
        <v>208</v>
      </c>
      <c r="C1254" s="33" t="s">
        <v>2521</v>
      </c>
      <c r="D1254" s="104" t="s">
        <v>2356</v>
      </c>
      <c r="E1254" s="33" t="s">
        <v>211</v>
      </c>
      <c r="F1254" s="33"/>
      <c r="G1254" s="33" t="s">
        <v>212</v>
      </c>
      <c r="H1254" s="131">
        <v>36</v>
      </c>
      <c r="I1254" s="35">
        <v>0.02</v>
      </c>
      <c r="J1254" s="126">
        <f t="shared" si="38"/>
        <v>35.28</v>
      </c>
    </row>
    <row r="1255" spans="1:10" ht="204.75">
      <c r="A1255" s="33">
        <f t="shared" si="39"/>
        <v>1251</v>
      </c>
      <c r="B1255" s="33" t="s">
        <v>208</v>
      </c>
      <c r="C1255" s="33" t="s">
        <v>2522</v>
      </c>
      <c r="D1255" s="104" t="s">
        <v>2356</v>
      </c>
      <c r="E1255" s="33" t="s">
        <v>211</v>
      </c>
      <c r="F1255" s="33"/>
      <c r="G1255" s="33" t="s">
        <v>212</v>
      </c>
      <c r="H1255" s="131">
        <v>39</v>
      </c>
      <c r="I1255" s="35">
        <v>0.02</v>
      </c>
      <c r="J1255" s="126">
        <f t="shared" si="38"/>
        <v>38.22</v>
      </c>
    </row>
    <row r="1256" spans="1:10" ht="204.75">
      <c r="A1256" s="33">
        <f t="shared" si="39"/>
        <v>1252</v>
      </c>
      <c r="B1256" s="33" t="s">
        <v>208</v>
      </c>
      <c r="C1256" s="33" t="s">
        <v>2523</v>
      </c>
      <c r="D1256" s="104" t="s">
        <v>2356</v>
      </c>
      <c r="E1256" s="33" t="s">
        <v>211</v>
      </c>
      <c r="F1256" s="33"/>
      <c r="G1256" s="33" t="s">
        <v>212</v>
      </c>
      <c r="H1256" s="131">
        <v>60</v>
      </c>
      <c r="I1256" s="35">
        <v>0.02</v>
      </c>
      <c r="J1256" s="126">
        <f t="shared" si="38"/>
        <v>58.8</v>
      </c>
    </row>
    <row r="1257" spans="1:10" ht="204.75">
      <c r="A1257" s="33">
        <f t="shared" si="39"/>
        <v>1253</v>
      </c>
      <c r="B1257" s="33" t="s">
        <v>208</v>
      </c>
      <c r="C1257" s="33" t="s">
        <v>2524</v>
      </c>
      <c r="D1257" s="104" t="s">
        <v>2356</v>
      </c>
      <c r="E1257" s="33" t="s">
        <v>211</v>
      </c>
      <c r="F1257" s="33"/>
      <c r="G1257" s="33" t="s">
        <v>212</v>
      </c>
      <c r="H1257" s="131">
        <v>78</v>
      </c>
      <c r="I1257" s="35">
        <v>0.02</v>
      </c>
      <c r="J1257" s="126">
        <f t="shared" si="38"/>
        <v>76.44</v>
      </c>
    </row>
    <row r="1258" spans="1:10" ht="204.75">
      <c r="A1258" s="33">
        <f t="shared" si="39"/>
        <v>1254</v>
      </c>
      <c r="B1258" s="33" t="s">
        <v>208</v>
      </c>
      <c r="C1258" s="33" t="s">
        <v>2525</v>
      </c>
      <c r="D1258" s="104" t="s">
        <v>2356</v>
      </c>
      <c r="E1258" s="33" t="s">
        <v>211</v>
      </c>
      <c r="F1258" s="33"/>
      <c r="G1258" s="33" t="s">
        <v>212</v>
      </c>
      <c r="H1258" s="131">
        <v>72</v>
      </c>
      <c r="I1258" s="35">
        <v>0.02</v>
      </c>
      <c r="J1258" s="126">
        <f t="shared" si="38"/>
        <v>70.56</v>
      </c>
    </row>
    <row r="1259" spans="1:10" ht="204.75">
      <c r="A1259" s="33">
        <f t="shared" si="39"/>
        <v>1255</v>
      </c>
      <c r="B1259" s="33" t="s">
        <v>208</v>
      </c>
      <c r="C1259" s="33" t="s">
        <v>2526</v>
      </c>
      <c r="D1259" s="104" t="s">
        <v>2356</v>
      </c>
      <c r="E1259" s="33" t="s">
        <v>211</v>
      </c>
      <c r="F1259" s="33"/>
      <c r="G1259" s="33" t="s">
        <v>212</v>
      </c>
      <c r="H1259" s="131">
        <v>90</v>
      </c>
      <c r="I1259" s="35">
        <v>0.02</v>
      </c>
      <c r="J1259" s="126">
        <f t="shared" si="38"/>
        <v>88.2</v>
      </c>
    </row>
    <row r="1260" spans="1:10" ht="204.75">
      <c r="A1260" s="33">
        <f t="shared" si="39"/>
        <v>1256</v>
      </c>
      <c r="B1260" s="33" t="s">
        <v>208</v>
      </c>
      <c r="C1260" s="33" t="s">
        <v>2527</v>
      </c>
      <c r="D1260" s="104" t="s">
        <v>2356</v>
      </c>
      <c r="E1260" s="33" t="s">
        <v>211</v>
      </c>
      <c r="F1260" s="33"/>
      <c r="G1260" s="33" t="s">
        <v>212</v>
      </c>
      <c r="H1260" s="131">
        <v>84</v>
      </c>
      <c r="I1260" s="35">
        <v>0.02</v>
      </c>
      <c r="J1260" s="126">
        <f t="shared" si="38"/>
        <v>82.32</v>
      </c>
    </row>
    <row r="1261" spans="1:10" ht="204.75">
      <c r="A1261" s="33">
        <f t="shared" si="39"/>
        <v>1257</v>
      </c>
      <c r="B1261" s="33" t="s">
        <v>208</v>
      </c>
      <c r="C1261" s="33" t="s">
        <v>2528</v>
      </c>
      <c r="D1261" s="104" t="s">
        <v>2356</v>
      </c>
      <c r="E1261" s="33" t="s">
        <v>211</v>
      </c>
      <c r="F1261" s="33"/>
      <c r="G1261" s="33" t="s">
        <v>212</v>
      </c>
      <c r="H1261" s="131">
        <v>102</v>
      </c>
      <c r="I1261" s="35">
        <v>0.02</v>
      </c>
      <c r="J1261" s="126">
        <f t="shared" si="38"/>
        <v>99.96</v>
      </c>
    </row>
    <row r="1262" spans="1:10" ht="204.75">
      <c r="A1262" s="33">
        <f t="shared" si="39"/>
        <v>1258</v>
      </c>
      <c r="B1262" s="33" t="s">
        <v>208</v>
      </c>
      <c r="C1262" s="33" t="s">
        <v>2529</v>
      </c>
      <c r="D1262" s="104" t="s">
        <v>2356</v>
      </c>
      <c r="E1262" s="33" t="s">
        <v>211</v>
      </c>
      <c r="F1262" s="33"/>
      <c r="G1262" s="33" t="s">
        <v>212</v>
      </c>
      <c r="H1262" s="131">
        <v>354</v>
      </c>
      <c r="I1262" s="35">
        <v>0.02</v>
      </c>
      <c r="J1262" s="126">
        <f t="shared" si="38"/>
        <v>346.92</v>
      </c>
    </row>
    <row r="1263" spans="1:10" ht="204.75">
      <c r="A1263" s="33">
        <f t="shared" si="39"/>
        <v>1259</v>
      </c>
      <c r="B1263" s="33" t="s">
        <v>208</v>
      </c>
      <c r="C1263" s="33" t="s">
        <v>2530</v>
      </c>
      <c r="D1263" s="104" t="s">
        <v>2356</v>
      </c>
      <c r="E1263" s="33" t="s">
        <v>211</v>
      </c>
      <c r="F1263" s="33"/>
      <c r="G1263" s="33" t="s">
        <v>212</v>
      </c>
      <c r="H1263" s="131">
        <v>300</v>
      </c>
      <c r="I1263" s="35">
        <v>0.02</v>
      </c>
      <c r="J1263" s="126">
        <f t="shared" si="38"/>
        <v>294</v>
      </c>
    </row>
    <row r="1264" spans="1:10" ht="204.75">
      <c r="A1264" s="33">
        <f t="shared" si="39"/>
        <v>1260</v>
      </c>
      <c r="B1264" s="33" t="s">
        <v>208</v>
      </c>
      <c r="C1264" s="33" t="s">
        <v>2531</v>
      </c>
      <c r="D1264" s="104" t="s">
        <v>2356</v>
      </c>
      <c r="E1264" s="33" t="s">
        <v>211</v>
      </c>
      <c r="F1264" s="33"/>
      <c r="G1264" s="33" t="s">
        <v>212</v>
      </c>
      <c r="H1264" s="131">
        <v>354</v>
      </c>
      <c r="I1264" s="35">
        <v>0.02</v>
      </c>
      <c r="J1264" s="126">
        <f t="shared" si="38"/>
        <v>346.92</v>
      </c>
    </row>
    <row r="1265" spans="1:10" ht="204.75">
      <c r="A1265" s="33">
        <f t="shared" si="39"/>
        <v>1261</v>
      </c>
      <c r="B1265" s="33" t="s">
        <v>208</v>
      </c>
      <c r="C1265" s="33" t="s">
        <v>2532</v>
      </c>
      <c r="D1265" s="104" t="s">
        <v>2356</v>
      </c>
      <c r="E1265" s="33" t="s">
        <v>211</v>
      </c>
      <c r="F1265" s="33"/>
      <c r="G1265" s="33" t="s">
        <v>212</v>
      </c>
      <c r="H1265" s="131">
        <v>324</v>
      </c>
      <c r="I1265" s="35">
        <v>0.02</v>
      </c>
      <c r="J1265" s="126">
        <f t="shared" si="38"/>
        <v>317.52</v>
      </c>
    </row>
    <row r="1266" spans="1:10" ht="204.75">
      <c r="A1266" s="33">
        <f t="shared" si="39"/>
        <v>1262</v>
      </c>
      <c r="B1266" s="33" t="s">
        <v>208</v>
      </c>
      <c r="C1266" s="33" t="s">
        <v>2533</v>
      </c>
      <c r="D1266" s="104" t="s">
        <v>2356</v>
      </c>
      <c r="E1266" s="33" t="s">
        <v>211</v>
      </c>
      <c r="F1266" s="33"/>
      <c r="G1266" s="33" t="s">
        <v>212</v>
      </c>
      <c r="H1266" s="131">
        <v>519</v>
      </c>
      <c r="I1266" s="35">
        <v>0.02</v>
      </c>
      <c r="J1266" s="126">
        <f t="shared" si="38"/>
        <v>508.62</v>
      </c>
    </row>
    <row r="1267" spans="1:10" ht="204.75">
      <c r="A1267" s="33">
        <f t="shared" si="39"/>
        <v>1263</v>
      </c>
      <c r="B1267" s="33" t="s">
        <v>208</v>
      </c>
      <c r="C1267" s="33" t="s">
        <v>2534</v>
      </c>
      <c r="D1267" s="104" t="s">
        <v>2356</v>
      </c>
      <c r="E1267" s="33" t="s">
        <v>211</v>
      </c>
      <c r="F1267" s="33"/>
      <c r="G1267" s="33" t="s">
        <v>212</v>
      </c>
      <c r="H1267" s="131">
        <v>504</v>
      </c>
      <c r="I1267" s="35">
        <v>0.02</v>
      </c>
      <c r="J1267" s="126">
        <f t="shared" si="38"/>
        <v>493.92</v>
      </c>
    </row>
    <row r="1268" spans="1:10" ht="204.75">
      <c r="A1268" s="33">
        <f t="shared" si="39"/>
        <v>1264</v>
      </c>
      <c r="B1268" s="33" t="s">
        <v>208</v>
      </c>
      <c r="C1268" s="33" t="s">
        <v>2535</v>
      </c>
      <c r="D1268" s="104" t="s">
        <v>2356</v>
      </c>
      <c r="E1268" s="33" t="s">
        <v>211</v>
      </c>
      <c r="F1268" s="33"/>
      <c r="G1268" s="33" t="s">
        <v>212</v>
      </c>
      <c r="H1268" s="131">
        <v>489</v>
      </c>
      <c r="I1268" s="35">
        <v>0.02</v>
      </c>
      <c r="J1268" s="126">
        <f t="shared" si="38"/>
        <v>479.21999999999997</v>
      </c>
    </row>
    <row r="1269" spans="1:10" ht="204.75">
      <c r="A1269" s="33">
        <f t="shared" si="39"/>
        <v>1265</v>
      </c>
      <c r="B1269" s="33" t="s">
        <v>208</v>
      </c>
      <c r="C1269" s="33" t="s">
        <v>2536</v>
      </c>
      <c r="D1269" s="104" t="s">
        <v>2356</v>
      </c>
      <c r="E1269" s="33" t="s">
        <v>211</v>
      </c>
      <c r="F1269" s="33"/>
      <c r="G1269" s="33" t="s">
        <v>212</v>
      </c>
      <c r="H1269" s="131">
        <v>390</v>
      </c>
      <c r="I1269" s="35">
        <v>0.02</v>
      </c>
      <c r="J1269" s="126">
        <f t="shared" si="38"/>
        <v>382.2</v>
      </c>
    </row>
    <row r="1270" spans="1:10" ht="204.75">
      <c r="A1270" s="33">
        <f t="shared" si="39"/>
        <v>1266</v>
      </c>
      <c r="B1270" s="33" t="s">
        <v>208</v>
      </c>
      <c r="C1270" s="33" t="s">
        <v>2537</v>
      </c>
      <c r="D1270" s="104" t="s">
        <v>2356</v>
      </c>
      <c r="E1270" s="33" t="s">
        <v>211</v>
      </c>
      <c r="F1270" s="33"/>
      <c r="G1270" s="33" t="s">
        <v>212</v>
      </c>
      <c r="H1270" s="131">
        <v>84</v>
      </c>
      <c r="I1270" s="35">
        <v>0.02</v>
      </c>
      <c r="J1270" s="126">
        <f t="shared" si="38"/>
        <v>82.32</v>
      </c>
    </row>
    <row r="1271" spans="1:10" ht="204.75">
      <c r="A1271" s="33">
        <f t="shared" si="39"/>
        <v>1267</v>
      </c>
      <c r="B1271" s="33" t="s">
        <v>208</v>
      </c>
      <c r="C1271" s="33" t="s">
        <v>2538</v>
      </c>
      <c r="D1271" s="104" t="s">
        <v>2356</v>
      </c>
      <c r="E1271" s="33" t="s">
        <v>211</v>
      </c>
      <c r="F1271" s="33"/>
      <c r="G1271" s="33" t="s">
        <v>212</v>
      </c>
      <c r="H1271" s="131">
        <v>84</v>
      </c>
      <c r="I1271" s="35">
        <v>0.02</v>
      </c>
      <c r="J1271" s="126">
        <f t="shared" si="38"/>
        <v>82.32</v>
      </c>
    </row>
    <row r="1272" spans="1:10" ht="204.75">
      <c r="A1272" s="33">
        <f t="shared" si="39"/>
        <v>1268</v>
      </c>
      <c r="B1272" s="33" t="s">
        <v>208</v>
      </c>
      <c r="C1272" s="33" t="s">
        <v>2539</v>
      </c>
      <c r="D1272" s="104" t="s">
        <v>2356</v>
      </c>
      <c r="E1272" s="33" t="s">
        <v>211</v>
      </c>
      <c r="F1272" s="33"/>
      <c r="G1272" s="33" t="s">
        <v>212</v>
      </c>
      <c r="H1272" s="131">
        <v>78</v>
      </c>
      <c r="I1272" s="35">
        <v>0.02</v>
      </c>
      <c r="J1272" s="126">
        <f t="shared" si="38"/>
        <v>76.44</v>
      </c>
    </row>
    <row r="1273" spans="1:10" ht="204.75">
      <c r="A1273" s="33">
        <f t="shared" si="39"/>
        <v>1269</v>
      </c>
      <c r="B1273" s="33" t="s">
        <v>208</v>
      </c>
      <c r="C1273" s="33" t="s">
        <v>2540</v>
      </c>
      <c r="D1273" s="104" t="s">
        <v>2356</v>
      </c>
      <c r="E1273" s="33" t="s">
        <v>211</v>
      </c>
      <c r="F1273" s="33"/>
      <c r="G1273" s="33" t="s">
        <v>212</v>
      </c>
      <c r="H1273" s="131">
        <v>96</v>
      </c>
      <c r="I1273" s="35">
        <v>0.02</v>
      </c>
      <c r="J1273" s="126">
        <f t="shared" si="38"/>
        <v>94.08</v>
      </c>
    </row>
    <row r="1274" spans="1:10" ht="204.75">
      <c r="A1274" s="33">
        <f t="shared" si="39"/>
        <v>1270</v>
      </c>
      <c r="B1274" s="33" t="s">
        <v>208</v>
      </c>
      <c r="C1274" s="33" t="s">
        <v>2541</v>
      </c>
      <c r="D1274" s="104" t="s">
        <v>2356</v>
      </c>
      <c r="E1274" s="33" t="s">
        <v>211</v>
      </c>
      <c r="F1274" s="33"/>
      <c r="G1274" s="33" t="s">
        <v>212</v>
      </c>
      <c r="H1274" s="131">
        <v>72</v>
      </c>
      <c r="I1274" s="35">
        <v>0.02</v>
      </c>
      <c r="J1274" s="126">
        <f t="shared" si="38"/>
        <v>70.56</v>
      </c>
    </row>
    <row r="1275" spans="1:10" ht="204.75">
      <c r="A1275" s="33">
        <f t="shared" si="39"/>
        <v>1271</v>
      </c>
      <c r="B1275" s="33" t="s">
        <v>208</v>
      </c>
      <c r="C1275" s="33" t="s">
        <v>2542</v>
      </c>
      <c r="D1275" s="104" t="s">
        <v>2356</v>
      </c>
      <c r="E1275" s="33" t="s">
        <v>211</v>
      </c>
      <c r="F1275" s="33"/>
      <c r="G1275" s="33" t="s">
        <v>212</v>
      </c>
      <c r="H1275" s="131">
        <v>84</v>
      </c>
      <c r="I1275" s="35">
        <v>0.02</v>
      </c>
      <c r="J1275" s="126">
        <f t="shared" si="38"/>
        <v>82.32</v>
      </c>
    </row>
    <row r="1276" spans="1:10" ht="204.75">
      <c r="A1276" s="33">
        <f t="shared" si="39"/>
        <v>1272</v>
      </c>
      <c r="B1276" s="33" t="s">
        <v>208</v>
      </c>
      <c r="C1276" s="33" t="s">
        <v>2543</v>
      </c>
      <c r="D1276" s="104" t="s">
        <v>2356</v>
      </c>
      <c r="E1276" s="33" t="s">
        <v>211</v>
      </c>
      <c r="F1276" s="33"/>
      <c r="G1276" s="33" t="s">
        <v>212</v>
      </c>
      <c r="H1276" s="131">
        <v>168</v>
      </c>
      <c r="I1276" s="35">
        <v>0.02</v>
      </c>
      <c r="J1276" s="126">
        <f t="shared" si="38"/>
        <v>164.64</v>
      </c>
    </row>
    <row r="1277" spans="1:10" ht="204.75">
      <c r="A1277" s="33">
        <f t="shared" si="39"/>
        <v>1273</v>
      </c>
      <c r="B1277" s="33" t="s">
        <v>208</v>
      </c>
      <c r="C1277" s="33" t="s">
        <v>2544</v>
      </c>
      <c r="D1277" s="104" t="s">
        <v>2356</v>
      </c>
      <c r="E1277" s="33" t="s">
        <v>211</v>
      </c>
      <c r="F1277" s="33"/>
      <c r="G1277" s="33" t="s">
        <v>212</v>
      </c>
      <c r="H1277" s="131">
        <v>168</v>
      </c>
      <c r="I1277" s="35">
        <v>0.02</v>
      </c>
      <c r="J1277" s="126">
        <f t="shared" si="38"/>
        <v>164.64</v>
      </c>
    </row>
    <row r="1278" spans="1:10" ht="204.75">
      <c r="A1278" s="33">
        <f t="shared" si="39"/>
        <v>1274</v>
      </c>
      <c r="B1278" s="33" t="s">
        <v>208</v>
      </c>
      <c r="C1278" s="33" t="s">
        <v>2545</v>
      </c>
      <c r="D1278" s="104" t="s">
        <v>2356</v>
      </c>
      <c r="E1278" s="33" t="s">
        <v>211</v>
      </c>
      <c r="F1278" s="33"/>
      <c r="G1278" s="33" t="s">
        <v>212</v>
      </c>
      <c r="H1278" s="131">
        <v>228</v>
      </c>
      <c r="I1278" s="35">
        <v>0.02</v>
      </c>
      <c r="J1278" s="126">
        <f t="shared" si="38"/>
        <v>223.44</v>
      </c>
    </row>
    <row r="1279" spans="1:10" ht="204.75">
      <c r="A1279" s="33">
        <f t="shared" si="39"/>
        <v>1275</v>
      </c>
      <c r="B1279" s="33" t="s">
        <v>208</v>
      </c>
      <c r="C1279" s="33" t="s">
        <v>2546</v>
      </c>
      <c r="D1279" s="104" t="s">
        <v>2356</v>
      </c>
      <c r="E1279" s="33" t="s">
        <v>211</v>
      </c>
      <c r="F1279" s="33"/>
      <c r="G1279" s="33" t="s">
        <v>212</v>
      </c>
      <c r="H1279" s="131">
        <v>318</v>
      </c>
      <c r="I1279" s="35">
        <v>0.02</v>
      </c>
      <c r="J1279" s="126">
        <f t="shared" si="38"/>
        <v>311.64</v>
      </c>
    </row>
    <row r="1280" spans="1:10" ht="204.75">
      <c r="A1280" s="33">
        <f t="shared" si="39"/>
        <v>1276</v>
      </c>
      <c r="B1280" s="33" t="s">
        <v>208</v>
      </c>
      <c r="C1280" s="33" t="s">
        <v>2547</v>
      </c>
      <c r="D1280" s="104" t="s">
        <v>2356</v>
      </c>
      <c r="E1280" s="33" t="s">
        <v>211</v>
      </c>
      <c r="F1280" s="33"/>
      <c r="G1280" s="33" t="s">
        <v>212</v>
      </c>
      <c r="H1280" s="131">
        <v>168</v>
      </c>
      <c r="I1280" s="35">
        <v>0.02</v>
      </c>
      <c r="J1280" s="126">
        <f t="shared" si="38"/>
        <v>164.64</v>
      </c>
    </row>
    <row r="1281" spans="1:10" ht="204.75">
      <c r="A1281" s="33">
        <f t="shared" si="39"/>
        <v>1277</v>
      </c>
      <c r="B1281" s="33" t="s">
        <v>208</v>
      </c>
      <c r="C1281" s="33" t="s">
        <v>2548</v>
      </c>
      <c r="D1281" s="104" t="s">
        <v>2356</v>
      </c>
      <c r="E1281" s="33" t="s">
        <v>211</v>
      </c>
      <c r="F1281" s="33"/>
      <c r="G1281" s="33" t="s">
        <v>212</v>
      </c>
      <c r="H1281" s="131">
        <v>168</v>
      </c>
      <c r="I1281" s="35">
        <v>0.02</v>
      </c>
      <c r="J1281" s="126">
        <f t="shared" si="38"/>
        <v>164.64</v>
      </c>
    </row>
    <row r="1282" spans="1:10" ht="204.75">
      <c r="A1282" s="33">
        <f t="shared" si="39"/>
        <v>1278</v>
      </c>
      <c r="B1282" s="33" t="s">
        <v>208</v>
      </c>
      <c r="C1282" s="33" t="s">
        <v>2549</v>
      </c>
      <c r="D1282" s="104" t="s">
        <v>2356</v>
      </c>
      <c r="E1282" s="33" t="s">
        <v>211</v>
      </c>
      <c r="F1282" s="33"/>
      <c r="G1282" s="33" t="s">
        <v>212</v>
      </c>
      <c r="H1282" s="131">
        <v>168</v>
      </c>
      <c r="I1282" s="35">
        <v>0.02</v>
      </c>
      <c r="J1282" s="126">
        <f t="shared" si="38"/>
        <v>164.64</v>
      </c>
    </row>
    <row r="1283" spans="1:10" ht="204.75">
      <c r="A1283" s="33">
        <f t="shared" si="39"/>
        <v>1279</v>
      </c>
      <c r="B1283" s="33" t="s">
        <v>208</v>
      </c>
      <c r="C1283" s="33" t="s">
        <v>2550</v>
      </c>
      <c r="D1283" s="104" t="s">
        <v>2356</v>
      </c>
      <c r="E1283" s="33" t="s">
        <v>211</v>
      </c>
      <c r="F1283" s="33"/>
      <c r="G1283" s="33" t="s">
        <v>212</v>
      </c>
      <c r="H1283" s="131">
        <v>168</v>
      </c>
      <c r="I1283" s="35">
        <v>0.02</v>
      </c>
      <c r="J1283" s="126">
        <f t="shared" si="38"/>
        <v>164.64</v>
      </c>
    </row>
    <row r="1284" spans="1:10" ht="204.75">
      <c r="A1284" s="33">
        <f t="shared" si="39"/>
        <v>1280</v>
      </c>
      <c r="B1284" s="33" t="s">
        <v>208</v>
      </c>
      <c r="C1284" s="33" t="s">
        <v>2551</v>
      </c>
      <c r="D1284" s="104" t="s">
        <v>2356</v>
      </c>
      <c r="E1284" s="33" t="s">
        <v>211</v>
      </c>
      <c r="F1284" s="33"/>
      <c r="G1284" s="33" t="s">
        <v>212</v>
      </c>
      <c r="H1284" s="131">
        <v>228</v>
      </c>
      <c r="I1284" s="35">
        <v>0.02</v>
      </c>
      <c r="J1284" s="126">
        <f t="shared" si="38"/>
        <v>223.44</v>
      </c>
    </row>
    <row r="1285" spans="1:10" ht="204.75">
      <c r="A1285" s="33">
        <f t="shared" si="39"/>
        <v>1281</v>
      </c>
      <c r="B1285" s="33" t="s">
        <v>208</v>
      </c>
      <c r="C1285" s="33" t="s">
        <v>2552</v>
      </c>
      <c r="D1285" s="104" t="s">
        <v>2356</v>
      </c>
      <c r="E1285" s="33" t="s">
        <v>211</v>
      </c>
      <c r="F1285" s="33"/>
      <c r="G1285" s="33" t="s">
        <v>212</v>
      </c>
      <c r="H1285" s="131">
        <v>318</v>
      </c>
      <c r="I1285" s="35">
        <v>0.02</v>
      </c>
      <c r="J1285" s="126">
        <f t="shared" si="38"/>
        <v>311.64</v>
      </c>
    </row>
    <row r="1286" spans="1:10" ht="204.75">
      <c r="A1286" s="33">
        <f t="shared" si="39"/>
        <v>1282</v>
      </c>
      <c r="B1286" s="33" t="s">
        <v>208</v>
      </c>
      <c r="C1286" s="33" t="s">
        <v>2553</v>
      </c>
      <c r="D1286" s="104" t="s">
        <v>2356</v>
      </c>
      <c r="E1286" s="33" t="s">
        <v>211</v>
      </c>
      <c r="F1286" s="33"/>
      <c r="G1286" s="33" t="s">
        <v>212</v>
      </c>
      <c r="H1286" s="131">
        <v>300</v>
      </c>
      <c r="I1286" s="35">
        <v>0.02</v>
      </c>
      <c r="J1286" s="126">
        <f t="shared" ref="J1286:J1349" si="40">H1286*(1-I1286)</f>
        <v>294</v>
      </c>
    </row>
    <row r="1287" spans="1:10" ht="204.75">
      <c r="A1287" s="33">
        <f t="shared" ref="A1287:A1350" si="41">A1286+1</f>
        <v>1283</v>
      </c>
      <c r="B1287" s="33" t="s">
        <v>208</v>
      </c>
      <c r="C1287" s="33" t="s">
        <v>2554</v>
      </c>
      <c r="D1287" s="104" t="s">
        <v>2356</v>
      </c>
      <c r="E1287" s="33" t="s">
        <v>211</v>
      </c>
      <c r="F1287" s="33"/>
      <c r="G1287" s="33" t="s">
        <v>212</v>
      </c>
      <c r="H1287" s="131">
        <v>300</v>
      </c>
      <c r="I1287" s="35">
        <v>0.02</v>
      </c>
      <c r="J1287" s="126">
        <f t="shared" si="40"/>
        <v>294</v>
      </c>
    </row>
    <row r="1288" spans="1:10" ht="204.75">
      <c r="A1288" s="33">
        <f t="shared" si="41"/>
        <v>1284</v>
      </c>
      <c r="B1288" s="33" t="s">
        <v>208</v>
      </c>
      <c r="C1288" s="33" t="s">
        <v>2555</v>
      </c>
      <c r="D1288" s="104" t="s">
        <v>2356</v>
      </c>
      <c r="E1288" s="33" t="s">
        <v>211</v>
      </c>
      <c r="F1288" s="33"/>
      <c r="G1288" s="33" t="s">
        <v>212</v>
      </c>
      <c r="H1288" s="131">
        <v>360</v>
      </c>
      <c r="I1288" s="35">
        <v>0.02</v>
      </c>
      <c r="J1288" s="126">
        <f t="shared" si="40"/>
        <v>352.8</v>
      </c>
    </row>
    <row r="1289" spans="1:10" ht="204.75">
      <c r="A1289" s="33">
        <f t="shared" si="41"/>
        <v>1285</v>
      </c>
      <c r="B1289" s="33" t="s">
        <v>208</v>
      </c>
      <c r="C1289" s="33" t="s">
        <v>2556</v>
      </c>
      <c r="D1289" s="104" t="s">
        <v>2356</v>
      </c>
      <c r="E1289" s="33" t="s">
        <v>211</v>
      </c>
      <c r="F1289" s="33"/>
      <c r="G1289" s="33" t="s">
        <v>212</v>
      </c>
      <c r="H1289" s="131">
        <v>450</v>
      </c>
      <c r="I1289" s="35">
        <v>0.02</v>
      </c>
      <c r="J1289" s="126">
        <f t="shared" si="40"/>
        <v>441</v>
      </c>
    </row>
    <row r="1290" spans="1:10" ht="204.75">
      <c r="A1290" s="33">
        <f t="shared" si="41"/>
        <v>1286</v>
      </c>
      <c r="B1290" s="33" t="s">
        <v>208</v>
      </c>
      <c r="C1290" s="33" t="s">
        <v>2557</v>
      </c>
      <c r="D1290" s="104" t="s">
        <v>2356</v>
      </c>
      <c r="E1290" s="33" t="s">
        <v>211</v>
      </c>
      <c r="F1290" s="33"/>
      <c r="G1290" s="33" t="s">
        <v>212</v>
      </c>
      <c r="H1290" s="131">
        <v>300</v>
      </c>
      <c r="I1290" s="35">
        <v>0.02</v>
      </c>
      <c r="J1290" s="126">
        <f t="shared" si="40"/>
        <v>294</v>
      </c>
    </row>
    <row r="1291" spans="1:10" ht="204.75">
      <c r="A1291" s="33">
        <f t="shared" si="41"/>
        <v>1287</v>
      </c>
      <c r="B1291" s="33" t="s">
        <v>208</v>
      </c>
      <c r="C1291" s="33" t="s">
        <v>2558</v>
      </c>
      <c r="D1291" s="104" t="s">
        <v>2356</v>
      </c>
      <c r="E1291" s="33" t="s">
        <v>211</v>
      </c>
      <c r="F1291" s="33"/>
      <c r="G1291" s="33" t="s">
        <v>212</v>
      </c>
      <c r="H1291" s="131">
        <v>300</v>
      </c>
      <c r="I1291" s="35">
        <v>0.02</v>
      </c>
      <c r="J1291" s="126">
        <f t="shared" si="40"/>
        <v>294</v>
      </c>
    </row>
    <row r="1292" spans="1:10" ht="204.75">
      <c r="A1292" s="33">
        <f t="shared" si="41"/>
        <v>1288</v>
      </c>
      <c r="B1292" s="33" t="s">
        <v>208</v>
      </c>
      <c r="C1292" s="33" t="s">
        <v>2559</v>
      </c>
      <c r="D1292" s="104" t="s">
        <v>2356</v>
      </c>
      <c r="E1292" s="33" t="s">
        <v>211</v>
      </c>
      <c r="F1292" s="33"/>
      <c r="G1292" s="33" t="s">
        <v>212</v>
      </c>
      <c r="H1292" s="131">
        <v>360</v>
      </c>
      <c r="I1292" s="35">
        <v>0.02</v>
      </c>
      <c r="J1292" s="126">
        <f t="shared" si="40"/>
        <v>352.8</v>
      </c>
    </row>
    <row r="1293" spans="1:10" ht="204.75">
      <c r="A1293" s="33">
        <f t="shared" si="41"/>
        <v>1289</v>
      </c>
      <c r="B1293" s="33" t="s">
        <v>208</v>
      </c>
      <c r="C1293" s="33" t="s">
        <v>2560</v>
      </c>
      <c r="D1293" s="104" t="s">
        <v>2356</v>
      </c>
      <c r="E1293" s="33" t="s">
        <v>211</v>
      </c>
      <c r="F1293" s="33"/>
      <c r="G1293" s="33" t="s">
        <v>212</v>
      </c>
      <c r="H1293" s="131">
        <v>450</v>
      </c>
      <c r="I1293" s="35">
        <v>0.02</v>
      </c>
      <c r="J1293" s="126">
        <f t="shared" si="40"/>
        <v>441</v>
      </c>
    </row>
    <row r="1294" spans="1:10" ht="204.75">
      <c r="A1294" s="33">
        <f t="shared" si="41"/>
        <v>1290</v>
      </c>
      <c r="B1294" s="33" t="s">
        <v>208</v>
      </c>
      <c r="C1294" s="33" t="s">
        <v>2561</v>
      </c>
      <c r="D1294" s="104" t="s">
        <v>2356</v>
      </c>
      <c r="E1294" s="33" t="s">
        <v>211</v>
      </c>
      <c r="F1294" s="33"/>
      <c r="G1294" s="33" t="s">
        <v>212</v>
      </c>
      <c r="H1294" s="131">
        <v>81</v>
      </c>
      <c r="I1294" s="35">
        <v>0.02</v>
      </c>
      <c r="J1294" s="126">
        <f t="shared" si="40"/>
        <v>79.38</v>
      </c>
    </row>
    <row r="1295" spans="1:10" ht="204.75">
      <c r="A1295" s="33">
        <f t="shared" si="41"/>
        <v>1291</v>
      </c>
      <c r="B1295" s="33" t="s">
        <v>208</v>
      </c>
      <c r="C1295" s="33" t="s">
        <v>2562</v>
      </c>
      <c r="D1295" s="104" t="s">
        <v>2356</v>
      </c>
      <c r="E1295" s="33" t="s">
        <v>211</v>
      </c>
      <c r="F1295" s="33"/>
      <c r="G1295" s="33" t="s">
        <v>212</v>
      </c>
      <c r="H1295" s="131">
        <v>87</v>
      </c>
      <c r="I1295" s="35">
        <v>0.02</v>
      </c>
      <c r="J1295" s="126">
        <f t="shared" si="40"/>
        <v>85.26</v>
      </c>
    </row>
    <row r="1296" spans="1:10" ht="204.75">
      <c r="A1296" s="33">
        <f t="shared" si="41"/>
        <v>1292</v>
      </c>
      <c r="B1296" s="33" t="s">
        <v>208</v>
      </c>
      <c r="C1296" s="33" t="s">
        <v>2563</v>
      </c>
      <c r="D1296" s="104" t="s">
        <v>2356</v>
      </c>
      <c r="E1296" s="33" t="s">
        <v>211</v>
      </c>
      <c r="F1296" s="33"/>
      <c r="G1296" s="33" t="s">
        <v>212</v>
      </c>
      <c r="H1296" s="131">
        <v>51</v>
      </c>
      <c r="I1296" s="35">
        <v>0.02</v>
      </c>
      <c r="J1296" s="126">
        <f t="shared" si="40"/>
        <v>49.98</v>
      </c>
    </row>
    <row r="1297" spans="1:10" ht="204.75">
      <c r="A1297" s="33">
        <f t="shared" si="41"/>
        <v>1293</v>
      </c>
      <c r="B1297" s="33" t="s">
        <v>208</v>
      </c>
      <c r="C1297" s="33" t="s">
        <v>2564</v>
      </c>
      <c r="D1297" s="104" t="s">
        <v>2356</v>
      </c>
      <c r="E1297" s="33" t="s">
        <v>211</v>
      </c>
      <c r="F1297" s="33"/>
      <c r="G1297" s="33" t="s">
        <v>212</v>
      </c>
      <c r="H1297" s="131">
        <v>59</v>
      </c>
      <c r="I1297" s="35">
        <v>0.02</v>
      </c>
      <c r="J1297" s="126">
        <f t="shared" si="40"/>
        <v>57.82</v>
      </c>
    </row>
    <row r="1298" spans="1:10" ht="204.75">
      <c r="A1298" s="33">
        <f t="shared" si="41"/>
        <v>1294</v>
      </c>
      <c r="B1298" s="33" t="s">
        <v>208</v>
      </c>
      <c r="C1298" s="33" t="s">
        <v>2565</v>
      </c>
      <c r="D1298" s="104" t="s">
        <v>2356</v>
      </c>
      <c r="E1298" s="33" t="s">
        <v>211</v>
      </c>
      <c r="F1298" s="33"/>
      <c r="G1298" s="33" t="s">
        <v>212</v>
      </c>
      <c r="H1298" s="131">
        <v>54</v>
      </c>
      <c r="I1298" s="35">
        <v>0.02</v>
      </c>
      <c r="J1298" s="126">
        <f t="shared" si="40"/>
        <v>52.92</v>
      </c>
    </row>
    <row r="1299" spans="1:10" ht="204.75">
      <c r="A1299" s="33">
        <f t="shared" si="41"/>
        <v>1295</v>
      </c>
      <c r="B1299" s="33" t="s">
        <v>208</v>
      </c>
      <c r="C1299" s="33" t="s">
        <v>2566</v>
      </c>
      <c r="D1299" s="104" t="s">
        <v>2356</v>
      </c>
      <c r="E1299" s="33" t="s">
        <v>211</v>
      </c>
      <c r="F1299" s="33"/>
      <c r="G1299" s="33" t="s">
        <v>212</v>
      </c>
      <c r="H1299" s="131">
        <v>64</v>
      </c>
      <c r="I1299" s="35">
        <v>0.02</v>
      </c>
      <c r="J1299" s="126">
        <f t="shared" si="40"/>
        <v>62.72</v>
      </c>
    </row>
    <row r="1300" spans="1:10" ht="204.75">
      <c r="A1300" s="33">
        <f t="shared" si="41"/>
        <v>1296</v>
      </c>
      <c r="B1300" s="33" t="s">
        <v>208</v>
      </c>
      <c r="C1300" s="33" t="s">
        <v>2567</v>
      </c>
      <c r="D1300" s="104" t="s">
        <v>2356</v>
      </c>
      <c r="E1300" s="33" t="s">
        <v>211</v>
      </c>
      <c r="F1300" s="33"/>
      <c r="G1300" s="33" t="s">
        <v>212</v>
      </c>
      <c r="H1300" s="131">
        <v>69</v>
      </c>
      <c r="I1300" s="35">
        <v>0.02</v>
      </c>
      <c r="J1300" s="126">
        <f t="shared" si="40"/>
        <v>67.62</v>
      </c>
    </row>
    <row r="1301" spans="1:10" ht="204.75">
      <c r="A1301" s="33">
        <f t="shared" si="41"/>
        <v>1297</v>
      </c>
      <c r="B1301" s="33" t="s">
        <v>208</v>
      </c>
      <c r="C1301" s="33" t="s">
        <v>2568</v>
      </c>
      <c r="D1301" s="104" t="s">
        <v>2356</v>
      </c>
      <c r="E1301" s="33" t="s">
        <v>211</v>
      </c>
      <c r="F1301" s="33"/>
      <c r="G1301" s="33" t="s">
        <v>212</v>
      </c>
      <c r="H1301" s="131">
        <v>79</v>
      </c>
      <c r="I1301" s="35">
        <v>0.02</v>
      </c>
      <c r="J1301" s="126">
        <f t="shared" si="40"/>
        <v>77.42</v>
      </c>
    </row>
    <row r="1302" spans="1:10" ht="204.75">
      <c r="A1302" s="33">
        <f t="shared" si="41"/>
        <v>1298</v>
      </c>
      <c r="B1302" s="33" t="s">
        <v>208</v>
      </c>
      <c r="C1302" s="33" t="s">
        <v>2569</v>
      </c>
      <c r="D1302" s="104" t="s">
        <v>2356</v>
      </c>
      <c r="E1302" s="33" t="s">
        <v>211</v>
      </c>
      <c r="F1302" s="33"/>
      <c r="G1302" s="33" t="s">
        <v>212</v>
      </c>
      <c r="H1302" s="131">
        <v>81</v>
      </c>
      <c r="I1302" s="35">
        <v>0.02</v>
      </c>
      <c r="J1302" s="126">
        <f t="shared" si="40"/>
        <v>79.38</v>
      </c>
    </row>
    <row r="1303" spans="1:10" ht="204.75">
      <c r="A1303" s="33">
        <f t="shared" si="41"/>
        <v>1299</v>
      </c>
      <c r="B1303" s="33" t="s">
        <v>208</v>
      </c>
      <c r="C1303" s="33" t="s">
        <v>2570</v>
      </c>
      <c r="D1303" s="104" t="s">
        <v>2356</v>
      </c>
      <c r="E1303" s="33" t="s">
        <v>211</v>
      </c>
      <c r="F1303" s="33"/>
      <c r="G1303" s="33" t="s">
        <v>212</v>
      </c>
      <c r="H1303" s="131">
        <v>81</v>
      </c>
      <c r="I1303" s="35">
        <v>0.02</v>
      </c>
      <c r="J1303" s="126">
        <f t="shared" si="40"/>
        <v>79.38</v>
      </c>
    </row>
    <row r="1304" spans="1:10" ht="204.75">
      <c r="A1304" s="33">
        <f t="shared" si="41"/>
        <v>1300</v>
      </c>
      <c r="B1304" s="33" t="s">
        <v>208</v>
      </c>
      <c r="C1304" s="33" t="s">
        <v>2571</v>
      </c>
      <c r="D1304" s="104" t="s">
        <v>2356</v>
      </c>
      <c r="E1304" s="33" t="s">
        <v>211</v>
      </c>
      <c r="F1304" s="33"/>
      <c r="G1304" s="33" t="s">
        <v>212</v>
      </c>
      <c r="H1304" s="131">
        <v>81</v>
      </c>
      <c r="I1304" s="35">
        <v>0.02</v>
      </c>
      <c r="J1304" s="126">
        <f t="shared" si="40"/>
        <v>79.38</v>
      </c>
    </row>
    <row r="1305" spans="1:10" ht="204.75">
      <c r="A1305" s="33">
        <f t="shared" si="41"/>
        <v>1301</v>
      </c>
      <c r="B1305" s="33" t="s">
        <v>208</v>
      </c>
      <c r="C1305" s="33" t="s">
        <v>2572</v>
      </c>
      <c r="D1305" s="104" t="s">
        <v>2356</v>
      </c>
      <c r="E1305" s="33" t="s">
        <v>211</v>
      </c>
      <c r="F1305" s="33"/>
      <c r="G1305" s="33" t="s">
        <v>212</v>
      </c>
      <c r="H1305" s="131">
        <v>81</v>
      </c>
      <c r="I1305" s="35">
        <v>0.02</v>
      </c>
      <c r="J1305" s="126">
        <f t="shared" si="40"/>
        <v>79.38</v>
      </c>
    </row>
    <row r="1306" spans="1:10" ht="204.75">
      <c r="A1306" s="33">
        <f t="shared" si="41"/>
        <v>1302</v>
      </c>
      <c r="B1306" s="33" t="s">
        <v>208</v>
      </c>
      <c r="C1306" s="33" t="s">
        <v>2573</v>
      </c>
      <c r="D1306" s="104" t="s">
        <v>2356</v>
      </c>
      <c r="E1306" s="33" t="s">
        <v>211</v>
      </c>
      <c r="F1306" s="33"/>
      <c r="G1306" s="33" t="s">
        <v>212</v>
      </c>
      <c r="H1306" s="131">
        <v>93</v>
      </c>
      <c r="I1306" s="35">
        <v>0.02</v>
      </c>
      <c r="J1306" s="126">
        <f t="shared" si="40"/>
        <v>91.14</v>
      </c>
    </row>
    <row r="1307" spans="1:10" ht="204.75">
      <c r="A1307" s="33">
        <f t="shared" si="41"/>
        <v>1303</v>
      </c>
      <c r="B1307" s="33" t="s">
        <v>208</v>
      </c>
      <c r="C1307" s="33" t="s">
        <v>2574</v>
      </c>
      <c r="D1307" s="104" t="s">
        <v>2356</v>
      </c>
      <c r="E1307" s="33" t="s">
        <v>211</v>
      </c>
      <c r="F1307" s="33"/>
      <c r="G1307" s="33" t="s">
        <v>212</v>
      </c>
      <c r="H1307" s="131">
        <v>120</v>
      </c>
      <c r="I1307" s="35">
        <v>0.02</v>
      </c>
      <c r="J1307" s="126">
        <f t="shared" si="40"/>
        <v>117.6</v>
      </c>
    </row>
    <row r="1308" spans="1:10" ht="204.75">
      <c r="A1308" s="33">
        <f t="shared" si="41"/>
        <v>1304</v>
      </c>
      <c r="B1308" s="33" t="s">
        <v>208</v>
      </c>
      <c r="C1308" s="33" t="s">
        <v>2575</v>
      </c>
      <c r="D1308" s="104" t="s">
        <v>2356</v>
      </c>
      <c r="E1308" s="33" t="s">
        <v>211</v>
      </c>
      <c r="F1308" s="33"/>
      <c r="G1308" s="33" t="s">
        <v>212</v>
      </c>
      <c r="H1308" s="131">
        <v>144</v>
      </c>
      <c r="I1308" s="35">
        <v>0.02</v>
      </c>
      <c r="J1308" s="126">
        <f t="shared" si="40"/>
        <v>141.12</v>
      </c>
    </row>
    <row r="1309" spans="1:10" ht="204.75">
      <c r="A1309" s="33">
        <f t="shared" si="41"/>
        <v>1305</v>
      </c>
      <c r="B1309" s="33" t="s">
        <v>208</v>
      </c>
      <c r="C1309" s="33" t="s">
        <v>2576</v>
      </c>
      <c r="D1309" s="104" t="s">
        <v>2356</v>
      </c>
      <c r="E1309" s="33" t="s">
        <v>211</v>
      </c>
      <c r="F1309" s="33"/>
      <c r="G1309" s="33" t="s">
        <v>212</v>
      </c>
      <c r="H1309" s="131">
        <v>128</v>
      </c>
      <c r="I1309" s="35">
        <v>0.02</v>
      </c>
      <c r="J1309" s="126">
        <f t="shared" si="40"/>
        <v>125.44</v>
      </c>
    </row>
    <row r="1310" spans="1:10" ht="204.75">
      <c r="A1310" s="33">
        <f t="shared" si="41"/>
        <v>1306</v>
      </c>
      <c r="B1310" s="33" t="s">
        <v>208</v>
      </c>
      <c r="C1310" s="33" t="s">
        <v>2577</v>
      </c>
      <c r="D1310" s="104" t="s">
        <v>2356</v>
      </c>
      <c r="E1310" s="33" t="s">
        <v>211</v>
      </c>
      <c r="F1310" s="33"/>
      <c r="G1310" s="33" t="s">
        <v>212</v>
      </c>
      <c r="H1310" s="131">
        <v>168</v>
      </c>
      <c r="I1310" s="35">
        <v>0.02</v>
      </c>
      <c r="J1310" s="126">
        <f t="shared" si="40"/>
        <v>164.64</v>
      </c>
    </row>
    <row r="1311" spans="1:10" ht="204.75">
      <c r="A1311" s="33">
        <f t="shared" si="41"/>
        <v>1307</v>
      </c>
      <c r="B1311" s="33" t="s">
        <v>208</v>
      </c>
      <c r="C1311" s="33" t="s">
        <v>2578</v>
      </c>
      <c r="D1311" s="104" t="s">
        <v>2356</v>
      </c>
      <c r="E1311" s="33" t="s">
        <v>211</v>
      </c>
      <c r="F1311" s="33"/>
      <c r="G1311" s="33" t="s">
        <v>212</v>
      </c>
      <c r="H1311" s="131">
        <v>208</v>
      </c>
      <c r="I1311" s="35">
        <v>0.02</v>
      </c>
      <c r="J1311" s="126">
        <f t="shared" si="40"/>
        <v>203.84</v>
      </c>
    </row>
    <row r="1312" spans="1:10" ht="204.75">
      <c r="A1312" s="33">
        <f t="shared" si="41"/>
        <v>1308</v>
      </c>
      <c r="B1312" s="33" t="s">
        <v>208</v>
      </c>
      <c r="C1312" s="33" t="s">
        <v>2579</v>
      </c>
      <c r="D1312" s="104" t="s">
        <v>2356</v>
      </c>
      <c r="E1312" s="33" t="s">
        <v>211</v>
      </c>
      <c r="F1312" s="33"/>
      <c r="G1312" s="33" t="s">
        <v>212</v>
      </c>
      <c r="H1312" s="131">
        <v>229</v>
      </c>
      <c r="I1312" s="35">
        <v>0.02</v>
      </c>
      <c r="J1312" s="126">
        <f t="shared" si="40"/>
        <v>224.42</v>
      </c>
    </row>
    <row r="1313" spans="1:10" ht="204.75">
      <c r="A1313" s="33">
        <f t="shared" si="41"/>
        <v>1309</v>
      </c>
      <c r="B1313" s="33" t="s">
        <v>208</v>
      </c>
      <c r="C1313" s="33" t="s">
        <v>2580</v>
      </c>
      <c r="D1313" s="104" t="s">
        <v>2356</v>
      </c>
      <c r="E1313" s="33" t="s">
        <v>211</v>
      </c>
      <c r="F1313" s="33"/>
      <c r="G1313" s="33" t="s">
        <v>212</v>
      </c>
      <c r="H1313" s="131">
        <v>189</v>
      </c>
      <c r="I1313" s="35">
        <v>0.02</v>
      </c>
      <c r="J1313" s="126">
        <f t="shared" si="40"/>
        <v>185.22</v>
      </c>
    </row>
    <row r="1314" spans="1:10" ht="204.75">
      <c r="A1314" s="33">
        <f t="shared" si="41"/>
        <v>1310</v>
      </c>
      <c r="B1314" s="33" t="s">
        <v>208</v>
      </c>
      <c r="C1314" s="33" t="s">
        <v>2581</v>
      </c>
      <c r="D1314" s="104" t="s">
        <v>2356</v>
      </c>
      <c r="E1314" s="33" t="s">
        <v>211</v>
      </c>
      <c r="F1314" s="33"/>
      <c r="G1314" s="33" t="s">
        <v>212</v>
      </c>
      <c r="H1314" s="131">
        <v>168</v>
      </c>
      <c r="I1314" s="35">
        <v>0.02</v>
      </c>
      <c r="J1314" s="126">
        <f t="shared" si="40"/>
        <v>164.64</v>
      </c>
    </row>
    <row r="1315" spans="1:10" ht="204.75">
      <c r="A1315" s="33">
        <f t="shared" si="41"/>
        <v>1311</v>
      </c>
      <c r="B1315" s="33" t="s">
        <v>208</v>
      </c>
      <c r="C1315" s="33" t="s">
        <v>2582</v>
      </c>
      <c r="D1315" s="104" t="s">
        <v>2356</v>
      </c>
      <c r="E1315" s="33" t="s">
        <v>211</v>
      </c>
      <c r="F1315" s="33"/>
      <c r="G1315" s="33" t="s">
        <v>212</v>
      </c>
      <c r="H1315" s="131">
        <v>208</v>
      </c>
      <c r="I1315" s="35">
        <v>0.02</v>
      </c>
      <c r="J1315" s="126">
        <f t="shared" si="40"/>
        <v>203.84</v>
      </c>
    </row>
    <row r="1316" spans="1:10" ht="204.75">
      <c r="A1316" s="33">
        <f t="shared" si="41"/>
        <v>1312</v>
      </c>
      <c r="B1316" s="33" t="s">
        <v>208</v>
      </c>
      <c r="C1316" s="33" t="s">
        <v>2583</v>
      </c>
      <c r="D1316" s="104" t="s">
        <v>2356</v>
      </c>
      <c r="E1316" s="33" t="s">
        <v>211</v>
      </c>
      <c r="F1316" s="33"/>
      <c r="G1316" s="33" t="s">
        <v>212</v>
      </c>
      <c r="H1316" s="131">
        <v>204</v>
      </c>
      <c r="I1316" s="35">
        <v>0.02</v>
      </c>
      <c r="J1316" s="126">
        <f t="shared" si="40"/>
        <v>199.92</v>
      </c>
    </row>
    <row r="1317" spans="1:10" ht="204.75">
      <c r="A1317" s="33">
        <f t="shared" si="41"/>
        <v>1313</v>
      </c>
      <c r="B1317" s="33" t="s">
        <v>208</v>
      </c>
      <c r="C1317" s="33" t="s">
        <v>2584</v>
      </c>
      <c r="D1317" s="104" t="s">
        <v>2356</v>
      </c>
      <c r="E1317" s="33" t="s">
        <v>211</v>
      </c>
      <c r="F1317" s="33"/>
      <c r="G1317" s="33" t="s">
        <v>212</v>
      </c>
      <c r="H1317" s="131">
        <v>328</v>
      </c>
      <c r="I1317" s="35">
        <v>0.02</v>
      </c>
      <c r="J1317" s="126">
        <f t="shared" si="40"/>
        <v>321.44</v>
      </c>
    </row>
    <row r="1318" spans="1:10" ht="204.75">
      <c r="A1318" s="33">
        <f t="shared" si="41"/>
        <v>1314</v>
      </c>
      <c r="B1318" s="33" t="s">
        <v>208</v>
      </c>
      <c r="C1318" s="33" t="s">
        <v>2585</v>
      </c>
      <c r="D1318" s="104" t="s">
        <v>2356</v>
      </c>
      <c r="E1318" s="33" t="s">
        <v>211</v>
      </c>
      <c r="F1318" s="33"/>
      <c r="G1318" s="33" t="s">
        <v>212</v>
      </c>
      <c r="H1318" s="131">
        <v>248</v>
      </c>
      <c r="I1318" s="35">
        <v>0.02</v>
      </c>
      <c r="J1318" s="126">
        <f t="shared" si="40"/>
        <v>243.04</v>
      </c>
    </row>
    <row r="1319" spans="1:10" ht="204.75">
      <c r="A1319" s="33">
        <f t="shared" si="41"/>
        <v>1315</v>
      </c>
      <c r="B1319" s="33" t="s">
        <v>208</v>
      </c>
      <c r="C1319" s="33" t="s">
        <v>2586</v>
      </c>
      <c r="D1319" s="104" t="s">
        <v>2356</v>
      </c>
      <c r="E1319" s="33" t="s">
        <v>211</v>
      </c>
      <c r="F1319" s="33"/>
      <c r="G1319" s="33" t="s">
        <v>212</v>
      </c>
      <c r="H1319" s="131">
        <v>360</v>
      </c>
      <c r="I1319" s="35">
        <v>0.02</v>
      </c>
      <c r="J1319" s="126">
        <f t="shared" si="40"/>
        <v>352.8</v>
      </c>
    </row>
    <row r="1320" spans="1:10" ht="204.75">
      <c r="A1320" s="33">
        <f t="shared" si="41"/>
        <v>1316</v>
      </c>
      <c r="B1320" s="33" t="s">
        <v>208</v>
      </c>
      <c r="C1320" s="33" t="s">
        <v>2587</v>
      </c>
      <c r="D1320" s="104" t="s">
        <v>2356</v>
      </c>
      <c r="E1320" s="33" t="s">
        <v>211</v>
      </c>
      <c r="F1320" s="33"/>
      <c r="G1320" s="33" t="s">
        <v>212</v>
      </c>
      <c r="H1320" s="131">
        <v>240</v>
      </c>
      <c r="I1320" s="35">
        <v>0.02</v>
      </c>
      <c r="J1320" s="126">
        <f t="shared" si="40"/>
        <v>235.2</v>
      </c>
    </row>
    <row r="1321" spans="1:10" ht="204.75">
      <c r="A1321" s="33">
        <f t="shared" si="41"/>
        <v>1317</v>
      </c>
      <c r="B1321" s="33" t="s">
        <v>208</v>
      </c>
      <c r="C1321" s="33" t="s">
        <v>2588</v>
      </c>
      <c r="D1321" s="104" t="s">
        <v>2356</v>
      </c>
      <c r="E1321" s="33" t="s">
        <v>211</v>
      </c>
      <c r="F1321" s="33"/>
      <c r="G1321" s="33" t="s">
        <v>212</v>
      </c>
      <c r="H1321" s="131">
        <v>240</v>
      </c>
      <c r="I1321" s="35">
        <v>0.02</v>
      </c>
      <c r="J1321" s="126">
        <f t="shared" si="40"/>
        <v>235.2</v>
      </c>
    </row>
    <row r="1322" spans="1:10" ht="204.75">
      <c r="A1322" s="33">
        <f t="shared" si="41"/>
        <v>1318</v>
      </c>
      <c r="B1322" s="33" t="s">
        <v>208</v>
      </c>
      <c r="C1322" s="33" t="s">
        <v>2589</v>
      </c>
      <c r="D1322" s="104" t="s">
        <v>2356</v>
      </c>
      <c r="E1322" s="33" t="s">
        <v>211</v>
      </c>
      <c r="F1322" s="33"/>
      <c r="G1322" s="33" t="s">
        <v>212</v>
      </c>
      <c r="H1322" s="131">
        <v>240</v>
      </c>
      <c r="I1322" s="35">
        <v>0.02</v>
      </c>
      <c r="J1322" s="126">
        <f t="shared" si="40"/>
        <v>235.2</v>
      </c>
    </row>
    <row r="1323" spans="1:10" ht="204.75">
      <c r="A1323" s="33">
        <f t="shared" si="41"/>
        <v>1319</v>
      </c>
      <c r="B1323" s="33" t="s">
        <v>208</v>
      </c>
      <c r="C1323" s="33" t="s">
        <v>2590</v>
      </c>
      <c r="D1323" s="104" t="s">
        <v>2356</v>
      </c>
      <c r="E1323" s="33" t="s">
        <v>211</v>
      </c>
      <c r="F1323" s="33"/>
      <c r="G1323" s="33" t="s">
        <v>212</v>
      </c>
      <c r="H1323" s="131">
        <v>240</v>
      </c>
      <c r="I1323" s="35">
        <v>0.02</v>
      </c>
      <c r="J1323" s="126">
        <f t="shared" si="40"/>
        <v>235.2</v>
      </c>
    </row>
    <row r="1324" spans="1:10" ht="204.75">
      <c r="A1324" s="33">
        <f t="shared" si="41"/>
        <v>1320</v>
      </c>
      <c r="B1324" s="33" t="s">
        <v>208</v>
      </c>
      <c r="C1324" s="33" t="s">
        <v>2591</v>
      </c>
      <c r="D1324" s="104" t="s">
        <v>2356</v>
      </c>
      <c r="E1324" s="33" t="s">
        <v>211</v>
      </c>
      <c r="F1324" s="33"/>
      <c r="G1324" s="33" t="s">
        <v>212</v>
      </c>
      <c r="H1324" s="131">
        <v>24</v>
      </c>
      <c r="I1324" s="35">
        <v>0.02</v>
      </c>
      <c r="J1324" s="126">
        <f t="shared" si="40"/>
        <v>23.52</v>
      </c>
    </row>
    <row r="1325" spans="1:10" ht="204.75">
      <c r="A1325" s="33">
        <f t="shared" si="41"/>
        <v>1321</v>
      </c>
      <c r="B1325" s="33" t="s">
        <v>208</v>
      </c>
      <c r="C1325" s="33" t="s">
        <v>2592</v>
      </c>
      <c r="D1325" s="104" t="s">
        <v>2356</v>
      </c>
      <c r="E1325" s="33" t="s">
        <v>211</v>
      </c>
      <c r="F1325" s="33"/>
      <c r="G1325" s="33" t="s">
        <v>212</v>
      </c>
      <c r="H1325" s="131">
        <v>54</v>
      </c>
      <c r="I1325" s="35">
        <v>0.02</v>
      </c>
      <c r="J1325" s="126">
        <f t="shared" si="40"/>
        <v>52.92</v>
      </c>
    </row>
    <row r="1326" spans="1:10" ht="204.75">
      <c r="A1326" s="33">
        <f t="shared" si="41"/>
        <v>1322</v>
      </c>
      <c r="B1326" s="33" t="s">
        <v>208</v>
      </c>
      <c r="C1326" s="33" t="s">
        <v>2593</v>
      </c>
      <c r="D1326" s="104" t="s">
        <v>2356</v>
      </c>
      <c r="E1326" s="33" t="s">
        <v>211</v>
      </c>
      <c r="F1326" s="33"/>
      <c r="G1326" s="33" t="s">
        <v>212</v>
      </c>
      <c r="H1326" s="131">
        <v>24</v>
      </c>
      <c r="I1326" s="35">
        <v>0.02</v>
      </c>
      <c r="J1326" s="126">
        <f t="shared" si="40"/>
        <v>23.52</v>
      </c>
    </row>
    <row r="1327" spans="1:10" ht="204.75">
      <c r="A1327" s="33">
        <f t="shared" si="41"/>
        <v>1323</v>
      </c>
      <c r="B1327" s="33" t="s">
        <v>208</v>
      </c>
      <c r="C1327" s="33" t="s">
        <v>2594</v>
      </c>
      <c r="D1327" s="104" t="s">
        <v>2356</v>
      </c>
      <c r="E1327" s="33" t="s">
        <v>211</v>
      </c>
      <c r="F1327" s="33"/>
      <c r="G1327" s="33" t="s">
        <v>212</v>
      </c>
      <c r="H1327" s="131">
        <v>60</v>
      </c>
      <c r="I1327" s="35">
        <v>0.02</v>
      </c>
      <c r="J1327" s="126">
        <f t="shared" si="40"/>
        <v>58.8</v>
      </c>
    </row>
    <row r="1328" spans="1:10" ht="204.75">
      <c r="A1328" s="33">
        <f t="shared" si="41"/>
        <v>1324</v>
      </c>
      <c r="B1328" s="33" t="s">
        <v>208</v>
      </c>
      <c r="C1328" s="33" t="s">
        <v>2595</v>
      </c>
      <c r="D1328" s="104" t="s">
        <v>2356</v>
      </c>
      <c r="E1328" s="33" t="s">
        <v>211</v>
      </c>
      <c r="F1328" s="33"/>
      <c r="G1328" s="33" t="s">
        <v>212</v>
      </c>
      <c r="H1328" s="131">
        <v>54</v>
      </c>
      <c r="I1328" s="35">
        <v>0.02</v>
      </c>
      <c r="J1328" s="126">
        <f t="shared" si="40"/>
        <v>52.92</v>
      </c>
    </row>
    <row r="1329" spans="1:10" ht="204.75">
      <c r="A1329" s="33">
        <f t="shared" si="41"/>
        <v>1325</v>
      </c>
      <c r="B1329" s="33" t="s">
        <v>208</v>
      </c>
      <c r="C1329" s="33" t="s">
        <v>2596</v>
      </c>
      <c r="D1329" s="104" t="s">
        <v>2356</v>
      </c>
      <c r="E1329" s="33" t="s">
        <v>211</v>
      </c>
      <c r="F1329" s="33"/>
      <c r="G1329" s="33" t="s">
        <v>212</v>
      </c>
      <c r="H1329" s="131">
        <v>72</v>
      </c>
      <c r="I1329" s="35">
        <v>0.02</v>
      </c>
      <c r="J1329" s="126">
        <f t="shared" si="40"/>
        <v>70.56</v>
      </c>
    </row>
    <row r="1330" spans="1:10" ht="204.75">
      <c r="A1330" s="33">
        <f t="shared" si="41"/>
        <v>1326</v>
      </c>
      <c r="B1330" s="33" t="s">
        <v>208</v>
      </c>
      <c r="C1330" s="33" t="s">
        <v>2597</v>
      </c>
      <c r="D1330" s="104" t="s">
        <v>2356</v>
      </c>
      <c r="E1330" s="33" t="s">
        <v>211</v>
      </c>
      <c r="F1330" s="33"/>
      <c r="G1330" s="33" t="s">
        <v>212</v>
      </c>
      <c r="H1330" s="131">
        <v>1116</v>
      </c>
      <c r="I1330" s="35">
        <v>0.02</v>
      </c>
      <c r="J1330" s="126">
        <f t="shared" si="40"/>
        <v>1093.68</v>
      </c>
    </row>
    <row r="1331" spans="1:10" ht="204.75">
      <c r="A1331" s="33">
        <f t="shared" si="41"/>
        <v>1327</v>
      </c>
      <c r="B1331" s="33" t="s">
        <v>208</v>
      </c>
      <c r="C1331" s="33" t="s">
        <v>2598</v>
      </c>
      <c r="D1331" s="104" t="s">
        <v>2356</v>
      </c>
      <c r="E1331" s="33" t="s">
        <v>211</v>
      </c>
      <c r="F1331" s="33"/>
      <c r="G1331" s="33" t="s">
        <v>212</v>
      </c>
      <c r="H1331" s="131">
        <v>156</v>
      </c>
      <c r="I1331" s="35">
        <v>0.02</v>
      </c>
      <c r="J1331" s="126">
        <f t="shared" si="40"/>
        <v>152.88</v>
      </c>
    </row>
    <row r="1332" spans="1:10" ht="204.75">
      <c r="A1332" s="33">
        <f t="shared" si="41"/>
        <v>1328</v>
      </c>
      <c r="B1332" s="33" t="s">
        <v>208</v>
      </c>
      <c r="C1332" s="33" t="s">
        <v>2599</v>
      </c>
      <c r="D1332" s="104" t="s">
        <v>2356</v>
      </c>
      <c r="E1332" s="33" t="s">
        <v>211</v>
      </c>
      <c r="F1332" s="33"/>
      <c r="G1332" s="33" t="s">
        <v>212</v>
      </c>
      <c r="H1332" s="131">
        <v>78</v>
      </c>
      <c r="I1332" s="35">
        <v>0.02</v>
      </c>
      <c r="J1332" s="126">
        <f t="shared" si="40"/>
        <v>76.44</v>
      </c>
    </row>
    <row r="1333" spans="1:10" ht="204.75">
      <c r="A1333" s="33">
        <f t="shared" si="41"/>
        <v>1329</v>
      </c>
      <c r="B1333" s="33" t="s">
        <v>208</v>
      </c>
      <c r="C1333" s="33" t="s">
        <v>2600</v>
      </c>
      <c r="D1333" s="104" t="s">
        <v>2356</v>
      </c>
      <c r="E1333" s="33" t="s">
        <v>211</v>
      </c>
      <c r="F1333" s="33"/>
      <c r="G1333" s="33" t="s">
        <v>212</v>
      </c>
      <c r="H1333" s="131">
        <v>78</v>
      </c>
      <c r="I1333" s="35">
        <v>0.02</v>
      </c>
      <c r="J1333" s="126">
        <f t="shared" si="40"/>
        <v>76.44</v>
      </c>
    </row>
    <row r="1334" spans="1:10" ht="204.75">
      <c r="A1334" s="33">
        <f t="shared" si="41"/>
        <v>1330</v>
      </c>
      <c r="B1334" s="33" t="s">
        <v>208</v>
      </c>
      <c r="C1334" s="33" t="s">
        <v>2601</v>
      </c>
      <c r="D1334" s="104" t="s">
        <v>2356</v>
      </c>
      <c r="E1334" s="33" t="s">
        <v>211</v>
      </c>
      <c r="F1334" s="33"/>
      <c r="G1334" s="33" t="s">
        <v>212</v>
      </c>
      <c r="H1334" s="131">
        <v>880</v>
      </c>
      <c r="I1334" s="35">
        <v>0.02</v>
      </c>
      <c r="J1334" s="126">
        <f t="shared" si="40"/>
        <v>862.4</v>
      </c>
    </row>
    <row r="1335" spans="1:10" ht="204.75">
      <c r="A1335" s="33">
        <f t="shared" si="41"/>
        <v>1331</v>
      </c>
      <c r="B1335" s="33" t="s">
        <v>208</v>
      </c>
      <c r="C1335" s="33" t="s">
        <v>2602</v>
      </c>
      <c r="D1335" s="104" t="s">
        <v>2356</v>
      </c>
      <c r="E1335" s="33" t="s">
        <v>211</v>
      </c>
      <c r="F1335" s="33"/>
      <c r="G1335" s="33" t="s">
        <v>212</v>
      </c>
      <c r="H1335" s="131">
        <v>880</v>
      </c>
      <c r="I1335" s="35">
        <v>0.02</v>
      </c>
      <c r="J1335" s="126">
        <f t="shared" si="40"/>
        <v>862.4</v>
      </c>
    </row>
    <row r="1336" spans="1:10" ht="204.75">
      <c r="A1336" s="33">
        <f t="shared" si="41"/>
        <v>1332</v>
      </c>
      <c r="B1336" s="33" t="s">
        <v>208</v>
      </c>
      <c r="C1336" s="33" t="s">
        <v>2603</v>
      </c>
      <c r="D1336" s="104" t="s">
        <v>2356</v>
      </c>
      <c r="E1336" s="33" t="s">
        <v>211</v>
      </c>
      <c r="F1336" s="33"/>
      <c r="G1336" s="33" t="s">
        <v>212</v>
      </c>
      <c r="H1336" s="131">
        <v>880</v>
      </c>
      <c r="I1336" s="35">
        <v>0.02</v>
      </c>
      <c r="J1336" s="126">
        <f t="shared" si="40"/>
        <v>862.4</v>
      </c>
    </row>
    <row r="1337" spans="1:10" ht="204.75">
      <c r="A1337" s="33">
        <f t="shared" si="41"/>
        <v>1333</v>
      </c>
      <c r="B1337" s="33" t="s">
        <v>208</v>
      </c>
      <c r="C1337" s="33" t="s">
        <v>2604</v>
      </c>
      <c r="D1337" s="104" t="s">
        <v>2356</v>
      </c>
      <c r="E1337" s="33" t="s">
        <v>211</v>
      </c>
      <c r="F1337" s="33"/>
      <c r="G1337" s="33" t="s">
        <v>212</v>
      </c>
      <c r="H1337" s="131">
        <v>469</v>
      </c>
      <c r="I1337" s="35">
        <v>0.02</v>
      </c>
      <c r="J1337" s="126">
        <f t="shared" si="40"/>
        <v>459.62</v>
      </c>
    </row>
    <row r="1338" spans="1:10" ht="204.75">
      <c r="A1338" s="33">
        <f t="shared" si="41"/>
        <v>1334</v>
      </c>
      <c r="B1338" s="33" t="s">
        <v>208</v>
      </c>
      <c r="C1338" s="33" t="s">
        <v>2605</v>
      </c>
      <c r="D1338" s="104" t="s">
        <v>2356</v>
      </c>
      <c r="E1338" s="33" t="s">
        <v>211</v>
      </c>
      <c r="F1338" s="33"/>
      <c r="G1338" s="33" t="s">
        <v>212</v>
      </c>
      <c r="H1338" s="131">
        <v>759</v>
      </c>
      <c r="I1338" s="35">
        <v>0.02</v>
      </c>
      <c r="J1338" s="126">
        <f t="shared" si="40"/>
        <v>743.81999999999994</v>
      </c>
    </row>
    <row r="1339" spans="1:10" ht="204.75">
      <c r="A1339" s="33">
        <f t="shared" si="41"/>
        <v>1335</v>
      </c>
      <c r="B1339" s="33" t="s">
        <v>208</v>
      </c>
      <c r="C1339" s="33" t="s">
        <v>2606</v>
      </c>
      <c r="D1339" s="104" t="s">
        <v>2356</v>
      </c>
      <c r="E1339" s="33" t="s">
        <v>211</v>
      </c>
      <c r="F1339" s="33"/>
      <c r="G1339" s="33" t="s">
        <v>212</v>
      </c>
      <c r="H1339" s="131">
        <v>400</v>
      </c>
      <c r="I1339" s="35">
        <v>0.02</v>
      </c>
      <c r="J1339" s="126">
        <f t="shared" si="40"/>
        <v>392</v>
      </c>
    </row>
    <row r="1340" spans="1:10" ht="204.75">
      <c r="A1340" s="33">
        <f t="shared" si="41"/>
        <v>1336</v>
      </c>
      <c r="B1340" s="33" t="s">
        <v>208</v>
      </c>
      <c r="C1340" s="33" t="s">
        <v>2607</v>
      </c>
      <c r="D1340" s="104" t="s">
        <v>2356</v>
      </c>
      <c r="E1340" s="33" t="s">
        <v>211</v>
      </c>
      <c r="F1340" s="33"/>
      <c r="G1340" s="33" t="s">
        <v>212</v>
      </c>
      <c r="H1340" s="131">
        <v>400</v>
      </c>
      <c r="I1340" s="35">
        <v>0.02</v>
      </c>
      <c r="J1340" s="126">
        <f t="shared" si="40"/>
        <v>392</v>
      </c>
    </row>
    <row r="1341" spans="1:10" ht="204.75">
      <c r="A1341" s="33">
        <f t="shared" si="41"/>
        <v>1337</v>
      </c>
      <c r="B1341" s="33" t="s">
        <v>208</v>
      </c>
      <c r="C1341" s="33" t="s">
        <v>2608</v>
      </c>
      <c r="D1341" s="104" t="s">
        <v>2356</v>
      </c>
      <c r="E1341" s="33" t="s">
        <v>211</v>
      </c>
      <c r="F1341" s="33"/>
      <c r="G1341" s="33" t="s">
        <v>212</v>
      </c>
      <c r="H1341" s="131">
        <v>520</v>
      </c>
      <c r="I1341" s="35">
        <v>0.02</v>
      </c>
      <c r="J1341" s="126">
        <f t="shared" si="40"/>
        <v>509.59999999999997</v>
      </c>
    </row>
    <row r="1342" spans="1:10" ht="204.75">
      <c r="A1342" s="33">
        <f t="shared" si="41"/>
        <v>1338</v>
      </c>
      <c r="B1342" s="33" t="s">
        <v>208</v>
      </c>
      <c r="C1342" s="33" t="s">
        <v>2609</v>
      </c>
      <c r="D1342" s="104" t="s">
        <v>2356</v>
      </c>
      <c r="E1342" s="33" t="s">
        <v>211</v>
      </c>
      <c r="F1342" s="33"/>
      <c r="G1342" s="33" t="s">
        <v>212</v>
      </c>
      <c r="H1342" s="131">
        <v>520</v>
      </c>
      <c r="I1342" s="35">
        <v>0.02</v>
      </c>
      <c r="J1342" s="126">
        <f t="shared" si="40"/>
        <v>509.59999999999997</v>
      </c>
    </row>
    <row r="1343" spans="1:10" ht="204.75">
      <c r="A1343" s="33">
        <f t="shared" si="41"/>
        <v>1339</v>
      </c>
      <c r="B1343" s="33" t="s">
        <v>208</v>
      </c>
      <c r="C1343" s="33" t="s">
        <v>2610</v>
      </c>
      <c r="D1343" s="104" t="s">
        <v>2356</v>
      </c>
      <c r="E1343" s="33" t="s">
        <v>211</v>
      </c>
      <c r="F1343" s="33"/>
      <c r="G1343" s="33" t="s">
        <v>212</v>
      </c>
      <c r="H1343" s="131">
        <v>520</v>
      </c>
      <c r="I1343" s="35">
        <v>0.02</v>
      </c>
      <c r="J1343" s="126">
        <f t="shared" si="40"/>
        <v>509.59999999999997</v>
      </c>
    </row>
    <row r="1344" spans="1:10" ht="204.75">
      <c r="A1344" s="33">
        <f t="shared" si="41"/>
        <v>1340</v>
      </c>
      <c r="B1344" s="33" t="s">
        <v>208</v>
      </c>
      <c r="C1344" s="33" t="s">
        <v>2611</v>
      </c>
      <c r="D1344" s="104" t="s">
        <v>2356</v>
      </c>
      <c r="E1344" s="33" t="s">
        <v>211</v>
      </c>
      <c r="F1344" s="33"/>
      <c r="G1344" s="33" t="s">
        <v>212</v>
      </c>
      <c r="H1344" s="131">
        <v>480</v>
      </c>
      <c r="I1344" s="35">
        <v>0.02</v>
      </c>
      <c r="J1344" s="126">
        <f t="shared" si="40"/>
        <v>470.4</v>
      </c>
    </row>
    <row r="1345" spans="1:10" ht="204.75">
      <c r="A1345" s="33">
        <f t="shared" si="41"/>
        <v>1341</v>
      </c>
      <c r="B1345" s="33" t="s">
        <v>208</v>
      </c>
      <c r="C1345" s="33" t="s">
        <v>2612</v>
      </c>
      <c r="D1345" s="104" t="s">
        <v>2356</v>
      </c>
      <c r="E1345" s="33" t="s">
        <v>211</v>
      </c>
      <c r="F1345" s="33"/>
      <c r="G1345" s="33" t="s">
        <v>212</v>
      </c>
      <c r="H1345" s="131">
        <v>400</v>
      </c>
      <c r="I1345" s="35">
        <v>0.02</v>
      </c>
      <c r="J1345" s="126">
        <f t="shared" si="40"/>
        <v>392</v>
      </c>
    </row>
    <row r="1346" spans="1:10" ht="204.75">
      <c r="A1346" s="33">
        <f t="shared" si="41"/>
        <v>1342</v>
      </c>
      <c r="B1346" s="33" t="s">
        <v>208</v>
      </c>
      <c r="C1346" s="33" t="s">
        <v>2613</v>
      </c>
      <c r="D1346" s="104" t="s">
        <v>2356</v>
      </c>
      <c r="E1346" s="33" t="s">
        <v>211</v>
      </c>
      <c r="F1346" s="33"/>
      <c r="G1346" s="33" t="s">
        <v>212</v>
      </c>
      <c r="H1346" s="131">
        <v>288</v>
      </c>
      <c r="I1346" s="35">
        <v>0.02</v>
      </c>
      <c r="J1346" s="126">
        <f t="shared" si="40"/>
        <v>282.24</v>
      </c>
    </row>
    <row r="1347" spans="1:10" ht="204.75">
      <c r="A1347" s="33">
        <f t="shared" si="41"/>
        <v>1343</v>
      </c>
      <c r="B1347" s="33" t="s">
        <v>208</v>
      </c>
      <c r="C1347" s="33" t="s">
        <v>2614</v>
      </c>
      <c r="D1347" s="104" t="s">
        <v>2356</v>
      </c>
      <c r="E1347" s="33" t="s">
        <v>211</v>
      </c>
      <c r="F1347" s="33"/>
      <c r="G1347" s="33" t="s">
        <v>212</v>
      </c>
      <c r="H1347" s="131">
        <v>416</v>
      </c>
      <c r="I1347" s="35">
        <v>0.02</v>
      </c>
      <c r="J1347" s="126">
        <f t="shared" si="40"/>
        <v>407.68</v>
      </c>
    </row>
    <row r="1348" spans="1:10" ht="204.75">
      <c r="A1348" s="33">
        <f t="shared" si="41"/>
        <v>1344</v>
      </c>
      <c r="B1348" s="33" t="s">
        <v>208</v>
      </c>
      <c r="C1348" s="33" t="s">
        <v>2615</v>
      </c>
      <c r="D1348" s="104" t="s">
        <v>2356</v>
      </c>
      <c r="E1348" s="33" t="s">
        <v>211</v>
      </c>
      <c r="F1348" s="33"/>
      <c r="G1348" s="33" t="s">
        <v>212</v>
      </c>
      <c r="H1348" s="131">
        <v>800</v>
      </c>
      <c r="I1348" s="35">
        <v>0.02</v>
      </c>
      <c r="J1348" s="126">
        <f t="shared" si="40"/>
        <v>784</v>
      </c>
    </row>
    <row r="1349" spans="1:10" ht="204.75">
      <c r="A1349" s="33">
        <f t="shared" si="41"/>
        <v>1345</v>
      </c>
      <c r="B1349" s="33" t="s">
        <v>208</v>
      </c>
      <c r="C1349" s="33" t="s">
        <v>2616</v>
      </c>
      <c r="D1349" s="104" t="s">
        <v>2356</v>
      </c>
      <c r="E1349" s="33" t="s">
        <v>211</v>
      </c>
      <c r="F1349" s="33"/>
      <c r="G1349" s="33" t="s">
        <v>212</v>
      </c>
      <c r="H1349" s="131">
        <v>929</v>
      </c>
      <c r="I1349" s="35">
        <v>0.02</v>
      </c>
      <c r="J1349" s="126">
        <f t="shared" si="40"/>
        <v>910.42</v>
      </c>
    </row>
    <row r="1350" spans="1:10" ht="204.75">
      <c r="A1350" s="33">
        <f t="shared" si="41"/>
        <v>1346</v>
      </c>
      <c r="B1350" s="33" t="s">
        <v>208</v>
      </c>
      <c r="C1350" s="33" t="s">
        <v>2617</v>
      </c>
      <c r="D1350" s="104" t="s">
        <v>2356</v>
      </c>
      <c r="E1350" s="33" t="s">
        <v>211</v>
      </c>
      <c r="F1350" s="33"/>
      <c r="G1350" s="33" t="s">
        <v>212</v>
      </c>
      <c r="H1350" s="131">
        <v>1040</v>
      </c>
      <c r="I1350" s="35">
        <v>0.02</v>
      </c>
      <c r="J1350" s="126">
        <f t="shared" ref="J1350:J1413" si="42">H1350*(1-I1350)</f>
        <v>1019.1999999999999</v>
      </c>
    </row>
    <row r="1351" spans="1:10" ht="204.75">
      <c r="A1351" s="33">
        <f t="shared" ref="A1351:A1414" si="43">A1350+1</f>
        <v>1347</v>
      </c>
      <c r="B1351" s="33" t="s">
        <v>208</v>
      </c>
      <c r="C1351" s="33" t="s">
        <v>2618</v>
      </c>
      <c r="D1351" s="104" t="s">
        <v>2356</v>
      </c>
      <c r="E1351" s="33" t="s">
        <v>211</v>
      </c>
      <c r="F1351" s="33"/>
      <c r="G1351" s="33" t="s">
        <v>212</v>
      </c>
      <c r="H1351" s="131">
        <v>1170</v>
      </c>
      <c r="I1351" s="35">
        <v>0.02</v>
      </c>
      <c r="J1351" s="126">
        <f t="shared" si="42"/>
        <v>1146.5999999999999</v>
      </c>
    </row>
    <row r="1352" spans="1:10" ht="204.75">
      <c r="A1352" s="33">
        <f t="shared" si="43"/>
        <v>1348</v>
      </c>
      <c r="B1352" s="33" t="s">
        <v>208</v>
      </c>
      <c r="C1352" s="33" t="s">
        <v>2619</v>
      </c>
      <c r="D1352" s="104" t="s">
        <v>2356</v>
      </c>
      <c r="E1352" s="33" t="s">
        <v>211</v>
      </c>
      <c r="F1352" s="33"/>
      <c r="G1352" s="33" t="s">
        <v>212</v>
      </c>
      <c r="H1352" s="131">
        <v>1760</v>
      </c>
      <c r="I1352" s="35">
        <v>0.02</v>
      </c>
      <c r="J1352" s="126">
        <f t="shared" si="42"/>
        <v>1724.8</v>
      </c>
    </row>
    <row r="1353" spans="1:10" ht="204.75">
      <c r="A1353" s="33">
        <f t="shared" si="43"/>
        <v>1349</v>
      </c>
      <c r="B1353" s="33" t="s">
        <v>208</v>
      </c>
      <c r="C1353" s="33" t="s">
        <v>2620</v>
      </c>
      <c r="D1353" s="104" t="s">
        <v>2356</v>
      </c>
      <c r="E1353" s="33" t="s">
        <v>211</v>
      </c>
      <c r="F1353" s="33"/>
      <c r="G1353" s="33" t="s">
        <v>212</v>
      </c>
      <c r="H1353" s="131">
        <v>1899</v>
      </c>
      <c r="I1353" s="35">
        <v>0.02</v>
      </c>
      <c r="J1353" s="126">
        <f t="shared" si="42"/>
        <v>1861.02</v>
      </c>
    </row>
    <row r="1354" spans="1:10" ht="204.75">
      <c r="A1354" s="33">
        <f t="shared" si="43"/>
        <v>1350</v>
      </c>
      <c r="B1354" s="33" t="s">
        <v>208</v>
      </c>
      <c r="C1354" s="33" t="s">
        <v>2621</v>
      </c>
      <c r="D1354" s="104" t="s">
        <v>2356</v>
      </c>
      <c r="E1354" s="33" t="s">
        <v>211</v>
      </c>
      <c r="F1354" s="33"/>
      <c r="G1354" s="33" t="s">
        <v>212</v>
      </c>
      <c r="H1354" s="131">
        <v>375</v>
      </c>
      <c r="I1354" s="35">
        <v>0.02</v>
      </c>
      <c r="J1354" s="126">
        <f t="shared" si="42"/>
        <v>367.5</v>
      </c>
    </row>
    <row r="1355" spans="1:10" ht="204.75">
      <c r="A1355" s="33">
        <f t="shared" si="43"/>
        <v>1351</v>
      </c>
      <c r="B1355" s="33" t="s">
        <v>208</v>
      </c>
      <c r="C1355" s="33" t="s">
        <v>2622</v>
      </c>
      <c r="D1355" s="104" t="s">
        <v>2356</v>
      </c>
      <c r="E1355" s="33" t="s">
        <v>211</v>
      </c>
      <c r="F1355" s="33"/>
      <c r="G1355" s="33" t="s">
        <v>212</v>
      </c>
      <c r="H1355" s="131">
        <v>210</v>
      </c>
      <c r="I1355" s="35">
        <v>0.02</v>
      </c>
      <c r="J1355" s="126">
        <f t="shared" si="42"/>
        <v>205.79999999999998</v>
      </c>
    </row>
    <row r="1356" spans="1:10" ht="204.75">
      <c r="A1356" s="33">
        <f t="shared" si="43"/>
        <v>1352</v>
      </c>
      <c r="B1356" s="33" t="s">
        <v>208</v>
      </c>
      <c r="C1356" s="33" t="s">
        <v>2623</v>
      </c>
      <c r="D1356" s="104" t="s">
        <v>2356</v>
      </c>
      <c r="E1356" s="33" t="s">
        <v>211</v>
      </c>
      <c r="F1356" s="33"/>
      <c r="G1356" s="33" t="s">
        <v>212</v>
      </c>
      <c r="H1356" s="131">
        <v>285</v>
      </c>
      <c r="I1356" s="35">
        <v>0.02</v>
      </c>
      <c r="J1356" s="126">
        <f t="shared" si="42"/>
        <v>279.3</v>
      </c>
    </row>
    <row r="1357" spans="1:10" ht="204.75">
      <c r="A1357" s="33">
        <f t="shared" si="43"/>
        <v>1353</v>
      </c>
      <c r="B1357" s="33" t="s">
        <v>208</v>
      </c>
      <c r="C1357" s="33" t="s">
        <v>2624</v>
      </c>
      <c r="D1357" s="104" t="s">
        <v>2356</v>
      </c>
      <c r="E1357" s="33" t="s">
        <v>211</v>
      </c>
      <c r="F1357" s="33"/>
      <c r="G1357" s="33" t="s">
        <v>212</v>
      </c>
      <c r="H1357" s="131">
        <v>525</v>
      </c>
      <c r="I1357" s="35">
        <v>0.02</v>
      </c>
      <c r="J1357" s="126">
        <f t="shared" si="42"/>
        <v>514.5</v>
      </c>
    </row>
    <row r="1358" spans="1:10" ht="204.75">
      <c r="A1358" s="33">
        <f t="shared" si="43"/>
        <v>1354</v>
      </c>
      <c r="B1358" s="33" t="s">
        <v>208</v>
      </c>
      <c r="C1358" s="33" t="s">
        <v>2625</v>
      </c>
      <c r="D1358" s="104" t="s">
        <v>2356</v>
      </c>
      <c r="E1358" s="33" t="s">
        <v>211</v>
      </c>
      <c r="F1358" s="33"/>
      <c r="G1358" s="33" t="s">
        <v>212</v>
      </c>
      <c r="H1358" s="131">
        <v>570</v>
      </c>
      <c r="I1358" s="35">
        <v>0.02</v>
      </c>
      <c r="J1358" s="126">
        <f t="shared" si="42"/>
        <v>558.6</v>
      </c>
    </row>
    <row r="1359" spans="1:10" ht="204.75">
      <c r="A1359" s="33">
        <f t="shared" si="43"/>
        <v>1355</v>
      </c>
      <c r="B1359" s="33" t="s">
        <v>208</v>
      </c>
      <c r="C1359" s="33" t="s">
        <v>2626</v>
      </c>
      <c r="D1359" s="104" t="s">
        <v>2356</v>
      </c>
      <c r="E1359" s="33" t="s">
        <v>211</v>
      </c>
      <c r="F1359" s="33"/>
      <c r="G1359" s="33" t="s">
        <v>212</v>
      </c>
      <c r="H1359" s="131">
        <v>495</v>
      </c>
      <c r="I1359" s="35">
        <v>0.02</v>
      </c>
      <c r="J1359" s="126">
        <f t="shared" si="42"/>
        <v>485.09999999999997</v>
      </c>
    </row>
    <row r="1360" spans="1:10" ht="204.75">
      <c r="A1360" s="33">
        <f t="shared" si="43"/>
        <v>1356</v>
      </c>
      <c r="B1360" s="33" t="s">
        <v>208</v>
      </c>
      <c r="C1360" s="33" t="s">
        <v>2627</v>
      </c>
      <c r="D1360" s="104" t="s">
        <v>2356</v>
      </c>
      <c r="E1360" s="33" t="s">
        <v>211</v>
      </c>
      <c r="F1360" s="33"/>
      <c r="G1360" s="33" t="s">
        <v>212</v>
      </c>
      <c r="H1360" s="131">
        <v>1035</v>
      </c>
      <c r="I1360" s="35">
        <v>0.02</v>
      </c>
      <c r="J1360" s="126">
        <f t="shared" si="42"/>
        <v>1014.3</v>
      </c>
    </row>
    <row r="1361" spans="1:10" ht="204.75">
      <c r="A1361" s="33">
        <f t="shared" si="43"/>
        <v>1357</v>
      </c>
      <c r="B1361" s="33" t="s">
        <v>208</v>
      </c>
      <c r="C1361" s="33" t="s">
        <v>2628</v>
      </c>
      <c r="D1361" s="104" t="s">
        <v>2356</v>
      </c>
      <c r="E1361" s="33" t="s">
        <v>211</v>
      </c>
      <c r="F1361" s="33"/>
      <c r="G1361" s="33" t="s">
        <v>212</v>
      </c>
      <c r="H1361" s="131">
        <v>1440</v>
      </c>
      <c r="I1361" s="35">
        <v>0.02</v>
      </c>
      <c r="J1361" s="126">
        <f t="shared" si="42"/>
        <v>1411.2</v>
      </c>
    </row>
    <row r="1362" spans="1:10" ht="204.75">
      <c r="A1362" s="33">
        <f t="shared" si="43"/>
        <v>1358</v>
      </c>
      <c r="B1362" s="33" t="s">
        <v>208</v>
      </c>
      <c r="C1362" s="33" t="s">
        <v>2629</v>
      </c>
      <c r="D1362" s="104" t="s">
        <v>2356</v>
      </c>
      <c r="E1362" s="33" t="s">
        <v>211</v>
      </c>
      <c r="F1362" s="33"/>
      <c r="G1362" s="33" t="s">
        <v>212</v>
      </c>
      <c r="H1362" s="131">
        <v>1124</v>
      </c>
      <c r="I1362" s="35">
        <v>0.02</v>
      </c>
      <c r="J1362" s="126">
        <f t="shared" si="42"/>
        <v>1101.52</v>
      </c>
    </row>
    <row r="1363" spans="1:10" ht="204.75">
      <c r="A1363" s="33">
        <f t="shared" si="43"/>
        <v>1359</v>
      </c>
      <c r="B1363" s="33" t="s">
        <v>208</v>
      </c>
      <c r="C1363" s="33" t="s">
        <v>2630</v>
      </c>
      <c r="D1363" s="104" t="s">
        <v>2356</v>
      </c>
      <c r="E1363" s="33" t="s">
        <v>211</v>
      </c>
      <c r="F1363" s="33"/>
      <c r="G1363" s="33" t="s">
        <v>212</v>
      </c>
      <c r="H1363" s="131">
        <v>1440</v>
      </c>
      <c r="I1363" s="35">
        <v>0.02</v>
      </c>
      <c r="J1363" s="126">
        <f t="shared" si="42"/>
        <v>1411.2</v>
      </c>
    </row>
    <row r="1364" spans="1:10" ht="204.75">
      <c r="A1364" s="33">
        <f t="shared" si="43"/>
        <v>1360</v>
      </c>
      <c r="B1364" s="33" t="s">
        <v>208</v>
      </c>
      <c r="C1364" s="33" t="s">
        <v>2631</v>
      </c>
      <c r="D1364" s="104" t="s">
        <v>2356</v>
      </c>
      <c r="E1364" s="33" t="s">
        <v>211</v>
      </c>
      <c r="F1364" s="33"/>
      <c r="G1364" s="33" t="s">
        <v>212</v>
      </c>
      <c r="H1364" s="131">
        <v>2099</v>
      </c>
      <c r="I1364" s="35">
        <v>0.02</v>
      </c>
      <c r="J1364" s="126">
        <f t="shared" si="42"/>
        <v>2057.02</v>
      </c>
    </row>
    <row r="1365" spans="1:10" ht="204.75">
      <c r="A1365" s="33">
        <f t="shared" si="43"/>
        <v>1361</v>
      </c>
      <c r="B1365" s="33" t="s">
        <v>208</v>
      </c>
      <c r="C1365" s="33" t="s">
        <v>2632</v>
      </c>
      <c r="D1365" s="104" t="s">
        <v>2356</v>
      </c>
      <c r="E1365" s="33" t="s">
        <v>211</v>
      </c>
      <c r="F1365" s="33"/>
      <c r="G1365" s="33" t="s">
        <v>212</v>
      </c>
      <c r="H1365" s="131">
        <v>3149</v>
      </c>
      <c r="I1365" s="35">
        <v>0.02</v>
      </c>
      <c r="J1365" s="126">
        <f t="shared" si="42"/>
        <v>3086.02</v>
      </c>
    </row>
    <row r="1366" spans="1:10" ht="204.75">
      <c r="A1366" s="33">
        <f t="shared" si="43"/>
        <v>1362</v>
      </c>
      <c r="B1366" s="33" t="s">
        <v>208</v>
      </c>
      <c r="C1366" s="33" t="s">
        <v>2633</v>
      </c>
      <c r="D1366" s="104" t="s">
        <v>2356</v>
      </c>
      <c r="E1366" s="33" t="s">
        <v>211</v>
      </c>
      <c r="F1366" s="33"/>
      <c r="G1366" s="33" t="s">
        <v>212</v>
      </c>
      <c r="H1366" s="131">
        <v>6</v>
      </c>
      <c r="I1366" s="35">
        <v>0.02</v>
      </c>
      <c r="J1366" s="126">
        <f t="shared" si="42"/>
        <v>5.88</v>
      </c>
    </row>
    <row r="1367" spans="1:10" ht="204.75">
      <c r="A1367" s="33">
        <f t="shared" si="43"/>
        <v>1363</v>
      </c>
      <c r="B1367" s="33" t="s">
        <v>208</v>
      </c>
      <c r="C1367" s="33" t="s">
        <v>2634</v>
      </c>
      <c r="D1367" s="104" t="s">
        <v>2356</v>
      </c>
      <c r="E1367" s="33" t="s">
        <v>211</v>
      </c>
      <c r="F1367" s="33"/>
      <c r="G1367" s="33" t="s">
        <v>212</v>
      </c>
      <c r="H1367" s="131">
        <v>9</v>
      </c>
      <c r="I1367" s="35">
        <v>0.02</v>
      </c>
      <c r="J1367" s="126">
        <f t="shared" si="42"/>
        <v>8.82</v>
      </c>
    </row>
    <row r="1368" spans="1:10" ht="204.75">
      <c r="A1368" s="33">
        <f t="shared" si="43"/>
        <v>1364</v>
      </c>
      <c r="B1368" s="33" t="s">
        <v>208</v>
      </c>
      <c r="C1368" s="33" t="s">
        <v>2635</v>
      </c>
      <c r="D1368" s="104" t="s">
        <v>2356</v>
      </c>
      <c r="E1368" s="33" t="s">
        <v>211</v>
      </c>
      <c r="F1368" s="33"/>
      <c r="G1368" s="33" t="s">
        <v>212</v>
      </c>
      <c r="H1368" s="131">
        <v>72</v>
      </c>
      <c r="I1368" s="35">
        <v>0.02</v>
      </c>
      <c r="J1368" s="126">
        <f t="shared" si="42"/>
        <v>70.56</v>
      </c>
    </row>
    <row r="1369" spans="1:10" ht="204.75">
      <c r="A1369" s="33">
        <f t="shared" si="43"/>
        <v>1365</v>
      </c>
      <c r="B1369" s="33" t="s">
        <v>208</v>
      </c>
      <c r="C1369" s="33" t="s">
        <v>2636</v>
      </c>
      <c r="D1369" s="104" t="s">
        <v>2356</v>
      </c>
      <c r="E1369" s="33" t="s">
        <v>211</v>
      </c>
      <c r="F1369" s="33"/>
      <c r="G1369" s="33" t="s">
        <v>212</v>
      </c>
      <c r="H1369" s="131">
        <v>42</v>
      </c>
      <c r="I1369" s="35">
        <v>0.02</v>
      </c>
      <c r="J1369" s="126">
        <f t="shared" si="42"/>
        <v>41.16</v>
      </c>
    </row>
    <row r="1370" spans="1:10" ht="204.75">
      <c r="A1370" s="33">
        <f t="shared" si="43"/>
        <v>1366</v>
      </c>
      <c r="B1370" s="33" t="s">
        <v>208</v>
      </c>
      <c r="C1370" s="33" t="s">
        <v>2637</v>
      </c>
      <c r="D1370" s="104" t="s">
        <v>2356</v>
      </c>
      <c r="E1370" s="33" t="s">
        <v>211</v>
      </c>
      <c r="F1370" s="33"/>
      <c r="G1370" s="33" t="s">
        <v>212</v>
      </c>
      <c r="H1370" s="131">
        <v>24</v>
      </c>
      <c r="I1370" s="35">
        <v>0.02</v>
      </c>
      <c r="J1370" s="126">
        <f t="shared" si="42"/>
        <v>23.52</v>
      </c>
    </row>
    <row r="1371" spans="1:10" ht="204.75">
      <c r="A1371" s="33">
        <f t="shared" si="43"/>
        <v>1367</v>
      </c>
      <c r="B1371" s="33" t="s">
        <v>208</v>
      </c>
      <c r="C1371" s="33" t="s">
        <v>2638</v>
      </c>
      <c r="D1371" s="104" t="s">
        <v>2356</v>
      </c>
      <c r="E1371" s="33" t="s">
        <v>211</v>
      </c>
      <c r="F1371" s="33"/>
      <c r="G1371" s="33" t="s">
        <v>212</v>
      </c>
      <c r="H1371" s="131">
        <v>54</v>
      </c>
      <c r="I1371" s="35">
        <v>0.02</v>
      </c>
      <c r="J1371" s="126">
        <f t="shared" si="42"/>
        <v>52.92</v>
      </c>
    </row>
    <row r="1372" spans="1:10" ht="204.75">
      <c r="A1372" s="33">
        <f t="shared" si="43"/>
        <v>1368</v>
      </c>
      <c r="B1372" s="33" t="s">
        <v>208</v>
      </c>
      <c r="C1372" s="33" t="s">
        <v>2639</v>
      </c>
      <c r="D1372" s="104" t="s">
        <v>2356</v>
      </c>
      <c r="E1372" s="33" t="s">
        <v>211</v>
      </c>
      <c r="F1372" s="33"/>
      <c r="G1372" s="33" t="s">
        <v>212</v>
      </c>
      <c r="H1372" s="131">
        <v>12</v>
      </c>
      <c r="I1372" s="35">
        <v>0.02</v>
      </c>
      <c r="J1372" s="126">
        <f t="shared" si="42"/>
        <v>11.76</v>
      </c>
    </row>
    <row r="1373" spans="1:10" ht="204.75">
      <c r="A1373" s="33">
        <f t="shared" si="43"/>
        <v>1369</v>
      </c>
      <c r="B1373" s="33" t="s">
        <v>208</v>
      </c>
      <c r="C1373" s="33" t="s">
        <v>2640</v>
      </c>
      <c r="D1373" s="104" t="s">
        <v>2356</v>
      </c>
      <c r="E1373" s="33" t="s">
        <v>211</v>
      </c>
      <c r="F1373" s="33"/>
      <c r="G1373" s="33" t="s">
        <v>212</v>
      </c>
      <c r="H1373" s="131">
        <v>25</v>
      </c>
      <c r="I1373" s="35">
        <v>0.02</v>
      </c>
      <c r="J1373" s="126">
        <f t="shared" si="42"/>
        <v>24.5</v>
      </c>
    </row>
    <row r="1374" spans="1:10" ht="204.75">
      <c r="A1374" s="33">
        <f t="shared" si="43"/>
        <v>1370</v>
      </c>
      <c r="B1374" s="33" t="s">
        <v>208</v>
      </c>
      <c r="C1374" s="33" t="s">
        <v>2641</v>
      </c>
      <c r="D1374" s="104" t="s">
        <v>2356</v>
      </c>
      <c r="E1374" s="33" t="s">
        <v>211</v>
      </c>
      <c r="F1374" s="33"/>
      <c r="G1374" s="33" t="s">
        <v>212</v>
      </c>
      <c r="H1374" s="131">
        <v>102</v>
      </c>
      <c r="I1374" s="35">
        <v>0.02</v>
      </c>
      <c r="J1374" s="126">
        <f t="shared" si="42"/>
        <v>99.96</v>
      </c>
    </row>
    <row r="1375" spans="1:10" ht="204.75">
      <c r="A1375" s="33">
        <f t="shared" si="43"/>
        <v>1371</v>
      </c>
      <c r="B1375" s="33" t="s">
        <v>208</v>
      </c>
      <c r="C1375" s="33" t="s">
        <v>2642</v>
      </c>
      <c r="D1375" s="104" t="s">
        <v>2356</v>
      </c>
      <c r="E1375" s="33" t="s">
        <v>211</v>
      </c>
      <c r="F1375" s="33"/>
      <c r="G1375" s="33" t="s">
        <v>212</v>
      </c>
      <c r="H1375" s="131">
        <v>19</v>
      </c>
      <c r="I1375" s="35">
        <v>0.02</v>
      </c>
      <c r="J1375" s="126">
        <f t="shared" si="42"/>
        <v>18.62</v>
      </c>
    </row>
    <row r="1376" spans="1:10" ht="204.75">
      <c r="A1376" s="33">
        <f t="shared" si="43"/>
        <v>1372</v>
      </c>
      <c r="B1376" s="33" t="s">
        <v>208</v>
      </c>
      <c r="C1376" s="33" t="s">
        <v>2643</v>
      </c>
      <c r="D1376" s="104" t="s">
        <v>2356</v>
      </c>
      <c r="E1376" s="33" t="s">
        <v>211</v>
      </c>
      <c r="F1376" s="33"/>
      <c r="G1376" s="33" t="s">
        <v>212</v>
      </c>
      <c r="H1376" s="131">
        <v>199</v>
      </c>
      <c r="I1376" s="35">
        <v>0.02</v>
      </c>
      <c r="J1376" s="126">
        <f t="shared" si="42"/>
        <v>195.02</v>
      </c>
    </row>
    <row r="1377" spans="1:10" ht="204.75">
      <c r="A1377" s="33">
        <f t="shared" si="43"/>
        <v>1373</v>
      </c>
      <c r="B1377" s="33" t="s">
        <v>208</v>
      </c>
      <c r="C1377" s="33" t="s">
        <v>2644</v>
      </c>
      <c r="D1377" s="104" t="s">
        <v>2356</v>
      </c>
      <c r="E1377" s="33" t="s">
        <v>211</v>
      </c>
      <c r="F1377" s="33"/>
      <c r="G1377" s="33" t="s">
        <v>212</v>
      </c>
      <c r="H1377" s="131">
        <v>179</v>
      </c>
      <c r="I1377" s="35">
        <v>0.02</v>
      </c>
      <c r="J1377" s="126">
        <f t="shared" si="42"/>
        <v>175.42</v>
      </c>
    </row>
    <row r="1378" spans="1:10" ht="204.75">
      <c r="A1378" s="33">
        <f t="shared" si="43"/>
        <v>1374</v>
      </c>
      <c r="B1378" s="33" t="s">
        <v>208</v>
      </c>
      <c r="C1378" s="33" t="s">
        <v>2645</v>
      </c>
      <c r="D1378" s="104" t="s">
        <v>2356</v>
      </c>
      <c r="E1378" s="33" t="s">
        <v>211</v>
      </c>
      <c r="F1378" s="33"/>
      <c r="G1378" s="33" t="s">
        <v>212</v>
      </c>
      <c r="H1378" s="131">
        <v>160</v>
      </c>
      <c r="I1378" s="35">
        <v>0.02</v>
      </c>
      <c r="J1378" s="126">
        <f t="shared" si="42"/>
        <v>156.80000000000001</v>
      </c>
    </row>
    <row r="1379" spans="1:10" ht="204.75">
      <c r="A1379" s="33">
        <f t="shared" si="43"/>
        <v>1375</v>
      </c>
      <c r="B1379" s="33" t="s">
        <v>208</v>
      </c>
      <c r="C1379" s="33" t="s">
        <v>2646</v>
      </c>
      <c r="D1379" s="104" t="s">
        <v>2356</v>
      </c>
      <c r="E1379" s="33" t="s">
        <v>211</v>
      </c>
      <c r="F1379" s="33"/>
      <c r="G1379" s="33" t="s">
        <v>212</v>
      </c>
      <c r="H1379" s="131">
        <v>208</v>
      </c>
      <c r="I1379" s="35">
        <v>0.02</v>
      </c>
      <c r="J1379" s="126">
        <f t="shared" si="42"/>
        <v>203.84</v>
      </c>
    </row>
    <row r="1380" spans="1:10" ht="204.75">
      <c r="A1380" s="33">
        <f t="shared" si="43"/>
        <v>1376</v>
      </c>
      <c r="B1380" s="33" t="s">
        <v>208</v>
      </c>
      <c r="C1380" s="33" t="s">
        <v>2647</v>
      </c>
      <c r="D1380" s="104" t="s">
        <v>2356</v>
      </c>
      <c r="E1380" s="33" t="s">
        <v>211</v>
      </c>
      <c r="F1380" s="33"/>
      <c r="G1380" s="33" t="s">
        <v>212</v>
      </c>
      <c r="H1380" s="131">
        <v>399</v>
      </c>
      <c r="I1380" s="35">
        <v>0.02</v>
      </c>
      <c r="J1380" s="126">
        <f t="shared" si="42"/>
        <v>391.02</v>
      </c>
    </row>
    <row r="1381" spans="1:10" ht="204.75">
      <c r="A1381" s="33">
        <f t="shared" si="43"/>
        <v>1377</v>
      </c>
      <c r="B1381" s="33" t="s">
        <v>208</v>
      </c>
      <c r="C1381" s="33" t="s">
        <v>2648</v>
      </c>
      <c r="D1381" s="104" t="s">
        <v>2356</v>
      </c>
      <c r="E1381" s="33" t="s">
        <v>211</v>
      </c>
      <c r="F1381" s="33"/>
      <c r="G1381" s="33" t="s">
        <v>212</v>
      </c>
      <c r="H1381" s="131">
        <v>29</v>
      </c>
      <c r="I1381" s="35">
        <v>0.02</v>
      </c>
      <c r="J1381" s="126">
        <f t="shared" si="42"/>
        <v>28.419999999999998</v>
      </c>
    </row>
    <row r="1382" spans="1:10" ht="204.75">
      <c r="A1382" s="33">
        <f t="shared" si="43"/>
        <v>1378</v>
      </c>
      <c r="B1382" s="33" t="s">
        <v>208</v>
      </c>
      <c r="C1382" s="33" t="s">
        <v>2649</v>
      </c>
      <c r="D1382" s="104" t="s">
        <v>2356</v>
      </c>
      <c r="E1382" s="33" t="s">
        <v>211</v>
      </c>
      <c r="F1382" s="33"/>
      <c r="G1382" s="33" t="s">
        <v>212</v>
      </c>
      <c r="H1382" s="131">
        <v>48</v>
      </c>
      <c r="I1382" s="35">
        <v>0.02</v>
      </c>
      <c r="J1382" s="126">
        <f t="shared" si="42"/>
        <v>47.04</v>
      </c>
    </row>
    <row r="1383" spans="1:10" ht="204.75">
      <c r="A1383" s="33">
        <f t="shared" si="43"/>
        <v>1379</v>
      </c>
      <c r="B1383" s="33" t="s">
        <v>208</v>
      </c>
      <c r="C1383" s="33" t="s">
        <v>2650</v>
      </c>
      <c r="D1383" s="104" t="s">
        <v>2356</v>
      </c>
      <c r="E1383" s="33" t="s">
        <v>211</v>
      </c>
      <c r="F1383" s="33"/>
      <c r="G1383" s="33" t="s">
        <v>212</v>
      </c>
      <c r="H1383" s="131">
        <v>15</v>
      </c>
      <c r="I1383" s="35">
        <v>0.02</v>
      </c>
      <c r="J1383" s="126">
        <f t="shared" si="42"/>
        <v>14.7</v>
      </c>
    </row>
    <row r="1384" spans="1:10" ht="204.75">
      <c r="A1384" s="33">
        <f t="shared" si="43"/>
        <v>1380</v>
      </c>
      <c r="B1384" s="33" t="s">
        <v>208</v>
      </c>
      <c r="C1384" s="33" t="s">
        <v>2651</v>
      </c>
      <c r="D1384" s="104" t="s">
        <v>2356</v>
      </c>
      <c r="E1384" s="33" t="s">
        <v>211</v>
      </c>
      <c r="F1384" s="33"/>
      <c r="G1384" s="33" t="s">
        <v>212</v>
      </c>
      <c r="H1384" s="131">
        <v>42</v>
      </c>
      <c r="I1384" s="35">
        <v>0.02</v>
      </c>
      <c r="J1384" s="126">
        <f t="shared" si="42"/>
        <v>41.16</v>
      </c>
    </row>
    <row r="1385" spans="1:10" ht="204.75">
      <c r="A1385" s="33">
        <f t="shared" si="43"/>
        <v>1381</v>
      </c>
      <c r="B1385" s="33" t="s">
        <v>208</v>
      </c>
      <c r="C1385" s="33" t="s">
        <v>2652</v>
      </c>
      <c r="D1385" s="104" t="s">
        <v>2356</v>
      </c>
      <c r="E1385" s="33" t="s">
        <v>211</v>
      </c>
      <c r="F1385" s="33"/>
      <c r="G1385" s="33" t="s">
        <v>212</v>
      </c>
      <c r="H1385" s="131">
        <v>19</v>
      </c>
      <c r="I1385" s="35">
        <v>0.02</v>
      </c>
      <c r="J1385" s="126">
        <f t="shared" si="42"/>
        <v>18.62</v>
      </c>
    </row>
    <row r="1386" spans="1:10" ht="204.75">
      <c r="A1386" s="33">
        <f t="shared" si="43"/>
        <v>1382</v>
      </c>
      <c r="B1386" s="33" t="s">
        <v>208</v>
      </c>
      <c r="C1386" s="33" t="s">
        <v>2653</v>
      </c>
      <c r="D1386" s="104" t="s">
        <v>2356</v>
      </c>
      <c r="E1386" s="33" t="s">
        <v>211</v>
      </c>
      <c r="F1386" s="33"/>
      <c r="G1386" s="33" t="s">
        <v>212</v>
      </c>
      <c r="H1386" s="131">
        <v>32</v>
      </c>
      <c r="I1386" s="35">
        <v>0.02</v>
      </c>
      <c r="J1386" s="126">
        <f t="shared" si="42"/>
        <v>31.36</v>
      </c>
    </row>
    <row r="1387" spans="1:10" ht="204.75">
      <c r="A1387" s="33">
        <f t="shared" si="43"/>
        <v>1383</v>
      </c>
      <c r="B1387" s="33" t="s">
        <v>208</v>
      </c>
      <c r="C1387" s="33" t="s">
        <v>2654</v>
      </c>
      <c r="D1387" s="104" t="s">
        <v>2356</v>
      </c>
      <c r="E1387" s="33" t="s">
        <v>211</v>
      </c>
      <c r="F1387" s="33"/>
      <c r="G1387" s="33" t="s">
        <v>212</v>
      </c>
      <c r="H1387" s="131">
        <v>32</v>
      </c>
      <c r="I1387" s="35">
        <v>0.02</v>
      </c>
      <c r="J1387" s="126">
        <f t="shared" si="42"/>
        <v>31.36</v>
      </c>
    </row>
    <row r="1388" spans="1:10" ht="204.75">
      <c r="A1388" s="33">
        <f t="shared" si="43"/>
        <v>1384</v>
      </c>
      <c r="B1388" s="33" t="s">
        <v>208</v>
      </c>
      <c r="C1388" s="33" t="s">
        <v>2655</v>
      </c>
      <c r="D1388" s="104" t="s">
        <v>2356</v>
      </c>
      <c r="E1388" s="33" t="s">
        <v>211</v>
      </c>
      <c r="F1388" s="33"/>
      <c r="G1388" s="33" t="s">
        <v>212</v>
      </c>
      <c r="H1388" s="131">
        <v>60</v>
      </c>
      <c r="I1388" s="35">
        <v>0.02</v>
      </c>
      <c r="J1388" s="126">
        <f t="shared" si="42"/>
        <v>58.8</v>
      </c>
    </row>
    <row r="1389" spans="1:10" ht="204.75">
      <c r="A1389" s="33">
        <f t="shared" si="43"/>
        <v>1385</v>
      </c>
      <c r="B1389" s="33" t="s">
        <v>208</v>
      </c>
      <c r="C1389" s="33" t="s">
        <v>2656</v>
      </c>
      <c r="D1389" s="104" t="s">
        <v>2356</v>
      </c>
      <c r="E1389" s="33" t="s">
        <v>211</v>
      </c>
      <c r="F1389" s="33"/>
      <c r="G1389" s="33" t="s">
        <v>212</v>
      </c>
      <c r="H1389" s="131">
        <v>60</v>
      </c>
      <c r="I1389" s="35">
        <v>0.02</v>
      </c>
      <c r="J1389" s="126">
        <f t="shared" si="42"/>
        <v>58.8</v>
      </c>
    </row>
    <row r="1390" spans="1:10" ht="204.75">
      <c r="A1390" s="33">
        <f t="shared" si="43"/>
        <v>1386</v>
      </c>
      <c r="B1390" s="33" t="s">
        <v>208</v>
      </c>
      <c r="C1390" s="33" t="s">
        <v>2657</v>
      </c>
      <c r="D1390" s="104" t="s">
        <v>2356</v>
      </c>
      <c r="E1390" s="33" t="s">
        <v>211</v>
      </c>
      <c r="F1390" s="33"/>
      <c r="G1390" s="33" t="s">
        <v>212</v>
      </c>
      <c r="H1390" s="131">
        <v>32</v>
      </c>
      <c r="I1390" s="35">
        <v>0.02</v>
      </c>
      <c r="J1390" s="126">
        <f t="shared" si="42"/>
        <v>31.36</v>
      </c>
    </row>
    <row r="1391" spans="1:10" ht="204.75">
      <c r="A1391" s="33">
        <f t="shared" si="43"/>
        <v>1387</v>
      </c>
      <c r="B1391" s="33" t="s">
        <v>208</v>
      </c>
      <c r="C1391" s="33" t="s">
        <v>2658</v>
      </c>
      <c r="D1391" s="104" t="s">
        <v>2356</v>
      </c>
      <c r="E1391" s="33" t="s">
        <v>211</v>
      </c>
      <c r="F1391" s="33"/>
      <c r="G1391" s="33" t="s">
        <v>212</v>
      </c>
      <c r="H1391" s="131">
        <v>10</v>
      </c>
      <c r="I1391" s="35">
        <v>0.02</v>
      </c>
      <c r="J1391" s="126">
        <f t="shared" si="42"/>
        <v>9.8000000000000007</v>
      </c>
    </row>
    <row r="1392" spans="1:10" ht="204.75">
      <c r="A1392" s="33">
        <f t="shared" si="43"/>
        <v>1388</v>
      </c>
      <c r="B1392" s="33" t="s">
        <v>208</v>
      </c>
      <c r="C1392" s="33" t="s">
        <v>2659</v>
      </c>
      <c r="D1392" s="104" t="s">
        <v>2356</v>
      </c>
      <c r="E1392" s="33" t="s">
        <v>211</v>
      </c>
      <c r="F1392" s="33"/>
      <c r="G1392" s="33" t="s">
        <v>212</v>
      </c>
      <c r="H1392" s="131">
        <v>62</v>
      </c>
      <c r="I1392" s="35">
        <v>0.02</v>
      </c>
      <c r="J1392" s="126">
        <f t="shared" si="42"/>
        <v>60.76</v>
      </c>
    </row>
    <row r="1393" spans="1:10" ht="204.75">
      <c r="A1393" s="33">
        <f t="shared" si="43"/>
        <v>1389</v>
      </c>
      <c r="B1393" s="33" t="s">
        <v>208</v>
      </c>
      <c r="C1393" s="33" t="s">
        <v>2660</v>
      </c>
      <c r="D1393" s="104" t="s">
        <v>2356</v>
      </c>
      <c r="E1393" s="33" t="s">
        <v>211</v>
      </c>
      <c r="F1393" s="33"/>
      <c r="G1393" s="33" t="s">
        <v>212</v>
      </c>
      <c r="H1393" s="131">
        <v>61</v>
      </c>
      <c r="I1393" s="35">
        <v>0.02</v>
      </c>
      <c r="J1393" s="126">
        <f t="shared" si="42"/>
        <v>59.78</v>
      </c>
    </row>
    <row r="1394" spans="1:10" ht="204.75">
      <c r="A1394" s="33">
        <f t="shared" si="43"/>
        <v>1390</v>
      </c>
      <c r="B1394" s="33" t="s">
        <v>208</v>
      </c>
      <c r="C1394" s="33" t="s">
        <v>2661</v>
      </c>
      <c r="D1394" s="104" t="s">
        <v>2356</v>
      </c>
      <c r="E1394" s="33" t="s">
        <v>211</v>
      </c>
      <c r="F1394" s="33"/>
      <c r="G1394" s="33" t="s">
        <v>212</v>
      </c>
      <c r="H1394" s="131">
        <v>61</v>
      </c>
      <c r="I1394" s="35">
        <v>0.02</v>
      </c>
      <c r="J1394" s="126">
        <f t="shared" si="42"/>
        <v>59.78</v>
      </c>
    </row>
    <row r="1395" spans="1:10" ht="204.75">
      <c r="A1395" s="33">
        <f t="shared" si="43"/>
        <v>1391</v>
      </c>
      <c r="B1395" s="33" t="s">
        <v>208</v>
      </c>
      <c r="C1395" s="33" t="s">
        <v>2662</v>
      </c>
      <c r="D1395" s="104" t="s">
        <v>2356</v>
      </c>
      <c r="E1395" s="33" t="s">
        <v>211</v>
      </c>
      <c r="F1395" s="33"/>
      <c r="G1395" s="33" t="s">
        <v>212</v>
      </c>
      <c r="H1395" s="131">
        <v>62</v>
      </c>
      <c r="I1395" s="35">
        <v>0.02</v>
      </c>
      <c r="J1395" s="126">
        <f t="shared" si="42"/>
        <v>60.76</v>
      </c>
    </row>
    <row r="1396" spans="1:10" ht="204.75">
      <c r="A1396" s="33">
        <f t="shared" si="43"/>
        <v>1392</v>
      </c>
      <c r="B1396" s="33" t="s">
        <v>208</v>
      </c>
      <c r="C1396" s="33" t="s">
        <v>2663</v>
      </c>
      <c r="D1396" s="104" t="s">
        <v>2356</v>
      </c>
      <c r="E1396" s="33" t="s">
        <v>211</v>
      </c>
      <c r="F1396" s="33"/>
      <c r="G1396" s="33" t="s">
        <v>212</v>
      </c>
      <c r="H1396" s="131">
        <v>33</v>
      </c>
      <c r="I1396" s="35">
        <v>0.02</v>
      </c>
      <c r="J1396" s="126">
        <f t="shared" si="42"/>
        <v>32.339999999999996</v>
      </c>
    </row>
    <row r="1397" spans="1:10" ht="204.75">
      <c r="A1397" s="33">
        <f t="shared" si="43"/>
        <v>1393</v>
      </c>
      <c r="B1397" s="33" t="s">
        <v>208</v>
      </c>
      <c r="C1397" s="33" t="s">
        <v>2664</v>
      </c>
      <c r="D1397" s="104" t="s">
        <v>2356</v>
      </c>
      <c r="E1397" s="33" t="s">
        <v>211</v>
      </c>
      <c r="F1397" s="33"/>
      <c r="G1397" s="33" t="s">
        <v>212</v>
      </c>
      <c r="H1397" s="131">
        <v>34</v>
      </c>
      <c r="I1397" s="35">
        <v>0.02</v>
      </c>
      <c r="J1397" s="126">
        <f t="shared" si="42"/>
        <v>33.32</v>
      </c>
    </row>
    <row r="1398" spans="1:10" ht="204.75">
      <c r="A1398" s="33">
        <f t="shared" si="43"/>
        <v>1394</v>
      </c>
      <c r="B1398" s="33" t="s">
        <v>208</v>
      </c>
      <c r="C1398" s="33" t="s">
        <v>2665</v>
      </c>
      <c r="D1398" s="104" t="s">
        <v>2356</v>
      </c>
      <c r="E1398" s="33" t="s">
        <v>211</v>
      </c>
      <c r="F1398" s="33"/>
      <c r="G1398" s="33" t="s">
        <v>212</v>
      </c>
      <c r="H1398" s="131">
        <v>35</v>
      </c>
      <c r="I1398" s="35">
        <v>0.02</v>
      </c>
      <c r="J1398" s="126">
        <f t="shared" si="42"/>
        <v>34.299999999999997</v>
      </c>
    </row>
    <row r="1399" spans="1:10" ht="204.75">
      <c r="A1399" s="33">
        <f t="shared" si="43"/>
        <v>1395</v>
      </c>
      <c r="B1399" s="33" t="s">
        <v>208</v>
      </c>
      <c r="C1399" s="33" t="s">
        <v>2666</v>
      </c>
      <c r="D1399" s="104" t="s">
        <v>2356</v>
      </c>
      <c r="E1399" s="33" t="s">
        <v>211</v>
      </c>
      <c r="F1399" s="33"/>
      <c r="G1399" s="33" t="s">
        <v>212</v>
      </c>
      <c r="H1399" s="131">
        <v>36</v>
      </c>
      <c r="I1399" s="35">
        <v>0.02</v>
      </c>
      <c r="J1399" s="126">
        <f t="shared" si="42"/>
        <v>35.28</v>
      </c>
    </row>
    <row r="1400" spans="1:10" ht="204.75">
      <c r="A1400" s="33">
        <f t="shared" si="43"/>
        <v>1396</v>
      </c>
      <c r="B1400" s="33" t="s">
        <v>208</v>
      </c>
      <c r="C1400" s="33" t="s">
        <v>2667</v>
      </c>
      <c r="D1400" s="104" t="s">
        <v>2356</v>
      </c>
      <c r="E1400" s="33" t="s">
        <v>211</v>
      </c>
      <c r="F1400" s="33"/>
      <c r="G1400" s="33" t="s">
        <v>212</v>
      </c>
      <c r="H1400" s="131">
        <v>37</v>
      </c>
      <c r="I1400" s="35">
        <v>0.02</v>
      </c>
      <c r="J1400" s="126">
        <f t="shared" si="42"/>
        <v>36.26</v>
      </c>
    </row>
    <row r="1401" spans="1:10" ht="204.75">
      <c r="A1401" s="33">
        <f t="shared" si="43"/>
        <v>1397</v>
      </c>
      <c r="B1401" s="33" t="s">
        <v>208</v>
      </c>
      <c r="C1401" s="33" t="s">
        <v>2668</v>
      </c>
      <c r="D1401" s="104" t="s">
        <v>2356</v>
      </c>
      <c r="E1401" s="33" t="s">
        <v>211</v>
      </c>
      <c r="F1401" s="33"/>
      <c r="G1401" s="33" t="s">
        <v>212</v>
      </c>
      <c r="H1401" s="131">
        <v>38</v>
      </c>
      <c r="I1401" s="35">
        <v>0.02</v>
      </c>
      <c r="J1401" s="126">
        <f t="shared" si="42"/>
        <v>37.24</v>
      </c>
    </row>
    <row r="1402" spans="1:10" ht="204.75">
      <c r="A1402" s="33">
        <f t="shared" si="43"/>
        <v>1398</v>
      </c>
      <c r="B1402" s="33" t="s">
        <v>208</v>
      </c>
      <c r="C1402" s="33" t="s">
        <v>2669</v>
      </c>
      <c r="D1402" s="104" t="s">
        <v>2356</v>
      </c>
      <c r="E1402" s="33" t="s">
        <v>211</v>
      </c>
      <c r="F1402" s="33"/>
      <c r="G1402" s="33" t="s">
        <v>212</v>
      </c>
      <c r="H1402" s="131">
        <v>70</v>
      </c>
      <c r="I1402" s="35">
        <v>0.02</v>
      </c>
      <c r="J1402" s="126">
        <f t="shared" si="42"/>
        <v>68.599999999999994</v>
      </c>
    </row>
    <row r="1403" spans="1:10" ht="204.75">
      <c r="A1403" s="33">
        <f t="shared" si="43"/>
        <v>1399</v>
      </c>
      <c r="B1403" s="33" t="s">
        <v>208</v>
      </c>
      <c r="C1403" s="33" t="s">
        <v>2670</v>
      </c>
      <c r="D1403" s="104" t="s">
        <v>2356</v>
      </c>
      <c r="E1403" s="33" t="s">
        <v>211</v>
      </c>
      <c r="F1403" s="33"/>
      <c r="G1403" s="33" t="s">
        <v>212</v>
      </c>
      <c r="H1403" s="131">
        <v>53</v>
      </c>
      <c r="I1403" s="35">
        <v>0.02</v>
      </c>
      <c r="J1403" s="126">
        <f t="shared" si="42"/>
        <v>51.94</v>
      </c>
    </row>
    <row r="1404" spans="1:10" ht="204.75">
      <c r="A1404" s="33">
        <f t="shared" si="43"/>
        <v>1400</v>
      </c>
      <c r="B1404" s="33" t="s">
        <v>208</v>
      </c>
      <c r="C1404" s="33" t="s">
        <v>2671</v>
      </c>
      <c r="D1404" s="104" t="s">
        <v>2356</v>
      </c>
      <c r="E1404" s="33" t="s">
        <v>211</v>
      </c>
      <c r="F1404" s="33"/>
      <c r="G1404" s="33" t="s">
        <v>212</v>
      </c>
      <c r="H1404" s="131">
        <v>53</v>
      </c>
      <c r="I1404" s="35">
        <v>0.02</v>
      </c>
      <c r="J1404" s="126">
        <f t="shared" si="42"/>
        <v>51.94</v>
      </c>
    </row>
    <row r="1405" spans="1:10" ht="204.75">
      <c r="A1405" s="33">
        <f t="shared" si="43"/>
        <v>1401</v>
      </c>
      <c r="B1405" s="33" t="s">
        <v>208</v>
      </c>
      <c r="C1405" s="33" t="s">
        <v>2672</v>
      </c>
      <c r="D1405" s="104" t="s">
        <v>2356</v>
      </c>
      <c r="E1405" s="33" t="s">
        <v>211</v>
      </c>
      <c r="F1405" s="33"/>
      <c r="G1405" s="33" t="s">
        <v>212</v>
      </c>
      <c r="H1405" s="131">
        <v>55</v>
      </c>
      <c r="I1405" s="35">
        <v>0.02</v>
      </c>
      <c r="J1405" s="126">
        <f t="shared" si="42"/>
        <v>53.9</v>
      </c>
    </row>
    <row r="1406" spans="1:10" ht="204.75">
      <c r="A1406" s="33">
        <f t="shared" si="43"/>
        <v>1402</v>
      </c>
      <c r="B1406" s="33" t="s">
        <v>208</v>
      </c>
      <c r="C1406" s="33" t="s">
        <v>2673</v>
      </c>
      <c r="D1406" s="104" t="s">
        <v>2356</v>
      </c>
      <c r="E1406" s="33" t="s">
        <v>211</v>
      </c>
      <c r="F1406" s="33"/>
      <c r="G1406" s="33" t="s">
        <v>212</v>
      </c>
      <c r="H1406" s="131">
        <v>57</v>
      </c>
      <c r="I1406" s="35">
        <v>0.02</v>
      </c>
      <c r="J1406" s="126">
        <f t="shared" si="42"/>
        <v>55.86</v>
      </c>
    </row>
    <row r="1407" spans="1:10" ht="204.75">
      <c r="A1407" s="33">
        <f t="shared" si="43"/>
        <v>1403</v>
      </c>
      <c r="B1407" s="33" t="s">
        <v>208</v>
      </c>
      <c r="C1407" s="33" t="s">
        <v>2674</v>
      </c>
      <c r="D1407" s="104" t="s">
        <v>2356</v>
      </c>
      <c r="E1407" s="33" t="s">
        <v>211</v>
      </c>
      <c r="F1407" s="33"/>
      <c r="G1407" s="33" t="s">
        <v>212</v>
      </c>
      <c r="H1407" s="131">
        <v>58</v>
      </c>
      <c r="I1407" s="35">
        <v>0.02</v>
      </c>
      <c r="J1407" s="126">
        <f t="shared" si="42"/>
        <v>56.839999999999996</v>
      </c>
    </row>
    <row r="1408" spans="1:10" ht="204.75">
      <c r="A1408" s="33">
        <f t="shared" si="43"/>
        <v>1404</v>
      </c>
      <c r="B1408" s="33" t="s">
        <v>208</v>
      </c>
      <c r="C1408" s="33" t="s">
        <v>2675</v>
      </c>
      <c r="D1408" s="104" t="s">
        <v>2356</v>
      </c>
      <c r="E1408" s="33" t="s">
        <v>211</v>
      </c>
      <c r="F1408" s="33"/>
      <c r="G1408" s="33" t="s">
        <v>212</v>
      </c>
      <c r="H1408" s="131">
        <v>59</v>
      </c>
      <c r="I1408" s="35">
        <v>0.02</v>
      </c>
      <c r="J1408" s="126">
        <f t="shared" si="42"/>
        <v>57.82</v>
      </c>
    </row>
    <row r="1409" spans="1:10" ht="204.75">
      <c r="A1409" s="33">
        <f t="shared" si="43"/>
        <v>1405</v>
      </c>
      <c r="B1409" s="33" t="s">
        <v>208</v>
      </c>
      <c r="C1409" s="33" t="s">
        <v>2676</v>
      </c>
      <c r="D1409" s="104" t="s">
        <v>2356</v>
      </c>
      <c r="E1409" s="33" t="s">
        <v>211</v>
      </c>
      <c r="F1409" s="33"/>
      <c r="G1409" s="33" t="s">
        <v>212</v>
      </c>
      <c r="H1409" s="131">
        <v>87</v>
      </c>
      <c r="I1409" s="35">
        <v>0.02</v>
      </c>
      <c r="J1409" s="126">
        <f t="shared" si="42"/>
        <v>85.26</v>
      </c>
    </row>
    <row r="1410" spans="1:10" ht="204.75">
      <c r="A1410" s="33">
        <f t="shared" si="43"/>
        <v>1406</v>
      </c>
      <c r="B1410" s="33" t="s">
        <v>208</v>
      </c>
      <c r="C1410" s="33" t="s">
        <v>2677</v>
      </c>
      <c r="D1410" s="104" t="s">
        <v>2356</v>
      </c>
      <c r="E1410" s="33" t="s">
        <v>211</v>
      </c>
      <c r="F1410" s="33"/>
      <c r="G1410" s="33" t="s">
        <v>212</v>
      </c>
      <c r="H1410" s="131">
        <v>80</v>
      </c>
      <c r="I1410" s="35">
        <v>0.02</v>
      </c>
      <c r="J1410" s="126">
        <f t="shared" si="42"/>
        <v>78.400000000000006</v>
      </c>
    </row>
    <row r="1411" spans="1:10" ht="204.75">
      <c r="A1411" s="33">
        <f t="shared" si="43"/>
        <v>1407</v>
      </c>
      <c r="B1411" s="33" t="s">
        <v>208</v>
      </c>
      <c r="C1411" s="33" t="s">
        <v>2678</v>
      </c>
      <c r="D1411" s="104" t="s">
        <v>2356</v>
      </c>
      <c r="E1411" s="33" t="s">
        <v>211</v>
      </c>
      <c r="F1411" s="33"/>
      <c r="G1411" s="33" t="s">
        <v>212</v>
      </c>
      <c r="H1411" s="131">
        <v>59</v>
      </c>
      <c r="I1411" s="35">
        <v>0.02</v>
      </c>
      <c r="J1411" s="126">
        <f t="shared" si="42"/>
        <v>57.82</v>
      </c>
    </row>
    <row r="1412" spans="1:10" ht="204.75">
      <c r="A1412" s="33">
        <f t="shared" si="43"/>
        <v>1408</v>
      </c>
      <c r="B1412" s="33" t="s">
        <v>208</v>
      </c>
      <c r="C1412" s="33" t="s">
        <v>2679</v>
      </c>
      <c r="D1412" s="104" t="s">
        <v>2356</v>
      </c>
      <c r="E1412" s="33" t="s">
        <v>211</v>
      </c>
      <c r="F1412" s="33"/>
      <c r="G1412" s="33" t="s">
        <v>212</v>
      </c>
      <c r="H1412" s="131">
        <v>56</v>
      </c>
      <c r="I1412" s="35">
        <v>0.02</v>
      </c>
      <c r="J1412" s="126">
        <f t="shared" si="42"/>
        <v>54.879999999999995</v>
      </c>
    </row>
    <row r="1413" spans="1:10" ht="204.75">
      <c r="A1413" s="33">
        <f t="shared" si="43"/>
        <v>1409</v>
      </c>
      <c r="B1413" s="33" t="s">
        <v>208</v>
      </c>
      <c r="C1413" s="33" t="s">
        <v>2680</v>
      </c>
      <c r="D1413" s="104" t="s">
        <v>2356</v>
      </c>
      <c r="E1413" s="33" t="s">
        <v>211</v>
      </c>
      <c r="F1413" s="33"/>
      <c r="G1413" s="33" t="s">
        <v>212</v>
      </c>
      <c r="H1413" s="131">
        <v>78</v>
      </c>
      <c r="I1413" s="35">
        <v>0.02</v>
      </c>
      <c r="J1413" s="126">
        <f t="shared" si="42"/>
        <v>76.44</v>
      </c>
    </row>
    <row r="1414" spans="1:10" ht="204.75">
      <c r="A1414" s="33">
        <f t="shared" si="43"/>
        <v>1410</v>
      </c>
      <c r="B1414" s="33" t="s">
        <v>208</v>
      </c>
      <c r="C1414" s="33" t="s">
        <v>2681</v>
      </c>
      <c r="D1414" s="104" t="s">
        <v>2356</v>
      </c>
      <c r="E1414" s="33" t="s">
        <v>211</v>
      </c>
      <c r="F1414" s="33"/>
      <c r="G1414" s="33" t="s">
        <v>212</v>
      </c>
      <c r="H1414" s="131">
        <v>63</v>
      </c>
      <c r="I1414" s="35">
        <v>0.02</v>
      </c>
      <c r="J1414" s="126">
        <f t="shared" ref="J1414:J1477" si="44">H1414*(1-I1414)</f>
        <v>61.74</v>
      </c>
    </row>
    <row r="1415" spans="1:10" ht="204.75">
      <c r="A1415" s="33">
        <f t="shared" ref="A1415:A1478" si="45">A1414+1</f>
        <v>1411</v>
      </c>
      <c r="B1415" s="33" t="s">
        <v>208</v>
      </c>
      <c r="C1415" s="33" t="s">
        <v>2682</v>
      </c>
      <c r="D1415" s="104" t="s">
        <v>2356</v>
      </c>
      <c r="E1415" s="33" t="s">
        <v>211</v>
      </c>
      <c r="F1415" s="33"/>
      <c r="G1415" s="33" t="s">
        <v>212</v>
      </c>
      <c r="H1415" s="131">
        <v>79</v>
      </c>
      <c r="I1415" s="35">
        <v>0.02</v>
      </c>
      <c r="J1415" s="126">
        <f t="shared" si="44"/>
        <v>77.42</v>
      </c>
    </row>
    <row r="1416" spans="1:10" ht="204.75">
      <c r="A1416" s="33">
        <f t="shared" si="45"/>
        <v>1412</v>
      </c>
      <c r="B1416" s="33" t="s">
        <v>208</v>
      </c>
      <c r="C1416" s="33" t="s">
        <v>2683</v>
      </c>
      <c r="D1416" s="104" t="s">
        <v>2356</v>
      </c>
      <c r="E1416" s="33" t="s">
        <v>211</v>
      </c>
      <c r="F1416" s="33"/>
      <c r="G1416" s="33" t="s">
        <v>212</v>
      </c>
      <c r="H1416" s="131">
        <v>79</v>
      </c>
      <c r="I1416" s="35">
        <v>0.02</v>
      </c>
      <c r="J1416" s="126">
        <f t="shared" si="44"/>
        <v>77.42</v>
      </c>
    </row>
    <row r="1417" spans="1:10" ht="204.75">
      <c r="A1417" s="33">
        <f t="shared" si="45"/>
        <v>1413</v>
      </c>
      <c r="B1417" s="33" t="s">
        <v>208</v>
      </c>
      <c r="C1417" s="33" t="s">
        <v>2684</v>
      </c>
      <c r="D1417" s="104" t="s">
        <v>2356</v>
      </c>
      <c r="E1417" s="33" t="s">
        <v>211</v>
      </c>
      <c r="F1417" s="33"/>
      <c r="G1417" s="33" t="s">
        <v>212</v>
      </c>
      <c r="H1417" s="131">
        <v>58</v>
      </c>
      <c r="I1417" s="35">
        <v>0.02</v>
      </c>
      <c r="J1417" s="126">
        <f t="shared" si="44"/>
        <v>56.839999999999996</v>
      </c>
    </row>
    <row r="1418" spans="1:10" ht="204.75">
      <c r="A1418" s="33">
        <f t="shared" si="45"/>
        <v>1414</v>
      </c>
      <c r="B1418" s="33" t="s">
        <v>208</v>
      </c>
      <c r="C1418" s="33" t="s">
        <v>2685</v>
      </c>
      <c r="D1418" s="104" t="s">
        <v>2356</v>
      </c>
      <c r="E1418" s="33" t="s">
        <v>211</v>
      </c>
      <c r="F1418" s="33"/>
      <c r="G1418" s="33" t="s">
        <v>212</v>
      </c>
      <c r="H1418" s="131">
        <v>62</v>
      </c>
      <c r="I1418" s="35">
        <v>0.02</v>
      </c>
      <c r="J1418" s="126">
        <f t="shared" si="44"/>
        <v>60.76</v>
      </c>
    </row>
    <row r="1419" spans="1:10" ht="204.75">
      <c r="A1419" s="33">
        <f t="shared" si="45"/>
        <v>1415</v>
      </c>
      <c r="B1419" s="33" t="s">
        <v>208</v>
      </c>
      <c r="C1419" s="33" t="s">
        <v>2686</v>
      </c>
      <c r="D1419" s="104" t="s">
        <v>2356</v>
      </c>
      <c r="E1419" s="33" t="s">
        <v>211</v>
      </c>
      <c r="F1419" s="33"/>
      <c r="G1419" s="33" t="s">
        <v>212</v>
      </c>
      <c r="H1419" s="131">
        <v>80</v>
      </c>
      <c r="I1419" s="35">
        <v>0.02</v>
      </c>
      <c r="J1419" s="126">
        <f t="shared" si="44"/>
        <v>78.400000000000006</v>
      </c>
    </row>
    <row r="1420" spans="1:10" ht="204.75">
      <c r="A1420" s="33">
        <f t="shared" si="45"/>
        <v>1416</v>
      </c>
      <c r="B1420" s="33" t="s">
        <v>208</v>
      </c>
      <c r="C1420" s="33" t="s">
        <v>2687</v>
      </c>
      <c r="D1420" s="104" t="s">
        <v>2356</v>
      </c>
      <c r="E1420" s="33" t="s">
        <v>211</v>
      </c>
      <c r="F1420" s="33"/>
      <c r="G1420" s="33" t="s">
        <v>212</v>
      </c>
      <c r="H1420" s="131">
        <v>59</v>
      </c>
      <c r="I1420" s="35">
        <v>0.02</v>
      </c>
      <c r="J1420" s="126">
        <f t="shared" si="44"/>
        <v>57.82</v>
      </c>
    </row>
    <row r="1421" spans="1:10" ht="204.75">
      <c r="A1421" s="33">
        <f t="shared" si="45"/>
        <v>1417</v>
      </c>
      <c r="B1421" s="33" t="s">
        <v>208</v>
      </c>
      <c r="C1421" s="33" t="s">
        <v>2688</v>
      </c>
      <c r="D1421" s="104" t="s">
        <v>2356</v>
      </c>
      <c r="E1421" s="33" t="s">
        <v>211</v>
      </c>
      <c r="F1421" s="33"/>
      <c r="G1421" s="33" t="s">
        <v>212</v>
      </c>
      <c r="H1421" s="131">
        <v>60</v>
      </c>
      <c r="I1421" s="35">
        <v>0.02</v>
      </c>
      <c r="J1421" s="126">
        <f t="shared" si="44"/>
        <v>58.8</v>
      </c>
    </row>
    <row r="1422" spans="1:10" ht="204.75">
      <c r="A1422" s="33">
        <f t="shared" si="45"/>
        <v>1418</v>
      </c>
      <c r="B1422" s="33" t="s">
        <v>208</v>
      </c>
      <c r="C1422" s="33" t="s">
        <v>2689</v>
      </c>
      <c r="D1422" s="104" t="s">
        <v>2356</v>
      </c>
      <c r="E1422" s="33" t="s">
        <v>211</v>
      </c>
      <c r="F1422" s="33"/>
      <c r="G1422" s="33" t="s">
        <v>212</v>
      </c>
      <c r="H1422" s="131">
        <v>59</v>
      </c>
      <c r="I1422" s="35">
        <v>0.02</v>
      </c>
      <c r="J1422" s="126">
        <f t="shared" si="44"/>
        <v>57.82</v>
      </c>
    </row>
    <row r="1423" spans="1:10" ht="204.75">
      <c r="A1423" s="33">
        <f t="shared" si="45"/>
        <v>1419</v>
      </c>
      <c r="B1423" s="33" t="s">
        <v>208</v>
      </c>
      <c r="C1423" s="33" t="s">
        <v>2690</v>
      </c>
      <c r="D1423" s="104" t="s">
        <v>2356</v>
      </c>
      <c r="E1423" s="33" t="s">
        <v>211</v>
      </c>
      <c r="F1423" s="33"/>
      <c r="G1423" s="33" t="s">
        <v>212</v>
      </c>
      <c r="H1423" s="131">
        <v>40</v>
      </c>
      <c r="I1423" s="35">
        <v>0.02</v>
      </c>
      <c r="J1423" s="126">
        <f t="shared" si="44"/>
        <v>39.200000000000003</v>
      </c>
    </row>
    <row r="1424" spans="1:10" ht="204.75">
      <c r="A1424" s="33">
        <f t="shared" si="45"/>
        <v>1420</v>
      </c>
      <c r="B1424" s="33" t="s">
        <v>208</v>
      </c>
      <c r="C1424" s="33" t="s">
        <v>2691</v>
      </c>
      <c r="D1424" s="104" t="s">
        <v>2356</v>
      </c>
      <c r="E1424" s="33" t="s">
        <v>211</v>
      </c>
      <c r="F1424" s="33"/>
      <c r="G1424" s="33" t="s">
        <v>212</v>
      </c>
      <c r="H1424" s="131">
        <v>25</v>
      </c>
      <c r="I1424" s="35">
        <v>0.02</v>
      </c>
      <c r="J1424" s="126">
        <f t="shared" si="44"/>
        <v>24.5</v>
      </c>
    </row>
    <row r="1425" spans="1:10" ht="204.75">
      <c r="A1425" s="33">
        <f t="shared" si="45"/>
        <v>1421</v>
      </c>
      <c r="B1425" s="33" t="s">
        <v>208</v>
      </c>
      <c r="C1425" s="33" t="s">
        <v>2692</v>
      </c>
      <c r="D1425" s="104" t="s">
        <v>2356</v>
      </c>
      <c r="E1425" s="33" t="s">
        <v>211</v>
      </c>
      <c r="F1425" s="33"/>
      <c r="G1425" s="33" t="s">
        <v>212</v>
      </c>
      <c r="H1425" s="131">
        <v>24</v>
      </c>
      <c r="I1425" s="35">
        <v>0.02</v>
      </c>
      <c r="J1425" s="126">
        <f t="shared" si="44"/>
        <v>23.52</v>
      </c>
    </row>
    <row r="1426" spans="1:10" ht="204.75">
      <c r="A1426" s="33">
        <f t="shared" si="45"/>
        <v>1422</v>
      </c>
      <c r="B1426" s="33" t="s">
        <v>208</v>
      </c>
      <c r="C1426" s="33" t="s">
        <v>2693</v>
      </c>
      <c r="D1426" s="104" t="s">
        <v>2356</v>
      </c>
      <c r="E1426" s="33" t="s">
        <v>211</v>
      </c>
      <c r="F1426" s="33"/>
      <c r="G1426" s="33" t="s">
        <v>212</v>
      </c>
      <c r="H1426" s="131">
        <v>26</v>
      </c>
      <c r="I1426" s="35">
        <v>0.02</v>
      </c>
      <c r="J1426" s="126">
        <f t="shared" si="44"/>
        <v>25.48</v>
      </c>
    </row>
    <row r="1427" spans="1:10" ht="204.75">
      <c r="A1427" s="33">
        <f t="shared" si="45"/>
        <v>1423</v>
      </c>
      <c r="B1427" s="33" t="s">
        <v>208</v>
      </c>
      <c r="C1427" s="33" t="s">
        <v>2694</v>
      </c>
      <c r="D1427" s="104" t="s">
        <v>2356</v>
      </c>
      <c r="E1427" s="33" t="s">
        <v>211</v>
      </c>
      <c r="F1427" s="33"/>
      <c r="G1427" s="33" t="s">
        <v>212</v>
      </c>
      <c r="H1427" s="131">
        <v>24</v>
      </c>
      <c r="I1427" s="35">
        <v>0.02</v>
      </c>
      <c r="J1427" s="126">
        <f t="shared" si="44"/>
        <v>23.52</v>
      </c>
    </row>
    <row r="1428" spans="1:10" ht="204.75">
      <c r="A1428" s="33">
        <f t="shared" si="45"/>
        <v>1424</v>
      </c>
      <c r="B1428" s="33" t="s">
        <v>208</v>
      </c>
      <c r="C1428" s="33" t="s">
        <v>2695</v>
      </c>
      <c r="D1428" s="104" t="s">
        <v>2356</v>
      </c>
      <c r="E1428" s="33" t="s">
        <v>211</v>
      </c>
      <c r="F1428" s="33"/>
      <c r="G1428" s="33" t="s">
        <v>212</v>
      </c>
      <c r="H1428" s="131">
        <v>24</v>
      </c>
      <c r="I1428" s="35">
        <v>0.02</v>
      </c>
      <c r="J1428" s="126">
        <f t="shared" si="44"/>
        <v>23.52</v>
      </c>
    </row>
    <row r="1429" spans="1:10" ht="204.75">
      <c r="A1429" s="33">
        <f t="shared" si="45"/>
        <v>1425</v>
      </c>
      <c r="B1429" s="33" t="s">
        <v>208</v>
      </c>
      <c r="C1429" s="33" t="s">
        <v>2696</v>
      </c>
      <c r="D1429" s="104" t="s">
        <v>2356</v>
      </c>
      <c r="E1429" s="33" t="s">
        <v>211</v>
      </c>
      <c r="F1429" s="33"/>
      <c r="G1429" s="33" t="s">
        <v>212</v>
      </c>
      <c r="H1429" s="131">
        <v>38</v>
      </c>
      <c r="I1429" s="35">
        <v>0.02</v>
      </c>
      <c r="J1429" s="126">
        <f t="shared" si="44"/>
        <v>37.24</v>
      </c>
    </row>
    <row r="1430" spans="1:10" ht="204.75">
      <c r="A1430" s="33">
        <f t="shared" si="45"/>
        <v>1426</v>
      </c>
      <c r="B1430" s="33" t="s">
        <v>208</v>
      </c>
      <c r="C1430" s="33" t="s">
        <v>2697</v>
      </c>
      <c r="D1430" s="104" t="s">
        <v>2356</v>
      </c>
      <c r="E1430" s="33" t="s">
        <v>211</v>
      </c>
      <c r="F1430" s="33"/>
      <c r="G1430" s="33" t="s">
        <v>212</v>
      </c>
      <c r="H1430" s="131">
        <v>26</v>
      </c>
      <c r="I1430" s="35">
        <v>0.02</v>
      </c>
      <c r="J1430" s="126">
        <f t="shared" si="44"/>
        <v>25.48</v>
      </c>
    </row>
    <row r="1431" spans="1:10" ht="204.75">
      <c r="A1431" s="33">
        <f t="shared" si="45"/>
        <v>1427</v>
      </c>
      <c r="B1431" s="33" t="s">
        <v>208</v>
      </c>
      <c r="C1431" s="33" t="s">
        <v>2698</v>
      </c>
      <c r="D1431" s="104" t="s">
        <v>2356</v>
      </c>
      <c r="E1431" s="33" t="s">
        <v>211</v>
      </c>
      <c r="F1431" s="33"/>
      <c r="G1431" s="33" t="s">
        <v>212</v>
      </c>
      <c r="H1431" s="131">
        <v>19</v>
      </c>
      <c r="I1431" s="35">
        <v>0.02</v>
      </c>
      <c r="J1431" s="126">
        <f t="shared" si="44"/>
        <v>18.62</v>
      </c>
    </row>
    <row r="1432" spans="1:10" ht="204.75">
      <c r="A1432" s="33">
        <f t="shared" si="45"/>
        <v>1428</v>
      </c>
      <c r="B1432" s="33" t="s">
        <v>208</v>
      </c>
      <c r="C1432" s="33" t="s">
        <v>2699</v>
      </c>
      <c r="D1432" s="104" t="s">
        <v>2356</v>
      </c>
      <c r="E1432" s="33" t="s">
        <v>211</v>
      </c>
      <c r="F1432" s="33"/>
      <c r="G1432" s="33" t="s">
        <v>212</v>
      </c>
      <c r="H1432" s="131">
        <v>25</v>
      </c>
      <c r="I1432" s="35">
        <v>0.02</v>
      </c>
      <c r="J1432" s="126">
        <f t="shared" si="44"/>
        <v>24.5</v>
      </c>
    </row>
    <row r="1433" spans="1:10" ht="204.75">
      <c r="A1433" s="33">
        <f t="shared" si="45"/>
        <v>1429</v>
      </c>
      <c r="B1433" s="33" t="s">
        <v>208</v>
      </c>
      <c r="C1433" s="33" t="s">
        <v>2700</v>
      </c>
      <c r="D1433" s="104" t="s">
        <v>2356</v>
      </c>
      <c r="E1433" s="33" t="s">
        <v>211</v>
      </c>
      <c r="F1433" s="33"/>
      <c r="G1433" s="33" t="s">
        <v>212</v>
      </c>
      <c r="H1433" s="131">
        <v>26</v>
      </c>
      <c r="I1433" s="35">
        <v>0.02</v>
      </c>
      <c r="J1433" s="126">
        <f t="shared" si="44"/>
        <v>25.48</v>
      </c>
    </row>
    <row r="1434" spans="1:10" ht="204.75">
      <c r="A1434" s="33">
        <f t="shared" si="45"/>
        <v>1430</v>
      </c>
      <c r="B1434" s="33" t="s">
        <v>208</v>
      </c>
      <c r="C1434" s="33" t="s">
        <v>2701</v>
      </c>
      <c r="D1434" s="104" t="s">
        <v>2356</v>
      </c>
      <c r="E1434" s="33" t="s">
        <v>211</v>
      </c>
      <c r="F1434" s="33"/>
      <c r="G1434" s="33" t="s">
        <v>212</v>
      </c>
      <c r="H1434" s="131">
        <v>28</v>
      </c>
      <c r="I1434" s="35">
        <v>0.02</v>
      </c>
      <c r="J1434" s="126">
        <f t="shared" si="44"/>
        <v>27.439999999999998</v>
      </c>
    </row>
    <row r="1435" spans="1:10" ht="204.75">
      <c r="A1435" s="33">
        <f t="shared" si="45"/>
        <v>1431</v>
      </c>
      <c r="B1435" s="33" t="s">
        <v>208</v>
      </c>
      <c r="C1435" s="33" t="s">
        <v>2702</v>
      </c>
      <c r="D1435" s="104" t="s">
        <v>2356</v>
      </c>
      <c r="E1435" s="33" t="s">
        <v>211</v>
      </c>
      <c r="F1435" s="33"/>
      <c r="G1435" s="33" t="s">
        <v>212</v>
      </c>
      <c r="H1435" s="131">
        <v>28</v>
      </c>
      <c r="I1435" s="35">
        <v>0.02</v>
      </c>
      <c r="J1435" s="126">
        <f t="shared" si="44"/>
        <v>27.439999999999998</v>
      </c>
    </row>
    <row r="1436" spans="1:10" ht="204.75">
      <c r="A1436" s="33">
        <f t="shared" si="45"/>
        <v>1432</v>
      </c>
      <c r="B1436" s="33" t="s">
        <v>208</v>
      </c>
      <c r="C1436" s="33" t="s">
        <v>2703</v>
      </c>
      <c r="D1436" s="104" t="s">
        <v>2356</v>
      </c>
      <c r="E1436" s="33" t="s">
        <v>211</v>
      </c>
      <c r="F1436" s="33"/>
      <c r="G1436" s="33" t="s">
        <v>212</v>
      </c>
      <c r="H1436" s="131">
        <v>31</v>
      </c>
      <c r="I1436" s="35">
        <v>0.02</v>
      </c>
      <c r="J1436" s="126">
        <f t="shared" si="44"/>
        <v>30.38</v>
      </c>
    </row>
    <row r="1437" spans="1:10" ht="204.75">
      <c r="A1437" s="33">
        <f t="shared" si="45"/>
        <v>1433</v>
      </c>
      <c r="B1437" s="33" t="s">
        <v>208</v>
      </c>
      <c r="C1437" s="33" t="s">
        <v>2704</v>
      </c>
      <c r="D1437" s="104" t="s">
        <v>2356</v>
      </c>
      <c r="E1437" s="33" t="s">
        <v>211</v>
      </c>
      <c r="F1437" s="33"/>
      <c r="G1437" s="33" t="s">
        <v>212</v>
      </c>
      <c r="H1437" s="131">
        <v>30</v>
      </c>
      <c r="I1437" s="35">
        <v>0.02</v>
      </c>
      <c r="J1437" s="126">
        <f t="shared" si="44"/>
        <v>29.4</v>
      </c>
    </row>
    <row r="1438" spans="1:10" ht="204.75">
      <c r="A1438" s="33">
        <f t="shared" si="45"/>
        <v>1434</v>
      </c>
      <c r="B1438" s="33" t="s">
        <v>208</v>
      </c>
      <c r="C1438" s="33" t="s">
        <v>2705</v>
      </c>
      <c r="D1438" s="104" t="s">
        <v>2356</v>
      </c>
      <c r="E1438" s="33" t="s">
        <v>211</v>
      </c>
      <c r="F1438" s="33"/>
      <c r="G1438" s="33" t="s">
        <v>212</v>
      </c>
      <c r="H1438" s="131">
        <v>45</v>
      </c>
      <c r="I1438" s="35">
        <v>0.02</v>
      </c>
      <c r="J1438" s="126">
        <f t="shared" si="44"/>
        <v>44.1</v>
      </c>
    </row>
    <row r="1439" spans="1:10" ht="204.75">
      <c r="A1439" s="33">
        <f t="shared" si="45"/>
        <v>1435</v>
      </c>
      <c r="B1439" s="33" t="s">
        <v>208</v>
      </c>
      <c r="C1439" s="33" t="s">
        <v>2706</v>
      </c>
      <c r="D1439" s="104" t="s">
        <v>2356</v>
      </c>
      <c r="E1439" s="33" t="s">
        <v>211</v>
      </c>
      <c r="F1439" s="33"/>
      <c r="G1439" s="33" t="s">
        <v>212</v>
      </c>
      <c r="H1439" s="131">
        <v>45</v>
      </c>
      <c r="I1439" s="35">
        <v>0.02</v>
      </c>
      <c r="J1439" s="126">
        <f t="shared" si="44"/>
        <v>44.1</v>
      </c>
    </row>
    <row r="1440" spans="1:10" ht="204.75">
      <c r="A1440" s="33">
        <f t="shared" si="45"/>
        <v>1436</v>
      </c>
      <c r="B1440" s="33" t="s">
        <v>208</v>
      </c>
      <c r="C1440" s="33" t="s">
        <v>2707</v>
      </c>
      <c r="D1440" s="104" t="s">
        <v>2356</v>
      </c>
      <c r="E1440" s="33" t="s">
        <v>211</v>
      </c>
      <c r="F1440" s="33"/>
      <c r="G1440" s="33" t="s">
        <v>212</v>
      </c>
      <c r="H1440" s="131">
        <v>49</v>
      </c>
      <c r="I1440" s="35">
        <v>0.02</v>
      </c>
      <c r="J1440" s="126">
        <f t="shared" si="44"/>
        <v>48.019999999999996</v>
      </c>
    </row>
    <row r="1441" spans="1:10" ht="204.75">
      <c r="A1441" s="33">
        <f t="shared" si="45"/>
        <v>1437</v>
      </c>
      <c r="B1441" s="33" t="s">
        <v>208</v>
      </c>
      <c r="C1441" s="33" t="s">
        <v>2708</v>
      </c>
      <c r="D1441" s="104" t="s">
        <v>2356</v>
      </c>
      <c r="E1441" s="33" t="s">
        <v>211</v>
      </c>
      <c r="F1441" s="33"/>
      <c r="G1441" s="33" t="s">
        <v>212</v>
      </c>
      <c r="H1441" s="131">
        <v>49</v>
      </c>
      <c r="I1441" s="35">
        <v>0.02</v>
      </c>
      <c r="J1441" s="126">
        <f t="shared" si="44"/>
        <v>48.019999999999996</v>
      </c>
    </row>
    <row r="1442" spans="1:10" ht="204.75">
      <c r="A1442" s="33">
        <f t="shared" si="45"/>
        <v>1438</v>
      </c>
      <c r="B1442" s="33" t="s">
        <v>208</v>
      </c>
      <c r="C1442" s="33" t="s">
        <v>2709</v>
      </c>
      <c r="D1442" s="104" t="s">
        <v>2356</v>
      </c>
      <c r="E1442" s="33" t="s">
        <v>211</v>
      </c>
      <c r="F1442" s="33"/>
      <c r="G1442" s="33" t="s">
        <v>212</v>
      </c>
      <c r="H1442" s="131">
        <v>28</v>
      </c>
      <c r="I1442" s="35">
        <v>0.02</v>
      </c>
      <c r="J1442" s="126">
        <f t="shared" si="44"/>
        <v>27.439999999999998</v>
      </c>
    </row>
    <row r="1443" spans="1:10" ht="204.75">
      <c r="A1443" s="33">
        <f t="shared" si="45"/>
        <v>1439</v>
      </c>
      <c r="B1443" s="33" t="s">
        <v>208</v>
      </c>
      <c r="C1443" s="33" t="s">
        <v>2710</v>
      </c>
      <c r="D1443" s="104" t="s">
        <v>2356</v>
      </c>
      <c r="E1443" s="33" t="s">
        <v>211</v>
      </c>
      <c r="F1443" s="33"/>
      <c r="G1443" s="33" t="s">
        <v>212</v>
      </c>
      <c r="H1443" s="131">
        <v>20</v>
      </c>
      <c r="I1443" s="35">
        <v>0.02</v>
      </c>
      <c r="J1443" s="126">
        <f t="shared" si="44"/>
        <v>19.600000000000001</v>
      </c>
    </row>
    <row r="1444" spans="1:10" ht="204.75">
      <c r="A1444" s="33">
        <f t="shared" si="45"/>
        <v>1440</v>
      </c>
      <c r="B1444" s="33" t="s">
        <v>208</v>
      </c>
      <c r="C1444" s="33" t="s">
        <v>2711</v>
      </c>
      <c r="D1444" s="104" t="s">
        <v>2356</v>
      </c>
      <c r="E1444" s="33" t="s">
        <v>211</v>
      </c>
      <c r="F1444" s="33"/>
      <c r="G1444" s="33" t="s">
        <v>212</v>
      </c>
      <c r="H1444" s="131">
        <v>35</v>
      </c>
      <c r="I1444" s="35">
        <v>0.02</v>
      </c>
      <c r="J1444" s="126">
        <f t="shared" si="44"/>
        <v>34.299999999999997</v>
      </c>
    </row>
    <row r="1445" spans="1:10" ht="204.75">
      <c r="A1445" s="33">
        <f t="shared" si="45"/>
        <v>1441</v>
      </c>
      <c r="B1445" s="33" t="s">
        <v>208</v>
      </c>
      <c r="C1445" s="33" t="s">
        <v>2712</v>
      </c>
      <c r="D1445" s="104" t="s">
        <v>2356</v>
      </c>
      <c r="E1445" s="33" t="s">
        <v>211</v>
      </c>
      <c r="F1445" s="33"/>
      <c r="G1445" s="33" t="s">
        <v>212</v>
      </c>
      <c r="H1445" s="131">
        <v>32</v>
      </c>
      <c r="I1445" s="35">
        <v>0.02</v>
      </c>
      <c r="J1445" s="126">
        <f t="shared" si="44"/>
        <v>31.36</v>
      </c>
    </row>
    <row r="1446" spans="1:10" ht="204.75">
      <c r="A1446" s="33">
        <f t="shared" si="45"/>
        <v>1442</v>
      </c>
      <c r="B1446" s="33" t="s">
        <v>208</v>
      </c>
      <c r="C1446" s="33" t="s">
        <v>2713</v>
      </c>
      <c r="D1446" s="104" t="s">
        <v>2356</v>
      </c>
      <c r="E1446" s="33" t="s">
        <v>211</v>
      </c>
      <c r="F1446" s="33"/>
      <c r="G1446" s="33" t="s">
        <v>212</v>
      </c>
      <c r="H1446" s="131">
        <v>67</v>
      </c>
      <c r="I1446" s="35">
        <v>0.02</v>
      </c>
      <c r="J1446" s="126">
        <f t="shared" si="44"/>
        <v>65.66</v>
      </c>
    </row>
    <row r="1447" spans="1:10" ht="47.25">
      <c r="A1447" s="33">
        <f t="shared" si="45"/>
        <v>1443</v>
      </c>
      <c r="B1447" s="33" t="s">
        <v>208</v>
      </c>
      <c r="C1447" s="33" t="s">
        <v>2714</v>
      </c>
      <c r="D1447" s="104" t="s">
        <v>2715</v>
      </c>
      <c r="E1447" s="33" t="s">
        <v>211</v>
      </c>
      <c r="F1447" s="33"/>
      <c r="G1447" s="33" t="s">
        <v>212</v>
      </c>
      <c r="H1447" s="131">
        <v>299</v>
      </c>
      <c r="I1447" s="35">
        <v>0.02</v>
      </c>
      <c r="J1447" s="126">
        <f t="shared" si="44"/>
        <v>293.02</v>
      </c>
    </row>
    <row r="1448" spans="1:10" ht="47.25">
      <c r="A1448" s="33">
        <f t="shared" si="45"/>
        <v>1444</v>
      </c>
      <c r="B1448" s="33" t="s">
        <v>208</v>
      </c>
      <c r="C1448" s="33" t="s">
        <v>2716</v>
      </c>
      <c r="D1448" s="104" t="s">
        <v>2717</v>
      </c>
      <c r="E1448" s="33" t="s">
        <v>211</v>
      </c>
      <c r="F1448" s="33"/>
      <c r="G1448" s="33" t="s">
        <v>212</v>
      </c>
      <c r="H1448" s="131">
        <v>2989</v>
      </c>
      <c r="I1448" s="35">
        <v>0.02</v>
      </c>
      <c r="J1448" s="126">
        <f t="shared" si="44"/>
        <v>2929.22</v>
      </c>
    </row>
    <row r="1449" spans="1:10" ht="31.5">
      <c r="A1449" s="33">
        <f t="shared" si="45"/>
        <v>1445</v>
      </c>
      <c r="B1449" s="33" t="s">
        <v>208</v>
      </c>
      <c r="C1449" s="33" t="s">
        <v>2718</v>
      </c>
      <c r="D1449" s="104" t="s">
        <v>2719</v>
      </c>
      <c r="E1449" s="33" t="s">
        <v>211</v>
      </c>
      <c r="F1449" s="33"/>
      <c r="G1449" s="33" t="s">
        <v>212</v>
      </c>
      <c r="H1449" s="131">
        <v>29</v>
      </c>
      <c r="I1449" s="35">
        <v>0.02</v>
      </c>
      <c r="J1449" s="126">
        <f t="shared" si="44"/>
        <v>28.419999999999998</v>
      </c>
    </row>
    <row r="1450" spans="1:10" ht="31.5">
      <c r="A1450" s="33">
        <f t="shared" si="45"/>
        <v>1446</v>
      </c>
      <c r="B1450" s="33" t="s">
        <v>208</v>
      </c>
      <c r="C1450" s="33" t="s">
        <v>2720</v>
      </c>
      <c r="D1450" s="104" t="s">
        <v>2721</v>
      </c>
      <c r="E1450" s="33" t="s">
        <v>211</v>
      </c>
      <c r="F1450" s="33"/>
      <c r="G1450" s="33" t="s">
        <v>212</v>
      </c>
      <c r="H1450" s="131">
        <v>279</v>
      </c>
      <c r="I1450" s="35">
        <v>0.02</v>
      </c>
      <c r="J1450" s="126">
        <f t="shared" si="44"/>
        <v>273.42</v>
      </c>
    </row>
    <row r="1451" spans="1:10" ht="31.5">
      <c r="A1451" s="33">
        <f t="shared" si="45"/>
        <v>1447</v>
      </c>
      <c r="B1451" s="33" t="s">
        <v>208</v>
      </c>
      <c r="C1451" s="33" t="s">
        <v>2722</v>
      </c>
      <c r="D1451" s="104" t="s">
        <v>2723</v>
      </c>
      <c r="E1451" s="33" t="s">
        <v>211</v>
      </c>
      <c r="F1451" s="33"/>
      <c r="G1451" s="33" t="s">
        <v>212</v>
      </c>
      <c r="H1451" s="131">
        <v>1359</v>
      </c>
      <c r="I1451" s="35">
        <v>0.02</v>
      </c>
      <c r="J1451" s="126">
        <f t="shared" si="44"/>
        <v>1331.82</v>
      </c>
    </row>
    <row r="1452" spans="1:10" ht="31.5">
      <c r="A1452" s="33">
        <f t="shared" si="45"/>
        <v>1448</v>
      </c>
      <c r="B1452" s="33" t="s">
        <v>208</v>
      </c>
      <c r="C1452" s="33" t="s">
        <v>2724</v>
      </c>
      <c r="D1452" s="104" t="s">
        <v>2725</v>
      </c>
      <c r="E1452" s="33" t="s">
        <v>211</v>
      </c>
      <c r="F1452" s="33"/>
      <c r="G1452" s="33" t="s">
        <v>212</v>
      </c>
      <c r="H1452" s="131">
        <v>59</v>
      </c>
      <c r="I1452" s="35">
        <v>0.02</v>
      </c>
      <c r="J1452" s="126">
        <f t="shared" si="44"/>
        <v>57.82</v>
      </c>
    </row>
    <row r="1453" spans="1:10" ht="31.5">
      <c r="A1453" s="33">
        <f t="shared" si="45"/>
        <v>1449</v>
      </c>
      <c r="B1453" s="33" t="s">
        <v>208</v>
      </c>
      <c r="C1453" s="33" t="s">
        <v>2726</v>
      </c>
      <c r="D1453" s="104" t="s">
        <v>2727</v>
      </c>
      <c r="E1453" s="33" t="s">
        <v>211</v>
      </c>
      <c r="F1453" s="33"/>
      <c r="G1453" s="33" t="s">
        <v>212</v>
      </c>
      <c r="H1453" s="131">
        <v>589</v>
      </c>
      <c r="I1453" s="35">
        <v>0.02</v>
      </c>
      <c r="J1453" s="126">
        <f t="shared" si="44"/>
        <v>577.22</v>
      </c>
    </row>
    <row r="1454" spans="1:10" ht="31.5">
      <c r="A1454" s="33">
        <f t="shared" si="45"/>
        <v>1450</v>
      </c>
      <c r="B1454" s="33" t="s">
        <v>208</v>
      </c>
      <c r="C1454" s="33" t="s">
        <v>2728</v>
      </c>
      <c r="D1454" s="104" t="s">
        <v>2729</v>
      </c>
      <c r="E1454" s="33" t="s">
        <v>211</v>
      </c>
      <c r="F1454" s="33"/>
      <c r="G1454" s="33" t="s">
        <v>212</v>
      </c>
      <c r="H1454" s="131">
        <v>59</v>
      </c>
      <c r="I1454" s="35">
        <v>0.02</v>
      </c>
      <c r="J1454" s="126">
        <f t="shared" si="44"/>
        <v>57.82</v>
      </c>
    </row>
    <row r="1455" spans="1:10" ht="47.25">
      <c r="A1455" s="33">
        <f t="shared" si="45"/>
        <v>1451</v>
      </c>
      <c r="B1455" s="33" t="s">
        <v>208</v>
      </c>
      <c r="C1455" s="33" t="s">
        <v>2730</v>
      </c>
      <c r="D1455" s="104" t="s">
        <v>2731</v>
      </c>
      <c r="E1455" s="33" t="s">
        <v>211</v>
      </c>
      <c r="F1455" s="33"/>
      <c r="G1455" s="33" t="s">
        <v>212</v>
      </c>
      <c r="H1455" s="131">
        <v>589</v>
      </c>
      <c r="I1455" s="35">
        <v>0.02</v>
      </c>
      <c r="J1455" s="126">
        <f t="shared" si="44"/>
        <v>577.22</v>
      </c>
    </row>
    <row r="1456" spans="1:10" ht="31.5">
      <c r="A1456" s="33">
        <f t="shared" si="45"/>
        <v>1452</v>
      </c>
      <c r="B1456" s="33" t="s">
        <v>208</v>
      </c>
      <c r="C1456" s="33" t="s">
        <v>2732</v>
      </c>
      <c r="D1456" s="104" t="s">
        <v>2733</v>
      </c>
      <c r="E1456" s="33" t="s">
        <v>211</v>
      </c>
      <c r="F1456" s="33"/>
      <c r="G1456" s="33" t="s">
        <v>212</v>
      </c>
      <c r="H1456" s="131">
        <v>59</v>
      </c>
      <c r="I1456" s="35">
        <v>0.02</v>
      </c>
      <c r="J1456" s="126">
        <f t="shared" si="44"/>
        <v>57.82</v>
      </c>
    </row>
    <row r="1457" spans="1:10" ht="47.25">
      <c r="A1457" s="33">
        <f t="shared" si="45"/>
        <v>1453</v>
      </c>
      <c r="B1457" s="33" t="s">
        <v>208</v>
      </c>
      <c r="C1457" s="33" t="s">
        <v>2734</v>
      </c>
      <c r="D1457" s="104" t="s">
        <v>2735</v>
      </c>
      <c r="E1457" s="33" t="s">
        <v>211</v>
      </c>
      <c r="F1457" s="33"/>
      <c r="G1457" s="33" t="s">
        <v>212</v>
      </c>
      <c r="H1457" s="131">
        <v>589</v>
      </c>
      <c r="I1457" s="35">
        <v>0.02</v>
      </c>
      <c r="J1457" s="126">
        <f t="shared" si="44"/>
        <v>577.22</v>
      </c>
    </row>
    <row r="1458" spans="1:10" ht="47.25">
      <c r="A1458" s="33">
        <f t="shared" si="45"/>
        <v>1454</v>
      </c>
      <c r="B1458" s="33" t="s">
        <v>208</v>
      </c>
      <c r="C1458" s="33" t="s">
        <v>2736</v>
      </c>
      <c r="D1458" s="104" t="s">
        <v>2737</v>
      </c>
      <c r="E1458" s="33" t="s">
        <v>211</v>
      </c>
      <c r="F1458" s="33"/>
      <c r="G1458" s="33" t="s">
        <v>212</v>
      </c>
      <c r="H1458" s="131">
        <v>45</v>
      </c>
      <c r="I1458" s="35">
        <v>0.02</v>
      </c>
      <c r="J1458" s="126">
        <f t="shared" si="44"/>
        <v>44.1</v>
      </c>
    </row>
    <row r="1459" spans="1:10" ht="47.25">
      <c r="A1459" s="33">
        <f t="shared" si="45"/>
        <v>1455</v>
      </c>
      <c r="B1459" s="33" t="s">
        <v>208</v>
      </c>
      <c r="C1459" s="33" t="s">
        <v>2738</v>
      </c>
      <c r="D1459" s="104" t="s">
        <v>2739</v>
      </c>
      <c r="E1459" s="33" t="s">
        <v>211</v>
      </c>
      <c r="F1459" s="33"/>
      <c r="G1459" s="33" t="s">
        <v>212</v>
      </c>
      <c r="H1459" s="131">
        <v>55</v>
      </c>
      <c r="I1459" s="35">
        <v>0.02</v>
      </c>
      <c r="J1459" s="126">
        <f t="shared" si="44"/>
        <v>53.9</v>
      </c>
    </row>
    <row r="1460" spans="1:10" ht="31.5">
      <c r="A1460" s="33">
        <f t="shared" si="45"/>
        <v>1456</v>
      </c>
      <c r="B1460" s="33" t="s">
        <v>208</v>
      </c>
      <c r="C1460" s="33" t="s">
        <v>2740</v>
      </c>
      <c r="D1460" s="104" t="s">
        <v>2741</v>
      </c>
      <c r="E1460" s="33" t="s">
        <v>211</v>
      </c>
      <c r="F1460" s="33"/>
      <c r="G1460" s="33" t="s">
        <v>212</v>
      </c>
      <c r="H1460" s="131">
        <v>499</v>
      </c>
      <c r="I1460" s="35">
        <v>0.02</v>
      </c>
      <c r="J1460" s="126">
        <f t="shared" si="44"/>
        <v>489.02</v>
      </c>
    </row>
    <row r="1461" spans="1:10" ht="31.5">
      <c r="A1461" s="33">
        <f t="shared" si="45"/>
        <v>1457</v>
      </c>
      <c r="B1461" s="33" t="s">
        <v>208</v>
      </c>
      <c r="C1461" s="33" t="s">
        <v>2742</v>
      </c>
      <c r="D1461" s="104" t="s">
        <v>2743</v>
      </c>
      <c r="E1461" s="33" t="s">
        <v>211</v>
      </c>
      <c r="F1461" s="33"/>
      <c r="G1461" s="33" t="s">
        <v>212</v>
      </c>
      <c r="H1461" s="131">
        <v>29</v>
      </c>
      <c r="I1461" s="35">
        <v>0.02</v>
      </c>
      <c r="J1461" s="126">
        <f t="shared" si="44"/>
        <v>28.419999999999998</v>
      </c>
    </row>
    <row r="1462" spans="1:10" ht="63">
      <c r="A1462" s="33">
        <f t="shared" si="45"/>
        <v>1458</v>
      </c>
      <c r="B1462" s="33" t="s">
        <v>208</v>
      </c>
      <c r="C1462" s="33" t="s">
        <v>2744</v>
      </c>
      <c r="D1462" s="104" t="s">
        <v>2745</v>
      </c>
      <c r="E1462" s="33" t="s">
        <v>211</v>
      </c>
      <c r="F1462" s="33"/>
      <c r="G1462" s="33" t="s">
        <v>212</v>
      </c>
      <c r="H1462" s="131">
        <v>99</v>
      </c>
      <c r="I1462" s="35">
        <v>0.02</v>
      </c>
      <c r="J1462" s="126">
        <f t="shared" si="44"/>
        <v>97.02</v>
      </c>
    </row>
    <row r="1463" spans="1:10" ht="78.75">
      <c r="A1463" s="33">
        <f t="shared" si="45"/>
        <v>1459</v>
      </c>
      <c r="B1463" s="33" t="s">
        <v>208</v>
      </c>
      <c r="C1463" s="33" t="s">
        <v>2746</v>
      </c>
      <c r="D1463" s="104" t="s">
        <v>2747</v>
      </c>
      <c r="E1463" s="33" t="s">
        <v>211</v>
      </c>
      <c r="F1463" s="33"/>
      <c r="G1463" s="33" t="s">
        <v>212</v>
      </c>
      <c r="H1463" s="131">
        <v>379</v>
      </c>
      <c r="I1463" s="35">
        <v>0.02</v>
      </c>
      <c r="J1463" s="126">
        <f t="shared" si="44"/>
        <v>371.42</v>
      </c>
    </row>
    <row r="1464" spans="1:10" ht="78.75">
      <c r="A1464" s="33">
        <f t="shared" si="45"/>
        <v>1460</v>
      </c>
      <c r="B1464" s="33" t="s">
        <v>208</v>
      </c>
      <c r="C1464" s="33" t="s">
        <v>2748</v>
      </c>
      <c r="D1464" s="104" t="s">
        <v>2749</v>
      </c>
      <c r="E1464" s="33" t="s">
        <v>211</v>
      </c>
      <c r="F1464" s="33"/>
      <c r="G1464" s="33" t="s">
        <v>212</v>
      </c>
      <c r="H1464" s="131">
        <v>379</v>
      </c>
      <c r="I1464" s="35">
        <v>0.02</v>
      </c>
      <c r="J1464" s="126">
        <f t="shared" si="44"/>
        <v>371.42</v>
      </c>
    </row>
    <row r="1465" spans="1:10" ht="63">
      <c r="A1465" s="33">
        <f t="shared" si="45"/>
        <v>1461</v>
      </c>
      <c r="B1465" s="33" t="s">
        <v>208</v>
      </c>
      <c r="C1465" s="33" t="s">
        <v>2750</v>
      </c>
      <c r="D1465" s="104" t="s">
        <v>2751</v>
      </c>
      <c r="E1465" s="33" t="s">
        <v>211</v>
      </c>
      <c r="F1465" s="33"/>
      <c r="G1465" s="33" t="s">
        <v>212</v>
      </c>
      <c r="H1465" s="131">
        <v>459</v>
      </c>
      <c r="I1465" s="35">
        <v>0.02</v>
      </c>
      <c r="J1465" s="126">
        <f t="shared" si="44"/>
        <v>449.82</v>
      </c>
    </row>
    <row r="1466" spans="1:10" ht="63">
      <c r="A1466" s="33">
        <f t="shared" si="45"/>
        <v>1462</v>
      </c>
      <c r="B1466" s="33" t="s">
        <v>208</v>
      </c>
      <c r="C1466" s="33" t="s">
        <v>2752</v>
      </c>
      <c r="D1466" s="104" t="s">
        <v>2753</v>
      </c>
      <c r="E1466" s="33" t="s">
        <v>211</v>
      </c>
      <c r="F1466" s="33"/>
      <c r="G1466" s="33" t="s">
        <v>212</v>
      </c>
      <c r="H1466" s="131">
        <v>429</v>
      </c>
      <c r="I1466" s="35">
        <v>0.02</v>
      </c>
      <c r="J1466" s="126">
        <f t="shared" si="44"/>
        <v>420.42</v>
      </c>
    </row>
    <row r="1467" spans="1:10" ht="63">
      <c r="A1467" s="33">
        <f t="shared" si="45"/>
        <v>1463</v>
      </c>
      <c r="B1467" s="33" t="s">
        <v>208</v>
      </c>
      <c r="C1467" s="33" t="s">
        <v>2754</v>
      </c>
      <c r="D1467" s="104" t="s">
        <v>2755</v>
      </c>
      <c r="E1467" s="33" t="s">
        <v>211</v>
      </c>
      <c r="F1467" s="33"/>
      <c r="G1467" s="33" t="s">
        <v>212</v>
      </c>
      <c r="H1467" s="131">
        <v>429</v>
      </c>
      <c r="I1467" s="35">
        <v>0.02</v>
      </c>
      <c r="J1467" s="126">
        <f t="shared" si="44"/>
        <v>420.42</v>
      </c>
    </row>
    <row r="1468" spans="1:10" ht="63">
      <c r="A1468" s="33">
        <f t="shared" si="45"/>
        <v>1464</v>
      </c>
      <c r="B1468" s="33" t="s">
        <v>208</v>
      </c>
      <c r="C1468" s="33" t="s">
        <v>2756</v>
      </c>
      <c r="D1468" s="104" t="s">
        <v>2757</v>
      </c>
      <c r="E1468" s="33" t="s">
        <v>211</v>
      </c>
      <c r="F1468" s="33"/>
      <c r="G1468" s="33" t="s">
        <v>212</v>
      </c>
      <c r="H1468" s="131">
        <v>429</v>
      </c>
      <c r="I1468" s="35">
        <v>0.02</v>
      </c>
      <c r="J1468" s="126">
        <f t="shared" si="44"/>
        <v>420.42</v>
      </c>
    </row>
    <row r="1469" spans="1:10" ht="63">
      <c r="A1469" s="33">
        <f t="shared" si="45"/>
        <v>1465</v>
      </c>
      <c r="B1469" s="33" t="s">
        <v>208</v>
      </c>
      <c r="C1469" s="33" t="s">
        <v>2758</v>
      </c>
      <c r="D1469" s="104" t="s">
        <v>2759</v>
      </c>
      <c r="E1469" s="33" t="s">
        <v>211</v>
      </c>
      <c r="F1469" s="33"/>
      <c r="G1469" s="33" t="s">
        <v>212</v>
      </c>
      <c r="H1469" s="131">
        <v>429</v>
      </c>
      <c r="I1469" s="35">
        <v>0.02</v>
      </c>
      <c r="J1469" s="126">
        <f t="shared" si="44"/>
        <v>420.42</v>
      </c>
    </row>
    <row r="1470" spans="1:10" ht="157.5">
      <c r="A1470" s="33">
        <f t="shared" si="45"/>
        <v>1466</v>
      </c>
      <c r="B1470" s="33" t="s">
        <v>208</v>
      </c>
      <c r="C1470" s="33" t="s">
        <v>2760</v>
      </c>
      <c r="D1470" s="104" t="s">
        <v>2761</v>
      </c>
      <c r="E1470" s="33" t="s">
        <v>211</v>
      </c>
      <c r="F1470" s="33"/>
      <c r="G1470" s="33" t="s">
        <v>212</v>
      </c>
      <c r="H1470" s="131">
        <v>79</v>
      </c>
      <c r="I1470" s="35">
        <v>0.02</v>
      </c>
      <c r="J1470" s="126">
        <f t="shared" si="44"/>
        <v>77.42</v>
      </c>
    </row>
    <row r="1471" spans="1:10" ht="141.75">
      <c r="A1471" s="33">
        <f t="shared" si="45"/>
        <v>1467</v>
      </c>
      <c r="B1471" s="33" t="s">
        <v>208</v>
      </c>
      <c r="C1471" s="33" t="s">
        <v>2762</v>
      </c>
      <c r="D1471" s="104" t="s">
        <v>2763</v>
      </c>
      <c r="E1471" s="33" t="s">
        <v>211</v>
      </c>
      <c r="F1471" s="33"/>
      <c r="G1471" s="33" t="s">
        <v>212</v>
      </c>
      <c r="H1471" s="131">
        <v>149</v>
      </c>
      <c r="I1471" s="35">
        <v>0.02</v>
      </c>
      <c r="J1471" s="126">
        <f t="shared" si="44"/>
        <v>146.02000000000001</v>
      </c>
    </row>
    <row r="1472" spans="1:10" ht="94.5">
      <c r="A1472" s="33">
        <f t="shared" si="45"/>
        <v>1468</v>
      </c>
      <c r="B1472" s="33" t="s">
        <v>208</v>
      </c>
      <c r="C1472" s="33" t="s">
        <v>2764</v>
      </c>
      <c r="D1472" s="104" t="s">
        <v>2765</v>
      </c>
      <c r="E1472" s="33" t="s">
        <v>211</v>
      </c>
      <c r="F1472" s="33"/>
      <c r="G1472" s="33" t="s">
        <v>212</v>
      </c>
      <c r="H1472" s="131">
        <v>19</v>
      </c>
      <c r="I1472" s="35">
        <v>0.02</v>
      </c>
      <c r="J1472" s="126">
        <f t="shared" si="44"/>
        <v>18.62</v>
      </c>
    </row>
    <row r="1473" spans="1:10" ht="94.5">
      <c r="A1473" s="33">
        <f t="shared" si="45"/>
        <v>1469</v>
      </c>
      <c r="B1473" s="33" t="s">
        <v>208</v>
      </c>
      <c r="C1473" s="33" t="s">
        <v>2766</v>
      </c>
      <c r="D1473" s="104" t="s">
        <v>2767</v>
      </c>
      <c r="E1473" s="33" t="s">
        <v>211</v>
      </c>
      <c r="F1473" s="33"/>
      <c r="G1473" s="33" t="s">
        <v>212</v>
      </c>
      <c r="H1473" s="131">
        <v>79</v>
      </c>
      <c r="I1473" s="35">
        <v>0.02</v>
      </c>
      <c r="J1473" s="126">
        <f t="shared" si="44"/>
        <v>77.42</v>
      </c>
    </row>
    <row r="1474" spans="1:10" ht="141.75">
      <c r="A1474" s="33">
        <f t="shared" si="45"/>
        <v>1470</v>
      </c>
      <c r="B1474" s="33" t="s">
        <v>208</v>
      </c>
      <c r="C1474" s="33" t="s">
        <v>2768</v>
      </c>
      <c r="D1474" s="104" t="s">
        <v>2769</v>
      </c>
      <c r="E1474" s="33" t="s">
        <v>211</v>
      </c>
      <c r="F1474" s="33"/>
      <c r="G1474" s="33" t="s">
        <v>212</v>
      </c>
      <c r="H1474" s="131">
        <v>79</v>
      </c>
      <c r="I1474" s="35">
        <v>0.02</v>
      </c>
      <c r="J1474" s="126">
        <f t="shared" si="44"/>
        <v>77.42</v>
      </c>
    </row>
    <row r="1475" spans="1:10" ht="141.75">
      <c r="A1475" s="33">
        <f t="shared" si="45"/>
        <v>1471</v>
      </c>
      <c r="B1475" s="33" t="s">
        <v>208</v>
      </c>
      <c r="C1475" s="33" t="s">
        <v>2770</v>
      </c>
      <c r="D1475" s="104" t="s">
        <v>2771</v>
      </c>
      <c r="E1475" s="33" t="s">
        <v>211</v>
      </c>
      <c r="F1475" s="33"/>
      <c r="G1475" s="33" t="s">
        <v>212</v>
      </c>
      <c r="H1475" s="131">
        <v>316</v>
      </c>
      <c r="I1475" s="35">
        <v>0.02</v>
      </c>
      <c r="J1475" s="126">
        <f t="shared" si="44"/>
        <v>309.68</v>
      </c>
    </row>
    <row r="1476" spans="1:10" ht="141.75">
      <c r="A1476" s="33">
        <f t="shared" si="45"/>
        <v>1472</v>
      </c>
      <c r="B1476" s="33" t="s">
        <v>208</v>
      </c>
      <c r="C1476" s="33" t="s">
        <v>2772</v>
      </c>
      <c r="D1476" s="104" t="s">
        <v>2773</v>
      </c>
      <c r="E1476" s="33" t="s">
        <v>211</v>
      </c>
      <c r="F1476" s="33"/>
      <c r="G1476" s="33" t="s">
        <v>212</v>
      </c>
      <c r="H1476" s="131">
        <v>1264</v>
      </c>
      <c r="I1476" s="35">
        <v>0.02</v>
      </c>
      <c r="J1476" s="126">
        <f t="shared" si="44"/>
        <v>1238.72</v>
      </c>
    </row>
    <row r="1477" spans="1:10" ht="141.75">
      <c r="A1477" s="33">
        <f t="shared" si="45"/>
        <v>1473</v>
      </c>
      <c r="B1477" s="33" t="s">
        <v>208</v>
      </c>
      <c r="C1477" s="33" t="s">
        <v>2774</v>
      </c>
      <c r="D1477" s="104" t="s">
        <v>2775</v>
      </c>
      <c r="E1477" s="33" t="s">
        <v>211</v>
      </c>
      <c r="F1477" s="33"/>
      <c r="G1477" s="33" t="s">
        <v>212</v>
      </c>
      <c r="H1477" s="131">
        <v>2528</v>
      </c>
      <c r="I1477" s="35">
        <v>0.02</v>
      </c>
      <c r="J1477" s="126">
        <f t="shared" si="44"/>
        <v>2477.44</v>
      </c>
    </row>
    <row r="1478" spans="1:10" ht="126">
      <c r="A1478" s="33">
        <f t="shared" si="45"/>
        <v>1474</v>
      </c>
      <c r="B1478" s="33" t="s">
        <v>208</v>
      </c>
      <c r="C1478" s="33" t="s">
        <v>2776</v>
      </c>
      <c r="D1478" s="104" t="s">
        <v>2777</v>
      </c>
      <c r="E1478" s="33" t="s">
        <v>211</v>
      </c>
      <c r="F1478" s="33"/>
      <c r="G1478" s="33" t="s">
        <v>212</v>
      </c>
      <c r="H1478" s="131">
        <v>149</v>
      </c>
      <c r="I1478" s="35">
        <v>0.02</v>
      </c>
      <c r="J1478" s="126">
        <f t="shared" ref="J1478:J1541" si="46">H1478*(1-I1478)</f>
        <v>146.02000000000001</v>
      </c>
    </row>
    <row r="1479" spans="1:10" ht="126">
      <c r="A1479" s="33">
        <f t="shared" ref="A1479:A1542" si="47">A1478+1</f>
        <v>1475</v>
      </c>
      <c r="B1479" s="33" t="s">
        <v>208</v>
      </c>
      <c r="C1479" s="33" t="s">
        <v>2778</v>
      </c>
      <c r="D1479" s="104" t="s">
        <v>2779</v>
      </c>
      <c r="E1479" s="33" t="s">
        <v>211</v>
      </c>
      <c r="F1479" s="33"/>
      <c r="G1479" s="33" t="s">
        <v>212</v>
      </c>
      <c r="H1479" s="131">
        <v>596</v>
      </c>
      <c r="I1479" s="35">
        <v>0.02</v>
      </c>
      <c r="J1479" s="126">
        <f t="shared" si="46"/>
        <v>584.08000000000004</v>
      </c>
    </row>
    <row r="1480" spans="1:10" ht="126">
      <c r="A1480" s="33">
        <f t="shared" si="47"/>
        <v>1476</v>
      </c>
      <c r="B1480" s="33" t="s">
        <v>208</v>
      </c>
      <c r="C1480" s="33" t="s">
        <v>2780</v>
      </c>
      <c r="D1480" s="104" t="s">
        <v>2781</v>
      </c>
      <c r="E1480" s="33" t="s">
        <v>211</v>
      </c>
      <c r="F1480" s="33"/>
      <c r="G1480" s="33" t="s">
        <v>212</v>
      </c>
      <c r="H1480" s="131">
        <v>1490</v>
      </c>
      <c r="I1480" s="35">
        <v>0.02</v>
      </c>
      <c r="J1480" s="126">
        <f t="shared" si="46"/>
        <v>1460.2</v>
      </c>
    </row>
    <row r="1481" spans="1:10" ht="141.75">
      <c r="A1481" s="33">
        <f t="shared" si="47"/>
        <v>1477</v>
      </c>
      <c r="B1481" s="33" t="s">
        <v>208</v>
      </c>
      <c r="C1481" s="33" t="s">
        <v>2782</v>
      </c>
      <c r="D1481" s="104" t="s">
        <v>2783</v>
      </c>
      <c r="E1481" s="33" t="s">
        <v>211</v>
      </c>
      <c r="F1481" s="33"/>
      <c r="G1481" s="33" t="s">
        <v>212</v>
      </c>
      <c r="H1481" s="131">
        <v>2980</v>
      </c>
      <c r="I1481" s="35">
        <v>0.02</v>
      </c>
      <c r="J1481" s="126">
        <f t="shared" si="46"/>
        <v>2920.4</v>
      </c>
    </row>
    <row r="1482" spans="1:10" ht="78.75">
      <c r="A1482" s="33">
        <f t="shared" si="47"/>
        <v>1478</v>
      </c>
      <c r="B1482" s="33" t="s">
        <v>208</v>
      </c>
      <c r="C1482" s="33" t="s">
        <v>2784</v>
      </c>
      <c r="D1482" s="104" t="s">
        <v>2785</v>
      </c>
      <c r="E1482" s="33" t="s">
        <v>211</v>
      </c>
      <c r="F1482" s="33"/>
      <c r="G1482" s="33" t="s">
        <v>212</v>
      </c>
      <c r="H1482" s="131">
        <v>19</v>
      </c>
      <c r="I1482" s="35">
        <v>0.02</v>
      </c>
      <c r="J1482" s="126">
        <f t="shared" si="46"/>
        <v>18.62</v>
      </c>
    </row>
    <row r="1483" spans="1:10" ht="78.75">
      <c r="A1483" s="33">
        <f t="shared" si="47"/>
        <v>1479</v>
      </c>
      <c r="B1483" s="33" t="s">
        <v>208</v>
      </c>
      <c r="C1483" s="33" t="s">
        <v>2786</v>
      </c>
      <c r="D1483" s="104" t="s">
        <v>2787</v>
      </c>
      <c r="E1483" s="33" t="s">
        <v>211</v>
      </c>
      <c r="F1483" s="33"/>
      <c r="G1483" s="33" t="s">
        <v>212</v>
      </c>
      <c r="H1483" s="131">
        <v>95</v>
      </c>
      <c r="I1483" s="35">
        <v>0.02</v>
      </c>
      <c r="J1483" s="126">
        <f t="shared" si="46"/>
        <v>93.1</v>
      </c>
    </row>
    <row r="1484" spans="1:10" ht="78.75">
      <c r="A1484" s="33">
        <f t="shared" si="47"/>
        <v>1480</v>
      </c>
      <c r="B1484" s="33" t="s">
        <v>208</v>
      </c>
      <c r="C1484" s="33" t="s">
        <v>2788</v>
      </c>
      <c r="D1484" s="104" t="s">
        <v>2789</v>
      </c>
      <c r="E1484" s="33" t="s">
        <v>211</v>
      </c>
      <c r="F1484" s="33"/>
      <c r="G1484" s="33" t="s">
        <v>212</v>
      </c>
      <c r="H1484" s="131">
        <v>190</v>
      </c>
      <c r="I1484" s="35">
        <v>0.02</v>
      </c>
      <c r="J1484" s="126">
        <f t="shared" si="46"/>
        <v>186.2</v>
      </c>
    </row>
    <row r="1485" spans="1:10" ht="78.75">
      <c r="A1485" s="33">
        <f t="shared" si="47"/>
        <v>1481</v>
      </c>
      <c r="B1485" s="33" t="s">
        <v>208</v>
      </c>
      <c r="C1485" s="33" t="s">
        <v>2790</v>
      </c>
      <c r="D1485" s="104" t="s">
        <v>2791</v>
      </c>
      <c r="E1485" s="33" t="s">
        <v>211</v>
      </c>
      <c r="F1485" s="33"/>
      <c r="G1485" s="33" t="s">
        <v>212</v>
      </c>
      <c r="H1485" s="131">
        <v>380</v>
      </c>
      <c r="I1485" s="35">
        <v>0.02</v>
      </c>
      <c r="J1485" s="126">
        <f t="shared" si="46"/>
        <v>372.4</v>
      </c>
    </row>
    <row r="1486" spans="1:10" ht="94.5">
      <c r="A1486" s="33">
        <f t="shared" si="47"/>
        <v>1482</v>
      </c>
      <c r="B1486" s="33" t="s">
        <v>208</v>
      </c>
      <c r="C1486" s="33" t="s">
        <v>2792</v>
      </c>
      <c r="D1486" s="104" t="s">
        <v>2793</v>
      </c>
      <c r="E1486" s="33" t="s">
        <v>211</v>
      </c>
      <c r="F1486" s="33"/>
      <c r="G1486" s="33" t="s">
        <v>212</v>
      </c>
      <c r="H1486" s="131">
        <v>79</v>
      </c>
      <c r="I1486" s="35">
        <v>0.02</v>
      </c>
      <c r="J1486" s="126">
        <f t="shared" si="46"/>
        <v>77.42</v>
      </c>
    </row>
    <row r="1487" spans="1:10" ht="78.75">
      <c r="A1487" s="33">
        <f t="shared" si="47"/>
        <v>1483</v>
      </c>
      <c r="B1487" s="33" t="s">
        <v>208</v>
      </c>
      <c r="C1487" s="33" t="s">
        <v>2794</v>
      </c>
      <c r="D1487" s="104" t="s">
        <v>2795</v>
      </c>
      <c r="E1487" s="33" t="s">
        <v>211</v>
      </c>
      <c r="F1487" s="33"/>
      <c r="G1487" s="33" t="s">
        <v>212</v>
      </c>
      <c r="H1487" s="131">
        <v>395</v>
      </c>
      <c r="I1487" s="35">
        <v>0.02</v>
      </c>
      <c r="J1487" s="126">
        <f t="shared" si="46"/>
        <v>387.09999999999997</v>
      </c>
    </row>
    <row r="1488" spans="1:10" ht="47.25">
      <c r="A1488" s="33">
        <f t="shared" si="47"/>
        <v>1484</v>
      </c>
      <c r="B1488" s="33" t="s">
        <v>208</v>
      </c>
      <c r="C1488" s="33" t="s">
        <v>2796</v>
      </c>
      <c r="D1488" s="104" t="s">
        <v>2797</v>
      </c>
      <c r="E1488" s="33" t="s">
        <v>211</v>
      </c>
      <c r="F1488" s="33"/>
      <c r="G1488" s="33" t="s">
        <v>212</v>
      </c>
      <c r="H1488" s="131">
        <v>790</v>
      </c>
      <c r="I1488" s="35">
        <v>0.02</v>
      </c>
      <c r="J1488" s="126">
        <f t="shared" si="46"/>
        <v>774.19999999999993</v>
      </c>
    </row>
    <row r="1489" spans="1:10" ht="78.75">
      <c r="A1489" s="33">
        <f t="shared" si="47"/>
        <v>1485</v>
      </c>
      <c r="B1489" s="33" t="s">
        <v>208</v>
      </c>
      <c r="C1489" s="33" t="s">
        <v>2798</v>
      </c>
      <c r="D1489" s="104" t="s">
        <v>2799</v>
      </c>
      <c r="E1489" s="33" t="s">
        <v>211</v>
      </c>
      <c r="F1489" s="33"/>
      <c r="G1489" s="33" t="s">
        <v>212</v>
      </c>
      <c r="H1489" s="131">
        <v>1580</v>
      </c>
      <c r="I1489" s="35">
        <v>0.02</v>
      </c>
      <c r="J1489" s="126">
        <f t="shared" si="46"/>
        <v>1548.3999999999999</v>
      </c>
    </row>
    <row r="1490" spans="1:10" ht="47.25">
      <c r="A1490" s="33">
        <f t="shared" si="47"/>
        <v>1486</v>
      </c>
      <c r="B1490" s="33" t="s">
        <v>208</v>
      </c>
      <c r="C1490" s="33" t="s">
        <v>2800</v>
      </c>
      <c r="D1490" s="104" t="s">
        <v>2801</v>
      </c>
      <c r="E1490" s="33" t="s">
        <v>211</v>
      </c>
      <c r="F1490" s="33"/>
      <c r="G1490" s="33" t="s">
        <v>212</v>
      </c>
      <c r="H1490" s="131">
        <v>399</v>
      </c>
      <c r="I1490" s="35">
        <v>0.02</v>
      </c>
      <c r="J1490" s="126">
        <f t="shared" si="46"/>
        <v>391.02</v>
      </c>
    </row>
    <row r="1491" spans="1:10" ht="47.25">
      <c r="A1491" s="33">
        <f t="shared" si="47"/>
        <v>1487</v>
      </c>
      <c r="B1491" s="33" t="s">
        <v>208</v>
      </c>
      <c r="C1491" s="33" t="s">
        <v>2802</v>
      </c>
      <c r="D1491" s="104" t="s">
        <v>2803</v>
      </c>
      <c r="E1491" s="33" t="s">
        <v>211</v>
      </c>
      <c r="F1491" s="33"/>
      <c r="G1491" s="33" t="s">
        <v>212</v>
      </c>
      <c r="H1491" s="131">
        <v>999</v>
      </c>
      <c r="I1491" s="35">
        <v>0.02</v>
      </c>
      <c r="J1491" s="126">
        <f t="shared" si="46"/>
        <v>979.02</v>
      </c>
    </row>
    <row r="1492" spans="1:10" ht="63">
      <c r="A1492" s="33">
        <f t="shared" si="47"/>
        <v>1488</v>
      </c>
      <c r="B1492" s="33" t="s">
        <v>208</v>
      </c>
      <c r="C1492" s="33" t="s">
        <v>2804</v>
      </c>
      <c r="D1492" s="104" t="s">
        <v>2805</v>
      </c>
      <c r="E1492" s="33" t="s">
        <v>211</v>
      </c>
      <c r="F1492" s="33"/>
      <c r="G1492" s="33" t="s">
        <v>212</v>
      </c>
      <c r="H1492" s="131">
        <v>99</v>
      </c>
      <c r="I1492" s="35">
        <v>0.02</v>
      </c>
      <c r="J1492" s="126">
        <f t="shared" si="46"/>
        <v>97.02</v>
      </c>
    </row>
    <row r="1493" spans="1:10" ht="78.75">
      <c r="A1493" s="33">
        <f t="shared" si="47"/>
        <v>1489</v>
      </c>
      <c r="B1493" s="33" t="s">
        <v>208</v>
      </c>
      <c r="C1493" s="33" t="s">
        <v>2806</v>
      </c>
      <c r="D1493" s="104" t="s">
        <v>2807</v>
      </c>
      <c r="E1493" s="33" t="s">
        <v>211</v>
      </c>
      <c r="F1493" s="33"/>
      <c r="G1493" s="33" t="s">
        <v>212</v>
      </c>
      <c r="H1493" s="131">
        <v>499</v>
      </c>
      <c r="I1493" s="35">
        <v>0.02</v>
      </c>
      <c r="J1493" s="126">
        <f t="shared" si="46"/>
        <v>489.02</v>
      </c>
    </row>
    <row r="1494" spans="1:10" ht="63">
      <c r="A1494" s="33">
        <f t="shared" si="47"/>
        <v>1490</v>
      </c>
      <c r="B1494" s="33" t="s">
        <v>208</v>
      </c>
      <c r="C1494" s="33" t="s">
        <v>2808</v>
      </c>
      <c r="D1494" s="104" t="s">
        <v>2809</v>
      </c>
      <c r="E1494" s="33" t="s">
        <v>211</v>
      </c>
      <c r="F1494" s="33"/>
      <c r="G1494" s="33" t="s">
        <v>212</v>
      </c>
      <c r="H1494" s="131">
        <v>1979</v>
      </c>
      <c r="I1494" s="35">
        <v>0.02</v>
      </c>
      <c r="J1494" s="126">
        <f t="shared" si="46"/>
        <v>1939.42</v>
      </c>
    </row>
    <row r="1495" spans="1:10" ht="31.5">
      <c r="A1495" s="33">
        <f t="shared" si="47"/>
        <v>1491</v>
      </c>
      <c r="B1495" s="33" t="s">
        <v>208</v>
      </c>
      <c r="C1495" s="33" t="s">
        <v>2810</v>
      </c>
      <c r="D1495" s="104" t="s">
        <v>2811</v>
      </c>
      <c r="E1495" s="33" t="s">
        <v>211</v>
      </c>
      <c r="F1495" s="33"/>
      <c r="G1495" s="33" t="s">
        <v>212</v>
      </c>
      <c r="H1495" s="131">
        <v>79</v>
      </c>
      <c r="I1495" s="35">
        <v>0.02</v>
      </c>
      <c r="J1495" s="126">
        <f t="shared" si="46"/>
        <v>77.42</v>
      </c>
    </row>
    <row r="1496" spans="1:10" ht="15.75">
      <c r="A1496" s="33">
        <f t="shared" si="47"/>
        <v>1492</v>
      </c>
      <c r="B1496" s="33" t="s">
        <v>208</v>
      </c>
      <c r="C1496" s="33" t="s">
        <v>2812</v>
      </c>
      <c r="D1496" s="104" t="s">
        <v>2813</v>
      </c>
      <c r="E1496" s="33" t="s">
        <v>211</v>
      </c>
      <c r="F1496" s="33"/>
      <c r="G1496" s="33" t="s">
        <v>212</v>
      </c>
      <c r="H1496" s="131">
        <v>79</v>
      </c>
      <c r="I1496" s="35">
        <v>0.02</v>
      </c>
      <c r="J1496" s="126">
        <f t="shared" si="46"/>
        <v>77.42</v>
      </c>
    </row>
    <row r="1497" spans="1:10" ht="15.75">
      <c r="A1497" s="33">
        <f t="shared" si="47"/>
        <v>1493</v>
      </c>
      <c r="B1497" s="33" t="s">
        <v>208</v>
      </c>
      <c r="C1497" s="33" t="s">
        <v>2814</v>
      </c>
      <c r="D1497" s="104" t="s">
        <v>2815</v>
      </c>
      <c r="E1497" s="33" t="s">
        <v>211</v>
      </c>
      <c r="F1497" s="33"/>
      <c r="G1497" s="33" t="s">
        <v>212</v>
      </c>
      <c r="H1497" s="131">
        <v>249</v>
      </c>
      <c r="I1497" s="35">
        <v>0.02</v>
      </c>
      <c r="J1497" s="126">
        <f t="shared" si="46"/>
        <v>244.01999999999998</v>
      </c>
    </row>
    <row r="1498" spans="1:10" ht="31.5">
      <c r="A1498" s="33">
        <f t="shared" si="47"/>
        <v>1494</v>
      </c>
      <c r="B1498" s="33" t="s">
        <v>208</v>
      </c>
      <c r="C1498" s="33" t="s">
        <v>2816</v>
      </c>
      <c r="D1498" s="104" t="s">
        <v>2817</v>
      </c>
      <c r="E1498" s="33" t="s">
        <v>211</v>
      </c>
      <c r="F1498" s="33"/>
      <c r="G1498" s="33" t="s">
        <v>212</v>
      </c>
      <c r="H1498" s="131">
        <v>99</v>
      </c>
      <c r="I1498" s="35">
        <v>0.02</v>
      </c>
      <c r="J1498" s="126">
        <f t="shared" si="46"/>
        <v>97.02</v>
      </c>
    </row>
    <row r="1499" spans="1:10" ht="15.75">
      <c r="A1499" s="33">
        <f t="shared" si="47"/>
        <v>1495</v>
      </c>
      <c r="B1499" s="33" t="s">
        <v>208</v>
      </c>
      <c r="C1499" s="33" t="s">
        <v>2818</v>
      </c>
      <c r="D1499" s="104" t="s">
        <v>2819</v>
      </c>
      <c r="E1499" s="33" t="s">
        <v>211</v>
      </c>
      <c r="F1499" s="33"/>
      <c r="G1499" s="33" t="s">
        <v>212</v>
      </c>
      <c r="H1499" s="131">
        <v>29</v>
      </c>
      <c r="I1499" s="35">
        <v>0.02</v>
      </c>
      <c r="J1499" s="126">
        <f t="shared" si="46"/>
        <v>28.419999999999998</v>
      </c>
    </row>
    <row r="1500" spans="1:10" ht="15.75">
      <c r="A1500" s="33">
        <f t="shared" si="47"/>
        <v>1496</v>
      </c>
      <c r="B1500" s="33" t="s">
        <v>208</v>
      </c>
      <c r="C1500" s="33" t="s">
        <v>2820</v>
      </c>
      <c r="D1500" s="104" t="s">
        <v>2821</v>
      </c>
      <c r="E1500" s="33" t="s">
        <v>211</v>
      </c>
      <c r="F1500" s="33"/>
      <c r="G1500" s="33" t="s">
        <v>212</v>
      </c>
      <c r="H1500" s="131">
        <v>29</v>
      </c>
      <c r="I1500" s="35">
        <v>0.02</v>
      </c>
      <c r="J1500" s="126">
        <f t="shared" si="46"/>
        <v>28.419999999999998</v>
      </c>
    </row>
    <row r="1501" spans="1:10" ht="31.5">
      <c r="A1501" s="33">
        <f t="shared" si="47"/>
        <v>1497</v>
      </c>
      <c r="B1501" s="33" t="s">
        <v>208</v>
      </c>
      <c r="C1501" s="33" t="s">
        <v>2822</v>
      </c>
      <c r="D1501" s="104" t="s">
        <v>2823</v>
      </c>
      <c r="E1501" s="33" t="s">
        <v>211</v>
      </c>
      <c r="F1501" s="33"/>
      <c r="G1501" s="33" t="s">
        <v>212</v>
      </c>
      <c r="H1501" s="131">
        <v>69</v>
      </c>
      <c r="I1501" s="35">
        <v>0.02</v>
      </c>
      <c r="J1501" s="126">
        <f t="shared" si="46"/>
        <v>67.62</v>
      </c>
    </row>
    <row r="1502" spans="1:10" ht="15.75">
      <c r="A1502" s="33">
        <f t="shared" si="47"/>
        <v>1498</v>
      </c>
      <c r="B1502" s="33" t="s">
        <v>208</v>
      </c>
      <c r="C1502" s="33" t="s">
        <v>2824</v>
      </c>
      <c r="D1502" s="104" t="s">
        <v>2825</v>
      </c>
      <c r="E1502" s="33" t="s">
        <v>211</v>
      </c>
      <c r="F1502" s="33"/>
      <c r="G1502" s="33" t="s">
        <v>212</v>
      </c>
      <c r="H1502" s="131">
        <v>28</v>
      </c>
      <c r="I1502" s="35">
        <v>0.02</v>
      </c>
      <c r="J1502" s="126">
        <f t="shared" si="46"/>
        <v>27.439999999999998</v>
      </c>
    </row>
    <row r="1503" spans="1:10" ht="31.5">
      <c r="A1503" s="33">
        <f t="shared" si="47"/>
        <v>1499</v>
      </c>
      <c r="B1503" s="33" t="s">
        <v>208</v>
      </c>
      <c r="C1503" s="33" t="s">
        <v>2826</v>
      </c>
      <c r="D1503" s="104" t="s">
        <v>2827</v>
      </c>
      <c r="E1503" s="33" t="s">
        <v>211</v>
      </c>
      <c r="F1503" s="33"/>
      <c r="G1503" s="33" t="s">
        <v>212</v>
      </c>
      <c r="H1503" s="131">
        <v>28</v>
      </c>
      <c r="I1503" s="35">
        <v>0.02</v>
      </c>
      <c r="J1503" s="126">
        <f t="shared" si="46"/>
        <v>27.439999999999998</v>
      </c>
    </row>
    <row r="1504" spans="1:10" ht="15.75">
      <c r="A1504" s="33">
        <f t="shared" si="47"/>
        <v>1500</v>
      </c>
      <c r="B1504" s="33" t="s">
        <v>208</v>
      </c>
      <c r="C1504" s="33" t="s">
        <v>2828</v>
      </c>
      <c r="D1504" s="104" t="s">
        <v>2829</v>
      </c>
      <c r="E1504" s="33" t="s">
        <v>211</v>
      </c>
      <c r="F1504" s="33"/>
      <c r="G1504" s="33" t="s">
        <v>212</v>
      </c>
      <c r="H1504" s="131">
        <v>19</v>
      </c>
      <c r="I1504" s="35">
        <v>0.02</v>
      </c>
      <c r="J1504" s="126">
        <f t="shared" si="46"/>
        <v>18.62</v>
      </c>
    </row>
    <row r="1505" spans="1:10" ht="15.75">
      <c r="A1505" s="33">
        <f t="shared" si="47"/>
        <v>1501</v>
      </c>
      <c r="B1505" s="33" t="s">
        <v>208</v>
      </c>
      <c r="C1505" s="33" t="s">
        <v>2830</v>
      </c>
      <c r="D1505" s="104" t="s">
        <v>2831</v>
      </c>
      <c r="E1505" s="33" t="s">
        <v>211</v>
      </c>
      <c r="F1505" s="33"/>
      <c r="G1505" s="33" t="s">
        <v>212</v>
      </c>
      <c r="H1505" s="131">
        <v>249</v>
      </c>
      <c r="I1505" s="35">
        <v>0.02</v>
      </c>
      <c r="J1505" s="126">
        <f t="shared" si="46"/>
        <v>244.01999999999998</v>
      </c>
    </row>
    <row r="1506" spans="1:10" ht="15.75">
      <c r="A1506" s="33">
        <f t="shared" si="47"/>
        <v>1502</v>
      </c>
      <c r="B1506" s="33" t="s">
        <v>208</v>
      </c>
      <c r="C1506" s="33" t="s">
        <v>2832</v>
      </c>
      <c r="D1506" s="104" t="s">
        <v>2833</v>
      </c>
      <c r="E1506" s="33" t="s">
        <v>211</v>
      </c>
      <c r="F1506" s="33"/>
      <c r="G1506" s="33" t="s">
        <v>212</v>
      </c>
      <c r="H1506" s="131">
        <v>249</v>
      </c>
      <c r="I1506" s="35">
        <v>0.02</v>
      </c>
      <c r="J1506" s="126">
        <f t="shared" si="46"/>
        <v>244.01999999999998</v>
      </c>
    </row>
    <row r="1507" spans="1:10" ht="15.75">
      <c r="A1507" s="33">
        <f t="shared" si="47"/>
        <v>1503</v>
      </c>
      <c r="B1507" s="33" t="s">
        <v>208</v>
      </c>
      <c r="C1507" s="33" t="s">
        <v>2834</v>
      </c>
      <c r="D1507" s="104" t="s">
        <v>2835</v>
      </c>
      <c r="E1507" s="33" t="s">
        <v>211</v>
      </c>
      <c r="F1507" s="33"/>
      <c r="G1507" s="33" t="s">
        <v>212</v>
      </c>
      <c r="H1507" s="131">
        <v>249</v>
      </c>
      <c r="I1507" s="35">
        <v>0.02</v>
      </c>
      <c r="J1507" s="126">
        <f t="shared" si="46"/>
        <v>244.01999999999998</v>
      </c>
    </row>
    <row r="1508" spans="1:10" ht="15.75">
      <c r="A1508" s="33">
        <f t="shared" si="47"/>
        <v>1504</v>
      </c>
      <c r="B1508" s="33" t="s">
        <v>208</v>
      </c>
      <c r="C1508" s="33" t="s">
        <v>2836</v>
      </c>
      <c r="D1508" s="104" t="s">
        <v>2837</v>
      </c>
      <c r="E1508" s="33" t="s">
        <v>211</v>
      </c>
      <c r="F1508" s="33"/>
      <c r="G1508" s="33" t="s">
        <v>212</v>
      </c>
      <c r="H1508" s="131">
        <v>249</v>
      </c>
      <c r="I1508" s="35">
        <v>0.02</v>
      </c>
      <c r="J1508" s="126">
        <f t="shared" si="46"/>
        <v>244.01999999999998</v>
      </c>
    </row>
    <row r="1509" spans="1:10" ht="15.75">
      <c r="A1509" s="33">
        <f t="shared" si="47"/>
        <v>1505</v>
      </c>
      <c r="B1509" s="33" t="s">
        <v>208</v>
      </c>
      <c r="C1509" s="33" t="s">
        <v>2838</v>
      </c>
      <c r="D1509" s="104" t="s">
        <v>2839</v>
      </c>
      <c r="E1509" s="33" t="s">
        <v>211</v>
      </c>
      <c r="F1509" s="33"/>
      <c r="G1509" s="33" t="s">
        <v>212</v>
      </c>
      <c r="H1509" s="131">
        <v>249</v>
      </c>
      <c r="I1509" s="35">
        <v>0.02</v>
      </c>
      <c r="J1509" s="126">
        <f t="shared" si="46"/>
        <v>244.01999999999998</v>
      </c>
    </row>
    <row r="1510" spans="1:10" ht="15.75">
      <c r="A1510" s="33">
        <f t="shared" si="47"/>
        <v>1506</v>
      </c>
      <c r="B1510" s="33" t="s">
        <v>208</v>
      </c>
      <c r="C1510" s="33" t="s">
        <v>2840</v>
      </c>
      <c r="D1510" s="104" t="s">
        <v>2841</v>
      </c>
      <c r="E1510" s="33" t="s">
        <v>211</v>
      </c>
      <c r="F1510" s="33"/>
      <c r="G1510" s="33" t="s">
        <v>212</v>
      </c>
      <c r="H1510" s="131">
        <v>99</v>
      </c>
      <c r="I1510" s="35">
        <v>0.02</v>
      </c>
      <c r="J1510" s="126">
        <f t="shared" si="46"/>
        <v>97.02</v>
      </c>
    </row>
    <row r="1511" spans="1:10" ht="31.5">
      <c r="A1511" s="33">
        <f t="shared" si="47"/>
        <v>1507</v>
      </c>
      <c r="B1511" s="33" t="s">
        <v>208</v>
      </c>
      <c r="C1511" s="33" t="s">
        <v>2842</v>
      </c>
      <c r="D1511" s="104" t="s">
        <v>2843</v>
      </c>
      <c r="E1511" s="33" t="s">
        <v>211</v>
      </c>
      <c r="F1511" s="33"/>
      <c r="G1511" s="33" t="s">
        <v>212</v>
      </c>
      <c r="H1511" s="131">
        <v>59</v>
      </c>
      <c r="I1511" s="35">
        <v>0.02</v>
      </c>
      <c r="J1511" s="126">
        <f t="shared" si="46"/>
        <v>57.82</v>
      </c>
    </row>
    <row r="1512" spans="1:10" ht="31.5">
      <c r="A1512" s="33">
        <f t="shared" si="47"/>
        <v>1508</v>
      </c>
      <c r="B1512" s="33" t="s">
        <v>208</v>
      </c>
      <c r="C1512" s="33" t="s">
        <v>2844</v>
      </c>
      <c r="D1512" s="104" t="s">
        <v>2845</v>
      </c>
      <c r="E1512" s="33" t="s">
        <v>211</v>
      </c>
      <c r="F1512" s="33"/>
      <c r="G1512" s="33" t="s">
        <v>212</v>
      </c>
      <c r="H1512" s="131">
        <v>149</v>
      </c>
      <c r="I1512" s="35">
        <v>0.02</v>
      </c>
      <c r="J1512" s="126">
        <f t="shared" si="46"/>
        <v>146.02000000000001</v>
      </c>
    </row>
    <row r="1513" spans="1:10" ht="15.75">
      <c r="A1513" s="33">
        <f t="shared" si="47"/>
        <v>1509</v>
      </c>
      <c r="B1513" s="33" t="s">
        <v>208</v>
      </c>
      <c r="C1513" s="33" t="s">
        <v>2846</v>
      </c>
      <c r="D1513" s="104" t="s">
        <v>2847</v>
      </c>
      <c r="E1513" s="33" t="s">
        <v>211</v>
      </c>
      <c r="F1513" s="33"/>
      <c r="G1513" s="33" t="s">
        <v>212</v>
      </c>
      <c r="H1513" s="131">
        <v>79</v>
      </c>
      <c r="I1513" s="35">
        <v>0.02</v>
      </c>
      <c r="J1513" s="126">
        <f t="shared" si="46"/>
        <v>77.42</v>
      </c>
    </row>
    <row r="1514" spans="1:10" ht="15.75">
      <c r="A1514" s="33">
        <f t="shared" si="47"/>
        <v>1510</v>
      </c>
      <c r="B1514" s="33" t="s">
        <v>208</v>
      </c>
      <c r="C1514" s="33" t="s">
        <v>2848</v>
      </c>
      <c r="D1514" s="104" t="s">
        <v>2849</v>
      </c>
      <c r="E1514" s="33" t="s">
        <v>211</v>
      </c>
      <c r="F1514" s="33"/>
      <c r="G1514" s="33" t="s">
        <v>212</v>
      </c>
      <c r="H1514" s="131">
        <v>249</v>
      </c>
      <c r="I1514" s="35">
        <v>0.02</v>
      </c>
      <c r="J1514" s="126">
        <f t="shared" si="46"/>
        <v>244.01999999999998</v>
      </c>
    </row>
    <row r="1515" spans="1:10" ht="31.5">
      <c r="A1515" s="33">
        <f t="shared" si="47"/>
        <v>1511</v>
      </c>
      <c r="B1515" s="33" t="s">
        <v>208</v>
      </c>
      <c r="C1515" s="33" t="s">
        <v>2850</v>
      </c>
      <c r="D1515" s="104" t="s">
        <v>2851</v>
      </c>
      <c r="E1515" s="33" t="s">
        <v>211</v>
      </c>
      <c r="F1515" s="33"/>
      <c r="G1515" s="33" t="s">
        <v>212</v>
      </c>
      <c r="H1515" s="131">
        <v>29</v>
      </c>
      <c r="I1515" s="35">
        <v>0.02</v>
      </c>
      <c r="J1515" s="126">
        <f t="shared" si="46"/>
        <v>28.419999999999998</v>
      </c>
    </row>
    <row r="1516" spans="1:10" ht="15.75">
      <c r="A1516" s="33">
        <f t="shared" si="47"/>
        <v>1512</v>
      </c>
      <c r="B1516" s="33" t="s">
        <v>208</v>
      </c>
      <c r="C1516" s="33" t="s">
        <v>2852</v>
      </c>
      <c r="D1516" s="104" t="s">
        <v>2853</v>
      </c>
      <c r="E1516" s="33" t="s">
        <v>211</v>
      </c>
      <c r="F1516" s="33"/>
      <c r="G1516" s="33" t="s">
        <v>212</v>
      </c>
      <c r="H1516" s="131">
        <v>249</v>
      </c>
      <c r="I1516" s="35">
        <v>0.02</v>
      </c>
      <c r="J1516" s="126">
        <f t="shared" si="46"/>
        <v>244.01999999999998</v>
      </c>
    </row>
    <row r="1517" spans="1:10" ht="15.75">
      <c r="A1517" s="33">
        <f t="shared" si="47"/>
        <v>1513</v>
      </c>
      <c r="B1517" s="33" t="s">
        <v>208</v>
      </c>
      <c r="C1517" s="33" t="s">
        <v>2854</v>
      </c>
      <c r="D1517" s="104" t="s">
        <v>2855</v>
      </c>
      <c r="E1517" s="33" t="s">
        <v>211</v>
      </c>
      <c r="F1517" s="33"/>
      <c r="G1517" s="33" t="s">
        <v>212</v>
      </c>
      <c r="H1517" s="131">
        <v>249</v>
      </c>
      <c r="I1517" s="35">
        <v>0.02</v>
      </c>
      <c r="J1517" s="126">
        <f t="shared" si="46"/>
        <v>244.01999999999998</v>
      </c>
    </row>
    <row r="1518" spans="1:10" ht="31.5">
      <c r="A1518" s="33">
        <f t="shared" si="47"/>
        <v>1514</v>
      </c>
      <c r="B1518" s="33" t="s">
        <v>208</v>
      </c>
      <c r="C1518" s="33" t="s">
        <v>2856</v>
      </c>
      <c r="D1518" s="104" t="s">
        <v>2857</v>
      </c>
      <c r="E1518" s="33" t="s">
        <v>211</v>
      </c>
      <c r="F1518" s="33"/>
      <c r="G1518" s="33" t="s">
        <v>212</v>
      </c>
      <c r="H1518" s="131">
        <v>49</v>
      </c>
      <c r="I1518" s="35">
        <v>0.02</v>
      </c>
      <c r="J1518" s="126">
        <f t="shared" si="46"/>
        <v>48.019999999999996</v>
      </c>
    </row>
    <row r="1519" spans="1:10" ht="31.5">
      <c r="A1519" s="33">
        <f t="shared" si="47"/>
        <v>1515</v>
      </c>
      <c r="B1519" s="33" t="s">
        <v>208</v>
      </c>
      <c r="C1519" s="33" t="s">
        <v>2858</v>
      </c>
      <c r="D1519" s="104" t="s">
        <v>2859</v>
      </c>
      <c r="E1519" s="33" t="s">
        <v>211</v>
      </c>
      <c r="F1519" s="33"/>
      <c r="G1519" s="33" t="s">
        <v>212</v>
      </c>
      <c r="H1519" s="131">
        <v>29</v>
      </c>
      <c r="I1519" s="35">
        <v>0.02</v>
      </c>
      <c r="J1519" s="126">
        <f t="shared" si="46"/>
        <v>28.419999999999998</v>
      </c>
    </row>
    <row r="1520" spans="1:10" ht="31.5">
      <c r="A1520" s="33">
        <f t="shared" si="47"/>
        <v>1516</v>
      </c>
      <c r="B1520" s="33" t="s">
        <v>208</v>
      </c>
      <c r="C1520" s="33" t="s">
        <v>2860</v>
      </c>
      <c r="D1520" s="104" t="s">
        <v>2861</v>
      </c>
      <c r="E1520" s="33" t="s">
        <v>211</v>
      </c>
      <c r="F1520" s="33"/>
      <c r="G1520" s="33" t="s">
        <v>212</v>
      </c>
      <c r="H1520" s="131">
        <v>39</v>
      </c>
      <c r="I1520" s="35">
        <v>0.02</v>
      </c>
      <c r="J1520" s="126">
        <f t="shared" si="46"/>
        <v>38.22</v>
      </c>
    </row>
    <row r="1521" spans="1:10" ht="15.75">
      <c r="A1521" s="33">
        <f t="shared" si="47"/>
        <v>1517</v>
      </c>
      <c r="B1521" s="33" t="s">
        <v>208</v>
      </c>
      <c r="C1521" s="33" t="s">
        <v>2862</v>
      </c>
      <c r="D1521" s="104" t="s">
        <v>2863</v>
      </c>
      <c r="E1521" s="33" t="s">
        <v>211</v>
      </c>
      <c r="F1521" s="33"/>
      <c r="G1521" s="33" t="s">
        <v>212</v>
      </c>
      <c r="H1521" s="131">
        <v>169</v>
      </c>
      <c r="I1521" s="35">
        <v>0.02</v>
      </c>
      <c r="J1521" s="126">
        <f t="shared" si="46"/>
        <v>165.62</v>
      </c>
    </row>
    <row r="1522" spans="1:10" ht="15.75">
      <c r="A1522" s="33">
        <f t="shared" si="47"/>
        <v>1518</v>
      </c>
      <c r="B1522" s="33" t="s">
        <v>208</v>
      </c>
      <c r="C1522" s="33" t="s">
        <v>2864</v>
      </c>
      <c r="D1522" s="104" t="s">
        <v>2865</v>
      </c>
      <c r="E1522" s="33" t="s">
        <v>211</v>
      </c>
      <c r="F1522" s="33"/>
      <c r="G1522" s="33" t="s">
        <v>212</v>
      </c>
      <c r="H1522" s="131">
        <v>169</v>
      </c>
      <c r="I1522" s="35">
        <v>0.02</v>
      </c>
      <c r="J1522" s="126">
        <f t="shared" si="46"/>
        <v>165.62</v>
      </c>
    </row>
    <row r="1523" spans="1:10" ht="15.75">
      <c r="A1523" s="33">
        <f t="shared" si="47"/>
        <v>1519</v>
      </c>
      <c r="B1523" s="33" t="s">
        <v>208</v>
      </c>
      <c r="C1523" s="33" t="s">
        <v>2866</v>
      </c>
      <c r="D1523" s="104" t="s">
        <v>2867</v>
      </c>
      <c r="E1523" s="33" t="s">
        <v>211</v>
      </c>
      <c r="F1523" s="33"/>
      <c r="G1523" s="33" t="s">
        <v>212</v>
      </c>
      <c r="H1523" s="131">
        <v>169</v>
      </c>
      <c r="I1523" s="35">
        <v>0.02</v>
      </c>
      <c r="J1523" s="126">
        <f t="shared" si="46"/>
        <v>165.62</v>
      </c>
    </row>
    <row r="1524" spans="1:10" ht="15.75">
      <c r="A1524" s="33">
        <f t="shared" si="47"/>
        <v>1520</v>
      </c>
      <c r="B1524" s="33" t="s">
        <v>208</v>
      </c>
      <c r="C1524" s="33" t="s">
        <v>2868</v>
      </c>
      <c r="D1524" s="104" t="s">
        <v>2869</v>
      </c>
      <c r="E1524" s="33" t="s">
        <v>211</v>
      </c>
      <c r="F1524" s="33"/>
      <c r="G1524" s="33" t="s">
        <v>212</v>
      </c>
      <c r="H1524" s="131">
        <v>169</v>
      </c>
      <c r="I1524" s="35">
        <v>0.02</v>
      </c>
      <c r="J1524" s="126">
        <f t="shared" si="46"/>
        <v>165.62</v>
      </c>
    </row>
    <row r="1525" spans="1:10" ht="31.5">
      <c r="A1525" s="33">
        <f t="shared" si="47"/>
        <v>1521</v>
      </c>
      <c r="B1525" s="33" t="s">
        <v>208</v>
      </c>
      <c r="C1525" s="33" t="s">
        <v>2870</v>
      </c>
      <c r="D1525" s="104" t="s">
        <v>2871</v>
      </c>
      <c r="E1525" s="33" t="s">
        <v>211</v>
      </c>
      <c r="F1525" s="33"/>
      <c r="G1525" s="33" t="s">
        <v>212</v>
      </c>
      <c r="H1525" s="131">
        <v>29</v>
      </c>
      <c r="I1525" s="35">
        <v>0.02</v>
      </c>
      <c r="J1525" s="126">
        <f t="shared" si="46"/>
        <v>28.419999999999998</v>
      </c>
    </row>
    <row r="1526" spans="1:10" ht="47.25">
      <c r="A1526" s="33">
        <f t="shared" si="47"/>
        <v>1522</v>
      </c>
      <c r="B1526" s="33" t="s">
        <v>208</v>
      </c>
      <c r="C1526" s="33" t="s">
        <v>2872</v>
      </c>
      <c r="D1526" s="104" t="s">
        <v>2873</v>
      </c>
      <c r="E1526" s="33" t="s">
        <v>211</v>
      </c>
      <c r="F1526" s="33"/>
      <c r="G1526" s="33" t="s">
        <v>212</v>
      </c>
      <c r="H1526" s="131">
        <v>69</v>
      </c>
      <c r="I1526" s="35">
        <v>0.02</v>
      </c>
      <c r="J1526" s="126">
        <f t="shared" si="46"/>
        <v>67.62</v>
      </c>
    </row>
    <row r="1527" spans="1:10" ht="47.25">
      <c r="A1527" s="33">
        <f t="shared" si="47"/>
        <v>1523</v>
      </c>
      <c r="B1527" s="33" t="s">
        <v>208</v>
      </c>
      <c r="C1527" s="33" t="s">
        <v>2874</v>
      </c>
      <c r="D1527" s="104" t="s">
        <v>2875</v>
      </c>
      <c r="E1527" s="33" t="s">
        <v>211</v>
      </c>
      <c r="F1527" s="33"/>
      <c r="G1527" s="33" t="s">
        <v>212</v>
      </c>
      <c r="H1527" s="131">
        <v>69</v>
      </c>
      <c r="I1527" s="35">
        <v>0.02</v>
      </c>
      <c r="J1527" s="126">
        <f t="shared" si="46"/>
        <v>67.62</v>
      </c>
    </row>
    <row r="1528" spans="1:10" ht="31.5">
      <c r="A1528" s="33">
        <f t="shared" si="47"/>
        <v>1524</v>
      </c>
      <c r="B1528" s="33" t="s">
        <v>208</v>
      </c>
      <c r="C1528" s="33" t="s">
        <v>2876</v>
      </c>
      <c r="D1528" s="104" t="s">
        <v>2877</v>
      </c>
      <c r="E1528" s="33" t="s">
        <v>211</v>
      </c>
      <c r="F1528" s="33"/>
      <c r="G1528" s="33" t="s">
        <v>212</v>
      </c>
      <c r="H1528" s="131">
        <v>34</v>
      </c>
      <c r="I1528" s="35">
        <v>0.02</v>
      </c>
      <c r="J1528" s="126">
        <f t="shared" si="46"/>
        <v>33.32</v>
      </c>
    </row>
    <row r="1529" spans="1:10" ht="31.5">
      <c r="A1529" s="33">
        <f t="shared" si="47"/>
        <v>1525</v>
      </c>
      <c r="B1529" s="33" t="s">
        <v>208</v>
      </c>
      <c r="C1529" s="33" t="s">
        <v>2878</v>
      </c>
      <c r="D1529" s="104" t="s">
        <v>2879</v>
      </c>
      <c r="E1529" s="33" t="s">
        <v>211</v>
      </c>
      <c r="F1529" s="33"/>
      <c r="G1529" s="33" t="s">
        <v>212</v>
      </c>
      <c r="H1529" s="131">
        <v>74</v>
      </c>
      <c r="I1529" s="35">
        <v>0.02</v>
      </c>
      <c r="J1529" s="126">
        <f t="shared" si="46"/>
        <v>72.52</v>
      </c>
    </row>
    <row r="1530" spans="1:10" ht="31.5">
      <c r="A1530" s="33">
        <f t="shared" si="47"/>
        <v>1526</v>
      </c>
      <c r="B1530" s="33" t="s">
        <v>208</v>
      </c>
      <c r="C1530" s="33" t="s">
        <v>2880</v>
      </c>
      <c r="D1530" s="104" t="s">
        <v>2881</v>
      </c>
      <c r="E1530" s="33" t="s">
        <v>211</v>
      </c>
      <c r="F1530" s="33"/>
      <c r="G1530" s="33" t="s">
        <v>212</v>
      </c>
      <c r="H1530" s="131">
        <v>74</v>
      </c>
      <c r="I1530" s="35">
        <v>0.02</v>
      </c>
      <c r="J1530" s="126">
        <f t="shared" si="46"/>
        <v>72.52</v>
      </c>
    </row>
    <row r="1531" spans="1:10" ht="31.5">
      <c r="A1531" s="33">
        <f t="shared" si="47"/>
        <v>1527</v>
      </c>
      <c r="B1531" s="33" t="s">
        <v>208</v>
      </c>
      <c r="C1531" s="33" t="s">
        <v>2882</v>
      </c>
      <c r="D1531" s="104" t="s">
        <v>2883</v>
      </c>
      <c r="E1531" s="33" t="s">
        <v>211</v>
      </c>
      <c r="F1531" s="33"/>
      <c r="G1531" s="33" t="s">
        <v>212</v>
      </c>
      <c r="H1531" s="131">
        <v>74</v>
      </c>
      <c r="I1531" s="35">
        <v>0.02</v>
      </c>
      <c r="J1531" s="126">
        <f t="shared" si="46"/>
        <v>72.52</v>
      </c>
    </row>
    <row r="1532" spans="1:10" ht="31.5">
      <c r="A1532" s="33">
        <f t="shared" si="47"/>
        <v>1528</v>
      </c>
      <c r="B1532" s="33" t="s">
        <v>208</v>
      </c>
      <c r="C1532" s="33" t="s">
        <v>2884</v>
      </c>
      <c r="D1532" s="104" t="s">
        <v>2885</v>
      </c>
      <c r="E1532" s="33" t="s">
        <v>211</v>
      </c>
      <c r="F1532" s="33"/>
      <c r="G1532" s="33" t="s">
        <v>212</v>
      </c>
      <c r="H1532" s="131">
        <v>74</v>
      </c>
      <c r="I1532" s="35">
        <v>0.02</v>
      </c>
      <c r="J1532" s="126">
        <f t="shared" si="46"/>
        <v>72.52</v>
      </c>
    </row>
    <row r="1533" spans="1:10" ht="31.5">
      <c r="A1533" s="33">
        <f t="shared" si="47"/>
        <v>1529</v>
      </c>
      <c r="B1533" s="33" t="s">
        <v>208</v>
      </c>
      <c r="C1533" s="33" t="s">
        <v>2886</v>
      </c>
      <c r="D1533" s="104" t="s">
        <v>2887</v>
      </c>
      <c r="E1533" s="33" t="s">
        <v>211</v>
      </c>
      <c r="F1533" s="33"/>
      <c r="G1533" s="33" t="s">
        <v>212</v>
      </c>
      <c r="H1533" s="131">
        <v>119</v>
      </c>
      <c r="I1533" s="35">
        <v>0.02</v>
      </c>
      <c r="J1533" s="126">
        <f t="shared" si="46"/>
        <v>116.62</v>
      </c>
    </row>
    <row r="1534" spans="1:10" ht="31.5">
      <c r="A1534" s="33">
        <f t="shared" si="47"/>
        <v>1530</v>
      </c>
      <c r="B1534" s="33" t="s">
        <v>208</v>
      </c>
      <c r="C1534" s="33" t="s">
        <v>2888</v>
      </c>
      <c r="D1534" s="104" t="s">
        <v>2889</v>
      </c>
      <c r="E1534" s="33" t="s">
        <v>211</v>
      </c>
      <c r="F1534" s="33"/>
      <c r="G1534" s="33" t="s">
        <v>212</v>
      </c>
      <c r="H1534" s="131">
        <v>119</v>
      </c>
      <c r="I1534" s="35">
        <v>0.02</v>
      </c>
      <c r="J1534" s="126">
        <f t="shared" si="46"/>
        <v>116.62</v>
      </c>
    </row>
    <row r="1535" spans="1:10" ht="31.5">
      <c r="A1535" s="33">
        <f t="shared" si="47"/>
        <v>1531</v>
      </c>
      <c r="B1535" s="33" t="s">
        <v>208</v>
      </c>
      <c r="C1535" s="33" t="s">
        <v>2890</v>
      </c>
      <c r="D1535" s="104" t="s">
        <v>2891</v>
      </c>
      <c r="E1535" s="33" t="s">
        <v>211</v>
      </c>
      <c r="F1535" s="33"/>
      <c r="G1535" s="33" t="s">
        <v>212</v>
      </c>
      <c r="H1535" s="131">
        <v>99</v>
      </c>
      <c r="I1535" s="35">
        <v>0.02</v>
      </c>
      <c r="J1535" s="126">
        <f t="shared" si="46"/>
        <v>97.02</v>
      </c>
    </row>
    <row r="1536" spans="1:10" ht="31.5">
      <c r="A1536" s="33">
        <f t="shared" si="47"/>
        <v>1532</v>
      </c>
      <c r="B1536" s="33" t="s">
        <v>208</v>
      </c>
      <c r="C1536" s="33" t="s">
        <v>2892</v>
      </c>
      <c r="D1536" s="104" t="s">
        <v>2893</v>
      </c>
      <c r="E1536" s="33" t="s">
        <v>211</v>
      </c>
      <c r="F1536" s="33"/>
      <c r="G1536" s="33" t="s">
        <v>212</v>
      </c>
      <c r="H1536" s="131">
        <v>99</v>
      </c>
      <c r="I1536" s="35">
        <v>0.02</v>
      </c>
      <c r="J1536" s="126">
        <f t="shared" si="46"/>
        <v>97.02</v>
      </c>
    </row>
    <row r="1537" spans="1:10" ht="15.75">
      <c r="A1537" s="33">
        <f t="shared" si="47"/>
        <v>1533</v>
      </c>
      <c r="B1537" s="33" t="s">
        <v>208</v>
      </c>
      <c r="C1537" s="33" t="s">
        <v>2894</v>
      </c>
      <c r="D1537" s="104" t="s">
        <v>2895</v>
      </c>
      <c r="E1537" s="33" t="s">
        <v>211</v>
      </c>
      <c r="F1537" s="33"/>
      <c r="G1537" s="33" t="s">
        <v>212</v>
      </c>
      <c r="H1537" s="131">
        <v>249</v>
      </c>
      <c r="I1537" s="35">
        <v>0.02</v>
      </c>
      <c r="J1537" s="126">
        <f t="shared" si="46"/>
        <v>244.01999999999998</v>
      </c>
    </row>
    <row r="1538" spans="1:10" ht="15.75">
      <c r="A1538" s="33">
        <f t="shared" si="47"/>
        <v>1534</v>
      </c>
      <c r="B1538" s="33" t="s">
        <v>208</v>
      </c>
      <c r="C1538" s="33" t="s">
        <v>2896</v>
      </c>
      <c r="D1538" s="104" t="s">
        <v>2897</v>
      </c>
      <c r="E1538" s="33" t="s">
        <v>211</v>
      </c>
      <c r="F1538" s="33"/>
      <c r="G1538" s="33" t="s">
        <v>212</v>
      </c>
      <c r="H1538" s="131">
        <v>49</v>
      </c>
      <c r="I1538" s="35">
        <v>0.02</v>
      </c>
      <c r="J1538" s="126">
        <f t="shared" si="46"/>
        <v>48.019999999999996</v>
      </c>
    </row>
    <row r="1539" spans="1:10" ht="15.75">
      <c r="A1539" s="33">
        <f t="shared" si="47"/>
        <v>1535</v>
      </c>
      <c r="B1539" s="33" t="s">
        <v>208</v>
      </c>
      <c r="C1539" s="33" t="s">
        <v>2898</v>
      </c>
      <c r="D1539" s="104" t="s">
        <v>2899</v>
      </c>
      <c r="E1539" s="33" t="s">
        <v>211</v>
      </c>
      <c r="F1539" s="33"/>
      <c r="G1539" s="33" t="s">
        <v>212</v>
      </c>
      <c r="H1539" s="131">
        <v>49</v>
      </c>
      <c r="I1539" s="35">
        <v>0.02</v>
      </c>
      <c r="J1539" s="126">
        <f t="shared" si="46"/>
        <v>48.019999999999996</v>
      </c>
    </row>
    <row r="1540" spans="1:10" ht="15.75">
      <c r="A1540" s="33">
        <f t="shared" si="47"/>
        <v>1536</v>
      </c>
      <c r="B1540" s="33" t="s">
        <v>208</v>
      </c>
      <c r="C1540" s="33" t="s">
        <v>2900</v>
      </c>
      <c r="D1540" s="104" t="s">
        <v>2901</v>
      </c>
      <c r="E1540" s="33" t="s">
        <v>211</v>
      </c>
      <c r="F1540" s="33"/>
      <c r="G1540" s="33" t="s">
        <v>212</v>
      </c>
      <c r="H1540" s="131">
        <v>64</v>
      </c>
      <c r="I1540" s="35">
        <v>0.02</v>
      </c>
      <c r="J1540" s="126">
        <f t="shared" si="46"/>
        <v>62.72</v>
      </c>
    </row>
    <row r="1541" spans="1:10" ht="31.5">
      <c r="A1541" s="33">
        <f t="shared" si="47"/>
        <v>1537</v>
      </c>
      <c r="B1541" s="33" t="s">
        <v>208</v>
      </c>
      <c r="C1541" s="33" t="s">
        <v>2902</v>
      </c>
      <c r="D1541" s="104" t="s">
        <v>2903</v>
      </c>
      <c r="E1541" s="33" t="s">
        <v>211</v>
      </c>
      <c r="F1541" s="33"/>
      <c r="G1541" s="33" t="s">
        <v>212</v>
      </c>
      <c r="H1541" s="131">
        <v>89</v>
      </c>
      <c r="I1541" s="35">
        <v>0.02</v>
      </c>
      <c r="J1541" s="126">
        <f t="shared" si="46"/>
        <v>87.22</v>
      </c>
    </row>
    <row r="1542" spans="1:10" ht="15.75">
      <c r="A1542" s="33">
        <f t="shared" si="47"/>
        <v>1538</v>
      </c>
      <c r="B1542" s="33" t="s">
        <v>208</v>
      </c>
      <c r="C1542" s="33" t="s">
        <v>2904</v>
      </c>
      <c r="D1542" s="104" t="s">
        <v>2905</v>
      </c>
      <c r="E1542" s="33" t="s">
        <v>211</v>
      </c>
      <c r="F1542" s="33"/>
      <c r="G1542" s="33" t="s">
        <v>212</v>
      </c>
      <c r="H1542" s="131">
        <v>34</v>
      </c>
      <c r="I1542" s="35">
        <v>0.02</v>
      </c>
      <c r="J1542" s="126">
        <f t="shared" ref="J1542:J1605" si="48">H1542*(1-I1542)</f>
        <v>33.32</v>
      </c>
    </row>
    <row r="1543" spans="1:10" ht="15.75">
      <c r="A1543" s="33">
        <f t="shared" ref="A1543:A1606" si="49">A1542+1</f>
        <v>1539</v>
      </c>
      <c r="B1543" s="33" t="s">
        <v>208</v>
      </c>
      <c r="C1543" s="33" t="s">
        <v>2906</v>
      </c>
      <c r="D1543" s="104" t="s">
        <v>2907</v>
      </c>
      <c r="E1543" s="33" t="s">
        <v>211</v>
      </c>
      <c r="F1543" s="33"/>
      <c r="G1543" s="33" t="s">
        <v>212</v>
      </c>
      <c r="H1543" s="131">
        <v>34</v>
      </c>
      <c r="I1543" s="35">
        <v>0.02</v>
      </c>
      <c r="J1543" s="126">
        <f t="shared" si="48"/>
        <v>33.32</v>
      </c>
    </row>
    <row r="1544" spans="1:10" ht="15.75">
      <c r="A1544" s="33">
        <f t="shared" si="49"/>
        <v>1540</v>
      </c>
      <c r="B1544" s="33" t="s">
        <v>208</v>
      </c>
      <c r="C1544" s="33" t="s">
        <v>2908</v>
      </c>
      <c r="D1544" s="104" t="s">
        <v>2909</v>
      </c>
      <c r="E1544" s="33" t="s">
        <v>211</v>
      </c>
      <c r="F1544" s="33"/>
      <c r="G1544" s="33" t="s">
        <v>212</v>
      </c>
      <c r="H1544" s="131">
        <v>49</v>
      </c>
      <c r="I1544" s="35">
        <v>0.02</v>
      </c>
      <c r="J1544" s="126">
        <f t="shared" si="48"/>
        <v>48.019999999999996</v>
      </c>
    </row>
    <row r="1545" spans="1:10" ht="15.75">
      <c r="A1545" s="33">
        <f t="shared" si="49"/>
        <v>1541</v>
      </c>
      <c r="B1545" s="33" t="s">
        <v>208</v>
      </c>
      <c r="C1545" s="33" t="s">
        <v>2910</v>
      </c>
      <c r="D1545" s="104" t="s">
        <v>2911</v>
      </c>
      <c r="E1545" s="33" t="s">
        <v>211</v>
      </c>
      <c r="F1545" s="33"/>
      <c r="G1545" s="33" t="s">
        <v>212</v>
      </c>
      <c r="H1545" s="131">
        <v>49</v>
      </c>
      <c r="I1545" s="35">
        <v>0.02</v>
      </c>
      <c r="J1545" s="126">
        <f t="shared" si="48"/>
        <v>48.019999999999996</v>
      </c>
    </row>
    <row r="1546" spans="1:10" ht="15.75">
      <c r="A1546" s="33">
        <f t="shared" si="49"/>
        <v>1542</v>
      </c>
      <c r="B1546" s="33" t="s">
        <v>208</v>
      </c>
      <c r="C1546" s="33" t="s">
        <v>2912</v>
      </c>
      <c r="D1546" s="104" t="s">
        <v>2913</v>
      </c>
      <c r="E1546" s="33" t="s">
        <v>211</v>
      </c>
      <c r="F1546" s="33"/>
      <c r="G1546" s="33" t="s">
        <v>212</v>
      </c>
      <c r="H1546" s="131">
        <v>179</v>
      </c>
      <c r="I1546" s="35">
        <v>0.02</v>
      </c>
      <c r="J1546" s="126">
        <f t="shared" si="48"/>
        <v>175.42</v>
      </c>
    </row>
    <row r="1547" spans="1:10" ht="31.5">
      <c r="A1547" s="33">
        <f t="shared" si="49"/>
        <v>1543</v>
      </c>
      <c r="B1547" s="33" t="s">
        <v>208</v>
      </c>
      <c r="C1547" s="33" t="s">
        <v>2914</v>
      </c>
      <c r="D1547" s="104" t="s">
        <v>2915</v>
      </c>
      <c r="E1547" s="33" t="s">
        <v>211</v>
      </c>
      <c r="F1547" s="33"/>
      <c r="G1547" s="33" t="s">
        <v>212</v>
      </c>
      <c r="H1547" s="131">
        <v>199</v>
      </c>
      <c r="I1547" s="35">
        <v>0.02</v>
      </c>
      <c r="J1547" s="126">
        <f t="shared" si="48"/>
        <v>195.02</v>
      </c>
    </row>
    <row r="1548" spans="1:10" ht="15.75">
      <c r="A1548" s="33">
        <f t="shared" si="49"/>
        <v>1544</v>
      </c>
      <c r="B1548" s="33" t="s">
        <v>208</v>
      </c>
      <c r="C1548" s="33" t="s">
        <v>2916</v>
      </c>
      <c r="D1548" s="104" t="s">
        <v>2917</v>
      </c>
      <c r="E1548" s="33" t="s">
        <v>211</v>
      </c>
      <c r="F1548" s="33"/>
      <c r="G1548" s="33" t="s">
        <v>212</v>
      </c>
      <c r="H1548" s="131">
        <v>199</v>
      </c>
      <c r="I1548" s="35">
        <v>0.02</v>
      </c>
      <c r="J1548" s="126">
        <f t="shared" si="48"/>
        <v>195.02</v>
      </c>
    </row>
    <row r="1549" spans="1:10" ht="31.5">
      <c r="A1549" s="33">
        <f t="shared" si="49"/>
        <v>1545</v>
      </c>
      <c r="B1549" s="33" t="s">
        <v>208</v>
      </c>
      <c r="C1549" s="33" t="s">
        <v>2918</v>
      </c>
      <c r="D1549" s="104" t="s">
        <v>2919</v>
      </c>
      <c r="E1549" s="33" t="s">
        <v>211</v>
      </c>
      <c r="F1549" s="33"/>
      <c r="G1549" s="33" t="s">
        <v>212</v>
      </c>
      <c r="H1549" s="131">
        <v>49</v>
      </c>
      <c r="I1549" s="35">
        <v>0.02</v>
      </c>
      <c r="J1549" s="126">
        <f t="shared" si="48"/>
        <v>48.019999999999996</v>
      </c>
    </row>
    <row r="1550" spans="1:10" ht="31.5">
      <c r="A1550" s="33">
        <f t="shared" si="49"/>
        <v>1546</v>
      </c>
      <c r="B1550" s="33" t="s">
        <v>208</v>
      </c>
      <c r="C1550" s="33" t="s">
        <v>2920</v>
      </c>
      <c r="D1550" s="104" t="s">
        <v>2921</v>
      </c>
      <c r="E1550" s="33" t="s">
        <v>211</v>
      </c>
      <c r="F1550" s="33"/>
      <c r="G1550" s="33" t="s">
        <v>212</v>
      </c>
      <c r="H1550" s="131">
        <v>49</v>
      </c>
      <c r="I1550" s="35">
        <v>0.02</v>
      </c>
      <c r="J1550" s="126">
        <f t="shared" si="48"/>
        <v>48.019999999999996</v>
      </c>
    </row>
    <row r="1551" spans="1:10" ht="15.75">
      <c r="A1551" s="33">
        <f t="shared" si="49"/>
        <v>1547</v>
      </c>
      <c r="B1551" s="33" t="s">
        <v>208</v>
      </c>
      <c r="C1551" s="33" t="s">
        <v>2922</v>
      </c>
      <c r="D1551" s="104" t="s">
        <v>2923</v>
      </c>
      <c r="E1551" s="33" t="s">
        <v>211</v>
      </c>
      <c r="F1551" s="33"/>
      <c r="G1551" s="33" t="s">
        <v>212</v>
      </c>
      <c r="H1551" s="131">
        <v>79</v>
      </c>
      <c r="I1551" s="35">
        <v>0.02</v>
      </c>
      <c r="J1551" s="126">
        <f t="shared" si="48"/>
        <v>77.42</v>
      </c>
    </row>
    <row r="1552" spans="1:10" ht="31.5">
      <c r="A1552" s="33">
        <f t="shared" si="49"/>
        <v>1548</v>
      </c>
      <c r="B1552" s="33" t="s">
        <v>208</v>
      </c>
      <c r="C1552" s="33" t="s">
        <v>2924</v>
      </c>
      <c r="D1552" s="104" t="s">
        <v>2925</v>
      </c>
      <c r="E1552" s="33" t="s">
        <v>211</v>
      </c>
      <c r="F1552" s="33"/>
      <c r="G1552" s="33" t="s">
        <v>212</v>
      </c>
      <c r="H1552" s="131">
        <v>89</v>
      </c>
      <c r="I1552" s="35">
        <v>0.02</v>
      </c>
      <c r="J1552" s="126">
        <f t="shared" si="48"/>
        <v>87.22</v>
      </c>
    </row>
    <row r="1553" spans="1:10" ht="15.75">
      <c r="A1553" s="33">
        <f t="shared" si="49"/>
        <v>1549</v>
      </c>
      <c r="B1553" s="33" t="s">
        <v>208</v>
      </c>
      <c r="C1553" s="33" t="s">
        <v>2926</v>
      </c>
      <c r="D1553" s="104" t="s">
        <v>2927</v>
      </c>
      <c r="E1553" s="33" t="s">
        <v>211</v>
      </c>
      <c r="F1553" s="33"/>
      <c r="G1553" s="33" t="s">
        <v>212</v>
      </c>
      <c r="H1553" s="131">
        <v>79</v>
      </c>
      <c r="I1553" s="35">
        <v>0.02</v>
      </c>
      <c r="J1553" s="126">
        <f t="shared" si="48"/>
        <v>77.42</v>
      </c>
    </row>
    <row r="1554" spans="1:10" ht="15.75">
      <c r="A1554" s="33">
        <f t="shared" si="49"/>
        <v>1550</v>
      </c>
      <c r="B1554" s="33" t="s">
        <v>208</v>
      </c>
      <c r="C1554" s="33" t="s">
        <v>2928</v>
      </c>
      <c r="D1554" s="104" t="s">
        <v>2929</v>
      </c>
      <c r="E1554" s="33" t="s">
        <v>211</v>
      </c>
      <c r="F1554" s="33"/>
      <c r="G1554" s="33" t="s">
        <v>212</v>
      </c>
      <c r="H1554" s="131">
        <v>79</v>
      </c>
      <c r="I1554" s="35">
        <v>0.02</v>
      </c>
      <c r="J1554" s="126">
        <f t="shared" si="48"/>
        <v>77.42</v>
      </c>
    </row>
    <row r="1555" spans="1:10" ht="15.75">
      <c r="A1555" s="33">
        <f t="shared" si="49"/>
        <v>1551</v>
      </c>
      <c r="B1555" s="33" t="s">
        <v>208</v>
      </c>
      <c r="C1555" s="33" t="s">
        <v>2930</v>
      </c>
      <c r="D1555" s="104" t="s">
        <v>2931</v>
      </c>
      <c r="E1555" s="33" t="s">
        <v>211</v>
      </c>
      <c r="F1555" s="33"/>
      <c r="G1555" s="33" t="s">
        <v>212</v>
      </c>
      <c r="H1555" s="131">
        <v>79</v>
      </c>
      <c r="I1555" s="35">
        <v>0.02</v>
      </c>
      <c r="J1555" s="126">
        <f t="shared" si="48"/>
        <v>77.42</v>
      </c>
    </row>
    <row r="1556" spans="1:10" ht="31.5">
      <c r="A1556" s="33">
        <f t="shared" si="49"/>
        <v>1552</v>
      </c>
      <c r="B1556" s="33" t="s">
        <v>208</v>
      </c>
      <c r="C1556" s="33" t="s">
        <v>2932</v>
      </c>
      <c r="D1556" s="104" t="s">
        <v>2933</v>
      </c>
      <c r="E1556" s="33" t="s">
        <v>211</v>
      </c>
      <c r="F1556" s="33"/>
      <c r="G1556" s="33" t="s">
        <v>212</v>
      </c>
      <c r="H1556" s="131">
        <v>89</v>
      </c>
      <c r="I1556" s="35">
        <v>0.02</v>
      </c>
      <c r="J1556" s="126">
        <f t="shared" si="48"/>
        <v>87.22</v>
      </c>
    </row>
    <row r="1557" spans="1:10" ht="15.75">
      <c r="A1557" s="33">
        <f t="shared" si="49"/>
        <v>1553</v>
      </c>
      <c r="B1557" s="33" t="s">
        <v>208</v>
      </c>
      <c r="C1557" s="33" t="s">
        <v>2934</v>
      </c>
      <c r="D1557" s="104" t="s">
        <v>2935</v>
      </c>
      <c r="E1557" s="33" t="s">
        <v>211</v>
      </c>
      <c r="F1557" s="33"/>
      <c r="G1557" s="33" t="s">
        <v>212</v>
      </c>
      <c r="H1557" s="131">
        <v>79</v>
      </c>
      <c r="I1557" s="35">
        <v>0.02</v>
      </c>
      <c r="J1557" s="126">
        <f t="shared" si="48"/>
        <v>77.42</v>
      </c>
    </row>
    <row r="1558" spans="1:10" ht="31.5">
      <c r="A1558" s="33">
        <f t="shared" si="49"/>
        <v>1554</v>
      </c>
      <c r="B1558" s="33" t="s">
        <v>208</v>
      </c>
      <c r="C1558" s="33" t="s">
        <v>2936</v>
      </c>
      <c r="D1558" s="104" t="s">
        <v>2937</v>
      </c>
      <c r="E1558" s="33" t="s">
        <v>211</v>
      </c>
      <c r="F1558" s="33"/>
      <c r="G1558" s="33" t="s">
        <v>212</v>
      </c>
      <c r="H1558" s="131">
        <v>69</v>
      </c>
      <c r="I1558" s="35">
        <v>0.02</v>
      </c>
      <c r="J1558" s="126">
        <f t="shared" si="48"/>
        <v>67.62</v>
      </c>
    </row>
    <row r="1559" spans="1:10" ht="15.75">
      <c r="A1559" s="33">
        <f t="shared" si="49"/>
        <v>1555</v>
      </c>
      <c r="B1559" s="33" t="s">
        <v>208</v>
      </c>
      <c r="C1559" s="33" t="s">
        <v>2938</v>
      </c>
      <c r="D1559" s="104" t="s">
        <v>2939</v>
      </c>
      <c r="E1559" s="33" t="s">
        <v>211</v>
      </c>
      <c r="F1559" s="33"/>
      <c r="G1559" s="33" t="s">
        <v>212</v>
      </c>
      <c r="H1559" s="131">
        <v>99</v>
      </c>
      <c r="I1559" s="35">
        <v>0.02</v>
      </c>
      <c r="J1559" s="126">
        <f t="shared" si="48"/>
        <v>97.02</v>
      </c>
    </row>
    <row r="1560" spans="1:10" ht="31.5">
      <c r="A1560" s="33">
        <f t="shared" si="49"/>
        <v>1556</v>
      </c>
      <c r="B1560" s="33" t="s">
        <v>208</v>
      </c>
      <c r="C1560" s="33" t="s">
        <v>2940</v>
      </c>
      <c r="D1560" s="104" t="s">
        <v>2941</v>
      </c>
      <c r="E1560" s="33" t="s">
        <v>211</v>
      </c>
      <c r="F1560" s="33"/>
      <c r="G1560" s="33" t="s">
        <v>212</v>
      </c>
      <c r="H1560" s="131">
        <v>149</v>
      </c>
      <c r="I1560" s="35">
        <v>0.02</v>
      </c>
      <c r="J1560" s="126">
        <f t="shared" si="48"/>
        <v>146.02000000000001</v>
      </c>
    </row>
    <row r="1561" spans="1:10" ht="47.25">
      <c r="A1561" s="33">
        <f t="shared" si="49"/>
        <v>1557</v>
      </c>
      <c r="B1561" s="33" t="s">
        <v>208</v>
      </c>
      <c r="C1561" s="33" t="s">
        <v>2942</v>
      </c>
      <c r="D1561" s="104" t="s">
        <v>2943</v>
      </c>
      <c r="E1561" s="33" t="s">
        <v>211</v>
      </c>
      <c r="F1561" s="33"/>
      <c r="G1561" s="33" t="s">
        <v>212</v>
      </c>
      <c r="H1561" s="131">
        <v>35</v>
      </c>
      <c r="I1561" s="35">
        <v>0.02</v>
      </c>
      <c r="J1561" s="126">
        <f t="shared" si="48"/>
        <v>34.299999999999997</v>
      </c>
    </row>
    <row r="1562" spans="1:10" ht="15.75">
      <c r="A1562" s="33">
        <f t="shared" si="49"/>
        <v>1558</v>
      </c>
      <c r="B1562" s="33" t="s">
        <v>208</v>
      </c>
      <c r="C1562" s="33" t="s">
        <v>2944</v>
      </c>
      <c r="D1562" s="104" t="s">
        <v>2945</v>
      </c>
      <c r="E1562" s="33" t="s">
        <v>211</v>
      </c>
      <c r="F1562" s="33"/>
      <c r="G1562" s="33" t="s">
        <v>212</v>
      </c>
      <c r="H1562" s="131">
        <v>39</v>
      </c>
      <c r="I1562" s="35">
        <v>0.02</v>
      </c>
      <c r="J1562" s="126">
        <f t="shared" si="48"/>
        <v>38.22</v>
      </c>
    </row>
    <row r="1563" spans="1:10" ht="31.5">
      <c r="A1563" s="33">
        <f t="shared" si="49"/>
        <v>1559</v>
      </c>
      <c r="B1563" s="33" t="s">
        <v>208</v>
      </c>
      <c r="C1563" s="33" t="s">
        <v>2946</v>
      </c>
      <c r="D1563" s="104" t="s">
        <v>2947</v>
      </c>
      <c r="E1563" s="33" t="s">
        <v>211</v>
      </c>
      <c r="F1563" s="33"/>
      <c r="G1563" s="33" t="s">
        <v>212</v>
      </c>
      <c r="H1563" s="131">
        <v>59</v>
      </c>
      <c r="I1563" s="35">
        <v>0.02</v>
      </c>
      <c r="J1563" s="126">
        <f t="shared" si="48"/>
        <v>57.82</v>
      </c>
    </row>
    <row r="1564" spans="1:10" ht="31.5">
      <c r="A1564" s="33">
        <f t="shared" si="49"/>
        <v>1560</v>
      </c>
      <c r="B1564" s="33" t="s">
        <v>208</v>
      </c>
      <c r="C1564" s="33" t="s">
        <v>2948</v>
      </c>
      <c r="D1564" s="104" t="s">
        <v>2949</v>
      </c>
      <c r="E1564" s="33" t="s">
        <v>211</v>
      </c>
      <c r="F1564" s="33"/>
      <c r="G1564" s="33" t="s">
        <v>212</v>
      </c>
      <c r="H1564" s="131">
        <v>39</v>
      </c>
      <c r="I1564" s="35">
        <v>0.02</v>
      </c>
      <c r="J1564" s="126">
        <f t="shared" si="48"/>
        <v>38.22</v>
      </c>
    </row>
    <row r="1565" spans="1:10" ht="15.75">
      <c r="A1565" s="33">
        <f t="shared" si="49"/>
        <v>1561</v>
      </c>
      <c r="B1565" s="33" t="s">
        <v>208</v>
      </c>
      <c r="C1565" s="33" t="s">
        <v>2950</v>
      </c>
      <c r="D1565" s="104" t="s">
        <v>2951</v>
      </c>
      <c r="E1565" s="33" t="s">
        <v>211</v>
      </c>
      <c r="F1565" s="33"/>
      <c r="G1565" s="33" t="s">
        <v>212</v>
      </c>
      <c r="H1565" s="131">
        <v>89</v>
      </c>
      <c r="I1565" s="35">
        <v>0.02</v>
      </c>
      <c r="J1565" s="126">
        <f t="shared" si="48"/>
        <v>87.22</v>
      </c>
    </row>
    <row r="1566" spans="1:10" ht="31.5">
      <c r="A1566" s="33">
        <f t="shared" si="49"/>
        <v>1562</v>
      </c>
      <c r="B1566" s="33" t="s">
        <v>208</v>
      </c>
      <c r="C1566" s="33" t="s">
        <v>2952</v>
      </c>
      <c r="D1566" s="104" t="s">
        <v>2953</v>
      </c>
      <c r="E1566" s="33" t="s">
        <v>211</v>
      </c>
      <c r="F1566" s="33"/>
      <c r="G1566" s="33" t="s">
        <v>212</v>
      </c>
      <c r="H1566" s="131">
        <v>29</v>
      </c>
      <c r="I1566" s="35">
        <v>0.02</v>
      </c>
      <c r="J1566" s="126">
        <f t="shared" si="48"/>
        <v>28.419999999999998</v>
      </c>
    </row>
    <row r="1567" spans="1:10" ht="31.5">
      <c r="A1567" s="33">
        <f t="shared" si="49"/>
        <v>1563</v>
      </c>
      <c r="B1567" s="33" t="s">
        <v>208</v>
      </c>
      <c r="C1567" s="33" t="s">
        <v>2954</v>
      </c>
      <c r="D1567" s="104" t="s">
        <v>2955</v>
      </c>
      <c r="E1567" s="33" t="s">
        <v>211</v>
      </c>
      <c r="F1567" s="33"/>
      <c r="G1567" s="33" t="s">
        <v>212</v>
      </c>
      <c r="H1567" s="131">
        <v>59</v>
      </c>
      <c r="I1567" s="35">
        <v>0.02</v>
      </c>
      <c r="J1567" s="126">
        <f t="shared" si="48"/>
        <v>57.82</v>
      </c>
    </row>
    <row r="1568" spans="1:10" ht="15.75">
      <c r="A1568" s="33">
        <f t="shared" si="49"/>
        <v>1564</v>
      </c>
      <c r="B1568" s="33" t="s">
        <v>208</v>
      </c>
      <c r="C1568" s="33" t="s">
        <v>2956</v>
      </c>
      <c r="D1568" s="104" t="s">
        <v>2957</v>
      </c>
      <c r="E1568" s="33" t="s">
        <v>211</v>
      </c>
      <c r="F1568" s="33"/>
      <c r="G1568" s="33" t="s">
        <v>212</v>
      </c>
      <c r="H1568" s="131">
        <v>15</v>
      </c>
      <c r="I1568" s="35">
        <v>0.02</v>
      </c>
      <c r="J1568" s="126">
        <f t="shared" si="48"/>
        <v>14.7</v>
      </c>
    </row>
    <row r="1569" spans="1:10" ht="31.5">
      <c r="A1569" s="33">
        <f t="shared" si="49"/>
        <v>1565</v>
      </c>
      <c r="B1569" s="33" t="s">
        <v>208</v>
      </c>
      <c r="C1569" s="33" t="s">
        <v>2958</v>
      </c>
      <c r="D1569" s="104" t="s">
        <v>2959</v>
      </c>
      <c r="E1569" s="33" t="s">
        <v>211</v>
      </c>
      <c r="F1569" s="33"/>
      <c r="G1569" s="33" t="s">
        <v>212</v>
      </c>
      <c r="H1569" s="131">
        <v>11</v>
      </c>
      <c r="I1569" s="35">
        <v>0.02</v>
      </c>
      <c r="J1569" s="126">
        <f t="shared" si="48"/>
        <v>10.78</v>
      </c>
    </row>
    <row r="1570" spans="1:10" ht="31.5">
      <c r="A1570" s="33">
        <f t="shared" si="49"/>
        <v>1566</v>
      </c>
      <c r="B1570" s="33" t="s">
        <v>208</v>
      </c>
      <c r="C1570" s="33" t="s">
        <v>2960</v>
      </c>
      <c r="D1570" s="104" t="s">
        <v>2961</v>
      </c>
      <c r="E1570" s="33" t="s">
        <v>211</v>
      </c>
      <c r="F1570" s="33"/>
      <c r="G1570" s="33" t="s">
        <v>212</v>
      </c>
      <c r="H1570" s="131">
        <v>199</v>
      </c>
      <c r="I1570" s="35">
        <v>0.02</v>
      </c>
      <c r="J1570" s="126">
        <f t="shared" si="48"/>
        <v>195.02</v>
      </c>
    </row>
    <row r="1571" spans="1:10" ht="15.75">
      <c r="A1571" s="33">
        <f t="shared" si="49"/>
        <v>1567</v>
      </c>
      <c r="B1571" s="33" t="s">
        <v>208</v>
      </c>
      <c r="C1571" s="33" t="s">
        <v>2962</v>
      </c>
      <c r="D1571" s="104" t="s">
        <v>2963</v>
      </c>
      <c r="E1571" s="33" t="s">
        <v>211</v>
      </c>
      <c r="F1571" s="33"/>
      <c r="G1571" s="33" t="s">
        <v>212</v>
      </c>
      <c r="H1571" s="131">
        <v>199</v>
      </c>
      <c r="I1571" s="35">
        <v>0.02</v>
      </c>
      <c r="J1571" s="126">
        <f t="shared" si="48"/>
        <v>195.02</v>
      </c>
    </row>
    <row r="1572" spans="1:10" ht="15.75">
      <c r="A1572" s="33">
        <f t="shared" si="49"/>
        <v>1568</v>
      </c>
      <c r="B1572" s="33" t="s">
        <v>208</v>
      </c>
      <c r="C1572" s="33" t="s">
        <v>2964</v>
      </c>
      <c r="D1572" s="104" t="s">
        <v>2965</v>
      </c>
      <c r="E1572" s="33" t="s">
        <v>211</v>
      </c>
      <c r="F1572" s="33"/>
      <c r="G1572" s="33" t="s">
        <v>212</v>
      </c>
      <c r="H1572" s="131">
        <v>59</v>
      </c>
      <c r="I1572" s="35">
        <v>0.02</v>
      </c>
      <c r="J1572" s="126">
        <f t="shared" si="48"/>
        <v>57.82</v>
      </c>
    </row>
    <row r="1573" spans="1:10" ht="63">
      <c r="A1573" s="33">
        <f t="shared" si="49"/>
        <v>1569</v>
      </c>
      <c r="B1573" s="33" t="s">
        <v>208</v>
      </c>
      <c r="C1573" s="33" t="s">
        <v>2966</v>
      </c>
      <c r="D1573" s="104" t="s">
        <v>2967</v>
      </c>
      <c r="E1573" s="33" t="s">
        <v>211</v>
      </c>
      <c r="F1573" s="33"/>
      <c r="G1573" s="33" t="s">
        <v>212</v>
      </c>
      <c r="H1573" s="131">
        <v>29</v>
      </c>
      <c r="I1573" s="35">
        <v>0.02</v>
      </c>
      <c r="J1573" s="126">
        <f t="shared" si="48"/>
        <v>28.419999999999998</v>
      </c>
    </row>
    <row r="1574" spans="1:10" ht="63">
      <c r="A1574" s="33">
        <f t="shared" si="49"/>
        <v>1570</v>
      </c>
      <c r="B1574" s="33" t="s">
        <v>208</v>
      </c>
      <c r="C1574" s="33" t="s">
        <v>2968</v>
      </c>
      <c r="D1574" s="104" t="s">
        <v>2969</v>
      </c>
      <c r="E1574" s="33" t="s">
        <v>211</v>
      </c>
      <c r="F1574" s="33"/>
      <c r="G1574" s="33" t="s">
        <v>212</v>
      </c>
      <c r="H1574" s="131">
        <v>39</v>
      </c>
      <c r="I1574" s="35">
        <v>0.02</v>
      </c>
      <c r="J1574" s="126">
        <f t="shared" si="48"/>
        <v>38.22</v>
      </c>
    </row>
    <row r="1575" spans="1:10" ht="31.5">
      <c r="A1575" s="33">
        <f t="shared" si="49"/>
        <v>1571</v>
      </c>
      <c r="B1575" s="33" t="s">
        <v>208</v>
      </c>
      <c r="C1575" s="33" t="s">
        <v>2970</v>
      </c>
      <c r="D1575" s="104" t="s">
        <v>2971</v>
      </c>
      <c r="E1575" s="33" t="s">
        <v>211</v>
      </c>
      <c r="F1575" s="33"/>
      <c r="G1575" s="33" t="s">
        <v>212</v>
      </c>
      <c r="H1575" s="131">
        <v>24</v>
      </c>
      <c r="I1575" s="35">
        <v>0.02</v>
      </c>
      <c r="J1575" s="126">
        <f t="shared" si="48"/>
        <v>23.52</v>
      </c>
    </row>
    <row r="1576" spans="1:10" ht="15.75">
      <c r="A1576" s="33">
        <f t="shared" si="49"/>
        <v>1572</v>
      </c>
      <c r="B1576" s="33" t="s">
        <v>208</v>
      </c>
      <c r="C1576" s="33" t="s">
        <v>2972</v>
      </c>
      <c r="D1576" s="104" t="s">
        <v>2973</v>
      </c>
      <c r="E1576" s="33" t="s">
        <v>211</v>
      </c>
      <c r="F1576" s="33"/>
      <c r="G1576" s="33" t="s">
        <v>212</v>
      </c>
      <c r="H1576" s="131">
        <v>210</v>
      </c>
      <c r="I1576" s="35">
        <v>0.02</v>
      </c>
      <c r="J1576" s="126">
        <f t="shared" si="48"/>
        <v>205.79999999999998</v>
      </c>
    </row>
    <row r="1577" spans="1:10" ht="31.5">
      <c r="A1577" s="33">
        <f t="shared" si="49"/>
        <v>1573</v>
      </c>
      <c r="B1577" s="33" t="s">
        <v>208</v>
      </c>
      <c r="C1577" s="33" t="s">
        <v>2974</v>
      </c>
      <c r="D1577" s="104" t="s">
        <v>2975</v>
      </c>
      <c r="E1577" s="33" t="s">
        <v>211</v>
      </c>
      <c r="F1577" s="33"/>
      <c r="G1577" s="33" t="s">
        <v>212</v>
      </c>
      <c r="H1577" s="131">
        <v>5</v>
      </c>
      <c r="I1577" s="35">
        <v>0.02</v>
      </c>
      <c r="J1577" s="126">
        <f t="shared" si="48"/>
        <v>4.9000000000000004</v>
      </c>
    </row>
    <row r="1578" spans="1:10" ht="31.5">
      <c r="A1578" s="33">
        <f t="shared" si="49"/>
        <v>1574</v>
      </c>
      <c r="B1578" s="33" t="s">
        <v>208</v>
      </c>
      <c r="C1578" s="33" t="s">
        <v>2976</v>
      </c>
      <c r="D1578" s="104" t="s">
        <v>2977</v>
      </c>
      <c r="E1578" s="33" t="s">
        <v>211</v>
      </c>
      <c r="F1578" s="33"/>
      <c r="G1578" s="33" t="s">
        <v>212</v>
      </c>
      <c r="H1578" s="131">
        <v>4</v>
      </c>
      <c r="I1578" s="35">
        <v>0.02</v>
      </c>
      <c r="J1578" s="126">
        <f t="shared" si="48"/>
        <v>3.92</v>
      </c>
    </row>
    <row r="1579" spans="1:10" ht="31.5">
      <c r="A1579" s="33">
        <f t="shared" si="49"/>
        <v>1575</v>
      </c>
      <c r="B1579" s="33" t="s">
        <v>208</v>
      </c>
      <c r="C1579" s="33" t="s">
        <v>2978</v>
      </c>
      <c r="D1579" s="104" t="s">
        <v>2979</v>
      </c>
      <c r="E1579" s="33" t="s">
        <v>211</v>
      </c>
      <c r="F1579" s="33"/>
      <c r="G1579" s="33" t="s">
        <v>212</v>
      </c>
      <c r="H1579" s="131">
        <v>59</v>
      </c>
      <c r="I1579" s="35">
        <v>0.02</v>
      </c>
      <c r="J1579" s="126">
        <f t="shared" si="48"/>
        <v>57.82</v>
      </c>
    </row>
    <row r="1580" spans="1:10" ht="31.5">
      <c r="A1580" s="33">
        <f t="shared" si="49"/>
        <v>1576</v>
      </c>
      <c r="B1580" s="33" t="s">
        <v>208</v>
      </c>
      <c r="C1580" s="33" t="s">
        <v>2980</v>
      </c>
      <c r="D1580" s="104" t="s">
        <v>2981</v>
      </c>
      <c r="E1580" s="33" t="s">
        <v>211</v>
      </c>
      <c r="F1580" s="33"/>
      <c r="G1580" s="33" t="s">
        <v>212</v>
      </c>
      <c r="H1580" s="131">
        <v>19</v>
      </c>
      <c r="I1580" s="35">
        <v>0.02</v>
      </c>
      <c r="J1580" s="126">
        <f t="shared" si="48"/>
        <v>18.62</v>
      </c>
    </row>
    <row r="1581" spans="1:10" ht="15.75">
      <c r="A1581" s="33">
        <f t="shared" si="49"/>
        <v>1577</v>
      </c>
      <c r="B1581" s="33" t="s">
        <v>208</v>
      </c>
      <c r="C1581" s="33" t="s">
        <v>2982</v>
      </c>
      <c r="D1581" s="104" t="s">
        <v>2983</v>
      </c>
      <c r="E1581" s="33" t="s">
        <v>211</v>
      </c>
      <c r="F1581" s="33"/>
      <c r="G1581" s="33" t="s">
        <v>212</v>
      </c>
      <c r="H1581" s="131">
        <v>29</v>
      </c>
      <c r="I1581" s="35">
        <v>0.02</v>
      </c>
      <c r="J1581" s="126">
        <f t="shared" si="48"/>
        <v>28.419999999999998</v>
      </c>
    </row>
    <row r="1582" spans="1:10" ht="15.75">
      <c r="A1582" s="33">
        <f t="shared" si="49"/>
        <v>1578</v>
      </c>
      <c r="B1582" s="33" t="s">
        <v>208</v>
      </c>
      <c r="C1582" s="33" t="s">
        <v>2984</v>
      </c>
      <c r="D1582" s="104" t="s">
        <v>2985</v>
      </c>
      <c r="E1582" s="33" t="s">
        <v>211</v>
      </c>
      <c r="F1582" s="33"/>
      <c r="G1582" s="33" t="s">
        <v>212</v>
      </c>
      <c r="H1582" s="131">
        <v>119</v>
      </c>
      <c r="I1582" s="35">
        <v>0.02</v>
      </c>
      <c r="J1582" s="126">
        <f t="shared" si="48"/>
        <v>116.62</v>
      </c>
    </row>
    <row r="1583" spans="1:10" ht="15.75">
      <c r="A1583" s="33">
        <f t="shared" si="49"/>
        <v>1579</v>
      </c>
      <c r="B1583" s="33" t="s">
        <v>208</v>
      </c>
      <c r="C1583" s="33" t="s">
        <v>2986</v>
      </c>
      <c r="D1583" s="104" t="s">
        <v>2987</v>
      </c>
      <c r="E1583" s="33" t="s">
        <v>211</v>
      </c>
      <c r="F1583" s="33"/>
      <c r="G1583" s="33" t="s">
        <v>212</v>
      </c>
      <c r="H1583" s="131">
        <v>139</v>
      </c>
      <c r="I1583" s="35">
        <v>0.02</v>
      </c>
      <c r="J1583" s="126">
        <f t="shared" si="48"/>
        <v>136.22</v>
      </c>
    </row>
    <row r="1584" spans="1:10" ht="15.75">
      <c r="A1584" s="33">
        <f t="shared" si="49"/>
        <v>1580</v>
      </c>
      <c r="B1584" s="33" t="s">
        <v>208</v>
      </c>
      <c r="C1584" s="33" t="s">
        <v>2988</v>
      </c>
      <c r="D1584" s="104" t="s">
        <v>2989</v>
      </c>
      <c r="E1584" s="33" t="s">
        <v>211</v>
      </c>
      <c r="F1584" s="33"/>
      <c r="G1584" s="33" t="s">
        <v>212</v>
      </c>
      <c r="H1584" s="131">
        <v>69</v>
      </c>
      <c r="I1584" s="35">
        <v>0.02</v>
      </c>
      <c r="J1584" s="126">
        <f t="shared" si="48"/>
        <v>67.62</v>
      </c>
    </row>
    <row r="1585" spans="1:10" ht="15.75">
      <c r="A1585" s="33">
        <f t="shared" si="49"/>
        <v>1581</v>
      </c>
      <c r="B1585" s="33" t="s">
        <v>208</v>
      </c>
      <c r="C1585" s="33" t="s">
        <v>2990</v>
      </c>
      <c r="D1585" s="104" t="s">
        <v>2991</v>
      </c>
      <c r="E1585" s="33" t="s">
        <v>211</v>
      </c>
      <c r="F1585" s="33"/>
      <c r="G1585" s="33" t="s">
        <v>212</v>
      </c>
      <c r="H1585" s="131">
        <v>89</v>
      </c>
      <c r="I1585" s="35">
        <v>0.02</v>
      </c>
      <c r="J1585" s="126">
        <f t="shared" si="48"/>
        <v>87.22</v>
      </c>
    </row>
    <row r="1586" spans="1:10" ht="31.5">
      <c r="A1586" s="33">
        <f t="shared" si="49"/>
        <v>1582</v>
      </c>
      <c r="B1586" s="33" t="s">
        <v>208</v>
      </c>
      <c r="C1586" s="33" t="s">
        <v>2992</v>
      </c>
      <c r="D1586" s="104" t="s">
        <v>2993</v>
      </c>
      <c r="E1586" s="33" t="s">
        <v>211</v>
      </c>
      <c r="F1586" s="33"/>
      <c r="G1586" s="33" t="s">
        <v>212</v>
      </c>
      <c r="H1586" s="131">
        <v>25</v>
      </c>
      <c r="I1586" s="35">
        <v>0.02</v>
      </c>
      <c r="J1586" s="126">
        <f t="shared" si="48"/>
        <v>24.5</v>
      </c>
    </row>
    <row r="1587" spans="1:10" ht="15.75">
      <c r="A1587" s="33">
        <f t="shared" si="49"/>
        <v>1583</v>
      </c>
      <c r="B1587" s="33" t="s">
        <v>208</v>
      </c>
      <c r="C1587" s="33" t="s">
        <v>2994</v>
      </c>
      <c r="D1587" s="104" t="s">
        <v>2995</v>
      </c>
      <c r="E1587" s="33" t="s">
        <v>211</v>
      </c>
      <c r="F1587" s="33"/>
      <c r="G1587" s="33" t="s">
        <v>212</v>
      </c>
      <c r="H1587" s="131">
        <v>29</v>
      </c>
      <c r="I1587" s="35">
        <v>0.02</v>
      </c>
      <c r="J1587" s="126">
        <f t="shared" si="48"/>
        <v>28.419999999999998</v>
      </c>
    </row>
    <row r="1588" spans="1:10" ht="31.5">
      <c r="A1588" s="33">
        <f t="shared" si="49"/>
        <v>1584</v>
      </c>
      <c r="B1588" s="33" t="s">
        <v>208</v>
      </c>
      <c r="C1588" s="33" t="s">
        <v>2996</v>
      </c>
      <c r="D1588" s="104" t="s">
        <v>2997</v>
      </c>
      <c r="E1588" s="33" t="s">
        <v>211</v>
      </c>
      <c r="F1588" s="33"/>
      <c r="G1588" s="33" t="s">
        <v>212</v>
      </c>
      <c r="H1588" s="131">
        <v>59</v>
      </c>
      <c r="I1588" s="35">
        <v>0.02</v>
      </c>
      <c r="J1588" s="126">
        <f t="shared" si="48"/>
        <v>57.82</v>
      </c>
    </row>
    <row r="1589" spans="1:10" ht="31.5">
      <c r="A1589" s="33">
        <f t="shared" si="49"/>
        <v>1585</v>
      </c>
      <c r="B1589" s="33" t="s">
        <v>208</v>
      </c>
      <c r="C1589" s="33" t="s">
        <v>2998</v>
      </c>
      <c r="D1589" s="104" t="s">
        <v>2999</v>
      </c>
      <c r="E1589" s="33" t="s">
        <v>211</v>
      </c>
      <c r="F1589" s="33"/>
      <c r="G1589" s="33" t="s">
        <v>212</v>
      </c>
      <c r="H1589" s="131">
        <v>59</v>
      </c>
      <c r="I1589" s="35">
        <v>0.02</v>
      </c>
      <c r="J1589" s="126">
        <f t="shared" si="48"/>
        <v>57.82</v>
      </c>
    </row>
    <row r="1590" spans="1:10" ht="15.75">
      <c r="A1590" s="33">
        <f t="shared" si="49"/>
        <v>1586</v>
      </c>
      <c r="B1590" s="33" t="s">
        <v>208</v>
      </c>
      <c r="C1590" s="33" t="s">
        <v>3000</v>
      </c>
      <c r="D1590" s="104" t="s">
        <v>3001</v>
      </c>
      <c r="E1590" s="33" t="s">
        <v>211</v>
      </c>
      <c r="F1590" s="33"/>
      <c r="G1590" s="33" t="s">
        <v>212</v>
      </c>
      <c r="H1590" s="131">
        <v>39</v>
      </c>
      <c r="I1590" s="35">
        <v>0.02</v>
      </c>
      <c r="J1590" s="126">
        <f t="shared" si="48"/>
        <v>38.22</v>
      </c>
    </row>
    <row r="1591" spans="1:10" ht="47.25">
      <c r="A1591" s="33">
        <f t="shared" si="49"/>
        <v>1587</v>
      </c>
      <c r="B1591" s="33" t="s">
        <v>208</v>
      </c>
      <c r="C1591" s="33" t="s">
        <v>3002</v>
      </c>
      <c r="D1591" s="104" t="s">
        <v>3003</v>
      </c>
      <c r="E1591" s="33" t="s">
        <v>211</v>
      </c>
      <c r="F1591" s="33"/>
      <c r="G1591" s="33" t="s">
        <v>212</v>
      </c>
      <c r="H1591" s="131">
        <v>29</v>
      </c>
      <c r="I1591" s="35">
        <v>0.02</v>
      </c>
      <c r="J1591" s="126">
        <f t="shared" si="48"/>
        <v>28.419999999999998</v>
      </c>
    </row>
    <row r="1592" spans="1:10" ht="15.75">
      <c r="A1592" s="33">
        <f t="shared" si="49"/>
        <v>1588</v>
      </c>
      <c r="B1592" s="33" t="s">
        <v>208</v>
      </c>
      <c r="C1592" s="33" t="s">
        <v>3004</v>
      </c>
      <c r="D1592" s="104" t="s">
        <v>3005</v>
      </c>
      <c r="E1592" s="33" t="s">
        <v>211</v>
      </c>
      <c r="F1592" s="33"/>
      <c r="G1592" s="33" t="s">
        <v>212</v>
      </c>
      <c r="H1592" s="131">
        <v>15</v>
      </c>
      <c r="I1592" s="35">
        <v>0.02</v>
      </c>
      <c r="J1592" s="126">
        <f t="shared" si="48"/>
        <v>14.7</v>
      </c>
    </row>
    <row r="1593" spans="1:10" ht="15.75">
      <c r="A1593" s="33">
        <f t="shared" si="49"/>
        <v>1589</v>
      </c>
      <c r="B1593" s="33" t="s">
        <v>208</v>
      </c>
      <c r="C1593" s="33" t="s">
        <v>3006</v>
      </c>
      <c r="D1593" s="104" t="s">
        <v>3007</v>
      </c>
      <c r="E1593" s="33" t="s">
        <v>211</v>
      </c>
      <c r="F1593" s="33"/>
      <c r="G1593" s="33" t="s">
        <v>212</v>
      </c>
      <c r="H1593" s="131">
        <v>169</v>
      </c>
      <c r="I1593" s="35">
        <v>0.02</v>
      </c>
      <c r="J1593" s="126">
        <f t="shared" si="48"/>
        <v>165.62</v>
      </c>
    </row>
    <row r="1594" spans="1:10" ht="15.75">
      <c r="A1594" s="33">
        <f t="shared" si="49"/>
        <v>1590</v>
      </c>
      <c r="B1594" s="33" t="s">
        <v>208</v>
      </c>
      <c r="C1594" s="33" t="s">
        <v>3008</v>
      </c>
      <c r="D1594" s="104" t="s">
        <v>3009</v>
      </c>
      <c r="E1594" s="33" t="s">
        <v>211</v>
      </c>
      <c r="F1594" s="33"/>
      <c r="G1594" s="33" t="s">
        <v>212</v>
      </c>
      <c r="H1594" s="131">
        <v>19</v>
      </c>
      <c r="I1594" s="35">
        <v>0.02</v>
      </c>
      <c r="J1594" s="126">
        <f t="shared" si="48"/>
        <v>18.62</v>
      </c>
    </row>
    <row r="1595" spans="1:10" ht="31.5">
      <c r="A1595" s="33">
        <f t="shared" si="49"/>
        <v>1591</v>
      </c>
      <c r="B1595" s="33" t="s">
        <v>208</v>
      </c>
      <c r="C1595" s="33" t="s">
        <v>3010</v>
      </c>
      <c r="D1595" s="104" t="s">
        <v>3011</v>
      </c>
      <c r="E1595" s="33" t="s">
        <v>211</v>
      </c>
      <c r="F1595" s="33"/>
      <c r="G1595" s="33" t="s">
        <v>212</v>
      </c>
      <c r="H1595" s="131">
        <v>39</v>
      </c>
      <c r="I1595" s="35">
        <v>0.02</v>
      </c>
      <c r="J1595" s="126">
        <f t="shared" si="48"/>
        <v>38.22</v>
      </c>
    </row>
    <row r="1596" spans="1:10" ht="31.5">
      <c r="A1596" s="33">
        <f t="shared" si="49"/>
        <v>1592</v>
      </c>
      <c r="B1596" s="33" t="s">
        <v>208</v>
      </c>
      <c r="C1596" s="33" t="s">
        <v>3012</v>
      </c>
      <c r="D1596" s="104" t="s">
        <v>3013</v>
      </c>
      <c r="E1596" s="33" t="s">
        <v>211</v>
      </c>
      <c r="F1596" s="33"/>
      <c r="G1596" s="33" t="s">
        <v>212</v>
      </c>
      <c r="H1596" s="131">
        <v>59</v>
      </c>
      <c r="I1596" s="35">
        <v>0.02</v>
      </c>
      <c r="J1596" s="126">
        <f t="shared" si="48"/>
        <v>57.82</v>
      </c>
    </row>
    <row r="1597" spans="1:10" ht="31.5">
      <c r="A1597" s="33">
        <f t="shared" si="49"/>
        <v>1593</v>
      </c>
      <c r="B1597" s="33" t="s">
        <v>208</v>
      </c>
      <c r="C1597" s="33" t="s">
        <v>3014</v>
      </c>
      <c r="D1597" s="104" t="s">
        <v>3015</v>
      </c>
      <c r="E1597" s="33" t="s">
        <v>211</v>
      </c>
      <c r="F1597" s="33"/>
      <c r="G1597" s="33" t="s">
        <v>212</v>
      </c>
      <c r="H1597" s="131">
        <v>199</v>
      </c>
      <c r="I1597" s="35">
        <v>0.02</v>
      </c>
      <c r="J1597" s="126">
        <f t="shared" si="48"/>
        <v>195.02</v>
      </c>
    </row>
    <row r="1598" spans="1:10" ht="15.75">
      <c r="A1598" s="33">
        <f t="shared" si="49"/>
        <v>1594</v>
      </c>
      <c r="B1598" s="33" t="s">
        <v>208</v>
      </c>
      <c r="C1598" s="33" t="s">
        <v>3016</v>
      </c>
      <c r="D1598" s="104" t="s">
        <v>3017</v>
      </c>
      <c r="E1598" s="33" t="s">
        <v>211</v>
      </c>
      <c r="F1598" s="33"/>
      <c r="G1598" s="33" t="s">
        <v>212</v>
      </c>
      <c r="H1598" s="131">
        <v>199</v>
      </c>
      <c r="I1598" s="35">
        <v>0.02</v>
      </c>
      <c r="J1598" s="126">
        <f t="shared" si="48"/>
        <v>195.02</v>
      </c>
    </row>
    <row r="1599" spans="1:10" ht="31.5">
      <c r="A1599" s="33">
        <f t="shared" si="49"/>
        <v>1595</v>
      </c>
      <c r="B1599" s="33" t="s">
        <v>208</v>
      </c>
      <c r="C1599" s="33" t="s">
        <v>3018</v>
      </c>
      <c r="D1599" s="104" t="s">
        <v>3019</v>
      </c>
      <c r="E1599" s="33" t="s">
        <v>211</v>
      </c>
      <c r="F1599" s="33"/>
      <c r="G1599" s="33" t="s">
        <v>212</v>
      </c>
      <c r="H1599" s="131">
        <v>199</v>
      </c>
      <c r="I1599" s="35">
        <v>0.02</v>
      </c>
      <c r="J1599" s="126">
        <f t="shared" si="48"/>
        <v>195.02</v>
      </c>
    </row>
    <row r="1600" spans="1:10" ht="31.5">
      <c r="A1600" s="33">
        <f t="shared" si="49"/>
        <v>1596</v>
      </c>
      <c r="B1600" s="33" t="s">
        <v>208</v>
      </c>
      <c r="C1600" s="33" t="s">
        <v>3020</v>
      </c>
      <c r="D1600" s="104" t="s">
        <v>3021</v>
      </c>
      <c r="E1600" s="33" t="s">
        <v>211</v>
      </c>
      <c r="F1600" s="33"/>
      <c r="G1600" s="33" t="s">
        <v>212</v>
      </c>
      <c r="H1600" s="131">
        <v>199</v>
      </c>
      <c r="I1600" s="35">
        <v>0.02</v>
      </c>
      <c r="J1600" s="126">
        <f t="shared" si="48"/>
        <v>195.02</v>
      </c>
    </row>
    <row r="1601" spans="1:10" ht="15.75">
      <c r="A1601" s="33">
        <f t="shared" si="49"/>
        <v>1597</v>
      </c>
      <c r="B1601" s="33" t="s">
        <v>208</v>
      </c>
      <c r="C1601" s="33" t="s">
        <v>3022</v>
      </c>
      <c r="D1601" s="104" t="s">
        <v>3023</v>
      </c>
      <c r="E1601" s="33" t="s">
        <v>211</v>
      </c>
      <c r="F1601" s="33"/>
      <c r="G1601" s="33" t="s">
        <v>212</v>
      </c>
      <c r="H1601" s="131">
        <v>29</v>
      </c>
      <c r="I1601" s="35">
        <v>0.02</v>
      </c>
      <c r="J1601" s="126">
        <f t="shared" si="48"/>
        <v>28.419999999999998</v>
      </c>
    </row>
    <row r="1602" spans="1:10" ht="15.75">
      <c r="A1602" s="33">
        <f t="shared" si="49"/>
        <v>1598</v>
      </c>
      <c r="B1602" s="33" t="s">
        <v>208</v>
      </c>
      <c r="C1602" s="33" t="s">
        <v>3024</v>
      </c>
      <c r="D1602" s="104" t="s">
        <v>3025</v>
      </c>
      <c r="E1602" s="33" t="s">
        <v>211</v>
      </c>
      <c r="F1602" s="33"/>
      <c r="G1602" s="33" t="s">
        <v>212</v>
      </c>
      <c r="H1602" s="131">
        <v>39</v>
      </c>
      <c r="I1602" s="35">
        <v>0.02</v>
      </c>
      <c r="J1602" s="126">
        <f t="shared" si="48"/>
        <v>38.22</v>
      </c>
    </row>
    <row r="1603" spans="1:10" ht="15.75">
      <c r="A1603" s="33">
        <f t="shared" si="49"/>
        <v>1599</v>
      </c>
      <c r="B1603" s="33" t="s">
        <v>208</v>
      </c>
      <c r="C1603" s="33" t="s">
        <v>3026</v>
      </c>
      <c r="D1603" s="104" t="s">
        <v>3027</v>
      </c>
      <c r="E1603" s="33" t="s">
        <v>211</v>
      </c>
      <c r="F1603" s="33"/>
      <c r="G1603" s="33" t="s">
        <v>212</v>
      </c>
      <c r="H1603" s="131">
        <v>59</v>
      </c>
      <c r="I1603" s="35">
        <v>0.02</v>
      </c>
      <c r="J1603" s="126">
        <f t="shared" si="48"/>
        <v>57.82</v>
      </c>
    </row>
    <row r="1604" spans="1:10" ht="31.5">
      <c r="A1604" s="33">
        <f t="shared" si="49"/>
        <v>1600</v>
      </c>
      <c r="B1604" s="33" t="s">
        <v>208</v>
      </c>
      <c r="C1604" s="33" t="s">
        <v>3028</v>
      </c>
      <c r="D1604" s="104" t="s">
        <v>3029</v>
      </c>
      <c r="E1604" s="33" t="s">
        <v>211</v>
      </c>
      <c r="F1604" s="33"/>
      <c r="G1604" s="33" t="s">
        <v>212</v>
      </c>
      <c r="H1604" s="131">
        <v>99</v>
      </c>
      <c r="I1604" s="35">
        <v>0.02</v>
      </c>
      <c r="J1604" s="126">
        <f t="shared" si="48"/>
        <v>97.02</v>
      </c>
    </row>
    <row r="1605" spans="1:10" ht="15.75">
      <c r="A1605" s="33">
        <f t="shared" si="49"/>
        <v>1601</v>
      </c>
      <c r="B1605" s="33" t="s">
        <v>208</v>
      </c>
      <c r="C1605" s="33" t="s">
        <v>3030</v>
      </c>
      <c r="D1605" s="104" t="s">
        <v>3031</v>
      </c>
      <c r="E1605" s="33" t="s">
        <v>211</v>
      </c>
      <c r="F1605" s="33"/>
      <c r="G1605" s="33" t="s">
        <v>212</v>
      </c>
      <c r="H1605" s="131">
        <v>499</v>
      </c>
      <c r="I1605" s="35">
        <v>0.02</v>
      </c>
      <c r="J1605" s="126">
        <f t="shared" si="48"/>
        <v>489.02</v>
      </c>
    </row>
    <row r="1606" spans="1:10" ht="15.75">
      <c r="A1606" s="33">
        <f t="shared" si="49"/>
        <v>1602</v>
      </c>
      <c r="B1606" s="33" t="s">
        <v>208</v>
      </c>
      <c r="C1606" s="33" t="s">
        <v>3032</v>
      </c>
      <c r="D1606" s="104" t="s">
        <v>3033</v>
      </c>
      <c r="E1606" s="33" t="s">
        <v>211</v>
      </c>
      <c r="F1606" s="33"/>
      <c r="G1606" s="33" t="s">
        <v>212</v>
      </c>
      <c r="H1606" s="131">
        <v>379</v>
      </c>
      <c r="I1606" s="35">
        <v>0.02</v>
      </c>
      <c r="J1606" s="126">
        <f t="shared" ref="J1606:J1669" si="50">H1606*(1-I1606)</f>
        <v>371.42</v>
      </c>
    </row>
    <row r="1607" spans="1:10" ht="31.5">
      <c r="A1607" s="33">
        <f t="shared" ref="A1607:A1670" si="51">A1606+1</f>
        <v>1603</v>
      </c>
      <c r="B1607" s="33" t="s">
        <v>208</v>
      </c>
      <c r="C1607" s="33" t="s">
        <v>3034</v>
      </c>
      <c r="D1607" s="104" t="s">
        <v>3035</v>
      </c>
      <c r="E1607" s="33" t="s">
        <v>211</v>
      </c>
      <c r="F1607" s="33"/>
      <c r="G1607" s="33" t="s">
        <v>212</v>
      </c>
      <c r="H1607" s="131">
        <v>15</v>
      </c>
      <c r="I1607" s="35">
        <v>0.02</v>
      </c>
      <c r="J1607" s="126">
        <f t="shared" si="50"/>
        <v>14.7</v>
      </c>
    </row>
    <row r="1608" spans="1:10" ht="47.25">
      <c r="A1608" s="33">
        <f t="shared" si="51"/>
        <v>1604</v>
      </c>
      <c r="B1608" s="33" t="s">
        <v>208</v>
      </c>
      <c r="C1608" s="33" t="s">
        <v>3036</v>
      </c>
      <c r="D1608" s="104" t="s">
        <v>3037</v>
      </c>
      <c r="E1608" s="33" t="s">
        <v>211</v>
      </c>
      <c r="F1608" s="33"/>
      <c r="G1608" s="33" t="s">
        <v>212</v>
      </c>
      <c r="H1608" s="131">
        <v>15</v>
      </c>
      <c r="I1608" s="35">
        <v>0.02</v>
      </c>
      <c r="J1608" s="126">
        <f t="shared" si="50"/>
        <v>14.7</v>
      </c>
    </row>
    <row r="1609" spans="1:10" ht="31.5">
      <c r="A1609" s="33">
        <f t="shared" si="51"/>
        <v>1605</v>
      </c>
      <c r="B1609" s="33" t="s">
        <v>208</v>
      </c>
      <c r="C1609" s="33" t="s">
        <v>3038</v>
      </c>
      <c r="D1609" s="104" t="s">
        <v>3039</v>
      </c>
      <c r="E1609" s="33" t="s">
        <v>211</v>
      </c>
      <c r="F1609" s="33"/>
      <c r="G1609" s="33" t="s">
        <v>212</v>
      </c>
      <c r="H1609" s="131">
        <v>79</v>
      </c>
      <c r="I1609" s="35">
        <v>0.02</v>
      </c>
      <c r="J1609" s="126">
        <f t="shared" si="50"/>
        <v>77.42</v>
      </c>
    </row>
    <row r="1610" spans="1:10" ht="31.5">
      <c r="A1610" s="33">
        <f t="shared" si="51"/>
        <v>1606</v>
      </c>
      <c r="B1610" s="33" t="s">
        <v>208</v>
      </c>
      <c r="C1610" s="33" t="s">
        <v>3040</v>
      </c>
      <c r="D1610" s="104" t="s">
        <v>3041</v>
      </c>
      <c r="E1610" s="33" t="s">
        <v>211</v>
      </c>
      <c r="F1610" s="33"/>
      <c r="G1610" s="33" t="s">
        <v>212</v>
      </c>
      <c r="H1610" s="131">
        <v>149</v>
      </c>
      <c r="I1610" s="35">
        <v>0.02</v>
      </c>
      <c r="J1610" s="126">
        <f t="shared" si="50"/>
        <v>146.02000000000001</v>
      </c>
    </row>
    <row r="1611" spans="1:10" ht="15.75">
      <c r="A1611" s="33">
        <f t="shared" si="51"/>
        <v>1607</v>
      </c>
      <c r="B1611" s="33" t="s">
        <v>208</v>
      </c>
      <c r="C1611" s="33" t="s">
        <v>3042</v>
      </c>
      <c r="D1611" s="104" t="s">
        <v>3043</v>
      </c>
      <c r="E1611" s="33" t="s">
        <v>211</v>
      </c>
      <c r="F1611" s="33"/>
      <c r="G1611" s="33" t="s">
        <v>212</v>
      </c>
      <c r="H1611" s="131">
        <v>19</v>
      </c>
      <c r="I1611" s="35">
        <v>0.02</v>
      </c>
      <c r="J1611" s="126">
        <f t="shared" si="50"/>
        <v>18.62</v>
      </c>
    </row>
    <row r="1612" spans="1:10" ht="15.75">
      <c r="A1612" s="33">
        <f t="shared" si="51"/>
        <v>1608</v>
      </c>
      <c r="B1612" s="33" t="s">
        <v>208</v>
      </c>
      <c r="C1612" s="33" t="s">
        <v>3044</v>
      </c>
      <c r="D1612" s="104" t="s">
        <v>3045</v>
      </c>
      <c r="E1612" s="33" t="s">
        <v>211</v>
      </c>
      <c r="F1612" s="33"/>
      <c r="G1612" s="33" t="s">
        <v>212</v>
      </c>
      <c r="H1612" s="131">
        <v>14</v>
      </c>
      <c r="I1612" s="35">
        <v>0.02</v>
      </c>
      <c r="J1612" s="126">
        <f t="shared" si="50"/>
        <v>13.719999999999999</v>
      </c>
    </row>
    <row r="1613" spans="1:10" ht="47.25">
      <c r="A1613" s="33">
        <f t="shared" si="51"/>
        <v>1609</v>
      </c>
      <c r="B1613" s="33" t="s">
        <v>208</v>
      </c>
      <c r="C1613" s="33" t="s">
        <v>3046</v>
      </c>
      <c r="D1613" s="104" t="s">
        <v>3047</v>
      </c>
      <c r="E1613" s="33" t="s">
        <v>211</v>
      </c>
      <c r="F1613" s="33"/>
      <c r="G1613" s="33" t="s">
        <v>212</v>
      </c>
      <c r="H1613" s="131">
        <v>215</v>
      </c>
      <c r="I1613" s="35">
        <v>0.02</v>
      </c>
      <c r="J1613" s="126">
        <f t="shared" si="50"/>
        <v>210.7</v>
      </c>
    </row>
    <row r="1614" spans="1:10" ht="15.75">
      <c r="A1614" s="33">
        <f t="shared" si="51"/>
        <v>1610</v>
      </c>
      <c r="B1614" s="33" t="s">
        <v>208</v>
      </c>
      <c r="C1614" s="33" t="s">
        <v>3048</v>
      </c>
      <c r="D1614" s="104" t="s">
        <v>3049</v>
      </c>
      <c r="E1614" s="33" t="s">
        <v>211</v>
      </c>
      <c r="F1614" s="33"/>
      <c r="G1614" s="33" t="s">
        <v>212</v>
      </c>
      <c r="H1614" s="131">
        <v>39</v>
      </c>
      <c r="I1614" s="35">
        <v>0.02</v>
      </c>
      <c r="J1614" s="126">
        <f t="shared" si="50"/>
        <v>38.22</v>
      </c>
    </row>
    <row r="1615" spans="1:10" ht="31.5">
      <c r="A1615" s="33">
        <f t="shared" si="51"/>
        <v>1611</v>
      </c>
      <c r="B1615" s="33" t="s">
        <v>208</v>
      </c>
      <c r="C1615" s="33" t="s">
        <v>3050</v>
      </c>
      <c r="D1615" s="104" t="s">
        <v>3051</v>
      </c>
      <c r="E1615" s="33" t="s">
        <v>211</v>
      </c>
      <c r="F1615" s="33"/>
      <c r="G1615" s="33" t="s">
        <v>212</v>
      </c>
      <c r="H1615" s="131">
        <v>9</v>
      </c>
      <c r="I1615" s="35">
        <v>0.02</v>
      </c>
      <c r="J1615" s="126">
        <f t="shared" si="50"/>
        <v>8.82</v>
      </c>
    </row>
    <row r="1616" spans="1:10" ht="31.5">
      <c r="A1616" s="33">
        <f t="shared" si="51"/>
        <v>1612</v>
      </c>
      <c r="B1616" s="33" t="s">
        <v>208</v>
      </c>
      <c r="C1616" s="33" t="s">
        <v>3052</v>
      </c>
      <c r="D1616" s="104" t="s">
        <v>3053</v>
      </c>
      <c r="E1616" s="33" t="s">
        <v>211</v>
      </c>
      <c r="F1616" s="33"/>
      <c r="G1616" s="33" t="s">
        <v>212</v>
      </c>
      <c r="H1616" s="131">
        <v>35</v>
      </c>
      <c r="I1616" s="35">
        <v>0.02</v>
      </c>
      <c r="J1616" s="126">
        <f t="shared" si="50"/>
        <v>34.299999999999997</v>
      </c>
    </row>
    <row r="1617" spans="1:10" ht="15.75">
      <c r="A1617" s="33">
        <f t="shared" si="51"/>
        <v>1613</v>
      </c>
      <c r="B1617" s="33" t="s">
        <v>208</v>
      </c>
      <c r="C1617" s="33" t="s">
        <v>3054</v>
      </c>
      <c r="D1617" s="104" t="s">
        <v>3055</v>
      </c>
      <c r="E1617" s="33" t="s">
        <v>211</v>
      </c>
      <c r="F1617" s="33"/>
      <c r="G1617" s="33" t="s">
        <v>212</v>
      </c>
      <c r="H1617" s="131">
        <v>49</v>
      </c>
      <c r="I1617" s="35">
        <v>0.02</v>
      </c>
      <c r="J1617" s="126">
        <f t="shared" si="50"/>
        <v>48.019999999999996</v>
      </c>
    </row>
    <row r="1618" spans="1:10" ht="15.75">
      <c r="A1618" s="33">
        <f t="shared" si="51"/>
        <v>1614</v>
      </c>
      <c r="B1618" s="33" t="s">
        <v>208</v>
      </c>
      <c r="C1618" s="33" t="s">
        <v>3056</v>
      </c>
      <c r="D1618" s="104" t="s">
        <v>3057</v>
      </c>
      <c r="E1618" s="33" t="s">
        <v>211</v>
      </c>
      <c r="F1618" s="33"/>
      <c r="G1618" s="33" t="s">
        <v>212</v>
      </c>
      <c r="H1618" s="131">
        <v>49</v>
      </c>
      <c r="I1618" s="35">
        <v>0.02</v>
      </c>
      <c r="J1618" s="126">
        <f t="shared" si="50"/>
        <v>48.019999999999996</v>
      </c>
    </row>
    <row r="1619" spans="1:10" ht="15.75">
      <c r="A1619" s="33">
        <f t="shared" si="51"/>
        <v>1615</v>
      </c>
      <c r="B1619" s="33" t="s">
        <v>208</v>
      </c>
      <c r="C1619" s="33" t="s">
        <v>3058</v>
      </c>
      <c r="D1619" s="104" t="s">
        <v>3059</v>
      </c>
      <c r="E1619" s="33" t="s">
        <v>211</v>
      </c>
      <c r="F1619" s="33"/>
      <c r="G1619" s="33" t="s">
        <v>212</v>
      </c>
      <c r="H1619" s="131">
        <v>79</v>
      </c>
      <c r="I1619" s="35">
        <v>0.02</v>
      </c>
      <c r="J1619" s="126">
        <f t="shared" si="50"/>
        <v>77.42</v>
      </c>
    </row>
    <row r="1620" spans="1:10" ht="15.75">
      <c r="A1620" s="33">
        <f t="shared" si="51"/>
        <v>1616</v>
      </c>
      <c r="B1620" s="33" t="s">
        <v>208</v>
      </c>
      <c r="C1620" s="33" t="s">
        <v>3060</v>
      </c>
      <c r="D1620" s="104" t="s">
        <v>3061</v>
      </c>
      <c r="E1620" s="33" t="s">
        <v>211</v>
      </c>
      <c r="F1620" s="33"/>
      <c r="G1620" s="33" t="s">
        <v>212</v>
      </c>
      <c r="H1620" s="131">
        <v>249</v>
      </c>
      <c r="I1620" s="35">
        <v>0.02</v>
      </c>
      <c r="J1620" s="126">
        <f t="shared" si="50"/>
        <v>244.01999999999998</v>
      </c>
    </row>
    <row r="1621" spans="1:10" ht="15.75">
      <c r="A1621" s="33">
        <f t="shared" si="51"/>
        <v>1617</v>
      </c>
      <c r="B1621" s="33" t="s">
        <v>208</v>
      </c>
      <c r="C1621" s="33" t="s">
        <v>3062</v>
      </c>
      <c r="D1621" s="104" t="s">
        <v>3063</v>
      </c>
      <c r="E1621" s="33" t="s">
        <v>211</v>
      </c>
      <c r="F1621" s="33"/>
      <c r="G1621" s="33" t="s">
        <v>212</v>
      </c>
      <c r="H1621" s="131">
        <v>199</v>
      </c>
      <c r="I1621" s="35">
        <v>0.02</v>
      </c>
      <c r="J1621" s="126">
        <f t="shared" si="50"/>
        <v>195.02</v>
      </c>
    </row>
    <row r="1622" spans="1:10" ht="15.75">
      <c r="A1622" s="33">
        <f t="shared" si="51"/>
        <v>1618</v>
      </c>
      <c r="B1622" s="33" t="s">
        <v>208</v>
      </c>
      <c r="C1622" s="33" t="s">
        <v>3064</v>
      </c>
      <c r="D1622" s="104" t="s">
        <v>3065</v>
      </c>
      <c r="E1622" s="33" t="s">
        <v>211</v>
      </c>
      <c r="F1622" s="33"/>
      <c r="G1622" s="33" t="s">
        <v>212</v>
      </c>
      <c r="H1622" s="131">
        <v>249</v>
      </c>
      <c r="I1622" s="35">
        <v>0.02</v>
      </c>
      <c r="J1622" s="126">
        <f t="shared" si="50"/>
        <v>244.01999999999998</v>
      </c>
    </row>
    <row r="1623" spans="1:10" ht="15.75">
      <c r="A1623" s="33">
        <f t="shared" si="51"/>
        <v>1619</v>
      </c>
      <c r="B1623" s="33" t="s">
        <v>208</v>
      </c>
      <c r="C1623" s="33" t="s">
        <v>3066</v>
      </c>
      <c r="D1623" s="104" t="s">
        <v>3067</v>
      </c>
      <c r="E1623" s="33" t="s">
        <v>211</v>
      </c>
      <c r="F1623" s="33"/>
      <c r="G1623" s="33" t="s">
        <v>212</v>
      </c>
      <c r="H1623" s="131">
        <v>59</v>
      </c>
      <c r="I1623" s="35">
        <v>0.02</v>
      </c>
      <c r="J1623" s="126">
        <f t="shared" si="50"/>
        <v>57.82</v>
      </c>
    </row>
    <row r="1624" spans="1:10" ht="15.75">
      <c r="A1624" s="33">
        <f t="shared" si="51"/>
        <v>1620</v>
      </c>
      <c r="B1624" s="33" t="s">
        <v>208</v>
      </c>
      <c r="C1624" s="33" t="s">
        <v>3068</v>
      </c>
      <c r="D1624" s="104" t="s">
        <v>3069</v>
      </c>
      <c r="E1624" s="33" t="s">
        <v>211</v>
      </c>
      <c r="F1624" s="33"/>
      <c r="G1624" s="33" t="s">
        <v>212</v>
      </c>
      <c r="H1624" s="131">
        <v>125</v>
      </c>
      <c r="I1624" s="35">
        <v>0.02</v>
      </c>
      <c r="J1624" s="126">
        <f t="shared" si="50"/>
        <v>122.5</v>
      </c>
    </row>
    <row r="1625" spans="1:10" ht="15.75">
      <c r="A1625" s="33">
        <f t="shared" si="51"/>
        <v>1621</v>
      </c>
      <c r="B1625" s="33" t="s">
        <v>208</v>
      </c>
      <c r="C1625" s="33" t="s">
        <v>3070</v>
      </c>
      <c r="D1625" s="104" t="s">
        <v>3071</v>
      </c>
      <c r="E1625" s="33" t="s">
        <v>211</v>
      </c>
      <c r="F1625" s="33"/>
      <c r="G1625" s="33" t="s">
        <v>212</v>
      </c>
      <c r="H1625" s="131">
        <v>99</v>
      </c>
      <c r="I1625" s="35">
        <v>0.02</v>
      </c>
      <c r="J1625" s="126">
        <f t="shared" si="50"/>
        <v>97.02</v>
      </c>
    </row>
    <row r="1626" spans="1:10" ht="15.75">
      <c r="A1626" s="33">
        <f t="shared" si="51"/>
        <v>1622</v>
      </c>
      <c r="B1626" s="33" t="s">
        <v>208</v>
      </c>
      <c r="C1626" s="33" t="s">
        <v>3072</v>
      </c>
      <c r="D1626" s="104" t="s">
        <v>3073</v>
      </c>
      <c r="E1626" s="33" t="s">
        <v>211</v>
      </c>
      <c r="F1626" s="33"/>
      <c r="G1626" s="33" t="s">
        <v>212</v>
      </c>
      <c r="H1626" s="131">
        <v>75</v>
      </c>
      <c r="I1626" s="35">
        <v>0.02</v>
      </c>
      <c r="J1626" s="126">
        <f t="shared" si="50"/>
        <v>73.5</v>
      </c>
    </row>
    <row r="1627" spans="1:10" ht="15.75">
      <c r="A1627" s="33">
        <f t="shared" si="51"/>
        <v>1623</v>
      </c>
      <c r="B1627" s="33" t="s">
        <v>208</v>
      </c>
      <c r="C1627" s="33" t="s">
        <v>3074</v>
      </c>
      <c r="D1627" s="104" t="s">
        <v>3075</v>
      </c>
      <c r="E1627" s="33" t="s">
        <v>211</v>
      </c>
      <c r="F1627" s="33"/>
      <c r="G1627" s="33" t="s">
        <v>212</v>
      </c>
      <c r="H1627" s="131">
        <v>195</v>
      </c>
      <c r="I1627" s="35">
        <v>0.02</v>
      </c>
      <c r="J1627" s="126">
        <f t="shared" si="50"/>
        <v>191.1</v>
      </c>
    </row>
    <row r="1628" spans="1:10" ht="15.75">
      <c r="A1628" s="33">
        <f t="shared" si="51"/>
        <v>1624</v>
      </c>
      <c r="B1628" s="33" t="s">
        <v>208</v>
      </c>
      <c r="C1628" s="33" t="s">
        <v>3076</v>
      </c>
      <c r="D1628" s="104" t="s">
        <v>3077</v>
      </c>
      <c r="E1628" s="33" t="s">
        <v>211</v>
      </c>
      <c r="F1628" s="33"/>
      <c r="G1628" s="33" t="s">
        <v>212</v>
      </c>
      <c r="H1628" s="131">
        <v>149</v>
      </c>
      <c r="I1628" s="35">
        <v>0.02</v>
      </c>
      <c r="J1628" s="126">
        <f t="shared" si="50"/>
        <v>146.02000000000001</v>
      </c>
    </row>
    <row r="1629" spans="1:10" ht="15.75">
      <c r="A1629" s="33">
        <f t="shared" si="51"/>
        <v>1625</v>
      </c>
      <c r="B1629" s="33" t="s">
        <v>208</v>
      </c>
      <c r="C1629" s="33" t="s">
        <v>3078</v>
      </c>
      <c r="D1629" s="104" t="s">
        <v>3079</v>
      </c>
      <c r="E1629" s="33" t="s">
        <v>211</v>
      </c>
      <c r="F1629" s="33"/>
      <c r="G1629" s="33" t="s">
        <v>212</v>
      </c>
      <c r="H1629" s="131">
        <v>379</v>
      </c>
      <c r="I1629" s="35">
        <v>0.02</v>
      </c>
      <c r="J1629" s="126">
        <f t="shared" si="50"/>
        <v>371.42</v>
      </c>
    </row>
    <row r="1630" spans="1:10" ht="31.5">
      <c r="A1630" s="33">
        <f t="shared" si="51"/>
        <v>1626</v>
      </c>
      <c r="B1630" s="33" t="s">
        <v>208</v>
      </c>
      <c r="C1630" s="33" t="s">
        <v>3080</v>
      </c>
      <c r="D1630" s="104" t="s">
        <v>3081</v>
      </c>
      <c r="E1630" s="33" t="s">
        <v>211</v>
      </c>
      <c r="F1630" s="33"/>
      <c r="G1630" s="33" t="s">
        <v>212</v>
      </c>
      <c r="H1630" s="131">
        <v>149</v>
      </c>
      <c r="I1630" s="35">
        <v>0.02</v>
      </c>
      <c r="J1630" s="126">
        <f t="shared" si="50"/>
        <v>146.02000000000001</v>
      </c>
    </row>
    <row r="1631" spans="1:10" ht="31.5">
      <c r="A1631" s="33">
        <f t="shared" si="51"/>
        <v>1627</v>
      </c>
      <c r="B1631" s="33" t="s">
        <v>208</v>
      </c>
      <c r="C1631" s="33" t="s">
        <v>3082</v>
      </c>
      <c r="D1631" s="104" t="s">
        <v>3083</v>
      </c>
      <c r="E1631" s="33" t="s">
        <v>211</v>
      </c>
      <c r="F1631" s="33"/>
      <c r="G1631" s="33" t="s">
        <v>212</v>
      </c>
      <c r="H1631" s="131">
        <v>149</v>
      </c>
      <c r="I1631" s="35">
        <v>0.02</v>
      </c>
      <c r="J1631" s="126">
        <f t="shared" si="50"/>
        <v>146.02000000000001</v>
      </c>
    </row>
    <row r="1632" spans="1:10" ht="15.75">
      <c r="A1632" s="33">
        <f t="shared" si="51"/>
        <v>1628</v>
      </c>
      <c r="B1632" s="33" t="s">
        <v>208</v>
      </c>
      <c r="C1632" s="33" t="s">
        <v>3084</v>
      </c>
      <c r="D1632" s="104" t="s">
        <v>3085</v>
      </c>
      <c r="E1632" s="33" t="s">
        <v>211</v>
      </c>
      <c r="F1632" s="33"/>
      <c r="G1632" s="33" t="s">
        <v>212</v>
      </c>
      <c r="H1632" s="131">
        <v>149</v>
      </c>
      <c r="I1632" s="35">
        <v>0.02</v>
      </c>
      <c r="J1632" s="126">
        <f t="shared" si="50"/>
        <v>146.02000000000001</v>
      </c>
    </row>
    <row r="1633" spans="1:10" ht="15.75">
      <c r="A1633" s="33">
        <f t="shared" si="51"/>
        <v>1629</v>
      </c>
      <c r="B1633" s="33" t="s">
        <v>208</v>
      </c>
      <c r="C1633" s="33" t="s">
        <v>3086</v>
      </c>
      <c r="D1633" s="104" t="s">
        <v>3087</v>
      </c>
      <c r="E1633" s="33" t="s">
        <v>211</v>
      </c>
      <c r="F1633" s="33"/>
      <c r="G1633" s="33" t="s">
        <v>212</v>
      </c>
      <c r="H1633" s="131">
        <v>159</v>
      </c>
      <c r="I1633" s="35">
        <v>0.02</v>
      </c>
      <c r="J1633" s="126">
        <f t="shared" si="50"/>
        <v>155.82</v>
      </c>
    </row>
    <row r="1634" spans="1:10" ht="15.75">
      <c r="A1634" s="33">
        <f t="shared" si="51"/>
        <v>1630</v>
      </c>
      <c r="B1634" s="33" t="s">
        <v>208</v>
      </c>
      <c r="C1634" s="33" t="s">
        <v>3088</v>
      </c>
      <c r="D1634" s="104" t="s">
        <v>3089</v>
      </c>
      <c r="E1634" s="33" t="s">
        <v>211</v>
      </c>
      <c r="F1634" s="33"/>
      <c r="G1634" s="33" t="s">
        <v>212</v>
      </c>
      <c r="H1634" s="131">
        <v>49</v>
      </c>
      <c r="I1634" s="35">
        <v>0.02</v>
      </c>
      <c r="J1634" s="126">
        <f t="shared" si="50"/>
        <v>48.019999999999996</v>
      </c>
    </row>
    <row r="1635" spans="1:10" ht="15.75">
      <c r="A1635" s="33">
        <f t="shared" si="51"/>
        <v>1631</v>
      </c>
      <c r="B1635" s="33" t="s">
        <v>208</v>
      </c>
      <c r="C1635" s="33" t="s">
        <v>3090</v>
      </c>
      <c r="D1635" s="104" t="s">
        <v>3091</v>
      </c>
      <c r="E1635" s="33" t="s">
        <v>211</v>
      </c>
      <c r="F1635" s="33"/>
      <c r="G1635" s="33" t="s">
        <v>212</v>
      </c>
      <c r="H1635" s="131">
        <v>69</v>
      </c>
      <c r="I1635" s="35">
        <v>0.02</v>
      </c>
      <c r="J1635" s="126">
        <f t="shared" si="50"/>
        <v>67.62</v>
      </c>
    </row>
    <row r="1636" spans="1:10" ht="15.75">
      <c r="A1636" s="33">
        <f t="shared" si="51"/>
        <v>1632</v>
      </c>
      <c r="B1636" s="33" t="s">
        <v>208</v>
      </c>
      <c r="C1636" s="33" t="s">
        <v>3092</v>
      </c>
      <c r="D1636" s="104" t="s">
        <v>3093</v>
      </c>
      <c r="E1636" s="33" t="s">
        <v>211</v>
      </c>
      <c r="F1636" s="33"/>
      <c r="G1636" s="33" t="s">
        <v>212</v>
      </c>
      <c r="H1636" s="131">
        <v>249</v>
      </c>
      <c r="I1636" s="35">
        <v>0.02</v>
      </c>
      <c r="J1636" s="126">
        <f t="shared" si="50"/>
        <v>244.01999999999998</v>
      </c>
    </row>
    <row r="1637" spans="1:10" ht="15.75">
      <c r="A1637" s="33">
        <f t="shared" si="51"/>
        <v>1633</v>
      </c>
      <c r="B1637" s="33" t="s">
        <v>208</v>
      </c>
      <c r="C1637" s="33" t="s">
        <v>3094</v>
      </c>
      <c r="D1637" s="104" t="s">
        <v>3095</v>
      </c>
      <c r="E1637" s="33" t="s">
        <v>211</v>
      </c>
      <c r="F1637" s="33"/>
      <c r="G1637" s="33" t="s">
        <v>212</v>
      </c>
      <c r="H1637" s="131">
        <v>49</v>
      </c>
      <c r="I1637" s="35">
        <v>0.02</v>
      </c>
      <c r="J1637" s="126">
        <f t="shared" si="50"/>
        <v>48.019999999999996</v>
      </c>
    </row>
    <row r="1638" spans="1:10" ht="15.75">
      <c r="A1638" s="33">
        <f t="shared" si="51"/>
        <v>1634</v>
      </c>
      <c r="B1638" s="33" t="s">
        <v>208</v>
      </c>
      <c r="C1638" s="33" t="s">
        <v>3096</v>
      </c>
      <c r="D1638" s="104" t="s">
        <v>3097</v>
      </c>
      <c r="E1638" s="33" t="s">
        <v>211</v>
      </c>
      <c r="F1638" s="33"/>
      <c r="G1638" s="33" t="s">
        <v>212</v>
      </c>
      <c r="H1638" s="131">
        <v>399</v>
      </c>
      <c r="I1638" s="35">
        <v>0.02</v>
      </c>
      <c r="J1638" s="126">
        <f t="shared" si="50"/>
        <v>391.02</v>
      </c>
    </row>
    <row r="1639" spans="1:10" ht="31.5">
      <c r="A1639" s="33">
        <f t="shared" si="51"/>
        <v>1635</v>
      </c>
      <c r="B1639" s="33" t="s">
        <v>208</v>
      </c>
      <c r="C1639" s="33" t="s">
        <v>3098</v>
      </c>
      <c r="D1639" s="104" t="s">
        <v>3099</v>
      </c>
      <c r="E1639" s="33" t="s">
        <v>211</v>
      </c>
      <c r="F1639" s="33"/>
      <c r="G1639" s="33" t="s">
        <v>212</v>
      </c>
      <c r="H1639" s="131">
        <v>249</v>
      </c>
      <c r="I1639" s="35">
        <v>0.02</v>
      </c>
      <c r="J1639" s="126">
        <f t="shared" si="50"/>
        <v>244.01999999999998</v>
      </c>
    </row>
    <row r="1640" spans="1:10" ht="15.75">
      <c r="A1640" s="33">
        <f t="shared" si="51"/>
        <v>1636</v>
      </c>
      <c r="B1640" s="33" t="s">
        <v>208</v>
      </c>
      <c r="C1640" s="33" t="s">
        <v>3100</v>
      </c>
      <c r="D1640" s="104" t="s">
        <v>3101</v>
      </c>
      <c r="E1640" s="33" t="s">
        <v>211</v>
      </c>
      <c r="F1640" s="33"/>
      <c r="G1640" s="33" t="s">
        <v>212</v>
      </c>
      <c r="H1640" s="131">
        <v>299</v>
      </c>
      <c r="I1640" s="35">
        <v>0.02</v>
      </c>
      <c r="J1640" s="126">
        <f t="shared" si="50"/>
        <v>293.02</v>
      </c>
    </row>
    <row r="1641" spans="1:10" ht="47.25">
      <c r="A1641" s="33">
        <f t="shared" si="51"/>
        <v>1637</v>
      </c>
      <c r="B1641" s="33" t="s">
        <v>208</v>
      </c>
      <c r="C1641" s="33" t="s">
        <v>3102</v>
      </c>
      <c r="D1641" s="104" t="s">
        <v>3103</v>
      </c>
      <c r="E1641" s="33" t="s">
        <v>211</v>
      </c>
      <c r="F1641" s="33"/>
      <c r="G1641" s="33" t="s">
        <v>212</v>
      </c>
      <c r="H1641" s="131">
        <v>139</v>
      </c>
      <c r="I1641" s="35">
        <v>0.02</v>
      </c>
      <c r="J1641" s="126">
        <f t="shared" si="50"/>
        <v>136.22</v>
      </c>
    </row>
    <row r="1642" spans="1:10" ht="15.75">
      <c r="A1642" s="33">
        <f t="shared" si="51"/>
        <v>1638</v>
      </c>
      <c r="B1642" s="33" t="s">
        <v>208</v>
      </c>
      <c r="C1642" s="33" t="s">
        <v>3104</v>
      </c>
      <c r="D1642" s="104" t="s">
        <v>3105</v>
      </c>
      <c r="E1642" s="33" t="s">
        <v>211</v>
      </c>
      <c r="F1642" s="33"/>
      <c r="G1642" s="33" t="s">
        <v>212</v>
      </c>
      <c r="H1642" s="131">
        <v>59</v>
      </c>
      <c r="I1642" s="35">
        <v>0.02</v>
      </c>
      <c r="J1642" s="126">
        <f t="shared" si="50"/>
        <v>57.82</v>
      </c>
    </row>
    <row r="1643" spans="1:10" ht="31.5">
      <c r="A1643" s="33">
        <f t="shared" si="51"/>
        <v>1639</v>
      </c>
      <c r="B1643" s="33" t="s">
        <v>208</v>
      </c>
      <c r="C1643" s="33" t="s">
        <v>3106</v>
      </c>
      <c r="D1643" s="104" t="s">
        <v>3107</v>
      </c>
      <c r="E1643" s="33" t="s">
        <v>211</v>
      </c>
      <c r="F1643" s="33"/>
      <c r="G1643" s="33" t="s">
        <v>212</v>
      </c>
      <c r="H1643" s="131">
        <v>24</v>
      </c>
      <c r="I1643" s="35">
        <v>0.02</v>
      </c>
      <c r="J1643" s="126">
        <f t="shared" si="50"/>
        <v>23.52</v>
      </c>
    </row>
    <row r="1644" spans="1:10" ht="31.5">
      <c r="A1644" s="33">
        <f t="shared" si="51"/>
        <v>1640</v>
      </c>
      <c r="B1644" s="33" t="s">
        <v>208</v>
      </c>
      <c r="C1644" s="33" t="s">
        <v>3108</v>
      </c>
      <c r="D1644" s="104" t="s">
        <v>3109</v>
      </c>
      <c r="E1644" s="33" t="s">
        <v>211</v>
      </c>
      <c r="F1644" s="33"/>
      <c r="G1644" s="33" t="s">
        <v>212</v>
      </c>
      <c r="H1644" s="131">
        <v>9</v>
      </c>
      <c r="I1644" s="35">
        <v>0.02</v>
      </c>
      <c r="J1644" s="126">
        <f t="shared" si="50"/>
        <v>8.82</v>
      </c>
    </row>
    <row r="1645" spans="1:10" ht="31.5">
      <c r="A1645" s="33">
        <f t="shared" si="51"/>
        <v>1641</v>
      </c>
      <c r="B1645" s="33" t="s">
        <v>208</v>
      </c>
      <c r="C1645" s="33" t="s">
        <v>3110</v>
      </c>
      <c r="D1645" s="104" t="s">
        <v>3111</v>
      </c>
      <c r="E1645" s="33" t="s">
        <v>211</v>
      </c>
      <c r="F1645" s="33"/>
      <c r="G1645" s="33" t="s">
        <v>212</v>
      </c>
      <c r="H1645" s="131">
        <v>19</v>
      </c>
      <c r="I1645" s="35">
        <v>0.02</v>
      </c>
      <c r="J1645" s="126">
        <f t="shared" si="50"/>
        <v>18.62</v>
      </c>
    </row>
    <row r="1646" spans="1:10" ht="47.25">
      <c r="A1646" s="33">
        <f t="shared" si="51"/>
        <v>1642</v>
      </c>
      <c r="B1646" s="33" t="s">
        <v>208</v>
      </c>
      <c r="C1646" s="33" t="s">
        <v>3112</v>
      </c>
      <c r="D1646" s="104" t="s">
        <v>3113</v>
      </c>
      <c r="E1646" s="33" t="s">
        <v>211</v>
      </c>
      <c r="F1646" s="33"/>
      <c r="G1646" s="33" t="s">
        <v>212</v>
      </c>
      <c r="H1646" s="131">
        <v>9</v>
      </c>
      <c r="I1646" s="35">
        <v>0.02</v>
      </c>
      <c r="J1646" s="126">
        <f t="shared" si="50"/>
        <v>8.82</v>
      </c>
    </row>
    <row r="1647" spans="1:10" ht="15.75">
      <c r="A1647" s="33">
        <f t="shared" si="51"/>
        <v>1643</v>
      </c>
      <c r="B1647" s="33" t="s">
        <v>208</v>
      </c>
      <c r="C1647" s="33" t="s">
        <v>3114</v>
      </c>
      <c r="D1647" s="104" t="s">
        <v>3115</v>
      </c>
      <c r="E1647" s="33" t="s">
        <v>211</v>
      </c>
      <c r="F1647" s="33"/>
      <c r="G1647" s="33" t="s">
        <v>212</v>
      </c>
      <c r="H1647" s="131">
        <v>49</v>
      </c>
      <c r="I1647" s="35">
        <v>0.02</v>
      </c>
      <c r="J1647" s="126">
        <f t="shared" si="50"/>
        <v>48.019999999999996</v>
      </c>
    </row>
    <row r="1648" spans="1:10" ht="47.25">
      <c r="A1648" s="33">
        <f t="shared" si="51"/>
        <v>1644</v>
      </c>
      <c r="B1648" s="33" t="s">
        <v>208</v>
      </c>
      <c r="C1648" s="33" t="s">
        <v>3116</v>
      </c>
      <c r="D1648" s="104" t="s">
        <v>3117</v>
      </c>
      <c r="E1648" s="33" t="s">
        <v>211</v>
      </c>
      <c r="F1648" s="33"/>
      <c r="G1648" s="33" t="s">
        <v>212</v>
      </c>
      <c r="H1648" s="131">
        <v>10</v>
      </c>
      <c r="I1648" s="35">
        <v>0.02</v>
      </c>
      <c r="J1648" s="126">
        <f t="shared" si="50"/>
        <v>9.8000000000000007</v>
      </c>
    </row>
    <row r="1649" spans="1:10" ht="15.75">
      <c r="A1649" s="33">
        <f t="shared" si="51"/>
        <v>1645</v>
      </c>
      <c r="B1649" s="33" t="s">
        <v>208</v>
      </c>
      <c r="C1649" s="33" t="s">
        <v>3118</v>
      </c>
      <c r="D1649" s="104" t="s">
        <v>3119</v>
      </c>
      <c r="E1649" s="33" t="s">
        <v>211</v>
      </c>
      <c r="F1649" s="33"/>
      <c r="G1649" s="33" t="s">
        <v>212</v>
      </c>
      <c r="H1649" s="131">
        <v>139</v>
      </c>
      <c r="I1649" s="35">
        <v>0.02</v>
      </c>
      <c r="J1649" s="126">
        <f t="shared" si="50"/>
        <v>136.22</v>
      </c>
    </row>
    <row r="1650" spans="1:10" ht="15.75">
      <c r="A1650" s="33">
        <f t="shared" si="51"/>
        <v>1646</v>
      </c>
      <c r="B1650" s="33" t="s">
        <v>208</v>
      </c>
      <c r="C1650" s="33" t="s">
        <v>3120</v>
      </c>
      <c r="D1650" s="104" t="s">
        <v>3119</v>
      </c>
      <c r="E1650" s="33" t="s">
        <v>211</v>
      </c>
      <c r="F1650" s="33"/>
      <c r="G1650" s="33" t="s">
        <v>212</v>
      </c>
      <c r="H1650" s="131">
        <v>179</v>
      </c>
      <c r="I1650" s="35">
        <v>0.02</v>
      </c>
      <c r="J1650" s="126">
        <f t="shared" si="50"/>
        <v>175.42</v>
      </c>
    </row>
    <row r="1651" spans="1:10" ht="15.75">
      <c r="A1651" s="33">
        <f t="shared" si="51"/>
        <v>1647</v>
      </c>
      <c r="B1651" s="33" t="s">
        <v>208</v>
      </c>
      <c r="C1651" s="33" t="s">
        <v>3121</v>
      </c>
      <c r="D1651" s="104" t="s">
        <v>3122</v>
      </c>
      <c r="E1651" s="33" t="s">
        <v>211</v>
      </c>
      <c r="F1651" s="33"/>
      <c r="G1651" s="33" t="s">
        <v>212</v>
      </c>
      <c r="H1651" s="131">
        <v>149</v>
      </c>
      <c r="I1651" s="35">
        <v>0.02</v>
      </c>
      <c r="J1651" s="126">
        <f t="shared" si="50"/>
        <v>146.02000000000001</v>
      </c>
    </row>
    <row r="1652" spans="1:10" ht="47.25">
      <c r="A1652" s="33">
        <f t="shared" si="51"/>
        <v>1648</v>
      </c>
      <c r="B1652" s="33" t="s">
        <v>208</v>
      </c>
      <c r="C1652" s="33" t="s">
        <v>3123</v>
      </c>
      <c r="D1652" s="104" t="s">
        <v>3124</v>
      </c>
      <c r="E1652" s="33" t="s">
        <v>211</v>
      </c>
      <c r="F1652" s="33"/>
      <c r="G1652" s="33" t="s">
        <v>212</v>
      </c>
      <c r="H1652" s="131">
        <v>10</v>
      </c>
      <c r="I1652" s="35">
        <v>0.02</v>
      </c>
      <c r="J1652" s="126">
        <f t="shared" si="50"/>
        <v>9.8000000000000007</v>
      </c>
    </row>
    <row r="1653" spans="1:10" ht="15.75">
      <c r="A1653" s="33">
        <f t="shared" si="51"/>
        <v>1649</v>
      </c>
      <c r="B1653" s="33" t="s">
        <v>208</v>
      </c>
      <c r="C1653" s="33" t="s">
        <v>3125</v>
      </c>
      <c r="D1653" s="104" t="s">
        <v>3126</v>
      </c>
      <c r="E1653" s="33" t="s">
        <v>211</v>
      </c>
      <c r="F1653" s="33"/>
      <c r="G1653" s="33" t="s">
        <v>212</v>
      </c>
      <c r="H1653" s="131">
        <v>49</v>
      </c>
      <c r="I1653" s="35">
        <v>0.02</v>
      </c>
      <c r="J1653" s="126">
        <f t="shared" si="50"/>
        <v>48.019999999999996</v>
      </c>
    </row>
    <row r="1654" spans="1:10" ht="15.75">
      <c r="A1654" s="33">
        <f t="shared" si="51"/>
        <v>1650</v>
      </c>
      <c r="B1654" s="33" t="s">
        <v>208</v>
      </c>
      <c r="C1654" s="33" t="s">
        <v>3127</v>
      </c>
      <c r="D1654" s="104" t="s">
        <v>3128</v>
      </c>
      <c r="E1654" s="33" t="s">
        <v>211</v>
      </c>
      <c r="F1654" s="33"/>
      <c r="G1654" s="33" t="s">
        <v>212</v>
      </c>
      <c r="H1654" s="131">
        <v>399</v>
      </c>
      <c r="I1654" s="35">
        <v>0.02</v>
      </c>
      <c r="J1654" s="126">
        <f t="shared" si="50"/>
        <v>391.02</v>
      </c>
    </row>
    <row r="1655" spans="1:10" ht="63">
      <c r="A1655" s="33">
        <f t="shared" si="51"/>
        <v>1651</v>
      </c>
      <c r="B1655" s="33" t="s">
        <v>208</v>
      </c>
      <c r="C1655" s="33" t="s">
        <v>3129</v>
      </c>
      <c r="D1655" s="104" t="s">
        <v>3130</v>
      </c>
      <c r="E1655" s="33" t="s">
        <v>211</v>
      </c>
      <c r="F1655" s="33"/>
      <c r="G1655" s="33" t="s">
        <v>212</v>
      </c>
      <c r="H1655" s="131">
        <v>119</v>
      </c>
      <c r="I1655" s="35">
        <v>0.02</v>
      </c>
      <c r="J1655" s="126">
        <f t="shared" si="50"/>
        <v>116.62</v>
      </c>
    </row>
    <row r="1656" spans="1:10" ht="15.75">
      <c r="A1656" s="33">
        <f t="shared" si="51"/>
        <v>1652</v>
      </c>
      <c r="B1656" s="33" t="s">
        <v>208</v>
      </c>
      <c r="C1656" s="33" t="s">
        <v>3131</v>
      </c>
      <c r="D1656" s="104" t="s">
        <v>3132</v>
      </c>
      <c r="E1656" s="33" t="s">
        <v>211</v>
      </c>
      <c r="F1656" s="33"/>
      <c r="G1656" s="33" t="s">
        <v>212</v>
      </c>
      <c r="H1656" s="131">
        <v>18</v>
      </c>
      <c r="I1656" s="35">
        <v>0.02</v>
      </c>
      <c r="J1656" s="126">
        <f t="shared" si="50"/>
        <v>17.64</v>
      </c>
    </row>
    <row r="1657" spans="1:10" ht="31.5">
      <c r="A1657" s="33">
        <f t="shared" si="51"/>
        <v>1653</v>
      </c>
      <c r="B1657" s="33" t="s">
        <v>208</v>
      </c>
      <c r="C1657" s="33" t="s">
        <v>3133</v>
      </c>
      <c r="D1657" s="104" t="s">
        <v>3134</v>
      </c>
      <c r="E1657" s="33" t="s">
        <v>211</v>
      </c>
      <c r="F1657" s="33"/>
      <c r="G1657" s="33" t="s">
        <v>212</v>
      </c>
      <c r="H1657" s="131">
        <v>169</v>
      </c>
      <c r="I1657" s="35">
        <v>0.02</v>
      </c>
      <c r="J1657" s="126">
        <f t="shared" si="50"/>
        <v>165.62</v>
      </c>
    </row>
    <row r="1658" spans="1:10" ht="15.75">
      <c r="A1658" s="33">
        <f t="shared" si="51"/>
        <v>1654</v>
      </c>
      <c r="B1658" s="33" t="s">
        <v>208</v>
      </c>
      <c r="C1658" s="33" t="s">
        <v>3135</v>
      </c>
      <c r="D1658" s="104" t="s">
        <v>3136</v>
      </c>
      <c r="E1658" s="33" t="s">
        <v>211</v>
      </c>
      <c r="F1658" s="33"/>
      <c r="G1658" s="33" t="s">
        <v>212</v>
      </c>
      <c r="H1658" s="131">
        <v>999</v>
      </c>
      <c r="I1658" s="35">
        <v>0.02</v>
      </c>
      <c r="J1658" s="126">
        <f t="shared" si="50"/>
        <v>979.02</v>
      </c>
    </row>
    <row r="1659" spans="1:10" ht="15.75">
      <c r="A1659" s="33">
        <f t="shared" si="51"/>
        <v>1655</v>
      </c>
      <c r="B1659" s="33" t="s">
        <v>208</v>
      </c>
      <c r="C1659" s="33" t="s">
        <v>3137</v>
      </c>
      <c r="D1659" s="104" t="s">
        <v>3138</v>
      </c>
      <c r="E1659" s="33" t="s">
        <v>211</v>
      </c>
      <c r="F1659" s="33"/>
      <c r="G1659" s="33" t="s">
        <v>212</v>
      </c>
      <c r="H1659" s="131">
        <v>215</v>
      </c>
      <c r="I1659" s="35">
        <v>0.02</v>
      </c>
      <c r="J1659" s="126">
        <f t="shared" si="50"/>
        <v>210.7</v>
      </c>
    </row>
    <row r="1660" spans="1:10" ht="15.75">
      <c r="A1660" s="33">
        <f t="shared" si="51"/>
        <v>1656</v>
      </c>
      <c r="B1660" s="33" t="s">
        <v>208</v>
      </c>
      <c r="C1660" s="33" t="s">
        <v>3139</v>
      </c>
      <c r="D1660" s="104" t="s">
        <v>3140</v>
      </c>
      <c r="E1660" s="33" t="s">
        <v>211</v>
      </c>
      <c r="F1660" s="33"/>
      <c r="G1660" s="33" t="s">
        <v>212</v>
      </c>
      <c r="H1660" s="131">
        <v>131</v>
      </c>
      <c r="I1660" s="35">
        <v>0.02</v>
      </c>
      <c r="J1660" s="126">
        <f t="shared" si="50"/>
        <v>128.38</v>
      </c>
    </row>
    <row r="1661" spans="1:10" ht="15.75">
      <c r="A1661" s="33">
        <f t="shared" si="51"/>
        <v>1657</v>
      </c>
      <c r="B1661" s="33" t="s">
        <v>208</v>
      </c>
      <c r="C1661" s="33" t="s">
        <v>3141</v>
      </c>
      <c r="D1661" s="104" t="s">
        <v>3142</v>
      </c>
      <c r="E1661" s="33" t="s">
        <v>211</v>
      </c>
      <c r="F1661" s="33"/>
      <c r="G1661" s="33" t="s">
        <v>212</v>
      </c>
      <c r="H1661" s="131">
        <v>96</v>
      </c>
      <c r="I1661" s="35">
        <v>0.02</v>
      </c>
      <c r="J1661" s="126">
        <f t="shared" si="50"/>
        <v>94.08</v>
      </c>
    </row>
    <row r="1662" spans="1:10" ht="15.75">
      <c r="A1662" s="33">
        <f t="shared" si="51"/>
        <v>1658</v>
      </c>
      <c r="B1662" s="33" t="s">
        <v>208</v>
      </c>
      <c r="C1662" s="33" t="s">
        <v>3143</v>
      </c>
      <c r="D1662" s="104" t="s">
        <v>3144</v>
      </c>
      <c r="E1662" s="33" t="s">
        <v>211</v>
      </c>
      <c r="F1662" s="33"/>
      <c r="G1662" s="33" t="s">
        <v>212</v>
      </c>
      <c r="H1662" s="131">
        <v>99</v>
      </c>
      <c r="I1662" s="35">
        <v>0.02</v>
      </c>
      <c r="J1662" s="126">
        <f t="shared" si="50"/>
        <v>97.02</v>
      </c>
    </row>
    <row r="1663" spans="1:10" ht="15.75">
      <c r="A1663" s="33">
        <f t="shared" si="51"/>
        <v>1659</v>
      </c>
      <c r="B1663" s="33" t="s">
        <v>208</v>
      </c>
      <c r="C1663" s="33" t="s">
        <v>3145</v>
      </c>
      <c r="D1663" s="104" t="s">
        <v>3146</v>
      </c>
      <c r="E1663" s="33" t="s">
        <v>211</v>
      </c>
      <c r="F1663" s="33"/>
      <c r="G1663" s="33" t="s">
        <v>212</v>
      </c>
      <c r="H1663" s="131">
        <v>24</v>
      </c>
      <c r="I1663" s="35">
        <v>0.02</v>
      </c>
      <c r="J1663" s="126">
        <f t="shared" si="50"/>
        <v>23.52</v>
      </c>
    </row>
    <row r="1664" spans="1:10" ht="31.5">
      <c r="A1664" s="33">
        <f t="shared" si="51"/>
        <v>1660</v>
      </c>
      <c r="B1664" s="33" t="s">
        <v>208</v>
      </c>
      <c r="C1664" s="33" t="s">
        <v>3147</v>
      </c>
      <c r="D1664" s="104" t="s">
        <v>3148</v>
      </c>
      <c r="E1664" s="33" t="s">
        <v>211</v>
      </c>
      <c r="F1664" s="33"/>
      <c r="G1664" s="33" t="s">
        <v>212</v>
      </c>
      <c r="H1664" s="131">
        <v>39</v>
      </c>
      <c r="I1664" s="35">
        <v>0.02</v>
      </c>
      <c r="J1664" s="126">
        <f t="shared" si="50"/>
        <v>38.22</v>
      </c>
    </row>
    <row r="1665" spans="1:10" ht="31.5">
      <c r="A1665" s="33">
        <f t="shared" si="51"/>
        <v>1661</v>
      </c>
      <c r="B1665" s="33" t="s">
        <v>208</v>
      </c>
      <c r="C1665" s="33" t="s">
        <v>3149</v>
      </c>
      <c r="D1665" s="104" t="s">
        <v>3150</v>
      </c>
      <c r="E1665" s="33" t="s">
        <v>211</v>
      </c>
      <c r="F1665" s="33"/>
      <c r="G1665" s="33" t="s">
        <v>212</v>
      </c>
      <c r="H1665" s="131">
        <v>39</v>
      </c>
      <c r="I1665" s="35">
        <v>0.02</v>
      </c>
      <c r="J1665" s="126">
        <f t="shared" si="50"/>
        <v>38.22</v>
      </c>
    </row>
    <row r="1666" spans="1:10" ht="15.75">
      <c r="A1666" s="33">
        <f t="shared" si="51"/>
        <v>1662</v>
      </c>
      <c r="B1666" s="33" t="s">
        <v>208</v>
      </c>
      <c r="C1666" s="33" t="s">
        <v>3151</v>
      </c>
      <c r="D1666" s="104" t="s">
        <v>3152</v>
      </c>
      <c r="E1666" s="33" t="s">
        <v>211</v>
      </c>
      <c r="F1666" s="33"/>
      <c r="G1666" s="33" t="s">
        <v>212</v>
      </c>
      <c r="H1666" s="131">
        <v>329</v>
      </c>
      <c r="I1666" s="35">
        <v>0.02</v>
      </c>
      <c r="J1666" s="126">
        <f t="shared" si="50"/>
        <v>322.42</v>
      </c>
    </row>
    <row r="1667" spans="1:10" ht="15.75">
      <c r="A1667" s="33">
        <f t="shared" si="51"/>
        <v>1663</v>
      </c>
      <c r="B1667" s="33" t="s">
        <v>208</v>
      </c>
      <c r="C1667" s="33" t="s">
        <v>3153</v>
      </c>
      <c r="D1667" s="104" t="s">
        <v>3154</v>
      </c>
      <c r="E1667" s="33" t="s">
        <v>211</v>
      </c>
      <c r="F1667" s="33"/>
      <c r="G1667" s="33" t="s">
        <v>212</v>
      </c>
      <c r="H1667" s="131">
        <v>329</v>
      </c>
      <c r="I1667" s="35">
        <v>0.02</v>
      </c>
      <c r="J1667" s="126">
        <f t="shared" si="50"/>
        <v>322.42</v>
      </c>
    </row>
    <row r="1668" spans="1:10" ht="15.75">
      <c r="A1668" s="33">
        <f t="shared" si="51"/>
        <v>1664</v>
      </c>
      <c r="B1668" s="33" t="s">
        <v>208</v>
      </c>
      <c r="C1668" s="33" t="s">
        <v>3155</v>
      </c>
      <c r="D1668" s="104" t="s">
        <v>3156</v>
      </c>
      <c r="E1668" s="33" t="s">
        <v>211</v>
      </c>
      <c r="F1668" s="33"/>
      <c r="G1668" s="33" t="s">
        <v>212</v>
      </c>
      <c r="H1668" s="131">
        <v>49</v>
      </c>
      <c r="I1668" s="35">
        <v>0.02</v>
      </c>
      <c r="J1668" s="126">
        <f t="shared" si="50"/>
        <v>48.019999999999996</v>
      </c>
    </row>
    <row r="1669" spans="1:10" ht="47.25">
      <c r="A1669" s="33">
        <f t="shared" si="51"/>
        <v>1665</v>
      </c>
      <c r="B1669" s="33" t="s">
        <v>208</v>
      </c>
      <c r="C1669" s="33" t="s">
        <v>3157</v>
      </c>
      <c r="D1669" s="104" t="s">
        <v>3158</v>
      </c>
      <c r="E1669" s="33" t="s">
        <v>211</v>
      </c>
      <c r="F1669" s="33"/>
      <c r="G1669" s="33" t="s">
        <v>212</v>
      </c>
      <c r="H1669" s="131">
        <v>99</v>
      </c>
      <c r="I1669" s="35">
        <v>0.02</v>
      </c>
      <c r="J1669" s="126">
        <f t="shared" si="50"/>
        <v>97.02</v>
      </c>
    </row>
    <row r="1670" spans="1:10" ht="63">
      <c r="A1670" s="33">
        <f t="shared" si="51"/>
        <v>1666</v>
      </c>
      <c r="B1670" s="33" t="s">
        <v>208</v>
      </c>
      <c r="C1670" s="33" t="s">
        <v>3159</v>
      </c>
      <c r="D1670" s="104" t="s">
        <v>3160</v>
      </c>
      <c r="E1670" s="33" t="s">
        <v>211</v>
      </c>
      <c r="F1670" s="33"/>
      <c r="G1670" s="33" t="s">
        <v>212</v>
      </c>
      <c r="H1670" s="131">
        <v>59</v>
      </c>
      <c r="I1670" s="35">
        <v>0.02</v>
      </c>
      <c r="J1670" s="126">
        <f t="shared" ref="J1670:J1733" si="52">H1670*(1-I1670)</f>
        <v>57.82</v>
      </c>
    </row>
    <row r="1671" spans="1:10" ht="15.75">
      <c r="A1671" s="33">
        <f t="shared" ref="A1671:A1734" si="53">A1670+1</f>
        <v>1667</v>
      </c>
      <c r="B1671" s="33" t="s">
        <v>208</v>
      </c>
      <c r="C1671" s="33" t="s">
        <v>3161</v>
      </c>
      <c r="D1671" s="104" t="s">
        <v>3162</v>
      </c>
      <c r="E1671" s="33" t="s">
        <v>211</v>
      </c>
      <c r="F1671" s="33"/>
      <c r="G1671" s="33" t="s">
        <v>212</v>
      </c>
      <c r="H1671" s="131">
        <v>29</v>
      </c>
      <c r="I1671" s="35">
        <v>0.02</v>
      </c>
      <c r="J1671" s="126">
        <f t="shared" si="52"/>
        <v>28.419999999999998</v>
      </c>
    </row>
    <row r="1672" spans="1:10" ht="15.75">
      <c r="A1672" s="33">
        <f t="shared" si="53"/>
        <v>1668</v>
      </c>
      <c r="B1672" s="33" t="s">
        <v>208</v>
      </c>
      <c r="C1672" s="33" t="s">
        <v>3163</v>
      </c>
      <c r="D1672" s="104" t="s">
        <v>3164</v>
      </c>
      <c r="E1672" s="33" t="s">
        <v>211</v>
      </c>
      <c r="F1672" s="33"/>
      <c r="G1672" s="33" t="s">
        <v>212</v>
      </c>
      <c r="H1672" s="131">
        <v>29</v>
      </c>
      <c r="I1672" s="35">
        <v>0.02</v>
      </c>
      <c r="J1672" s="126">
        <f t="shared" si="52"/>
        <v>28.419999999999998</v>
      </c>
    </row>
    <row r="1673" spans="1:10" ht="15.75">
      <c r="A1673" s="33">
        <f t="shared" si="53"/>
        <v>1669</v>
      </c>
      <c r="B1673" s="33" t="s">
        <v>208</v>
      </c>
      <c r="C1673" s="33" t="s">
        <v>3165</v>
      </c>
      <c r="D1673" s="104" t="s">
        <v>3166</v>
      </c>
      <c r="E1673" s="33" t="s">
        <v>211</v>
      </c>
      <c r="F1673" s="33"/>
      <c r="G1673" s="33" t="s">
        <v>212</v>
      </c>
      <c r="H1673" s="131">
        <v>24</v>
      </c>
      <c r="I1673" s="35">
        <v>0.02</v>
      </c>
      <c r="J1673" s="126">
        <f t="shared" si="52"/>
        <v>23.52</v>
      </c>
    </row>
    <row r="1674" spans="1:10" ht="15.75">
      <c r="A1674" s="33">
        <f t="shared" si="53"/>
        <v>1670</v>
      </c>
      <c r="B1674" s="33" t="s">
        <v>208</v>
      </c>
      <c r="C1674" s="33" t="s">
        <v>3167</v>
      </c>
      <c r="D1674" s="104" t="s">
        <v>3168</v>
      </c>
      <c r="E1674" s="33" t="s">
        <v>211</v>
      </c>
      <c r="F1674" s="33"/>
      <c r="G1674" s="33" t="s">
        <v>212</v>
      </c>
      <c r="H1674" s="131">
        <v>29</v>
      </c>
      <c r="I1674" s="35">
        <v>0.02</v>
      </c>
      <c r="J1674" s="126">
        <f t="shared" si="52"/>
        <v>28.419999999999998</v>
      </c>
    </row>
    <row r="1675" spans="1:10" ht="15.75">
      <c r="A1675" s="33">
        <f t="shared" si="53"/>
        <v>1671</v>
      </c>
      <c r="B1675" s="33" t="s">
        <v>208</v>
      </c>
      <c r="C1675" s="33" t="s">
        <v>3169</v>
      </c>
      <c r="D1675" s="104" t="s">
        <v>3170</v>
      </c>
      <c r="E1675" s="33" t="s">
        <v>211</v>
      </c>
      <c r="F1675" s="33"/>
      <c r="G1675" s="33" t="s">
        <v>212</v>
      </c>
      <c r="H1675" s="131">
        <v>29</v>
      </c>
      <c r="I1675" s="35">
        <v>0.02</v>
      </c>
      <c r="J1675" s="126">
        <f t="shared" si="52"/>
        <v>28.419999999999998</v>
      </c>
    </row>
    <row r="1676" spans="1:10" ht="15.75">
      <c r="A1676" s="33">
        <f t="shared" si="53"/>
        <v>1672</v>
      </c>
      <c r="B1676" s="33" t="s">
        <v>208</v>
      </c>
      <c r="C1676" s="33" t="s">
        <v>3171</v>
      </c>
      <c r="D1676" s="104" t="s">
        <v>3172</v>
      </c>
      <c r="E1676" s="33" t="s">
        <v>211</v>
      </c>
      <c r="F1676" s="33"/>
      <c r="G1676" s="33" t="s">
        <v>212</v>
      </c>
      <c r="H1676" s="131">
        <v>39</v>
      </c>
      <c r="I1676" s="35">
        <v>0.02</v>
      </c>
      <c r="J1676" s="126">
        <f t="shared" si="52"/>
        <v>38.22</v>
      </c>
    </row>
    <row r="1677" spans="1:10" ht="15.75">
      <c r="A1677" s="33">
        <f t="shared" si="53"/>
        <v>1673</v>
      </c>
      <c r="B1677" s="33" t="s">
        <v>208</v>
      </c>
      <c r="C1677" s="33" t="s">
        <v>3173</v>
      </c>
      <c r="D1677" s="104" t="s">
        <v>3174</v>
      </c>
      <c r="E1677" s="33" t="s">
        <v>211</v>
      </c>
      <c r="F1677" s="33"/>
      <c r="G1677" s="33" t="s">
        <v>212</v>
      </c>
      <c r="H1677" s="131">
        <v>293</v>
      </c>
      <c r="I1677" s="35">
        <v>0.02</v>
      </c>
      <c r="J1677" s="126">
        <f t="shared" si="52"/>
        <v>287.14</v>
      </c>
    </row>
    <row r="1678" spans="1:10" ht="31.5">
      <c r="A1678" s="33">
        <f t="shared" si="53"/>
        <v>1674</v>
      </c>
      <c r="B1678" s="33" t="s">
        <v>208</v>
      </c>
      <c r="C1678" s="33" t="s">
        <v>3175</v>
      </c>
      <c r="D1678" s="104" t="s">
        <v>3176</v>
      </c>
      <c r="E1678" s="33" t="s">
        <v>211</v>
      </c>
      <c r="F1678" s="33"/>
      <c r="G1678" s="33" t="s">
        <v>212</v>
      </c>
      <c r="H1678" s="131">
        <v>35</v>
      </c>
      <c r="I1678" s="35">
        <v>0.02</v>
      </c>
      <c r="J1678" s="126">
        <f t="shared" si="52"/>
        <v>34.299999999999997</v>
      </c>
    </row>
    <row r="1679" spans="1:10" ht="63">
      <c r="A1679" s="33">
        <f t="shared" si="53"/>
        <v>1675</v>
      </c>
      <c r="B1679" s="33" t="s">
        <v>208</v>
      </c>
      <c r="C1679" s="33" t="s">
        <v>3177</v>
      </c>
      <c r="D1679" s="104" t="s">
        <v>3178</v>
      </c>
      <c r="E1679" s="33" t="s">
        <v>211</v>
      </c>
      <c r="F1679" s="33"/>
      <c r="G1679" s="33" t="s">
        <v>212</v>
      </c>
      <c r="H1679" s="131">
        <v>25</v>
      </c>
      <c r="I1679" s="35">
        <v>0.02</v>
      </c>
      <c r="J1679" s="126">
        <f t="shared" si="52"/>
        <v>24.5</v>
      </c>
    </row>
    <row r="1680" spans="1:10" ht="31.5">
      <c r="A1680" s="33">
        <f t="shared" si="53"/>
        <v>1676</v>
      </c>
      <c r="B1680" s="33" t="s">
        <v>208</v>
      </c>
      <c r="C1680" s="33" t="s">
        <v>3179</v>
      </c>
      <c r="D1680" s="104" t="s">
        <v>3180</v>
      </c>
      <c r="E1680" s="33" t="s">
        <v>211</v>
      </c>
      <c r="F1680" s="33"/>
      <c r="G1680" s="33" t="s">
        <v>212</v>
      </c>
      <c r="H1680" s="131">
        <v>25</v>
      </c>
      <c r="I1680" s="35">
        <v>0.02</v>
      </c>
      <c r="J1680" s="126">
        <f t="shared" si="52"/>
        <v>24.5</v>
      </c>
    </row>
    <row r="1681" spans="1:10" ht="31.5">
      <c r="A1681" s="33">
        <f t="shared" si="53"/>
        <v>1677</v>
      </c>
      <c r="B1681" s="33" t="s">
        <v>208</v>
      </c>
      <c r="C1681" s="33" t="s">
        <v>3181</v>
      </c>
      <c r="D1681" s="104" t="s">
        <v>3182</v>
      </c>
      <c r="E1681" s="33" t="s">
        <v>211</v>
      </c>
      <c r="F1681" s="33"/>
      <c r="G1681" s="33" t="s">
        <v>212</v>
      </c>
      <c r="H1681" s="131">
        <v>24</v>
      </c>
      <c r="I1681" s="35">
        <v>0.02</v>
      </c>
      <c r="J1681" s="126">
        <f t="shared" si="52"/>
        <v>23.52</v>
      </c>
    </row>
    <row r="1682" spans="1:10" ht="31.5">
      <c r="A1682" s="33">
        <f t="shared" si="53"/>
        <v>1678</v>
      </c>
      <c r="B1682" s="33" t="s">
        <v>208</v>
      </c>
      <c r="C1682" s="33" t="s">
        <v>3183</v>
      </c>
      <c r="D1682" s="104" t="s">
        <v>3184</v>
      </c>
      <c r="E1682" s="33" t="s">
        <v>211</v>
      </c>
      <c r="F1682" s="33"/>
      <c r="G1682" s="33" t="s">
        <v>212</v>
      </c>
      <c r="H1682" s="131">
        <v>20</v>
      </c>
      <c r="I1682" s="35">
        <v>0.02</v>
      </c>
      <c r="J1682" s="126">
        <f t="shared" si="52"/>
        <v>19.600000000000001</v>
      </c>
    </row>
    <row r="1683" spans="1:10" ht="31.5">
      <c r="A1683" s="33">
        <f t="shared" si="53"/>
        <v>1679</v>
      </c>
      <c r="B1683" s="33" t="s">
        <v>208</v>
      </c>
      <c r="C1683" s="33" t="s">
        <v>3185</v>
      </c>
      <c r="D1683" s="104" t="s">
        <v>3186</v>
      </c>
      <c r="E1683" s="33" t="s">
        <v>211</v>
      </c>
      <c r="F1683" s="33"/>
      <c r="G1683" s="33" t="s">
        <v>212</v>
      </c>
      <c r="H1683" s="131">
        <v>18</v>
      </c>
      <c r="I1683" s="35">
        <v>0.02</v>
      </c>
      <c r="J1683" s="126">
        <f t="shared" si="52"/>
        <v>17.64</v>
      </c>
    </row>
    <row r="1684" spans="1:10" ht="15.75">
      <c r="A1684" s="33">
        <f t="shared" si="53"/>
        <v>1680</v>
      </c>
      <c r="B1684" s="33" t="s">
        <v>208</v>
      </c>
      <c r="C1684" s="33" t="s">
        <v>3187</v>
      </c>
      <c r="D1684" s="104" t="s">
        <v>3188</v>
      </c>
      <c r="E1684" s="33" t="s">
        <v>211</v>
      </c>
      <c r="F1684" s="33"/>
      <c r="G1684" s="33" t="s">
        <v>212</v>
      </c>
      <c r="H1684" s="131">
        <v>34</v>
      </c>
      <c r="I1684" s="35">
        <v>0.02</v>
      </c>
      <c r="J1684" s="126">
        <f t="shared" si="52"/>
        <v>33.32</v>
      </c>
    </row>
    <row r="1685" spans="1:10" ht="15.75">
      <c r="A1685" s="33">
        <f t="shared" si="53"/>
        <v>1681</v>
      </c>
      <c r="B1685" s="33" t="s">
        <v>208</v>
      </c>
      <c r="C1685" s="33" t="s">
        <v>3189</v>
      </c>
      <c r="D1685" s="104" t="s">
        <v>3190</v>
      </c>
      <c r="E1685" s="33" t="s">
        <v>211</v>
      </c>
      <c r="F1685" s="33"/>
      <c r="G1685" s="33" t="s">
        <v>212</v>
      </c>
      <c r="H1685" s="131">
        <v>24</v>
      </c>
      <c r="I1685" s="35">
        <v>0.02</v>
      </c>
      <c r="J1685" s="126">
        <f t="shared" si="52"/>
        <v>23.52</v>
      </c>
    </row>
    <row r="1686" spans="1:10" ht="15.75">
      <c r="A1686" s="33">
        <f t="shared" si="53"/>
        <v>1682</v>
      </c>
      <c r="B1686" s="33" t="s">
        <v>208</v>
      </c>
      <c r="C1686" s="33" t="s">
        <v>3191</v>
      </c>
      <c r="D1686" s="104" t="s">
        <v>3192</v>
      </c>
      <c r="E1686" s="33" t="s">
        <v>211</v>
      </c>
      <c r="F1686" s="33"/>
      <c r="G1686" s="33" t="s">
        <v>212</v>
      </c>
      <c r="H1686" s="131">
        <v>24</v>
      </c>
      <c r="I1686" s="35">
        <v>0.02</v>
      </c>
      <c r="J1686" s="126">
        <f t="shared" si="52"/>
        <v>23.52</v>
      </c>
    </row>
    <row r="1687" spans="1:10" ht="63">
      <c r="A1687" s="33">
        <f t="shared" si="53"/>
        <v>1683</v>
      </c>
      <c r="B1687" s="33" t="s">
        <v>208</v>
      </c>
      <c r="C1687" s="33" t="s">
        <v>3193</v>
      </c>
      <c r="D1687" s="104" t="s">
        <v>3194</v>
      </c>
      <c r="E1687" s="33" t="s">
        <v>211</v>
      </c>
      <c r="F1687" s="33"/>
      <c r="G1687" s="33" t="s">
        <v>212</v>
      </c>
      <c r="H1687" s="131">
        <v>39</v>
      </c>
      <c r="I1687" s="35">
        <v>0.02</v>
      </c>
      <c r="J1687" s="126">
        <f t="shared" si="52"/>
        <v>38.22</v>
      </c>
    </row>
    <row r="1688" spans="1:10" ht="31.5">
      <c r="A1688" s="33">
        <f t="shared" si="53"/>
        <v>1684</v>
      </c>
      <c r="B1688" s="33" t="s">
        <v>208</v>
      </c>
      <c r="C1688" s="33" t="s">
        <v>3195</v>
      </c>
      <c r="D1688" s="104" t="s">
        <v>3196</v>
      </c>
      <c r="E1688" s="33" t="s">
        <v>211</v>
      </c>
      <c r="F1688" s="33"/>
      <c r="G1688" s="33" t="s">
        <v>212</v>
      </c>
      <c r="H1688" s="131">
        <v>20</v>
      </c>
      <c r="I1688" s="35">
        <v>0.02</v>
      </c>
      <c r="J1688" s="126">
        <f t="shared" si="52"/>
        <v>19.600000000000001</v>
      </c>
    </row>
    <row r="1689" spans="1:10" ht="31.5">
      <c r="A1689" s="33">
        <f t="shared" si="53"/>
        <v>1685</v>
      </c>
      <c r="B1689" s="33" t="s">
        <v>208</v>
      </c>
      <c r="C1689" s="33" t="s">
        <v>3197</v>
      </c>
      <c r="D1689" s="104" t="s">
        <v>3198</v>
      </c>
      <c r="E1689" s="33" t="s">
        <v>211</v>
      </c>
      <c r="F1689" s="33"/>
      <c r="G1689" s="33" t="s">
        <v>212</v>
      </c>
      <c r="H1689" s="131">
        <v>20</v>
      </c>
      <c r="I1689" s="35">
        <v>0.02</v>
      </c>
      <c r="J1689" s="126">
        <f t="shared" si="52"/>
        <v>19.600000000000001</v>
      </c>
    </row>
    <row r="1690" spans="1:10" ht="31.5">
      <c r="A1690" s="33">
        <f t="shared" si="53"/>
        <v>1686</v>
      </c>
      <c r="B1690" s="33" t="s">
        <v>208</v>
      </c>
      <c r="C1690" s="33" t="s">
        <v>3199</v>
      </c>
      <c r="D1690" s="104" t="s">
        <v>3200</v>
      </c>
      <c r="E1690" s="33" t="s">
        <v>211</v>
      </c>
      <c r="F1690" s="33"/>
      <c r="G1690" s="33" t="s">
        <v>212</v>
      </c>
      <c r="H1690" s="131">
        <v>20</v>
      </c>
      <c r="I1690" s="35">
        <v>0.02</v>
      </c>
      <c r="J1690" s="126">
        <f t="shared" si="52"/>
        <v>19.600000000000001</v>
      </c>
    </row>
    <row r="1691" spans="1:10" ht="31.5">
      <c r="A1691" s="33">
        <f t="shared" si="53"/>
        <v>1687</v>
      </c>
      <c r="B1691" s="33" t="s">
        <v>208</v>
      </c>
      <c r="C1691" s="33" t="s">
        <v>3201</v>
      </c>
      <c r="D1691" s="104" t="s">
        <v>3202</v>
      </c>
      <c r="E1691" s="33" t="s">
        <v>211</v>
      </c>
      <c r="F1691" s="33"/>
      <c r="G1691" s="33" t="s">
        <v>212</v>
      </c>
      <c r="H1691" s="131">
        <v>179</v>
      </c>
      <c r="I1691" s="35">
        <v>0.02</v>
      </c>
      <c r="J1691" s="126">
        <f t="shared" si="52"/>
        <v>175.42</v>
      </c>
    </row>
    <row r="1692" spans="1:10" ht="31.5">
      <c r="A1692" s="33">
        <f t="shared" si="53"/>
        <v>1688</v>
      </c>
      <c r="B1692" s="33" t="s">
        <v>208</v>
      </c>
      <c r="C1692" s="33" t="s">
        <v>3203</v>
      </c>
      <c r="D1692" s="104" t="s">
        <v>3204</v>
      </c>
      <c r="E1692" s="33" t="s">
        <v>211</v>
      </c>
      <c r="F1692" s="33"/>
      <c r="G1692" s="33" t="s">
        <v>212</v>
      </c>
      <c r="H1692" s="131">
        <v>949</v>
      </c>
      <c r="I1692" s="35">
        <v>0.02</v>
      </c>
      <c r="J1692" s="126">
        <f t="shared" si="52"/>
        <v>930.02</v>
      </c>
    </row>
    <row r="1693" spans="1:10" ht="31.5">
      <c r="A1693" s="33">
        <f t="shared" si="53"/>
        <v>1689</v>
      </c>
      <c r="B1693" s="33" t="s">
        <v>208</v>
      </c>
      <c r="C1693" s="33" t="s">
        <v>3205</v>
      </c>
      <c r="D1693" s="104" t="s">
        <v>3206</v>
      </c>
      <c r="E1693" s="33" t="s">
        <v>211</v>
      </c>
      <c r="F1693" s="33"/>
      <c r="G1693" s="33" t="s">
        <v>212</v>
      </c>
      <c r="H1693" s="131">
        <v>39</v>
      </c>
      <c r="I1693" s="35">
        <v>0.02</v>
      </c>
      <c r="J1693" s="126">
        <f t="shared" si="52"/>
        <v>38.22</v>
      </c>
    </row>
    <row r="1694" spans="1:10" ht="31.5">
      <c r="A1694" s="33">
        <f t="shared" si="53"/>
        <v>1690</v>
      </c>
      <c r="B1694" s="33" t="s">
        <v>208</v>
      </c>
      <c r="C1694" s="33" t="s">
        <v>3207</v>
      </c>
      <c r="D1694" s="104" t="s">
        <v>3208</v>
      </c>
      <c r="E1694" s="33" t="s">
        <v>211</v>
      </c>
      <c r="F1694" s="33"/>
      <c r="G1694" s="33" t="s">
        <v>212</v>
      </c>
      <c r="H1694" s="131">
        <v>29</v>
      </c>
      <c r="I1694" s="35">
        <v>0.02</v>
      </c>
      <c r="J1694" s="126">
        <f t="shared" si="52"/>
        <v>28.419999999999998</v>
      </c>
    </row>
    <row r="1695" spans="1:10" ht="31.5">
      <c r="A1695" s="33">
        <f t="shared" si="53"/>
        <v>1691</v>
      </c>
      <c r="B1695" s="33" t="s">
        <v>208</v>
      </c>
      <c r="C1695" s="33" t="s">
        <v>3209</v>
      </c>
      <c r="D1695" s="104" t="s">
        <v>3210</v>
      </c>
      <c r="E1695" s="33" t="s">
        <v>211</v>
      </c>
      <c r="F1695" s="33"/>
      <c r="G1695" s="33" t="s">
        <v>212</v>
      </c>
      <c r="H1695" s="131">
        <v>29</v>
      </c>
      <c r="I1695" s="35">
        <v>0.02</v>
      </c>
      <c r="J1695" s="126">
        <f t="shared" si="52"/>
        <v>28.419999999999998</v>
      </c>
    </row>
    <row r="1696" spans="1:10" ht="31.5">
      <c r="A1696" s="33">
        <f t="shared" si="53"/>
        <v>1692</v>
      </c>
      <c r="B1696" s="33" t="s">
        <v>208</v>
      </c>
      <c r="C1696" s="33" t="s">
        <v>3211</v>
      </c>
      <c r="D1696" s="104" t="s">
        <v>3212</v>
      </c>
      <c r="E1696" s="33" t="s">
        <v>211</v>
      </c>
      <c r="F1696" s="33"/>
      <c r="G1696" s="33" t="s">
        <v>212</v>
      </c>
      <c r="H1696" s="131">
        <v>29</v>
      </c>
      <c r="I1696" s="35">
        <v>0.02</v>
      </c>
      <c r="J1696" s="126">
        <f t="shared" si="52"/>
        <v>28.419999999999998</v>
      </c>
    </row>
    <row r="1697" spans="1:10" ht="31.5">
      <c r="A1697" s="33">
        <f t="shared" si="53"/>
        <v>1693</v>
      </c>
      <c r="B1697" s="33" t="s">
        <v>208</v>
      </c>
      <c r="C1697" s="33" t="s">
        <v>3213</v>
      </c>
      <c r="D1697" s="104" t="s">
        <v>3214</v>
      </c>
      <c r="E1697" s="33" t="s">
        <v>211</v>
      </c>
      <c r="F1697" s="33"/>
      <c r="G1697" s="33" t="s">
        <v>212</v>
      </c>
      <c r="H1697" s="131">
        <v>79</v>
      </c>
      <c r="I1697" s="35">
        <v>0.02</v>
      </c>
      <c r="J1697" s="126">
        <f t="shared" si="52"/>
        <v>77.42</v>
      </c>
    </row>
    <row r="1698" spans="1:10" ht="15.75">
      <c r="A1698" s="33">
        <f t="shared" si="53"/>
        <v>1694</v>
      </c>
      <c r="B1698" s="33" t="s">
        <v>208</v>
      </c>
      <c r="C1698" s="33" t="s">
        <v>3215</v>
      </c>
      <c r="D1698" s="104" t="s">
        <v>3216</v>
      </c>
      <c r="E1698" s="33" t="s">
        <v>211</v>
      </c>
      <c r="F1698" s="33"/>
      <c r="G1698" s="33" t="s">
        <v>212</v>
      </c>
      <c r="H1698" s="131">
        <v>59</v>
      </c>
      <c r="I1698" s="35">
        <v>0.02</v>
      </c>
      <c r="J1698" s="126">
        <f t="shared" si="52"/>
        <v>57.82</v>
      </c>
    </row>
    <row r="1699" spans="1:10" ht="15.75">
      <c r="A1699" s="33">
        <f t="shared" si="53"/>
        <v>1695</v>
      </c>
      <c r="B1699" s="33" t="s">
        <v>208</v>
      </c>
      <c r="C1699" s="33" t="s">
        <v>3217</v>
      </c>
      <c r="D1699" s="104" t="s">
        <v>3218</v>
      </c>
      <c r="E1699" s="33" t="s">
        <v>211</v>
      </c>
      <c r="F1699" s="33"/>
      <c r="G1699" s="33" t="s">
        <v>212</v>
      </c>
      <c r="H1699" s="131">
        <v>79</v>
      </c>
      <c r="I1699" s="35">
        <v>0.02</v>
      </c>
      <c r="J1699" s="126">
        <f t="shared" si="52"/>
        <v>77.42</v>
      </c>
    </row>
    <row r="1700" spans="1:10" ht="15.75">
      <c r="A1700" s="33">
        <f t="shared" si="53"/>
        <v>1696</v>
      </c>
      <c r="B1700" s="33" t="s">
        <v>208</v>
      </c>
      <c r="C1700" s="33" t="s">
        <v>3219</v>
      </c>
      <c r="D1700" s="104" t="s">
        <v>3220</v>
      </c>
      <c r="E1700" s="33" t="s">
        <v>211</v>
      </c>
      <c r="F1700" s="33"/>
      <c r="G1700" s="33" t="s">
        <v>212</v>
      </c>
      <c r="H1700" s="131">
        <v>199</v>
      </c>
      <c r="I1700" s="35">
        <v>0.02</v>
      </c>
      <c r="J1700" s="126">
        <f t="shared" si="52"/>
        <v>195.02</v>
      </c>
    </row>
    <row r="1701" spans="1:10" ht="15.75">
      <c r="A1701" s="33">
        <f t="shared" si="53"/>
        <v>1697</v>
      </c>
      <c r="B1701" s="33" t="s">
        <v>208</v>
      </c>
      <c r="C1701" s="33" t="s">
        <v>3221</v>
      </c>
      <c r="D1701" s="104" t="s">
        <v>3222</v>
      </c>
      <c r="E1701" s="33" t="s">
        <v>211</v>
      </c>
      <c r="F1701" s="33"/>
      <c r="G1701" s="33" t="s">
        <v>212</v>
      </c>
      <c r="H1701" s="131">
        <v>99</v>
      </c>
      <c r="I1701" s="35">
        <v>0.02</v>
      </c>
      <c r="J1701" s="126">
        <f t="shared" si="52"/>
        <v>97.02</v>
      </c>
    </row>
    <row r="1702" spans="1:10" ht="31.5">
      <c r="A1702" s="33">
        <f t="shared" si="53"/>
        <v>1698</v>
      </c>
      <c r="B1702" s="33" t="s">
        <v>208</v>
      </c>
      <c r="C1702" s="33" t="s">
        <v>3223</v>
      </c>
      <c r="D1702" s="104" t="s">
        <v>3224</v>
      </c>
      <c r="E1702" s="33" t="s">
        <v>211</v>
      </c>
      <c r="F1702" s="33"/>
      <c r="G1702" s="33" t="s">
        <v>212</v>
      </c>
      <c r="H1702" s="131">
        <v>129</v>
      </c>
      <c r="I1702" s="35">
        <v>0.02</v>
      </c>
      <c r="J1702" s="126">
        <f t="shared" si="52"/>
        <v>126.42</v>
      </c>
    </row>
    <row r="1703" spans="1:10" ht="47.25">
      <c r="A1703" s="33">
        <f t="shared" si="53"/>
        <v>1699</v>
      </c>
      <c r="B1703" s="33" t="s">
        <v>208</v>
      </c>
      <c r="C1703" s="33" t="s">
        <v>3225</v>
      </c>
      <c r="D1703" s="104" t="s">
        <v>3226</v>
      </c>
      <c r="E1703" s="33" t="s">
        <v>211</v>
      </c>
      <c r="F1703" s="33"/>
      <c r="G1703" s="33" t="s">
        <v>212</v>
      </c>
      <c r="H1703" s="131">
        <v>129</v>
      </c>
      <c r="I1703" s="35">
        <v>0.02</v>
      </c>
      <c r="J1703" s="126">
        <f t="shared" si="52"/>
        <v>126.42</v>
      </c>
    </row>
    <row r="1704" spans="1:10" ht="47.25">
      <c r="A1704" s="33">
        <f t="shared" si="53"/>
        <v>1700</v>
      </c>
      <c r="B1704" s="33" t="s">
        <v>208</v>
      </c>
      <c r="C1704" s="33" t="s">
        <v>3227</v>
      </c>
      <c r="D1704" s="104" t="s">
        <v>3228</v>
      </c>
      <c r="E1704" s="33" t="s">
        <v>211</v>
      </c>
      <c r="F1704" s="33"/>
      <c r="G1704" s="33" t="s">
        <v>212</v>
      </c>
      <c r="H1704" s="131">
        <v>129</v>
      </c>
      <c r="I1704" s="35">
        <v>0.02</v>
      </c>
      <c r="J1704" s="126">
        <f t="shared" si="52"/>
        <v>126.42</v>
      </c>
    </row>
    <row r="1705" spans="1:10" ht="47.25">
      <c r="A1705" s="33">
        <f t="shared" si="53"/>
        <v>1701</v>
      </c>
      <c r="B1705" s="33" t="s">
        <v>208</v>
      </c>
      <c r="C1705" s="33" t="s">
        <v>3229</v>
      </c>
      <c r="D1705" s="104" t="s">
        <v>3230</v>
      </c>
      <c r="E1705" s="33" t="s">
        <v>211</v>
      </c>
      <c r="F1705" s="33"/>
      <c r="G1705" s="33" t="s">
        <v>212</v>
      </c>
      <c r="H1705" s="131">
        <v>129</v>
      </c>
      <c r="I1705" s="35">
        <v>0.02</v>
      </c>
      <c r="J1705" s="126">
        <f t="shared" si="52"/>
        <v>126.42</v>
      </c>
    </row>
    <row r="1706" spans="1:10" ht="31.5">
      <c r="A1706" s="33">
        <f t="shared" si="53"/>
        <v>1702</v>
      </c>
      <c r="B1706" s="33" t="s">
        <v>208</v>
      </c>
      <c r="C1706" s="33" t="s">
        <v>3231</v>
      </c>
      <c r="D1706" s="104" t="s">
        <v>3232</v>
      </c>
      <c r="E1706" s="33" t="s">
        <v>211</v>
      </c>
      <c r="F1706" s="33"/>
      <c r="G1706" s="33" t="s">
        <v>212</v>
      </c>
      <c r="H1706" s="131">
        <v>129</v>
      </c>
      <c r="I1706" s="35">
        <v>0.02</v>
      </c>
      <c r="J1706" s="126">
        <f t="shared" si="52"/>
        <v>126.42</v>
      </c>
    </row>
    <row r="1707" spans="1:10" ht="47.25">
      <c r="A1707" s="33">
        <f t="shared" si="53"/>
        <v>1703</v>
      </c>
      <c r="B1707" s="33" t="s">
        <v>208</v>
      </c>
      <c r="C1707" s="33" t="s">
        <v>3233</v>
      </c>
      <c r="D1707" s="104" t="s">
        <v>3234</v>
      </c>
      <c r="E1707" s="33" t="s">
        <v>211</v>
      </c>
      <c r="F1707" s="33"/>
      <c r="G1707" s="33" t="s">
        <v>212</v>
      </c>
      <c r="H1707" s="131">
        <v>9</v>
      </c>
      <c r="I1707" s="35">
        <v>0.02</v>
      </c>
      <c r="J1707" s="126">
        <f t="shared" si="52"/>
        <v>8.82</v>
      </c>
    </row>
    <row r="1708" spans="1:10" ht="15.75">
      <c r="A1708" s="33">
        <f t="shared" si="53"/>
        <v>1704</v>
      </c>
      <c r="B1708" s="33" t="s">
        <v>208</v>
      </c>
      <c r="C1708" s="33" t="s">
        <v>3235</v>
      </c>
      <c r="D1708" s="104" t="s">
        <v>3236</v>
      </c>
      <c r="E1708" s="33" t="s">
        <v>211</v>
      </c>
      <c r="F1708" s="33"/>
      <c r="G1708" s="33" t="s">
        <v>212</v>
      </c>
      <c r="H1708" s="131">
        <v>29</v>
      </c>
      <c r="I1708" s="35">
        <v>0.02</v>
      </c>
      <c r="J1708" s="126">
        <f t="shared" si="52"/>
        <v>28.419999999999998</v>
      </c>
    </row>
    <row r="1709" spans="1:10" ht="15.75">
      <c r="A1709" s="33">
        <f t="shared" si="53"/>
        <v>1705</v>
      </c>
      <c r="B1709" s="33" t="s">
        <v>208</v>
      </c>
      <c r="C1709" s="33" t="s">
        <v>3237</v>
      </c>
      <c r="D1709" s="104" t="s">
        <v>3238</v>
      </c>
      <c r="E1709" s="33" t="s">
        <v>211</v>
      </c>
      <c r="F1709" s="33"/>
      <c r="G1709" s="33" t="s">
        <v>212</v>
      </c>
      <c r="H1709" s="131">
        <v>1499</v>
      </c>
      <c r="I1709" s="35">
        <v>0.02</v>
      </c>
      <c r="J1709" s="126">
        <f t="shared" si="52"/>
        <v>1469.02</v>
      </c>
    </row>
    <row r="1710" spans="1:10" ht="15.75">
      <c r="A1710" s="33">
        <f t="shared" si="53"/>
        <v>1706</v>
      </c>
      <c r="B1710" s="33" t="s">
        <v>208</v>
      </c>
      <c r="C1710" s="33" t="s">
        <v>3239</v>
      </c>
      <c r="D1710" s="104" t="s">
        <v>3240</v>
      </c>
      <c r="E1710" s="33" t="s">
        <v>211</v>
      </c>
      <c r="F1710" s="33"/>
      <c r="G1710" s="33" t="s">
        <v>212</v>
      </c>
      <c r="H1710" s="131">
        <v>699</v>
      </c>
      <c r="I1710" s="35">
        <v>0.02</v>
      </c>
      <c r="J1710" s="126">
        <f t="shared" si="52"/>
        <v>685.02</v>
      </c>
    </row>
    <row r="1711" spans="1:10" ht="31.5">
      <c r="A1711" s="33">
        <f t="shared" si="53"/>
        <v>1707</v>
      </c>
      <c r="B1711" s="33" t="s">
        <v>208</v>
      </c>
      <c r="C1711" s="33" t="s">
        <v>3241</v>
      </c>
      <c r="D1711" s="104" t="s">
        <v>3242</v>
      </c>
      <c r="E1711" s="33" t="s">
        <v>211</v>
      </c>
      <c r="F1711" s="33"/>
      <c r="G1711" s="33" t="s">
        <v>212</v>
      </c>
      <c r="H1711" s="131">
        <v>1299</v>
      </c>
      <c r="I1711" s="35">
        <v>0.02</v>
      </c>
      <c r="J1711" s="126">
        <f t="shared" si="52"/>
        <v>1273.02</v>
      </c>
    </row>
    <row r="1712" spans="1:10" ht="31.5">
      <c r="A1712" s="33">
        <f t="shared" si="53"/>
        <v>1708</v>
      </c>
      <c r="B1712" s="33" t="s">
        <v>208</v>
      </c>
      <c r="C1712" s="33" t="s">
        <v>3243</v>
      </c>
      <c r="D1712" s="104" t="s">
        <v>3244</v>
      </c>
      <c r="E1712" s="33" t="s">
        <v>211</v>
      </c>
      <c r="F1712" s="33"/>
      <c r="G1712" s="33" t="s">
        <v>212</v>
      </c>
      <c r="H1712" s="131">
        <v>349</v>
      </c>
      <c r="I1712" s="35">
        <v>0.02</v>
      </c>
      <c r="J1712" s="126">
        <f t="shared" si="52"/>
        <v>342.02</v>
      </c>
    </row>
    <row r="1713" spans="1:10" ht="31.5">
      <c r="A1713" s="33">
        <f t="shared" si="53"/>
        <v>1709</v>
      </c>
      <c r="B1713" s="33" t="s">
        <v>208</v>
      </c>
      <c r="C1713" s="33" t="s">
        <v>3245</v>
      </c>
      <c r="D1713" s="104" t="s">
        <v>3246</v>
      </c>
      <c r="E1713" s="33" t="s">
        <v>211</v>
      </c>
      <c r="F1713" s="33"/>
      <c r="G1713" s="33" t="s">
        <v>212</v>
      </c>
      <c r="H1713" s="131">
        <v>49</v>
      </c>
      <c r="I1713" s="35">
        <v>0.02</v>
      </c>
      <c r="J1713" s="126">
        <f t="shared" si="52"/>
        <v>48.019999999999996</v>
      </c>
    </row>
    <row r="1714" spans="1:10" ht="31.5">
      <c r="A1714" s="33">
        <f t="shared" si="53"/>
        <v>1710</v>
      </c>
      <c r="B1714" s="33" t="s">
        <v>208</v>
      </c>
      <c r="C1714" s="33" t="s">
        <v>3247</v>
      </c>
      <c r="D1714" s="104" t="s">
        <v>3248</v>
      </c>
      <c r="E1714" s="33" t="s">
        <v>211</v>
      </c>
      <c r="F1714" s="33"/>
      <c r="G1714" s="33" t="s">
        <v>212</v>
      </c>
      <c r="H1714" s="131">
        <v>640</v>
      </c>
      <c r="I1714" s="35">
        <v>0.02</v>
      </c>
      <c r="J1714" s="126">
        <f t="shared" si="52"/>
        <v>627.20000000000005</v>
      </c>
    </row>
    <row r="1715" spans="1:10" ht="15.75">
      <c r="A1715" s="33">
        <f t="shared" si="53"/>
        <v>1711</v>
      </c>
      <c r="B1715" s="33" t="s">
        <v>208</v>
      </c>
      <c r="C1715" s="33" t="s">
        <v>3249</v>
      </c>
      <c r="D1715" s="104" t="s">
        <v>3250</v>
      </c>
      <c r="E1715" s="33" t="s">
        <v>211</v>
      </c>
      <c r="F1715" s="33"/>
      <c r="G1715" s="33" t="s">
        <v>212</v>
      </c>
      <c r="H1715" s="131">
        <v>1199</v>
      </c>
      <c r="I1715" s="35">
        <v>0.02</v>
      </c>
      <c r="J1715" s="126">
        <f t="shared" si="52"/>
        <v>1175.02</v>
      </c>
    </row>
    <row r="1716" spans="1:10" ht="15.75">
      <c r="A1716" s="33">
        <f t="shared" si="53"/>
        <v>1712</v>
      </c>
      <c r="B1716" s="33" t="s">
        <v>208</v>
      </c>
      <c r="C1716" s="33" t="s">
        <v>3251</v>
      </c>
      <c r="D1716" s="104" t="s">
        <v>3252</v>
      </c>
      <c r="E1716" s="33" t="s">
        <v>211</v>
      </c>
      <c r="F1716" s="33"/>
      <c r="G1716" s="33" t="s">
        <v>212</v>
      </c>
      <c r="H1716" s="131">
        <v>1199</v>
      </c>
      <c r="I1716" s="35">
        <v>0.02</v>
      </c>
      <c r="J1716" s="126">
        <f t="shared" si="52"/>
        <v>1175.02</v>
      </c>
    </row>
    <row r="1717" spans="1:10" ht="15.75">
      <c r="A1717" s="33">
        <f t="shared" si="53"/>
        <v>1713</v>
      </c>
      <c r="B1717" s="33" t="s">
        <v>208</v>
      </c>
      <c r="C1717" s="33" t="s">
        <v>3253</v>
      </c>
      <c r="D1717" s="104" t="s">
        <v>3254</v>
      </c>
      <c r="E1717" s="33" t="s">
        <v>211</v>
      </c>
      <c r="F1717" s="33"/>
      <c r="G1717" s="33" t="s">
        <v>212</v>
      </c>
      <c r="H1717" s="131">
        <v>1199</v>
      </c>
      <c r="I1717" s="35">
        <v>0.02</v>
      </c>
      <c r="J1717" s="126">
        <f t="shared" si="52"/>
        <v>1175.02</v>
      </c>
    </row>
    <row r="1718" spans="1:10" ht="15.75">
      <c r="A1718" s="33">
        <f t="shared" si="53"/>
        <v>1714</v>
      </c>
      <c r="B1718" s="33" t="s">
        <v>208</v>
      </c>
      <c r="C1718" s="33" t="s">
        <v>3255</v>
      </c>
      <c r="D1718" s="104" t="s">
        <v>3256</v>
      </c>
      <c r="E1718" s="33" t="s">
        <v>211</v>
      </c>
      <c r="F1718" s="33"/>
      <c r="G1718" s="33" t="s">
        <v>212</v>
      </c>
      <c r="H1718" s="131">
        <v>599</v>
      </c>
      <c r="I1718" s="35">
        <v>0.02</v>
      </c>
      <c r="J1718" s="126">
        <f t="shared" si="52"/>
        <v>587.02</v>
      </c>
    </row>
    <row r="1719" spans="1:10" ht="15.75">
      <c r="A1719" s="33">
        <f t="shared" si="53"/>
        <v>1715</v>
      </c>
      <c r="B1719" s="33" t="s">
        <v>208</v>
      </c>
      <c r="C1719" s="33" t="s">
        <v>3257</v>
      </c>
      <c r="D1719" s="104" t="s">
        <v>3258</v>
      </c>
      <c r="E1719" s="33" t="s">
        <v>211</v>
      </c>
      <c r="F1719" s="33"/>
      <c r="G1719" s="33" t="s">
        <v>212</v>
      </c>
      <c r="H1719" s="131">
        <v>399</v>
      </c>
      <c r="I1719" s="35">
        <v>0.02</v>
      </c>
      <c r="J1719" s="126">
        <f t="shared" si="52"/>
        <v>391.02</v>
      </c>
    </row>
    <row r="1720" spans="1:10" ht="15.75">
      <c r="A1720" s="33">
        <f t="shared" si="53"/>
        <v>1716</v>
      </c>
      <c r="B1720" s="33" t="s">
        <v>208</v>
      </c>
      <c r="C1720" s="33" t="s">
        <v>3259</v>
      </c>
      <c r="D1720" s="104" t="s">
        <v>3260</v>
      </c>
      <c r="E1720" s="33" t="s">
        <v>211</v>
      </c>
      <c r="F1720" s="33"/>
      <c r="G1720" s="33" t="s">
        <v>212</v>
      </c>
      <c r="H1720" s="131">
        <v>799</v>
      </c>
      <c r="I1720" s="35">
        <v>0.02</v>
      </c>
      <c r="J1720" s="126">
        <f t="shared" si="52"/>
        <v>783.02</v>
      </c>
    </row>
    <row r="1721" spans="1:10" ht="15.75">
      <c r="A1721" s="33">
        <f t="shared" si="53"/>
        <v>1717</v>
      </c>
      <c r="B1721" s="33" t="s">
        <v>208</v>
      </c>
      <c r="C1721" s="33" t="s">
        <v>3261</v>
      </c>
      <c r="D1721" s="104" t="s">
        <v>3262</v>
      </c>
      <c r="E1721" s="33" t="s">
        <v>211</v>
      </c>
      <c r="F1721" s="33"/>
      <c r="G1721" s="33" t="s">
        <v>212</v>
      </c>
      <c r="H1721" s="131">
        <v>299</v>
      </c>
      <c r="I1721" s="35">
        <v>0.02</v>
      </c>
      <c r="J1721" s="126">
        <f t="shared" si="52"/>
        <v>293.02</v>
      </c>
    </row>
    <row r="1722" spans="1:10" ht="15.75">
      <c r="A1722" s="33">
        <f t="shared" si="53"/>
        <v>1718</v>
      </c>
      <c r="B1722" s="33" t="s">
        <v>208</v>
      </c>
      <c r="C1722" s="33" t="s">
        <v>3263</v>
      </c>
      <c r="D1722" s="104" t="s">
        <v>3264</v>
      </c>
      <c r="E1722" s="33" t="s">
        <v>211</v>
      </c>
      <c r="F1722" s="33"/>
      <c r="G1722" s="33" t="s">
        <v>212</v>
      </c>
      <c r="H1722" s="131">
        <v>59</v>
      </c>
      <c r="I1722" s="35">
        <v>0.02</v>
      </c>
      <c r="J1722" s="126">
        <f t="shared" si="52"/>
        <v>57.82</v>
      </c>
    </row>
    <row r="1723" spans="1:10" ht="15.75">
      <c r="A1723" s="33">
        <f t="shared" si="53"/>
        <v>1719</v>
      </c>
      <c r="B1723" s="33" t="s">
        <v>208</v>
      </c>
      <c r="C1723" s="33" t="s">
        <v>3265</v>
      </c>
      <c r="D1723" s="104" t="s">
        <v>3266</v>
      </c>
      <c r="E1723" s="33" t="s">
        <v>211</v>
      </c>
      <c r="F1723" s="33"/>
      <c r="G1723" s="33" t="s">
        <v>212</v>
      </c>
      <c r="H1723" s="131">
        <v>59</v>
      </c>
      <c r="I1723" s="35">
        <v>0.02</v>
      </c>
      <c r="J1723" s="126">
        <f t="shared" si="52"/>
        <v>57.82</v>
      </c>
    </row>
    <row r="1724" spans="1:10" ht="31.5">
      <c r="A1724" s="33">
        <f t="shared" si="53"/>
        <v>1720</v>
      </c>
      <c r="B1724" s="33" t="s">
        <v>208</v>
      </c>
      <c r="C1724" s="33" t="s">
        <v>3267</v>
      </c>
      <c r="D1724" s="104" t="s">
        <v>3268</v>
      </c>
      <c r="E1724" s="33" t="s">
        <v>211</v>
      </c>
      <c r="F1724" s="33"/>
      <c r="G1724" s="33" t="s">
        <v>212</v>
      </c>
      <c r="H1724" s="131">
        <v>79</v>
      </c>
      <c r="I1724" s="35">
        <v>0.02</v>
      </c>
      <c r="J1724" s="126">
        <f t="shared" si="52"/>
        <v>77.42</v>
      </c>
    </row>
    <row r="1725" spans="1:10" ht="31.5">
      <c r="A1725" s="33">
        <f t="shared" si="53"/>
        <v>1721</v>
      </c>
      <c r="B1725" s="33" t="s">
        <v>208</v>
      </c>
      <c r="C1725" s="33" t="s">
        <v>3269</v>
      </c>
      <c r="D1725" s="104" t="s">
        <v>3270</v>
      </c>
      <c r="E1725" s="33" t="s">
        <v>211</v>
      </c>
      <c r="F1725" s="33"/>
      <c r="G1725" s="33" t="s">
        <v>212</v>
      </c>
      <c r="H1725" s="131">
        <v>69</v>
      </c>
      <c r="I1725" s="35">
        <v>0.02</v>
      </c>
      <c r="J1725" s="126">
        <f t="shared" si="52"/>
        <v>67.62</v>
      </c>
    </row>
    <row r="1726" spans="1:10" ht="15.75">
      <c r="A1726" s="33">
        <f t="shared" si="53"/>
        <v>1722</v>
      </c>
      <c r="B1726" s="33" t="s">
        <v>208</v>
      </c>
      <c r="C1726" s="33" t="s">
        <v>3271</v>
      </c>
      <c r="D1726" s="104" t="s">
        <v>3272</v>
      </c>
      <c r="E1726" s="33" t="s">
        <v>211</v>
      </c>
      <c r="F1726" s="33"/>
      <c r="G1726" s="33" t="s">
        <v>212</v>
      </c>
      <c r="H1726" s="131">
        <v>699</v>
      </c>
      <c r="I1726" s="35">
        <v>0.02</v>
      </c>
      <c r="J1726" s="126">
        <f t="shared" si="52"/>
        <v>685.02</v>
      </c>
    </row>
    <row r="1727" spans="1:10" ht="31.5">
      <c r="A1727" s="33">
        <f t="shared" si="53"/>
        <v>1723</v>
      </c>
      <c r="B1727" s="33" t="s">
        <v>208</v>
      </c>
      <c r="C1727" s="33" t="s">
        <v>3273</v>
      </c>
      <c r="D1727" s="104" t="s">
        <v>3274</v>
      </c>
      <c r="E1727" s="33" t="s">
        <v>211</v>
      </c>
      <c r="F1727" s="33"/>
      <c r="G1727" s="33" t="s">
        <v>212</v>
      </c>
      <c r="H1727" s="131">
        <v>1199</v>
      </c>
      <c r="I1727" s="35">
        <v>0.02</v>
      </c>
      <c r="J1727" s="126">
        <f t="shared" si="52"/>
        <v>1175.02</v>
      </c>
    </row>
    <row r="1728" spans="1:10" ht="31.5">
      <c r="A1728" s="33">
        <f t="shared" si="53"/>
        <v>1724</v>
      </c>
      <c r="B1728" s="33" t="s">
        <v>208</v>
      </c>
      <c r="C1728" s="33" t="s">
        <v>3275</v>
      </c>
      <c r="D1728" s="104" t="s">
        <v>3276</v>
      </c>
      <c r="E1728" s="33" t="s">
        <v>211</v>
      </c>
      <c r="F1728" s="33"/>
      <c r="G1728" s="33" t="s">
        <v>212</v>
      </c>
      <c r="H1728" s="131">
        <v>1999</v>
      </c>
      <c r="I1728" s="35">
        <v>0.02</v>
      </c>
      <c r="J1728" s="126">
        <f t="shared" si="52"/>
        <v>1959.02</v>
      </c>
    </row>
    <row r="1729" spans="1:10" ht="15.75">
      <c r="A1729" s="33">
        <f t="shared" si="53"/>
        <v>1725</v>
      </c>
      <c r="B1729" s="33" t="s">
        <v>208</v>
      </c>
      <c r="C1729" s="33" t="s">
        <v>3277</v>
      </c>
      <c r="D1729" s="104" t="s">
        <v>3278</v>
      </c>
      <c r="E1729" s="33" t="s">
        <v>211</v>
      </c>
      <c r="F1729" s="33"/>
      <c r="G1729" s="33" t="s">
        <v>212</v>
      </c>
      <c r="H1729" s="131">
        <v>59</v>
      </c>
      <c r="I1729" s="35">
        <v>0.02</v>
      </c>
      <c r="J1729" s="126">
        <f t="shared" si="52"/>
        <v>57.82</v>
      </c>
    </row>
    <row r="1730" spans="1:10" ht="15.75">
      <c r="A1730" s="33">
        <f t="shared" si="53"/>
        <v>1726</v>
      </c>
      <c r="B1730" s="33" t="s">
        <v>208</v>
      </c>
      <c r="C1730" s="33" t="s">
        <v>3279</v>
      </c>
      <c r="D1730" s="104" t="s">
        <v>3280</v>
      </c>
      <c r="E1730" s="33" t="s">
        <v>211</v>
      </c>
      <c r="F1730" s="33"/>
      <c r="G1730" s="33" t="s">
        <v>212</v>
      </c>
      <c r="H1730" s="131">
        <v>59</v>
      </c>
      <c r="I1730" s="35">
        <v>0.02</v>
      </c>
      <c r="J1730" s="126">
        <f t="shared" si="52"/>
        <v>57.82</v>
      </c>
    </row>
    <row r="1731" spans="1:10" ht="15.75">
      <c r="A1731" s="33">
        <f t="shared" si="53"/>
        <v>1727</v>
      </c>
      <c r="B1731" s="33" t="s">
        <v>208</v>
      </c>
      <c r="C1731" s="33" t="s">
        <v>3281</v>
      </c>
      <c r="D1731" s="104" t="s">
        <v>3282</v>
      </c>
      <c r="E1731" s="33" t="s">
        <v>211</v>
      </c>
      <c r="F1731" s="33"/>
      <c r="G1731" s="33" t="s">
        <v>212</v>
      </c>
      <c r="H1731" s="131">
        <v>19</v>
      </c>
      <c r="I1731" s="35">
        <v>0.02</v>
      </c>
      <c r="J1731" s="126">
        <f t="shared" si="52"/>
        <v>18.62</v>
      </c>
    </row>
    <row r="1732" spans="1:10" ht="31.5">
      <c r="A1732" s="33">
        <f t="shared" si="53"/>
        <v>1728</v>
      </c>
      <c r="B1732" s="33" t="s">
        <v>208</v>
      </c>
      <c r="C1732" s="33" t="s">
        <v>3283</v>
      </c>
      <c r="D1732" s="104" t="s">
        <v>3284</v>
      </c>
      <c r="E1732" s="33" t="s">
        <v>211</v>
      </c>
      <c r="F1732" s="33"/>
      <c r="G1732" s="33" t="s">
        <v>212</v>
      </c>
      <c r="H1732" s="131">
        <v>19</v>
      </c>
      <c r="I1732" s="35">
        <v>0.02</v>
      </c>
      <c r="J1732" s="126">
        <f t="shared" si="52"/>
        <v>18.62</v>
      </c>
    </row>
    <row r="1733" spans="1:10" ht="15.75">
      <c r="A1733" s="33">
        <f t="shared" si="53"/>
        <v>1729</v>
      </c>
      <c r="B1733" s="33" t="s">
        <v>208</v>
      </c>
      <c r="C1733" s="33" t="s">
        <v>3285</v>
      </c>
      <c r="D1733" s="104" t="s">
        <v>3286</v>
      </c>
      <c r="E1733" s="33" t="s">
        <v>211</v>
      </c>
      <c r="F1733" s="33"/>
      <c r="G1733" s="33" t="s">
        <v>212</v>
      </c>
      <c r="H1733" s="131">
        <v>59</v>
      </c>
      <c r="I1733" s="35">
        <v>0.02</v>
      </c>
      <c r="J1733" s="126">
        <f t="shared" si="52"/>
        <v>57.82</v>
      </c>
    </row>
    <row r="1734" spans="1:10" ht="15.75">
      <c r="A1734" s="33">
        <f t="shared" si="53"/>
        <v>1730</v>
      </c>
      <c r="B1734" s="33" t="s">
        <v>208</v>
      </c>
      <c r="C1734" s="33" t="s">
        <v>3287</v>
      </c>
      <c r="D1734" s="104" t="s">
        <v>3288</v>
      </c>
      <c r="E1734" s="33" t="s">
        <v>211</v>
      </c>
      <c r="F1734" s="33"/>
      <c r="G1734" s="33" t="s">
        <v>212</v>
      </c>
      <c r="H1734" s="131">
        <v>19</v>
      </c>
      <c r="I1734" s="35">
        <v>0.02</v>
      </c>
      <c r="J1734" s="126">
        <f t="shared" ref="J1734:J1797" si="54">H1734*(1-I1734)</f>
        <v>18.62</v>
      </c>
    </row>
    <row r="1735" spans="1:10" ht="15.75">
      <c r="A1735" s="33">
        <f t="shared" ref="A1735:A1798" si="55">A1734+1</f>
        <v>1731</v>
      </c>
      <c r="B1735" s="33" t="s">
        <v>208</v>
      </c>
      <c r="C1735" s="33" t="s">
        <v>3289</v>
      </c>
      <c r="D1735" s="104" t="s">
        <v>3290</v>
      </c>
      <c r="E1735" s="33" t="s">
        <v>211</v>
      </c>
      <c r="F1735" s="33"/>
      <c r="G1735" s="33" t="s">
        <v>212</v>
      </c>
      <c r="H1735" s="131">
        <v>29</v>
      </c>
      <c r="I1735" s="35">
        <v>0.02</v>
      </c>
      <c r="J1735" s="126">
        <f t="shared" si="54"/>
        <v>28.419999999999998</v>
      </c>
    </row>
    <row r="1736" spans="1:10" ht="15.75">
      <c r="A1736" s="33">
        <f t="shared" si="55"/>
        <v>1732</v>
      </c>
      <c r="B1736" s="33" t="s">
        <v>208</v>
      </c>
      <c r="C1736" s="33" t="s">
        <v>3291</v>
      </c>
      <c r="D1736" s="104" t="s">
        <v>3292</v>
      </c>
      <c r="E1736" s="33" t="s">
        <v>211</v>
      </c>
      <c r="F1736" s="33"/>
      <c r="G1736" s="33" t="s">
        <v>212</v>
      </c>
      <c r="H1736" s="131">
        <v>39</v>
      </c>
      <c r="I1736" s="35">
        <v>0.02</v>
      </c>
      <c r="J1736" s="126">
        <f t="shared" si="54"/>
        <v>38.22</v>
      </c>
    </row>
    <row r="1737" spans="1:10" ht="15.75">
      <c r="A1737" s="33">
        <f t="shared" si="55"/>
        <v>1733</v>
      </c>
      <c r="B1737" s="33" t="s">
        <v>208</v>
      </c>
      <c r="C1737" s="33" t="s">
        <v>3293</v>
      </c>
      <c r="D1737" s="104" t="s">
        <v>3294</v>
      </c>
      <c r="E1737" s="33" t="s">
        <v>211</v>
      </c>
      <c r="F1737" s="33"/>
      <c r="G1737" s="33" t="s">
        <v>212</v>
      </c>
      <c r="H1737" s="131">
        <v>29</v>
      </c>
      <c r="I1737" s="35">
        <v>0.02</v>
      </c>
      <c r="J1737" s="126">
        <f t="shared" si="54"/>
        <v>28.419999999999998</v>
      </c>
    </row>
    <row r="1738" spans="1:10" ht="15.75">
      <c r="A1738" s="33">
        <f t="shared" si="55"/>
        <v>1734</v>
      </c>
      <c r="B1738" s="33" t="s">
        <v>208</v>
      </c>
      <c r="C1738" s="33" t="s">
        <v>3295</v>
      </c>
      <c r="D1738" s="104" t="s">
        <v>3296</v>
      </c>
      <c r="E1738" s="33" t="s">
        <v>211</v>
      </c>
      <c r="F1738" s="33"/>
      <c r="G1738" s="33" t="s">
        <v>212</v>
      </c>
      <c r="H1738" s="131">
        <v>29</v>
      </c>
      <c r="I1738" s="35">
        <v>0.02</v>
      </c>
      <c r="J1738" s="126">
        <f t="shared" si="54"/>
        <v>28.419999999999998</v>
      </c>
    </row>
    <row r="1739" spans="1:10" ht="15.75">
      <c r="A1739" s="33">
        <f t="shared" si="55"/>
        <v>1735</v>
      </c>
      <c r="B1739" s="33" t="s">
        <v>208</v>
      </c>
      <c r="C1739" s="33" t="s">
        <v>3297</v>
      </c>
      <c r="D1739" s="104" t="s">
        <v>3298</v>
      </c>
      <c r="E1739" s="33" t="s">
        <v>211</v>
      </c>
      <c r="F1739" s="33"/>
      <c r="G1739" s="33" t="s">
        <v>212</v>
      </c>
      <c r="H1739" s="131">
        <v>599</v>
      </c>
      <c r="I1739" s="35">
        <v>0.02</v>
      </c>
      <c r="J1739" s="126">
        <f t="shared" si="54"/>
        <v>587.02</v>
      </c>
    </row>
    <row r="1740" spans="1:10" ht="31.5">
      <c r="A1740" s="33">
        <f t="shared" si="55"/>
        <v>1736</v>
      </c>
      <c r="B1740" s="33" t="s">
        <v>208</v>
      </c>
      <c r="C1740" s="33" t="s">
        <v>3299</v>
      </c>
      <c r="D1740" s="104" t="s">
        <v>3300</v>
      </c>
      <c r="E1740" s="33" t="s">
        <v>211</v>
      </c>
      <c r="F1740" s="33"/>
      <c r="G1740" s="33" t="s">
        <v>212</v>
      </c>
      <c r="H1740" s="131">
        <v>39</v>
      </c>
      <c r="I1740" s="35">
        <v>0.02</v>
      </c>
      <c r="J1740" s="126">
        <f t="shared" si="54"/>
        <v>38.22</v>
      </c>
    </row>
    <row r="1741" spans="1:10" ht="15.75">
      <c r="A1741" s="33">
        <f t="shared" si="55"/>
        <v>1737</v>
      </c>
      <c r="B1741" s="33" t="s">
        <v>208</v>
      </c>
      <c r="C1741" s="33" t="s">
        <v>3301</v>
      </c>
      <c r="D1741" s="104" t="s">
        <v>3302</v>
      </c>
      <c r="E1741" s="33" t="s">
        <v>211</v>
      </c>
      <c r="F1741" s="33"/>
      <c r="G1741" s="33" t="s">
        <v>212</v>
      </c>
      <c r="H1741" s="131">
        <v>15</v>
      </c>
      <c r="I1741" s="35">
        <v>0.02</v>
      </c>
      <c r="J1741" s="126">
        <f t="shared" si="54"/>
        <v>14.7</v>
      </c>
    </row>
    <row r="1742" spans="1:10" ht="31.5">
      <c r="A1742" s="33">
        <f t="shared" si="55"/>
        <v>1738</v>
      </c>
      <c r="B1742" s="33" t="s">
        <v>208</v>
      </c>
      <c r="C1742" s="33" t="s">
        <v>3303</v>
      </c>
      <c r="D1742" s="104" t="s">
        <v>3304</v>
      </c>
      <c r="E1742" s="33" t="s">
        <v>211</v>
      </c>
      <c r="F1742" s="33"/>
      <c r="G1742" s="33" t="s">
        <v>212</v>
      </c>
      <c r="H1742" s="131">
        <v>19</v>
      </c>
      <c r="I1742" s="35">
        <v>0.02</v>
      </c>
      <c r="J1742" s="126">
        <f t="shared" si="54"/>
        <v>18.62</v>
      </c>
    </row>
    <row r="1743" spans="1:10" ht="47.25">
      <c r="A1743" s="33">
        <f t="shared" si="55"/>
        <v>1739</v>
      </c>
      <c r="B1743" s="33" t="s">
        <v>208</v>
      </c>
      <c r="C1743" s="33" t="s">
        <v>3305</v>
      </c>
      <c r="D1743" s="104" t="s">
        <v>3306</v>
      </c>
      <c r="E1743" s="33" t="s">
        <v>211</v>
      </c>
      <c r="F1743" s="33"/>
      <c r="G1743" s="33" t="s">
        <v>212</v>
      </c>
      <c r="H1743" s="131">
        <v>49</v>
      </c>
      <c r="I1743" s="35">
        <v>0.02</v>
      </c>
      <c r="J1743" s="126">
        <f t="shared" si="54"/>
        <v>48.019999999999996</v>
      </c>
    </row>
    <row r="1744" spans="1:10" ht="157.5">
      <c r="A1744" s="33">
        <f t="shared" si="55"/>
        <v>1740</v>
      </c>
      <c r="B1744" s="33" t="s">
        <v>208</v>
      </c>
      <c r="C1744" s="33" t="s">
        <v>3307</v>
      </c>
      <c r="D1744" s="104" t="s">
        <v>3308</v>
      </c>
      <c r="E1744" s="33" t="s">
        <v>211</v>
      </c>
      <c r="F1744" s="33"/>
      <c r="G1744" s="33" t="s">
        <v>212</v>
      </c>
      <c r="H1744" s="131">
        <v>1299</v>
      </c>
      <c r="I1744" s="35">
        <v>0.02</v>
      </c>
      <c r="J1744" s="126">
        <f t="shared" si="54"/>
        <v>1273.02</v>
      </c>
    </row>
    <row r="1745" spans="1:10" ht="47.25">
      <c r="A1745" s="33">
        <f t="shared" si="55"/>
        <v>1741</v>
      </c>
      <c r="B1745" s="33" t="s">
        <v>208</v>
      </c>
      <c r="C1745" s="33" t="s">
        <v>3309</v>
      </c>
      <c r="D1745" s="104" t="s">
        <v>3310</v>
      </c>
      <c r="E1745" s="33" t="s">
        <v>211</v>
      </c>
      <c r="F1745" s="33"/>
      <c r="G1745" s="33" t="s">
        <v>212</v>
      </c>
      <c r="H1745" s="131">
        <v>59</v>
      </c>
      <c r="I1745" s="35">
        <v>0.02</v>
      </c>
      <c r="J1745" s="126">
        <f t="shared" si="54"/>
        <v>57.82</v>
      </c>
    </row>
    <row r="1746" spans="1:10" ht="31.5">
      <c r="A1746" s="33">
        <f t="shared" si="55"/>
        <v>1742</v>
      </c>
      <c r="B1746" s="33" t="s">
        <v>208</v>
      </c>
      <c r="C1746" s="33" t="s">
        <v>3311</v>
      </c>
      <c r="D1746" s="104" t="s">
        <v>3312</v>
      </c>
      <c r="E1746" s="33" t="s">
        <v>211</v>
      </c>
      <c r="F1746" s="33"/>
      <c r="G1746" s="33" t="s">
        <v>212</v>
      </c>
      <c r="H1746" s="131">
        <v>599</v>
      </c>
      <c r="I1746" s="35">
        <v>0.02</v>
      </c>
      <c r="J1746" s="126">
        <f t="shared" si="54"/>
        <v>587.02</v>
      </c>
    </row>
    <row r="1747" spans="1:10" ht="31.5">
      <c r="A1747" s="33">
        <f t="shared" si="55"/>
        <v>1743</v>
      </c>
      <c r="B1747" s="33" t="s">
        <v>208</v>
      </c>
      <c r="C1747" s="33" t="s">
        <v>3313</v>
      </c>
      <c r="D1747" s="104" t="s">
        <v>3314</v>
      </c>
      <c r="E1747" s="33" t="s">
        <v>211</v>
      </c>
      <c r="F1747" s="33"/>
      <c r="G1747" s="33" t="s">
        <v>212</v>
      </c>
      <c r="H1747" s="131">
        <v>799</v>
      </c>
      <c r="I1747" s="35">
        <v>0.02</v>
      </c>
      <c r="J1747" s="126">
        <f t="shared" si="54"/>
        <v>783.02</v>
      </c>
    </row>
    <row r="1748" spans="1:10" ht="47.25">
      <c r="A1748" s="33">
        <f t="shared" si="55"/>
        <v>1744</v>
      </c>
      <c r="B1748" s="33" t="s">
        <v>208</v>
      </c>
      <c r="C1748" s="33" t="s">
        <v>3315</v>
      </c>
      <c r="D1748" s="104" t="s">
        <v>3316</v>
      </c>
      <c r="E1748" s="33" t="s">
        <v>211</v>
      </c>
      <c r="F1748" s="33"/>
      <c r="G1748" s="33" t="s">
        <v>212</v>
      </c>
      <c r="H1748" s="131">
        <v>59</v>
      </c>
      <c r="I1748" s="35">
        <v>0.02</v>
      </c>
      <c r="J1748" s="126">
        <f t="shared" si="54"/>
        <v>57.82</v>
      </c>
    </row>
    <row r="1749" spans="1:10" ht="47.25">
      <c r="A1749" s="33">
        <f t="shared" si="55"/>
        <v>1745</v>
      </c>
      <c r="B1749" s="33" t="s">
        <v>208</v>
      </c>
      <c r="C1749" s="33" t="s">
        <v>3317</v>
      </c>
      <c r="D1749" s="104" t="s">
        <v>3318</v>
      </c>
      <c r="E1749" s="33" t="s">
        <v>211</v>
      </c>
      <c r="F1749" s="33"/>
      <c r="G1749" s="33" t="s">
        <v>212</v>
      </c>
      <c r="H1749" s="131">
        <v>529</v>
      </c>
      <c r="I1749" s="35">
        <v>0.02</v>
      </c>
      <c r="J1749" s="126">
        <f t="shared" si="54"/>
        <v>518.41999999999996</v>
      </c>
    </row>
    <row r="1750" spans="1:10" ht="47.25">
      <c r="A1750" s="33">
        <f t="shared" si="55"/>
        <v>1746</v>
      </c>
      <c r="B1750" s="33" t="s">
        <v>208</v>
      </c>
      <c r="C1750" s="33" t="s">
        <v>3319</v>
      </c>
      <c r="D1750" s="104" t="s">
        <v>3320</v>
      </c>
      <c r="E1750" s="33" t="s">
        <v>211</v>
      </c>
      <c r="F1750" s="33"/>
      <c r="G1750" s="33" t="s">
        <v>212</v>
      </c>
      <c r="H1750" s="131">
        <v>99</v>
      </c>
      <c r="I1750" s="35">
        <v>0.02</v>
      </c>
      <c r="J1750" s="126">
        <f t="shared" si="54"/>
        <v>97.02</v>
      </c>
    </row>
    <row r="1751" spans="1:10" ht="63">
      <c r="A1751" s="33">
        <f t="shared" si="55"/>
        <v>1747</v>
      </c>
      <c r="B1751" s="33" t="s">
        <v>208</v>
      </c>
      <c r="C1751" s="33" t="s">
        <v>3321</v>
      </c>
      <c r="D1751" s="104" t="s">
        <v>3322</v>
      </c>
      <c r="E1751" s="33" t="s">
        <v>211</v>
      </c>
      <c r="F1751" s="33"/>
      <c r="G1751" s="33" t="s">
        <v>212</v>
      </c>
      <c r="H1751" s="131">
        <v>249</v>
      </c>
      <c r="I1751" s="35">
        <v>0.02</v>
      </c>
      <c r="J1751" s="126">
        <f t="shared" si="54"/>
        <v>244.01999999999998</v>
      </c>
    </row>
    <row r="1752" spans="1:10" ht="31.5">
      <c r="A1752" s="33">
        <f t="shared" si="55"/>
        <v>1748</v>
      </c>
      <c r="B1752" s="33" t="s">
        <v>208</v>
      </c>
      <c r="C1752" s="33" t="s">
        <v>3323</v>
      </c>
      <c r="D1752" s="104" t="s">
        <v>3324</v>
      </c>
      <c r="E1752" s="33" t="s">
        <v>211</v>
      </c>
      <c r="F1752" s="33"/>
      <c r="G1752" s="33" t="s">
        <v>212</v>
      </c>
      <c r="H1752" s="131">
        <v>79</v>
      </c>
      <c r="I1752" s="35">
        <v>0.02</v>
      </c>
      <c r="J1752" s="126">
        <f t="shared" si="54"/>
        <v>77.42</v>
      </c>
    </row>
    <row r="1753" spans="1:10" ht="15.75">
      <c r="A1753" s="33">
        <f t="shared" si="55"/>
        <v>1749</v>
      </c>
      <c r="B1753" s="33" t="s">
        <v>208</v>
      </c>
      <c r="C1753" s="33" t="s">
        <v>3325</v>
      </c>
      <c r="D1753" s="104" t="s">
        <v>3326</v>
      </c>
      <c r="E1753" s="33" t="s">
        <v>211</v>
      </c>
      <c r="F1753" s="33"/>
      <c r="G1753" s="33" t="s">
        <v>212</v>
      </c>
      <c r="H1753" s="131">
        <v>149</v>
      </c>
      <c r="I1753" s="35">
        <v>0.02</v>
      </c>
      <c r="J1753" s="126">
        <f t="shared" si="54"/>
        <v>146.02000000000001</v>
      </c>
    </row>
    <row r="1754" spans="1:10" ht="47.25">
      <c r="A1754" s="33">
        <f t="shared" si="55"/>
        <v>1750</v>
      </c>
      <c r="B1754" s="33" t="s">
        <v>208</v>
      </c>
      <c r="C1754" s="33" t="s">
        <v>3327</v>
      </c>
      <c r="D1754" s="104" t="s">
        <v>3328</v>
      </c>
      <c r="E1754" s="33" t="s">
        <v>211</v>
      </c>
      <c r="F1754" s="33"/>
      <c r="G1754" s="33" t="s">
        <v>212</v>
      </c>
      <c r="H1754" s="131">
        <v>249</v>
      </c>
      <c r="I1754" s="35">
        <v>0.02</v>
      </c>
      <c r="J1754" s="126">
        <f t="shared" si="54"/>
        <v>244.01999999999998</v>
      </c>
    </row>
    <row r="1755" spans="1:10" ht="63">
      <c r="A1755" s="33">
        <f t="shared" si="55"/>
        <v>1751</v>
      </c>
      <c r="B1755" s="33" t="s">
        <v>208</v>
      </c>
      <c r="C1755" s="33" t="s">
        <v>3329</v>
      </c>
      <c r="D1755" s="104" t="s">
        <v>3330</v>
      </c>
      <c r="E1755" s="33" t="s">
        <v>211</v>
      </c>
      <c r="F1755" s="33"/>
      <c r="G1755" s="33" t="s">
        <v>212</v>
      </c>
      <c r="H1755" s="131">
        <v>199</v>
      </c>
      <c r="I1755" s="35">
        <v>0.02</v>
      </c>
      <c r="J1755" s="126">
        <f t="shared" si="54"/>
        <v>195.02</v>
      </c>
    </row>
    <row r="1756" spans="1:10" ht="47.25">
      <c r="A1756" s="33">
        <f t="shared" si="55"/>
        <v>1752</v>
      </c>
      <c r="B1756" s="33" t="s">
        <v>208</v>
      </c>
      <c r="C1756" s="33" t="s">
        <v>3331</v>
      </c>
      <c r="D1756" s="104" t="s">
        <v>3332</v>
      </c>
      <c r="E1756" s="33" t="s">
        <v>211</v>
      </c>
      <c r="F1756" s="33"/>
      <c r="G1756" s="33" t="s">
        <v>212</v>
      </c>
      <c r="H1756" s="131">
        <v>319</v>
      </c>
      <c r="I1756" s="35">
        <v>0.02</v>
      </c>
      <c r="J1756" s="126">
        <f t="shared" si="54"/>
        <v>312.62</v>
      </c>
    </row>
    <row r="1757" spans="1:10" ht="15.75">
      <c r="A1757" s="33">
        <f t="shared" si="55"/>
        <v>1753</v>
      </c>
      <c r="B1757" s="33" t="s">
        <v>208</v>
      </c>
      <c r="C1757" s="33" t="s">
        <v>3333</v>
      </c>
      <c r="D1757" s="104" t="s">
        <v>3334</v>
      </c>
      <c r="E1757" s="33" t="s">
        <v>211</v>
      </c>
      <c r="F1757" s="33"/>
      <c r="G1757" s="33" t="s">
        <v>212</v>
      </c>
      <c r="H1757" s="131">
        <v>159</v>
      </c>
      <c r="I1757" s="35">
        <v>0.02</v>
      </c>
      <c r="J1757" s="126">
        <f t="shared" si="54"/>
        <v>155.82</v>
      </c>
    </row>
    <row r="1758" spans="1:10" ht="47.25">
      <c r="A1758" s="33">
        <f t="shared" si="55"/>
        <v>1754</v>
      </c>
      <c r="B1758" s="33" t="s">
        <v>208</v>
      </c>
      <c r="C1758" s="33" t="s">
        <v>3335</v>
      </c>
      <c r="D1758" s="104" t="s">
        <v>3336</v>
      </c>
      <c r="E1758" s="33" t="s">
        <v>211</v>
      </c>
      <c r="F1758" s="33"/>
      <c r="G1758" s="33" t="s">
        <v>212</v>
      </c>
      <c r="H1758" s="131">
        <v>89</v>
      </c>
      <c r="I1758" s="35">
        <v>0.02</v>
      </c>
      <c r="J1758" s="126">
        <f t="shared" si="54"/>
        <v>87.22</v>
      </c>
    </row>
    <row r="1759" spans="1:10" ht="78.75">
      <c r="A1759" s="33">
        <f t="shared" si="55"/>
        <v>1755</v>
      </c>
      <c r="B1759" s="33" t="s">
        <v>208</v>
      </c>
      <c r="C1759" s="33" t="s">
        <v>3337</v>
      </c>
      <c r="D1759" s="104" t="s">
        <v>3338</v>
      </c>
      <c r="E1759" s="33" t="s">
        <v>211</v>
      </c>
      <c r="F1759" s="33"/>
      <c r="G1759" s="33" t="s">
        <v>212</v>
      </c>
      <c r="H1759" s="131">
        <v>199</v>
      </c>
      <c r="I1759" s="35">
        <v>0.02</v>
      </c>
      <c r="J1759" s="126">
        <f t="shared" si="54"/>
        <v>195.02</v>
      </c>
    </row>
    <row r="1760" spans="1:10" ht="78.75">
      <c r="A1760" s="33">
        <f t="shared" si="55"/>
        <v>1756</v>
      </c>
      <c r="B1760" s="33" t="s">
        <v>208</v>
      </c>
      <c r="C1760" s="33" t="s">
        <v>3339</v>
      </c>
      <c r="D1760" s="104" t="s">
        <v>3340</v>
      </c>
      <c r="E1760" s="33" t="s">
        <v>211</v>
      </c>
      <c r="F1760" s="33"/>
      <c r="G1760" s="33" t="s">
        <v>212</v>
      </c>
      <c r="H1760" s="131">
        <v>299</v>
      </c>
      <c r="I1760" s="35">
        <v>0.02</v>
      </c>
      <c r="J1760" s="126">
        <f t="shared" si="54"/>
        <v>293.02</v>
      </c>
    </row>
    <row r="1761" spans="1:10" ht="63">
      <c r="A1761" s="33">
        <f t="shared" si="55"/>
        <v>1757</v>
      </c>
      <c r="B1761" s="33" t="s">
        <v>208</v>
      </c>
      <c r="C1761" s="33" t="s">
        <v>3341</v>
      </c>
      <c r="D1761" s="104" t="s">
        <v>3342</v>
      </c>
      <c r="E1761" s="33" t="s">
        <v>211</v>
      </c>
      <c r="F1761" s="33"/>
      <c r="G1761" s="33" t="s">
        <v>212</v>
      </c>
      <c r="H1761" s="131">
        <v>1199</v>
      </c>
      <c r="I1761" s="35">
        <v>0.02</v>
      </c>
      <c r="J1761" s="126">
        <f t="shared" si="54"/>
        <v>1175.02</v>
      </c>
    </row>
    <row r="1762" spans="1:10" ht="78.75">
      <c r="A1762" s="33">
        <f t="shared" si="55"/>
        <v>1758</v>
      </c>
      <c r="B1762" s="33" t="s">
        <v>208</v>
      </c>
      <c r="C1762" s="33" t="s">
        <v>3343</v>
      </c>
      <c r="D1762" s="104" t="s">
        <v>3344</v>
      </c>
      <c r="E1762" s="33" t="s">
        <v>211</v>
      </c>
      <c r="F1762" s="33"/>
      <c r="G1762" s="33" t="s">
        <v>212</v>
      </c>
      <c r="H1762" s="131">
        <v>699</v>
      </c>
      <c r="I1762" s="35">
        <v>0.02</v>
      </c>
      <c r="J1762" s="126">
        <f t="shared" si="54"/>
        <v>685.02</v>
      </c>
    </row>
    <row r="1763" spans="1:10" ht="63">
      <c r="A1763" s="33">
        <f t="shared" si="55"/>
        <v>1759</v>
      </c>
      <c r="B1763" s="33" t="s">
        <v>208</v>
      </c>
      <c r="C1763" s="33" t="s">
        <v>3345</v>
      </c>
      <c r="D1763" s="104" t="s">
        <v>3346</v>
      </c>
      <c r="E1763" s="33" t="s">
        <v>211</v>
      </c>
      <c r="F1763" s="33"/>
      <c r="G1763" s="33" t="s">
        <v>212</v>
      </c>
      <c r="H1763" s="131">
        <v>399</v>
      </c>
      <c r="I1763" s="35">
        <v>0.02</v>
      </c>
      <c r="J1763" s="126">
        <f t="shared" si="54"/>
        <v>391.02</v>
      </c>
    </row>
    <row r="1764" spans="1:10" ht="63">
      <c r="A1764" s="33">
        <f t="shared" si="55"/>
        <v>1760</v>
      </c>
      <c r="B1764" s="33" t="s">
        <v>208</v>
      </c>
      <c r="C1764" s="33" t="s">
        <v>3347</v>
      </c>
      <c r="D1764" s="104" t="s">
        <v>3348</v>
      </c>
      <c r="E1764" s="33" t="s">
        <v>211</v>
      </c>
      <c r="F1764" s="33"/>
      <c r="G1764" s="33" t="s">
        <v>212</v>
      </c>
      <c r="H1764" s="131">
        <v>699</v>
      </c>
      <c r="I1764" s="35">
        <v>0.02</v>
      </c>
      <c r="J1764" s="126">
        <f t="shared" si="54"/>
        <v>685.02</v>
      </c>
    </row>
    <row r="1765" spans="1:10" ht="63">
      <c r="A1765" s="33">
        <f t="shared" si="55"/>
        <v>1761</v>
      </c>
      <c r="B1765" s="33" t="s">
        <v>208</v>
      </c>
      <c r="C1765" s="33" t="s">
        <v>3349</v>
      </c>
      <c r="D1765" s="104" t="s">
        <v>3350</v>
      </c>
      <c r="E1765" s="33" t="s">
        <v>211</v>
      </c>
      <c r="F1765" s="33"/>
      <c r="G1765" s="33" t="s">
        <v>212</v>
      </c>
      <c r="H1765" s="131">
        <v>899</v>
      </c>
      <c r="I1765" s="35">
        <v>0.02</v>
      </c>
      <c r="J1765" s="126">
        <f t="shared" si="54"/>
        <v>881.02</v>
      </c>
    </row>
    <row r="1766" spans="1:10" ht="15.75">
      <c r="A1766" s="33">
        <f t="shared" si="55"/>
        <v>1762</v>
      </c>
      <c r="B1766" s="33" t="s">
        <v>208</v>
      </c>
      <c r="C1766" s="33" t="s">
        <v>3351</v>
      </c>
      <c r="D1766" s="104" t="s">
        <v>3352</v>
      </c>
      <c r="E1766" s="33" t="s">
        <v>211</v>
      </c>
      <c r="F1766" s="33"/>
      <c r="G1766" s="33" t="s">
        <v>212</v>
      </c>
      <c r="H1766" s="131">
        <v>79</v>
      </c>
      <c r="I1766" s="35">
        <v>0.02</v>
      </c>
      <c r="J1766" s="126">
        <f t="shared" si="54"/>
        <v>77.42</v>
      </c>
    </row>
    <row r="1767" spans="1:10" ht="78.75">
      <c r="A1767" s="33">
        <f t="shared" si="55"/>
        <v>1763</v>
      </c>
      <c r="B1767" s="33" t="s">
        <v>208</v>
      </c>
      <c r="C1767" s="33" t="s">
        <v>3353</v>
      </c>
      <c r="D1767" s="104" t="s">
        <v>3354</v>
      </c>
      <c r="E1767" s="33" t="s">
        <v>211</v>
      </c>
      <c r="F1767" s="33"/>
      <c r="G1767" s="33" t="s">
        <v>212</v>
      </c>
      <c r="H1767" s="131">
        <v>414</v>
      </c>
      <c r="I1767" s="35">
        <v>0.02</v>
      </c>
      <c r="J1767" s="126">
        <f t="shared" si="54"/>
        <v>405.71999999999997</v>
      </c>
    </row>
    <row r="1768" spans="1:10" ht="15.75">
      <c r="A1768" s="33">
        <f t="shared" si="55"/>
        <v>1764</v>
      </c>
      <c r="B1768" s="33" t="s">
        <v>208</v>
      </c>
      <c r="C1768" s="33" t="s">
        <v>3355</v>
      </c>
      <c r="D1768" s="104" t="s">
        <v>3356</v>
      </c>
      <c r="E1768" s="33" t="s">
        <v>211</v>
      </c>
      <c r="F1768" s="33"/>
      <c r="G1768" s="33" t="s">
        <v>212</v>
      </c>
      <c r="H1768" s="131">
        <v>207</v>
      </c>
      <c r="I1768" s="35">
        <v>0.02</v>
      </c>
      <c r="J1768" s="126">
        <f t="shared" si="54"/>
        <v>202.85999999999999</v>
      </c>
    </row>
    <row r="1769" spans="1:10" ht="15.75">
      <c r="A1769" s="33">
        <f t="shared" si="55"/>
        <v>1765</v>
      </c>
      <c r="B1769" s="33" t="s">
        <v>208</v>
      </c>
      <c r="C1769" s="33" t="s">
        <v>3357</v>
      </c>
      <c r="D1769" s="104" t="s">
        <v>3358</v>
      </c>
      <c r="E1769" s="33" t="s">
        <v>211</v>
      </c>
      <c r="F1769" s="33"/>
      <c r="G1769" s="33" t="s">
        <v>212</v>
      </c>
      <c r="H1769" s="131">
        <v>207</v>
      </c>
      <c r="I1769" s="35">
        <v>0.02</v>
      </c>
      <c r="J1769" s="126">
        <f t="shared" si="54"/>
        <v>202.85999999999999</v>
      </c>
    </row>
    <row r="1770" spans="1:10" ht="63">
      <c r="A1770" s="33">
        <f t="shared" si="55"/>
        <v>1766</v>
      </c>
      <c r="B1770" s="33" t="s">
        <v>208</v>
      </c>
      <c r="C1770" s="33" t="s">
        <v>3359</v>
      </c>
      <c r="D1770" s="104" t="s">
        <v>3360</v>
      </c>
      <c r="E1770" s="33" t="s">
        <v>211</v>
      </c>
      <c r="F1770" s="33"/>
      <c r="G1770" s="33" t="s">
        <v>212</v>
      </c>
      <c r="H1770" s="131">
        <v>207</v>
      </c>
      <c r="I1770" s="35">
        <v>0.02</v>
      </c>
      <c r="J1770" s="126">
        <f t="shared" si="54"/>
        <v>202.85999999999999</v>
      </c>
    </row>
    <row r="1771" spans="1:10" ht="126">
      <c r="A1771" s="33">
        <f t="shared" si="55"/>
        <v>1767</v>
      </c>
      <c r="B1771" s="33" t="s">
        <v>208</v>
      </c>
      <c r="C1771" s="33" t="s">
        <v>3361</v>
      </c>
      <c r="D1771" s="104" t="s">
        <v>3362</v>
      </c>
      <c r="E1771" s="33" t="s">
        <v>211</v>
      </c>
      <c r="F1771" s="33"/>
      <c r="G1771" s="33" t="s">
        <v>212</v>
      </c>
      <c r="H1771" s="131">
        <v>414</v>
      </c>
      <c r="I1771" s="35">
        <v>0.02</v>
      </c>
      <c r="J1771" s="126">
        <f t="shared" si="54"/>
        <v>405.71999999999997</v>
      </c>
    </row>
    <row r="1772" spans="1:10" ht="78.75">
      <c r="A1772" s="33">
        <f t="shared" si="55"/>
        <v>1768</v>
      </c>
      <c r="B1772" s="33" t="s">
        <v>208</v>
      </c>
      <c r="C1772" s="33" t="s">
        <v>3363</v>
      </c>
      <c r="D1772" s="104" t="s">
        <v>3364</v>
      </c>
      <c r="E1772" s="33" t="s">
        <v>211</v>
      </c>
      <c r="F1772" s="33"/>
      <c r="G1772" s="33" t="s">
        <v>212</v>
      </c>
      <c r="H1772" s="131">
        <v>699</v>
      </c>
      <c r="I1772" s="35">
        <v>0.02</v>
      </c>
      <c r="J1772" s="126">
        <f t="shared" si="54"/>
        <v>685.02</v>
      </c>
    </row>
    <row r="1773" spans="1:10" ht="31.5">
      <c r="A1773" s="33">
        <f t="shared" si="55"/>
        <v>1769</v>
      </c>
      <c r="B1773" s="33" t="s">
        <v>208</v>
      </c>
      <c r="C1773" s="33" t="s">
        <v>3365</v>
      </c>
      <c r="D1773" s="104" t="s">
        <v>3366</v>
      </c>
      <c r="E1773" s="33" t="s">
        <v>211</v>
      </c>
      <c r="F1773" s="33"/>
      <c r="G1773" s="33" t="s">
        <v>212</v>
      </c>
      <c r="H1773" s="131">
        <v>1699</v>
      </c>
      <c r="I1773" s="35">
        <v>0.02</v>
      </c>
      <c r="J1773" s="126">
        <f t="shared" si="54"/>
        <v>1665.02</v>
      </c>
    </row>
    <row r="1774" spans="1:10" ht="63">
      <c r="A1774" s="33">
        <f t="shared" si="55"/>
        <v>1770</v>
      </c>
      <c r="B1774" s="33" t="s">
        <v>208</v>
      </c>
      <c r="C1774" s="33" t="s">
        <v>3367</v>
      </c>
      <c r="D1774" s="104" t="s">
        <v>3368</v>
      </c>
      <c r="E1774" s="33" t="s">
        <v>211</v>
      </c>
      <c r="F1774" s="33"/>
      <c r="G1774" s="33" t="s">
        <v>212</v>
      </c>
      <c r="H1774" s="131">
        <v>1699</v>
      </c>
      <c r="I1774" s="35">
        <v>0.02</v>
      </c>
      <c r="J1774" s="126">
        <f t="shared" si="54"/>
        <v>1665.02</v>
      </c>
    </row>
    <row r="1775" spans="1:10" ht="63">
      <c r="A1775" s="33">
        <f t="shared" si="55"/>
        <v>1771</v>
      </c>
      <c r="B1775" s="33" t="s">
        <v>208</v>
      </c>
      <c r="C1775" s="33" t="s">
        <v>3369</v>
      </c>
      <c r="D1775" s="104" t="s">
        <v>3370</v>
      </c>
      <c r="E1775" s="33" t="s">
        <v>211</v>
      </c>
      <c r="F1775" s="33"/>
      <c r="G1775" s="33" t="s">
        <v>212</v>
      </c>
      <c r="H1775" s="131">
        <v>99</v>
      </c>
      <c r="I1775" s="35">
        <v>0.02</v>
      </c>
      <c r="J1775" s="126">
        <f t="shared" si="54"/>
        <v>97.02</v>
      </c>
    </row>
    <row r="1776" spans="1:10" ht="94.5">
      <c r="A1776" s="33">
        <f t="shared" si="55"/>
        <v>1772</v>
      </c>
      <c r="B1776" s="33" t="s">
        <v>208</v>
      </c>
      <c r="C1776" s="33" t="s">
        <v>3371</v>
      </c>
      <c r="D1776" s="104" t="s">
        <v>3372</v>
      </c>
      <c r="E1776" s="33" t="s">
        <v>211</v>
      </c>
      <c r="F1776" s="33"/>
      <c r="G1776" s="33" t="s">
        <v>212</v>
      </c>
      <c r="H1776" s="131">
        <v>149</v>
      </c>
      <c r="I1776" s="35">
        <v>0.02</v>
      </c>
      <c r="J1776" s="126">
        <f t="shared" si="54"/>
        <v>146.02000000000001</v>
      </c>
    </row>
    <row r="1777" spans="1:10" ht="78.75">
      <c r="A1777" s="33">
        <f t="shared" si="55"/>
        <v>1773</v>
      </c>
      <c r="B1777" s="33" t="s">
        <v>208</v>
      </c>
      <c r="C1777" s="33" t="s">
        <v>3373</v>
      </c>
      <c r="D1777" s="104" t="s">
        <v>3374</v>
      </c>
      <c r="E1777" s="33" t="s">
        <v>211</v>
      </c>
      <c r="F1777" s="33"/>
      <c r="G1777" s="33" t="s">
        <v>212</v>
      </c>
      <c r="H1777" s="131">
        <v>1149</v>
      </c>
      <c r="I1777" s="35">
        <v>0.02</v>
      </c>
      <c r="J1777" s="126">
        <f t="shared" si="54"/>
        <v>1126.02</v>
      </c>
    </row>
    <row r="1778" spans="1:10" ht="78.75">
      <c r="A1778" s="33">
        <f t="shared" si="55"/>
        <v>1774</v>
      </c>
      <c r="B1778" s="33" t="s">
        <v>208</v>
      </c>
      <c r="C1778" s="33" t="s">
        <v>3375</v>
      </c>
      <c r="D1778" s="104" t="s">
        <v>3376</v>
      </c>
      <c r="E1778" s="33" t="s">
        <v>211</v>
      </c>
      <c r="F1778" s="33"/>
      <c r="G1778" s="33" t="s">
        <v>212</v>
      </c>
      <c r="H1778" s="131">
        <v>399</v>
      </c>
      <c r="I1778" s="35">
        <v>0.02</v>
      </c>
      <c r="J1778" s="126">
        <f t="shared" si="54"/>
        <v>391.02</v>
      </c>
    </row>
    <row r="1779" spans="1:10" ht="63">
      <c r="A1779" s="33">
        <f t="shared" si="55"/>
        <v>1775</v>
      </c>
      <c r="B1779" s="33" t="s">
        <v>208</v>
      </c>
      <c r="C1779" s="33" t="s">
        <v>3377</v>
      </c>
      <c r="D1779" s="104" t="s">
        <v>3378</v>
      </c>
      <c r="E1779" s="33" t="s">
        <v>211</v>
      </c>
      <c r="F1779" s="33"/>
      <c r="G1779" s="33" t="s">
        <v>212</v>
      </c>
      <c r="H1779" s="131">
        <v>449</v>
      </c>
      <c r="I1779" s="35">
        <v>0.02</v>
      </c>
      <c r="J1779" s="126">
        <f t="shared" si="54"/>
        <v>440.02</v>
      </c>
    </row>
    <row r="1780" spans="1:10" ht="63">
      <c r="A1780" s="33">
        <f t="shared" si="55"/>
        <v>1776</v>
      </c>
      <c r="B1780" s="33" t="s">
        <v>208</v>
      </c>
      <c r="C1780" s="33" t="s">
        <v>3379</v>
      </c>
      <c r="D1780" s="104" t="s">
        <v>3380</v>
      </c>
      <c r="E1780" s="33" t="s">
        <v>211</v>
      </c>
      <c r="F1780" s="33"/>
      <c r="G1780" s="33" t="s">
        <v>212</v>
      </c>
      <c r="H1780" s="131">
        <v>399</v>
      </c>
      <c r="I1780" s="35">
        <v>0.02</v>
      </c>
      <c r="J1780" s="126">
        <f t="shared" si="54"/>
        <v>391.02</v>
      </c>
    </row>
    <row r="1781" spans="1:10" ht="47.25">
      <c r="A1781" s="33">
        <f t="shared" si="55"/>
        <v>1777</v>
      </c>
      <c r="B1781" s="33" t="s">
        <v>208</v>
      </c>
      <c r="C1781" s="33" t="s">
        <v>3381</v>
      </c>
      <c r="D1781" s="104" t="s">
        <v>3382</v>
      </c>
      <c r="E1781" s="33" t="s">
        <v>211</v>
      </c>
      <c r="F1781" s="33"/>
      <c r="G1781" s="33" t="s">
        <v>212</v>
      </c>
      <c r="H1781" s="131">
        <v>399</v>
      </c>
      <c r="I1781" s="35">
        <v>0.02</v>
      </c>
      <c r="J1781" s="126">
        <f t="shared" si="54"/>
        <v>391.02</v>
      </c>
    </row>
    <row r="1782" spans="1:10" ht="47.25">
      <c r="A1782" s="33">
        <f t="shared" si="55"/>
        <v>1778</v>
      </c>
      <c r="B1782" s="33" t="s">
        <v>208</v>
      </c>
      <c r="C1782" s="33" t="s">
        <v>3383</v>
      </c>
      <c r="D1782" s="104" t="s">
        <v>3384</v>
      </c>
      <c r="E1782" s="33" t="s">
        <v>211</v>
      </c>
      <c r="F1782" s="33"/>
      <c r="G1782" s="33" t="s">
        <v>212</v>
      </c>
      <c r="H1782" s="131">
        <v>399</v>
      </c>
      <c r="I1782" s="35">
        <v>0.02</v>
      </c>
      <c r="J1782" s="126">
        <f t="shared" si="54"/>
        <v>391.02</v>
      </c>
    </row>
    <row r="1783" spans="1:10" ht="63">
      <c r="A1783" s="33">
        <f t="shared" si="55"/>
        <v>1779</v>
      </c>
      <c r="B1783" s="33" t="s">
        <v>208</v>
      </c>
      <c r="C1783" s="33" t="s">
        <v>3385</v>
      </c>
      <c r="D1783" s="104" t="s">
        <v>3386</v>
      </c>
      <c r="E1783" s="33" t="s">
        <v>211</v>
      </c>
      <c r="F1783" s="33"/>
      <c r="G1783" s="33" t="s">
        <v>212</v>
      </c>
      <c r="H1783" s="131">
        <v>449</v>
      </c>
      <c r="I1783" s="35">
        <v>0.02</v>
      </c>
      <c r="J1783" s="126">
        <f t="shared" si="54"/>
        <v>440.02</v>
      </c>
    </row>
    <row r="1784" spans="1:10" ht="31.5">
      <c r="A1784" s="33">
        <f t="shared" si="55"/>
        <v>1780</v>
      </c>
      <c r="B1784" s="33" t="s">
        <v>208</v>
      </c>
      <c r="C1784" s="33" t="s">
        <v>3387</v>
      </c>
      <c r="D1784" s="104" t="s">
        <v>3388</v>
      </c>
      <c r="E1784" s="33" t="s">
        <v>211</v>
      </c>
      <c r="F1784" s="33"/>
      <c r="G1784" s="33" t="s">
        <v>212</v>
      </c>
      <c r="H1784" s="131">
        <v>99</v>
      </c>
      <c r="I1784" s="35">
        <v>0.02</v>
      </c>
      <c r="J1784" s="126">
        <f t="shared" si="54"/>
        <v>97.02</v>
      </c>
    </row>
    <row r="1785" spans="1:10" ht="31.5">
      <c r="A1785" s="33">
        <f t="shared" si="55"/>
        <v>1781</v>
      </c>
      <c r="B1785" s="33" t="s">
        <v>208</v>
      </c>
      <c r="C1785" s="33" t="s">
        <v>3389</v>
      </c>
      <c r="D1785" s="104" t="s">
        <v>3390</v>
      </c>
      <c r="E1785" s="33" t="s">
        <v>211</v>
      </c>
      <c r="F1785" s="33"/>
      <c r="G1785" s="33" t="s">
        <v>212</v>
      </c>
      <c r="H1785" s="131">
        <v>79</v>
      </c>
      <c r="I1785" s="35">
        <v>0.02</v>
      </c>
      <c r="J1785" s="126">
        <f t="shared" si="54"/>
        <v>77.42</v>
      </c>
    </row>
    <row r="1786" spans="1:10" ht="31.5">
      <c r="A1786" s="33">
        <f t="shared" si="55"/>
        <v>1782</v>
      </c>
      <c r="B1786" s="33" t="s">
        <v>208</v>
      </c>
      <c r="C1786" s="33" t="s">
        <v>3391</v>
      </c>
      <c r="D1786" s="104" t="s">
        <v>3392</v>
      </c>
      <c r="E1786" s="33" t="s">
        <v>211</v>
      </c>
      <c r="F1786" s="33"/>
      <c r="G1786" s="33" t="s">
        <v>212</v>
      </c>
      <c r="H1786" s="131">
        <v>99</v>
      </c>
      <c r="I1786" s="35">
        <v>0.02</v>
      </c>
      <c r="J1786" s="126">
        <f t="shared" si="54"/>
        <v>97.02</v>
      </c>
    </row>
    <row r="1787" spans="1:10" ht="31.5">
      <c r="A1787" s="33">
        <f t="shared" si="55"/>
        <v>1783</v>
      </c>
      <c r="B1787" s="33" t="s">
        <v>208</v>
      </c>
      <c r="C1787" s="33" t="s">
        <v>3393</v>
      </c>
      <c r="D1787" s="104" t="s">
        <v>3394</v>
      </c>
      <c r="E1787" s="33" t="s">
        <v>211</v>
      </c>
      <c r="F1787" s="33"/>
      <c r="G1787" s="33" t="s">
        <v>212</v>
      </c>
      <c r="H1787" s="131">
        <v>39</v>
      </c>
      <c r="I1787" s="35">
        <v>0.02</v>
      </c>
      <c r="J1787" s="126">
        <f t="shared" si="54"/>
        <v>38.22</v>
      </c>
    </row>
    <row r="1788" spans="1:10" ht="31.5">
      <c r="A1788" s="33">
        <f t="shared" si="55"/>
        <v>1784</v>
      </c>
      <c r="B1788" s="33" t="s">
        <v>208</v>
      </c>
      <c r="C1788" s="33" t="s">
        <v>3395</v>
      </c>
      <c r="D1788" s="104" t="s">
        <v>3396</v>
      </c>
      <c r="E1788" s="33" t="s">
        <v>211</v>
      </c>
      <c r="F1788" s="33"/>
      <c r="G1788" s="33" t="s">
        <v>212</v>
      </c>
      <c r="H1788" s="131">
        <v>129</v>
      </c>
      <c r="I1788" s="35">
        <v>0.02</v>
      </c>
      <c r="J1788" s="126">
        <f t="shared" si="54"/>
        <v>126.42</v>
      </c>
    </row>
    <row r="1789" spans="1:10" ht="15.75">
      <c r="A1789" s="33">
        <f t="shared" si="55"/>
        <v>1785</v>
      </c>
      <c r="B1789" s="33" t="s">
        <v>208</v>
      </c>
      <c r="C1789" s="33" t="s">
        <v>3397</v>
      </c>
      <c r="D1789" s="104" t="s">
        <v>3398</v>
      </c>
      <c r="E1789" s="33" t="s">
        <v>211</v>
      </c>
      <c r="F1789" s="33"/>
      <c r="G1789" s="33" t="s">
        <v>212</v>
      </c>
      <c r="H1789" s="131">
        <v>49</v>
      </c>
      <c r="I1789" s="35">
        <v>0.02</v>
      </c>
      <c r="J1789" s="126">
        <f t="shared" si="54"/>
        <v>48.019999999999996</v>
      </c>
    </row>
    <row r="1790" spans="1:10" ht="15.75">
      <c r="A1790" s="33">
        <f t="shared" si="55"/>
        <v>1786</v>
      </c>
      <c r="B1790" s="33" t="s">
        <v>208</v>
      </c>
      <c r="C1790" s="33" t="s">
        <v>3399</v>
      </c>
      <c r="D1790" s="104" t="s">
        <v>3400</v>
      </c>
      <c r="E1790" s="33" t="s">
        <v>211</v>
      </c>
      <c r="F1790" s="33"/>
      <c r="G1790" s="33" t="s">
        <v>212</v>
      </c>
      <c r="H1790" s="131">
        <v>49</v>
      </c>
      <c r="I1790" s="35">
        <v>0.02</v>
      </c>
      <c r="J1790" s="126">
        <f t="shared" si="54"/>
        <v>48.019999999999996</v>
      </c>
    </row>
    <row r="1791" spans="1:10" ht="15.75">
      <c r="A1791" s="33">
        <f t="shared" si="55"/>
        <v>1787</v>
      </c>
      <c r="B1791" s="33" t="s">
        <v>208</v>
      </c>
      <c r="C1791" s="33" t="s">
        <v>3401</v>
      </c>
      <c r="D1791" s="104" t="s">
        <v>3402</v>
      </c>
      <c r="E1791" s="33" t="s">
        <v>211</v>
      </c>
      <c r="F1791" s="33"/>
      <c r="G1791" s="33" t="s">
        <v>212</v>
      </c>
      <c r="H1791" s="131">
        <v>49</v>
      </c>
      <c r="I1791" s="35">
        <v>0.02</v>
      </c>
      <c r="J1791" s="126">
        <f t="shared" si="54"/>
        <v>48.019999999999996</v>
      </c>
    </row>
    <row r="1792" spans="1:10" ht="15.75">
      <c r="A1792" s="33">
        <f t="shared" si="55"/>
        <v>1788</v>
      </c>
      <c r="B1792" s="33" t="s">
        <v>208</v>
      </c>
      <c r="C1792" s="33" t="s">
        <v>3403</v>
      </c>
      <c r="D1792" s="104" t="s">
        <v>3404</v>
      </c>
      <c r="E1792" s="33" t="s">
        <v>211</v>
      </c>
      <c r="F1792" s="33"/>
      <c r="G1792" s="33" t="s">
        <v>212</v>
      </c>
      <c r="H1792" s="131">
        <v>49</v>
      </c>
      <c r="I1792" s="35">
        <v>0.02</v>
      </c>
      <c r="J1792" s="126">
        <f t="shared" si="54"/>
        <v>48.019999999999996</v>
      </c>
    </row>
    <row r="1793" spans="1:10" ht="47.25">
      <c r="A1793" s="33">
        <f t="shared" si="55"/>
        <v>1789</v>
      </c>
      <c r="B1793" s="33" t="s">
        <v>208</v>
      </c>
      <c r="C1793" s="33" t="s">
        <v>3405</v>
      </c>
      <c r="D1793" s="104" t="s">
        <v>3406</v>
      </c>
      <c r="E1793" s="33" t="s">
        <v>211</v>
      </c>
      <c r="F1793" s="33"/>
      <c r="G1793" s="33" t="s">
        <v>212</v>
      </c>
      <c r="H1793" s="131">
        <v>29</v>
      </c>
      <c r="I1793" s="35">
        <v>0.02</v>
      </c>
      <c r="J1793" s="126">
        <f t="shared" si="54"/>
        <v>28.419999999999998</v>
      </c>
    </row>
    <row r="1794" spans="1:10" ht="31.5">
      <c r="A1794" s="33">
        <f t="shared" si="55"/>
        <v>1790</v>
      </c>
      <c r="B1794" s="33" t="s">
        <v>208</v>
      </c>
      <c r="C1794" s="33" t="s">
        <v>3407</v>
      </c>
      <c r="D1794" s="104" t="s">
        <v>3408</v>
      </c>
      <c r="E1794" s="33" t="s">
        <v>211</v>
      </c>
      <c r="F1794" s="33"/>
      <c r="G1794" s="33" t="s">
        <v>212</v>
      </c>
      <c r="H1794" s="131">
        <v>39</v>
      </c>
      <c r="I1794" s="35">
        <v>0.02</v>
      </c>
      <c r="J1794" s="126">
        <f t="shared" si="54"/>
        <v>38.22</v>
      </c>
    </row>
    <row r="1795" spans="1:10" ht="63">
      <c r="A1795" s="33">
        <f t="shared" si="55"/>
        <v>1791</v>
      </c>
      <c r="B1795" s="33" t="s">
        <v>208</v>
      </c>
      <c r="C1795" s="33" t="s">
        <v>3409</v>
      </c>
      <c r="D1795" s="104" t="s">
        <v>3410</v>
      </c>
      <c r="E1795" s="33" t="s">
        <v>211</v>
      </c>
      <c r="F1795" s="33"/>
      <c r="G1795" s="33" t="s">
        <v>212</v>
      </c>
      <c r="H1795" s="131">
        <v>139</v>
      </c>
      <c r="I1795" s="35">
        <v>0.02</v>
      </c>
      <c r="J1795" s="126">
        <f t="shared" si="54"/>
        <v>136.22</v>
      </c>
    </row>
    <row r="1796" spans="1:10" ht="63">
      <c r="A1796" s="33">
        <f t="shared" si="55"/>
        <v>1792</v>
      </c>
      <c r="B1796" s="33" t="s">
        <v>208</v>
      </c>
      <c r="C1796" s="33" t="s">
        <v>3411</v>
      </c>
      <c r="D1796" s="104" t="s">
        <v>3412</v>
      </c>
      <c r="E1796" s="33" t="s">
        <v>211</v>
      </c>
      <c r="F1796" s="33"/>
      <c r="G1796" s="33" t="s">
        <v>212</v>
      </c>
      <c r="H1796" s="131">
        <v>99</v>
      </c>
      <c r="I1796" s="35">
        <v>0.02</v>
      </c>
      <c r="J1796" s="126">
        <f t="shared" si="54"/>
        <v>97.02</v>
      </c>
    </row>
    <row r="1797" spans="1:10" ht="78.75">
      <c r="A1797" s="33">
        <f t="shared" si="55"/>
        <v>1793</v>
      </c>
      <c r="B1797" s="33" t="s">
        <v>208</v>
      </c>
      <c r="C1797" s="33" t="s">
        <v>3413</v>
      </c>
      <c r="D1797" s="104" t="s">
        <v>3414</v>
      </c>
      <c r="E1797" s="33" t="s">
        <v>211</v>
      </c>
      <c r="F1797" s="33"/>
      <c r="G1797" s="33" t="s">
        <v>212</v>
      </c>
      <c r="H1797" s="131">
        <v>449</v>
      </c>
      <c r="I1797" s="35">
        <v>0.02</v>
      </c>
      <c r="J1797" s="126">
        <f t="shared" si="54"/>
        <v>440.02</v>
      </c>
    </row>
    <row r="1798" spans="1:10" ht="94.5">
      <c r="A1798" s="33">
        <f t="shared" si="55"/>
        <v>1794</v>
      </c>
      <c r="B1798" s="33" t="s">
        <v>208</v>
      </c>
      <c r="C1798" s="33" t="s">
        <v>3415</v>
      </c>
      <c r="D1798" s="104" t="s">
        <v>3416</v>
      </c>
      <c r="E1798" s="33" t="s">
        <v>211</v>
      </c>
      <c r="F1798" s="33"/>
      <c r="G1798" s="33" t="s">
        <v>212</v>
      </c>
      <c r="H1798" s="131">
        <v>449</v>
      </c>
      <c r="I1798" s="35">
        <v>0.02</v>
      </c>
      <c r="J1798" s="126">
        <f t="shared" ref="J1798:J1861" si="56">H1798*(1-I1798)</f>
        <v>440.02</v>
      </c>
    </row>
    <row r="1799" spans="1:10" ht="15.75">
      <c r="A1799" s="33">
        <f t="shared" ref="A1799:A1862" si="57">A1798+1</f>
        <v>1795</v>
      </c>
      <c r="B1799" s="33" t="s">
        <v>208</v>
      </c>
      <c r="C1799" s="33" t="s">
        <v>3417</v>
      </c>
      <c r="D1799" s="104" t="s">
        <v>3418</v>
      </c>
      <c r="E1799" s="33" t="s">
        <v>211</v>
      </c>
      <c r="F1799" s="33"/>
      <c r="G1799" s="33" t="s">
        <v>212</v>
      </c>
      <c r="H1799" s="131">
        <v>19</v>
      </c>
      <c r="I1799" s="35">
        <v>0.02</v>
      </c>
      <c r="J1799" s="126">
        <f t="shared" si="56"/>
        <v>18.62</v>
      </c>
    </row>
    <row r="1800" spans="1:10" ht="78.75">
      <c r="A1800" s="33">
        <f t="shared" si="57"/>
        <v>1796</v>
      </c>
      <c r="B1800" s="33" t="s">
        <v>208</v>
      </c>
      <c r="C1800" s="33" t="s">
        <v>3419</v>
      </c>
      <c r="D1800" s="104" t="s">
        <v>3420</v>
      </c>
      <c r="E1800" s="33" t="s">
        <v>211</v>
      </c>
      <c r="F1800" s="33"/>
      <c r="G1800" s="33" t="s">
        <v>212</v>
      </c>
      <c r="H1800" s="131">
        <v>129</v>
      </c>
      <c r="I1800" s="35">
        <v>0.02</v>
      </c>
      <c r="J1800" s="126">
        <f t="shared" si="56"/>
        <v>126.42</v>
      </c>
    </row>
    <row r="1801" spans="1:10" ht="31.5">
      <c r="A1801" s="33">
        <f t="shared" si="57"/>
        <v>1797</v>
      </c>
      <c r="B1801" s="33" t="s">
        <v>208</v>
      </c>
      <c r="C1801" s="33" t="s">
        <v>3421</v>
      </c>
      <c r="D1801" s="104" t="s">
        <v>3422</v>
      </c>
      <c r="E1801" s="33" t="s">
        <v>211</v>
      </c>
      <c r="F1801" s="33"/>
      <c r="G1801" s="33" t="s">
        <v>212</v>
      </c>
      <c r="H1801" s="131">
        <v>19</v>
      </c>
      <c r="I1801" s="35">
        <v>0.02</v>
      </c>
      <c r="J1801" s="126">
        <f t="shared" si="56"/>
        <v>18.62</v>
      </c>
    </row>
    <row r="1802" spans="1:10" ht="15.75">
      <c r="A1802" s="33">
        <f t="shared" si="57"/>
        <v>1798</v>
      </c>
      <c r="B1802" s="33" t="s">
        <v>208</v>
      </c>
      <c r="C1802" s="33" t="s">
        <v>3423</v>
      </c>
      <c r="D1802" s="104" t="s">
        <v>3424</v>
      </c>
      <c r="E1802" s="33" t="s">
        <v>211</v>
      </c>
      <c r="F1802" s="33"/>
      <c r="G1802" s="33" t="s">
        <v>212</v>
      </c>
      <c r="H1802" s="131">
        <v>19</v>
      </c>
      <c r="I1802" s="35">
        <v>0.02</v>
      </c>
      <c r="J1802" s="126">
        <f t="shared" si="56"/>
        <v>18.62</v>
      </c>
    </row>
    <row r="1803" spans="1:10" ht="15.75">
      <c r="A1803" s="33">
        <f t="shared" si="57"/>
        <v>1799</v>
      </c>
      <c r="B1803" s="33" t="s">
        <v>208</v>
      </c>
      <c r="C1803" s="33" t="s">
        <v>3425</v>
      </c>
      <c r="D1803" s="104" t="s">
        <v>3426</v>
      </c>
      <c r="E1803" s="33" t="s">
        <v>211</v>
      </c>
      <c r="F1803" s="33"/>
      <c r="G1803" s="33" t="s">
        <v>212</v>
      </c>
      <c r="H1803" s="131">
        <v>19</v>
      </c>
      <c r="I1803" s="35">
        <v>0.02</v>
      </c>
      <c r="J1803" s="126">
        <f t="shared" si="56"/>
        <v>18.62</v>
      </c>
    </row>
    <row r="1804" spans="1:10" ht="31.5">
      <c r="A1804" s="33">
        <f t="shared" si="57"/>
        <v>1800</v>
      </c>
      <c r="B1804" s="33" t="s">
        <v>208</v>
      </c>
      <c r="C1804" s="33" t="s">
        <v>3427</v>
      </c>
      <c r="D1804" s="104" t="s">
        <v>3428</v>
      </c>
      <c r="E1804" s="33" t="s">
        <v>211</v>
      </c>
      <c r="F1804" s="33"/>
      <c r="G1804" s="33" t="s">
        <v>212</v>
      </c>
      <c r="H1804" s="131">
        <v>10</v>
      </c>
      <c r="I1804" s="35">
        <v>0.02</v>
      </c>
      <c r="J1804" s="126">
        <f t="shared" si="56"/>
        <v>9.8000000000000007</v>
      </c>
    </row>
    <row r="1805" spans="1:10" ht="15.75">
      <c r="A1805" s="33">
        <f t="shared" si="57"/>
        <v>1801</v>
      </c>
      <c r="B1805" s="33" t="s">
        <v>208</v>
      </c>
      <c r="C1805" s="33" t="s">
        <v>3429</v>
      </c>
      <c r="D1805" s="104" t="s">
        <v>3430</v>
      </c>
      <c r="E1805" s="33" t="s">
        <v>211</v>
      </c>
      <c r="F1805" s="33"/>
      <c r="G1805" s="33" t="s">
        <v>212</v>
      </c>
      <c r="H1805" s="131">
        <v>79</v>
      </c>
      <c r="I1805" s="35">
        <v>0.02</v>
      </c>
      <c r="J1805" s="126">
        <f t="shared" si="56"/>
        <v>77.42</v>
      </c>
    </row>
    <row r="1806" spans="1:10" ht="15.75">
      <c r="A1806" s="33">
        <f t="shared" si="57"/>
        <v>1802</v>
      </c>
      <c r="B1806" s="33" t="s">
        <v>208</v>
      </c>
      <c r="C1806" s="33" t="s">
        <v>3431</v>
      </c>
      <c r="D1806" s="104" t="s">
        <v>3432</v>
      </c>
      <c r="E1806" s="33" t="s">
        <v>211</v>
      </c>
      <c r="F1806" s="33"/>
      <c r="G1806" s="33" t="s">
        <v>212</v>
      </c>
      <c r="H1806" s="131">
        <v>99</v>
      </c>
      <c r="I1806" s="35">
        <v>0.02</v>
      </c>
      <c r="J1806" s="126">
        <f t="shared" si="56"/>
        <v>97.02</v>
      </c>
    </row>
    <row r="1807" spans="1:10" ht="15.75">
      <c r="A1807" s="33">
        <f t="shared" si="57"/>
        <v>1803</v>
      </c>
      <c r="B1807" s="33" t="s">
        <v>208</v>
      </c>
      <c r="C1807" s="33" t="s">
        <v>3433</v>
      </c>
      <c r="D1807" s="104" t="s">
        <v>3434</v>
      </c>
      <c r="E1807" s="33" t="s">
        <v>211</v>
      </c>
      <c r="F1807" s="33"/>
      <c r="G1807" s="33" t="s">
        <v>212</v>
      </c>
      <c r="H1807" s="131">
        <v>79</v>
      </c>
      <c r="I1807" s="35">
        <v>0.02</v>
      </c>
      <c r="J1807" s="126">
        <f t="shared" si="56"/>
        <v>77.42</v>
      </c>
    </row>
    <row r="1808" spans="1:10" ht="15.75">
      <c r="A1808" s="33">
        <f t="shared" si="57"/>
        <v>1804</v>
      </c>
      <c r="B1808" s="33" t="s">
        <v>208</v>
      </c>
      <c r="C1808" s="33" t="s">
        <v>3435</v>
      </c>
      <c r="D1808" s="104" t="s">
        <v>3436</v>
      </c>
      <c r="E1808" s="33" t="s">
        <v>211</v>
      </c>
      <c r="F1808" s="33"/>
      <c r="G1808" s="33" t="s">
        <v>212</v>
      </c>
      <c r="H1808" s="131">
        <v>109</v>
      </c>
      <c r="I1808" s="35">
        <v>0.02</v>
      </c>
      <c r="J1808" s="126">
        <f t="shared" si="56"/>
        <v>106.82</v>
      </c>
    </row>
    <row r="1809" spans="1:10" ht="15.75">
      <c r="A1809" s="33">
        <f t="shared" si="57"/>
        <v>1805</v>
      </c>
      <c r="B1809" s="33" t="s">
        <v>208</v>
      </c>
      <c r="C1809" s="33" t="s">
        <v>3437</v>
      </c>
      <c r="D1809" s="104" t="s">
        <v>3438</v>
      </c>
      <c r="E1809" s="33" t="s">
        <v>211</v>
      </c>
      <c r="F1809" s="33"/>
      <c r="G1809" s="33" t="s">
        <v>212</v>
      </c>
      <c r="H1809" s="131">
        <v>139</v>
      </c>
      <c r="I1809" s="35">
        <v>0.02</v>
      </c>
      <c r="J1809" s="126">
        <f t="shared" si="56"/>
        <v>136.22</v>
      </c>
    </row>
    <row r="1810" spans="1:10" ht="31.5">
      <c r="A1810" s="33">
        <f t="shared" si="57"/>
        <v>1806</v>
      </c>
      <c r="B1810" s="33" t="s">
        <v>208</v>
      </c>
      <c r="C1810" s="33" t="s">
        <v>3439</v>
      </c>
      <c r="D1810" s="104" t="s">
        <v>3440</v>
      </c>
      <c r="E1810" s="33" t="s">
        <v>211</v>
      </c>
      <c r="F1810" s="33"/>
      <c r="G1810" s="33" t="s">
        <v>212</v>
      </c>
      <c r="H1810" s="131">
        <v>599</v>
      </c>
      <c r="I1810" s="35">
        <v>0.02</v>
      </c>
      <c r="J1810" s="126">
        <f t="shared" si="56"/>
        <v>587.02</v>
      </c>
    </row>
    <row r="1811" spans="1:10" ht="31.5">
      <c r="A1811" s="33">
        <f t="shared" si="57"/>
        <v>1807</v>
      </c>
      <c r="B1811" s="33" t="s">
        <v>208</v>
      </c>
      <c r="C1811" s="33" t="s">
        <v>3441</v>
      </c>
      <c r="D1811" s="104" t="s">
        <v>3442</v>
      </c>
      <c r="E1811" s="33" t="s">
        <v>211</v>
      </c>
      <c r="F1811" s="33"/>
      <c r="G1811" s="33" t="s">
        <v>212</v>
      </c>
      <c r="H1811" s="131">
        <v>699</v>
      </c>
      <c r="I1811" s="35">
        <v>0.02</v>
      </c>
      <c r="J1811" s="126">
        <f t="shared" si="56"/>
        <v>685.02</v>
      </c>
    </row>
    <row r="1812" spans="1:10" ht="63">
      <c r="A1812" s="33">
        <f t="shared" si="57"/>
        <v>1808</v>
      </c>
      <c r="B1812" s="33" t="s">
        <v>208</v>
      </c>
      <c r="C1812" s="33" t="s">
        <v>3443</v>
      </c>
      <c r="D1812" s="104" t="s">
        <v>3444</v>
      </c>
      <c r="E1812" s="33" t="s">
        <v>211</v>
      </c>
      <c r="F1812" s="33"/>
      <c r="G1812" s="33" t="s">
        <v>212</v>
      </c>
      <c r="H1812" s="131">
        <v>14</v>
      </c>
      <c r="I1812" s="35">
        <v>0.02</v>
      </c>
      <c r="J1812" s="126">
        <f t="shared" si="56"/>
        <v>13.719999999999999</v>
      </c>
    </row>
    <row r="1813" spans="1:10" ht="31.5">
      <c r="A1813" s="33">
        <f t="shared" si="57"/>
        <v>1809</v>
      </c>
      <c r="B1813" s="33" t="s">
        <v>208</v>
      </c>
      <c r="C1813" s="33" t="s">
        <v>3445</v>
      </c>
      <c r="D1813" s="104" t="s">
        <v>3446</v>
      </c>
      <c r="E1813" s="33" t="s">
        <v>211</v>
      </c>
      <c r="F1813" s="33"/>
      <c r="G1813" s="33" t="s">
        <v>212</v>
      </c>
      <c r="H1813" s="131">
        <v>109</v>
      </c>
      <c r="I1813" s="35">
        <v>0.02</v>
      </c>
      <c r="J1813" s="126">
        <f t="shared" si="56"/>
        <v>106.82</v>
      </c>
    </row>
    <row r="1814" spans="1:10" ht="31.5">
      <c r="A1814" s="33">
        <f t="shared" si="57"/>
        <v>1810</v>
      </c>
      <c r="B1814" s="33" t="s">
        <v>208</v>
      </c>
      <c r="C1814" s="33" t="s">
        <v>3447</v>
      </c>
      <c r="D1814" s="104" t="s">
        <v>3448</v>
      </c>
      <c r="E1814" s="33" t="s">
        <v>211</v>
      </c>
      <c r="F1814" s="33"/>
      <c r="G1814" s="33" t="s">
        <v>212</v>
      </c>
      <c r="H1814" s="131">
        <v>49</v>
      </c>
      <c r="I1814" s="35">
        <v>0.02</v>
      </c>
      <c r="J1814" s="126">
        <f t="shared" si="56"/>
        <v>48.019999999999996</v>
      </c>
    </row>
    <row r="1815" spans="1:10" ht="15.75">
      <c r="A1815" s="33">
        <f t="shared" si="57"/>
        <v>1811</v>
      </c>
      <c r="B1815" s="33" t="s">
        <v>208</v>
      </c>
      <c r="C1815" s="33" t="s">
        <v>3449</v>
      </c>
      <c r="D1815" s="104" t="s">
        <v>3450</v>
      </c>
      <c r="E1815" s="33" t="s">
        <v>211</v>
      </c>
      <c r="F1815" s="33"/>
      <c r="G1815" s="33" t="s">
        <v>212</v>
      </c>
      <c r="H1815" s="131">
        <v>99</v>
      </c>
      <c r="I1815" s="35">
        <v>0.02</v>
      </c>
      <c r="J1815" s="126">
        <f t="shared" si="56"/>
        <v>97.02</v>
      </c>
    </row>
    <row r="1816" spans="1:10" ht="15.75">
      <c r="A1816" s="33">
        <f t="shared" si="57"/>
        <v>1812</v>
      </c>
      <c r="B1816" s="33" t="s">
        <v>208</v>
      </c>
      <c r="C1816" s="33" t="s">
        <v>3451</v>
      </c>
      <c r="D1816" s="104" t="s">
        <v>3452</v>
      </c>
      <c r="E1816" s="33" t="s">
        <v>211</v>
      </c>
      <c r="F1816" s="33"/>
      <c r="G1816" s="33" t="s">
        <v>212</v>
      </c>
      <c r="H1816" s="131">
        <v>39</v>
      </c>
      <c r="I1816" s="35">
        <v>0.02</v>
      </c>
      <c r="J1816" s="126">
        <f t="shared" si="56"/>
        <v>38.22</v>
      </c>
    </row>
    <row r="1817" spans="1:10" ht="47.25">
      <c r="A1817" s="33">
        <f t="shared" si="57"/>
        <v>1813</v>
      </c>
      <c r="B1817" s="33" t="s">
        <v>208</v>
      </c>
      <c r="C1817" s="33" t="s">
        <v>3453</v>
      </c>
      <c r="D1817" s="104" t="s">
        <v>3454</v>
      </c>
      <c r="E1817" s="33" t="s">
        <v>211</v>
      </c>
      <c r="F1817" s="33"/>
      <c r="G1817" s="33" t="s">
        <v>212</v>
      </c>
      <c r="H1817" s="131">
        <v>79</v>
      </c>
      <c r="I1817" s="35">
        <v>0.02</v>
      </c>
      <c r="J1817" s="126">
        <f t="shared" si="56"/>
        <v>77.42</v>
      </c>
    </row>
    <row r="1818" spans="1:10" ht="15.75">
      <c r="A1818" s="33">
        <f t="shared" si="57"/>
        <v>1814</v>
      </c>
      <c r="B1818" s="33" t="s">
        <v>208</v>
      </c>
      <c r="C1818" s="33" t="s">
        <v>3455</v>
      </c>
      <c r="D1818" s="104" t="s">
        <v>3456</v>
      </c>
      <c r="E1818" s="33" t="s">
        <v>211</v>
      </c>
      <c r="F1818" s="33"/>
      <c r="G1818" s="33" t="s">
        <v>212</v>
      </c>
      <c r="H1818" s="131">
        <v>49</v>
      </c>
      <c r="I1818" s="35">
        <v>0.02</v>
      </c>
      <c r="J1818" s="126">
        <f t="shared" si="56"/>
        <v>48.019999999999996</v>
      </c>
    </row>
    <row r="1819" spans="1:10" ht="47.25">
      <c r="A1819" s="33">
        <f t="shared" si="57"/>
        <v>1815</v>
      </c>
      <c r="B1819" s="33" t="s">
        <v>208</v>
      </c>
      <c r="C1819" s="33" t="s">
        <v>3457</v>
      </c>
      <c r="D1819" s="104" t="s">
        <v>3458</v>
      </c>
      <c r="E1819" s="33" t="s">
        <v>211</v>
      </c>
      <c r="F1819" s="33"/>
      <c r="G1819" s="33" t="s">
        <v>212</v>
      </c>
      <c r="H1819" s="131">
        <v>149</v>
      </c>
      <c r="I1819" s="35">
        <v>0.02</v>
      </c>
      <c r="J1819" s="126">
        <f t="shared" si="56"/>
        <v>146.02000000000001</v>
      </c>
    </row>
    <row r="1820" spans="1:10" ht="15.75">
      <c r="A1820" s="33">
        <f t="shared" si="57"/>
        <v>1816</v>
      </c>
      <c r="B1820" s="33" t="s">
        <v>208</v>
      </c>
      <c r="C1820" s="33" t="s">
        <v>3459</v>
      </c>
      <c r="D1820" s="104" t="s">
        <v>3460</v>
      </c>
      <c r="E1820" s="33" t="s">
        <v>211</v>
      </c>
      <c r="F1820" s="33"/>
      <c r="G1820" s="33" t="s">
        <v>212</v>
      </c>
      <c r="H1820" s="131">
        <v>249</v>
      </c>
      <c r="I1820" s="35">
        <v>0.02</v>
      </c>
      <c r="J1820" s="126">
        <f t="shared" si="56"/>
        <v>244.01999999999998</v>
      </c>
    </row>
    <row r="1821" spans="1:10" ht="63">
      <c r="A1821" s="33">
        <f t="shared" si="57"/>
        <v>1817</v>
      </c>
      <c r="B1821" s="33" t="s">
        <v>208</v>
      </c>
      <c r="C1821" s="33" t="s">
        <v>3461</v>
      </c>
      <c r="D1821" s="104" t="s">
        <v>3462</v>
      </c>
      <c r="E1821" s="33" t="s">
        <v>211</v>
      </c>
      <c r="F1821" s="33"/>
      <c r="G1821" s="33" t="s">
        <v>212</v>
      </c>
      <c r="H1821" s="131">
        <v>199</v>
      </c>
      <c r="I1821" s="35">
        <v>0.02</v>
      </c>
      <c r="J1821" s="126">
        <f t="shared" si="56"/>
        <v>195.02</v>
      </c>
    </row>
    <row r="1822" spans="1:10" ht="63">
      <c r="A1822" s="33">
        <f t="shared" si="57"/>
        <v>1818</v>
      </c>
      <c r="B1822" s="33" t="s">
        <v>208</v>
      </c>
      <c r="C1822" s="33" t="s">
        <v>3463</v>
      </c>
      <c r="D1822" s="104" t="s">
        <v>3464</v>
      </c>
      <c r="E1822" s="33" t="s">
        <v>211</v>
      </c>
      <c r="F1822" s="33"/>
      <c r="G1822" s="33" t="s">
        <v>212</v>
      </c>
      <c r="H1822" s="131">
        <v>349</v>
      </c>
      <c r="I1822" s="35">
        <v>0.02</v>
      </c>
      <c r="J1822" s="126">
        <f t="shared" si="56"/>
        <v>342.02</v>
      </c>
    </row>
    <row r="1823" spans="1:10" ht="31.5">
      <c r="A1823" s="33">
        <f t="shared" si="57"/>
        <v>1819</v>
      </c>
      <c r="B1823" s="33" t="s">
        <v>208</v>
      </c>
      <c r="C1823" s="33" t="s">
        <v>3465</v>
      </c>
      <c r="D1823" s="104" t="s">
        <v>3466</v>
      </c>
      <c r="E1823" s="33" t="s">
        <v>211</v>
      </c>
      <c r="F1823" s="33"/>
      <c r="G1823" s="33" t="s">
        <v>212</v>
      </c>
      <c r="H1823" s="131">
        <v>89</v>
      </c>
      <c r="I1823" s="35">
        <v>0.02</v>
      </c>
      <c r="J1823" s="126">
        <f t="shared" si="56"/>
        <v>87.22</v>
      </c>
    </row>
    <row r="1824" spans="1:10" ht="31.5">
      <c r="A1824" s="33">
        <f t="shared" si="57"/>
        <v>1820</v>
      </c>
      <c r="B1824" s="33" t="s">
        <v>208</v>
      </c>
      <c r="C1824" s="33" t="s">
        <v>3467</v>
      </c>
      <c r="D1824" s="104" t="s">
        <v>3468</v>
      </c>
      <c r="E1824" s="33" t="s">
        <v>211</v>
      </c>
      <c r="F1824" s="33"/>
      <c r="G1824" s="33" t="s">
        <v>212</v>
      </c>
      <c r="H1824" s="131">
        <v>3449</v>
      </c>
      <c r="I1824" s="35">
        <v>0.02</v>
      </c>
      <c r="J1824" s="126">
        <f t="shared" si="56"/>
        <v>3380.02</v>
      </c>
    </row>
    <row r="1825" spans="1:10" ht="31.5">
      <c r="A1825" s="33">
        <f t="shared" si="57"/>
        <v>1821</v>
      </c>
      <c r="B1825" s="33" t="s">
        <v>208</v>
      </c>
      <c r="C1825" s="33" t="s">
        <v>3469</v>
      </c>
      <c r="D1825" s="104" t="s">
        <v>3470</v>
      </c>
      <c r="E1825" s="33" t="s">
        <v>211</v>
      </c>
      <c r="F1825" s="33"/>
      <c r="G1825" s="33" t="s">
        <v>212</v>
      </c>
      <c r="H1825" s="131">
        <v>11</v>
      </c>
      <c r="I1825" s="35">
        <v>0.02</v>
      </c>
      <c r="J1825" s="126">
        <f t="shared" si="56"/>
        <v>10.78</v>
      </c>
    </row>
    <row r="1826" spans="1:10" ht="31.5">
      <c r="A1826" s="33">
        <f t="shared" si="57"/>
        <v>1822</v>
      </c>
      <c r="B1826" s="33" t="s">
        <v>208</v>
      </c>
      <c r="C1826" s="33" t="s">
        <v>3471</v>
      </c>
      <c r="D1826" s="104" t="s">
        <v>3472</v>
      </c>
      <c r="E1826" s="33" t="s">
        <v>211</v>
      </c>
      <c r="F1826" s="33"/>
      <c r="G1826" s="33" t="s">
        <v>212</v>
      </c>
      <c r="H1826" s="131">
        <v>19</v>
      </c>
      <c r="I1826" s="35">
        <v>0.02</v>
      </c>
      <c r="J1826" s="126">
        <f t="shared" si="56"/>
        <v>18.62</v>
      </c>
    </row>
    <row r="1827" spans="1:10" ht="110.25">
      <c r="A1827" s="33">
        <f t="shared" si="57"/>
        <v>1823</v>
      </c>
      <c r="B1827" s="33" t="s">
        <v>208</v>
      </c>
      <c r="C1827" s="33" t="s">
        <v>3473</v>
      </c>
      <c r="D1827" s="104" t="s">
        <v>3474</v>
      </c>
      <c r="E1827" s="33" t="s">
        <v>211</v>
      </c>
      <c r="F1827" s="33"/>
      <c r="G1827" s="33" t="s">
        <v>212</v>
      </c>
      <c r="H1827" s="131">
        <v>69</v>
      </c>
      <c r="I1827" s="35">
        <v>0.02</v>
      </c>
      <c r="J1827" s="126">
        <f t="shared" si="56"/>
        <v>67.62</v>
      </c>
    </row>
    <row r="1828" spans="1:10" ht="110.25">
      <c r="A1828" s="33">
        <f t="shared" si="57"/>
        <v>1824</v>
      </c>
      <c r="B1828" s="33" t="s">
        <v>208</v>
      </c>
      <c r="C1828" s="33" t="s">
        <v>3475</v>
      </c>
      <c r="D1828" s="104" t="s">
        <v>3476</v>
      </c>
      <c r="E1828" s="33" t="s">
        <v>211</v>
      </c>
      <c r="F1828" s="33"/>
      <c r="G1828" s="33" t="s">
        <v>212</v>
      </c>
      <c r="H1828" s="131">
        <v>645</v>
      </c>
      <c r="I1828" s="35">
        <v>0.02</v>
      </c>
      <c r="J1828" s="126">
        <f t="shared" si="56"/>
        <v>632.1</v>
      </c>
    </row>
    <row r="1829" spans="1:10" ht="94.5">
      <c r="A1829" s="33">
        <f t="shared" si="57"/>
        <v>1825</v>
      </c>
      <c r="B1829" s="33" t="s">
        <v>208</v>
      </c>
      <c r="C1829" s="33" t="s">
        <v>3477</v>
      </c>
      <c r="D1829" s="104" t="s">
        <v>3478</v>
      </c>
      <c r="E1829" s="33" t="s">
        <v>211</v>
      </c>
      <c r="F1829" s="33"/>
      <c r="G1829" s="33" t="s">
        <v>212</v>
      </c>
      <c r="H1829" s="131">
        <v>59</v>
      </c>
      <c r="I1829" s="35">
        <v>0.02</v>
      </c>
      <c r="J1829" s="126">
        <f t="shared" si="56"/>
        <v>57.82</v>
      </c>
    </row>
    <row r="1830" spans="1:10" ht="110.25">
      <c r="A1830" s="33">
        <f t="shared" si="57"/>
        <v>1826</v>
      </c>
      <c r="B1830" s="33" t="s">
        <v>208</v>
      </c>
      <c r="C1830" s="33" t="s">
        <v>3479</v>
      </c>
      <c r="D1830" s="104" t="s">
        <v>3480</v>
      </c>
      <c r="E1830" s="33" t="s">
        <v>211</v>
      </c>
      <c r="F1830" s="33"/>
      <c r="G1830" s="33" t="s">
        <v>212</v>
      </c>
      <c r="H1830" s="131">
        <v>109</v>
      </c>
      <c r="I1830" s="35">
        <v>0.02</v>
      </c>
      <c r="J1830" s="126">
        <f t="shared" si="56"/>
        <v>106.82</v>
      </c>
    </row>
    <row r="1831" spans="1:10" ht="47.25">
      <c r="A1831" s="33">
        <f t="shared" si="57"/>
        <v>1827</v>
      </c>
      <c r="B1831" s="33" t="s">
        <v>208</v>
      </c>
      <c r="C1831" s="33" t="s">
        <v>3481</v>
      </c>
      <c r="D1831" s="104" t="s">
        <v>3482</v>
      </c>
      <c r="E1831" s="33" t="s">
        <v>211</v>
      </c>
      <c r="F1831" s="33"/>
      <c r="G1831" s="33" t="s">
        <v>212</v>
      </c>
      <c r="H1831" s="131">
        <v>1030</v>
      </c>
      <c r="I1831" s="35">
        <v>0.02</v>
      </c>
      <c r="J1831" s="126">
        <f t="shared" si="56"/>
        <v>1009.4</v>
      </c>
    </row>
    <row r="1832" spans="1:10" ht="94.5">
      <c r="A1832" s="33">
        <f t="shared" si="57"/>
        <v>1828</v>
      </c>
      <c r="B1832" s="33" t="s">
        <v>208</v>
      </c>
      <c r="C1832" s="33" t="s">
        <v>3483</v>
      </c>
      <c r="D1832" s="104" t="s">
        <v>3484</v>
      </c>
      <c r="E1832" s="33" t="s">
        <v>211</v>
      </c>
      <c r="F1832" s="33"/>
      <c r="G1832" s="33" t="s">
        <v>212</v>
      </c>
      <c r="H1832" s="131">
        <v>249</v>
      </c>
      <c r="I1832" s="35">
        <v>0.02</v>
      </c>
      <c r="J1832" s="126">
        <f t="shared" si="56"/>
        <v>244.01999999999998</v>
      </c>
    </row>
    <row r="1833" spans="1:10" ht="31.5">
      <c r="A1833" s="33">
        <f t="shared" si="57"/>
        <v>1829</v>
      </c>
      <c r="B1833" s="33" t="s">
        <v>208</v>
      </c>
      <c r="C1833" s="33" t="s">
        <v>3485</v>
      </c>
      <c r="D1833" s="104" t="s">
        <v>3486</v>
      </c>
      <c r="E1833" s="33" t="s">
        <v>211</v>
      </c>
      <c r="F1833" s="33"/>
      <c r="G1833" s="33" t="s">
        <v>212</v>
      </c>
      <c r="H1833" s="131">
        <v>29</v>
      </c>
      <c r="I1833" s="35">
        <v>0.02</v>
      </c>
      <c r="J1833" s="126">
        <f t="shared" si="56"/>
        <v>28.419999999999998</v>
      </c>
    </row>
    <row r="1834" spans="1:10" ht="63">
      <c r="A1834" s="33">
        <f t="shared" si="57"/>
        <v>1830</v>
      </c>
      <c r="B1834" s="33" t="s">
        <v>208</v>
      </c>
      <c r="C1834" s="33" t="s">
        <v>3487</v>
      </c>
      <c r="D1834" s="104" t="s">
        <v>3488</v>
      </c>
      <c r="E1834" s="33" t="s">
        <v>211</v>
      </c>
      <c r="F1834" s="33"/>
      <c r="G1834" s="33" t="s">
        <v>212</v>
      </c>
      <c r="H1834" s="131">
        <v>899</v>
      </c>
      <c r="I1834" s="35">
        <v>0.02</v>
      </c>
      <c r="J1834" s="126">
        <f t="shared" si="56"/>
        <v>881.02</v>
      </c>
    </row>
    <row r="1835" spans="1:10" ht="63">
      <c r="A1835" s="33">
        <f t="shared" si="57"/>
        <v>1831</v>
      </c>
      <c r="B1835" s="33" t="s">
        <v>208</v>
      </c>
      <c r="C1835" s="33" t="s">
        <v>3489</v>
      </c>
      <c r="D1835" s="104" t="s">
        <v>3488</v>
      </c>
      <c r="E1835" s="33" t="s">
        <v>211</v>
      </c>
      <c r="F1835" s="33"/>
      <c r="G1835" s="33" t="s">
        <v>212</v>
      </c>
      <c r="H1835" s="131">
        <v>899</v>
      </c>
      <c r="I1835" s="35">
        <v>0.02</v>
      </c>
      <c r="J1835" s="126">
        <f t="shared" si="56"/>
        <v>881.02</v>
      </c>
    </row>
    <row r="1836" spans="1:10" ht="15.75">
      <c r="A1836" s="33">
        <f t="shared" si="57"/>
        <v>1832</v>
      </c>
      <c r="B1836" s="33" t="s">
        <v>208</v>
      </c>
      <c r="C1836" s="33" t="s">
        <v>3490</v>
      </c>
      <c r="D1836" s="104" t="s">
        <v>3491</v>
      </c>
      <c r="E1836" s="33" t="s">
        <v>211</v>
      </c>
      <c r="F1836" s="33"/>
      <c r="G1836" s="33" t="s">
        <v>212</v>
      </c>
      <c r="H1836" s="131">
        <v>39</v>
      </c>
      <c r="I1836" s="35">
        <v>0.02</v>
      </c>
      <c r="J1836" s="126">
        <f t="shared" si="56"/>
        <v>38.22</v>
      </c>
    </row>
    <row r="1837" spans="1:10" ht="63">
      <c r="A1837" s="33">
        <f t="shared" si="57"/>
        <v>1833</v>
      </c>
      <c r="B1837" s="33" t="s">
        <v>208</v>
      </c>
      <c r="C1837" s="33" t="s">
        <v>3492</v>
      </c>
      <c r="D1837" s="104" t="s">
        <v>3488</v>
      </c>
      <c r="E1837" s="33" t="s">
        <v>211</v>
      </c>
      <c r="F1837" s="33"/>
      <c r="G1837" s="33" t="s">
        <v>212</v>
      </c>
      <c r="H1837" s="131">
        <v>899</v>
      </c>
      <c r="I1837" s="35">
        <v>0.02</v>
      </c>
      <c r="J1837" s="126">
        <f t="shared" si="56"/>
        <v>881.02</v>
      </c>
    </row>
    <row r="1838" spans="1:10" ht="78.75">
      <c r="A1838" s="33">
        <f t="shared" si="57"/>
        <v>1834</v>
      </c>
      <c r="B1838" s="33" t="s">
        <v>208</v>
      </c>
      <c r="C1838" s="33" t="s">
        <v>3493</v>
      </c>
      <c r="D1838" s="104" t="s">
        <v>3494</v>
      </c>
      <c r="E1838" s="33" t="s">
        <v>211</v>
      </c>
      <c r="F1838" s="33"/>
      <c r="G1838" s="33" t="s">
        <v>212</v>
      </c>
      <c r="H1838" s="131">
        <v>899</v>
      </c>
      <c r="I1838" s="35">
        <v>0.02</v>
      </c>
      <c r="J1838" s="126">
        <f t="shared" si="56"/>
        <v>881.02</v>
      </c>
    </row>
    <row r="1839" spans="1:10" ht="15.75">
      <c r="A1839" s="33">
        <f t="shared" si="57"/>
        <v>1835</v>
      </c>
      <c r="B1839" s="33" t="s">
        <v>208</v>
      </c>
      <c r="C1839" s="33" t="s">
        <v>3495</v>
      </c>
      <c r="D1839" s="104" t="s">
        <v>3496</v>
      </c>
      <c r="E1839" s="33" t="s">
        <v>211</v>
      </c>
      <c r="F1839" s="33"/>
      <c r="G1839" s="33" t="s">
        <v>212</v>
      </c>
      <c r="H1839" s="131">
        <v>69</v>
      </c>
      <c r="I1839" s="35">
        <v>0.02</v>
      </c>
      <c r="J1839" s="126">
        <f t="shared" si="56"/>
        <v>67.62</v>
      </c>
    </row>
    <row r="1840" spans="1:10" ht="15.75">
      <c r="A1840" s="33">
        <f t="shared" si="57"/>
        <v>1836</v>
      </c>
      <c r="B1840" s="33" t="s">
        <v>208</v>
      </c>
      <c r="C1840" s="33" t="s">
        <v>3497</v>
      </c>
      <c r="D1840" s="104" t="s">
        <v>3498</v>
      </c>
      <c r="E1840" s="33" t="s">
        <v>211</v>
      </c>
      <c r="F1840" s="33"/>
      <c r="G1840" s="33" t="s">
        <v>212</v>
      </c>
      <c r="H1840" s="131">
        <v>149</v>
      </c>
      <c r="I1840" s="35">
        <v>0.02</v>
      </c>
      <c r="J1840" s="126">
        <f t="shared" si="56"/>
        <v>146.02000000000001</v>
      </c>
    </row>
    <row r="1841" spans="1:10" ht="63">
      <c r="A1841" s="33">
        <f t="shared" si="57"/>
        <v>1837</v>
      </c>
      <c r="B1841" s="33" t="s">
        <v>208</v>
      </c>
      <c r="C1841" s="33" t="s">
        <v>3499</v>
      </c>
      <c r="D1841" s="104" t="s">
        <v>3488</v>
      </c>
      <c r="E1841" s="33" t="s">
        <v>211</v>
      </c>
      <c r="F1841" s="33"/>
      <c r="G1841" s="33" t="s">
        <v>212</v>
      </c>
      <c r="H1841" s="131">
        <v>899</v>
      </c>
      <c r="I1841" s="35">
        <v>0.02</v>
      </c>
      <c r="J1841" s="126">
        <f t="shared" si="56"/>
        <v>881.02</v>
      </c>
    </row>
    <row r="1842" spans="1:10" ht="78.75">
      <c r="A1842" s="33">
        <f t="shared" si="57"/>
        <v>1838</v>
      </c>
      <c r="B1842" s="33" t="s">
        <v>208</v>
      </c>
      <c r="C1842" s="33" t="s">
        <v>3500</v>
      </c>
      <c r="D1842" s="104" t="s">
        <v>3501</v>
      </c>
      <c r="E1842" s="33" t="s">
        <v>211</v>
      </c>
      <c r="F1842" s="33"/>
      <c r="G1842" s="33" t="s">
        <v>212</v>
      </c>
      <c r="H1842" s="131">
        <v>54</v>
      </c>
      <c r="I1842" s="35">
        <v>0.02</v>
      </c>
      <c r="J1842" s="126">
        <f t="shared" si="56"/>
        <v>52.92</v>
      </c>
    </row>
    <row r="1843" spans="1:10" ht="31.5">
      <c r="A1843" s="33">
        <f t="shared" si="57"/>
        <v>1839</v>
      </c>
      <c r="B1843" s="33" t="s">
        <v>208</v>
      </c>
      <c r="C1843" s="33" t="s">
        <v>3502</v>
      </c>
      <c r="D1843" s="104" t="s">
        <v>3503</v>
      </c>
      <c r="E1843" s="33" t="s">
        <v>211</v>
      </c>
      <c r="F1843" s="33"/>
      <c r="G1843" s="33" t="s">
        <v>212</v>
      </c>
      <c r="H1843" s="131">
        <v>399</v>
      </c>
      <c r="I1843" s="35">
        <v>0.02</v>
      </c>
      <c r="J1843" s="126">
        <f t="shared" si="56"/>
        <v>391.02</v>
      </c>
    </row>
    <row r="1844" spans="1:10" ht="15.75">
      <c r="A1844" s="33">
        <f t="shared" si="57"/>
        <v>1840</v>
      </c>
      <c r="B1844" s="33" t="s">
        <v>208</v>
      </c>
      <c r="C1844" s="33" t="s">
        <v>3504</v>
      </c>
      <c r="D1844" s="104" t="s">
        <v>3505</v>
      </c>
      <c r="E1844" s="33" t="s">
        <v>211</v>
      </c>
      <c r="F1844" s="33"/>
      <c r="G1844" s="33" t="s">
        <v>212</v>
      </c>
      <c r="H1844" s="131">
        <v>399</v>
      </c>
      <c r="I1844" s="35">
        <v>0.02</v>
      </c>
      <c r="J1844" s="126">
        <f t="shared" si="56"/>
        <v>391.02</v>
      </c>
    </row>
    <row r="1845" spans="1:10" ht="31.5">
      <c r="A1845" s="33">
        <f t="shared" si="57"/>
        <v>1841</v>
      </c>
      <c r="B1845" s="33" t="s">
        <v>208</v>
      </c>
      <c r="C1845" s="33" t="s">
        <v>3506</v>
      </c>
      <c r="D1845" s="104" t="s">
        <v>3507</v>
      </c>
      <c r="E1845" s="33" t="s">
        <v>211</v>
      </c>
      <c r="F1845" s="33"/>
      <c r="G1845" s="33" t="s">
        <v>212</v>
      </c>
      <c r="H1845" s="131">
        <v>199</v>
      </c>
      <c r="I1845" s="35">
        <v>0.02</v>
      </c>
      <c r="J1845" s="126">
        <f t="shared" si="56"/>
        <v>195.02</v>
      </c>
    </row>
    <row r="1846" spans="1:10" ht="15.75">
      <c r="A1846" s="33">
        <f t="shared" si="57"/>
        <v>1842</v>
      </c>
      <c r="B1846" s="33" t="s">
        <v>208</v>
      </c>
      <c r="C1846" s="33" t="s">
        <v>3508</v>
      </c>
      <c r="D1846" s="104" t="s">
        <v>3509</v>
      </c>
      <c r="E1846" s="33" t="s">
        <v>211</v>
      </c>
      <c r="F1846" s="33"/>
      <c r="G1846" s="33" t="s">
        <v>212</v>
      </c>
      <c r="H1846" s="131">
        <v>999</v>
      </c>
      <c r="I1846" s="35">
        <v>0.02</v>
      </c>
      <c r="J1846" s="126">
        <f t="shared" si="56"/>
        <v>979.02</v>
      </c>
    </row>
    <row r="1847" spans="1:10" ht="47.25">
      <c r="A1847" s="33">
        <f t="shared" si="57"/>
        <v>1843</v>
      </c>
      <c r="B1847" s="33" t="s">
        <v>208</v>
      </c>
      <c r="C1847" s="33" t="s">
        <v>3510</v>
      </c>
      <c r="D1847" s="104" t="s">
        <v>3511</v>
      </c>
      <c r="E1847" s="33" t="s">
        <v>211</v>
      </c>
      <c r="F1847" s="33"/>
      <c r="G1847" s="33" t="s">
        <v>212</v>
      </c>
      <c r="H1847" s="131">
        <v>2999</v>
      </c>
      <c r="I1847" s="35">
        <v>0.02</v>
      </c>
      <c r="J1847" s="126">
        <f t="shared" si="56"/>
        <v>2939.02</v>
      </c>
    </row>
    <row r="1848" spans="1:10" ht="15.75">
      <c r="A1848" s="33">
        <f t="shared" si="57"/>
        <v>1844</v>
      </c>
      <c r="B1848" s="33" t="s">
        <v>208</v>
      </c>
      <c r="C1848" s="33" t="s">
        <v>3512</v>
      </c>
      <c r="D1848" s="104" t="s">
        <v>3513</v>
      </c>
      <c r="E1848" s="33" t="s">
        <v>211</v>
      </c>
      <c r="F1848" s="33"/>
      <c r="G1848" s="33" t="s">
        <v>212</v>
      </c>
      <c r="H1848" s="131">
        <v>1299</v>
      </c>
      <c r="I1848" s="35">
        <v>0.02</v>
      </c>
      <c r="J1848" s="126">
        <f t="shared" si="56"/>
        <v>1273.02</v>
      </c>
    </row>
    <row r="1849" spans="1:10" ht="47.25">
      <c r="A1849" s="33">
        <f t="shared" si="57"/>
        <v>1845</v>
      </c>
      <c r="B1849" s="33" t="s">
        <v>208</v>
      </c>
      <c r="C1849" s="33" t="s">
        <v>3514</v>
      </c>
      <c r="D1849" s="104" t="s">
        <v>3515</v>
      </c>
      <c r="E1849" s="33" t="s">
        <v>211</v>
      </c>
      <c r="F1849" s="33"/>
      <c r="G1849" s="33" t="s">
        <v>212</v>
      </c>
      <c r="H1849" s="131">
        <v>99</v>
      </c>
      <c r="I1849" s="35">
        <v>0.02</v>
      </c>
      <c r="J1849" s="126">
        <f t="shared" si="56"/>
        <v>97.02</v>
      </c>
    </row>
    <row r="1850" spans="1:10" ht="31.5">
      <c r="A1850" s="33">
        <f t="shared" si="57"/>
        <v>1846</v>
      </c>
      <c r="B1850" s="33" t="s">
        <v>208</v>
      </c>
      <c r="C1850" s="33" t="s">
        <v>3516</v>
      </c>
      <c r="D1850" s="104" t="s">
        <v>3517</v>
      </c>
      <c r="E1850" s="33" t="s">
        <v>211</v>
      </c>
      <c r="F1850" s="33"/>
      <c r="G1850" s="33" t="s">
        <v>212</v>
      </c>
      <c r="H1850" s="131">
        <v>149</v>
      </c>
      <c r="I1850" s="35">
        <v>0.02</v>
      </c>
      <c r="J1850" s="126">
        <f t="shared" si="56"/>
        <v>146.02000000000001</v>
      </c>
    </row>
    <row r="1851" spans="1:10" ht="31.5">
      <c r="A1851" s="33">
        <f t="shared" si="57"/>
        <v>1847</v>
      </c>
      <c r="B1851" s="33" t="s">
        <v>208</v>
      </c>
      <c r="C1851" s="33" t="s">
        <v>3518</v>
      </c>
      <c r="D1851" s="104" t="s">
        <v>3519</v>
      </c>
      <c r="E1851" s="33" t="s">
        <v>211</v>
      </c>
      <c r="F1851" s="33"/>
      <c r="G1851" s="33" t="s">
        <v>212</v>
      </c>
      <c r="H1851" s="131">
        <v>149</v>
      </c>
      <c r="I1851" s="35">
        <v>0.02</v>
      </c>
      <c r="J1851" s="126">
        <f t="shared" si="56"/>
        <v>146.02000000000001</v>
      </c>
    </row>
    <row r="1852" spans="1:10" ht="15.75">
      <c r="A1852" s="33">
        <f t="shared" si="57"/>
        <v>1848</v>
      </c>
      <c r="B1852" s="33" t="s">
        <v>208</v>
      </c>
      <c r="C1852" s="33" t="s">
        <v>3520</v>
      </c>
      <c r="D1852" s="104" t="s">
        <v>3521</v>
      </c>
      <c r="E1852" s="33" t="s">
        <v>211</v>
      </c>
      <c r="F1852" s="33"/>
      <c r="G1852" s="33" t="s">
        <v>212</v>
      </c>
      <c r="H1852" s="131">
        <v>39</v>
      </c>
      <c r="I1852" s="35">
        <v>0.02</v>
      </c>
      <c r="J1852" s="126">
        <f t="shared" si="56"/>
        <v>38.22</v>
      </c>
    </row>
    <row r="1853" spans="1:10" ht="47.25">
      <c r="A1853" s="33">
        <f t="shared" si="57"/>
        <v>1849</v>
      </c>
      <c r="B1853" s="33" t="s">
        <v>208</v>
      </c>
      <c r="C1853" s="33" t="s">
        <v>3522</v>
      </c>
      <c r="D1853" s="104" t="s">
        <v>3523</v>
      </c>
      <c r="E1853" s="33" t="s">
        <v>211</v>
      </c>
      <c r="F1853" s="33"/>
      <c r="G1853" s="33" t="s">
        <v>212</v>
      </c>
      <c r="H1853" s="131">
        <v>349</v>
      </c>
      <c r="I1853" s="35">
        <v>0.02</v>
      </c>
      <c r="J1853" s="126">
        <f t="shared" si="56"/>
        <v>342.02</v>
      </c>
    </row>
    <row r="1854" spans="1:10" ht="47.25">
      <c r="A1854" s="33">
        <f t="shared" si="57"/>
        <v>1850</v>
      </c>
      <c r="B1854" s="33" t="s">
        <v>208</v>
      </c>
      <c r="C1854" s="33" t="s">
        <v>3524</v>
      </c>
      <c r="D1854" s="104" t="s">
        <v>3525</v>
      </c>
      <c r="E1854" s="33" t="s">
        <v>211</v>
      </c>
      <c r="F1854" s="33"/>
      <c r="G1854" s="33" t="s">
        <v>212</v>
      </c>
      <c r="H1854" s="131">
        <v>349</v>
      </c>
      <c r="I1854" s="35">
        <v>0.02</v>
      </c>
      <c r="J1854" s="126">
        <f t="shared" si="56"/>
        <v>342.02</v>
      </c>
    </row>
    <row r="1855" spans="1:10" ht="78.75">
      <c r="A1855" s="33">
        <f t="shared" si="57"/>
        <v>1851</v>
      </c>
      <c r="B1855" s="33" t="s">
        <v>208</v>
      </c>
      <c r="C1855" s="33" t="s">
        <v>3526</v>
      </c>
      <c r="D1855" s="104" t="s">
        <v>3527</v>
      </c>
      <c r="E1855" s="33" t="s">
        <v>211</v>
      </c>
      <c r="F1855" s="33"/>
      <c r="G1855" s="33" t="s">
        <v>212</v>
      </c>
      <c r="H1855" s="131">
        <v>449</v>
      </c>
      <c r="I1855" s="35">
        <v>0.02</v>
      </c>
      <c r="J1855" s="126">
        <f t="shared" si="56"/>
        <v>440.02</v>
      </c>
    </row>
    <row r="1856" spans="1:10" ht="78.75">
      <c r="A1856" s="33">
        <f t="shared" si="57"/>
        <v>1852</v>
      </c>
      <c r="B1856" s="33" t="s">
        <v>208</v>
      </c>
      <c r="C1856" s="33" t="s">
        <v>3528</v>
      </c>
      <c r="D1856" s="104" t="s">
        <v>3529</v>
      </c>
      <c r="E1856" s="33" t="s">
        <v>211</v>
      </c>
      <c r="F1856" s="33"/>
      <c r="G1856" s="33" t="s">
        <v>212</v>
      </c>
      <c r="H1856" s="131">
        <v>449</v>
      </c>
      <c r="I1856" s="35">
        <v>0.02</v>
      </c>
      <c r="J1856" s="126">
        <f t="shared" si="56"/>
        <v>440.02</v>
      </c>
    </row>
    <row r="1857" spans="1:10" ht="63">
      <c r="A1857" s="33">
        <f t="shared" si="57"/>
        <v>1853</v>
      </c>
      <c r="B1857" s="33" t="s">
        <v>208</v>
      </c>
      <c r="C1857" s="33" t="s">
        <v>3530</v>
      </c>
      <c r="D1857" s="104" t="s">
        <v>3531</v>
      </c>
      <c r="E1857" s="33" t="s">
        <v>211</v>
      </c>
      <c r="F1857" s="33"/>
      <c r="G1857" s="33" t="s">
        <v>212</v>
      </c>
      <c r="H1857" s="131">
        <v>449</v>
      </c>
      <c r="I1857" s="35">
        <v>0.02</v>
      </c>
      <c r="J1857" s="126">
        <f t="shared" si="56"/>
        <v>440.02</v>
      </c>
    </row>
    <row r="1858" spans="1:10" ht="78.75">
      <c r="A1858" s="33">
        <f t="shared" si="57"/>
        <v>1854</v>
      </c>
      <c r="B1858" s="33" t="s">
        <v>208</v>
      </c>
      <c r="C1858" s="33" t="s">
        <v>3532</v>
      </c>
      <c r="D1858" s="104" t="s">
        <v>3533</v>
      </c>
      <c r="E1858" s="33" t="s">
        <v>211</v>
      </c>
      <c r="F1858" s="33"/>
      <c r="G1858" s="33" t="s">
        <v>212</v>
      </c>
      <c r="H1858" s="131">
        <v>449</v>
      </c>
      <c r="I1858" s="35">
        <v>0.02</v>
      </c>
      <c r="J1858" s="126">
        <f t="shared" si="56"/>
        <v>440.02</v>
      </c>
    </row>
    <row r="1859" spans="1:10" ht="78.75">
      <c r="A1859" s="33">
        <f t="shared" si="57"/>
        <v>1855</v>
      </c>
      <c r="B1859" s="33" t="s">
        <v>208</v>
      </c>
      <c r="C1859" s="33" t="s">
        <v>3534</v>
      </c>
      <c r="D1859" s="104" t="s">
        <v>3535</v>
      </c>
      <c r="E1859" s="33" t="s">
        <v>211</v>
      </c>
      <c r="F1859" s="33"/>
      <c r="G1859" s="33" t="s">
        <v>212</v>
      </c>
      <c r="H1859" s="131">
        <v>799</v>
      </c>
      <c r="I1859" s="35">
        <v>0.02</v>
      </c>
      <c r="J1859" s="126">
        <f t="shared" si="56"/>
        <v>783.02</v>
      </c>
    </row>
    <row r="1860" spans="1:10" ht="78.75">
      <c r="A1860" s="33">
        <f t="shared" si="57"/>
        <v>1856</v>
      </c>
      <c r="B1860" s="33" t="s">
        <v>208</v>
      </c>
      <c r="C1860" s="33" t="s">
        <v>3536</v>
      </c>
      <c r="D1860" s="104" t="s">
        <v>3537</v>
      </c>
      <c r="E1860" s="33" t="s">
        <v>211</v>
      </c>
      <c r="F1860" s="33"/>
      <c r="G1860" s="33" t="s">
        <v>212</v>
      </c>
      <c r="H1860" s="131">
        <v>799</v>
      </c>
      <c r="I1860" s="35">
        <v>0.02</v>
      </c>
      <c r="J1860" s="126">
        <f t="shared" si="56"/>
        <v>783.02</v>
      </c>
    </row>
    <row r="1861" spans="1:10" ht="78.75">
      <c r="A1861" s="33">
        <f t="shared" si="57"/>
        <v>1857</v>
      </c>
      <c r="B1861" s="33" t="s">
        <v>208</v>
      </c>
      <c r="C1861" s="33" t="s">
        <v>3538</v>
      </c>
      <c r="D1861" s="104" t="s">
        <v>3539</v>
      </c>
      <c r="E1861" s="33" t="s">
        <v>211</v>
      </c>
      <c r="F1861" s="33"/>
      <c r="G1861" s="33" t="s">
        <v>212</v>
      </c>
      <c r="H1861" s="131">
        <v>799</v>
      </c>
      <c r="I1861" s="35">
        <v>0.02</v>
      </c>
      <c r="J1861" s="126">
        <f t="shared" si="56"/>
        <v>783.02</v>
      </c>
    </row>
    <row r="1862" spans="1:10" ht="78.75">
      <c r="A1862" s="33">
        <f t="shared" si="57"/>
        <v>1858</v>
      </c>
      <c r="B1862" s="33" t="s">
        <v>208</v>
      </c>
      <c r="C1862" s="33" t="s">
        <v>3540</v>
      </c>
      <c r="D1862" s="104" t="s">
        <v>3541</v>
      </c>
      <c r="E1862" s="33" t="s">
        <v>211</v>
      </c>
      <c r="F1862" s="33"/>
      <c r="G1862" s="33" t="s">
        <v>212</v>
      </c>
      <c r="H1862" s="131">
        <v>799</v>
      </c>
      <c r="I1862" s="35">
        <v>0.02</v>
      </c>
      <c r="J1862" s="126">
        <f t="shared" ref="J1862:J1890" si="58">H1862*(1-I1862)</f>
        <v>783.02</v>
      </c>
    </row>
    <row r="1863" spans="1:10" ht="63">
      <c r="A1863" s="33">
        <f t="shared" ref="A1863:A1890" si="59">A1862+1</f>
        <v>1859</v>
      </c>
      <c r="B1863" s="33" t="s">
        <v>208</v>
      </c>
      <c r="C1863" s="33" t="s">
        <v>3542</v>
      </c>
      <c r="D1863" s="104" t="s">
        <v>3543</v>
      </c>
      <c r="E1863" s="33" t="s">
        <v>211</v>
      </c>
      <c r="F1863" s="33"/>
      <c r="G1863" s="33" t="s">
        <v>212</v>
      </c>
      <c r="H1863" s="131">
        <v>1199</v>
      </c>
      <c r="I1863" s="35">
        <v>0.02</v>
      </c>
      <c r="J1863" s="126">
        <f t="shared" si="58"/>
        <v>1175.02</v>
      </c>
    </row>
    <row r="1864" spans="1:10" ht="31.5">
      <c r="A1864" s="33">
        <f t="shared" si="59"/>
        <v>1860</v>
      </c>
      <c r="B1864" s="33" t="s">
        <v>208</v>
      </c>
      <c r="C1864" s="33" t="s">
        <v>3544</v>
      </c>
      <c r="D1864" s="104" t="s">
        <v>3545</v>
      </c>
      <c r="E1864" s="33" t="s">
        <v>211</v>
      </c>
      <c r="F1864" s="33"/>
      <c r="G1864" s="33" t="s">
        <v>212</v>
      </c>
      <c r="H1864" s="131">
        <v>25</v>
      </c>
      <c r="I1864" s="35">
        <v>0.02</v>
      </c>
      <c r="J1864" s="126">
        <f t="shared" si="58"/>
        <v>24.5</v>
      </c>
    </row>
    <row r="1865" spans="1:10" ht="31.5">
      <c r="A1865" s="33">
        <f t="shared" si="59"/>
        <v>1861</v>
      </c>
      <c r="B1865" s="33" t="s">
        <v>208</v>
      </c>
      <c r="C1865" s="33" t="s">
        <v>3546</v>
      </c>
      <c r="D1865" s="104" t="s">
        <v>3547</v>
      </c>
      <c r="E1865" s="33" t="s">
        <v>211</v>
      </c>
      <c r="F1865" s="33"/>
      <c r="G1865" s="33" t="s">
        <v>212</v>
      </c>
      <c r="H1865" s="131">
        <v>29</v>
      </c>
      <c r="I1865" s="35">
        <v>0.02</v>
      </c>
      <c r="J1865" s="126">
        <f t="shared" si="58"/>
        <v>28.419999999999998</v>
      </c>
    </row>
    <row r="1866" spans="1:10" ht="31.5">
      <c r="A1866" s="33">
        <f t="shared" si="59"/>
        <v>1862</v>
      </c>
      <c r="B1866" s="33" t="s">
        <v>208</v>
      </c>
      <c r="C1866" s="33" t="s">
        <v>3548</v>
      </c>
      <c r="D1866" s="104" t="s">
        <v>3549</v>
      </c>
      <c r="E1866" s="33" t="s">
        <v>211</v>
      </c>
      <c r="F1866" s="33"/>
      <c r="G1866" s="33" t="s">
        <v>212</v>
      </c>
      <c r="H1866" s="131">
        <v>29</v>
      </c>
      <c r="I1866" s="35">
        <v>0.02</v>
      </c>
      <c r="J1866" s="126">
        <f t="shared" si="58"/>
        <v>28.419999999999998</v>
      </c>
    </row>
    <row r="1867" spans="1:10" ht="31.5">
      <c r="A1867" s="33">
        <f t="shared" si="59"/>
        <v>1863</v>
      </c>
      <c r="B1867" s="33" t="s">
        <v>208</v>
      </c>
      <c r="C1867" s="33" t="s">
        <v>3550</v>
      </c>
      <c r="D1867" s="104" t="s">
        <v>3551</v>
      </c>
      <c r="E1867" s="33" t="s">
        <v>211</v>
      </c>
      <c r="F1867" s="33"/>
      <c r="G1867" s="33" t="s">
        <v>212</v>
      </c>
      <c r="H1867" s="131">
        <v>34</v>
      </c>
      <c r="I1867" s="35">
        <v>0.02</v>
      </c>
      <c r="J1867" s="126">
        <f t="shared" si="58"/>
        <v>33.32</v>
      </c>
    </row>
    <row r="1868" spans="1:10" ht="78.75">
      <c r="A1868" s="33">
        <f t="shared" si="59"/>
        <v>1864</v>
      </c>
      <c r="B1868" s="33" t="s">
        <v>208</v>
      </c>
      <c r="C1868" s="33" t="s">
        <v>3552</v>
      </c>
      <c r="D1868" s="104" t="s">
        <v>3553</v>
      </c>
      <c r="E1868" s="33" t="s">
        <v>211</v>
      </c>
      <c r="F1868" s="33"/>
      <c r="G1868" s="33" t="s">
        <v>212</v>
      </c>
      <c r="H1868" s="131">
        <v>34</v>
      </c>
      <c r="I1868" s="35">
        <v>0.02</v>
      </c>
      <c r="J1868" s="126">
        <f t="shared" si="58"/>
        <v>33.32</v>
      </c>
    </row>
    <row r="1869" spans="1:10" ht="15.75">
      <c r="A1869" s="33">
        <f t="shared" si="59"/>
        <v>1865</v>
      </c>
      <c r="B1869" s="33" t="s">
        <v>208</v>
      </c>
      <c r="C1869" s="33" t="s">
        <v>3554</v>
      </c>
      <c r="D1869" s="104" t="s">
        <v>3555</v>
      </c>
      <c r="E1869" s="33" t="s">
        <v>211</v>
      </c>
      <c r="F1869" s="33"/>
      <c r="G1869" s="33" t="s">
        <v>212</v>
      </c>
      <c r="H1869" s="131">
        <v>39</v>
      </c>
      <c r="I1869" s="35">
        <v>0.02</v>
      </c>
      <c r="J1869" s="126">
        <f t="shared" si="58"/>
        <v>38.22</v>
      </c>
    </row>
    <row r="1870" spans="1:10" ht="63">
      <c r="A1870" s="33">
        <f t="shared" si="59"/>
        <v>1866</v>
      </c>
      <c r="B1870" s="33" t="s">
        <v>208</v>
      </c>
      <c r="C1870" s="33" t="s">
        <v>3556</v>
      </c>
      <c r="D1870" s="104" t="s">
        <v>3557</v>
      </c>
      <c r="E1870" s="33" t="s">
        <v>211</v>
      </c>
      <c r="F1870" s="33"/>
      <c r="G1870" s="33" t="s">
        <v>212</v>
      </c>
      <c r="H1870" s="131">
        <v>39</v>
      </c>
      <c r="I1870" s="35">
        <v>0.02</v>
      </c>
      <c r="J1870" s="126">
        <f t="shared" si="58"/>
        <v>38.22</v>
      </c>
    </row>
    <row r="1871" spans="1:10" ht="15.75">
      <c r="A1871" s="33">
        <f t="shared" si="59"/>
        <v>1867</v>
      </c>
      <c r="B1871" s="33" t="s">
        <v>208</v>
      </c>
      <c r="C1871" s="33" t="s">
        <v>3558</v>
      </c>
      <c r="D1871" s="104" t="s">
        <v>3559</v>
      </c>
      <c r="E1871" s="33" t="s">
        <v>211</v>
      </c>
      <c r="F1871" s="33"/>
      <c r="G1871" s="33" t="s">
        <v>212</v>
      </c>
      <c r="H1871" s="131">
        <v>39</v>
      </c>
      <c r="I1871" s="35">
        <v>0.02</v>
      </c>
      <c r="J1871" s="126">
        <f t="shared" si="58"/>
        <v>38.22</v>
      </c>
    </row>
    <row r="1872" spans="1:10" ht="15.75">
      <c r="A1872" s="33">
        <f t="shared" si="59"/>
        <v>1868</v>
      </c>
      <c r="B1872" s="33" t="s">
        <v>208</v>
      </c>
      <c r="C1872" s="33" t="s">
        <v>3560</v>
      </c>
      <c r="D1872" s="104" t="s">
        <v>3559</v>
      </c>
      <c r="E1872" s="33" t="s">
        <v>211</v>
      </c>
      <c r="F1872" s="33"/>
      <c r="G1872" s="33" t="s">
        <v>212</v>
      </c>
      <c r="H1872" s="131">
        <v>49</v>
      </c>
      <c r="I1872" s="35">
        <v>0.02</v>
      </c>
      <c r="J1872" s="126">
        <f t="shared" si="58"/>
        <v>48.019999999999996</v>
      </c>
    </row>
    <row r="1873" spans="1:10" ht="15.75">
      <c r="A1873" s="33">
        <f t="shared" si="59"/>
        <v>1869</v>
      </c>
      <c r="B1873" s="33" t="s">
        <v>208</v>
      </c>
      <c r="C1873" s="33" t="s">
        <v>3561</v>
      </c>
      <c r="D1873" s="104" t="s">
        <v>3559</v>
      </c>
      <c r="E1873" s="33" t="s">
        <v>211</v>
      </c>
      <c r="F1873" s="33"/>
      <c r="G1873" s="33" t="s">
        <v>212</v>
      </c>
      <c r="H1873" s="131">
        <v>69</v>
      </c>
      <c r="I1873" s="35">
        <v>0.02</v>
      </c>
      <c r="J1873" s="126">
        <f t="shared" si="58"/>
        <v>67.62</v>
      </c>
    </row>
    <row r="1874" spans="1:10" ht="47.25">
      <c r="A1874" s="33">
        <f t="shared" si="59"/>
        <v>1870</v>
      </c>
      <c r="B1874" s="33" t="s">
        <v>208</v>
      </c>
      <c r="C1874" s="33" t="s">
        <v>3562</v>
      </c>
      <c r="D1874" s="104" t="s">
        <v>3563</v>
      </c>
      <c r="E1874" s="33" t="s">
        <v>211</v>
      </c>
      <c r="F1874" s="33"/>
      <c r="G1874" s="33" t="s">
        <v>212</v>
      </c>
      <c r="H1874" s="131">
        <v>1679</v>
      </c>
      <c r="I1874" s="35">
        <v>0.02</v>
      </c>
      <c r="J1874" s="126">
        <f t="shared" si="58"/>
        <v>1645.42</v>
      </c>
    </row>
    <row r="1875" spans="1:10" ht="15.75">
      <c r="A1875" s="33">
        <f t="shared" si="59"/>
        <v>1871</v>
      </c>
      <c r="B1875" s="33" t="s">
        <v>208</v>
      </c>
      <c r="C1875" s="33" t="s">
        <v>3564</v>
      </c>
      <c r="D1875" s="104" t="s">
        <v>3565</v>
      </c>
      <c r="E1875" s="33" t="s">
        <v>211</v>
      </c>
      <c r="F1875" s="33"/>
      <c r="G1875" s="33" t="s">
        <v>212</v>
      </c>
      <c r="H1875" s="131">
        <v>29</v>
      </c>
      <c r="I1875" s="35">
        <v>0.02</v>
      </c>
      <c r="J1875" s="126">
        <f t="shared" si="58"/>
        <v>28.419999999999998</v>
      </c>
    </row>
    <row r="1876" spans="1:10" ht="31.5">
      <c r="A1876" s="33">
        <f t="shared" si="59"/>
        <v>1872</v>
      </c>
      <c r="B1876" s="33" t="s">
        <v>208</v>
      </c>
      <c r="C1876" s="33" t="s">
        <v>3566</v>
      </c>
      <c r="D1876" s="104" t="s">
        <v>3567</v>
      </c>
      <c r="E1876" s="33" t="s">
        <v>211</v>
      </c>
      <c r="F1876" s="33"/>
      <c r="G1876" s="33" t="s">
        <v>212</v>
      </c>
      <c r="H1876" s="131">
        <v>19</v>
      </c>
      <c r="I1876" s="35">
        <v>0.02</v>
      </c>
      <c r="J1876" s="126">
        <f t="shared" si="58"/>
        <v>18.62</v>
      </c>
    </row>
    <row r="1877" spans="1:10" ht="47.25">
      <c r="A1877" s="33">
        <f t="shared" si="59"/>
        <v>1873</v>
      </c>
      <c r="B1877" s="33" t="s">
        <v>208</v>
      </c>
      <c r="C1877" s="33" t="s">
        <v>3568</v>
      </c>
      <c r="D1877" s="104" t="s">
        <v>3569</v>
      </c>
      <c r="E1877" s="33" t="s">
        <v>211</v>
      </c>
      <c r="F1877" s="33"/>
      <c r="G1877" s="33" t="s">
        <v>212</v>
      </c>
      <c r="H1877" s="131">
        <v>14</v>
      </c>
      <c r="I1877" s="35">
        <v>0.02</v>
      </c>
      <c r="J1877" s="126">
        <f t="shared" si="58"/>
        <v>13.719999999999999</v>
      </c>
    </row>
    <row r="1878" spans="1:10" ht="31.5">
      <c r="A1878" s="33">
        <f t="shared" si="59"/>
        <v>1874</v>
      </c>
      <c r="B1878" s="33" t="s">
        <v>208</v>
      </c>
      <c r="C1878" s="33" t="s">
        <v>3570</v>
      </c>
      <c r="D1878" s="104" t="s">
        <v>3571</v>
      </c>
      <c r="E1878" s="33" t="s">
        <v>211</v>
      </c>
      <c r="F1878" s="33"/>
      <c r="G1878" s="33" t="s">
        <v>212</v>
      </c>
      <c r="H1878" s="131">
        <v>29</v>
      </c>
      <c r="I1878" s="35">
        <v>0.02</v>
      </c>
      <c r="J1878" s="126">
        <f t="shared" si="58"/>
        <v>28.419999999999998</v>
      </c>
    </row>
    <row r="1879" spans="1:10" ht="204.75">
      <c r="A1879" s="33">
        <f t="shared" si="59"/>
        <v>1875</v>
      </c>
      <c r="B1879" s="33" t="s">
        <v>208</v>
      </c>
      <c r="C1879" s="33" t="s">
        <v>3572</v>
      </c>
      <c r="D1879" s="104" t="s">
        <v>3573</v>
      </c>
      <c r="E1879" s="33" t="s">
        <v>211</v>
      </c>
      <c r="F1879" s="33"/>
      <c r="G1879" s="33" t="s">
        <v>212</v>
      </c>
      <c r="H1879" s="131">
        <v>799</v>
      </c>
      <c r="I1879" s="35">
        <v>0.02</v>
      </c>
      <c r="J1879" s="126">
        <f t="shared" si="58"/>
        <v>783.02</v>
      </c>
    </row>
    <row r="1880" spans="1:10" ht="173.25">
      <c r="A1880" s="33">
        <f t="shared" si="59"/>
        <v>1876</v>
      </c>
      <c r="B1880" s="33" t="s">
        <v>208</v>
      </c>
      <c r="C1880" s="33" t="s">
        <v>3574</v>
      </c>
      <c r="D1880" s="104" t="s">
        <v>3575</v>
      </c>
      <c r="E1880" s="33" t="s">
        <v>211</v>
      </c>
      <c r="F1880" s="33"/>
      <c r="G1880" s="33" t="s">
        <v>212</v>
      </c>
      <c r="H1880" s="131">
        <v>849</v>
      </c>
      <c r="I1880" s="35">
        <v>0.02</v>
      </c>
      <c r="J1880" s="126">
        <f t="shared" si="58"/>
        <v>832.02</v>
      </c>
    </row>
    <row r="1881" spans="1:10" ht="78.75">
      <c r="A1881" s="33">
        <f t="shared" si="59"/>
        <v>1877</v>
      </c>
      <c r="B1881" s="33" t="s">
        <v>208</v>
      </c>
      <c r="C1881" s="33" t="s">
        <v>3576</v>
      </c>
      <c r="D1881" s="104" t="s">
        <v>3577</v>
      </c>
      <c r="E1881" s="33" t="s">
        <v>211</v>
      </c>
      <c r="F1881" s="33"/>
      <c r="G1881" s="33" t="s">
        <v>212</v>
      </c>
      <c r="H1881" s="131">
        <v>5199</v>
      </c>
      <c r="I1881" s="35">
        <v>0.02</v>
      </c>
      <c r="J1881" s="126">
        <f t="shared" si="58"/>
        <v>5095.0199999999995</v>
      </c>
    </row>
    <row r="1882" spans="1:10" ht="126">
      <c r="A1882" s="33">
        <f t="shared" si="59"/>
        <v>1878</v>
      </c>
      <c r="B1882" s="33" t="s">
        <v>208</v>
      </c>
      <c r="C1882" s="33" t="s">
        <v>3578</v>
      </c>
      <c r="D1882" s="104" t="s">
        <v>3579</v>
      </c>
      <c r="E1882" s="33" t="s">
        <v>211</v>
      </c>
      <c r="F1882" s="33"/>
      <c r="G1882" s="33" t="s">
        <v>212</v>
      </c>
      <c r="H1882" s="131">
        <v>5199</v>
      </c>
      <c r="I1882" s="35">
        <v>0.02</v>
      </c>
      <c r="J1882" s="126">
        <f t="shared" si="58"/>
        <v>5095.0199999999995</v>
      </c>
    </row>
    <row r="1883" spans="1:10" ht="126">
      <c r="A1883" s="33">
        <f t="shared" si="59"/>
        <v>1879</v>
      </c>
      <c r="B1883" s="33" t="s">
        <v>208</v>
      </c>
      <c r="C1883" s="33" t="s">
        <v>3580</v>
      </c>
      <c r="D1883" s="104" t="s">
        <v>3581</v>
      </c>
      <c r="E1883" s="33" t="s">
        <v>211</v>
      </c>
      <c r="F1883" s="33"/>
      <c r="G1883" s="33" t="s">
        <v>212</v>
      </c>
      <c r="H1883" s="131">
        <v>5199</v>
      </c>
      <c r="I1883" s="35">
        <v>0.02</v>
      </c>
      <c r="J1883" s="126">
        <f t="shared" si="58"/>
        <v>5095.0199999999995</v>
      </c>
    </row>
    <row r="1884" spans="1:10" ht="126">
      <c r="A1884" s="33">
        <f t="shared" si="59"/>
        <v>1880</v>
      </c>
      <c r="B1884" s="33" t="s">
        <v>208</v>
      </c>
      <c r="C1884" s="33" t="s">
        <v>3582</v>
      </c>
      <c r="D1884" s="104" t="s">
        <v>3583</v>
      </c>
      <c r="E1884" s="33" t="s">
        <v>211</v>
      </c>
      <c r="F1884" s="33"/>
      <c r="G1884" s="33" t="s">
        <v>212</v>
      </c>
      <c r="H1884" s="131">
        <v>5199</v>
      </c>
      <c r="I1884" s="35">
        <v>0.02</v>
      </c>
      <c r="J1884" s="126">
        <f t="shared" si="58"/>
        <v>5095.0199999999995</v>
      </c>
    </row>
    <row r="1885" spans="1:10" ht="204.75">
      <c r="A1885" s="33">
        <f t="shared" si="59"/>
        <v>1881</v>
      </c>
      <c r="B1885" s="33" t="s">
        <v>208</v>
      </c>
      <c r="C1885" s="33" t="s">
        <v>3584</v>
      </c>
      <c r="D1885" s="104" t="s">
        <v>2356</v>
      </c>
      <c r="E1885" s="33" t="s">
        <v>211</v>
      </c>
      <c r="F1885" s="33"/>
      <c r="G1885" s="33" t="s">
        <v>212</v>
      </c>
      <c r="H1885" s="131">
        <v>49</v>
      </c>
      <c r="I1885" s="35">
        <v>0.02</v>
      </c>
      <c r="J1885" s="126">
        <f t="shared" si="58"/>
        <v>48.019999999999996</v>
      </c>
    </row>
    <row r="1886" spans="1:10" ht="204.75">
      <c r="A1886" s="33">
        <f t="shared" si="59"/>
        <v>1882</v>
      </c>
      <c r="B1886" s="33" t="s">
        <v>208</v>
      </c>
      <c r="C1886" s="33" t="s">
        <v>3585</v>
      </c>
      <c r="D1886" s="104" t="s">
        <v>2356</v>
      </c>
      <c r="E1886" s="33" t="s">
        <v>211</v>
      </c>
      <c r="F1886" s="33"/>
      <c r="G1886" s="33" t="s">
        <v>212</v>
      </c>
      <c r="H1886" s="131">
        <v>54</v>
      </c>
      <c r="I1886" s="35">
        <v>0.02</v>
      </c>
      <c r="J1886" s="126">
        <f t="shared" si="58"/>
        <v>52.92</v>
      </c>
    </row>
    <row r="1887" spans="1:10" ht="204.75">
      <c r="A1887" s="33">
        <f t="shared" si="59"/>
        <v>1883</v>
      </c>
      <c r="B1887" s="33" t="s">
        <v>208</v>
      </c>
      <c r="C1887" s="33" t="s">
        <v>3586</v>
      </c>
      <c r="D1887" s="104" t="s">
        <v>2356</v>
      </c>
      <c r="E1887" s="33" t="s">
        <v>211</v>
      </c>
      <c r="F1887" s="33"/>
      <c r="G1887" s="33" t="s">
        <v>212</v>
      </c>
      <c r="H1887" s="131">
        <v>312</v>
      </c>
      <c r="I1887" s="35">
        <v>0.02</v>
      </c>
      <c r="J1887" s="126">
        <f t="shared" si="58"/>
        <v>305.76</v>
      </c>
    </row>
    <row r="1888" spans="1:10" ht="204.75">
      <c r="A1888" s="33">
        <f t="shared" si="59"/>
        <v>1884</v>
      </c>
      <c r="B1888" s="33" t="s">
        <v>208</v>
      </c>
      <c r="C1888" s="33" t="s">
        <v>3587</v>
      </c>
      <c r="D1888" s="104" t="s">
        <v>2356</v>
      </c>
      <c r="E1888" s="33" t="s">
        <v>211</v>
      </c>
      <c r="F1888" s="33"/>
      <c r="G1888" s="33" t="s">
        <v>212</v>
      </c>
      <c r="H1888" s="131">
        <v>312</v>
      </c>
      <c r="I1888" s="35">
        <v>0.02</v>
      </c>
      <c r="J1888" s="126">
        <f t="shared" si="58"/>
        <v>305.76</v>
      </c>
    </row>
    <row r="1889" spans="1:10" ht="204.75">
      <c r="A1889" s="33">
        <f t="shared" si="59"/>
        <v>1885</v>
      </c>
      <c r="B1889" s="33" t="s">
        <v>208</v>
      </c>
      <c r="C1889" s="33" t="s">
        <v>3588</v>
      </c>
      <c r="D1889" s="104" t="s">
        <v>2356</v>
      </c>
      <c r="E1889" s="33" t="s">
        <v>211</v>
      </c>
      <c r="F1889" s="33"/>
      <c r="G1889" s="33" t="s">
        <v>212</v>
      </c>
      <c r="H1889" s="131">
        <v>312</v>
      </c>
      <c r="I1889" s="35">
        <v>0.02</v>
      </c>
      <c r="J1889" s="126">
        <f t="shared" si="58"/>
        <v>305.76</v>
      </c>
    </row>
    <row r="1890" spans="1:10" ht="204.75">
      <c r="A1890" s="33">
        <f t="shared" si="59"/>
        <v>1886</v>
      </c>
      <c r="B1890" s="33" t="s">
        <v>208</v>
      </c>
      <c r="C1890" s="33" t="s">
        <v>3589</v>
      </c>
      <c r="D1890" s="104" t="s">
        <v>2356</v>
      </c>
      <c r="E1890" s="33" t="s">
        <v>211</v>
      </c>
      <c r="F1890" s="33"/>
      <c r="G1890" s="33" t="s">
        <v>212</v>
      </c>
      <c r="H1890" s="131">
        <v>312</v>
      </c>
      <c r="I1890" s="35">
        <v>0.02</v>
      </c>
      <c r="J1890" s="126">
        <f t="shared" si="58"/>
        <v>305.76</v>
      </c>
    </row>
  </sheetData>
  <autoFilter ref="A4:J4" xr:uid="{A6F84527-BB9C-4D46-8694-5407E1F43822}"/>
  <printOptions horizontalCentered="1"/>
  <pageMargins left="0.45" right="0.45" top="0.75" bottom="1" header="0.5" footer="0.5"/>
  <pageSetup paperSize="3" scale="72" fitToHeight="0" orientation="landscape" r:id="rId1"/>
  <headerFooter alignWithMargins="0">
    <oddHeader>&amp;LGROUP 77201, AWARD 23150
INTELLIGENT FACILITY &amp;&amp; SECURITY SYSTEMS AND SOLUTIONS
&amp;RCOMALLI GROUP INC
CONTRACT NO.: PT68772</oddHeader>
    <oddFooter>&amp;L&amp;F
&amp;A&amp;REffective Dates:
Equipment: 10/30/19
Prevailing Wage Rates: 7/1/25
Non-Prevailing Wage Rates: 10/30/19</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pageSetUpPr fitToPage="1"/>
  </sheetPr>
  <dimension ref="A1:J2171"/>
  <sheetViews>
    <sheetView topLeftCell="B32" zoomScale="90" zoomScaleNormal="90" workbookViewId="0">
      <selection activeCell="A2" sqref="A2:J2"/>
    </sheetView>
  </sheetViews>
  <sheetFormatPr defaultColWidth="9.28515625" defaultRowHeight="12.75"/>
  <cols>
    <col min="1" max="1" width="12.42578125" style="55" bestFit="1" customWidth="1"/>
    <col min="2" max="2" width="33.42578125" style="55" bestFit="1" customWidth="1"/>
    <col min="3" max="3" width="32" style="55" bestFit="1" customWidth="1"/>
    <col min="4" max="4" width="37.28515625" style="55" bestFit="1" customWidth="1"/>
    <col min="5" max="5" width="19.85546875" style="55" bestFit="1" customWidth="1"/>
    <col min="6" max="6" width="20.28515625" style="55" bestFit="1" customWidth="1"/>
    <col min="7" max="7" width="24.28515625" style="55" bestFit="1" customWidth="1"/>
    <col min="8" max="8" width="23.5703125" style="134" bestFit="1" customWidth="1"/>
    <col min="9" max="9" width="18.28515625" style="140" bestFit="1" customWidth="1"/>
    <col min="10" max="10" width="20.140625" style="134" bestFit="1" customWidth="1"/>
    <col min="11" max="16384" width="9.28515625" style="55"/>
  </cols>
  <sheetData>
    <row r="1" spans="1:10" ht="15.75">
      <c r="B1" s="40" t="s">
        <v>15575</v>
      </c>
      <c r="C1" s="40" t="s">
        <v>21</v>
      </c>
      <c r="D1" s="41"/>
      <c r="E1" s="41"/>
      <c r="F1" s="109"/>
      <c r="G1" s="109"/>
      <c r="H1" s="132"/>
      <c r="I1" s="137"/>
      <c r="J1" s="132"/>
    </row>
    <row r="2" spans="1:10" ht="15.75">
      <c r="B2" s="109" t="s">
        <v>15576</v>
      </c>
      <c r="C2" s="41">
        <f>'Cover Page'!B3:D3</f>
        <v>0</v>
      </c>
      <c r="D2" s="41"/>
      <c r="E2" s="41"/>
      <c r="F2" s="109"/>
      <c r="G2" s="109"/>
      <c r="H2" s="132"/>
      <c r="I2" s="137"/>
      <c r="J2" s="132"/>
    </row>
    <row r="3" spans="1:10" ht="15.75">
      <c r="B3" s="110"/>
      <c r="C3" s="41"/>
      <c r="D3" s="41"/>
      <c r="E3" s="41"/>
      <c r="F3" s="109"/>
      <c r="G3" s="109"/>
      <c r="H3" s="132"/>
      <c r="I3" s="137"/>
      <c r="J3" s="132"/>
    </row>
    <row r="4" spans="1:10" ht="78.75">
      <c r="A4" s="42" t="s">
        <v>23</v>
      </c>
      <c r="B4" s="43" t="s">
        <v>5</v>
      </c>
      <c r="C4" s="44" t="s">
        <v>136</v>
      </c>
      <c r="D4" s="43" t="s">
        <v>137</v>
      </c>
      <c r="E4" s="45" t="s">
        <v>3</v>
      </c>
      <c r="F4" s="44" t="s">
        <v>44</v>
      </c>
      <c r="G4" s="44" t="s">
        <v>25</v>
      </c>
      <c r="H4" s="133" t="s">
        <v>2</v>
      </c>
      <c r="I4" s="138" t="s">
        <v>7</v>
      </c>
      <c r="J4" s="135" t="s">
        <v>1</v>
      </c>
    </row>
    <row r="5" spans="1:10" ht="15.75">
      <c r="A5" s="46">
        <v>1</v>
      </c>
      <c r="B5" s="47" t="s">
        <v>204</v>
      </c>
      <c r="C5" s="34" t="s">
        <v>4256</v>
      </c>
      <c r="D5" s="34" t="s">
        <v>4257</v>
      </c>
      <c r="E5" s="34" t="s">
        <v>4258</v>
      </c>
      <c r="F5" s="34"/>
      <c r="G5" s="47" t="s">
        <v>64</v>
      </c>
      <c r="H5" s="48">
        <v>0.66279999999999994</v>
      </c>
      <c r="I5" s="139">
        <v>0.25</v>
      </c>
      <c r="J5" s="136">
        <f>H5*(1-I5)</f>
        <v>0.49709999999999999</v>
      </c>
    </row>
    <row r="6" spans="1:10" ht="15.75">
      <c r="A6" s="46">
        <f>A5+1</f>
        <v>2</v>
      </c>
      <c r="B6" s="47" t="s">
        <v>204</v>
      </c>
      <c r="C6" s="34" t="s">
        <v>4259</v>
      </c>
      <c r="D6" s="34" t="s">
        <v>4257</v>
      </c>
      <c r="E6" s="34" t="s">
        <v>4258</v>
      </c>
      <c r="F6" s="34"/>
      <c r="G6" s="47" t="s">
        <v>64</v>
      </c>
      <c r="H6" s="48">
        <v>0.66279999999999994</v>
      </c>
      <c r="I6" s="139">
        <v>0.25</v>
      </c>
      <c r="J6" s="136">
        <f t="shared" ref="J6:J17" si="0">H6*(1-I6)</f>
        <v>0.49709999999999999</v>
      </c>
    </row>
    <row r="7" spans="1:10" ht="15.75">
      <c r="A7" s="46">
        <f t="shared" ref="A7:A70" si="1">A6+1</f>
        <v>3</v>
      </c>
      <c r="B7" s="47" t="s">
        <v>204</v>
      </c>
      <c r="C7" s="34" t="s">
        <v>4260</v>
      </c>
      <c r="D7" s="34" t="s">
        <v>4257</v>
      </c>
      <c r="E7" s="34" t="s">
        <v>4258</v>
      </c>
      <c r="F7" s="34"/>
      <c r="G7" s="47" t="s">
        <v>64</v>
      </c>
      <c r="H7" s="48">
        <v>0.66279999999999994</v>
      </c>
      <c r="I7" s="139">
        <v>0.25</v>
      </c>
      <c r="J7" s="136">
        <f t="shared" si="0"/>
        <v>0.49709999999999999</v>
      </c>
    </row>
    <row r="8" spans="1:10" ht="15.75">
      <c r="A8" s="46">
        <f t="shared" si="1"/>
        <v>4</v>
      </c>
      <c r="B8" s="47" t="s">
        <v>204</v>
      </c>
      <c r="C8" s="34" t="s">
        <v>4261</v>
      </c>
      <c r="D8" s="34" t="s">
        <v>4257</v>
      </c>
      <c r="E8" s="34" t="s">
        <v>4258</v>
      </c>
      <c r="F8" s="34"/>
      <c r="G8" s="47" t="s">
        <v>64</v>
      </c>
      <c r="H8" s="48">
        <v>0.66279999999999994</v>
      </c>
      <c r="I8" s="139">
        <v>0.25</v>
      </c>
      <c r="J8" s="136">
        <f t="shared" si="0"/>
        <v>0.49709999999999999</v>
      </c>
    </row>
    <row r="9" spans="1:10" ht="15.75">
      <c r="A9" s="46">
        <f t="shared" si="1"/>
        <v>5</v>
      </c>
      <c r="B9" s="47" t="s">
        <v>204</v>
      </c>
      <c r="C9" s="34" t="s">
        <v>4262</v>
      </c>
      <c r="D9" s="34" t="s">
        <v>4257</v>
      </c>
      <c r="E9" s="34" t="s">
        <v>4258</v>
      </c>
      <c r="F9" s="34"/>
      <c r="G9" s="47" t="s">
        <v>64</v>
      </c>
      <c r="H9" s="48">
        <v>0.66279999999999994</v>
      </c>
      <c r="I9" s="139">
        <v>0.25</v>
      </c>
      <c r="J9" s="136">
        <f t="shared" si="0"/>
        <v>0.49709999999999999</v>
      </c>
    </row>
    <row r="10" spans="1:10" ht="15.75">
      <c r="A10" s="46">
        <f t="shared" si="1"/>
        <v>6</v>
      </c>
      <c r="B10" s="47" t="s">
        <v>204</v>
      </c>
      <c r="C10" s="34" t="s">
        <v>4263</v>
      </c>
      <c r="D10" s="34" t="s">
        <v>4257</v>
      </c>
      <c r="E10" s="34" t="s">
        <v>4258</v>
      </c>
      <c r="F10" s="34"/>
      <c r="G10" s="47" t="s">
        <v>64</v>
      </c>
      <c r="H10" s="48">
        <v>0.66279999999999994</v>
      </c>
      <c r="I10" s="139">
        <v>0.25</v>
      </c>
      <c r="J10" s="136">
        <f t="shared" si="0"/>
        <v>0.49709999999999999</v>
      </c>
    </row>
    <row r="11" spans="1:10" ht="15.75">
      <c r="A11" s="46">
        <f t="shared" si="1"/>
        <v>7</v>
      </c>
      <c r="B11" s="47" t="s">
        <v>204</v>
      </c>
      <c r="C11" s="34" t="s">
        <v>4264</v>
      </c>
      <c r="D11" s="34" t="s">
        <v>4257</v>
      </c>
      <c r="E11" s="34" t="s">
        <v>4258</v>
      </c>
      <c r="F11" s="34"/>
      <c r="G11" s="47" t="s">
        <v>64</v>
      </c>
      <c r="H11" s="48">
        <v>0.66279999999999994</v>
      </c>
      <c r="I11" s="139">
        <v>0.25</v>
      </c>
      <c r="J11" s="136">
        <f t="shared" si="0"/>
        <v>0.49709999999999999</v>
      </c>
    </row>
    <row r="12" spans="1:10" ht="15.75">
      <c r="A12" s="46">
        <f t="shared" si="1"/>
        <v>8</v>
      </c>
      <c r="B12" s="47" t="s">
        <v>204</v>
      </c>
      <c r="C12" s="34" t="s">
        <v>4265</v>
      </c>
      <c r="D12" s="34" t="s">
        <v>4266</v>
      </c>
      <c r="E12" s="34" t="s">
        <v>4258</v>
      </c>
      <c r="F12" s="34"/>
      <c r="G12" s="47" t="s">
        <v>64</v>
      </c>
      <c r="H12" s="48">
        <v>1.3980999999999999</v>
      </c>
      <c r="I12" s="139">
        <v>0.25</v>
      </c>
      <c r="J12" s="136">
        <f t="shared" si="0"/>
        <v>1.048575</v>
      </c>
    </row>
    <row r="13" spans="1:10" ht="15.75">
      <c r="A13" s="46">
        <f t="shared" si="1"/>
        <v>9</v>
      </c>
      <c r="B13" s="47" t="s">
        <v>204</v>
      </c>
      <c r="C13" s="34" t="s">
        <v>4267</v>
      </c>
      <c r="D13" s="34" t="s">
        <v>4266</v>
      </c>
      <c r="E13" s="34" t="s">
        <v>4258</v>
      </c>
      <c r="F13" s="34"/>
      <c r="G13" s="47" t="s">
        <v>64</v>
      </c>
      <c r="H13" s="48">
        <v>1.3980999999999999</v>
      </c>
      <c r="I13" s="139">
        <v>0.25</v>
      </c>
      <c r="J13" s="136">
        <f t="shared" si="0"/>
        <v>1.048575</v>
      </c>
    </row>
    <row r="14" spans="1:10" ht="15.75">
      <c r="A14" s="46">
        <f t="shared" si="1"/>
        <v>10</v>
      </c>
      <c r="B14" s="47" t="s">
        <v>204</v>
      </c>
      <c r="C14" s="34" t="s">
        <v>4268</v>
      </c>
      <c r="D14" s="34" t="s">
        <v>4266</v>
      </c>
      <c r="E14" s="34" t="s">
        <v>4258</v>
      </c>
      <c r="F14" s="34"/>
      <c r="G14" s="47" t="s">
        <v>64</v>
      </c>
      <c r="H14" s="48">
        <v>1.3980999999999999</v>
      </c>
      <c r="I14" s="139">
        <v>0.25</v>
      </c>
      <c r="J14" s="136">
        <f t="shared" si="0"/>
        <v>1.048575</v>
      </c>
    </row>
    <row r="15" spans="1:10" ht="15.75">
      <c r="A15" s="46">
        <f t="shared" si="1"/>
        <v>11</v>
      </c>
      <c r="B15" s="47" t="s">
        <v>204</v>
      </c>
      <c r="C15" s="34" t="s">
        <v>4269</v>
      </c>
      <c r="D15" s="34" t="s">
        <v>4266</v>
      </c>
      <c r="E15" s="34" t="s">
        <v>4258</v>
      </c>
      <c r="F15" s="34"/>
      <c r="G15" s="47" t="s">
        <v>64</v>
      </c>
      <c r="H15" s="48">
        <v>1.3980999999999999</v>
      </c>
      <c r="I15" s="139">
        <v>0.25</v>
      </c>
      <c r="J15" s="136">
        <f t="shared" si="0"/>
        <v>1.048575</v>
      </c>
    </row>
    <row r="16" spans="1:10" ht="15.75">
      <c r="A16" s="46">
        <f t="shared" si="1"/>
        <v>12</v>
      </c>
      <c r="B16" s="47" t="s">
        <v>204</v>
      </c>
      <c r="C16" s="34" t="s">
        <v>4270</v>
      </c>
      <c r="D16" s="34" t="s">
        <v>4266</v>
      </c>
      <c r="E16" s="34" t="s">
        <v>4258</v>
      </c>
      <c r="F16" s="34"/>
      <c r="G16" s="47" t="s">
        <v>64</v>
      </c>
      <c r="H16" s="48">
        <v>1.3980999999999999</v>
      </c>
      <c r="I16" s="139">
        <v>0.25</v>
      </c>
      <c r="J16" s="136">
        <f t="shared" si="0"/>
        <v>1.048575</v>
      </c>
    </row>
    <row r="17" spans="1:10" ht="15.75">
      <c r="A17" s="46">
        <f t="shared" si="1"/>
        <v>13</v>
      </c>
      <c r="B17" s="47" t="s">
        <v>204</v>
      </c>
      <c r="C17" s="34" t="s">
        <v>4271</v>
      </c>
      <c r="D17" s="34" t="s">
        <v>4266</v>
      </c>
      <c r="E17" s="34" t="s">
        <v>4258</v>
      </c>
      <c r="F17" s="34"/>
      <c r="G17" s="47" t="s">
        <v>64</v>
      </c>
      <c r="H17" s="48">
        <v>1.3980999999999999</v>
      </c>
      <c r="I17" s="139">
        <v>0.25</v>
      </c>
      <c r="J17" s="136">
        <f t="shared" si="0"/>
        <v>1.048575</v>
      </c>
    </row>
    <row r="18" spans="1:10" ht="15.75">
      <c r="A18" s="46">
        <f t="shared" si="1"/>
        <v>14</v>
      </c>
      <c r="B18" s="47" t="s">
        <v>204</v>
      </c>
      <c r="C18" s="34" t="s">
        <v>4272</v>
      </c>
      <c r="D18" s="34" t="s">
        <v>4266</v>
      </c>
      <c r="E18" s="34" t="s">
        <v>4258</v>
      </c>
      <c r="F18" s="34"/>
      <c r="G18" s="47" t="s">
        <v>64</v>
      </c>
      <c r="H18" s="48">
        <v>1.3980999999999999</v>
      </c>
      <c r="I18" s="139">
        <v>0.25</v>
      </c>
      <c r="J18" s="136">
        <f t="shared" ref="J18:J81" si="2">H18*(1-I18)</f>
        <v>1.048575</v>
      </c>
    </row>
    <row r="19" spans="1:10" ht="15.75">
      <c r="A19" s="46">
        <f t="shared" si="1"/>
        <v>15</v>
      </c>
      <c r="B19" s="47" t="s">
        <v>204</v>
      </c>
      <c r="C19" s="34" t="s">
        <v>4273</v>
      </c>
      <c r="D19" s="34" t="s">
        <v>4274</v>
      </c>
      <c r="E19" s="34" t="s">
        <v>4258</v>
      </c>
      <c r="F19" s="34"/>
      <c r="G19" s="47" t="s">
        <v>64</v>
      </c>
      <c r="H19" s="48">
        <v>0.73040000000000005</v>
      </c>
      <c r="I19" s="139">
        <v>0.25</v>
      </c>
      <c r="J19" s="136">
        <f t="shared" si="2"/>
        <v>0.54780000000000006</v>
      </c>
    </row>
    <row r="20" spans="1:10" ht="15.75">
      <c r="A20" s="46">
        <f t="shared" si="1"/>
        <v>16</v>
      </c>
      <c r="B20" s="47" t="s">
        <v>204</v>
      </c>
      <c r="C20" s="34" t="s">
        <v>4275</v>
      </c>
      <c r="D20" s="34" t="s">
        <v>4274</v>
      </c>
      <c r="E20" s="34" t="s">
        <v>4258</v>
      </c>
      <c r="F20" s="34"/>
      <c r="G20" s="47" t="s">
        <v>64</v>
      </c>
      <c r="H20" s="48">
        <v>0.73040000000000005</v>
      </c>
      <c r="I20" s="139">
        <v>0.25</v>
      </c>
      <c r="J20" s="136">
        <f t="shared" si="2"/>
        <v>0.54780000000000006</v>
      </c>
    </row>
    <row r="21" spans="1:10" ht="15.75">
      <c r="A21" s="46">
        <f t="shared" si="1"/>
        <v>17</v>
      </c>
      <c r="B21" s="47" t="s">
        <v>204</v>
      </c>
      <c r="C21" s="34" t="s">
        <v>4276</v>
      </c>
      <c r="D21" s="34" t="s">
        <v>4274</v>
      </c>
      <c r="E21" s="34" t="s">
        <v>4258</v>
      </c>
      <c r="F21" s="34"/>
      <c r="G21" s="47" t="s">
        <v>64</v>
      </c>
      <c r="H21" s="48">
        <v>0.73040000000000005</v>
      </c>
      <c r="I21" s="139">
        <v>0.25</v>
      </c>
      <c r="J21" s="136">
        <f t="shared" si="2"/>
        <v>0.54780000000000006</v>
      </c>
    </row>
    <row r="22" spans="1:10" ht="15.75">
      <c r="A22" s="46">
        <f t="shared" si="1"/>
        <v>18</v>
      </c>
      <c r="B22" s="47" t="s">
        <v>204</v>
      </c>
      <c r="C22" s="34" t="s">
        <v>4277</v>
      </c>
      <c r="D22" s="34" t="s">
        <v>4274</v>
      </c>
      <c r="E22" s="34" t="s">
        <v>4258</v>
      </c>
      <c r="F22" s="34"/>
      <c r="G22" s="47" t="s">
        <v>64</v>
      </c>
      <c r="H22" s="48">
        <v>0.73040000000000005</v>
      </c>
      <c r="I22" s="139">
        <v>0.25</v>
      </c>
      <c r="J22" s="136">
        <f t="shared" si="2"/>
        <v>0.54780000000000006</v>
      </c>
    </row>
    <row r="23" spans="1:10" ht="15.75">
      <c r="A23" s="46">
        <f t="shared" si="1"/>
        <v>19</v>
      </c>
      <c r="B23" s="47" t="s">
        <v>204</v>
      </c>
      <c r="C23" s="34" t="s">
        <v>4278</v>
      </c>
      <c r="D23" s="34" t="s">
        <v>4274</v>
      </c>
      <c r="E23" s="34" t="s">
        <v>4258</v>
      </c>
      <c r="F23" s="34"/>
      <c r="G23" s="47" t="s">
        <v>64</v>
      </c>
      <c r="H23" s="48">
        <v>0.73040000000000005</v>
      </c>
      <c r="I23" s="139">
        <v>0.25</v>
      </c>
      <c r="J23" s="136">
        <f t="shared" si="2"/>
        <v>0.54780000000000006</v>
      </c>
    </row>
    <row r="24" spans="1:10" ht="15.75">
      <c r="A24" s="46">
        <f t="shared" si="1"/>
        <v>20</v>
      </c>
      <c r="B24" s="47" t="s">
        <v>204</v>
      </c>
      <c r="C24" s="34" t="s">
        <v>4279</v>
      </c>
      <c r="D24" s="34" t="s">
        <v>4280</v>
      </c>
      <c r="E24" s="34" t="s">
        <v>4258</v>
      </c>
      <c r="F24" s="34"/>
      <c r="G24" s="47" t="s">
        <v>64</v>
      </c>
      <c r="H24" s="48">
        <v>1.5268999999999999</v>
      </c>
      <c r="I24" s="139">
        <v>0.25</v>
      </c>
      <c r="J24" s="136">
        <f t="shared" si="2"/>
        <v>1.1451750000000001</v>
      </c>
    </row>
    <row r="25" spans="1:10" ht="15.75">
      <c r="A25" s="46">
        <f t="shared" si="1"/>
        <v>21</v>
      </c>
      <c r="B25" s="47" t="s">
        <v>204</v>
      </c>
      <c r="C25" s="34" t="s">
        <v>4281</v>
      </c>
      <c r="D25" s="34" t="s">
        <v>4280</v>
      </c>
      <c r="E25" s="34" t="s">
        <v>4258</v>
      </c>
      <c r="F25" s="34"/>
      <c r="G25" s="47" t="s">
        <v>64</v>
      </c>
      <c r="H25" s="48">
        <v>1.5268999999999999</v>
      </c>
      <c r="I25" s="139">
        <v>0.25</v>
      </c>
      <c r="J25" s="136">
        <f t="shared" si="2"/>
        <v>1.1451750000000001</v>
      </c>
    </row>
    <row r="26" spans="1:10" ht="15.75">
      <c r="A26" s="46">
        <f t="shared" si="1"/>
        <v>22</v>
      </c>
      <c r="B26" s="47" t="s">
        <v>204</v>
      </c>
      <c r="C26" s="34" t="s">
        <v>4282</v>
      </c>
      <c r="D26" s="34" t="s">
        <v>4280</v>
      </c>
      <c r="E26" s="34" t="s">
        <v>4258</v>
      </c>
      <c r="F26" s="34"/>
      <c r="G26" s="47" t="s">
        <v>64</v>
      </c>
      <c r="H26" s="48">
        <v>1.5268999999999999</v>
      </c>
      <c r="I26" s="139">
        <v>0.25</v>
      </c>
      <c r="J26" s="136">
        <f t="shared" si="2"/>
        <v>1.1451750000000001</v>
      </c>
    </row>
    <row r="27" spans="1:10" ht="15.75">
      <c r="A27" s="46">
        <f t="shared" si="1"/>
        <v>23</v>
      </c>
      <c r="B27" s="47" t="s">
        <v>204</v>
      </c>
      <c r="C27" s="34" t="s">
        <v>4283</v>
      </c>
      <c r="D27" s="34" t="s">
        <v>4280</v>
      </c>
      <c r="E27" s="34" t="s">
        <v>4258</v>
      </c>
      <c r="F27" s="34"/>
      <c r="G27" s="47" t="s">
        <v>64</v>
      </c>
      <c r="H27" s="48">
        <v>1.5268999999999999</v>
      </c>
      <c r="I27" s="139">
        <v>0.25</v>
      </c>
      <c r="J27" s="136">
        <f t="shared" si="2"/>
        <v>1.1451750000000001</v>
      </c>
    </row>
    <row r="28" spans="1:10" ht="15.75">
      <c r="A28" s="46">
        <f t="shared" si="1"/>
        <v>24</v>
      </c>
      <c r="B28" s="47" t="s">
        <v>204</v>
      </c>
      <c r="C28" s="34" t="s">
        <v>4284</v>
      </c>
      <c r="D28" s="34" t="s">
        <v>4285</v>
      </c>
      <c r="E28" s="34" t="s">
        <v>4258</v>
      </c>
      <c r="F28" s="34"/>
      <c r="G28" s="47" t="s">
        <v>64</v>
      </c>
      <c r="H28" s="48">
        <v>0.76929999999999998</v>
      </c>
      <c r="I28" s="139">
        <v>0.25</v>
      </c>
      <c r="J28" s="136">
        <f t="shared" si="2"/>
        <v>0.57697500000000002</v>
      </c>
    </row>
    <row r="29" spans="1:10" ht="15.75">
      <c r="A29" s="46">
        <f t="shared" si="1"/>
        <v>25</v>
      </c>
      <c r="B29" s="47" t="s">
        <v>204</v>
      </c>
      <c r="C29" s="34" t="s">
        <v>4286</v>
      </c>
      <c r="D29" s="34" t="s">
        <v>4285</v>
      </c>
      <c r="E29" s="34" t="s">
        <v>4258</v>
      </c>
      <c r="F29" s="34"/>
      <c r="G29" s="47" t="s">
        <v>64</v>
      </c>
      <c r="H29" s="48">
        <v>0.76929999999999998</v>
      </c>
      <c r="I29" s="139">
        <v>0.25</v>
      </c>
      <c r="J29" s="136">
        <f t="shared" si="2"/>
        <v>0.57697500000000002</v>
      </c>
    </row>
    <row r="30" spans="1:10" ht="15.75">
      <c r="A30" s="46">
        <f t="shared" si="1"/>
        <v>26</v>
      </c>
      <c r="B30" s="47" t="s">
        <v>204</v>
      </c>
      <c r="C30" s="34" t="s">
        <v>4287</v>
      </c>
      <c r="D30" s="34" t="s">
        <v>4285</v>
      </c>
      <c r="E30" s="34" t="s">
        <v>4258</v>
      </c>
      <c r="F30" s="34"/>
      <c r="G30" s="47" t="s">
        <v>64</v>
      </c>
      <c r="H30" s="48">
        <v>0.76929999999999998</v>
      </c>
      <c r="I30" s="139">
        <v>0.25</v>
      </c>
      <c r="J30" s="136">
        <f t="shared" si="2"/>
        <v>0.57697500000000002</v>
      </c>
    </row>
    <row r="31" spans="1:10" ht="15.75">
      <c r="A31" s="46">
        <f t="shared" si="1"/>
        <v>27</v>
      </c>
      <c r="B31" s="47" t="s">
        <v>204</v>
      </c>
      <c r="C31" s="34" t="s">
        <v>4288</v>
      </c>
      <c r="D31" s="34" t="s">
        <v>4285</v>
      </c>
      <c r="E31" s="34" t="s">
        <v>4258</v>
      </c>
      <c r="F31" s="34"/>
      <c r="G31" s="47" t="s">
        <v>64</v>
      </c>
      <c r="H31" s="48">
        <v>0.76929999999999998</v>
      </c>
      <c r="I31" s="139">
        <v>0.25</v>
      </c>
      <c r="J31" s="136">
        <f t="shared" si="2"/>
        <v>0.57697500000000002</v>
      </c>
    </row>
    <row r="32" spans="1:10" ht="15.75">
      <c r="A32" s="46">
        <f t="shared" si="1"/>
        <v>28</v>
      </c>
      <c r="B32" s="47" t="s">
        <v>204</v>
      </c>
      <c r="C32" s="34" t="s">
        <v>4289</v>
      </c>
      <c r="D32" s="34" t="s">
        <v>4285</v>
      </c>
      <c r="E32" s="34" t="s">
        <v>4258</v>
      </c>
      <c r="F32" s="34"/>
      <c r="G32" s="47" t="s">
        <v>64</v>
      </c>
      <c r="H32" s="48">
        <v>0.76929999999999998</v>
      </c>
      <c r="I32" s="139">
        <v>0.25</v>
      </c>
      <c r="J32" s="136">
        <f t="shared" si="2"/>
        <v>0.57697500000000002</v>
      </c>
    </row>
    <row r="33" spans="1:10" ht="15.75">
      <c r="A33" s="46">
        <f t="shared" si="1"/>
        <v>29</v>
      </c>
      <c r="B33" s="47" t="s">
        <v>204</v>
      </c>
      <c r="C33" s="34" t="s">
        <v>4290</v>
      </c>
      <c r="D33" s="34" t="s">
        <v>4291</v>
      </c>
      <c r="E33" s="34" t="s">
        <v>4258</v>
      </c>
      <c r="F33" s="34"/>
      <c r="G33" s="47" t="s">
        <v>64</v>
      </c>
      <c r="H33" s="48">
        <v>1.5387</v>
      </c>
      <c r="I33" s="139">
        <v>0.25</v>
      </c>
      <c r="J33" s="136">
        <f t="shared" si="2"/>
        <v>1.1540249999999999</v>
      </c>
    </row>
    <row r="34" spans="1:10" ht="15.75">
      <c r="A34" s="46">
        <f t="shared" si="1"/>
        <v>30</v>
      </c>
      <c r="B34" s="47" t="s">
        <v>204</v>
      </c>
      <c r="C34" s="34" t="s">
        <v>4292</v>
      </c>
      <c r="D34" s="34" t="s">
        <v>4291</v>
      </c>
      <c r="E34" s="34" t="s">
        <v>4258</v>
      </c>
      <c r="F34" s="34"/>
      <c r="G34" s="47" t="s">
        <v>64</v>
      </c>
      <c r="H34" s="48">
        <v>1.5387</v>
      </c>
      <c r="I34" s="139">
        <v>0.25</v>
      </c>
      <c r="J34" s="136">
        <f t="shared" si="2"/>
        <v>1.1540249999999999</v>
      </c>
    </row>
    <row r="35" spans="1:10" ht="15.75">
      <c r="A35" s="46">
        <f t="shared" si="1"/>
        <v>31</v>
      </c>
      <c r="B35" s="47" t="s">
        <v>204</v>
      </c>
      <c r="C35" s="34" t="s">
        <v>4293</v>
      </c>
      <c r="D35" s="34" t="s">
        <v>4291</v>
      </c>
      <c r="E35" s="34" t="s">
        <v>4258</v>
      </c>
      <c r="F35" s="34"/>
      <c r="G35" s="47" t="s">
        <v>64</v>
      </c>
      <c r="H35" s="48">
        <v>1.5387</v>
      </c>
      <c r="I35" s="139">
        <v>0.25</v>
      </c>
      <c r="J35" s="136">
        <f t="shared" si="2"/>
        <v>1.1540249999999999</v>
      </c>
    </row>
    <row r="36" spans="1:10" ht="15.75">
      <c r="A36" s="46">
        <f t="shared" si="1"/>
        <v>32</v>
      </c>
      <c r="B36" s="47" t="s">
        <v>204</v>
      </c>
      <c r="C36" s="34" t="s">
        <v>4294</v>
      </c>
      <c r="D36" s="34" t="s">
        <v>4291</v>
      </c>
      <c r="E36" s="34" t="s">
        <v>4258</v>
      </c>
      <c r="F36" s="34"/>
      <c r="G36" s="47" t="s">
        <v>64</v>
      </c>
      <c r="H36" s="48">
        <v>1.5387</v>
      </c>
      <c r="I36" s="139">
        <v>0.25</v>
      </c>
      <c r="J36" s="136">
        <f t="shared" si="2"/>
        <v>1.1540249999999999</v>
      </c>
    </row>
    <row r="37" spans="1:10" ht="15.75">
      <c r="A37" s="46">
        <f t="shared" si="1"/>
        <v>33</v>
      </c>
      <c r="B37" s="47" t="s">
        <v>204</v>
      </c>
      <c r="C37" s="34" t="s">
        <v>4295</v>
      </c>
      <c r="D37" s="34" t="s">
        <v>4291</v>
      </c>
      <c r="E37" s="34" t="s">
        <v>4258</v>
      </c>
      <c r="F37" s="34"/>
      <c r="G37" s="47" t="s">
        <v>64</v>
      </c>
      <c r="H37" s="48">
        <v>1.5387</v>
      </c>
      <c r="I37" s="139">
        <v>0.25</v>
      </c>
      <c r="J37" s="136">
        <f t="shared" si="2"/>
        <v>1.1540249999999999</v>
      </c>
    </row>
    <row r="38" spans="1:10" ht="15.75">
      <c r="A38" s="46">
        <f t="shared" si="1"/>
        <v>34</v>
      </c>
      <c r="B38" s="47" t="s">
        <v>204</v>
      </c>
      <c r="C38" s="34" t="s">
        <v>4296</v>
      </c>
      <c r="D38" s="34" t="s">
        <v>4291</v>
      </c>
      <c r="E38" s="34" t="s">
        <v>4258</v>
      </c>
      <c r="F38" s="34"/>
      <c r="G38" s="47" t="s">
        <v>64</v>
      </c>
      <c r="H38" s="48">
        <v>1.5387</v>
      </c>
      <c r="I38" s="139">
        <v>0.25</v>
      </c>
      <c r="J38" s="136">
        <f t="shared" si="2"/>
        <v>1.1540249999999999</v>
      </c>
    </row>
    <row r="39" spans="1:10" ht="15.75">
      <c r="A39" s="46">
        <f t="shared" si="1"/>
        <v>35</v>
      </c>
      <c r="B39" s="47" t="s">
        <v>204</v>
      </c>
      <c r="C39" s="34" t="s">
        <v>4297</v>
      </c>
      <c r="D39" s="34" t="s">
        <v>4298</v>
      </c>
      <c r="E39" s="34" t="s">
        <v>4258</v>
      </c>
      <c r="F39" s="34"/>
      <c r="G39" s="47" t="s">
        <v>64</v>
      </c>
      <c r="H39" s="48">
        <v>0.83079999999999998</v>
      </c>
      <c r="I39" s="139">
        <v>0.25</v>
      </c>
      <c r="J39" s="136">
        <f t="shared" si="2"/>
        <v>0.62309999999999999</v>
      </c>
    </row>
    <row r="40" spans="1:10" ht="15.75">
      <c r="A40" s="46">
        <f t="shared" si="1"/>
        <v>36</v>
      </c>
      <c r="B40" s="47" t="s">
        <v>204</v>
      </c>
      <c r="C40" s="34" t="s">
        <v>4299</v>
      </c>
      <c r="D40" s="34" t="s">
        <v>4298</v>
      </c>
      <c r="E40" s="34" t="s">
        <v>4258</v>
      </c>
      <c r="F40" s="34"/>
      <c r="G40" s="47" t="s">
        <v>64</v>
      </c>
      <c r="H40" s="48">
        <v>0.83079999999999998</v>
      </c>
      <c r="I40" s="139">
        <v>0.25</v>
      </c>
      <c r="J40" s="136">
        <f t="shared" si="2"/>
        <v>0.62309999999999999</v>
      </c>
    </row>
    <row r="41" spans="1:10" ht="15.75">
      <c r="A41" s="46">
        <f t="shared" si="1"/>
        <v>37</v>
      </c>
      <c r="B41" s="47" t="s">
        <v>204</v>
      </c>
      <c r="C41" s="34" t="s">
        <v>4300</v>
      </c>
      <c r="D41" s="34" t="s">
        <v>4298</v>
      </c>
      <c r="E41" s="34" t="s">
        <v>4258</v>
      </c>
      <c r="F41" s="34"/>
      <c r="G41" s="47" t="s">
        <v>64</v>
      </c>
      <c r="H41" s="48">
        <v>0.83079999999999998</v>
      </c>
      <c r="I41" s="139">
        <v>0.25</v>
      </c>
      <c r="J41" s="136">
        <f t="shared" si="2"/>
        <v>0.62309999999999999</v>
      </c>
    </row>
    <row r="42" spans="1:10" ht="15.75">
      <c r="A42" s="46">
        <f t="shared" si="1"/>
        <v>38</v>
      </c>
      <c r="B42" s="47" t="s">
        <v>204</v>
      </c>
      <c r="C42" s="34" t="s">
        <v>4301</v>
      </c>
      <c r="D42" s="34" t="s">
        <v>4298</v>
      </c>
      <c r="E42" s="34" t="s">
        <v>4258</v>
      </c>
      <c r="F42" s="34"/>
      <c r="G42" s="47" t="s">
        <v>64</v>
      </c>
      <c r="H42" s="48">
        <v>0.83079999999999998</v>
      </c>
      <c r="I42" s="139">
        <v>0.25</v>
      </c>
      <c r="J42" s="136">
        <f t="shared" si="2"/>
        <v>0.62309999999999999</v>
      </c>
    </row>
    <row r="43" spans="1:10" ht="15.75">
      <c r="A43" s="46">
        <f t="shared" si="1"/>
        <v>39</v>
      </c>
      <c r="B43" s="47" t="s">
        <v>204</v>
      </c>
      <c r="C43" s="34" t="s">
        <v>4302</v>
      </c>
      <c r="D43" s="34" t="s">
        <v>4298</v>
      </c>
      <c r="E43" s="34" t="s">
        <v>4258</v>
      </c>
      <c r="F43" s="34"/>
      <c r="G43" s="47" t="s">
        <v>64</v>
      </c>
      <c r="H43" s="48">
        <v>0.83079999999999998</v>
      </c>
      <c r="I43" s="139">
        <v>0.25</v>
      </c>
      <c r="J43" s="136">
        <f t="shared" si="2"/>
        <v>0.62309999999999999</v>
      </c>
    </row>
    <row r="44" spans="1:10" ht="15.75">
      <c r="A44" s="46">
        <f t="shared" si="1"/>
        <v>40</v>
      </c>
      <c r="B44" s="47" t="s">
        <v>204</v>
      </c>
      <c r="C44" s="34" t="s">
        <v>4303</v>
      </c>
      <c r="D44" s="34" t="s">
        <v>4304</v>
      </c>
      <c r="E44" s="34" t="s">
        <v>4258</v>
      </c>
      <c r="F44" s="34"/>
      <c r="G44" s="47" t="s">
        <v>64</v>
      </c>
      <c r="H44" s="48">
        <v>1.6616</v>
      </c>
      <c r="I44" s="139">
        <v>0.25</v>
      </c>
      <c r="J44" s="136">
        <f t="shared" si="2"/>
        <v>1.2462</v>
      </c>
    </row>
    <row r="45" spans="1:10" ht="15.75">
      <c r="A45" s="46">
        <f t="shared" si="1"/>
        <v>41</v>
      </c>
      <c r="B45" s="47" t="s">
        <v>204</v>
      </c>
      <c r="C45" s="34" t="s">
        <v>4305</v>
      </c>
      <c r="D45" s="34" t="s">
        <v>4304</v>
      </c>
      <c r="E45" s="34" t="s">
        <v>4258</v>
      </c>
      <c r="F45" s="34"/>
      <c r="G45" s="47" t="s">
        <v>64</v>
      </c>
      <c r="H45" s="48">
        <v>1.6616</v>
      </c>
      <c r="I45" s="139">
        <v>0.25</v>
      </c>
      <c r="J45" s="136">
        <f t="shared" si="2"/>
        <v>1.2462</v>
      </c>
    </row>
    <row r="46" spans="1:10" ht="15.75">
      <c r="A46" s="46">
        <f t="shared" si="1"/>
        <v>42</v>
      </c>
      <c r="B46" s="47" t="s">
        <v>204</v>
      </c>
      <c r="C46" s="34" t="s">
        <v>4306</v>
      </c>
      <c r="D46" s="34" t="s">
        <v>4304</v>
      </c>
      <c r="E46" s="34" t="s">
        <v>4258</v>
      </c>
      <c r="F46" s="34"/>
      <c r="G46" s="47" t="s">
        <v>64</v>
      </c>
      <c r="H46" s="48">
        <v>1.6616</v>
      </c>
      <c r="I46" s="139">
        <v>0.25</v>
      </c>
      <c r="J46" s="136">
        <f t="shared" si="2"/>
        <v>1.2462</v>
      </c>
    </row>
    <row r="47" spans="1:10" ht="15.75">
      <c r="A47" s="46">
        <f t="shared" si="1"/>
        <v>43</v>
      </c>
      <c r="B47" s="47" t="s">
        <v>204</v>
      </c>
      <c r="C47" s="34" t="s">
        <v>4307</v>
      </c>
      <c r="D47" s="34" t="s">
        <v>4304</v>
      </c>
      <c r="E47" s="34" t="s">
        <v>4258</v>
      </c>
      <c r="F47" s="34"/>
      <c r="G47" s="47" t="s">
        <v>64</v>
      </c>
      <c r="H47" s="48">
        <v>1.6616</v>
      </c>
      <c r="I47" s="139">
        <v>0.25</v>
      </c>
      <c r="J47" s="136">
        <f t="shared" si="2"/>
        <v>1.2462</v>
      </c>
    </row>
    <row r="48" spans="1:10" ht="15.75">
      <c r="A48" s="46">
        <f t="shared" si="1"/>
        <v>44</v>
      </c>
      <c r="B48" s="47" t="s">
        <v>204</v>
      </c>
      <c r="C48" s="34" t="s">
        <v>4308</v>
      </c>
      <c r="D48" s="34" t="s">
        <v>4304</v>
      </c>
      <c r="E48" s="34" t="s">
        <v>4258</v>
      </c>
      <c r="F48" s="34"/>
      <c r="G48" s="47" t="s">
        <v>64</v>
      </c>
      <c r="H48" s="48">
        <v>1.6616</v>
      </c>
      <c r="I48" s="139">
        <v>0.25</v>
      </c>
      <c r="J48" s="136">
        <f t="shared" si="2"/>
        <v>1.2462</v>
      </c>
    </row>
    <row r="49" spans="1:10" ht="15.75">
      <c r="A49" s="46">
        <f t="shared" si="1"/>
        <v>45</v>
      </c>
      <c r="B49" s="47" t="s">
        <v>204</v>
      </c>
      <c r="C49" s="34" t="s">
        <v>4309</v>
      </c>
      <c r="D49" s="34" t="s">
        <v>4257</v>
      </c>
      <c r="E49" s="34" t="s">
        <v>4258</v>
      </c>
      <c r="F49" s="34"/>
      <c r="G49" s="47" t="s">
        <v>64</v>
      </c>
      <c r="H49" s="48">
        <v>0.69589999999999996</v>
      </c>
      <c r="I49" s="139">
        <v>0.25</v>
      </c>
      <c r="J49" s="136">
        <f t="shared" si="2"/>
        <v>0.52192499999999997</v>
      </c>
    </row>
    <row r="50" spans="1:10" ht="15.75">
      <c r="A50" s="46">
        <f t="shared" si="1"/>
        <v>46</v>
      </c>
      <c r="B50" s="47" t="s">
        <v>204</v>
      </c>
      <c r="C50" s="34" t="s">
        <v>4310</v>
      </c>
      <c r="D50" s="34" t="s">
        <v>4257</v>
      </c>
      <c r="E50" s="34" t="s">
        <v>4258</v>
      </c>
      <c r="F50" s="34"/>
      <c r="G50" s="47" t="s">
        <v>64</v>
      </c>
      <c r="H50" s="48">
        <v>0.69589999999999996</v>
      </c>
      <c r="I50" s="139">
        <v>0.25</v>
      </c>
      <c r="J50" s="136">
        <f t="shared" si="2"/>
        <v>0.52192499999999997</v>
      </c>
    </row>
    <row r="51" spans="1:10" ht="15.75">
      <c r="A51" s="46">
        <f t="shared" si="1"/>
        <v>47</v>
      </c>
      <c r="B51" s="47" t="s">
        <v>204</v>
      </c>
      <c r="C51" s="34" t="s">
        <v>4311</v>
      </c>
      <c r="D51" s="34" t="s">
        <v>4257</v>
      </c>
      <c r="E51" s="34" t="s">
        <v>4258</v>
      </c>
      <c r="F51" s="34"/>
      <c r="G51" s="47" t="s">
        <v>64</v>
      </c>
      <c r="H51" s="48">
        <v>0.69589999999999996</v>
      </c>
      <c r="I51" s="139">
        <v>0.25</v>
      </c>
      <c r="J51" s="136">
        <f t="shared" si="2"/>
        <v>0.52192499999999997</v>
      </c>
    </row>
    <row r="52" spans="1:10" ht="15.75">
      <c r="A52" s="46">
        <f t="shared" si="1"/>
        <v>48</v>
      </c>
      <c r="B52" s="47" t="s">
        <v>204</v>
      </c>
      <c r="C52" s="34" t="s">
        <v>4312</v>
      </c>
      <c r="D52" s="34" t="s">
        <v>4257</v>
      </c>
      <c r="E52" s="34" t="s">
        <v>4258</v>
      </c>
      <c r="F52" s="34"/>
      <c r="G52" s="47" t="s">
        <v>64</v>
      </c>
      <c r="H52" s="48">
        <v>0.69589999999999996</v>
      </c>
      <c r="I52" s="139">
        <v>0.25</v>
      </c>
      <c r="J52" s="136">
        <f t="shared" si="2"/>
        <v>0.52192499999999997</v>
      </c>
    </row>
    <row r="53" spans="1:10" ht="15.75">
      <c r="A53" s="46">
        <f t="shared" si="1"/>
        <v>49</v>
      </c>
      <c r="B53" s="47" t="s">
        <v>204</v>
      </c>
      <c r="C53" s="34" t="s">
        <v>4313</v>
      </c>
      <c r="D53" s="34" t="s">
        <v>4257</v>
      </c>
      <c r="E53" s="34" t="s">
        <v>4258</v>
      </c>
      <c r="F53" s="34"/>
      <c r="G53" s="47" t="s">
        <v>64</v>
      </c>
      <c r="H53" s="48">
        <v>0.69589999999999996</v>
      </c>
      <c r="I53" s="139">
        <v>0.25</v>
      </c>
      <c r="J53" s="136">
        <f t="shared" si="2"/>
        <v>0.52192499999999997</v>
      </c>
    </row>
    <row r="54" spans="1:10" ht="15.75">
      <c r="A54" s="46">
        <f t="shared" si="1"/>
        <v>50</v>
      </c>
      <c r="B54" s="47" t="s">
        <v>204</v>
      </c>
      <c r="C54" s="34" t="s">
        <v>4314</v>
      </c>
      <c r="D54" s="34" t="s">
        <v>4257</v>
      </c>
      <c r="E54" s="34" t="s">
        <v>4258</v>
      </c>
      <c r="F54" s="34"/>
      <c r="G54" s="47" t="s">
        <v>64</v>
      </c>
      <c r="H54" s="48">
        <v>0.69589999999999996</v>
      </c>
      <c r="I54" s="139">
        <v>0.25</v>
      </c>
      <c r="J54" s="136">
        <f t="shared" si="2"/>
        <v>0.52192499999999997</v>
      </c>
    </row>
    <row r="55" spans="1:10" ht="15.75">
      <c r="A55" s="46">
        <f t="shared" si="1"/>
        <v>51</v>
      </c>
      <c r="B55" s="47" t="s">
        <v>204</v>
      </c>
      <c r="C55" s="34" t="s">
        <v>4315</v>
      </c>
      <c r="D55" s="34" t="s">
        <v>4257</v>
      </c>
      <c r="E55" s="34" t="s">
        <v>4258</v>
      </c>
      <c r="F55" s="34"/>
      <c r="G55" s="47" t="s">
        <v>64</v>
      </c>
      <c r="H55" s="48">
        <v>0.69589999999999996</v>
      </c>
      <c r="I55" s="139">
        <v>0.25</v>
      </c>
      <c r="J55" s="136">
        <f t="shared" si="2"/>
        <v>0.52192499999999997</v>
      </c>
    </row>
    <row r="56" spans="1:10" ht="15.75">
      <c r="A56" s="46">
        <f t="shared" si="1"/>
        <v>52</v>
      </c>
      <c r="B56" s="47" t="s">
        <v>204</v>
      </c>
      <c r="C56" s="34" t="s">
        <v>4316</v>
      </c>
      <c r="D56" s="34" t="s">
        <v>4257</v>
      </c>
      <c r="E56" s="34" t="s">
        <v>4258</v>
      </c>
      <c r="F56" s="34"/>
      <c r="G56" s="47" t="s">
        <v>64</v>
      </c>
      <c r="H56" s="48">
        <v>0.69589999999999996</v>
      </c>
      <c r="I56" s="139">
        <v>0.25</v>
      </c>
      <c r="J56" s="136">
        <f t="shared" si="2"/>
        <v>0.52192499999999997</v>
      </c>
    </row>
    <row r="57" spans="1:10" ht="15.75">
      <c r="A57" s="46">
        <f t="shared" si="1"/>
        <v>53</v>
      </c>
      <c r="B57" s="47" t="s">
        <v>204</v>
      </c>
      <c r="C57" s="34" t="s">
        <v>4317</v>
      </c>
      <c r="D57" s="34" t="s">
        <v>4266</v>
      </c>
      <c r="E57" s="34" t="s">
        <v>4258</v>
      </c>
      <c r="F57" s="34"/>
      <c r="G57" s="47" t="s">
        <v>64</v>
      </c>
      <c r="H57" s="48">
        <v>1.468</v>
      </c>
      <c r="I57" s="139">
        <v>0.25</v>
      </c>
      <c r="J57" s="136">
        <f t="shared" si="2"/>
        <v>1.101</v>
      </c>
    </row>
    <row r="58" spans="1:10" ht="15.75">
      <c r="A58" s="46">
        <f t="shared" si="1"/>
        <v>54</v>
      </c>
      <c r="B58" s="47" t="s">
        <v>204</v>
      </c>
      <c r="C58" s="34" t="s">
        <v>4318</v>
      </c>
      <c r="D58" s="34" t="s">
        <v>4266</v>
      </c>
      <c r="E58" s="34" t="s">
        <v>4258</v>
      </c>
      <c r="F58" s="34"/>
      <c r="G58" s="47" t="s">
        <v>64</v>
      </c>
      <c r="H58" s="48">
        <v>1.468</v>
      </c>
      <c r="I58" s="139">
        <v>0.25</v>
      </c>
      <c r="J58" s="136">
        <f t="shared" si="2"/>
        <v>1.101</v>
      </c>
    </row>
    <row r="59" spans="1:10" ht="15.75">
      <c r="A59" s="46">
        <f t="shared" si="1"/>
        <v>55</v>
      </c>
      <c r="B59" s="47" t="s">
        <v>204</v>
      </c>
      <c r="C59" s="34" t="s">
        <v>4319</v>
      </c>
      <c r="D59" s="34" t="s">
        <v>4266</v>
      </c>
      <c r="E59" s="34" t="s">
        <v>4258</v>
      </c>
      <c r="F59" s="34"/>
      <c r="G59" s="47" t="s">
        <v>64</v>
      </c>
      <c r="H59" s="48">
        <v>1.468</v>
      </c>
      <c r="I59" s="139">
        <v>0.25</v>
      </c>
      <c r="J59" s="136">
        <f t="shared" si="2"/>
        <v>1.101</v>
      </c>
    </row>
    <row r="60" spans="1:10" ht="15.75">
      <c r="A60" s="46">
        <f t="shared" si="1"/>
        <v>56</v>
      </c>
      <c r="B60" s="47" t="s">
        <v>204</v>
      </c>
      <c r="C60" s="34" t="s">
        <v>4320</v>
      </c>
      <c r="D60" s="34" t="s">
        <v>4266</v>
      </c>
      <c r="E60" s="34" t="s">
        <v>4258</v>
      </c>
      <c r="F60" s="34"/>
      <c r="G60" s="47" t="s">
        <v>64</v>
      </c>
      <c r="H60" s="48">
        <v>1.468</v>
      </c>
      <c r="I60" s="139">
        <v>0.25</v>
      </c>
      <c r="J60" s="136">
        <f t="shared" si="2"/>
        <v>1.101</v>
      </c>
    </row>
    <row r="61" spans="1:10" ht="15.75">
      <c r="A61" s="46">
        <f t="shared" si="1"/>
        <v>57</v>
      </c>
      <c r="B61" s="47" t="s">
        <v>204</v>
      </c>
      <c r="C61" s="34" t="s">
        <v>4321</v>
      </c>
      <c r="D61" s="34" t="s">
        <v>4266</v>
      </c>
      <c r="E61" s="34" t="s">
        <v>4258</v>
      </c>
      <c r="F61" s="34"/>
      <c r="G61" s="47" t="s">
        <v>64</v>
      </c>
      <c r="H61" s="48">
        <v>1.468</v>
      </c>
      <c r="I61" s="139">
        <v>0.25</v>
      </c>
      <c r="J61" s="136">
        <f t="shared" si="2"/>
        <v>1.101</v>
      </c>
    </row>
    <row r="62" spans="1:10" ht="15.75">
      <c r="A62" s="46">
        <f t="shared" si="1"/>
        <v>58</v>
      </c>
      <c r="B62" s="47" t="s">
        <v>204</v>
      </c>
      <c r="C62" s="34" t="s">
        <v>4322</v>
      </c>
      <c r="D62" s="34" t="s">
        <v>4266</v>
      </c>
      <c r="E62" s="34" t="s">
        <v>4258</v>
      </c>
      <c r="F62" s="34"/>
      <c r="G62" s="47" t="s">
        <v>64</v>
      </c>
      <c r="H62" s="48">
        <v>1.468</v>
      </c>
      <c r="I62" s="139">
        <v>0.25</v>
      </c>
      <c r="J62" s="136">
        <f t="shared" si="2"/>
        <v>1.101</v>
      </c>
    </row>
    <row r="63" spans="1:10" ht="15.75">
      <c r="A63" s="46">
        <f t="shared" si="1"/>
        <v>59</v>
      </c>
      <c r="B63" s="47" t="s">
        <v>204</v>
      </c>
      <c r="C63" s="34" t="s">
        <v>4323</v>
      </c>
      <c r="D63" s="34" t="s">
        <v>4266</v>
      </c>
      <c r="E63" s="34" t="s">
        <v>4258</v>
      </c>
      <c r="F63" s="34"/>
      <c r="G63" s="47" t="s">
        <v>64</v>
      </c>
      <c r="H63" s="48">
        <v>1.468</v>
      </c>
      <c r="I63" s="139">
        <v>0.25</v>
      </c>
      <c r="J63" s="136">
        <f t="shared" si="2"/>
        <v>1.101</v>
      </c>
    </row>
    <row r="64" spans="1:10" ht="15.75">
      <c r="A64" s="46">
        <f t="shared" si="1"/>
        <v>60</v>
      </c>
      <c r="B64" s="47" t="s">
        <v>204</v>
      </c>
      <c r="C64" s="34" t="s">
        <v>4324</v>
      </c>
      <c r="D64" s="34" t="s">
        <v>4266</v>
      </c>
      <c r="E64" s="34" t="s">
        <v>4258</v>
      </c>
      <c r="F64" s="34"/>
      <c r="G64" s="47" t="s">
        <v>64</v>
      </c>
      <c r="H64" s="48">
        <v>1.468</v>
      </c>
      <c r="I64" s="139">
        <v>0.25</v>
      </c>
      <c r="J64" s="136">
        <f t="shared" si="2"/>
        <v>1.101</v>
      </c>
    </row>
    <row r="65" spans="1:10" ht="15.75">
      <c r="A65" s="46">
        <f t="shared" si="1"/>
        <v>61</v>
      </c>
      <c r="B65" s="47" t="s">
        <v>204</v>
      </c>
      <c r="C65" s="34" t="s">
        <v>4325</v>
      </c>
      <c r="D65" s="34" t="s">
        <v>4326</v>
      </c>
      <c r="E65" s="34" t="s">
        <v>4258</v>
      </c>
      <c r="F65" s="34"/>
      <c r="G65" s="47" t="s">
        <v>64</v>
      </c>
      <c r="H65" s="48">
        <v>1.468</v>
      </c>
      <c r="I65" s="139">
        <v>0.25</v>
      </c>
      <c r="J65" s="136">
        <f t="shared" si="2"/>
        <v>1.101</v>
      </c>
    </row>
    <row r="66" spans="1:10" ht="15.75">
      <c r="A66" s="46">
        <f t="shared" si="1"/>
        <v>62</v>
      </c>
      <c r="B66" s="47" t="s">
        <v>204</v>
      </c>
      <c r="C66" s="34" t="s">
        <v>4327</v>
      </c>
      <c r="D66" s="34" t="s">
        <v>4274</v>
      </c>
      <c r="E66" s="34" t="s">
        <v>4258</v>
      </c>
      <c r="F66" s="34"/>
      <c r="G66" s="47" t="s">
        <v>64</v>
      </c>
      <c r="H66" s="48">
        <v>0.76690000000000003</v>
      </c>
      <c r="I66" s="139">
        <v>0.25</v>
      </c>
      <c r="J66" s="136">
        <f t="shared" si="2"/>
        <v>0.57517499999999999</v>
      </c>
    </row>
    <row r="67" spans="1:10" ht="15.75">
      <c r="A67" s="46">
        <f t="shared" si="1"/>
        <v>63</v>
      </c>
      <c r="B67" s="47" t="s">
        <v>204</v>
      </c>
      <c r="C67" s="34" t="s">
        <v>4328</v>
      </c>
      <c r="D67" s="34" t="s">
        <v>4274</v>
      </c>
      <c r="E67" s="34" t="s">
        <v>4258</v>
      </c>
      <c r="F67" s="34"/>
      <c r="G67" s="47" t="s">
        <v>64</v>
      </c>
      <c r="H67" s="48">
        <v>0.76690000000000003</v>
      </c>
      <c r="I67" s="139">
        <v>0.25</v>
      </c>
      <c r="J67" s="136">
        <f t="shared" si="2"/>
        <v>0.57517499999999999</v>
      </c>
    </row>
    <row r="68" spans="1:10" ht="15.75">
      <c r="A68" s="46">
        <f t="shared" si="1"/>
        <v>64</v>
      </c>
      <c r="B68" s="47" t="s">
        <v>204</v>
      </c>
      <c r="C68" s="34" t="s">
        <v>4329</v>
      </c>
      <c r="D68" s="34" t="s">
        <v>4274</v>
      </c>
      <c r="E68" s="34" t="s">
        <v>4258</v>
      </c>
      <c r="F68" s="34"/>
      <c r="G68" s="47" t="s">
        <v>64</v>
      </c>
      <c r="H68" s="48">
        <v>0.76690000000000003</v>
      </c>
      <c r="I68" s="139">
        <v>0.25</v>
      </c>
      <c r="J68" s="136">
        <f t="shared" si="2"/>
        <v>0.57517499999999999</v>
      </c>
    </row>
    <row r="69" spans="1:10" ht="15.75">
      <c r="A69" s="46">
        <f t="shared" si="1"/>
        <v>65</v>
      </c>
      <c r="B69" s="47" t="s">
        <v>204</v>
      </c>
      <c r="C69" s="34" t="s">
        <v>4330</v>
      </c>
      <c r="D69" s="34" t="s">
        <v>4274</v>
      </c>
      <c r="E69" s="34" t="s">
        <v>4258</v>
      </c>
      <c r="F69" s="34"/>
      <c r="G69" s="47" t="s">
        <v>64</v>
      </c>
      <c r="H69" s="48">
        <v>0.76690000000000003</v>
      </c>
      <c r="I69" s="139">
        <v>0.25</v>
      </c>
      <c r="J69" s="136">
        <f t="shared" si="2"/>
        <v>0.57517499999999999</v>
      </c>
    </row>
    <row r="70" spans="1:10" ht="15.75">
      <c r="A70" s="46">
        <f t="shared" si="1"/>
        <v>66</v>
      </c>
      <c r="B70" s="47" t="s">
        <v>204</v>
      </c>
      <c r="C70" s="34" t="s">
        <v>4331</v>
      </c>
      <c r="D70" s="34" t="s">
        <v>4274</v>
      </c>
      <c r="E70" s="34" t="s">
        <v>4258</v>
      </c>
      <c r="F70" s="34"/>
      <c r="G70" s="47" t="s">
        <v>64</v>
      </c>
      <c r="H70" s="48">
        <v>0.76690000000000003</v>
      </c>
      <c r="I70" s="139">
        <v>0.25</v>
      </c>
      <c r="J70" s="136">
        <f t="shared" si="2"/>
        <v>0.57517499999999999</v>
      </c>
    </row>
    <row r="71" spans="1:10" ht="15.75">
      <c r="A71" s="46">
        <f t="shared" ref="A71:A134" si="3">A70+1</f>
        <v>67</v>
      </c>
      <c r="B71" s="47" t="s">
        <v>204</v>
      </c>
      <c r="C71" s="34" t="s">
        <v>4332</v>
      </c>
      <c r="D71" s="34" t="s">
        <v>4274</v>
      </c>
      <c r="E71" s="34" t="s">
        <v>4258</v>
      </c>
      <c r="F71" s="34"/>
      <c r="G71" s="47" t="s">
        <v>64</v>
      </c>
      <c r="H71" s="48">
        <v>0.76690000000000003</v>
      </c>
      <c r="I71" s="139">
        <v>0.25</v>
      </c>
      <c r="J71" s="136">
        <f t="shared" si="2"/>
        <v>0.57517499999999999</v>
      </c>
    </row>
    <row r="72" spans="1:10" ht="15.75">
      <c r="A72" s="46">
        <f t="shared" si="3"/>
        <v>68</v>
      </c>
      <c r="B72" s="47" t="s">
        <v>204</v>
      </c>
      <c r="C72" s="34" t="s">
        <v>4333</v>
      </c>
      <c r="D72" s="34" t="s">
        <v>4274</v>
      </c>
      <c r="E72" s="34" t="s">
        <v>4258</v>
      </c>
      <c r="F72" s="34"/>
      <c r="G72" s="47" t="s">
        <v>64</v>
      </c>
      <c r="H72" s="48">
        <v>0.76690000000000003</v>
      </c>
      <c r="I72" s="139">
        <v>0.25</v>
      </c>
      <c r="J72" s="136">
        <f t="shared" si="2"/>
        <v>0.57517499999999999</v>
      </c>
    </row>
    <row r="73" spans="1:10" ht="15.75">
      <c r="A73" s="46">
        <f t="shared" si="3"/>
        <v>69</v>
      </c>
      <c r="B73" s="47" t="s">
        <v>204</v>
      </c>
      <c r="C73" s="34" t="s">
        <v>4334</v>
      </c>
      <c r="D73" s="34" t="s">
        <v>4274</v>
      </c>
      <c r="E73" s="34" t="s">
        <v>4258</v>
      </c>
      <c r="F73" s="34"/>
      <c r="G73" s="47" t="s">
        <v>64</v>
      </c>
      <c r="H73" s="48">
        <v>0.76690000000000003</v>
      </c>
      <c r="I73" s="139">
        <v>0.25</v>
      </c>
      <c r="J73" s="136">
        <f t="shared" si="2"/>
        <v>0.57517499999999999</v>
      </c>
    </row>
    <row r="74" spans="1:10" ht="15.75">
      <c r="A74" s="46">
        <f t="shared" si="3"/>
        <v>70</v>
      </c>
      <c r="B74" s="47" t="s">
        <v>204</v>
      </c>
      <c r="C74" s="34" t="s">
        <v>4335</v>
      </c>
      <c r="D74" s="34" t="s">
        <v>4280</v>
      </c>
      <c r="E74" s="34" t="s">
        <v>4258</v>
      </c>
      <c r="F74" s="34"/>
      <c r="G74" s="47" t="s">
        <v>64</v>
      </c>
      <c r="H74" s="48">
        <v>1.6166</v>
      </c>
      <c r="I74" s="139">
        <v>0.25</v>
      </c>
      <c r="J74" s="136">
        <f t="shared" si="2"/>
        <v>1.21245</v>
      </c>
    </row>
    <row r="75" spans="1:10" ht="15.75">
      <c r="A75" s="46">
        <f t="shared" si="3"/>
        <v>71</v>
      </c>
      <c r="B75" s="47" t="s">
        <v>204</v>
      </c>
      <c r="C75" s="34" t="s">
        <v>4336</v>
      </c>
      <c r="D75" s="34" t="s">
        <v>4280</v>
      </c>
      <c r="E75" s="34" t="s">
        <v>4258</v>
      </c>
      <c r="F75" s="34"/>
      <c r="G75" s="47" t="s">
        <v>64</v>
      </c>
      <c r="H75" s="48">
        <v>1.6166</v>
      </c>
      <c r="I75" s="139">
        <v>0.25</v>
      </c>
      <c r="J75" s="136">
        <f t="shared" si="2"/>
        <v>1.21245</v>
      </c>
    </row>
    <row r="76" spans="1:10" ht="15.75">
      <c r="A76" s="46">
        <f t="shared" si="3"/>
        <v>72</v>
      </c>
      <c r="B76" s="47" t="s">
        <v>204</v>
      </c>
      <c r="C76" s="34" t="s">
        <v>4337</v>
      </c>
      <c r="D76" s="34" t="s">
        <v>4280</v>
      </c>
      <c r="E76" s="34" t="s">
        <v>4258</v>
      </c>
      <c r="F76" s="34"/>
      <c r="G76" s="47" t="s">
        <v>64</v>
      </c>
      <c r="H76" s="48">
        <v>1.6166</v>
      </c>
      <c r="I76" s="139">
        <v>0.25</v>
      </c>
      <c r="J76" s="136">
        <f t="shared" si="2"/>
        <v>1.21245</v>
      </c>
    </row>
    <row r="77" spans="1:10" ht="15.75">
      <c r="A77" s="46">
        <f t="shared" si="3"/>
        <v>73</v>
      </c>
      <c r="B77" s="47" t="s">
        <v>204</v>
      </c>
      <c r="C77" s="34" t="s">
        <v>4338</v>
      </c>
      <c r="D77" s="34" t="s">
        <v>4280</v>
      </c>
      <c r="E77" s="34" t="s">
        <v>4258</v>
      </c>
      <c r="F77" s="34"/>
      <c r="G77" s="47" t="s">
        <v>64</v>
      </c>
      <c r="H77" s="48">
        <v>1.6166</v>
      </c>
      <c r="I77" s="139">
        <v>0.25</v>
      </c>
      <c r="J77" s="136">
        <f t="shared" si="2"/>
        <v>1.21245</v>
      </c>
    </row>
    <row r="78" spans="1:10" ht="15.75">
      <c r="A78" s="46">
        <f t="shared" si="3"/>
        <v>74</v>
      </c>
      <c r="B78" s="47" t="s">
        <v>204</v>
      </c>
      <c r="C78" s="34" t="s">
        <v>4339</v>
      </c>
      <c r="D78" s="34" t="s">
        <v>4280</v>
      </c>
      <c r="E78" s="34" t="s">
        <v>4258</v>
      </c>
      <c r="F78" s="34"/>
      <c r="G78" s="47" t="s">
        <v>64</v>
      </c>
      <c r="H78" s="48">
        <v>1.6166</v>
      </c>
      <c r="I78" s="139">
        <v>0.25</v>
      </c>
      <c r="J78" s="136">
        <f t="shared" si="2"/>
        <v>1.21245</v>
      </c>
    </row>
    <row r="79" spans="1:10" ht="15.75">
      <c r="A79" s="46">
        <f t="shared" si="3"/>
        <v>75</v>
      </c>
      <c r="B79" s="47" t="s">
        <v>204</v>
      </c>
      <c r="C79" s="34" t="s">
        <v>4340</v>
      </c>
      <c r="D79" s="34" t="s">
        <v>4280</v>
      </c>
      <c r="E79" s="34" t="s">
        <v>4258</v>
      </c>
      <c r="F79" s="34"/>
      <c r="G79" s="47" t="s">
        <v>64</v>
      </c>
      <c r="H79" s="48">
        <v>1.6166</v>
      </c>
      <c r="I79" s="139">
        <v>0.25</v>
      </c>
      <c r="J79" s="136">
        <f t="shared" si="2"/>
        <v>1.21245</v>
      </c>
    </row>
    <row r="80" spans="1:10" ht="15.75">
      <c r="A80" s="46">
        <f t="shared" si="3"/>
        <v>76</v>
      </c>
      <c r="B80" s="47" t="s">
        <v>204</v>
      </c>
      <c r="C80" s="34" t="s">
        <v>4341</v>
      </c>
      <c r="D80" s="34" t="s">
        <v>4280</v>
      </c>
      <c r="E80" s="34" t="s">
        <v>4258</v>
      </c>
      <c r="F80" s="34"/>
      <c r="G80" s="47" t="s">
        <v>64</v>
      </c>
      <c r="H80" s="48">
        <v>1.6166</v>
      </c>
      <c r="I80" s="139">
        <v>0.25</v>
      </c>
      <c r="J80" s="136">
        <f t="shared" si="2"/>
        <v>1.21245</v>
      </c>
    </row>
    <row r="81" spans="1:10" ht="15.75">
      <c r="A81" s="46">
        <f t="shared" si="3"/>
        <v>77</v>
      </c>
      <c r="B81" s="47" t="s">
        <v>204</v>
      </c>
      <c r="C81" s="34" t="s">
        <v>4342</v>
      </c>
      <c r="D81" s="34" t="s">
        <v>4280</v>
      </c>
      <c r="E81" s="34" t="s">
        <v>4258</v>
      </c>
      <c r="F81" s="34"/>
      <c r="G81" s="47" t="s">
        <v>64</v>
      </c>
      <c r="H81" s="48">
        <v>1.6166</v>
      </c>
      <c r="I81" s="139">
        <v>0.25</v>
      </c>
      <c r="J81" s="136">
        <f t="shared" si="2"/>
        <v>1.21245</v>
      </c>
    </row>
    <row r="82" spans="1:10" ht="15.75">
      <c r="A82" s="46">
        <f t="shared" si="3"/>
        <v>78</v>
      </c>
      <c r="B82" s="47" t="s">
        <v>204</v>
      </c>
      <c r="C82" s="34" t="s">
        <v>4343</v>
      </c>
      <c r="D82" s="34" t="s">
        <v>4344</v>
      </c>
      <c r="E82" s="34" t="s">
        <v>4258</v>
      </c>
      <c r="F82" s="34"/>
      <c r="G82" s="47" t="s">
        <v>64</v>
      </c>
      <c r="H82" s="48">
        <v>1.6166</v>
      </c>
      <c r="I82" s="139">
        <v>0.25</v>
      </c>
      <c r="J82" s="136">
        <f t="shared" ref="J82:J145" si="4">H82*(1-I82)</f>
        <v>1.21245</v>
      </c>
    </row>
    <row r="83" spans="1:10" ht="15.75">
      <c r="A83" s="46">
        <f t="shared" si="3"/>
        <v>79</v>
      </c>
      <c r="B83" s="47" t="s">
        <v>204</v>
      </c>
      <c r="C83" s="34" t="s">
        <v>4345</v>
      </c>
      <c r="D83" s="34" t="s">
        <v>4344</v>
      </c>
      <c r="E83" s="34" t="s">
        <v>4258</v>
      </c>
      <c r="F83" s="34"/>
      <c r="G83" s="47" t="s">
        <v>64</v>
      </c>
      <c r="H83" s="48">
        <v>1.6166</v>
      </c>
      <c r="I83" s="139">
        <v>0.25</v>
      </c>
      <c r="J83" s="136">
        <f t="shared" si="4"/>
        <v>1.21245</v>
      </c>
    </row>
    <row r="84" spans="1:10" ht="15.75">
      <c r="A84" s="46">
        <f t="shared" si="3"/>
        <v>80</v>
      </c>
      <c r="B84" s="47" t="s">
        <v>204</v>
      </c>
      <c r="C84" s="34" t="s">
        <v>4346</v>
      </c>
      <c r="D84" s="34" t="s">
        <v>4344</v>
      </c>
      <c r="E84" s="34" t="s">
        <v>4258</v>
      </c>
      <c r="F84" s="34"/>
      <c r="G84" s="47" t="s">
        <v>64</v>
      </c>
      <c r="H84" s="48">
        <v>1.6166</v>
      </c>
      <c r="I84" s="139">
        <v>0.25</v>
      </c>
      <c r="J84" s="136">
        <f t="shared" si="4"/>
        <v>1.21245</v>
      </c>
    </row>
    <row r="85" spans="1:10" ht="15.75">
      <c r="A85" s="46">
        <f t="shared" si="3"/>
        <v>81</v>
      </c>
      <c r="B85" s="47" t="s">
        <v>204</v>
      </c>
      <c r="C85" s="34" t="s">
        <v>4347</v>
      </c>
      <c r="D85" s="34" t="s">
        <v>4344</v>
      </c>
      <c r="E85" s="34" t="s">
        <v>4258</v>
      </c>
      <c r="F85" s="34"/>
      <c r="G85" s="47" t="s">
        <v>64</v>
      </c>
      <c r="H85" s="48">
        <v>1.6166</v>
      </c>
      <c r="I85" s="139">
        <v>0.25</v>
      </c>
      <c r="J85" s="136">
        <f t="shared" si="4"/>
        <v>1.21245</v>
      </c>
    </row>
    <row r="86" spans="1:10" ht="15.75">
      <c r="A86" s="46">
        <f t="shared" si="3"/>
        <v>82</v>
      </c>
      <c r="B86" s="47" t="s">
        <v>204</v>
      </c>
      <c r="C86" s="34" t="s">
        <v>4348</v>
      </c>
      <c r="D86" s="34" t="s">
        <v>4344</v>
      </c>
      <c r="E86" s="34" t="s">
        <v>4258</v>
      </c>
      <c r="F86" s="34"/>
      <c r="G86" s="47" t="s">
        <v>64</v>
      </c>
      <c r="H86" s="48">
        <v>1.6166</v>
      </c>
      <c r="I86" s="139">
        <v>0.25</v>
      </c>
      <c r="J86" s="136">
        <f t="shared" si="4"/>
        <v>1.21245</v>
      </c>
    </row>
    <row r="87" spans="1:10" ht="15.75">
      <c r="A87" s="46">
        <f t="shared" si="3"/>
        <v>83</v>
      </c>
      <c r="B87" s="47" t="s">
        <v>204</v>
      </c>
      <c r="C87" s="34" t="s">
        <v>4349</v>
      </c>
      <c r="D87" s="34" t="s">
        <v>4344</v>
      </c>
      <c r="E87" s="34" t="s">
        <v>4258</v>
      </c>
      <c r="F87" s="34"/>
      <c r="G87" s="47" t="s">
        <v>64</v>
      </c>
      <c r="H87" s="48">
        <v>1.6166</v>
      </c>
      <c r="I87" s="139">
        <v>0.25</v>
      </c>
      <c r="J87" s="136">
        <f t="shared" si="4"/>
        <v>1.21245</v>
      </c>
    </row>
    <row r="88" spans="1:10" ht="15.75">
      <c r="A88" s="46">
        <f t="shared" si="3"/>
        <v>84</v>
      </c>
      <c r="B88" s="47" t="s">
        <v>204</v>
      </c>
      <c r="C88" s="34" t="s">
        <v>4350</v>
      </c>
      <c r="D88" s="34" t="s">
        <v>4344</v>
      </c>
      <c r="E88" s="34" t="s">
        <v>4258</v>
      </c>
      <c r="F88" s="34"/>
      <c r="G88" s="47" t="s">
        <v>64</v>
      </c>
      <c r="H88" s="48">
        <v>1.6166</v>
      </c>
      <c r="I88" s="139">
        <v>0.25</v>
      </c>
      <c r="J88" s="136">
        <f t="shared" si="4"/>
        <v>1.21245</v>
      </c>
    </row>
    <row r="89" spans="1:10" ht="15.75">
      <c r="A89" s="46">
        <f t="shared" si="3"/>
        <v>85</v>
      </c>
      <c r="B89" s="47" t="s">
        <v>204</v>
      </c>
      <c r="C89" s="34" t="s">
        <v>4351</v>
      </c>
      <c r="D89" s="34" t="s">
        <v>4352</v>
      </c>
      <c r="E89" s="34" t="s">
        <v>4258</v>
      </c>
      <c r="F89" s="34"/>
      <c r="G89" s="47" t="s">
        <v>64</v>
      </c>
      <c r="H89" s="48">
        <v>1.4195</v>
      </c>
      <c r="I89" s="139">
        <v>0.25</v>
      </c>
      <c r="J89" s="136">
        <f t="shared" si="4"/>
        <v>1.0646249999999999</v>
      </c>
    </row>
    <row r="90" spans="1:10" ht="15.75">
      <c r="A90" s="46">
        <f t="shared" si="3"/>
        <v>86</v>
      </c>
      <c r="B90" s="47" t="s">
        <v>204</v>
      </c>
      <c r="C90" s="34" t="s">
        <v>4353</v>
      </c>
      <c r="D90" s="34" t="s">
        <v>4354</v>
      </c>
      <c r="E90" s="34" t="s">
        <v>4258</v>
      </c>
      <c r="F90" s="34"/>
      <c r="G90" s="47" t="s">
        <v>64</v>
      </c>
      <c r="H90" s="48">
        <v>0.83899999999999997</v>
      </c>
      <c r="I90" s="139">
        <v>0.25</v>
      </c>
      <c r="J90" s="136">
        <f t="shared" si="4"/>
        <v>0.62924999999999998</v>
      </c>
    </row>
    <row r="91" spans="1:10" ht="15.75">
      <c r="A91" s="46">
        <f t="shared" si="3"/>
        <v>87</v>
      </c>
      <c r="B91" s="47" t="s">
        <v>204</v>
      </c>
      <c r="C91" s="34" t="s">
        <v>4355</v>
      </c>
      <c r="D91" s="34" t="s">
        <v>4356</v>
      </c>
      <c r="E91" s="34" t="s">
        <v>4258</v>
      </c>
      <c r="F91" s="34"/>
      <c r="G91" s="47" t="s">
        <v>64</v>
      </c>
      <c r="H91" s="48">
        <v>0.69950000000000001</v>
      </c>
      <c r="I91" s="139">
        <v>0.25</v>
      </c>
      <c r="J91" s="136">
        <f t="shared" si="4"/>
        <v>0.52462500000000001</v>
      </c>
    </row>
    <row r="92" spans="1:10" ht="15.75">
      <c r="A92" s="46">
        <f t="shared" si="3"/>
        <v>88</v>
      </c>
      <c r="B92" s="47" t="s">
        <v>204</v>
      </c>
      <c r="C92" s="34" t="s">
        <v>4357</v>
      </c>
      <c r="D92" s="34" t="s">
        <v>4358</v>
      </c>
      <c r="E92" s="34" t="s">
        <v>4258</v>
      </c>
      <c r="F92" s="34"/>
      <c r="G92" s="47" t="s">
        <v>64</v>
      </c>
      <c r="H92" s="48">
        <v>0.32390000000000002</v>
      </c>
      <c r="I92" s="139">
        <v>0.25</v>
      </c>
      <c r="J92" s="136">
        <f t="shared" si="4"/>
        <v>0.242925</v>
      </c>
    </row>
    <row r="93" spans="1:10" ht="15.75">
      <c r="A93" s="46">
        <f t="shared" si="3"/>
        <v>89</v>
      </c>
      <c r="B93" s="47" t="s">
        <v>204</v>
      </c>
      <c r="C93" s="34" t="s">
        <v>4359</v>
      </c>
      <c r="D93" s="34" t="s">
        <v>4360</v>
      </c>
      <c r="E93" s="34" t="s">
        <v>4258</v>
      </c>
      <c r="F93" s="34"/>
      <c r="G93" s="47" t="s">
        <v>64</v>
      </c>
      <c r="H93" s="48">
        <v>0.32390000000000002</v>
      </c>
      <c r="I93" s="139">
        <v>0.25</v>
      </c>
      <c r="J93" s="136">
        <f t="shared" si="4"/>
        <v>0.242925</v>
      </c>
    </row>
    <row r="94" spans="1:10" ht="15.75">
      <c r="A94" s="46">
        <f t="shared" si="3"/>
        <v>90</v>
      </c>
      <c r="B94" s="47" t="s">
        <v>204</v>
      </c>
      <c r="C94" s="34" t="s">
        <v>4361</v>
      </c>
      <c r="D94" s="34" t="s">
        <v>4362</v>
      </c>
      <c r="E94" s="34" t="s">
        <v>4258</v>
      </c>
      <c r="F94" s="34"/>
      <c r="G94" s="47" t="s">
        <v>64</v>
      </c>
      <c r="H94" s="48">
        <v>0.32390000000000002</v>
      </c>
      <c r="I94" s="139">
        <v>0.25</v>
      </c>
      <c r="J94" s="136">
        <f t="shared" si="4"/>
        <v>0.242925</v>
      </c>
    </row>
    <row r="95" spans="1:10" ht="15.75">
      <c r="A95" s="46">
        <f t="shared" si="3"/>
        <v>91</v>
      </c>
      <c r="B95" s="47" t="s">
        <v>204</v>
      </c>
      <c r="C95" s="34" t="s">
        <v>4363</v>
      </c>
      <c r="D95" s="34" t="s">
        <v>4358</v>
      </c>
      <c r="E95" s="34" t="s">
        <v>4258</v>
      </c>
      <c r="F95" s="34"/>
      <c r="G95" s="47" t="s">
        <v>64</v>
      </c>
      <c r="H95" s="48">
        <v>0.32390000000000002</v>
      </c>
      <c r="I95" s="139">
        <v>0.25</v>
      </c>
      <c r="J95" s="136">
        <f t="shared" si="4"/>
        <v>0.242925</v>
      </c>
    </row>
    <row r="96" spans="1:10" ht="15.75">
      <c r="A96" s="46">
        <f t="shared" si="3"/>
        <v>92</v>
      </c>
      <c r="B96" s="47" t="s">
        <v>204</v>
      </c>
      <c r="C96" s="34" t="s">
        <v>4364</v>
      </c>
      <c r="D96" s="34" t="s">
        <v>4360</v>
      </c>
      <c r="E96" s="34" t="s">
        <v>4258</v>
      </c>
      <c r="F96" s="34"/>
      <c r="G96" s="47" t="s">
        <v>64</v>
      </c>
      <c r="H96" s="48">
        <v>0.32390000000000002</v>
      </c>
      <c r="I96" s="139">
        <v>0.25</v>
      </c>
      <c r="J96" s="136">
        <f t="shared" si="4"/>
        <v>0.242925</v>
      </c>
    </row>
    <row r="97" spans="1:10" ht="15.75">
      <c r="A97" s="46">
        <f t="shared" si="3"/>
        <v>93</v>
      </c>
      <c r="B97" s="47" t="s">
        <v>204</v>
      </c>
      <c r="C97" s="34" t="s">
        <v>4365</v>
      </c>
      <c r="D97" s="34" t="s">
        <v>4362</v>
      </c>
      <c r="E97" s="34" t="s">
        <v>4258</v>
      </c>
      <c r="F97" s="34"/>
      <c r="G97" s="47" t="s">
        <v>64</v>
      </c>
      <c r="H97" s="48">
        <v>0.32390000000000002</v>
      </c>
      <c r="I97" s="139">
        <v>0.25</v>
      </c>
      <c r="J97" s="136">
        <f t="shared" si="4"/>
        <v>0.242925</v>
      </c>
    </row>
    <row r="98" spans="1:10" ht="15.75">
      <c r="A98" s="46">
        <f t="shared" si="3"/>
        <v>94</v>
      </c>
      <c r="B98" s="47" t="s">
        <v>204</v>
      </c>
      <c r="C98" s="34" t="s">
        <v>4366</v>
      </c>
      <c r="D98" s="34" t="s">
        <v>4358</v>
      </c>
      <c r="E98" s="34" t="s">
        <v>4258</v>
      </c>
      <c r="F98" s="34"/>
      <c r="G98" s="47" t="s">
        <v>64</v>
      </c>
      <c r="H98" s="48">
        <v>0.32390000000000002</v>
      </c>
      <c r="I98" s="139">
        <v>0.25</v>
      </c>
      <c r="J98" s="136">
        <f t="shared" si="4"/>
        <v>0.242925</v>
      </c>
    </row>
    <row r="99" spans="1:10" ht="15.75">
      <c r="A99" s="46">
        <f t="shared" si="3"/>
        <v>95</v>
      </c>
      <c r="B99" s="47" t="s">
        <v>204</v>
      </c>
      <c r="C99" s="34" t="s">
        <v>4367</v>
      </c>
      <c r="D99" s="34" t="s">
        <v>4360</v>
      </c>
      <c r="E99" s="34" t="s">
        <v>4258</v>
      </c>
      <c r="F99" s="34"/>
      <c r="G99" s="47" t="s">
        <v>64</v>
      </c>
      <c r="H99" s="48">
        <v>0.32390000000000002</v>
      </c>
      <c r="I99" s="139">
        <v>0.25</v>
      </c>
      <c r="J99" s="136">
        <f t="shared" si="4"/>
        <v>0.242925</v>
      </c>
    </row>
    <row r="100" spans="1:10" ht="15.75">
      <c r="A100" s="46">
        <f t="shared" si="3"/>
        <v>96</v>
      </c>
      <c r="B100" s="47" t="s">
        <v>204</v>
      </c>
      <c r="C100" s="34" t="s">
        <v>4368</v>
      </c>
      <c r="D100" s="34" t="s">
        <v>4362</v>
      </c>
      <c r="E100" s="34" t="s">
        <v>4258</v>
      </c>
      <c r="F100" s="34"/>
      <c r="G100" s="47" t="s">
        <v>64</v>
      </c>
      <c r="H100" s="48">
        <v>0.32390000000000002</v>
      </c>
      <c r="I100" s="139">
        <v>0.25</v>
      </c>
      <c r="J100" s="136">
        <f t="shared" si="4"/>
        <v>0.242925</v>
      </c>
    </row>
    <row r="101" spans="1:10" ht="15.75">
      <c r="A101" s="46">
        <f t="shared" si="3"/>
        <v>97</v>
      </c>
      <c r="B101" s="47" t="s">
        <v>204</v>
      </c>
      <c r="C101" s="34" t="s">
        <v>4369</v>
      </c>
      <c r="D101" s="34" t="s">
        <v>4362</v>
      </c>
      <c r="E101" s="34" t="s">
        <v>4258</v>
      </c>
      <c r="F101" s="34"/>
      <c r="G101" s="47" t="s">
        <v>64</v>
      </c>
      <c r="H101" s="48">
        <v>0.32390000000000002</v>
      </c>
      <c r="I101" s="139">
        <v>0.25</v>
      </c>
      <c r="J101" s="136">
        <f t="shared" si="4"/>
        <v>0.242925</v>
      </c>
    </row>
    <row r="102" spans="1:10" ht="15.75">
      <c r="A102" s="46">
        <f t="shared" si="3"/>
        <v>98</v>
      </c>
      <c r="B102" s="47" t="s">
        <v>204</v>
      </c>
      <c r="C102" s="34" t="s">
        <v>4370</v>
      </c>
      <c r="D102" s="34" t="s">
        <v>4362</v>
      </c>
      <c r="E102" s="34" t="s">
        <v>4258</v>
      </c>
      <c r="F102" s="34"/>
      <c r="G102" s="47" t="s">
        <v>64</v>
      </c>
      <c r="H102" s="48">
        <v>0.32390000000000002</v>
      </c>
      <c r="I102" s="139">
        <v>0.25</v>
      </c>
      <c r="J102" s="136">
        <f t="shared" si="4"/>
        <v>0.242925</v>
      </c>
    </row>
    <row r="103" spans="1:10" ht="15.75">
      <c r="A103" s="46">
        <f t="shared" si="3"/>
        <v>99</v>
      </c>
      <c r="B103" s="47" t="s">
        <v>204</v>
      </c>
      <c r="C103" s="34" t="s">
        <v>4371</v>
      </c>
      <c r="D103" s="34" t="s">
        <v>4358</v>
      </c>
      <c r="E103" s="34" t="s">
        <v>4258</v>
      </c>
      <c r="F103" s="34"/>
      <c r="G103" s="47" t="s">
        <v>64</v>
      </c>
      <c r="H103" s="48">
        <v>0.32390000000000002</v>
      </c>
      <c r="I103" s="139">
        <v>0.25</v>
      </c>
      <c r="J103" s="136">
        <f t="shared" si="4"/>
        <v>0.242925</v>
      </c>
    </row>
    <row r="104" spans="1:10" ht="15.75">
      <c r="A104" s="46">
        <f t="shared" si="3"/>
        <v>100</v>
      </c>
      <c r="B104" s="47" t="s">
        <v>204</v>
      </c>
      <c r="C104" s="34" t="s">
        <v>4372</v>
      </c>
      <c r="D104" s="34" t="s">
        <v>4360</v>
      </c>
      <c r="E104" s="34" t="s">
        <v>4258</v>
      </c>
      <c r="F104" s="34"/>
      <c r="G104" s="47" t="s">
        <v>64</v>
      </c>
      <c r="H104" s="48">
        <v>0.32390000000000002</v>
      </c>
      <c r="I104" s="139">
        <v>0.25</v>
      </c>
      <c r="J104" s="136">
        <f t="shared" si="4"/>
        <v>0.242925</v>
      </c>
    </row>
    <row r="105" spans="1:10" ht="15.75">
      <c r="A105" s="46">
        <f t="shared" si="3"/>
        <v>101</v>
      </c>
      <c r="B105" s="47" t="s">
        <v>204</v>
      </c>
      <c r="C105" s="34" t="s">
        <v>4373</v>
      </c>
      <c r="D105" s="34" t="s">
        <v>4360</v>
      </c>
      <c r="E105" s="34" t="s">
        <v>4258</v>
      </c>
      <c r="F105" s="34"/>
      <c r="G105" s="47" t="s">
        <v>64</v>
      </c>
      <c r="H105" s="48">
        <v>0.32390000000000002</v>
      </c>
      <c r="I105" s="139">
        <v>0.25</v>
      </c>
      <c r="J105" s="136">
        <f t="shared" si="4"/>
        <v>0.242925</v>
      </c>
    </row>
    <row r="106" spans="1:10" ht="15.75">
      <c r="A106" s="46">
        <f t="shared" si="3"/>
        <v>102</v>
      </c>
      <c r="B106" s="47" t="s">
        <v>204</v>
      </c>
      <c r="C106" s="34" t="s">
        <v>4374</v>
      </c>
      <c r="D106" s="34" t="s">
        <v>4362</v>
      </c>
      <c r="E106" s="34" t="s">
        <v>4258</v>
      </c>
      <c r="F106" s="34"/>
      <c r="G106" s="47" t="s">
        <v>64</v>
      </c>
      <c r="H106" s="48">
        <v>0.32390000000000002</v>
      </c>
      <c r="I106" s="139">
        <v>0.25</v>
      </c>
      <c r="J106" s="136">
        <f t="shared" si="4"/>
        <v>0.242925</v>
      </c>
    </row>
    <row r="107" spans="1:10" ht="15.75">
      <c r="A107" s="46">
        <f t="shared" si="3"/>
        <v>103</v>
      </c>
      <c r="B107" s="47" t="s">
        <v>204</v>
      </c>
      <c r="C107" s="34" t="s">
        <v>4375</v>
      </c>
      <c r="D107" s="34" t="s">
        <v>4358</v>
      </c>
      <c r="E107" s="34" t="s">
        <v>4258</v>
      </c>
      <c r="F107" s="34"/>
      <c r="G107" s="47" t="s">
        <v>64</v>
      </c>
      <c r="H107" s="48">
        <v>0.32390000000000002</v>
      </c>
      <c r="I107" s="139">
        <v>0.25</v>
      </c>
      <c r="J107" s="136">
        <f t="shared" si="4"/>
        <v>0.242925</v>
      </c>
    </row>
    <row r="108" spans="1:10" ht="15.75">
      <c r="A108" s="46">
        <f t="shared" si="3"/>
        <v>104</v>
      </c>
      <c r="B108" s="47" t="s">
        <v>204</v>
      </c>
      <c r="C108" s="34" t="s">
        <v>4376</v>
      </c>
      <c r="D108" s="34" t="s">
        <v>4360</v>
      </c>
      <c r="E108" s="34" t="s">
        <v>4258</v>
      </c>
      <c r="F108" s="34"/>
      <c r="G108" s="47" t="s">
        <v>64</v>
      </c>
      <c r="H108" s="48">
        <v>0.32390000000000002</v>
      </c>
      <c r="I108" s="139">
        <v>0.25</v>
      </c>
      <c r="J108" s="136">
        <f t="shared" si="4"/>
        <v>0.242925</v>
      </c>
    </row>
    <row r="109" spans="1:10" ht="15.75">
      <c r="A109" s="46">
        <f t="shared" si="3"/>
        <v>105</v>
      </c>
      <c r="B109" s="47" t="s">
        <v>204</v>
      </c>
      <c r="C109" s="34" t="s">
        <v>4377</v>
      </c>
      <c r="D109" s="34" t="s">
        <v>4362</v>
      </c>
      <c r="E109" s="34" t="s">
        <v>4258</v>
      </c>
      <c r="F109" s="34"/>
      <c r="G109" s="47" t="s">
        <v>64</v>
      </c>
      <c r="H109" s="48">
        <v>0.32390000000000002</v>
      </c>
      <c r="I109" s="139">
        <v>0.25</v>
      </c>
      <c r="J109" s="136">
        <f t="shared" si="4"/>
        <v>0.242925</v>
      </c>
    </row>
    <row r="110" spans="1:10" ht="15.75">
      <c r="A110" s="46">
        <f t="shared" si="3"/>
        <v>106</v>
      </c>
      <c r="B110" s="47" t="s">
        <v>204</v>
      </c>
      <c r="C110" s="34" t="s">
        <v>4378</v>
      </c>
      <c r="D110" s="34" t="s">
        <v>4362</v>
      </c>
      <c r="E110" s="34" t="s">
        <v>4258</v>
      </c>
      <c r="F110" s="34"/>
      <c r="G110" s="47" t="s">
        <v>64</v>
      </c>
      <c r="H110" s="48">
        <v>0.32390000000000002</v>
      </c>
      <c r="I110" s="139">
        <v>0.25</v>
      </c>
      <c r="J110" s="136">
        <f t="shared" si="4"/>
        <v>0.242925</v>
      </c>
    </row>
    <row r="111" spans="1:10" ht="15.75">
      <c r="A111" s="46">
        <f t="shared" si="3"/>
        <v>107</v>
      </c>
      <c r="B111" s="47" t="s">
        <v>204</v>
      </c>
      <c r="C111" s="34" t="s">
        <v>4379</v>
      </c>
      <c r="D111" s="34" t="s">
        <v>4358</v>
      </c>
      <c r="E111" s="34" t="s">
        <v>4258</v>
      </c>
      <c r="F111" s="34"/>
      <c r="G111" s="47" t="s">
        <v>64</v>
      </c>
      <c r="H111" s="48">
        <v>0.32390000000000002</v>
      </c>
      <c r="I111" s="139">
        <v>0.25</v>
      </c>
      <c r="J111" s="136">
        <f t="shared" si="4"/>
        <v>0.242925</v>
      </c>
    </row>
    <row r="112" spans="1:10" ht="15.75">
      <c r="A112" s="46">
        <f t="shared" si="3"/>
        <v>108</v>
      </c>
      <c r="B112" s="47" t="s">
        <v>204</v>
      </c>
      <c r="C112" s="34" t="s">
        <v>4380</v>
      </c>
      <c r="D112" s="34" t="s">
        <v>4360</v>
      </c>
      <c r="E112" s="34" t="s">
        <v>4258</v>
      </c>
      <c r="F112" s="34"/>
      <c r="G112" s="47" t="s">
        <v>64</v>
      </c>
      <c r="H112" s="48">
        <v>0.32390000000000002</v>
      </c>
      <c r="I112" s="139">
        <v>0.25</v>
      </c>
      <c r="J112" s="136">
        <f t="shared" si="4"/>
        <v>0.242925</v>
      </c>
    </row>
    <row r="113" spans="1:10" ht="15.75">
      <c r="A113" s="46">
        <f t="shared" si="3"/>
        <v>109</v>
      </c>
      <c r="B113" s="47" t="s">
        <v>204</v>
      </c>
      <c r="C113" s="34" t="s">
        <v>4381</v>
      </c>
      <c r="D113" s="34" t="s">
        <v>4362</v>
      </c>
      <c r="E113" s="34" t="s">
        <v>4258</v>
      </c>
      <c r="F113" s="34"/>
      <c r="G113" s="47" t="s">
        <v>64</v>
      </c>
      <c r="H113" s="48">
        <v>0.32390000000000002</v>
      </c>
      <c r="I113" s="139">
        <v>0.25</v>
      </c>
      <c r="J113" s="136">
        <f t="shared" si="4"/>
        <v>0.242925</v>
      </c>
    </row>
    <row r="114" spans="1:10" ht="15.75">
      <c r="A114" s="46">
        <f t="shared" si="3"/>
        <v>110</v>
      </c>
      <c r="B114" s="47" t="s">
        <v>204</v>
      </c>
      <c r="C114" s="34" t="s">
        <v>4382</v>
      </c>
      <c r="D114" s="34" t="s">
        <v>4358</v>
      </c>
      <c r="E114" s="34" t="s">
        <v>4258</v>
      </c>
      <c r="F114" s="34"/>
      <c r="G114" s="47" t="s">
        <v>64</v>
      </c>
      <c r="H114" s="48">
        <v>0.32390000000000002</v>
      </c>
      <c r="I114" s="139">
        <v>0.25</v>
      </c>
      <c r="J114" s="136">
        <f t="shared" si="4"/>
        <v>0.242925</v>
      </c>
    </row>
    <row r="115" spans="1:10" ht="15.75">
      <c r="A115" s="46">
        <f t="shared" si="3"/>
        <v>111</v>
      </c>
      <c r="B115" s="47" t="s">
        <v>204</v>
      </c>
      <c r="C115" s="34" t="s">
        <v>4383</v>
      </c>
      <c r="D115" s="34" t="s">
        <v>4360</v>
      </c>
      <c r="E115" s="34" t="s">
        <v>4258</v>
      </c>
      <c r="F115" s="34"/>
      <c r="G115" s="47" t="s">
        <v>64</v>
      </c>
      <c r="H115" s="48">
        <v>0.32390000000000002</v>
      </c>
      <c r="I115" s="139">
        <v>0.25</v>
      </c>
      <c r="J115" s="136">
        <f t="shared" si="4"/>
        <v>0.242925</v>
      </c>
    </row>
    <row r="116" spans="1:10" ht="15.75">
      <c r="A116" s="46">
        <f t="shared" si="3"/>
        <v>112</v>
      </c>
      <c r="B116" s="47" t="s">
        <v>204</v>
      </c>
      <c r="C116" s="34" t="s">
        <v>4384</v>
      </c>
      <c r="D116" s="34" t="s">
        <v>4385</v>
      </c>
      <c r="E116" s="34" t="s">
        <v>4258</v>
      </c>
      <c r="F116" s="34"/>
      <c r="G116" s="47" t="s">
        <v>64</v>
      </c>
      <c r="H116" s="48">
        <v>0.67889999999999995</v>
      </c>
      <c r="I116" s="139">
        <v>0.25</v>
      </c>
      <c r="J116" s="136">
        <f t="shared" si="4"/>
        <v>0.50917499999999993</v>
      </c>
    </row>
    <row r="117" spans="1:10" ht="15.75">
      <c r="A117" s="46">
        <f t="shared" si="3"/>
        <v>113</v>
      </c>
      <c r="B117" s="47" t="s">
        <v>204</v>
      </c>
      <c r="C117" s="34" t="s">
        <v>4386</v>
      </c>
      <c r="D117" s="34" t="s">
        <v>4385</v>
      </c>
      <c r="E117" s="34" t="s">
        <v>4258</v>
      </c>
      <c r="F117" s="34"/>
      <c r="G117" s="47" t="s">
        <v>64</v>
      </c>
      <c r="H117" s="48">
        <v>0.67889999999999995</v>
      </c>
      <c r="I117" s="139">
        <v>0.25</v>
      </c>
      <c r="J117" s="136">
        <f t="shared" si="4"/>
        <v>0.50917499999999993</v>
      </c>
    </row>
    <row r="118" spans="1:10" ht="15.75">
      <c r="A118" s="46">
        <f t="shared" si="3"/>
        <v>114</v>
      </c>
      <c r="B118" s="47" t="s">
        <v>204</v>
      </c>
      <c r="C118" s="34" t="s">
        <v>4387</v>
      </c>
      <c r="D118" s="34" t="s">
        <v>4385</v>
      </c>
      <c r="E118" s="34" t="s">
        <v>4258</v>
      </c>
      <c r="F118" s="34"/>
      <c r="G118" s="47" t="s">
        <v>64</v>
      </c>
      <c r="H118" s="48">
        <v>0.67889999999999995</v>
      </c>
      <c r="I118" s="139">
        <v>0.25</v>
      </c>
      <c r="J118" s="136">
        <f t="shared" si="4"/>
        <v>0.50917499999999993</v>
      </c>
    </row>
    <row r="119" spans="1:10" ht="15.75">
      <c r="A119" s="46">
        <f t="shared" si="3"/>
        <v>115</v>
      </c>
      <c r="B119" s="47" t="s">
        <v>204</v>
      </c>
      <c r="C119" s="34" t="s">
        <v>4388</v>
      </c>
      <c r="D119" s="34" t="s">
        <v>4385</v>
      </c>
      <c r="E119" s="34" t="s">
        <v>4258</v>
      </c>
      <c r="F119" s="34"/>
      <c r="G119" s="47" t="s">
        <v>64</v>
      </c>
      <c r="H119" s="48">
        <v>0.67889999999999995</v>
      </c>
      <c r="I119" s="139">
        <v>0.25</v>
      </c>
      <c r="J119" s="136">
        <f t="shared" si="4"/>
        <v>0.50917499999999993</v>
      </c>
    </row>
    <row r="120" spans="1:10" ht="15.75">
      <c r="A120" s="46">
        <f t="shared" si="3"/>
        <v>116</v>
      </c>
      <c r="B120" s="47" t="s">
        <v>204</v>
      </c>
      <c r="C120" s="34" t="s">
        <v>4389</v>
      </c>
      <c r="D120" s="34" t="s">
        <v>4390</v>
      </c>
      <c r="E120" s="34" t="s">
        <v>4258</v>
      </c>
      <c r="F120" s="34"/>
      <c r="G120" s="47" t="s">
        <v>64</v>
      </c>
      <c r="H120" s="48">
        <v>0.67889999999999995</v>
      </c>
      <c r="I120" s="139">
        <v>0.25</v>
      </c>
      <c r="J120" s="136">
        <f t="shared" si="4"/>
        <v>0.50917499999999993</v>
      </c>
    </row>
    <row r="121" spans="1:10" ht="15.75">
      <c r="A121" s="46">
        <f t="shared" si="3"/>
        <v>117</v>
      </c>
      <c r="B121" s="47" t="s">
        <v>204</v>
      </c>
      <c r="C121" s="34" t="s">
        <v>4391</v>
      </c>
      <c r="D121" s="34" t="s">
        <v>4385</v>
      </c>
      <c r="E121" s="34" t="s">
        <v>4258</v>
      </c>
      <c r="F121" s="34"/>
      <c r="G121" s="47" t="s">
        <v>64</v>
      </c>
      <c r="H121" s="48">
        <v>0.67889999999999995</v>
      </c>
      <c r="I121" s="139">
        <v>0.25</v>
      </c>
      <c r="J121" s="136">
        <f t="shared" si="4"/>
        <v>0.50917499999999993</v>
      </c>
    </row>
    <row r="122" spans="1:10" ht="15.75">
      <c r="A122" s="46">
        <f t="shared" si="3"/>
        <v>118</v>
      </c>
      <c r="B122" s="47" t="s">
        <v>204</v>
      </c>
      <c r="C122" s="34" t="s">
        <v>4392</v>
      </c>
      <c r="D122" s="34" t="s">
        <v>4385</v>
      </c>
      <c r="E122" s="34" t="s">
        <v>4258</v>
      </c>
      <c r="F122" s="34"/>
      <c r="G122" s="47" t="s">
        <v>64</v>
      </c>
      <c r="H122" s="48">
        <v>0.67889999999999995</v>
      </c>
      <c r="I122" s="139">
        <v>0.25</v>
      </c>
      <c r="J122" s="136">
        <f t="shared" si="4"/>
        <v>0.50917499999999993</v>
      </c>
    </row>
    <row r="123" spans="1:10" ht="15.75">
      <c r="A123" s="46">
        <f t="shared" si="3"/>
        <v>119</v>
      </c>
      <c r="B123" s="47" t="s">
        <v>204</v>
      </c>
      <c r="C123" s="34" t="s">
        <v>4393</v>
      </c>
      <c r="D123" s="34" t="s">
        <v>4390</v>
      </c>
      <c r="E123" s="34" t="s">
        <v>4258</v>
      </c>
      <c r="F123" s="34"/>
      <c r="G123" s="47" t="s">
        <v>64</v>
      </c>
      <c r="H123" s="48">
        <v>0.67889999999999995</v>
      </c>
      <c r="I123" s="139">
        <v>0.25</v>
      </c>
      <c r="J123" s="136">
        <f t="shared" si="4"/>
        <v>0.50917499999999993</v>
      </c>
    </row>
    <row r="124" spans="1:10" ht="15.75">
      <c r="A124" s="46">
        <f t="shared" si="3"/>
        <v>120</v>
      </c>
      <c r="B124" s="47" t="s">
        <v>204</v>
      </c>
      <c r="C124" s="34" t="s">
        <v>4394</v>
      </c>
      <c r="D124" s="34" t="s">
        <v>4385</v>
      </c>
      <c r="E124" s="34" t="s">
        <v>4258</v>
      </c>
      <c r="F124" s="34"/>
      <c r="G124" s="47" t="s">
        <v>64</v>
      </c>
      <c r="H124" s="48">
        <v>0.67889999999999995</v>
      </c>
      <c r="I124" s="139">
        <v>0.25</v>
      </c>
      <c r="J124" s="136">
        <f t="shared" si="4"/>
        <v>0.50917499999999993</v>
      </c>
    </row>
    <row r="125" spans="1:10" ht="15.75">
      <c r="A125" s="46">
        <f t="shared" si="3"/>
        <v>121</v>
      </c>
      <c r="B125" s="47" t="s">
        <v>204</v>
      </c>
      <c r="C125" s="34" t="s">
        <v>4395</v>
      </c>
      <c r="D125" s="34" t="s">
        <v>4396</v>
      </c>
      <c r="E125" s="34" t="s">
        <v>4258</v>
      </c>
      <c r="F125" s="34"/>
      <c r="G125" s="47" t="s">
        <v>64</v>
      </c>
      <c r="H125" s="48">
        <v>0.62960000000000005</v>
      </c>
      <c r="I125" s="139">
        <v>0.25</v>
      </c>
      <c r="J125" s="136">
        <f t="shared" si="4"/>
        <v>0.47220000000000006</v>
      </c>
    </row>
    <row r="126" spans="1:10" ht="15.75">
      <c r="A126" s="46">
        <f t="shared" si="3"/>
        <v>122</v>
      </c>
      <c r="B126" s="47" t="s">
        <v>204</v>
      </c>
      <c r="C126" s="34" t="s">
        <v>4397</v>
      </c>
      <c r="D126" s="34" t="s">
        <v>4396</v>
      </c>
      <c r="E126" s="34" t="s">
        <v>4258</v>
      </c>
      <c r="F126" s="34"/>
      <c r="G126" s="47" t="s">
        <v>64</v>
      </c>
      <c r="H126" s="48">
        <v>0.62960000000000005</v>
      </c>
      <c r="I126" s="139">
        <v>0.25</v>
      </c>
      <c r="J126" s="136">
        <f t="shared" si="4"/>
        <v>0.47220000000000006</v>
      </c>
    </row>
    <row r="127" spans="1:10" ht="15.75">
      <c r="A127" s="46">
        <f t="shared" si="3"/>
        <v>123</v>
      </c>
      <c r="B127" s="47" t="s">
        <v>204</v>
      </c>
      <c r="C127" s="34" t="s">
        <v>4398</v>
      </c>
      <c r="D127" s="34" t="s">
        <v>4399</v>
      </c>
      <c r="E127" s="34" t="s">
        <v>4258</v>
      </c>
      <c r="F127" s="34"/>
      <c r="G127" s="47" t="s">
        <v>64</v>
      </c>
      <c r="H127" s="48">
        <v>0.62960000000000005</v>
      </c>
      <c r="I127" s="139">
        <v>0.25</v>
      </c>
      <c r="J127" s="136">
        <f t="shared" si="4"/>
        <v>0.47220000000000006</v>
      </c>
    </row>
    <row r="128" spans="1:10" ht="15.75">
      <c r="A128" s="46">
        <f t="shared" si="3"/>
        <v>124</v>
      </c>
      <c r="B128" s="47" t="s">
        <v>204</v>
      </c>
      <c r="C128" s="34" t="s">
        <v>4400</v>
      </c>
      <c r="D128" s="34" t="s">
        <v>4401</v>
      </c>
      <c r="E128" s="34" t="s">
        <v>4258</v>
      </c>
      <c r="F128" s="34"/>
      <c r="G128" s="47" t="s">
        <v>64</v>
      </c>
      <c r="H128" s="48">
        <v>0.62960000000000005</v>
      </c>
      <c r="I128" s="139">
        <v>0.25</v>
      </c>
      <c r="J128" s="136">
        <f t="shared" si="4"/>
        <v>0.47220000000000006</v>
      </c>
    </row>
    <row r="129" spans="1:10" ht="15.75">
      <c r="A129" s="46">
        <f t="shared" si="3"/>
        <v>125</v>
      </c>
      <c r="B129" s="47" t="s">
        <v>204</v>
      </c>
      <c r="C129" s="34" t="s">
        <v>4402</v>
      </c>
      <c r="D129" s="34" t="s">
        <v>4396</v>
      </c>
      <c r="E129" s="34" t="s">
        <v>4258</v>
      </c>
      <c r="F129" s="34"/>
      <c r="G129" s="47" t="s">
        <v>64</v>
      </c>
      <c r="H129" s="48">
        <v>0.62960000000000005</v>
      </c>
      <c r="I129" s="139">
        <v>0.25</v>
      </c>
      <c r="J129" s="136">
        <f t="shared" si="4"/>
        <v>0.47220000000000006</v>
      </c>
    </row>
    <row r="130" spans="1:10" ht="15.75">
      <c r="A130" s="46">
        <f t="shared" si="3"/>
        <v>126</v>
      </c>
      <c r="B130" s="47" t="s">
        <v>204</v>
      </c>
      <c r="C130" s="34" t="s">
        <v>4403</v>
      </c>
      <c r="D130" s="34" t="s">
        <v>4399</v>
      </c>
      <c r="E130" s="34" t="s">
        <v>4258</v>
      </c>
      <c r="F130" s="34"/>
      <c r="G130" s="47" t="s">
        <v>64</v>
      </c>
      <c r="H130" s="48">
        <v>0.62960000000000005</v>
      </c>
      <c r="I130" s="139">
        <v>0.25</v>
      </c>
      <c r="J130" s="136">
        <f t="shared" si="4"/>
        <v>0.47220000000000006</v>
      </c>
    </row>
    <row r="131" spans="1:10" ht="15.75">
      <c r="A131" s="46">
        <f t="shared" si="3"/>
        <v>127</v>
      </c>
      <c r="B131" s="47" t="s">
        <v>204</v>
      </c>
      <c r="C131" s="34" t="s">
        <v>4404</v>
      </c>
      <c r="D131" s="34" t="s">
        <v>4401</v>
      </c>
      <c r="E131" s="34" t="s">
        <v>4258</v>
      </c>
      <c r="F131" s="34"/>
      <c r="G131" s="47" t="s">
        <v>64</v>
      </c>
      <c r="H131" s="48">
        <v>0.62960000000000005</v>
      </c>
      <c r="I131" s="139">
        <v>0.25</v>
      </c>
      <c r="J131" s="136">
        <f t="shared" si="4"/>
        <v>0.47220000000000006</v>
      </c>
    </row>
    <row r="132" spans="1:10" ht="15.75">
      <c r="A132" s="46">
        <f t="shared" si="3"/>
        <v>128</v>
      </c>
      <c r="B132" s="47" t="s">
        <v>204</v>
      </c>
      <c r="C132" s="34" t="s">
        <v>4405</v>
      </c>
      <c r="D132" s="34" t="s">
        <v>4396</v>
      </c>
      <c r="E132" s="34" t="s">
        <v>4258</v>
      </c>
      <c r="F132" s="34"/>
      <c r="G132" s="47" t="s">
        <v>64</v>
      </c>
      <c r="H132" s="48">
        <v>0.62960000000000005</v>
      </c>
      <c r="I132" s="139">
        <v>0.25</v>
      </c>
      <c r="J132" s="136">
        <f t="shared" si="4"/>
        <v>0.47220000000000006</v>
      </c>
    </row>
    <row r="133" spans="1:10" ht="15.75">
      <c r="A133" s="46">
        <f t="shared" si="3"/>
        <v>129</v>
      </c>
      <c r="B133" s="47" t="s">
        <v>204</v>
      </c>
      <c r="C133" s="34" t="s">
        <v>4406</v>
      </c>
      <c r="D133" s="34" t="s">
        <v>4399</v>
      </c>
      <c r="E133" s="34" t="s">
        <v>4258</v>
      </c>
      <c r="F133" s="34"/>
      <c r="G133" s="47" t="s">
        <v>64</v>
      </c>
      <c r="H133" s="48">
        <v>0.62960000000000005</v>
      </c>
      <c r="I133" s="139">
        <v>0.25</v>
      </c>
      <c r="J133" s="136">
        <f t="shared" si="4"/>
        <v>0.47220000000000006</v>
      </c>
    </row>
    <row r="134" spans="1:10" ht="15.75">
      <c r="A134" s="46">
        <f t="shared" si="3"/>
        <v>130</v>
      </c>
      <c r="B134" s="47" t="s">
        <v>204</v>
      </c>
      <c r="C134" s="34" t="s">
        <v>4407</v>
      </c>
      <c r="D134" s="34" t="s">
        <v>4401</v>
      </c>
      <c r="E134" s="34" t="s">
        <v>4258</v>
      </c>
      <c r="F134" s="34"/>
      <c r="G134" s="47" t="s">
        <v>64</v>
      </c>
      <c r="H134" s="48">
        <v>0.62960000000000005</v>
      </c>
      <c r="I134" s="139">
        <v>0.25</v>
      </c>
      <c r="J134" s="136">
        <f t="shared" si="4"/>
        <v>0.47220000000000006</v>
      </c>
    </row>
    <row r="135" spans="1:10" ht="15.75">
      <c r="A135" s="46">
        <f t="shared" ref="A135:A198" si="5">A134+1</f>
        <v>131</v>
      </c>
      <c r="B135" s="47" t="s">
        <v>204</v>
      </c>
      <c r="C135" s="34" t="s">
        <v>4408</v>
      </c>
      <c r="D135" s="34" t="s">
        <v>4401</v>
      </c>
      <c r="E135" s="34" t="s">
        <v>4258</v>
      </c>
      <c r="F135" s="34"/>
      <c r="G135" s="47" t="s">
        <v>64</v>
      </c>
      <c r="H135" s="48">
        <v>0.62960000000000005</v>
      </c>
      <c r="I135" s="139">
        <v>0.25</v>
      </c>
      <c r="J135" s="136">
        <f t="shared" si="4"/>
        <v>0.47220000000000006</v>
      </c>
    </row>
    <row r="136" spans="1:10" ht="15.75">
      <c r="A136" s="46">
        <f t="shared" si="5"/>
        <v>132</v>
      </c>
      <c r="B136" s="47" t="s">
        <v>204</v>
      </c>
      <c r="C136" s="34" t="s">
        <v>4409</v>
      </c>
      <c r="D136" s="34" t="s">
        <v>4396</v>
      </c>
      <c r="E136" s="34" t="s">
        <v>4258</v>
      </c>
      <c r="F136" s="34"/>
      <c r="G136" s="47" t="s">
        <v>64</v>
      </c>
      <c r="H136" s="48">
        <v>0.62960000000000005</v>
      </c>
      <c r="I136" s="139">
        <v>0.25</v>
      </c>
      <c r="J136" s="136">
        <f t="shared" si="4"/>
        <v>0.47220000000000006</v>
      </c>
    </row>
    <row r="137" spans="1:10" ht="15.75">
      <c r="A137" s="46">
        <f t="shared" si="5"/>
        <v>133</v>
      </c>
      <c r="B137" s="47" t="s">
        <v>204</v>
      </c>
      <c r="C137" s="34" t="s">
        <v>4410</v>
      </c>
      <c r="D137" s="34" t="s">
        <v>4399</v>
      </c>
      <c r="E137" s="34" t="s">
        <v>4258</v>
      </c>
      <c r="F137" s="34"/>
      <c r="G137" s="47" t="s">
        <v>64</v>
      </c>
      <c r="H137" s="48">
        <v>0.62960000000000005</v>
      </c>
      <c r="I137" s="139">
        <v>0.25</v>
      </c>
      <c r="J137" s="136">
        <f t="shared" si="4"/>
        <v>0.47220000000000006</v>
      </c>
    </row>
    <row r="138" spans="1:10" ht="15.75">
      <c r="A138" s="46">
        <f t="shared" si="5"/>
        <v>134</v>
      </c>
      <c r="B138" s="47" t="s">
        <v>204</v>
      </c>
      <c r="C138" s="34" t="s">
        <v>4411</v>
      </c>
      <c r="D138" s="34" t="s">
        <v>4401</v>
      </c>
      <c r="E138" s="34" t="s">
        <v>4258</v>
      </c>
      <c r="F138" s="34"/>
      <c r="G138" s="47" t="s">
        <v>64</v>
      </c>
      <c r="H138" s="48">
        <v>0.62960000000000005</v>
      </c>
      <c r="I138" s="139">
        <v>0.25</v>
      </c>
      <c r="J138" s="136">
        <f t="shared" si="4"/>
        <v>0.47220000000000006</v>
      </c>
    </row>
    <row r="139" spans="1:10" ht="15.75">
      <c r="A139" s="46">
        <f t="shared" si="5"/>
        <v>135</v>
      </c>
      <c r="B139" s="47" t="s">
        <v>204</v>
      </c>
      <c r="C139" s="34" t="s">
        <v>4412</v>
      </c>
      <c r="D139" s="34" t="s">
        <v>4396</v>
      </c>
      <c r="E139" s="34" t="s">
        <v>4258</v>
      </c>
      <c r="F139" s="34"/>
      <c r="G139" s="47" t="s">
        <v>64</v>
      </c>
      <c r="H139" s="48">
        <v>0.62960000000000005</v>
      </c>
      <c r="I139" s="139">
        <v>0.25</v>
      </c>
      <c r="J139" s="136">
        <f t="shared" si="4"/>
        <v>0.47220000000000006</v>
      </c>
    </row>
    <row r="140" spans="1:10" ht="15.75">
      <c r="A140" s="46">
        <f t="shared" si="5"/>
        <v>136</v>
      </c>
      <c r="B140" s="47" t="s">
        <v>204</v>
      </c>
      <c r="C140" s="34" t="s">
        <v>4413</v>
      </c>
      <c r="D140" s="34" t="s">
        <v>4399</v>
      </c>
      <c r="E140" s="34" t="s">
        <v>4258</v>
      </c>
      <c r="F140" s="34"/>
      <c r="G140" s="47" t="s">
        <v>64</v>
      </c>
      <c r="H140" s="48">
        <v>0.62960000000000005</v>
      </c>
      <c r="I140" s="139">
        <v>0.25</v>
      </c>
      <c r="J140" s="136">
        <f t="shared" si="4"/>
        <v>0.47220000000000006</v>
      </c>
    </row>
    <row r="141" spans="1:10" ht="15.75">
      <c r="A141" s="46">
        <f t="shared" si="5"/>
        <v>137</v>
      </c>
      <c r="B141" s="47" t="s">
        <v>204</v>
      </c>
      <c r="C141" s="34" t="s">
        <v>4414</v>
      </c>
      <c r="D141" s="34" t="s">
        <v>4401</v>
      </c>
      <c r="E141" s="34" t="s">
        <v>4258</v>
      </c>
      <c r="F141" s="34"/>
      <c r="G141" s="47" t="s">
        <v>64</v>
      </c>
      <c r="H141" s="48">
        <v>0.62960000000000005</v>
      </c>
      <c r="I141" s="139">
        <v>0.25</v>
      </c>
      <c r="J141" s="136">
        <f t="shared" si="4"/>
        <v>0.47220000000000006</v>
      </c>
    </row>
    <row r="142" spans="1:10" ht="15.75">
      <c r="A142" s="46">
        <f t="shared" si="5"/>
        <v>138</v>
      </c>
      <c r="B142" s="47" t="s">
        <v>204</v>
      </c>
      <c r="C142" s="34" t="s">
        <v>4415</v>
      </c>
      <c r="D142" s="34" t="s">
        <v>4396</v>
      </c>
      <c r="E142" s="34" t="s">
        <v>4258</v>
      </c>
      <c r="F142" s="34"/>
      <c r="G142" s="47" t="s">
        <v>64</v>
      </c>
      <c r="H142" s="48">
        <v>0.62960000000000005</v>
      </c>
      <c r="I142" s="139">
        <v>0.25</v>
      </c>
      <c r="J142" s="136">
        <f t="shared" si="4"/>
        <v>0.47220000000000006</v>
      </c>
    </row>
    <row r="143" spans="1:10" ht="15.75">
      <c r="A143" s="46">
        <f t="shared" si="5"/>
        <v>139</v>
      </c>
      <c r="B143" s="47" t="s">
        <v>204</v>
      </c>
      <c r="C143" s="34" t="s">
        <v>4416</v>
      </c>
      <c r="D143" s="34" t="s">
        <v>4399</v>
      </c>
      <c r="E143" s="34" t="s">
        <v>4258</v>
      </c>
      <c r="F143" s="34"/>
      <c r="G143" s="47" t="s">
        <v>64</v>
      </c>
      <c r="H143" s="48">
        <v>0.62960000000000005</v>
      </c>
      <c r="I143" s="139">
        <v>0.25</v>
      </c>
      <c r="J143" s="136">
        <f t="shared" si="4"/>
        <v>0.47220000000000006</v>
      </c>
    </row>
    <row r="144" spans="1:10" ht="15.75">
      <c r="A144" s="46">
        <f t="shared" si="5"/>
        <v>140</v>
      </c>
      <c r="B144" s="47" t="s">
        <v>204</v>
      </c>
      <c r="C144" s="34" t="s">
        <v>4417</v>
      </c>
      <c r="D144" s="34" t="s">
        <v>4401</v>
      </c>
      <c r="E144" s="34" t="s">
        <v>4258</v>
      </c>
      <c r="F144" s="34"/>
      <c r="G144" s="47" t="s">
        <v>64</v>
      </c>
      <c r="H144" s="48">
        <v>0.62960000000000005</v>
      </c>
      <c r="I144" s="139">
        <v>0.25</v>
      </c>
      <c r="J144" s="136">
        <f t="shared" si="4"/>
        <v>0.47220000000000006</v>
      </c>
    </row>
    <row r="145" spans="1:10" ht="15.75">
      <c r="A145" s="46">
        <f t="shared" si="5"/>
        <v>141</v>
      </c>
      <c r="B145" s="47" t="s">
        <v>204</v>
      </c>
      <c r="C145" s="34" t="s">
        <v>4418</v>
      </c>
      <c r="D145" s="34" t="s">
        <v>4399</v>
      </c>
      <c r="E145" s="34" t="s">
        <v>4258</v>
      </c>
      <c r="F145" s="34"/>
      <c r="G145" s="47" t="s">
        <v>64</v>
      </c>
      <c r="H145" s="48">
        <v>0.62960000000000005</v>
      </c>
      <c r="I145" s="139">
        <v>0.25</v>
      </c>
      <c r="J145" s="136">
        <f t="shared" si="4"/>
        <v>0.47220000000000006</v>
      </c>
    </row>
    <row r="146" spans="1:10" ht="15.75">
      <c r="A146" s="46">
        <f t="shared" si="5"/>
        <v>142</v>
      </c>
      <c r="B146" s="47" t="s">
        <v>204</v>
      </c>
      <c r="C146" s="34" t="s">
        <v>4419</v>
      </c>
      <c r="D146" s="34" t="s">
        <v>4396</v>
      </c>
      <c r="E146" s="34" t="s">
        <v>4258</v>
      </c>
      <c r="F146" s="34"/>
      <c r="G146" s="47" t="s">
        <v>64</v>
      </c>
      <c r="H146" s="48">
        <v>0.62960000000000005</v>
      </c>
      <c r="I146" s="139">
        <v>0.25</v>
      </c>
      <c r="J146" s="136">
        <f t="shared" ref="J146:J209" si="6">H146*(1-I146)</f>
        <v>0.47220000000000006</v>
      </c>
    </row>
    <row r="147" spans="1:10" ht="15.75">
      <c r="A147" s="46">
        <f t="shared" si="5"/>
        <v>143</v>
      </c>
      <c r="B147" s="47" t="s">
        <v>204</v>
      </c>
      <c r="C147" s="34" t="s">
        <v>4420</v>
      </c>
      <c r="D147" s="34" t="s">
        <v>4399</v>
      </c>
      <c r="E147" s="34" t="s">
        <v>4258</v>
      </c>
      <c r="F147" s="34"/>
      <c r="G147" s="47" t="s">
        <v>64</v>
      </c>
      <c r="H147" s="48">
        <v>0.62960000000000005</v>
      </c>
      <c r="I147" s="139">
        <v>0.25</v>
      </c>
      <c r="J147" s="136">
        <f t="shared" si="6"/>
        <v>0.47220000000000006</v>
      </c>
    </row>
    <row r="148" spans="1:10" ht="15.75">
      <c r="A148" s="46">
        <f t="shared" si="5"/>
        <v>144</v>
      </c>
      <c r="B148" s="47" t="s">
        <v>204</v>
      </c>
      <c r="C148" s="34" t="s">
        <v>4421</v>
      </c>
      <c r="D148" s="34" t="s">
        <v>4401</v>
      </c>
      <c r="E148" s="34" t="s">
        <v>4258</v>
      </c>
      <c r="F148" s="34"/>
      <c r="G148" s="47" t="s">
        <v>64</v>
      </c>
      <c r="H148" s="48">
        <v>0.62960000000000005</v>
      </c>
      <c r="I148" s="139">
        <v>0.25</v>
      </c>
      <c r="J148" s="136">
        <f t="shared" si="6"/>
        <v>0.47220000000000006</v>
      </c>
    </row>
    <row r="149" spans="1:10" ht="15.75">
      <c r="A149" s="46">
        <f t="shared" si="5"/>
        <v>145</v>
      </c>
      <c r="B149" s="47" t="s">
        <v>204</v>
      </c>
      <c r="C149" s="34" t="s">
        <v>4422</v>
      </c>
      <c r="D149" s="34" t="s">
        <v>4401</v>
      </c>
      <c r="E149" s="34" t="s">
        <v>4258</v>
      </c>
      <c r="F149" s="34"/>
      <c r="G149" s="47" t="s">
        <v>64</v>
      </c>
      <c r="H149" s="48">
        <v>0.61729999999999996</v>
      </c>
      <c r="I149" s="139">
        <v>0.25</v>
      </c>
      <c r="J149" s="136">
        <f t="shared" si="6"/>
        <v>0.46297499999999997</v>
      </c>
    </row>
    <row r="150" spans="1:10" ht="15.75">
      <c r="A150" s="46">
        <f t="shared" si="5"/>
        <v>146</v>
      </c>
      <c r="B150" s="47" t="s">
        <v>204</v>
      </c>
      <c r="C150" s="34" t="s">
        <v>4423</v>
      </c>
      <c r="D150" s="34" t="s">
        <v>4424</v>
      </c>
      <c r="E150" s="34" t="s">
        <v>4258</v>
      </c>
      <c r="F150" s="34"/>
      <c r="G150" s="47" t="s">
        <v>64</v>
      </c>
      <c r="H150" s="48">
        <v>1.3013999999999999</v>
      </c>
      <c r="I150" s="139">
        <v>0.25</v>
      </c>
      <c r="J150" s="136">
        <f t="shared" si="6"/>
        <v>0.97604999999999986</v>
      </c>
    </row>
    <row r="151" spans="1:10" ht="15.75">
      <c r="A151" s="46">
        <f t="shared" si="5"/>
        <v>147</v>
      </c>
      <c r="B151" s="47" t="s">
        <v>204</v>
      </c>
      <c r="C151" s="34" t="s">
        <v>4425</v>
      </c>
      <c r="D151" s="34" t="s">
        <v>4424</v>
      </c>
      <c r="E151" s="34" t="s">
        <v>4258</v>
      </c>
      <c r="F151" s="34"/>
      <c r="G151" s="47" t="s">
        <v>64</v>
      </c>
      <c r="H151" s="48">
        <v>1.3013999999999999</v>
      </c>
      <c r="I151" s="139">
        <v>0.25</v>
      </c>
      <c r="J151" s="136">
        <f t="shared" si="6"/>
        <v>0.97604999999999986</v>
      </c>
    </row>
    <row r="152" spans="1:10" ht="15.75">
      <c r="A152" s="46">
        <f t="shared" si="5"/>
        <v>148</v>
      </c>
      <c r="B152" s="47" t="s">
        <v>204</v>
      </c>
      <c r="C152" s="34" t="s">
        <v>4426</v>
      </c>
      <c r="D152" s="34" t="s">
        <v>4424</v>
      </c>
      <c r="E152" s="34" t="s">
        <v>4258</v>
      </c>
      <c r="F152" s="34"/>
      <c r="G152" s="47" t="s">
        <v>64</v>
      </c>
      <c r="H152" s="48">
        <v>1.3013999999999999</v>
      </c>
      <c r="I152" s="139">
        <v>0.25</v>
      </c>
      <c r="J152" s="136">
        <f t="shared" si="6"/>
        <v>0.97604999999999986</v>
      </c>
    </row>
    <row r="153" spans="1:10" ht="15.75">
      <c r="A153" s="46">
        <f t="shared" si="5"/>
        <v>149</v>
      </c>
      <c r="B153" s="47" t="s">
        <v>204</v>
      </c>
      <c r="C153" s="34" t="s">
        <v>4427</v>
      </c>
      <c r="D153" s="34" t="s">
        <v>4424</v>
      </c>
      <c r="E153" s="34" t="s">
        <v>4258</v>
      </c>
      <c r="F153" s="34"/>
      <c r="G153" s="47" t="s">
        <v>64</v>
      </c>
      <c r="H153" s="48">
        <v>1.3013999999999999</v>
      </c>
      <c r="I153" s="139">
        <v>0.25</v>
      </c>
      <c r="J153" s="136">
        <f t="shared" si="6"/>
        <v>0.97604999999999986</v>
      </c>
    </row>
    <row r="154" spans="1:10" ht="15.75">
      <c r="A154" s="46">
        <f t="shared" si="5"/>
        <v>150</v>
      </c>
      <c r="B154" s="47" t="s">
        <v>204</v>
      </c>
      <c r="C154" s="34" t="s">
        <v>4428</v>
      </c>
      <c r="D154" s="34" t="s">
        <v>4424</v>
      </c>
      <c r="E154" s="34" t="s">
        <v>4258</v>
      </c>
      <c r="F154" s="34"/>
      <c r="G154" s="47" t="s">
        <v>64</v>
      </c>
      <c r="H154" s="48">
        <v>1.3013999999999999</v>
      </c>
      <c r="I154" s="139">
        <v>0.25</v>
      </c>
      <c r="J154" s="136">
        <f t="shared" si="6"/>
        <v>0.97604999999999986</v>
      </c>
    </row>
    <row r="155" spans="1:10" ht="15.75">
      <c r="A155" s="46">
        <f t="shared" si="5"/>
        <v>151</v>
      </c>
      <c r="B155" s="47" t="s">
        <v>204</v>
      </c>
      <c r="C155" s="34" t="s">
        <v>4429</v>
      </c>
      <c r="D155" s="34" t="s">
        <v>4430</v>
      </c>
      <c r="E155" s="34" t="s">
        <v>4258</v>
      </c>
      <c r="F155" s="34"/>
      <c r="G155" s="47" t="s">
        <v>64</v>
      </c>
      <c r="H155" s="48">
        <v>1.3013999999999999</v>
      </c>
      <c r="I155" s="139">
        <v>0.25</v>
      </c>
      <c r="J155" s="136">
        <f t="shared" si="6"/>
        <v>0.97604999999999986</v>
      </c>
    </row>
    <row r="156" spans="1:10" ht="15.75">
      <c r="A156" s="46">
        <f t="shared" si="5"/>
        <v>152</v>
      </c>
      <c r="B156" s="47" t="s">
        <v>204</v>
      </c>
      <c r="C156" s="34" t="s">
        <v>4431</v>
      </c>
      <c r="D156" s="34" t="s">
        <v>4430</v>
      </c>
      <c r="E156" s="34" t="s">
        <v>4258</v>
      </c>
      <c r="F156" s="34"/>
      <c r="G156" s="47" t="s">
        <v>64</v>
      </c>
      <c r="H156" s="48">
        <v>1.3013999999999999</v>
      </c>
      <c r="I156" s="139">
        <v>0.25</v>
      </c>
      <c r="J156" s="136">
        <f t="shared" si="6"/>
        <v>0.97604999999999986</v>
      </c>
    </row>
    <row r="157" spans="1:10" ht="15.75">
      <c r="A157" s="46">
        <f t="shared" si="5"/>
        <v>153</v>
      </c>
      <c r="B157" s="47" t="s">
        <v>204</v>
      </c>
      <c r="C157" s="34" t="s">
        <v>4432</v>
      </c>
      <c r="D157" s="34" t="s">
        <v>4424</v>
      </c>
      <c r="E157" s="34" t="s">
        <v>4258</v>
      </c>
      <c r="F157" s="34"/>
      <c r="G157" s="47" t="s">
        <v>64</v>
      </c>
      <c r="H157" s="48">
        <v>1.3013999999999999</v>
      </c>
      <c r="I157" s="139">
        <v>0.25</v>
      </c>
      <c r="J157" s="136">
        <f t="shared" si="6"/>
        <v>0.97604999999999986</v>
      </c>
    </row>
    <row r="158" spans="1:10" ht="15.75">
      <c r="A158" s="46">
        <f t="shared" si="5"/>
        <v>154</v>
      </c>
      <c r="B158" s="47" t="s">
        <v>204</v>
      </c>
      <c r="C158" s="34" t="s">
        <v>4433</v>
      </c>
      <c r="D158" s="34" t="s">
        <v>4430</v>
      </c>
      <c r="E158" s="34" t="s">
        <v>4258</v>
      </c>
      <c r="F158" s="34"/>
      <c r="G158" s="47" t="s">
        <v>64</v>
      </c>
      <c r="H158" s="48">
        <v>1.3013999999999999</v>
      </c>
      <c r="I158" s="139">
        <v>0.25</v>
      </c>
      <c r="J158" s="136">
        <f t="shared" si="6"/>
        <v>0.97604999999999986</v>
      </c>
    </row>
    <row r="159" spans="1:10" ht="15.75">
      <c r="A159" s="46">
        <f t="shared" si="5"/>
        <v>155</v>
      </c>
      <c r="B159" s="47" t="s">
        <v>204</v>
      </c>
      <c r="C159" s="34" t="s">
        <v>4434</v>
      </c>
      <c r="D159" s="34" t="s">
        <v>4424</v>
      </c>
      <c r="E159" s="34" t="s">
        <v>4258</v>
      </c>
      <c r="F159" s="34"/>
      <c r="G159" s="47" t="s">
        <v>64</v>
      </c>
      <c r="H159" s="48">
        <v>1.3013999999999999</v>
      </c>
      <c r="I159" s="139">
        <v>0.25</v>
      </c>
      <c r="J159" s="136">
        <f t="shared" si="6"/>
        <v>0.97604999999999986</v>
      </c>
    </row>
    <row r="160" spans="1:10" ht="15.75">
      <c r="A160" s="46">
        <f t="shared" si="5"/>
        <v>156</v>
      </c>
      <c r="B160" s="47" t="s">
        <v>204</v>
      </c>
      <c r="C160" s="34" t="s">
        <v>4435</v>
      </c>
      <c r="D160" s="34" t="s">
        <v>4430</v>
      </c>
      <c r="E160" s="34" t="s">
        <v>4258</v>
      </c>
      <c r="F160" s="34"/>
      <c r="G160" s="47" t="s">
        <v>64</v>
      </c>
      <c r="H160" s="48">
        <v>1.3013999999999999</v>
      </c>
      <c r="I160" s="139">
        <v>0.25</v>
      </c>
      <c r="J160" s="136">
        <f t="shared" si="6"/>
        <v>0.97604999999999986</v>
      </c>
    </row>
    <row r="161" spans="1:10" ht="15.75">
      <c r="A161" s="46">
        <f t="shared" si="5"/>
        <v>157</v>
      </c>
      <c r="B161" s="47" t="s">
        <v>204</v>
      </c>
      <c r="C161" s="34" t="s">
        <v>4436</v>
      </c>
      <c r="D161" s="34" t="s">
        <v>4430</v>
      </c>
      <c r="E161" s="34" t="s">
        <v>4258</v>
      </c>
      <c r="F161" s="34"/>
      <c r="G161" s="47" t="s">
        <v>64</v>
      </c>
      <c r="H161" s="48">
        <v>1.3013999999999999</v>
      </c>
      <c r="I161" s="139">
        <v>0.25</v>
      </c>
      <c r="J161" s="136">
        <f t="shared" si="6"/>
        <v>0.97604999999999986</v>
      </c>
    </row>
    <row r="162" spans="1:10" ht="15.75">
      <c r="A162" s="46">
        <f t="shared" si="5"/>
        <v>158</v>
      </c>
      <c r="B162" s="47" t="s">
        <v>204</v>
      </c>
      <c r="C162" s="34" t="s">
        <v>4437</v>
      </c>
      <c r="D162" s="34" t="s">
        <v>4438</v>
      </c>
      <c r="E162" s="34" t="s">
        <v>4258</v>
      </c>
      <c r="F162" s="34"/>
      <c r="G162" s="47" t="s">
        <v>64</v>
      </c>
      <c r="H162" s="48">
        <v>3.9845999999999999</v>
      </c>
      <c r="I162" s="139">
        <v>0.25</v>
      </c>
      <c r="J162" s="136">
        <f t="shared" si="6"/>
        <v>2.9884499999999998</v>
      </c>
    </row>
    <row r="163" spans="1:10" ht="15.75">
      <c r="A163" s="46">
        <f t="shared" si="5"/>
        <v>159</v>
      </c>
      <c r="B163" s="47" t="s">
        <v>204</v>
      </c>
      <c r="C163" s="34" t="s">
        <v>4439</v>
      </c>
      <c r="D163" s="34" t="s">
        <v>4438</v>
      </c>
      <c r="E163" s="34" t="s">
        <v>4258</v>
      </c>
      <c r="F163" s="34"/>
      <c r="G163" s="47" t="s">
        <v>64</v>
      </c>
      <c r="H163" s="48">
        <v>3.9845999999999999</v>
      </c>
      <c r="I163" s="139">
        <v>0.25</v>
      </c>
      <c r="J163" s="136">
        <f t="shared" si="6"/>
        <v>2.9884499999999998</v>
      </c>
    </row>
    <row r="164" spans="1:10" ht="15.75">
      <c r="A164" s="46">
        <f t="shared" si="5"/>
        <v>160</v>
      </c>
      <c r="B164" s="47" t="s">
        <v>204</v>
      </c>
      <c r="C164" s="34" t="s">
        <v>4440</v>
      </c>
      <c r="D164" s="34" t="s">
        <v>4441</v>
      </c>
      <c r="E164" s="34" t="s">
        <v>4258</v>
      </c>
      <c r="F164" s="34"/>
      <c r="G164" s="47" t="s">
        <v>64</v>
      </c>
      <c r="H164" s="48">
        <v>4.4309000000000003</v>
      </c>
      <c r="I164" s="139">
        <v>0.25</v>
      </c>
      <c r="J164" s="136">
        <f t="shared" si="6"/>
        <v>3.323175</v>
      </c>
    </row>
    <row r="165" spans="1:10" ht="15.75">
      <c r="A165" s="46">
        <f t="shared" si="5"/>
        <v>161</v>
      </c>
      <c r="B165" s="47" t="s">
        <v>204</v>
      </c>
      <c r="C165" s="34" t="s">
        <v>4442</v>
      </c>
      <c r="D165" s="34" t="s">
        <v>4441</v>
      </c>
      <c r="E165" s="34" t="s">
        <v>4258</v>
      </c>
      <c r="F165" s="34"/>
      <c r="G165" s="47" t="s">
        <v>64</v>
      </c>
      <c r="H165" s="48">
        <v>4.4309000000000003</v>
      </c>
      <c r="I165" s="139">
        <v>0.25</v>
      </c>
      <c r="J165" s="136">
        <f t="shared" si="6"/>
        <v>3.323175</v>
      </c>
    </row>
    <row r="166" spans="1:10" ht="15.75">
      <c r="A166" s="46">
        <f t="shared" si="5"/>
        <v>162</v>
      </c>
      <c r="B166" s="47" t="s">
        <v>204</v>
      </c>
      <c r="C166" s="34" t="s">
        <v>4443</v>
      </c>
      <c r="D166" s="34" t="s">
        <v>4441</v>
      </c>
      <c r="E166" s="34" t="s">
        <v>4258</v>
      </c>
      <c r="F166" s="34"/>
      <c r="G166" s="47" t="s">
        <v>64</v>
      </c>
      <c r="H166" s="48">
        <v>4.3440000000000003</v>
      </c>
      <c r="I166" s="139">
        <v>0.25</v>
      </c>
      <c r="J166" s="136">
        <f t="shared" si="6"/>
        <v>3.258</v>
      </c>
    </row>
    <row r="167" spans="1:10" ht="15.75">
      <c r="A167" s="46">
        <f t="shared" si="5"/>
        <v>163</v>
      </c>
      <c r="B167" s="47" t="s">
        <v>204</v>
      </c>
      <c r="C167" s="34" t="s">
        <v>4444</v>
      </c>
      <c r="D167" s="34" t="s">
        <v>4441</v>
      </c>
      <c r="E167" s="34" t="s">
        <v>4258</v>
      </c>
      <c r="F167" s="34"/>
      <c r="G167" s="47" t="s">
        <v>64</v>
      </c>
      <c r="H167" s="48">
        <v>4.4309000000000003</v>
      </c>
      <c r="I167" s="139">
        <v>0.25</v>
      </c>
      <c r="J167" s="136">
        <f t="shared" si="6"/>
        <v>3.323175</v>
      </c>
    </row>
    <row r="168" spans="1:10" ht="15.75">
      <c r="A168" s="46">
        <f t="shared" si="5"/>
        <v>164</v>
      </c>
      <c r="B168" s="47" t="s">
        <v>204</v>
      </c>
      <c r="C168" s="34" t="s">
        <v>4445</v>
      </c>
      <c r="D168" s="34" t="s">
        <v>4446</v>
      </c>
      <c r="E168" s="34" t="s">
        <v>4258</v>
      </c>
      <c r="F168" s="34"/>
      <c r="G168" s="47" t="s">
        <v>64</v>
      </c>
      <c r="H168" s="48">
        <v>2.5222000000000002</v>
      </c>
      <c r="I168" s="139">
        <v>0.25</v>
      </c>
      <c r="J168" s="136">
        <f t="shared" si="6"/>
        <v>1.8916500000000003</v>
      </c>
    </row>
    <row r="169" spans="1:10" ht="15.75">
      <c r="A169" s="46">
        <f t="shared" si="5"/>
        <v>165</v>
      </c>
      <c r="B169" s="47" t="s">
        <v>204</v>
      </c>
      <c r="C169" s="34" t="s">
        <v>4447</v>
      </c>
      <c r="D169" s="34" t="s">
        <v>4446</v>
      </c>
      <c r="E169" s="34" t="s">
        <v>4258</v>
      </c>
      <c r="F169" s="34"/>
      <c r="G169" s="47" t="s">
        <v>64</v>
      </c>
      <c r="H169" s="48">
        <v>2.5222000000000002</v>
      </c>
      <c r="I169" s="139">
        <v>0.25</v>
      </c>
      <c r="J169" s="136">
        <f t="shared" si="6"/>
        <v>1.8916500000000003</v>
      </c>
    </row>
    <row r="170" spans="1:10" ht="15.75">
      <c r="A170" s="46">
        <f t="shared" si="5"/>
        <v>166</v>
      </c>
      <c r="B170" s="47" t="s">
        <v>204</v>
      </c>
      <c r="C170" s="34" t="s">
        <v>4448</v>
      </c>
      <c r="D170" s="34" t="s">
        <v>4446</v>
      </c>
      <c r="E170" s="34" t="s">
        <v>4258</v>
      </c>
      <c r="F170" s="34"/>
      <c r="G170" s="47" t="s">
        <v>64</v>
      </c>
      <c r="H170" s="48">
        <v>2.5222000000000002</v>
      </c>
      <c r="I170" s="139">
        <v>0.25</v>
      </c>
      <c r="J170" s="136">
        <f t="shared" si="6"/>
        <v>1.8916500000000003</v>
      </c>
    </row>
    <row r="171" spans="1:10" ht="15.75">
      <c r="A171" s="46">
        <f t="shared" si="5"/>
        <v>167</v>
      </c>
      <c r="B171" s="47" t="s">
        <v>204</v>
      </c>
      <c r="C171" s="34" t="s">
        <v>4449</v>
      </c>
      <c r="D171" s="34" t="s">
        <v>4441</v>
      </c>
      <c r="E171" s="34" t="s">
        <v>4258</v>
      </c>
      <c r="F171" s="34"/>
      <c r="G171" s="47" t="s">
        <v>64</v>
      </c>
      <c r="H171" s="48">
        <v>3.1511999999999998</v>
      </c>
      <c r="I171" s="139">
        <v>0.25</v>
      </c>
      <c r="J171" s="136">
        <f t="shared" si="6"/>
        <v>2.3633999999999999</v>
      </c>
    </row>
    <row r="172" spans="1:10" ht="15.75">
      <c r="A172" s="46">
        <f t="shared" si="5"/>
        <v>168</v>
      </c>
      <c r="B172" s="47" t="s">
        <v>204</v>
      </c>
      <c r="C172" s="34" t="s">
        <v>4450</v>
      </c>
      <c r="D172" s="34" t="s">
        <v>4441</v>
      </c>
      <c r="E172" s="34" t="s">
        <v>4258</v>
      </c>
      <c r="F172" s="34"/>
      <c r="G172" s="47" t="s">
        <v>64</v>
      </c>
      <c r="H172" s="48">
        <v>3.1511999999999998</v>
      </c>
      <c r="I172" s="139">
        <v>0.25</v>
      </c>
      <c r="J172" s="136">
        <f t="shared" si="6"/>
        <v>2.3633999999999999</v>
      </c>
    </row>
    <row r="173" spans="1:10" ht="15.75">
      <c r="A173" s="46">
        <f t="shared" si="5"/>
        <v>169</v>
      </c>
      <c r="B173" s="47" t="s">
        <v>204</v>
      </c>
      <c r="C173" s="34" t="s">
        <v>4451</v>
      </c>
      <c r="D173" s="34" t="s">
        <v>4441</v>
      </c>
      <c r="E173" s="34" t="s">
        <v>4258</v>
      </c>
      <c r="F173" s="34"/>
      <c r="G173" s="47" t="s">
        <v>64</v>
      </c>
      <c r="H173" s="48">
        <v>3.1511999999999998</v>
      </c>
      <c r="I173" s="139">
        <v>0.25</v>
      </c>
      <c r="J173" s="136">
        <f t="shared" si="6"/>
        <v>2.3633999999999999</v>
      </c>
    </row>
    <row r="174" spans="1:10" ht="15.75">
      <c r="A174" s="46">
        <f t="shared" si="5"/>
        <v>170</v>
      </c>
      <c r="B174" s="47" t="s">
        <v>204</v>
      </c>
      <c r="C174" s="34" t="s">
        <v>4452</v>
      </c>
      <c r="D174" s="34" t="s">
        <v>4441</v>
      </c>
      <c r="E174" s="34" t="s">
        <v>4258</v>
      </c>
      <c r="F174" s="34"/>
      <c r="G174" s="47" t="s">
        <v>64</v>
      </c>
      <c r="H174" s="48">
        <v>3.1511999999999998</v>
      </c>
      <c r="I174" s="139">
        <v>0.25</v>
      </c>
      <c r="J174" s="136">
        <f t="shared" si="6"/>
        <v>2.3633999999999999</v>
      </c>
    </row>
    <row r="175" spans="1:10" ht="15.75">
      <c r="A175" s="46">
        <f t="shared" si="5"/>
        <v>171</v>
      </c>
      <c r="B175" s="47" t="s">
        <v>204</v>
      </c>
      <c r="C175" s="34" t="s">
        <v>4453</v>
      </c>
      <c r="D175" s="34" t="s">
        <v>4441</v>
      </c>
      <c r="E175" s="34" t="s">
        <v>4258</v>
      </c>
      <c r="F175" s="34"/>
      <c r="G175" s="47" t="s">
        <v>64</v>
      </c>
      <c r="H175" s="48">
        <v>3.1511999999999998</v>
      </c>
      <c r="I175" s="139">
        <v>0.25</v>
      </c>
      <c r="J175" s="136">
        <f t="shared" si="6"/>
        <v>2.3633999999999999</v>
      </c>
    </row>
    <row r="176" spans="1:10" ht="15.75">
      <c r="A176" s="46">
        <f t="shared" si="5"/>
        <v>172</v>
      </c>
      <c r="B176" s="47" t="s">
        <v>204</v>
      </c>
      <c r="C176" s="34" t="s">
        <v>4454</v>
      </c>
      <c r="D176" s="34" t="s">
        <v>4455</v>
      </c>
      <c r="E176" s="34" t="s">
        <v>4258</v>
      </c>
      <c r="F176" s="34"/>
      <c r="G176" s="47" t="s">
        <v>64</v>
      </c>
      <c r="H176" s="48">
        <v>3.4653999999999998</v>
      </c>
      <c r="I176" s="139">
        <v>0.25</v>
      </c>
      <c r="J176" s="136">
        <f t="shared" si="6"/>
        <v>2.5990500000000001</v>
      </c>
    </row>
    <row r="177" spans="1:10" ht="15.75">
      <c r="A177" s="46">
        <f t="shared" si="5"/>
        <v>173</v>
      </c>
      <c r="B177" s="47" t="s">
        <v>204</v>
      </c>
      <c r="C177" s="34" t="s">
        <v>4456</v>
      </c>
      <c r="D177" s="34" t="s">
        <v>4455</v>
      </c>
      <c r="E177" s="34" t="s">
        <v>4258</v>
      </c>
      <c r="F177" s="34"/>
      <c r="G177" s="47" t="s">
        <v>64</v>
      </c>
      <c r="H177" s="48">
        <v>3.3645</v>
      </c>
      <c r="I177" s="139">
        <v>0.25</v>
      </c>
      <c r="J177" s="136">
        <f t="shared" si="6"/>
        <v>2.5233750000000001</v>
      </c>
    </row>
    <row r="178" spans="1:10" ht="15.75">
      <c r="A178" s="46">
        <f t="shared" si="5"/>
        <v>174</v>
      </c>
      <c r="B178" s="47" t="s">
        <v>204</v>
      </c>
      <c r="C178" s="34" t="s">
        <v>4457</v>
      </c>
      <c r="D178" s="34" t="s">
        <v>4455</v>
      </c>
      <c r="E178" s="34" t="s">
        <v>4258</v>
      </c>
      <c r="F178" s="34"/>
      <c r="G178" s="47" t="s">
        <v>64</v>
      </c>
      <c r="H178" s="48">
        <v>3.4653999999999998</v>
      </c>
      <c r="I178" s="139">
        <v>0.25</v>
      </c>
      <c r="J178" s="136">
        <f t="shared" si="6"/>
        <v>2.5990500000000001</v>
      </c>
    </row>
    <row r="179" spans="1:10" ht="15.75">
      <c r="A179" s="46">
        <f t="shared" si="5"/>
        <v>175</v>
      </c>
      <c r="B179" s="47" t="s">
        <v>204</v>
      </c>
      <c r="C179" s="34" t="s">
        <v>4458</v>
      </c>
      <c r="D179" s="34" t="s">
        <v>4455</v>
      </c>
      <c r="E179" s="34" t="s">
        <v>4258</v>
      </c>
      <c r="F179" s="34"/>
      <c r="G179" s="47" t="s">
        <v>64</v>
      </c>
      <c r="H179" s="48">
        <v>3.3645</v>
      </c>
      <c r="I179" s="139">
        <v>0.25</v>
      </c>
      <c r="J179" s="136">
        <f t="shared" si="6"/>
        <v>2.5233750000000001</v>
      </c>
    </row>
    <row r="180" spans="1:10" ht="15.75">
      <c r="A180" s="46">
        <f t="shared" si="5"/>
        <v>176</v>
      </c>
      <c r="B180" s="47" t="s">
        <v>204</v>
      </c>
      <c r="C180" s="34" t="s">
        <v>4459</v>
      </c>
      <c r="D180" s="34" t="s">
        <v>4455</v>
      </c>
      <c r="E180" s="34" t="s">
        <v>4258</v>
      </c>
      <c r="F180" s="34"/>
      <c r="G180" s="47" t="s">
        <v>64</v>
      </c>
      <c r="H180" s="48">
        <v>3.3645</v>
      </c>
      <c r="I180" s="139">
        <v>0.25</v>
      </c>
      <c r="J180" s="136">
        <f t="shared" si="6"/>
        <v>2.5233750000000001</v>
      </c>
    </row>
    <row r="181" spans="1:10" ht="15.75">
      <c r="A181" s="46">
        <f t="shared" si="5"/>
        <v>177</v>
      </c>
      <c r="B181" s="47" t="s">
        <v>204</v>
      </c>
      <c r="C181" s="34" t="s">
        <v>4460</v>
      </c>
      <c r="D181" s="34" t="s">
        <v>4455</v>
      </c>
      <c r="E181" s="34" t="s">
        <v>4258</v>
      </c>
      <c r="F181" s="34"/>
      <c r="G181" s="47" t="s">
        <v>64</v>
      </c>
      <c r="H181" s="48">
        <v>3.3645</v>
      </c>
      <c r="I181" s="139">
        <v>0.25</v>
      </c>
      <c r="J181" s="136">
        <f t="shared" si="6"/>
        <v>2.5233750000000001</v>
      </c>
    </row>
    <row r="182" spans="1:10" ht="15.75">
      <c r="A182" s="46">
        <f t="shared" si="5"/>
        <v>178</v>
      </c>
      <c r="B182" s="47" t="s">
        <v>204</v>
      </c>
      <c r="C182" s="34" t="s">
        <v>4461</v>
      </c>
      <c r="D182" s="34" t="s">
        <v>4455</v>
      </c>
      <c r="E182" s="34" t="s">
        <v>4258</v>
      </c>
      <c r="F182" s="34"/>
      <c r="G182" s="47" t="s">
        <v>64</v>
      </c>
      <c r="H182" s="48">
        <v>3.3645</v>
      </c>
      <c r="I182" s="139">
        <v>0.25</v>
      </c>
      <c r="J182" s="136">
        <f t="shared" si="6"/>
        <v>2.5233750000000001</v>
      </c>
    </row>
    <row r="183" spans="1:10" ht="15.75">
      <c r="A183" s="46">
        <f t="shared" si="5"/>
        <v>179</v>
      </c>
      <c r="B183" s="47" t="s">
        <v>204</v>
      </c>
      <c r="C183" s="34" t="s">
        <v>4462</v>
      </c>
      <c r="D183" s="34" t="s">
        <v>4463</v>
      </c>
      <c r="E183" s="34" t="s">
        <v>4258</v>
      </c>
      <c r="F183" s="34"/>
      <c r="G183" s="47" t="s">
        <v>64</v>
      </c>
      <c r="H183" s="48">
        <v>3.9986000000000002</v>
      </c>
      <c r="I183" s="139">
        <v>0.25</v>
      </c>
      <c r="J183" s="136">
        <f t="shared" si="6"/>
        <v>2.9989500000000002</v>
      </c>
    </row>
    <row r="184" spans="1:10" ht="15.75">
      <c r="A184" s="46">
        <f t="shared" si="5"/>
        <v>180</v>
      </c>
      <c r="B184" s="47" t="s">
        <v>204</v>
      </c>
      <c r="C184" s="34" t="s">
        <v>4464</v>
      </c>
      <c r="D184" s="34" t="s">
        <v>4463</v>
      </c>
      <c r="E184" s="34" t="s">
        <v>4258</v>
      </c>
      <c r="F184" s="34"/>
      <c r="G184" s="47" t="s">
        <v>64</v>
      </c>
      <c r="H184" s="48">
        <v>3.9986000000000002</v>
      </c>
      <c r="I184" s="139">
        <v>0.25</v>
      </c>
      <c r="J184" s="136">
        <f t="shared" si="6"/>
        <v>2.9989500000000002</v>
      </c>
    </row>
    <row r="185" spans="1:10" ht="15.75">
      <c r="A185" s="46">
        <f t="shared" si="5"/>
        <v>181</v>
      </c>
      <c r="B185" s="47" t="s">
        <v>204</v>
      </c>
      <c r="C185" s="34" t="s">
        <v>4465</v>
      </c>
      <c r="D185" s="34" t="s">
        <v>4441</v>
      </c>
      <c r="E185" s="34" t="s">
        <v>4258</v>
      </c>
      <c r="F185" s="34"/>
      <c r="G185" s="47" t="s">
        <v>64</v>
      </c>
      <c r="H185" s="48">
        <v>4.2442000000000002</v>
      </c>
      <c r="I185" s="139">
        <v>0.25</v>
      </c>
      <c r="J185" s="136">
        <f t="shared" si="6"/>
        <v>3.1831500000000004</v>
      </c>
    </row>
    <row r="186" spans="1:10" ht="15.75">
      <c r="A186" s="46">
        <f t="shared" si="5"/>
        <v>182</v>
      </c>
      <c r="B186" s="47" t="s">
        <v>204</v>
      </c>
      <c r="C186" s="34" t="s">
        <v>4466</v>
      </c>
      <c r="D186" s="34" t="s">
        <v>4441</v>
      </c>
      <c r="E186" s="34" t="s">
        <v>4258</v>
      </c>
      <c r="F186" s="34"/>
      <c r="G186" s="47" t="s">
        <v>64</v>
      </c>
      <c r="H186" s="48">
        <v>4.1205999999999996</v>
      </c>
      <c r="I186" s="139">
        <v>0.25</v>
      </c>
      <c r="J186" s="136">
        <f t="shared" si="6"/>
        <v>3.0904499999999997</v>
      </c>
    </row>
    <row r="187" spans="1:10" ht="15.75">
      <c r="A187" s="46">
        <f t="shared" si="5"/>
        <v>183</v>
      </c>
      <c r="B187" s="47" t="s">
        <v>204</v>
      </c>
      <c r="C187" s="34" t="s">
        <v>4467</v>
      </c>
      <c r="D187" s="34" t="s">
        <v>4441</v>
      </c>
      <c r="E187" s="34" t="s">
        <v>4258</v>
      </c>
      <c r="F187" s="34"/>
      <c r="G187" s="47" t="s">
        <v>64</v>
      </c>
      <c r="H187" s="48">
        <v>4.1205999999999996</v>
      </c>
      <c r="I187" s="139">
        <v>0.25</v>
      </c>
      <c r="J187" s="136">
        <f t="shared" si="6"/>
        <v>3.0904499999999997</v>
      </c>
    </row>
    <row r="188" spans="1:10" ht="15.75">
      <c r="A188" s="46">
        <f t="shared" si="5"/>
        <v>184</v>
      </c>
      <c r="B188" s="47" t="s">
        <v>204</v>
      </c>
      <c r="C188" s="34" t="s">
        <v>4468</v>
      </c>
      <c r="D188" s="34" t="s">
        <v>4441</v>
      </c>
      <c r="E188" s="34" t="s">
        <v>4258</v>
      </c>
      <c r="F188" s="34"/>
      <c r="G188" s="47" t="s">
        <v>64</v>
      </c>
      <c r="H188" s="48">
        <v>4.2442000000000002</v>
      </c>
      <c r="I188" s="139">
        <v>0.25</v>
      </c>
      <c r="J188" s="136">
        <f t="shared" si="6"/>
        <v>3.1831500000000004</v>
      </c>
    </row>
    <row r="189" spans="1:10" ht="15.75">
      <c r="A189" s="46">
        <f t="shared" si="5"/>
        <v>185</v>
      </c>
      <c r="B189" s="47" t="s">
        <v>204</v>
      </c>
      <c r="C189" s="34" t="s">
        <v>4469</v>
      </c>
      <c r="D189" s="34" t="s">
        <v>4441</v>
      </c>
      <c r="E189" s="34" t="s">
        <v>4258</v>
      </c>
      <c r="F189" s="34"/>
      <c r="G189" s="47" t="s">
        <v>64</v>
      </c>
      <c r="H189" s="48">
        <v>4.2442000000000002</v>
      </c>
      <c r="I189" s="139">
        <v>0.25</v>
      </c>
      <c r="J189" s="136">
        <f t="shared" si="6"/>
        <v>3.1831500000000004</v>
      </c>
    </row>
    <row r="190" spans="1:10" ht="15.75">
      <c r="A190" s="46">
        <f t="shared" si="5"/>
        <v>186</v>
      </c>
      <c r="B190" s="47" t="s">
        <v>204</v>
      </c>
      <c r="C190" s="34" t="s">
        <v>4470</v>
      </c>
      <c r="D190" s="34" t="s">
        <v>4455</v>
      </c>
      <c r="E190" s="34" t="s">
        <v>4258</v>
      </c>
      <c r="F190" s="34"/>
      <c r="G190" s="47" t="s">
        <v>64</v>
      </c>
      <c r="H190" s="48">
        <v>4.6466000000000003</v>
      </c>
      <c r="I190" s="139">
        <v>0.25</v>
      </c>
      <c r="J190" s="136">
        <f t="shared" si="6"/>
        <v>3.4849500000000004</v>
      </c>
    </row>
    <row r="191" spans="1:10" ht="15.75">
      <c r="A191" s="46">
        <f t="shared" si="5"/>
        <v>187</v>
      </c>
      <c r="B191" s="47" t="s">
        <v>204</v>
      </c>
      <c r="C191" s="34" t="s">
        <v>4471</v>
      </c>
      <c r="D191" s="34" t="s">
        <v>4455</v>
      </c>
      <c r="E191" s="34" t="s">
        <v>4258</v>
      </c>
      <c r="F191" s="34"/>
      <c r="G191" s="47" t="s">
        <v>64</v>
      </c>
      <c r="H191" s="48">
        <v>4.6466000000000003</v>
      </c>
      <c r="I191" s="139">
        <v>0.25</v>
      </c>
      <c r="J191" s="136">
        <f t="shared" si="6"/>
        <v>3.4849500000000004</v>
      </c>
    </row>
    <row r="192" spans="1:10" ht="15.75">
      <c r="A192" s="46">
        <f t="shared" si="5"/>
        <v>188</v>
      </c>
      <c r="B192" s="47" t="s">
        <v>204</v>
      </c>
      <c r="C192" s="34" t="s">
        <v>4472</v>
      </c>
      <c r="D192" s="34" t="s">
        <v>4455</v>
      </c>
      <c r="E192" s="34" t="s">
        <v>4258</v>
      </c>
      <c r="F192" s="34"/>
      <c r="G192" s="47" t="s">
        <v>64</v>
      </c>
      <c r="H192" s="48">
        <v>4.6466000000000003</v>
      </c>
      <c r="I192" s="139">
        <v>0.25</v>
      </c>
      <c r="J192" s="136">
        <f t="shared" si="6"/>
        <v>3.4849500000000004</v>
      </c>
    </row>
    <row r="193" spans="1:10" ht="15.75">
      <c r="A193" s="46">
        <f t="shared" si="5"/>
        <v>189</v>
      </c>
      <c r="B193" s="47" t="s">
        <v>204</v>
      </c>
      <c r="C193" s="34" t="s">
        <v>4473</v>
      </c>
      <c r="D193" s="34" t="s">
        <v>4446</v>
      </c>
      <c r="E193" s="34" t="s">
        <v>4258</v>
      </c>
      <c r="F193" s="34"/>
      <c r="G193" s="47" t="s">
        <v>64</v>
      </c>
      <c r="H193" s="48">
        <v>1.0243</v>
      </c>
      <c r="I193" s="139">
        <v>0.25</v>
      </c>
      <c r="J193" s="136">
        <f t="shared" si="6"/>
        <v>0.76822499999999994</v>
      </c>
    </row>
    <row r="194" spans="1:10" ht="15.75">
      <c r="A194" s="46">
        <f t="shared" si="5"/>
        <v>190</v>
      </c>
      <c r="B194" s="47" t="s">
        <v>204</v>
      </c>
      <c r="C194" s="34" t="s">
        <v>4474</v>
      </c>
      <c r="D194" s="34" t="s">
        <v>4446</v>
      </c>
      <c r="E194" s="34" t="s">
        <v>4258</v>
      </c>
      <c r="F194" s="34"/>
      <c r="G194" s="47" t="s">
        <v>64</v>
      </c>
      <c r="H194" s="48">
        <v>1.0243</v>
      </c>
      <c r="I194" s="139">
        <v>0.25</v>
      </c>
      <c r="J194" s="136">
        <f t="shared" si="6"/>
        <v>0.76822499999999994</v>
      </c>
    </row>
    <row r="195" spans="1:10" ht="15.75">
      <c r="A195" s="46">
        <f t="shared" si="5"/>
        <v>191</v>
      </c>
      <c r="B195" s="47" t="s">
        <v>204</v>
      </c>
      <c r="C195" s="34" t="s">
        <v>4475</v>
      </c>
      <c r="D195" s="34" t="s">
        <v>4446</v>
      </c>
      <c r="E195" s="34" t="s">
        <v>4258</v>
      </c>
      <c r="F195" s="34"/>
      <c r="G195" s="47" t="s">
        <v>64</v>
      </c>
      <c r="H195" s="48">
        <v>0.99450000000000005</v>
      </c>
      <c r="I195" s="139">
        <v>0.25</v>
      </c>
      <c r="J195" s="136">
        <f t="shared" si="6"/>
        <v>0.74587500000000007</v>
      </c>
    </row>
    <row r="196" spans="1:10" ht="15.75">
      <c r="A196" s="46">
        <f t="shared" si="5"/>
        <v>192</v>
      </c>
      <c r="B196" s="47" t="s">
        <v>204</v>
      </c>
      <c r="C196" s="34" t="s">
        <v>4476</v>
      </c>
      <c r="D196" s="34" t="s">
        <v>4477</v>
      </c>
      <c r="E196" s="34" t="s">
        <v>4258</v>
      </c>
      <c r="F196" s="34"/>
      <c r="G196" s="47" t="s">
        <v>64</v>
      </c>
      <c r="H196" s="48">
        <v>2.1215999999999999</v>
      </c>
      <c r="I196" s="139">
        <v>0.25</v>
      </c>
      <c r="J196" s="136">
        <f t="shared" si="6"/>
        <v>1.5911999999999999</v>
      </c>
    </row>
    <row r="197" spans="1:10" ht="15.75">
      <c r="A197" s="46">
        <f t="shared" si="5"/>
        <v>193</v>
      </c>
      <c r="B197" s="47" t="s">
        <v>204</v>
      </c>
      <c r="C197" s="34" t="s">
        <v>4478</v>
      </c>
      <c r="D197" s="34" t="s">
        <v>4479</v>
      </c>
      <c r="E197" s="34" t="s">
        <v>4258</v>
      </c>
      <c r="F197" s="34"/>
      <c r="G197" s="47" t="s">
        <v>64</v>
      </c>
      <c r="H197" s="48">
        <v>3.2448999999999999</v>
      </c>
      <c r="I197" s="139">
        <v>0.25</v>
      </c>
      <c r="J197" s="136">
        <f t="shared" si="6"/>
        <v>2.433675</v>
      </c>
    </row>
    <row r="198" spans="1:10" ht="15.75">
      <c r="A198" s="46">
        <f t="shared" si="5"/>
        <v>194</v>
      </c>
      <c r="B198" s="47" t="s">
        <v>204</v>
      </c>
      <c r="C198" s="34" t="s">
        <v>4480</v>
      </c>
      <c r="D198" s="34" t="s">
        <v>4481</v>
      </c>
      <c r="E198" s="34" t="s">
        <v>4258</v>
      </c>
      <c r="F198" s="34"/>
      <c r="G198" s="47" t="s">
        <v>64</v>
      </c>
      <c r="H198" s="48">
        <v>0.56789999999999996</v>
      </c>
      <c r="I198" s="139">
        <v>0.25</v>
      </c>
      <c r="J198" s="136">
        <f t="shared" si="6"/>
        <v>0.425925</v>
      </c>
    </row>
    <row r="199" spans="1:10" ht="15.75">
      <c r="A199" s="46">
        <f t="shared" ref="A199:A262" si="7">A198+1</f>
        <v>195</v>
      </c>
      <c r="B199" s="47" t="s">
        <v>204</v>
      </c>
      <c r="C199" s="34" t="s">
        <v>4482</v>
      </c>
      <c r="D199" s="34" t="s">
        <v>4483</v>
      </c>
      <c r="E199" s="34" t="s">
        <v>4258</v>
      </c>
      <c r="F199" s="34"/>
      <c r="G199" s="47" t="s">
        <v>64</v>
      </c>
      <c r="H199" s="48">
        <v>0.55689999999999995</v>
      </c>
      <c r="I199" s="139">
        <v>0.25</v>
      </c>
      <c r="J199" s="136">
        <f t="shared" si="6"/>
        <v>0.41767499999999996</v>
      </c>
    </row>
    <row r="200" spans="1:10" ht="15.75">
      <c r="A200" s="46">
        <f t="shared" si="7"/>
        <v>196</v>
      </c>
      <c r="B200" s="47" t="s">
        <v>204</v>
      </c>
      <c r="C200" s="34" t="s">
        <v>4484</v>
      </c>
      <c r="D200" s="34" t="s">
        <v>4481</v>
      </c>
      <c r="E200" s="34" t="s">
        <v>4258</v>
      </c>
      <c r="F200" s="34"/>
      <c r="G200" s="47" t="s">
        <v>64</v>
      </c>
      <c r="H200" s="48">
        <v>0.46439999999999998</v>
      </c>
      <c r="I200" s="139">
        <v>0.25</v>
      </c>
      <c r="J200" s="136">
        <f t="shared" si="6"/>
        <v>0.3483</v>
      </c>
    </row>
    <row r="201" spans="1:10" ht="15.75">
      <c r="A201" s="46">
        <f t="shared" si="7"/>
        <v>197</v>
      </c>
      <c r="B201" s="47" t="s">
        <v>204</v>
      </c>
      <c r="C201" s="34" t="s">
        <v>4485</v>
      </c>
      <c r="D201" s="34" t="s">
        <v>4486</v>
      </c>
      <c r="E201" s="34" t="s">
        <v>4258</v>
      </c>
      <c r="F201" s="34"/>
      <c r="G201" s="47" t="s">
        <v>64</v>
      </c>
      <c r="H201" s="48">
        <v>0.66039999999999999</v>
      </c>
      <c r="I201" s="139">
        <v>0.25</v>
      </c>
      <c r="J201" s="136">
        <f t="shared" si="6"/>
        <v>0.49529999999999996</v>
      </c>
    </row>
    <row r="202" spans="1:10" ht="15.75">
      <c r="A202" s="46">
        <f t="shared" si="7"/>
        <v>198</v>
      </c>
      <c r="B202" s="47" t="s">
        <v>204</v>
      </c>
      <c r="C202" s="34" t="s">
        <v>4487</v>
      </c>
      <c r="D202" s="34" t="s">
        <v>4486</v>
      </c>
      <c r="E202" s="34" t="s">
        <v>4258</v>
      </c>
      <c r="F202" s="34"/>
      <c r="G202" s="47" t="s">
        <v>64</v>
      </c>
      <c r="H202" s="48">
        <v>0.66039999999999999</v>
      </c>
      <c r="I202" s="139">
        <v>0.25</v>
      </c>
      <c r="J202" s="136">
        <f t="shared" si="6"/>
        <v>0.49529999999999996</v>
      </c>
    </row>
    <row r="203" spans="1:10" ht="15.75">
      <c r="A203" s="46">
        <f t="shared" si="7"/>
        <v>199</v>
      </c>
      <c r="B203" s="47" t="s">
        <v>204</v>
      </c>
      <c r="C203" s="34" t="s">
        <v>4488</v>
      </c>
      <c r="D203" s="34" t="s">
        <v>4486</v>
      </c>
      <c r="E203" s="34" t="s">
        <v>4258</v>
      </c>
      <c r="F203" s="34"/>
      <c r="G203" s="47" t="s">
        <v>64</v>
      </c>
      <c r="H203" s="48">
        <v>0.66039999999999999</v>
      </c>
      <c r="I203" s="139">
        <v>0.25</v>
      </c>
      <c r="J203" s="136">
        <f t="shared" si="6"/>
        <v>0.49529999999999996</v>
      </c>
    </row>
    <row r="204" spans="1:10" ht="15.75">
      <c r="A204" s="46">
        <f t="shared" si="7"/>
        <v>200</v>
      </c>
      <c r="B204" s="47" t="s">
        <v>204</v>
      </c>
      <c r="C204" s="34" t="s">
        <v>4489</v>
      </c>
      <c r="D204" s="34" t="s">
        <v>4486</v>
      </c>
      <c r="E204" s="34" t="s">
        <v>4258</v>
      </c>
      <c r="F204" s="34"/>
      <c r="G204" s="47" t="s">
        <v>64</v>
      </c>
      <c r="H204" s="48">
        <v>0.66039999999999999</v>
      </c>
      <c r="I204" s="139">
        <v>0.25</v>
      </c>
      <c r="J204" s="136">
        <f t="shared" si="6"/>
        <v>0.49529999999999996</v>
      </c>
    </row>
    <row r="205" spans="1:10" ht="15.75">
      <c r="A205" s="46">
        <f t="shared" si="7"/>
        <v>201</v>
      </c>
      <c r="B205" s="47" t="s">
        <v>204</v>
      </c>
      <c r="C205" s="34" t="s">
        <v>4490</v>
      </c>
      <c r="D205" s="34" t="s">
        <v>4491</v>
      </c>
      <c r="E205" s="34" t="s">
        <v>4258</v>
      </c>
      <c r="F205" s="34"/>
      <c r="G205" s="47" t="s">
        <v>64</v>
      </c>
      <c r="H205" s="48">
        <v>1.0314000000000001</v>
      </c>
      <c r="I205" s="139">
        <v>0.25</v>
      </c>
      <c r="J205" s="136">
        <f t="shared" si="6"/>
        <v>0.77355000000000007</v>
      </c>
    </row>
    <row r="206" spans="1:10" ht="15.75">
      <c r="A206" s="46">
        <f t="shared" si="7"/>
        <v>202</v>
      </c>
      <c r="B206" s="47" t="s">
        <v>204</v>
      </c>
      <c r="C206" s="34" t="s">
        <v>4492</v>
      </c>
      <c r="D206" s="34" t="s">
        <v>4493</v>
      </c>
      <c r="E206" s="34" t="s">
        <v>3592</v>
      </c>
      <c r="F206" s="34"/>
      <c r="G206" s="47" t="s">
        <v>64</v>
      </c>
      <c r="H206" s="48">
        <v>8.8026</v>
      </c>
      <c r="I206" s="139">
        <v>0.25</v>
      </c>
      <c r="J206" s="136">
        <f t="shared" si="6"/>
        <v>6.6019500000000004</v>
      </c>
    </row>
    <row r="207" spans="1:10" ht="15.75">
      <c r="A207" s="46">
        <f t="shared" si="7"/>
        <v>203</v>
      </c>
      <c r="B207" s="47" t="s">
        <v>204</v>
      </c>
      <c r="C207" s="34" t="s">
        <v>4494</v>
      </c>
      <c r="D207" s="34" t="s">
        <v>4493</v>
      </c>
      <c r="E207" s="34" t="s">
        <v>3592</v>
      </c>
      <c r="F207" s="34"/>
      <c r="G207" s="47" t="s">
        <v>64</v>
      </c>
      <c r="H207" s="48">
        <v>200.67840000000001</v>
      </c>
      <c r="I207" s="139">
        <v>0.25</v>
      </c>
      <c r="J207" s="136">
        <f t="shared" si="6"/>
        <v>150.50880000000001</v>
      </c>
    </row>
    <row r="208" spans="1:10" ht="15.75">
      <c r="A208" s="46">
        <f t="shared" si="7"/>
        <v>204</v>
      </c>
      <c r="B208" s="47" t="s">
        <v>204</v>
      </c>
      <c r="C208" s="34" t="s">
        <v>4495</v>
      </c>
      <c r="D208" s="34" t="s">
        <v>4496</v>
      </c>
      <c r="E208" s="34" t="s">
        <v>3592</v>
      </c>
      <c r="F208" s="34"/>
      <c r="G208" s="47" t="s">
        <v>64</v>
      </c>
      <c r="H208" s="48">
        <v>8.8026</v>
      </c>
      <c r="I208" s="139">
        <v>0.25</v>
      </c>
      <c r="J208" s="136">
        <f t="shared" si="6"/>
        <v>6.6019500000000004</v>
      </c>
    </row>
    <row r="209" spans="1:10" ht="15.75">
      <c r="A209" s="46">
        <f t="shared" si="7"/>
        <v>205</v>
      </c>
      <c r="B209" s="47" t="s">
        <v>204</v>
      </c>
      <c r="C209" s="34" t="s">
        <v>4497</v>
      </c>
      <c r="D209" s="34" t="s">
        <v>4496</v>
      </c>
      <c r="E209" s="34" t="s">
        <v>3592</v>
      </c>
      <c r="F209" s="34"/>
      <c r="G209" s="47" t="s">
        <v>64</v>
      </c>
      <c r="H209" s="48">
        <v>200.67840000000001</v>
      </c>
      <c r="I209" s="139">
        <v>0.25</v>
      </c>
      <c r="J209" s="136">
        <f t="shared" si="6"/>
        <v>150.50880000000001</v>
      </c>
    </row>
    <row r="210" spans="1:10" ht="15.75">
      <c r="A210" s="46">
        <f t="shared" si="7"/>
        <v>206</v>
      </c>
      <c r="B210" s="47" t="s">
        <v>204</v>
      </c>
      <c r="C210" s="34" t="s">
        <v>4498</v>
      </c>
      <c r="D210" s="34" t="s">
        <v>4499</v>
      </c>
      <c r="E210" s="34" t="s">
        <v>3592</v>
      </c>
      <c r="F210" s="34"/>
      <c r="G210" s="47" t="s">
        <v>64</v>
      </c>
      <c r="H210" s="48">
        <v>8.8026</v>
      </c>
      <c r="I210" s="139">
        <v>0.25</v>
      </c>
      <c r="J210" s="136">
        <f t="shared" ref="J210:J273" si="8">H210*(1-I210)</f>
        <v>6.6019500000000004</v>
      </c>
    </row>
    <row r="211" spans="1:10" ht="15.75">
      <c r="A211" s="46">
        <f t="shared" si="7"/>
        <v>207</v>
      </c>
      <c r="B211" s="47" t="s">
        <v>204</v>
      </c>
      <c r="C211" s="34" t="s">
        <v>4500</v>
      </c>
      <c r="D211" s="34" t="s">
        <v>4499</v>
      </c>
      <c r="E211" s="34" t="s">
        <v>3592</v>
      </c>
      <c r="F211" s="34"/>
      <c r="G211" s="47" t="s">
        <v>64</v>
      </c>
      <c r="H211" s="48">
        <v>200.67840000000001</v>
      </c>
      <c r="I211" s="139">
        <v>0.25</v>
      </c>
      <c r="J211" s="136">
        <f t="shared" si="8"/>
        <v>150.50880000000001</v>
      </c>
    </row>
    <row r="212" spans="1:10" ht="15.75">
      <c r="A212" s="46">
        <f t="shared" si="7"/>
        <v>208</v>
      </c>
      <c r="B212" s="47" t="s">
        <v>204</v>
      </c>
      <c r="C212" s="34" t="s">
        <v>4501</v>
      </c>
      <c r="D212" s="34" t="s">
        <v>4502</v>
      </c>
      <c r="E212" s="34" t="s">
        <v>3592</v>
      </c>
      <c r="F212" s="34"/>
      <c r="G212" s="47" t="s">
        <v>64</v>
      </c>
      <c r="H212" s="48">
        <v>8.8026</v>
      </c>
      <c r="I212" s="139">
        <v>0.25</v>
      </c>
      <c r="J212" s="136">
        <f t="shared" si="8"/>
        <v>6.6019500000000004</v>
      </c>
    </row>
    <row r="213" spans="1:10" ht="15.75">
      <c r="A213" s="46">
        <f t="shared" si="7"/>
        <v>209</v>
      </c>
      <c r="B213" s="47" t="s">
        <v>204</v>
      </c>
      <c r="C213" s="34" t="s">
        <v>4503</v>
      </c>
      <c r="D213" s="34" t="s">
        <v>4504</v>
      </c>
      <c r="E213" s="34" t="s">
        <v>3592</v>
      </c>
      <c r="F213" s="34"/>
      <c r="G213" s="47" t="s">
        <v>64</v>
      </c>
      <c r="H213" s="48">
        <v>8.8026</v>
      </c>
      <c r="I213" s="139">
        <v>0.25</v>
      </c>
      <c r="J213" s="136">
        <f t="shared" si="8"/>
        <v>6.6019500000000004</v>
      </c>
    </row>
    <row r="214" spans="1:10" ht="15.75">
      <c r="A214" s="46">
        <f t="shared" si="7"/>
        <v>210</v>
      </c>
      <c r="B214" s="47" t="s">
        <v>204</v>
      </c>
      <c r="C214" s="34" t="s">
        <v>4505</v>
      </c>
      <c r="D214" s="34" t="s">
        <v>4506</v>
      </c>
      <c r="E214" s="34" t="s">
        <v>3592</v>
      </c>
      <c r="F214" s="34"/>
      <c r="G214" s="47" t="s">
        <v>64</v>
      </c>
      <c r="H214" s="48">
        <v>8.8026</v>
      </c>
      <c r="I214" s="139">
        <v>0.25</v>
      </c>
      <c r="J214" s="136">
        <f t="shared" si="8"/>
        <v>6.6019500000000004</v>
      </c>
    </row>
    <row r="215" spans="1:10" ht="15.75">
      <c r="A215" s="46">
        <f t="shared" si="7"/>
        <v>211</v>
      </c>
      <c r="B215" s="47" t="s">
        <v>204</v>
      </c>
      <c r="C215" s="34" t="s">
        <v>4507</v>
      </c>
      <c r="D215" s="34" t="s">
        <v>4508</v>
      </c>
      <c r="E215" s="34" t="s">
        <v>3592</v>
      </c>
      <c r="F215" s="34"/>
      <c r="G215" s="47" t="s">
        <v>64</v>
      </c>
      <c r="H215" s="48">
        <v>8.8026</v>
      </c>
      <c r="I215" s="139">
        <v>0.25</v>
      </c>
      <c r="J215" s="136">
        <f t="shared" si="8"/>
        <v>6.6019500000000004</v>
      </c>
    </row>
    <row r="216" spans="1:10" ht="15.75">
      <c r="A216" s="46">
        <f t="shared" si="7"/>
        <v>212</v>
      </c>
      <c r="B216" s="47" t="s">
        <v>204</v>
      </c>
      <c r="C216" s="34" t="s">
        <v>4509</v>
      </c>
      <c r="D216" s="34" t="s">
        <v>4510</v>
      </c>
      <c r="E216" s="34" t="s">
        <v>3592</v>
      </c>
      <c r="F216" s="34"/>
      <c r="G216" s="47" t="s">
        <v>64</v>
      </c>
      <c r="H216" s="48">
        <v>8.8026</v>
      </c>
      <c r="I216" s="139">
        <v>0.25</v>
      </c>
      <c r="J216" s="136">
        <f t="shared" si="8"/>
        <v>6.6019500000000004</v>
      </c>
    </row>
    <row r="217" spans="1:10" ht="15.75">
      <c r="A217" s="46">
        <f t="shared" si="7"/>
        <v>213</v>
      </c>
      <c r="B217" s="47" t="s">
        <v>204</v>
      </c>
      <c r="C217" s="34" t="s">
        <v>4511</v>
      </c>
      <c r="D217" s="34" t="s">
        <v>4512</v>
      </c>
      <c r="E217" s="34" t="s">
        <v>3592</v>
      </c>
      <c r="F217" s="34"/>
      <c r="G217" s="47" t="s">
        <v>64</v>
      </c>
      <c r="H217" s="48">
        <v>8.8026</v>
      </c>
      <c r="I217" s="139">
        <v>0.25</v>
      </c>
      <c r="J217" s="136">
        <f t="shared" si="8"/>
        <v>6.6019500000000004</v>
      </c>
    </row>
    <row r="218" spans="1:10" ht="15.75">
      <c r="A218" s="46">
        <f t="shared" si="7"/>
        <v>214</v>
      </c>
      <c r="B218" s="47" t="s">
        <v>204</v>
      </c>
      <c r="C218" s="34" t="s">
        <v>4513</v>
      </c>
      <c r="D218" s="34" t="s">
        <v>4514</v>
      </c>
      <c r="E218" s="34" t="s">
        <v>3592</v>
      </c>
      <c r="F218" s="34"/>
      <c r="G218" s="47" t="s">
        <v>64</v>
      </c>
      <c r="H218" s="48">
        <v>2.7345000000000002</v>
      </c>
      <c r="I218" s="139">
        <v>0.25</v>
      </c>
      <c r="J218" s="136">
        <f t="shared" si="8"/>
        <v>2.050875</v>
      </c>
    </row>
    <row r="219" spans="1:10" ht="15.75">
      <c r="A219" s="46">
        <f t="shared" si="7"/>
        <v>215</v>
      </c>
      <c r="B219" s="47" t="s">
        <v>204</v>
      </c>
      <c r="C219" s="34" t="s">
        <v>4515</v>
      </c>
      <c r="D219" s="34" t="s">
        <v>4516</v>
      </c>
      <c r="E219" s="34" t="s">
        <v>3592</v>
      </c>
      <c r="F219" s="34"/>
      <c r="G219" s="47" t="s">
        <v>64</v>
      </c>
      <c r="H219" s="48">
        <v>2.7345000000000002</v>
      </c>
      <c r="I219" s="139">
        <v>0.25</v>
      </c>
      <c r="J219" s="136">
        <f t="shared" si="8"/>
        <v>2.050875</v>
      </c>
    </row>
    <row r="220" spans="1:10" ht="15.75">
      <c r="A220" s="46">
        <f t="shared" si="7"/>
        <v>216</v>
      </c>
      <c r="B220" s="47" t="s">
        <v>204</v>
      </c>
      <c r="C220" s="34" t="s">
        <v>4517</v>
      </c>
      <c r="D220" s="34" t="s">
        <v>4518</v>
      </c>
      <c r="E220" s="34" t="s">
        <v>3592</v>
      </c>
      <c r="F220" s="34"/>
      <c r="G220" s="47" t="s">
        <v>64</v>
      </c>
      <c r="H220" s="48">
        <v>2.7345000000000002</v>
      </c>
      <c r="I220" s="139">
        <v>0.25</v>
      </c>
      <c r="J220" s="136">
        <f t="shared" si="8"/>
        <v>2.050875</v>
      </c>
    </row>
    <row r="221" spans="1:10" ht="15.75">
      <c r="A221" s="46">
        <f t="shared" si="7"/>
        <v>217</v>
      </c>
      <c r="B221" s="47" t="s">
        <v>204</v>
      </c>
      <c r="C221" s="34" t="s">
        <v>4519</v>
      </c>
      <c r="D221" s="34" t="s">
        <v>4520</v>
      </c>
      <c r="E221" s="34" t="s">
        <v>3592</v>
      </c>
      <c r="F221" s="34"/>
      <c r="G221" s="47" t="s">
        <v>64</v>
      </c>
      <c r="H221" s="48">
        <v>2.7345000000000002</v>
      </c>
      <c r="I221" s="139">
        <v>0.25</v>
      </c>
      <c r="J221" s="136">
        <f t="shared" si="8"/>
        <v>2.050875</v>
      </c>
    </row>
    <row r="222" spans="1:10" ht="15.75">
      <c r="A222" s="46">
        <f t="shared" si="7"/>
        <v>218</v>
      </c>
      <c r="B222" s="47" t="s">
        <v>204</v>
      </c>
      <c r="C222" s="34" t="s">
        <v>4521</v>
      </c>
      <c r="D222" s="34" t="s">
        <v>4522</v>
      </c>
      <c r="E222" s="34" t="s">
        <v>3592</v>
      </c>
      <c r="F222" s="34"/>
      <c r="G222" s="47" t="s">
        <v>64</v>
      </c>
      <c r="H222" s="48">
        <v>2.7345000000000002</v>
      </c>
      <c r="I222" s="139">
        <v>0.25</v>
      </c>
      <c r="J222" s="136">
        <f t="shared" si="8"/>
        <v>2.050875</v>
      </c>
    </row>
    <row r="223" spans="1:10" ht="15.75">
      <c r="A223" s="46">
        <f t="shared" si="7"/>
        <v>219</v>
      </c>
      <c r="B223" s="47" t="s">
        <v>204</v>
      </c>
      <c r="C223" s="34" t="s">
        <v>4523</v>
      </c>
      <c r="D223" s="34" t="s">
        <v>4524</v>
      </c>
      <c r="E223" s="34" t="s">
        <v>3592</v>
      </c>
      <c r="F223" s="34"/>
      <c r="G223" s="47" t="s">
        <v>64</v>
      </c>
      <c r="H223" s="48">
        <v>2.7345000000000002</v>
      </c>
      <c r="I223" s="139">
        <v>0.25</v>
      </c>
      <c r="J223" s="136">
        <f t="shared" si="8"/>
        <v>2.050875</v>
      </c>
    </row>
    <row r="224" spans="1:10" ht="15.75">
      <c r="A224" s="46">
        <f t="shared" si="7"/>
        <v>220</v>
      </c>
      <c r="B224" s="47" t="s">
        <v>204</v>
      </c>
      <c r="C224" s="34" t="s">
        <v>4525</v>
      </c>
      <c r="D224" s="34" t="s">
        <v>4526</v>
      </c>
      <c r="E224" s="34" t="s">
        <v>3592</v>
      </c>
      <c r="F224" s="34"/>
      <c r="G224" s="47" t="s">
        <v>64</v>
      </c>
      <c r="H224" s="48">
        <v>2.7345000000000002</v>
      </c>
      <c r="I224" s="139">
        <v>0.25</v>
      </c>
      <c r="J224" s="136">
        <f t="shared" si="8"/>
        <v>2.050875</v>
      </c>
    </row>
    <row r="225" spans="1:10" ht="15.75">
      <c r="A225" s="46">
        <f t="shared" si="7"/>
        <v>221</v>
      </c>
      <c r="B225" s="47" t="s">
        <v>204</v>
      </c>
      <c r="C225" s="34" t="s">
        <v>4527</v>
      </c>
      <c r="D225" s="34" t="s">
        <v>4526</v>
      </c>
      <c r="E225" s="34" t="s">
        <v>3592</v>
      </c>
      <c r="F225" s="34"/>
      <c r="G225" s="47" t="s">
        <v>64</v>
      </c>
      <c r="H225" s="48">
        <v>2.7345000000000002</v>
      </c>
      <c r="I225" s="139">
        <v>0.25</v>
      </c>
      <c r="J225" s="136">
        <f t="shared" si="8"/>
        <v>2.050875</v>
      </c>
    </row>
    <row r="226" spans="1:10" ht="15.75">
      <c r="A226" s="46">
        <f t="shared" si="7"/>
        <v>222</v>
      </c>
      <c r="B226" s="47" t="s">
        <v>204</v>
      </c>
      <c r="C226" s="34" t="s">
        <v>4528</v>
      </c>
      <c r="D226" s="34" t="s">
        <v>4529</v>
      </c>
      <c r="E226" s="34" t="s">
        <v>3592</v>
      </c>
      <c r="F226" s="34"/>
      <c r="G226" s="47" t="s">
        <v>64</v>
      </c>
      <c r="H226" s="48">
        <v>2.7345000000000002</v>
      </c>
      <c r="I226" s="139">
        <v>0.25</v>
      </c>
      <c r="J226" s="136">
        <f t="shared" si="8"/>
        <v>2.050875</v>
      </c>
    </row>
    <row r="227" spans="1:10" ht="15.75">
      <c r="A227" s="46">
        <f t="shared" si="7"/>
        <v>223</v>
      </c>
      <c r="B227" s="47" t="s">
        <v>204</v>
      </c>
      <c r="C227" s="34" t="s">
        <v>4530</v>
      </c>
      <c r="D227" s="34" t="s">
        <v>4526</v>
      </c>
      <c r="E227" s="34" t="s">
        <v>3592</v>
      </c>
      <c r="F227" s="34"/>
      <c r="G227" s="47" t="s">
        <v>64</v>
      </c>
      <c r="H227" s="48">
        <v>2.7345000000000002</v>
      </c>
      <c r="I227" s="139">
        <v>0.25</v>
      </c>
      <c r="J227" s="136">
        <f t="shared" si="8"/>
        <v>2.050875</v>
      </c>
    </row>
    <row r="228" spans="1:10" ht="15.75">
      <c r="A228" s="46">
        <f t="shared" si="7"/>
        <v>224</v>
      </c>
      <c r="B228" s="47" t="s">
        <v>204</v>
      </c>
      <c r="C228" s="34" t="s">
        <v>4531</v>
      </c>
      <c r="D228" s="34" t="s">
        <v>4532</v>
      </c>
      <c r="E228" s="34" t="s">
        <v>3592</v>
      </c>
      <c r="F228" s="34"/>
      <c r="G228" s="47" t="s">
        <v>64</v>
      </c>
      <c r="H228" s="48">
        <v>27.570599999999999</v>
      </c>
      <c r="I228" s="139">
        <v>0.25</v>
      </c>
      <c r="J228" s="136">
        <f t="shared" si="8"/>
        <v>20.677949999999999</v>
      </c>
    </row>
    <row r="229" spans="1:10" ht="15.75">
      <c r="A229" s="46">
        <f t="shared" si="7"/>
        <v>225</v>
      </c>
      <c r="B229" s="47" t="s">
        <v>204</v>
      </c>
      <c r="C229" s="34" t="s">
        <v>4533</v>
      </c>
      <c r="D229" s="34" t="s">
        <v>4534</v>
      </c>
      <c r="E229" s="34" t="s">
        <v>3592</v>
      </c>
      <c r="F229" s="34"/>
      <c r="G229" s="47" t="s">
        <v>64</v>
      </c>
      <c r="H229" s="48">
        <v>10.1959</v>
      </c>
      <c r="I229" s="139">
        <v>0.25</v>
      </c>
      <c r="J229" s="136">
        <f t="shared" si="8"/>
        <v>7.6469249999999995</v>
      </c>
    </row>
    <row r="230" spans="1:10" ht="15.75">
      <c r="A230" s="46">
        <f t="shared" si="7"/>
        <v>226</v>
      </c>
      <c r="B230" s="47" t="s">
        <v>204</v>
      </c>
      <c r="C230" s="34" t="s">
        <v>4535</v>
      </c>
      <c r="D230" s="34" t="s">
        <v>4534</v>
      </c>
      <c r="E230" s="34" t="s">
        <v>3592</v>
      </c>
      <c r="F230" s="34"/>
      <c r="G230" s="47" t="s">
        <v>64</v>
      </c>
      <c r="H230" s="48">
        <v>9.6757000000000009</v>
      </c>
      <c r="I230" s="139">
        <v>0.25</v>
      </c>
      <c r="J230" s="136">
        <f t="shared" si="8"/>
        <v>7.2567750000000011</v>
      </c>
    </row>
    <row r="231" spans="1:10" ht="15.75">
      <c r="A231" s="46">
        <f t="shared" si="7"/>
        <v>227</v>
      </c>
      <c r="B231" s="47" t="s">
        <v>204</v>
      </c>
      <c r="C231" s="34" t="s">
        <v>4536</v>
      </c>
      <c r="D231" s="34" t="s">
        <v>4537</v>
      </c>
      <c r="E231" s="34" t="s">
        <v>3592</v>
      </c>
      <c r="F231" s="34"/>
      <c r="G231" s="47" t="s">
        <v>64</v>
      </c>
      <c r="H231" s="48">
        <v>9.6757000000000009</v>
      </c>
      <c r="I231" s="139">
        <v>0.25</v>
      </c>
      <c r="J231" s="136">
        <f t="shared" si="8"/>
        <v>7.2567750000000011</v>
      </c>
    </row>
    <row r="232" spans="1:10" ht="15.75">
      <c r="A232" s="46">
        <f t="shared" si="7"/>
        <v>228</v>
      </c>
      <c r="B232" s="47" t="s">
        <v>204</v>
      </c>
      <c r="C232" s="34" t="s">
        <v>4538</v>
      </c>
      <c r="D232" s="34" t="s">
        <v>4539</v>
      </c>
      <c r="E232" s="34" t="s">
        <v>3592</v>
      </c>
      <c r="F232" s="34"/>
      <c r="G232" s="47" t="s">
        <v>64</v>
      </c>
      <c r="H232" s="48">
        <v>9.6757000000000009</v>
      </c>
      <c r="I232" s="139">
        <v>0.25</v>
      </c>
      <c r="J232" s="136">
        <f t="shared" si="8"/>
        <v>7.2567750000000011</v>
      </c>
    </row>
    <row r="233" spans="1:10" ht="15.75">
      <c r="A233" s="46">
        <f t="shared" si="7"/>
        <v>229</v>
      </c>
      <c r="B233" s="47" t="s">
        <v>204</v>
      </c>
      <c r="C233" s="34" t="s">
        <v>4540</v>
      </c>
      <c r="D233" s="34" t="s">
        <v>4541</v>
      </c>
      <c r="E233" s="34" t="s">
        <v>3592</v>
      </c>
      <c r="F233" s="34"/>
      <c r="G233" s="47" t="s">
        <v>64</v>
      </c>
      <c r="H233" s="48">
        <v>10.924200000000001</v>
      </c>
      <c r="I233" s="139">
        <v>0.25</v>
      </c>
      <c r="J233" s="136">
        <f t="shared" si="8"/>
        <v>8.193150000000001</v>
      </c>
    </row>
    <row r="234" spans="1:10" ht="15.75">
      <c r="A234" s="46">
        <f t="shared" si="7"/>
        <v>230</v>
      </c>
      <c r="B234" s="47" t="s">
        <v>204</v>
      </c>
      <c r="C234" s="34" t="s">
        <v>4542</v>
      </c>
      <c r="D234" s="34" t="s">
        <v>4543</v>
      </c>
      <c r="E234" s="34" t="s">
        <v>3592</v>
      </c>
      <c r="F234" s="34"/>
      <c r="G234" s="47" t="s">
        <v>64</v>
      </c>
      <c r="H234" s="48">
        <v>10.924200000000001</v>
      </c>
      <c r="I234" s="139">
        <v>0.25</v>
      </c>
      <c r="J234" s="136">
        <f t="shared" si="8"/>
        <v>8.193150000000001</v>
      </c>
    </row>
    <row r="235" spans="1:10" ht="15.75">
      <c r="A235" s="46">
        <f t="shared" si="7"/>
        <v>231</v>
      </c>
      <c r="B235" s="47" t="s">
        <v>204</v>
      </c>
      <c r="C235" s="34" t="s">
        <v>4544</v>
      </c>
      <c r="D235" s="34" t="s">
        <v>4545</v>
      </c>
      <c r="E235" s="34" t="s">
        <v>3592</v>
      </c>
      <c r="F235" s="34"/>
      <c r="G235" s="47" t="s">
        <v>64</v>
      </c>
      <c r="H235" s="48">
        <v>17.508500000000002</v>
      </c>
      <c r="I235" s="139">
        <v>0.25</v>
      </c>
      <c r="J235" s="136">
        <f t="shared" si="8"/>
        <v>13.131375000000002</v>
      </c>
    </row>
    <row r="236" spans="1:10" ht="15.75">
      <c r="A236" s="46">
        <f t="shared" si="7"/>
        <v>232</v>
      </c>
      <c r="B236" s="47" t="s">
        <v>204</v>
      </c>
      <c r="C236" s="34" t="s">
        <v>4546</v>
      </c>
      <c r="D236" s="34" t="s">
        <v>4547</v>
      </c>
      <c r="E236" s="34" t="s">
        <v>3592</v>
      </c>
      <c r="F236" s="34"/>
      <c r="G236" s="47" t="s">
        <v>64</v>
      </c>
      <c r="H236" s="48">
        <v>17.508500000000002</v>
      </c>
      <c r="I236" s="139">
        <v>0.25</v>
      </c>
      <c r="J236" s="136">
        <f t="shared" si="8"/>
        <v>13.131375000000002</v>
      </c>
    </row>
    <row r="237" spans="1:10" ht="15.75">
      <c r="A237" s="46">
        <f t="shared" si="7"/>
        <v>233</v>
      </c>
      <c r="B237" s="47" t="s">
        <v>204</v>
      </c>
      <c r="C237" s="34" t="s">
        <v>4548</v>
      </c>
      <c r="D237" s="34" t="s">
        <v>4549</v>
      </c>
      <c r="E237" s="34" t="s">
        <v>3592</v>
      </c>
      <c r="F237" s="34"/>
      <c r="G237" s="47" t="s">
        <v>64</v>
      </c>
      <c r="H237" s="48">
        <v>17.3249</v>
      </c>
      <c r="I237" s="139">
        <v>0.25</v>
      </c>
      <c r="J237" s="136">
        <f t="shared" si="8"/>
        <v>12.993675</v>
      </c>
    </row>
    <row r="238" spans="1:10" ht="15.75">
      <c r="A238" s="46">
        <f t="shared" si="7"/>
        <v>234</v>
      </c>
      <c r="B238" s="47" t="s">
        <v>204</v>
      </c>
      <c r="C238" s="34" t="s">
        <v>4550</v>
      </c>
      <c r="D238" s="34" t="s">
        <v>4551</v>
      </c>
      <c r="E238" s="34" t="s">
        <v>3592</v>
      </c>
      <c r="F238" s="34"/>
      <c r="G238" s="47" t="s">
        <v>64</v>
      </c>
      <c r="H238" s="48">
        <v>17.3249</v>
      </c>
      <c r="I238" s="139">
        <v>0.25</v>
      </c>
      <c r="J238" s="136">
        <f t="shared" si="8"/>
        <v>12.993675</v>
      </c>
    </row>
    <row r="239" spans="1:10" ht="15.75">
      <c r="A239" s="46">
        <f t="shared" si="7"/>
        <v>235</v>
      </c>
      <c r="B239" s="47" t="s">
        <v>204</v>
      </c>
      <c r="C239" s="34" t="s">
        <v>4552</v>
      </c>
      <c r="D239" s="34" t="s">
        <v>4553</v>
      </c>
      <c r="E239" s="34" t="s">
        <v>3592</v>
      </c>
      <c r="F239" s="34"/>
      <c r="G239" s="47" t="s">
        <v>64</v>
      </c>
      <c r="H239" s="48">
        <v>17.3249</v>
      </c>
      <c r="I239" s="139">
        <v>0.25</v>
      </c>
      <c r="J239" s="136">
        <f t="shared" si="8"/>
        <v>12.993675</v>
      </c>
    </row>
    <row r="240" spans="1:10" ht="15.75">
      <c r="A240" s="46">
        <f t="shared" si="7"/>
        <v>236</v>
      </c>
      <c r="B240" s="47" t="s">
        <v>204</v>
      </c>
      <c r="C240" s="34" t="s">
        <v>4554</v>
      </c>
      <c r="D240" s="34" t="s">
        <v>4555</v>
      </c>
      <c r="E240" s="34" t="s">
        <v>3592</v>
      </c>
      <c r="F240" s="34"/>
      <c r="G240" s="47" t="s">
        <v>64</v>
      </c>
      <c r="H240" s="48">
        <v>17.3249</v>
      </c>
      <c r="I240" s="139">
        <v>0.25</v>
      </c>
      <c r="J240" s="136">
        <f t="shared" si="8"/>
        <v>12.993675</v>
      </c>
    </row>
    <row r="241" spans="1:10" ht="15.75">
      <c r="A241" s="46">
        <f t="shared" si="7"/>
        <v>237</v>
      </c>
      <c r="B241" s="47" t="s">
        <v>204</v>
      </c>
      <c r="C241" s="34" t="s">
        <v>4556</v>
      </c>
      <c r="D241" s="34" t="s">
        <v>4557</v>
      </c>
      <c r="E241" s="34" t="s">
        <v>3592</v>
      </c>
      <c r="F241" s="34"/>
      <c r="G241" s="47" t="s">
        <v>64</v>
      </c>
      <c r="H241" s="48">
        <v>17.3249</v>
      </c>
      <c r="I241" s="139">
        <v>0.25</v>
      </c>
      <c r="J241" s="136">
        <f t="shared" si="8"/>
        <v>12.993675</v>
      </c>
    </row>
    <row r="242" spans="1:10" ht="15.75">
      <c r="A242" s="46">
        <f t="shared" si="7"/>
        <v>238</v>
      </c>
      <c r="B242" s="47" t="s">
        <v>204</v>
      </c>
      <c r="C242" s="34" t="s">
        <v>4558</v>
      </c>
      <c r="D242" s="34" t="s">
        <v>4559</v>
      </c>
      <c r="E242" s="34" t="s">
        <v>3592</v>
      </c>
      <c r="F242" s="34"/>
      <c r="G242" s="47" t="s">
        <v>64</v>
      </c>
      <c r="H242" s="48">
        <v>17.3249</v>
      </c>
      <c r="I242" s="139">
        <v>0.25</v>
      </c>
      <c r="J242" s="136">
        <f t="shared" si="8"/>
        <v>12.993675</v>
      </c>
    </row>
    <row r="243" spans="1:10" ht="15.75">
      <c r="A243" s="46">
        <f t="shared" si="7"/>
        <v>239</v>
      </c>
      <c r="B243" s="47" t="s">
        <v>204</v>
      </c>
      <c r="C243" s="34" t="s">
        <v>4560</v>
      </c>
      <c r="D243" s="34" t="s">
        <v>4561</v>
      </c>
      <c r="E243" s="34" t="s">
        <v>3592</v>
      </c>
      <c r="F243" s="34"/>
      <c r="G243" s="47" t="s">
        <v>64</v>
      </c>
      <c r="H243" s="48">
        <v>17.3249</v>
      </c>
      <c r="I243" s="139">
        <v>0.25</v>
      </c>
      <c r="J243" s="136">
        <f t="shared" si="8"/>
        <v>12.993675</v>
      </c>
    </row>
    <row r="244" spans="1:10" ht="15.75">
      <c r="A244" s="46">
        <f t="shared" si="7"/>
        <v>240</v>
      </c>
      <c r="B244" s="47" t="s">
        <v>204</v>
      </c>
      <c r="C244" s="34" t="s">
        <v>4562</v>
      </c>
      <c r="D244" s="34" t="s">
        <v>4563</v>
      </c>
      <c r="E244" s="34" t="s">
        <v>3592</v>
      </c>
      <c r="F244" s="34"/>
      <c r="G244" s="47" t="s">
        <v>64</v>
      </c>
      <c r="H244" s="48">
        <v>17.3249</v>
      </c>
      <c r="I244" s="139">
        <v>0.25</v>
      </c>
      <c r="J244" s="136">
        <f t="shared" si="8"/>
        <v>12.993675</v>
      </c>
    </row>
    <row r="245" spans="1:10" ht="15.75">
      <c r="A245" s="46">
        <f t="shared" si="7"/>
        <v>241</v>
      </c>
      <c r="B245" s="47" t="s">
        <v>204</v>
      </c>
      <c r="C245" s="34" t="s">
        <v>4564</v>
      </c>
      <c r="D245" s="34" t="s">
        <v>4565</v>
      </c>
      <c r="E245" s="34" t="s">
        <v>3592</v>
      </c>
      <c r="F245" s="34"/>
      <c r="G245" s="47" t="s">
        <v>64</v>
      </c>
      <c r="H245" s="48">
        <v>17.3249</v>
      </c>
      <c r="I245" s="139">
        <v>0.25</v>
      </c>
      <c r="J245" s="136">
        <f t="shared" si="8"/>
        <v>12.993675</v>
      </c>
    </row>
    <row r="246" spans="1:10" ht="15.75">
      <c r="A246" s="46">
        <f t="shared" si="7"/>
        <v>242</v>
      </c>
      <c r="B246" s="47" t="s">
        <v>204</v>
      </c>
      <c r="C246" s="34" t="s">
        <v>4566</v>
      </c>
      <c r="D246" s="34" t="s">
        <v>4567</v>
      </c>
      <c r="E246" s="34" t="s">
        <v>3592</v>
      </c>
      <c r="F246" s="34"/>
      <c r="G246" s="47" t="s">
        <v>64</v>
      </c>
      <c r="H246" s="48">
        <v>16.005500000000001</v>
      </c>
      <c r="I246" s="139">
        <v>0.25</v>
      </c>
      <c r="J246" s="136">
        <f t="shared" si="8"/>
        <v>12.004125000000002</v>
      </c>
    </row>
    <row r="247" spans="1:10" ht="15.75">
      <c r="A247" s="46">
        <f t="shared" si="7"/>
        <v>243</v>
      </c>
      <c r="B247" s="47" t="s">
        <v>204</v>
      </c>
      <c r="C247" s="34" t="s">
        <v>4568</v>
      </c>
      <c r="D247" s="34" t="s">
        <v>4569</v>
      </c>
      <c r="E247" s="34" t="s">
        <v>3592</v>
      </c>
      <c r="F247" s="34"/>
      <c r="G247" s="47" t="s">
        <v>64</v>
      </c>
      <c r="H247" s="48">
        <v>16.005500000000001</v>
      </c>
      <c r="I247" s="139">
        <v>0.25</v>
      </c>
      <c r="J247" s="136">
        <f t="shared" si="8"/>
        <v>12.004125000000002</v>
      </c>
    </row>
    <row r="248" spans="1:10" ht="15.75">
      <c r="A248" s="46">
        <f t="shared" si="7"/>
        <v>244</v>
      </c>
      <c r="B248" s="47" t="s">
        <v>204</v>
      </c>
      <c r="C248" s="34" t="s">
        <v>4570</v>
      </c>
      <c r="D248" s="34" t="s">
        <v>4571</v>
      </c>
      <c r="E248" s="34" t="s">
        <v>3592</v>
      </c>
      <c r="F248" s="34"/>
      <c r="G248" s="47" t="s">
        <v>64</v>
      </c>
      <c r="H248" s="48">
        <v>16.005500000000001</v>
      </c>
      <c r="I248" s="139">
        <v>0.25</v>
      </c>
      <c r="J248" s="136">
        <f t="shared" si="8"/>
        <v>12.004125000000002</v>
      </c>
    </row>
    <row r="249" spans="1:10" ht="15.75">
      <c r="A249" s="46">
        <f t="shared" si="7"/>
        <v>245</v>
      </c>
      <c r="B249" s="47" t="s">
        <v>204</v>
      </c>
      <c r="C249" s="34" t="s">
        <v>4572</v>
      </c>
      <c r="D249" s="34" t="s">
        <v>4573</v>
      </c>
      <c r="E249" s="34" t="s">
        <v>3592</v>
      </c>
      <c r="F249" s="34"/>
      <c r="G249" s="47" t="s">
        <v>64</v>
      </c>
      <c r="H249" s="48">
        <v>16.005500000000001</v>
      </c>
      <c r="I249" s="139">
        <v>0.25</v>
      </c>
      <c r="J249" s="136">
        <f t="shared" si="8"/>
        <v>12.004125000000002</v>
      </c>
    </row>
    <row r="250" spans="1:10" ht="15.75">
      <c r="A250" s="46">
        <f t="shared" si="7"/>
        <v>246</v>
      </c>
      <c r="B250" s="47" t="s">
        <v>204</v>
      </c>
      <c r="C250" s="34" t="s">
        <v>4574</v>
      </c>
      <c r="D250" s="34" t="s">
        <v>4575</v>
      </c>
      <c r="E250" s="34" t="s">
        <v>3592</v>
      </c>
      <c r="F250" s="34"/>
      <c r="G250" s="47" t="s">
        <v>64</v>
      </c>
      <c r="H250" s="48">
        <v>16.005500000000001</v>
      </c>
      <c r="I250" s="139">
        <v>0.25</v>
      </c>
      <c r="J250" s="136">
        <f t="shared" si="8"/>
        <v>12.004125000000002</v>
      </c>
    </row>
    <row r="251" spans="1:10" ht="15.75">
      <c r="A251" s="46">
        <f t="shared" si="7"/>
        <v>247</v>
      </c>
      <c r="B251" s="47" t="s">
        <v>204</v>
      </c>
      <c r="C251" s="34" t="s">
        <v>4576</v>
      </c>
      <c r="D251" s="34" t="s">
        <v>4577</v>
      </c>
      <c r="E251" s="34" t="s">
        <v>3592</v>
      </c>
      <c r="F251" s="34"/>
      <c r="G251" s="47" t="s">
        <v>64</v>
      </c>
      <c r="H251" s="48">
        <v>16.005500000000001</v>
      </c>
      <c r="I251" s="139">
        <v>0.25</v>
      </c>
      <c r="J251" s="136">
        <f t="shared" si="8"/>
        <v>12.004125000000002</v>
      </c>
    </row>
    <row r="252" spans="1:10" ht="15.75">
      <c r="A252" s="46">
        <f t="shared" si="7"/>
        <v>248</v>
      </c>
      <c r="B252" s="47" t="s">
        <v>204</v>
      </c>
      <c r="C252" s="34" t="s">
        <v>4578</v>
      </c>
      <c r="D252" s="34" t="s">
        <v>4579</v>
      </c>
      <c r="E252" s="34" t="s">
        <v>3592</v>
      </c>
      <c r="F252" s="34"/>
      <c r="G252" s="47" t="s">
        <v>64</v>
      </c>
      <c r="H252" s="48">
        <v>16.005500000000001</v>
      </c>
      <c r="I252" s="139">
        <v>0.25</v>
      </c>
      <c r="J252" s="136">
        <f t="shared" si="8"/>
        <v>12.004125000000002</v>
      </c>
    </row>
    <row r="253" spans="1:10" ht="15.75">
      <c r="A253" s="46">
        <f t="shared" si="7"/>
        <v>249</v>
      </c>
      <c r="B253" s="47" t="s">
        <v>204</v>
      </c>
      <c r="C253" s="34" t="s">
        <v>4580</v>
      </c>
      <c r="D253" s="34" t="s">
        <v>4581</v>
      </c>
      <c r="E253" s="34" t="s">
        <v>3592</v>
      </c>
      <c r="F253" s="34"/>
      <c r="G253" s="47" t="s">
        <v>64</v>
      </c>
      <c r="H253" s="48">
        <v>16.005500000000001</v>
      </c>
      <c r="I253" s="139">
        <v>0.25</v>
      </c>
      <c r="J253" s="136">
        <f t="shared" si="8"/>
        <v>12.004125000000002</v>
      </c>
    </row>
    <row r="254" spans="1:10" ht="15.75">
      <c r="A254" s="46">
        <f t="shared" si="7"/>
        <v>250</v>
      </c>
      <c r="B254" s="47" t="s">
        <v>204</v>
      </c>
      <c r="C254" s="34" t="s">
        <v>4582</v>
      </c>
      <c r="D254" s="34" t="s">
        <v>4583</v>
      </c>
      <c r="E254" s="34" t="s">
        <v>3592</v>
      </c>
      <c r="F254" s="34"/>
      <c r="G254" s="47" t="s">
        <v>64</v>
      </c>
      <c r="H254" s="48">
        <v>16.005500000000001</v>
      </c>
      <c r="I254" s="139">
        <v>0.25</v>
      </c>
      <c r="J254" s="136">
        <f t="shared" si="8"/>
        <v>12.004125000000002</v>
      </c>
    </row>
    <row r="255" spans="1:10" ht="15.75">
      <c r="A255" s="46">
        <f t="shared" si="7"/>
        <v>251</v>
      </c>
      <c r="B255" s="47" t="s">
        <v>204</v>
      </c>
      <c r="C255" s="34" t="s">
        <v>4584</v>
      </c>
      <c r="D255" s="34" t="s">
        <v>4585</v>
      </c>
      <c r="E255" s="34" t="s">
        <v>3592</v>
      </c>
      <c r="F255" s="34"/>
      <c r="G255" s="47" t="s">
        <v>64</v>
      </c>
      <c r="H255" s="48">
        <v>65</v>
      </c>
      <c r="I255" s="139">
        <v>0.25</v>
      </c>
      <c r="J255" s="136">
        <f t="shared" si="8"/>
        <v>48.75</v>
      </c>
    </row>
    <row r="256" spans="1:10" ht="15.75">
      <c r="A256" s="46">
        <f t="shared" si="7"/>
        <v>252</v>
      </c>
      <c r="B256" s="47" t="s">
        <v>204</v>
      </c>
      <c r="C256" s="34" t="s">
        <v>4586</v>
      </c>
      <c r="D256" s="34" t="s">
        <v>4585</v>
      </c>
      <c r="E256" s="34" t="s">
        <v>3592</v>
      </c>
      <c r="F256" s="34"/>
      <c r="G256" s="47" t="s">
        <v>64</v>
      </c>
      <c r="H256" s="48">
        <v>65</v>
      </c>
      <c r="I256" s="139">
        <v>0.25</v>
      </c>
      <c r="J256" s="136">
        <f t="shared" si="8"/>
        <v>48.75</v>
      </c>
    </row>
    <row r="257" spans="1:10" ht="15.75">
      <c r="A257" s="46">
        <f t="shared" si="7"/>
        <v>253</v>
      </c>
      <c r="B257" s="47" t="s">
        <v>204</v>
      </c>
      <c r="C257" s="34" t="s">
        <v>4587</v>
      </c>
      <c r="D257" s="34" t="s">
        <v>4588</v>
      </c>
      <c r="E257" s="34" t="s">
        <v>3592</v>
      </c>
      <c r="F257" s="34"/>
      <c r="G257" s="47" t="s">
        <v>64</v>
      </c>
      <c r="H257" s="48">
        <v>117</v>
      </c>
      <c r="I257" s="139">
        <v>0.25</v>
      </c>
      <c r="J257" s="136">
        <f t="shared" si="8"/>
        <v>87.75</v>
      </c>
    </row>
    <row r="258" spans="1:10" ht="15.75">
      <c r="A258" s="46">
        <f t="shared" si="7"/>
        <v>254</v>
      </c>
      <c r="B258" s="47" t="s">
        <v>204</v>
      </c>
      <c r="C258" s="34" t="s">
        <v>4589</v>
      </c>
      <c r="D258" s="34" t="s">
        <v>4588</v>
      </c>
      <c r="E258" s="34" t="s">
        <v>3592</v>
      </c>
      <c r="F258" s="34"/>
      <c r="G258" s="47" t="s">
        <v>64</v>
      </c>
      <c r="H258" s="48">
        <v>117</v>
      </c>
      <c r="I258" s="139">
        <v>0.25</v>
      </c>
      <c r="J258" s="136">
        <f t="shared" si="8"/>
        <v>87.75</v>
      </c>
    </row>
    <row r="259" spans="1:10" ht="15.75">
      <c r="A259" s="46">
        <f t="shared" si="7"/>
        <v>255</v>
      </c>
      <c r="B259" s="47" t="s">
        <v>204</v>
      </c>
      <c r="C259" s="34" t="s">
        <v>4590</v>
      </c>
      <c r="D259" s="34" t="s">
        <v>4591</v>
      </c>
      <c r="E259" s="34" t="s">
        <v>3592</v>
      </c>
      <c r="F259" s="34"/>
      <c r="G259" s="47" t="s">
        <v>64</v>
      </c>
      <c r="H259" s="48">
        <v>234.2</v>
      </c>
      <c r="I259" s="139">
        <v>0.25</v>
      </c>
      <c r="J259" s="136">
        <f t="shared" si="8"/>
        <v>175.64999999999998</v>
      </c>
    </row>
    <row r="260" spans="1:10" ht="15.75">
      <c r="A260" s="46">
        <f t="shared" si="7"/>
        <v>256</v>
      </c>
      <c r="B260" s="47" t="s">
        <v>204</v>
      </c>
      <c r="C260" s="34" t="s">
        <v>4592</v>
      </c>
      <c r="D260" s="34" t="s">
        <v>4593</v>
      </c>
      <c r="E260" s="34" t="s">
        <v>3592</v>
      </c>
      <c r="F260" s="34"/>
      <c r="G260" s="47" t="s">
        <v>64</v>
      </c>
      <c r="H260" s="48">
        <v>234.2</v>
      </c>
      <c r="I260" s="139">
        <v>0.25</v>
      </c>
      <c r="J260" s="136">
        <f t="shared" si="8"/>
        <v>175.64999999999998</v>
      </c>
    </row>
    <row r="261" spans="1:10" ht="15.75">
      <c r="A261" s="46">
        <f t="shared" si="7"/>
        <v>257</v>
      </c>
      <c r="B261" s="47" t="s">
        <v>204</v>
      </c>
      <c r="C261" s="34" t="s">
        <v>4594</v>
      </c>
      <c r="D261" s="34" t="s">
        <v>4595</v>
      </c>
      <c r="E261" s="34" t="s">
        <v>3592</v>
      </c>
      <c r="F261" s="34"/>
      <c r="G261" s="47" t="s">
        <v>64</v>
      </c>
      <c r="H261" s="48">
        <v>429.3</v>
      </c>
      <c r="I261" s="139">
        <v>0.25</v>
      </c>
      <c r="J261" s="136">
        <f t="shared" si="8"/>
        <v>321.97500000000002</v>
      </c>
    </row>
    <row r="262" spans="1:10" ht="15.75">
      <c r="A262" s="46">
        <f t="shared" si="7"/>
        <v>258</v>
      </c>
      <c r="B262" s="47" t="s">
        <v>204</v>
      </c>
      <c r="C262" s="34" t="s">
        <v>4596</v>
      </c>
      <c r="D262" s="34" t="s">
        <v>4597</v>
      </c>
      <c r="E262" s="34" t="s">
        <v>3592</v>
      </c>
      <c r="F262" s="34"/>
      <c r="G262" s="47" t="s">
        <v>64</v>
      </c>
      <c r="H262" s="48">
        <v>468.3</v>
      </c>
      <c r="I262" s="139">
        <v>0.25</v>
      </c>
      <c r="J262" s="136">
        <f t="shared" si="8"/>
        <v>351.22500000000002</v>
      </c>
    </row>
    <row r="263" spans="1:10" ht="15.75">
      <c r="A263" s="46">
        <f t="shared" ref="A263:A326" si="9">A262+1</f>
        <v>259</v>
      </c>
      <c r="B263" s="47" t="s">
        <v>204</v>
      </c>
      <c r="C263" s="34" t="s">
        <v>4598</v>
      </c>
      <c r="D263" s="34" t="s">
        <v>4593</v>
      </c>
      <c r="E263" s="34" t="s">
        <v>3592</v>
      </c>
      <c r="F263" s="34"/>
      <c r="G263" s="47" t="s">
        <v>64</v>
      </c>
      <c r="H263" s="48">
        <v>468.3</v>
      </c>
      <c r="I263" s="139">
        <v>0.25</v>
      </c>
      <c r="J263" s="136">
        <f t="shared" si="8"/>
        <v>351.22500000000002</v>
      </c>
    </row>
    <row r="264" spans="1:10" ht="15.75">
      <c r="A264" s="46">
        <f t="shared" si="9"/>
        <v>260</v>
      </c>
      <c r="B264" s="47" t="s">
        <v>204</v>
      </c>
      <c r="C264" s="34" t="s">
        <v>4599</v>
      </c>
      <c r="D264" s="34" t="s">
        <v>4600</v>
      </c>
      <c r="E264" s="34" t="s">
        <v>3592</v>
      </c>
      <c r="F264" s="34"/>
      <c r="G264" s="47" t="s">
        <v>64</v>
      </c>
      <c r="H264" s="48">
        <v>858.6</v>
      </c>
      <c r="I264" s="139">
        <v>0.25</v>
      </c>
      <c r="J264" s="136">
        <f t="shared" si="8"/>
        <v>643.95000000000005</v>
      </c>
    </row>
    <row r="265" spans="1:10" ht="15.75">
      <c r="A265" s="46">
        <f t="shared" si="9"/>
        <v>261</v>
      </c>
      <c r="B265" s="47" t="s">
        <v>204</v>
      </c>
      <c r="C265" s="34" t="s">
        <v>4601</v>
      </c>
      <c r="D265" s="34" t="s">
        <v>4602</v>
      </c>
      <c r="E265" s="34" t="s">
        <v>3592</v>
      </c>
      <c r="F265" s="34"/>
      <c r="G265" s="47" t="s">
        <v>64</v>
      </c>
      <c r="H265" s="48">
        <v>74.25</v>
      </c>
      <c r="I265" s="139">
        <v>0.25</v>
      </c>
      <c r="J265" s="136">
        <f t="shared" si="8"/>
        <v>55.6875</v>
      </c>
    </row>
    <row r="266" spans="1:10" ht="15.75">
      <c r="A266" s="46">
        <f t="shared" si="9"/>
        <v>262</v>
      </c>
      <c r="B266" s="47" t="s">
        <v>204</v>
      </c>
      <c r="C266" s="34" t="s">
        <v>4603</v>
      </c>
      <c r="D266" s="34" t="s">
        <v>4604</v>
      </c>
      <c r="E266" s="34" t="s">
        <v>3592</v>
      </c>
      <c r="F266" s="34"/>
      <c r="G266" s="47" t="s">
        <v>64</v>
      </c>
      <c r="H266" s="48">
        <v>426.2</v>
      </c>
      <c r="I266" s="139">
        <v>0.25</v>
      </c>
      <c r="J266" s="136">
        <f t="shared" si="8"/>
        <v>319.64999999999998</v>
      </c>
    </row>
    <row r="267" spans="1:10" ht="15.75">
      <c r="A267" s="46">
        <f t="shared" si="9"/>
        <v>263</v>
      </c>
      <c r="B267" s="47" t="s">
        <v>204</v>
      </c>
      <c r="C267" s="34" t="s">
        <v>4605</v>
      </c>
      <c r="D267" s="34" t="s">
        <v>4606</v>
      </c>
      <c r="E267" s="34" t="s">
        <v>3592</v>
      </c>
      <c r="F267" s="34"/>
      <c r="G267" s="47" t="s">
        <v>64</v>
      </c>
      <c r="H267" s="48">
        <v>816.5</v>
      </c>
      <c r="I267" s="139">
        <v>0.25</v>
      </c>
      <c r="J267" s="136">
        <f t="shared" si="8"/>
        <v>612.375</v>
      </c>
    </row>
    <row r="268" spans="1:10" ht="15.75">
      <c r="A268" s="46">
        <f t="shared" si="9"/>
        <v>264</v>
      </c>
      <c r="B268" s="47" t="s">
        <v>204</v>
      </c>
      <c r="C268" s="34" t="s">
        <v>4607</v>
      </c>
      <c r="D268" s="34" t="s">
        <v>4608</v>
      </c>
      <c r="E268" s="34" t="s">
        <v>3592</v>
      </c>
      <c r="F268" s="34"/>
      <c r="G268" s="47" t="s">
        <v>64</v>
      </c>
      <c r="H268" s="48">
        <v>134.93</v>
      </c>
      <c r="I268" s="139">
        <v>0.25</v>
      </c>
      <c r="J268" s="136">
        <f t="shared" si="8"/>
        <v>101.19750000000001</v>
      </c>
    </row>
    <row r="269" spans="1:10" ht="15.75">
      <c r="A269" s="46">
        <f t="shared" si="9"/>
        <v>265</v>
      </c>
      <c r="B269" s="47" t="s">
        <v>204</v>
      </c>
      <c r="C269" s="34" t="s">
        <v>4609</v>
      </c>
      <c r="D269" s="34" t="s">
        <v>4610</v>
      </c>
      <c r="E269" s="34" t="s">
        <v>3592</v>
      </c>
      <c r="F269" s="34"/>
      <c r="G269" s="47" t="s">
        <v>64</v>
      </c>
      <c r="H269" s="48">
        <v>9.7850000000000001</v>
      </c>
      <c r="I269" s="139">
        <v>0.25</v>
      </c>
      <c r="J269" s="136">
        <f t="shared" si="8"/>
        <v>7.3387500000000001</v>
      </c>
    </row>
    <row r="270" spans="1:10" ht="15.75">
      <c r="A270" s="46">
        <f t="shared" si="9"/>
        <v>266</v>
      </c>
      <c r="B270" s="47" t="s">
        <v>204</v>
      </c>
      <c r="C270" s="34" t="s">
        <v>4611</v>
      </c>
      <c r="D270" s="34" t="s">
        <v>4612</v>
      </c>
      <c r="E270" s="34" t="s">
        <v>3592</v>
      </c>
      <c r="F270" s="34"/>
      <c r="G270" s="47" t="s">
        <v>64</v>
      </c>
      <c r="H270" s="48">
        <v>2.601</v>
      </c>
      <c r="I270" s="139">
        <v>0.25</v>
      </c>
      <c r="J270" s="136">
        <f t="shared" si="8"/>
        <v>1.95075</v>
      </c>
    </row>
    <row r="271" spans="1:10" ht="15.75">
      <c r="A271" s="46">
        <f t="shared" si="9"/>
        <v>267</v>
      </c>
      <c r="B271" s="47" t="s">
        <v>204</v>
      </c>
      <c r="C271" s="34" t="s">
        <v>4613</v>
      </c>
      <c r="D271" s="34" t="s">
        <v>4614</v>
      </c>
      <c r="E271" s="34" t="s">
        <v>3592</v>
      </c>
      <c r="F271" s="34"/>
      <c r="G271" s="47" t="s">
        <v>64</v>
      </c>
      <c r="H271" s="48">
        <v>2.601</v>
      </c>
      <c r="I271" s="139">
        <v>0.25</v>
      </c>
      <c r="J271" s="136">
        <f t="shared" si="8"/>
        <v>1.95075</v>
      </c>
    </row>
    <row r="272" spans="1:10" ht="15.75">
      <c r="A272" s="46">
        <f t="shared" si="9"/>
        <v>268</v>
      </c>
      <c r="B272" s="47" t="s">
        <v>204</v>
      </c>
      <c r="C272" s="34" t="s">
        <v>4615</v>
      </c>
      <c r="D272" s="34" t="s">
        <v>4616</v>
      </c>
      <c r="E272" s="34" t="s">
        <v>3592</v>
      </c>
      <c r="F272" s="34"/>
      <c r="G272" s="47" t="s">
        <v>64</v>
      </c>
      <c r="H272" s="48">
        <v>2.601</v>
      </c>
      <c r="I272" s="139">
        <v>0.25</v>
      </c>
      <c r="J272" s="136">
        <f t="shared" si="8"/>
        <v>1.95075</v>
      </c>
    </row>
    <row r="273" spans="1:10" ht="15.75">
      <c r="A273" s="46">
        <f t="shared" si="9"/>
        <v>269</v>
      </c>
      <c r="B273" s="47" t="s">
        <v>204</v>
      </c>
      <c r="C273" s="34" t="s">
        <v>4617</v>
      </c>
      <c r="D273" s="34" t="s">
        <v>4618</v>
      </c>
      <c r="E273" s="34" t="s">
        <v>3592</v>
      </c>
      <c r="F273" s="34"/>
      <c r="G273" s="47" t="s">
        <v>64</v>
      </c>
      <c r="H273" s="48">
        <v>2.601</v>
      </c>
      <c r="I273" s="139">
        <v>0.25</v>
      </c>
      <c r="J273" s="136">
        <f t="shared" si="8"/>
        <v>1.95075</v>
      </c>
    </row>
    <row r="274" spans="1:10" ht="15.75">
      <c r="A274" s="46">
        <f t="shared" si="9"/>
        <v>270</v>
      </c>
      <c r="B274" s="47" t="s">
        <v>204</v>
      </c>
      <c r="C274" s="34" t="s">
        <v>4619</v>
      </c>
      <c r="D274" s="34" t="s">
        <v>4620</v>
      </c>
      <c r="E274" s="34" t="s">
        <v>3592</v>
      </c>
      <c r="F274" s="34"/>
      <c r="G274" s="47" t="s">
        <v>64</v>
      </c>
      <c r="H274" s="48">
        <v>2.601</v>
      </c>
      <c r="I274" s="139">
        <v>0.25</v>
      </c>
      <c r="J274" s="136">
        <f t="shared" ref="J274:J337" si="10">H274*(1-I274)</f>
        <v>1.95075</v>
      </c>
    </row>
    <row r="275" spans="1:10" ht="15.75">
      <c r="A275" s="46">
        <f t="shared" si="9"/>
        <v>271</v>
      </c>
      <c r="B275" s="47" t="s">
        <v>204</v>
      </c>
      <c r="C275" s="34" t="s">
        <v>4621</v>
      </c>
      <c r="D275" s="34" t="s">
        <v>4622</v>
      </c>
      <c r="E275" s="34" t="s">
        <v>3592</v>
      </c>
      <c r="F275" s="34"/>
      <c r="G275" s="47" t="s">
        <v>64</v>
      </c>
      <c r="H275" s="48">
        <v>3.9015</v>
      </c>
      <c r="I275" s="139">
        <v>0.25</v>
      </c>
      <c r="J275" s="136">
        <f t="shared" si="10"/>
        <v>2.9261249999999999</v>
      </c>
    </row>
    <row r="276" spans="1:10" ht="15.75">
      <c r="A276" s="46">
        <f t="shared" si="9"/>
        <v>272</v>
      </c>
      <c r="B276" s="47" t="s">
        <v>204</v>
      </c>
      <c r="C276" s="34" t="s">
        <v>4623</v>
      </c>
      <c r="D276" s="34" t="s">
        <v>4624</v>
      </c>
      <c r="E276" s="34" t="s">
        <v>3592</v>
      </c>
      <c r="F276" s="34"/>
      <c r="G276" s="47" t="s">
        <v>64</v>
      </c>
      <c r="H276" s="48">
        <v>3.9015</v>
      </c>
      <c r="I276" s="139">
        <v>0.25</v>
      </c>
      <c r="J276" s="136">
        <f t="shared" si="10"/>
        <v>2.9261249999999999</v>
      </c>
    </row>
    <row r="277" spans="1:10" ht="15.75">
      <c r="A277" s="46">
        <f t="shared" si="9"/>
        <v>273</v>
      </c>
      <c r="B277" s="47" t="s">
        <v>204</v>
      </c>
      <c r="C277" s="34" t="s">
        <v>4625</v>
      </c>
      <c r="D277" s="34" t="s">
        <v>4626</v>
      </c>
      <c r="E277" s="34" t="s">
        <v>3592</v>
      </c>
      <c r="F277" s="34"/>
      <c r="G277" s="47" t="s">
        <v>64</v>
      </c>
      <c r="H277" s="48">
        <v>200.67840000000001</v>
      </c>
      <c r="I277" s="139">
        <v>0.25</v>
      </c>
      <c r="J277" s="136">
        <f t="shared" si="10"/>
        <v>150.50880000000001</v>
      </c>
    </row>
    <row r="278" spans="1:10" ht="15.75">
      <c r="A278" s="46">
        <f t="shared" si="9"/>
        <v>274</v>
      </c>
      <c r="B278" s="47" t="s">
        <v>204</v>
      </c>
      <c r="C278" s="34" t="s">
        <v>4627</v>
      </c>
      <c r="D278" s="34" t="s">
        <v>4628</v>
      </c>
      <c r="E278" s="34" t="s">
        <v>3592</v>
      </c>
      <c r="F278" s="34"/>
      <c r="G278" s="47" t="s">
        <v>64</v>
      </c>
      <c r="H278" s="48">
        <v>200.67840000000001</v>
      </c>
      <c r="I278" s="139">
        <v>0.25</v>
      </c>
      <c r="J278" s="136">
        <f t="shared" si="10"/>
        <v>150.50880000000001</v>
      </c>
    </row>
    <row r="279" spans="1:10" ht="15.75">
      <c r="A279" s="46">
        <f t="shared" si="9"/>
        <v>275</v>
      </c>
      <c r="B279" s="47" t="s">
        <v>204</v>
      </c>
      <c r="C279" s="34" t="s">
        <v>4629</v>
      </c>
      <c r="D279" s="34" t="s">
        <v>4630</v>
      </c>
      <c r="E279" s="34" t="s">
        <v>3592</v>
      </c>
      <c r="F279" s="34"/>
      <c r="G279" s="47" t="s">
        <v>64</v>
      </c>
      <c r="H279" s="48">
        <v>200.67840000000001</v>
      </c>
      <c r="I279" s="139">
        <v>0.25</v>
      </c>
      <c r="J279" s="136">
        <f t="shared" si="10"/>
        <v>150.50880000000001</v>
      </c>
    </row>
    <row r="280" spans="1:10" ht="15.75">
      <c r="A280" s="46">
        <f t="shared" si="9"/>
        <v>276</v>
      </c>
      <c r="B280" s="47" t="s">
        <v>204</v>
      </c>
      <c r="C280" s="34" t="s">
        <v>4631</v>
      </c>
      <c r="D280" s="34" t="s">
        <v>4632</v>
      </c>
      <c r="E280" s="34" t="s">
        <v>3592</v>
      </c>
      <c r="F280" s="34"/>
      <c r="G280" s="47" t="s">
        <v>64</v>
      </c>
      <c r="H280" s="48">
        <v>200.67840000000001</v>
      </c>
      <c r="I280" s="139">
        <v>0.25</v>
      </c>
      <c r="J280" s="136">
        <f t="shared" si="10"/>
        <v>150.50880000000001</v>
      </c>
    </row>
    <row r="281" spans="1:10" ht="15.75">
      <c r="A281" s="46">
        <f t="shared" si="9"/>
        <v>277</v>
      </c>
      <c r="B281" s="47" t="s">
        <v>204</v>
      </c>
      <c r="C281" s="34" t="s">
        <v>4633</v>
      </c>
      <c r="D281" s="34" t="s">
        <v>4634</v>
      </c>
      <c r="E281" s="34" t="s">
        <v>3592</v>
      </c>
      <c r="F281" s="34"/>
      <c r="G281" s="47" t="s">
        <v>64</v>
      </c>
      <c r="H281" s="48">
        <v>200.67840000000001</v>
      </c>
      <c r="I281" s="139">
        <v>0.25</v>
      </c>
      <c r="J281" s="136">
        <f t="shared" si="10"/>
        <v>150.50880000000001</v>
      </c>
    </row>
    <row r="282" spans="1:10" ht="15.75">
      <c r="A282" s="46">
        <f t="shared" si="9"/>
        <v>278</v>
      </c>
      <c r="B282" s="47" t="s">
        <v>204</v>
      </c>
      <c r="C282" s="34" t="s">
        <v>4635</v>
      </c>
      <c r="D282" s="34" t="s">
        <v>4636</v>
      </c>
      <c r="E282" s="34" t="s">
        <v>3592</v>
      </c>
      <c r="F282" s="34"/>
      <c r="G282" s="47" t="s">
        <v>64</v>
      </c>
      <c r="H282" s="48">
        <v>200.67840000000001</v>
      </c>
      <c r="I282" s="139">
        <v>0.25</v>
      </c>
      <c r="J282" s="136">
        <f t="shared" si="10"/>
        <v>150.50880000000001</v>
      </c>
    </row>
    <row r="283" spans="1:10" ht="15.75">
      <c r="A283" s="46">
        <f t="shared" si="9"/>
        <v>279</v>
      </c>
      <c r="B283" s="47" t="s">
        <v>204</v>
      </c>
      <c r="C283" s="34" t="s">
        <v>4637</v>
      </c>
      <c r="D283" s="34" t="s">
        <v>4638</v>
      </c>
      <c r="E283" s="34" t="s">
        <v>3592</v>
      </c>
      <c r="F283" s="34"/>
      <c r="G283" s="47" t="s">
        <v>64</v>
      </c>
      <c r="H283" s="48">
        <v>2.601</v>
      </c>
      <c r="I283" s="139">
        <v>0.25</v>
      </c>
      <c r="J283" s="136">
        <f t="shared" si="10"/>
        <v>1.95075</v>
      </c>
    </row>
    <row r="284" spans="1:10" ht="15.75">
      <c r="A284" s="46">
        <f t="shared" si="9"/>
        <v>280</v>
      </c>
      <c r="B284" s="47" t="s">
        <v>204</v>
      </c>
      <c r="C284" s="34" t="s">
        <v>4639</v>
      </c>
      <c r="D284" s="34" t="s">
        <v>4640</v>
      </c>
      <c r="E284" s="34" t="s">
        <v>3592</v>
      </c>
      <c r="F284" s="34"/>
      <c r="G284" s="47" t="s">
        <v>64</v>
      </c>
      <c r="H284" s="48">
        <v>2.601</v>
      </c>
      <c r="I284" s="139">
        <v>0.25</v>
      </c>
      <c r="J284" s="136">
        <f t="shared" si="10"/>
        <v>1.95075</v>
      </c>
    </row>
    <row r="285" spans="1:10" ht="15.75">
      <c r="A285" s="46">
        <f t="shared" si="9"/>
        <v>281</v>
      </c>
      <c r="B285" s="47" t="s">
        <v>204</v>
      </c>
      <c r="C285" s="34" t="s">
        <v>4641</v>
      </c>
      <c r="D285" s="34" t="s">
        <v>4642</v>
      </c>
      <c r="E285" s="34" t="s">
        <v>3592</v>
      </c>
      <c r="F285" s="34"/>
      <c r="G285" s="47" t="s">
        <v>64</v>
      </c>
      <c r="H285" s="48">
        <v>3.9015</v>
      </c>
      <c r="I285" s="139">
        <v>0.25</v>
      </c>
      <c r="J285" s="136">
        <f t="shared" si="10"/>
        <v>2.9261249999999999</v>
      </c>
    </row>
    <row r="286" spans="1:10" ht="15.75">
      <c r="A286" s="46">
        <f t="shared" si="9"/>
        <v>282</v>
      </c>
      <c r="B286" s="47" t="s">
        <v>204</v>
      </c>
      <c r="C286" s="34" t="s">
        <v>4643</v>
      </c>
      <c r="D286" s="34" t="s">
        <v>4644</v>
      </c>
      <c r="E286" s="34" t="s">
        <v>3592</v>
      </c>
      <c r="F286" s="34"/>
      <c r="G286" s="47" t="s">
        <v>64</v>
      </c>
      <c r="H286" s="48">
        <v>176.13</v>
      </c>
      <c r="I286" s="139">
        <v>0.25</v>
      </c>
      <c r="J286" s="136">
        <f t="shared" si="10"/>
        <v>132.0975</v>
      </c>
    </row>
    <row r="287" spans="1:10" ht="15.75">
      <c r="A287" s="46">
        <f t="shared" si="9"/>
        <v>283</v>
      </c>
      <c r="B287" s="47" t="s">
        <v>204</v>
      </c>
      <c r="C287" s="34" t="s">
        <v>4645</v>
      </c>
      <c r="D287" s="34" t="s">
        <v>4644</v>
      </c>
      <c r="E287" s="34" t="s">
        <v>3592</v>
      </c>
      <c r="F287" s="34"/>
      <c r="G287" s="47" t="s">
        <v>64</v>
      </c>
      <c r="H287" s="48">
        <v>180.76499999999999</v>
      </c>
      <c r="I287" s="139">
        <v>0.25</v>
      </c>
      <c r="J287" s="136">
        <f t="shared" si="10"/>
        <v>135.57374999999999</v>
      </c>
    </row>
    <row r="288" spans="1:10" ht="15.75">
      <c r="A288" s="46">
        <f t="shared" si="9"/>
        <v>284</v>
      </c>
      <c r="B288" s="47" t="s">
        <v>204</v>
      </c>
      <c r="C288" s="34" t="s">
        <v>4646</v>
      </c>
      <c r="D288" s="34" t="s">
        <v>4647</v>
      </c>
      <c r="E288" s="34" t="s">
        <v>3592</v>
      </c>
      <c r="F288" s="34"/>
      <c r="G288" s="47" t="s">
        <v>64</v>
      </c>
      <c r="H288" s="48">
        <v>199.30500000000001</v>
      </c>
      <c r="I288" s="139">
        <v>0.25</v>
      </c>
      <c r="J288" s="136">
        <f t="shared" si="10"/>
        <v>149.47874999999999</v>
      </c>
    </row>
    <row r="289" spans="1:10" ht="15.75">
      <c r="A289" s="46">
        <f t="shared" si="9"/>
        <v>285</v>
      </c>
      <c r="B289" s="47" t="s">
        <v>204</v>
      </c>
      <c r="C289" s="34" t="s">
        <v>4648</v>
      </c>
      <c r="D289" s="34" t="s">
        <v>4649</v>
      </c>
      <c r="E289" s="34" t="s">
        <v>3592</v>
      </c>
      <c r="F289" s="34"/>
      <c r="G289" s="47" t="s">
        <v>64</v>
      </c>
      <c r="H289" s="48">
        <v>0.34329999999999999</v>
      </c>
      <c r="I289" s="139">
        <v>0.25</v>
      </c>
      <c r="J289" s="136">
        <f t="shared" si="10"/>
        <v>0.25747500000000001</v>
      </c>
    </row>
    <row r="290" spans="1:10" ht="15.75">
      <c r="A290" s="46">
        <f t="shared" si="9"/>
        <v>286</v>
      </c>
      <c r="B290" s="47" t="s">
        <v>204</v>
      </c>
      <c r="C290" s="34" t="s">
        <v>4650</v>
      </c>
      <c r="D290" s="34" t="s">
        <v>4651</v>
      </c>
      <c r="E290" s="34" t="s">
        <v>3592</v>
      </c>
      <c r="F290" s="34"/>
      <c r="G290" s="47" t="s">
        <v>64</v>
      </c>
      <c r="H290" s="48">
        <v>9.6757000000000009</v>
      </c>
      <c r="I290" s="139">
        <v>0.25</v>
      </c>
      <c r="J290" s="136">
        <f t="shared" si="10"/>
        <v>7.2567750000000011</v>
      </c>
    </row>
    <row r="291" spans="1:10" ht="15.75">
      <c r="A291" s="46">
        <f t="shared" si="9"/>
        <v>287</v>
      </c>
      <c r="B291" s="47" t="s">
        <v>204</v>
      </c>
      <c r="C291" s="34" t="s">
        <v>4652</v>
      </c>
      <c r="D291" s="34" t="s">
        <v>4653</v>
      </c>
      <c r="E291" s="34" t="s">
        <v>3592</v>
      </c>
      <c r="F291" s="34"/>
      <c r="G291" s="47" t="s">
        <v>64</v>
      </c>
      <c r="H291" s="48">
        <v>9.6757000000000009</v>
      </c>
      <c r="I291" s="139">
        <v>0.25</v>
      </c>
      <c r="J291" s="136">
        <f t="shared" si="10"/>
        <v>7.2567750000000011</v>
      </c>
    </row>
    <row r="292" spans="1:10" ht="15.75">
      <c r="A292" s="46">
        <f t="shared" si="9"/>
        <v>288</v>
      </c>
      <c r="B292" s="47" t="s">
        <v>204</v>
      </c>
      <c r="C292" s="34" t="s">
        <v>4654</v>
      </c>
      <c r="D292" s="34" t="s">
        <v>4655</v>
      </c>
      <c r="E292" s="34" t="s">
        <v>3592</v>
      </c>
      <c r="F292" s="34"/>
      <c r="G292" s="47" t="s">
        <v>64</v>
      </c>
      <c r="H292" s="48">
        <v>10.924200000000001</v>
      </c>
      <c r="I292" s="139">
        <v>0.25</v>
      </c>
      <c r="J292" s="136">
        <f t="shared" si="10"/>
        <v>8.193150000000001</v>
      </c>
    </row>
    <row r="293" spans="1:10" ht="15.75">
      <c r="A293" s="46">
        <f t="shared" si="9"/>
        <v>289</v>
      </c>
      <c r="B293" s="47" t="s">
        <v>204</v>
      </c>
      <c r="C293" s="34" t="s">
        <v>4656</v>
      </c>
      <c r="D293" s="34" t="s">
        <v>4657</v>
      </c>
      <c r="E293" s="34" t="s">
        <v>3592</v>
      </c>
      <c r="F293" s="34"/>
      <c r="G293" s="47" t="s">
        <v>64</v>
      </c>
      <c r="H293" s="48">
        <v>10.924200000000001</v>
      </c>
      <c r="I293" s="139">
        <v>0.25</v>
      </c>
      <c r="J293" s="136">
        <f t="shared" si="10"/>
        <v>8.193150000000001</v>
      </c>
    </row>
    <row r="294" spans="1:10" ht="15.75">
      <c r="A294" s="46">
        <f t="shared" si="9"/>
        <v>290</v>
      </c>
      <c r="B294" s="47" t="s">
        <v>204</v>
      </c>
      <c r="C294" s="34" t="s">
        <v>4658</v>
      </c>
      <c r="D294" s="34" t="s">
        <v>4659</v>
      </c>
      <c r="E294" s="34" t="s">
        <v>3592</v>
      </c>
      <c r="F294" s="34"/>
      <c r="G294" s="47" t="s">
        <v>64</v>
      </c>
      <c r="H294" s="48">
        <v>24.761500000000002</v>
      </c>
      <c r="I294" s="139">
        <v>0.25</v>
      </c>
      <c r="J294" s="136">
        <f t="shared" si="10"/>
        <v>18.571125000000002</v>
      </c>
    </row>
    <row r="295" spans="1:10" ht="15.75">
      <c r="A295" s="46">
        <f t="shared" si="9"/>
        <v>291</v>
      </c>
      <c r="B295" s="47" t="s">
        <v>204</v>
      </c>
      <c r="C295" s="34" t="s">
        <v>4660</v>
      </c>
      <c r="D295" s="34" t="s">
        <v>4661</v>
      </c>
      <c r="E295" s="34" t="s">
        <v>3592</v>
      </c>
      <c r="F295" s="34"/>
      <c r="G295" s="47" t="s">
        <v>64</v>
      </c>
      <c r="H295" s="48">
        <v>6.0423</v>
      </c>
      <c r="I295" s="139">
        <v>0.25</v>
      </c>
      <c r="J295" s="136">
        <f t="shared" si="10"/>
        <v>4.5317249999999998</v>
      </c>
    </row>
    <row r="296" spans="1:10" ht="15.75">
      <c r="A296" s="46">
        <f t="shared" si="9"/>
        <v>292</v>
      </c>
      <c r="B296" s="47" t="s">
        <v>204</v>
      </c>
      <c r="C296" s="34" t="s">
        <v>4662</v>
      </c>
      <c r="D296" s="34" t="s">
        <v>4661</v>
      </c>
      <c r="E296" s="34" t="s">
        <v>3592</v>
      </c>
      <c r="F296" s="34"/>
      <c r="G296" s="47" t="s">
        <v>64</v>
      </c>
      <c r="H296" s="48">
        <v>6.2226999999999997</v>
      </c>
      <c r="I296" s="139">
        <v>0.25</v>
      </c>
      <c r="J296" s="136">
        <f t="shared" si="10"/>
        <v>4.6670249999999998</v>
      </c>
    </row>
    <row r="297" spans="1:10" ht="15.75">
      <c r="A297" s="46">
        <f t="shared" si="9"/>
        <v>293</v>
      </c>
      <c r="B297" s="47" t="s">
        <v>204</v>
      </c>
      <c r="C297" s="34" t="s">
        <v>4663</v>
      </c>
      <c r="D297" s="34" t="s">
        <v>4661</v>
      </c>
      <c r="E297" s="34" t="s">
        <v>3592</v>
      </c>
      <c r="F297" s="34"/>
      <c r="G297" s="47" t="s">
        <v>64</v>
      </c>
      <c r="H297" s="48">
        <v>6.0423</v>
      </c>
      <c r="I297" s="139">
        <v>0.25</v>
      </c>
      <c r="J297" s="136">
        <f t="shared" si="10"/>
        <v>4.5317249999999998</v>
      </c>
    </row>
    <row r="298" spans="1:10" ht="15.75">
      <c r="A298" s="46">
        <f t="shared" si="9"/>
        <v>294</v>
      </c>
      <c r="B298" s="47" t="s">
        <v>204</v>
      </c>
      <c r="C298" s="34" t="s">
        <v>4664</v>
      </c>
      <c r="D298" s="34" t="s">
        <v>4665</v>
      </c>
      <c r="E298" s="34" t="s">
        <v>3592</v>
      </c>
      <c r="F298" s="34"/>
      <c r="G298" s="47" t="s">
        <v>64</v>
      </c>
      <c r="H298" s="48">
        <v>8.2088000000000001</v>
      </c>
      <c r="I298" s="139">
        <v>0.25</v>
      </c>
      <c r="J298" s="136">
        <f t="shared" si="10"/>
        <v>6.1566000000000001</v>
      </c>
    </row>
    <row r="299" spans="1:10" ht="15.75">
      <c r="A299" s="46">
        <f t="shared" si="9"/>
        <v>295</v>
      </c>
      <c r="B299" s="47" t="s">
        <v>204</v>
      </c>
      <c r="C299" s="34" t="s">
        <v>4666</v>
      </c>
      <c r="D299" s="34" t="s">
        <v>4661</v>
      </c>
      <c r="E299" s="34" t="s">
        <v>3592</v>
      </c>
      <c r="F299" s="34"/>
      <c r="G299" s="47" t="s">
        <v>64</v>
      </c>
      <c r="H299" s="48">
        <v>6.0423</v>
      </c>
      <c r="I299" s="139">
        <v>0.25</v>
      </c>
      <c r="J299" s="136">
        <f t="shared" si="10"/>
        <v>4.5317249999999998</v>
      </c>
    </row>
    <row r="300" spans="1:10" ht="15.75">
      <c r="A300" s="46">
        <f t="shared" si="9"/>
        <v>296</v>
      </c>
      <c r="B300" s="47" t="s">
        <v>204</v>
      </c>
      <c r="C300" s="34" t="s">
        <v>4667</v>
      </c>
      <c r="D300" s="34" t="s">
        <v>4661</v>
      </c>
      <c r="E300" s="34" t="s">
        <v>3592</v>
      </c>
      <c r="F300" s="34"/>
      <c r="G300" s="47" t="s">
        <v>64</v>
      </c>
      <c r="H300" s="48">
        <v>6.2226999999999997</v>
      </c>
      <c r="I300" s="139">
        <v>0.25</v>
      </c>
      <c r="J300" s="136">
        <f t="shared" si="10"/>
        <v>4.6670249999999998</v>
      </c>
    </row>
    <row r="301" spans="1:10" ht="15.75">
      <c r="A301" s="46">
        <f t="shared" si="9"/>
        <v>297</v>
      </c>
      <c r="B301" s="47" t="s">
        <v>204</v>
      </c>
      <c r="C301" s="34" t="s">
        <v>4668</v>
      </c>
      <c r="D301" s="34" t="s">
        <v>4661</v>
      </c>
      <c r="E301" s="34" t="s">
        <v>3592</v>
      </c>
      <c r="F301" s="34"/>
      <c r="G301" s="47" t="s">
        <v>64</v>
      </c>
      <c r="H301" s="48">
        <v>6.0423</v>
      </c>
      <c r="I301" s="139">
        <v>0.25</v>
      </c>
      <c r="J301" s="136">
        <f t="shared" si="10"/>
        <v>4.5317249999999998</v>
      </c>
    </row>
    <row r="302" spans="1:10" ht="15.75">
      <c r="A302" s="46">
        <f t="shared" si="9"/>
        <v>298</v>
      </c>
      <c r="B302" s="47" t="s">
        <v>204</v>
      </c>
      <c r="C302" s="34" t="s">
        <v>4669</v>
      </c>
      <c r="D302" s="34" t="s">
        <v>4665</v>
      </c>
      <c r="E302" s="34" t="s">
        <v>3592</v>
      </c>
      <c r="F302" s="34"/>
      <c r="G302" s="47" t="s">
        <v>64</v>
      </c>
      <c r="H302" s="48">
        <v>8.2088000000000001</v>
      </c>
      <c r="I302" s="139">
        <v>0.25</v>
      </c>
      <c r="J302" s="136">
        <f t="shared" si="10"/>
        <v>6.1566000000000001</v>
      </c>
    </row>
    <row r="303" spans="1:10" ht="15.75">
      <c r="A303" s="46">
        <f t="shared" si="9"/>
        <v>299</v>
      </c>
      <c r="B303" s="47" t="s">
        <v>204</v>
      </c>
      <c r="C303" s="34" t="s">
        <v>4670</v>
      </c>
      <c r="D303" s="34" t="s">
        <v>4661</v>
      </c>
      <c r="E303" s="34" t="s">
        <v>3592</v>
      </c>
      <c r="F303" s="34"/>
      <c r="G303" s="47" t="s">
        <v>64</v>
      </c>
      <c r="H303" s="48">
        <v>4.1524000000000001</v>
      </c>
      <c r="I303" s="139">
        <v>0.25</v>
      </c>
      <c r="J303" s="136">
        <f t="shared" si="10"/>
        <v>3.1143000000000001</v>
      </c>
    </row>
    <row r="304" spans="1:10" ht="15.75">
      <c r="A304" s="46">
        <f t="shared" si="9"/>
        <v>300</v>
      </c>
      <c r="B304" s="47" t="s">
        <v>204</v>
      </c>
      <c r="C304" s="34" t="s">
        <v>4671</v>
      </c>
      <c r="D304" s="34" t="s">
        <v>4661</v>
      </c>
      <c r="E304" s="34" t="s">
        <v>3592</v>
      </c>
      <c r="F304" s="34"/>
      <c r="G304" s="47" t="s">
        <v>64</v>
      </c>
      <c r="H304" s="48">
        <v>4.1524000000000001</v>
      </c>
      <c r="I304" s="139">
        <v>0.25</v>
      </c>
      <c r="J304" s="136">
        <f t="shared" si="10"/>
        <v>3.1143000000000001</v>
      </c>
    </row>
    <row r="305" spans="1:10" ht="15.75">
      <c r="A305" s="46">
        <f t="shared" si="9"/>
        <v>301</v>
      </c>
      <c r="B305" s="47" t="s">
        <v>204</v>
      </c>
      <c r="C305" s="34" t="s">
        <v>4672</v>
      </c>
      <c r="D305" s="34" t="s">
        <v>4585</v>
      </c>
      <c r="E305" s="34" t="s">
        <v>3592</v>
      </c>
      <c r="F305" s="34"/>
      <c r="G305" s="47" t="s">
        <v>64</v>
      </c>
      <c r="H305" s="48">
        <v>503.2</v>
      </c>
      <c r="I305" s="139">
        <v>0.25</v>
      </c>
      <c r="J305" s="136">
        <f t="shared" si="10"/>
        <v>377.4</v>
      </c>
    </row>
    <row r="306" spans="1:10" ht="15.75">
      <c r="A306" s="46">
        <f t="shared" si="9"/>
        <v>302</v>
      </c>
      <c r="B306" s="47" t="s">
        <v>204</v>
      </c>
      <c r="C306" s="34" t="s">
        <v>4673</v>
      </c>
      <c r="D306" s="34" t="s">
        <v>4585</v>
      </c>
      <c r="E306" s="34" t="s">
        <v>3592</v>
      </c>
      <c r="F306" s="34"/>
      <c r="G306" s="47" t="s">
        <v>64</v>
      </c>
      <c r="H306" s="48">
        <v>754.5</v>
      </c>
      <c r="I306" s="139">
        <v>0.25</v>
      </c>
      <c r="J306" s="136">
        <f t="shared" si="10"/>
        <v>565.875</v>
      </c>
    </row>
    <row r="307" spans="1:10" ht="15.75">
      <c r="A307" s="46">
        <f t="shared" si="9"/>
        <v>303</v>
      </c>
      <c r="B307" s="47" t="s">
        <v>204</v>
      </c>
      <c r="C307" s="34" t="s">
        <v>4674</v>
      </c>
      <c r="D307" s="34" t="s">
        <v>4588</v>
      </c>
      <c r="E307" s="34" t="s">
        <v>3592</v>
      </c>
      <c r="F307" s="34"/>
      <c r="G307" s="47" t="s">
        <v>64</v>
      </c>
      <c r="H307" s="48">
        <v>1006.4</v>
      </c>
      <c r="I307" s="139">
        <v>0.25</v>
      </c>
      <c r="J307" s="136">
        <f t="shared" si="10"/>
        <v>754.8</v>
      </c>
    </row>
    <row r="308" spans="1:10" ht="15.75">
      <c r="A308" s="46">
        <f t="shared" si="9"/>
        <v>304</v>
      </c>
      <c r="B308" s="47" t="s">
        <v>204</v>
      </c>
      <c r="C308" s="34" t="s">
        <v>4675</v>
      </c>
      <c r="D308" s="34" t="s">
        <v>4588</v>
      </c>
      <c r="E308" s="34" t="s">
        <v>3592</v>
      </c>
      <c r="F308" s="34"/>
      <c r="G308" s="47" t="s">
        <v>64</v>
      </c>
      <c r="H308" s="48">
        <v>1508.9</v>
      </c>
      <c r="I308" s="139">
        <v>0.25</v>
      </c>
      <c r="J308" s="136">
        <f t="shared" si="10"/>
        <v>1131.6750000000002</v>
      </c>
    </row>
    <row r="309" spans="1:10" ht="15.75">
      <c r="A309" s="46">
        <f t="shared" si="9"/>
        <v>305</v>
      </c>
      <c r="B309" s="47" t="s">
        <v>204</v>
      </c>
      <c r="C309" s="34" t="s">
        <v>4676</v>
      </c>
      <c r="D309" s="34" t="s">
        <v>4677</v>
      </c>
      <c r="E309" s="34" t="s">
        <v>3592</v>
      </c>
      <c r="F309" s="34"/>
      <c r="G309" s="47" t="s">
        <v>64</v>
      </c>
      <c r="H309" s="48">
        <v>11.2363</v>
      </c>
      <c r="I309" s="139">
        <v>0.25</v>
      </c>
      <c r="J309" s="136">
        <f t="shared" si="10"/>
        <v>8.427225</v>
      </c>
    </row>
    <row r="310" spans="1:10" ht="15.75">
      <c r="A310" s="46">
        <f t="shared" si="9"/>
        <v>306</v>
      </c>
      <c r="B310" s="47" t="s">
        <v>204</v>
      </c>
      <c r="C310" s="34" t="s">
        <v>4678</v>
      </c>
      <c r="D310" s="34" t="s">
        <v>4677</v>
      </c>
      <c r="E310" s="34" t="s">
        <v>3592</v>
      </c>
      <c r="F310" s="34"/>
      <c r="G310" s="47" t="s">
        <v>64</v>
      </c>
      <c r="H310" s="48">
        <v>11.2363</v>
      </c>
      <c r="I310" s="139">
        <v>0.25</v>
      </c>
      <c r="J310" s="136">
        <f t="shared" si="10"/>
        <v>8.427225</v>
      </c>
    </row>
    <row r="311" spans="1:10" ht="15.75">
      <c r="A311" s="46">
        <f t="shared" si="9"/>
        <v>307</v>
      </c>
      <c r="B311" s="47" t="s">
        <v>204</v>
      </c>
      <c r="C311" s="34" t="s">
        <v>4679</v>
      </c>
      <c r="D311" s="34" t="s">
        <v>4677</v>
      </c>
      <c r="E311" s="34" t="s">
        <v>3592</v>
      </c>
      <c r="F311" s="34"/>
      <c r="G311" s="47" t="s">
        <v>64</v>
      </c>
      <c r="H311" s="48">
        <v>11.2363</v>
      </c>
      <c r="I311" s="139">
        <v>0.25</v>
      </c>
      <c r="J311" s="136">
        <f t="shared" si="10"/>
        <v>8.427225</v>
      </c>
    </row>
    <row r="312" spans="1:10" ht="15.75">
      <c r="A312" s="46">
        <f t="shared" si="9"/>
        <v>308</v>
      </c>
      <c r="B312" s="47" t="s">
        <v>204</v>
      </c>
      <c r="C312" s="34" t="s">
        <v>4680</v>
      </c>
      <c r="D312" s="34" t="s">
        <v>4677</v>
      </c>
      <c r="E312" s="34" t="s">
        <v>3592</v>
      </c>
      <c r="F312" s="34"/>
      <c r="G312" s="47" t="s">
        <v>64</v>
      </c>
      <c r="H312" s="48">
        <v>6.7538</v>
      </c>
      <c r="I312" s="139">
        <v>0.25</v>
      </c>
      <c r="J312" s="136">
        <f t="shared" si="10"/>
        <v>5.0653500000000005</v>
      </c>
    </row>
    <row r="313" spans="1:10" ht="15.75">
      <c r="A313" s="46">
        <f t="shared" si="9"/>
        <v>309</v>
      </c>
      <c r="B313" s="47" t="s">
        <v>204</v>
      </c>
      <c r="C313" s="34" t="s">
        <v>4681</v>
      </c>
      <c r="D313" s="34" t="s">
        <v>4682</v>
      </c>
      <c r="E313" s="34" t="s">
        <v>3592</v>
      </c>
      <c r="F313" s="34"/>
      <c r="G313" s="47" t="s">
        <v>64</v>
      </c>
      <c r="H313" s="48">
        <v>962.6</v>
      </c>
      <c r="I313" s="139">
        <v>0.25</v>
      </c>
      <c r="J313" s="136">
        <f t="shared" si="10"/>
        <v>721.95</v>
      </c>
    </row>
    <row r="314" spans="1:10" ht="15.75">
      <c r="A314" s="46">
        <f t="shared" si="9"/>
        <v>310</v>
      </c>
      <c r="B314" s="47" t="s">
        <v>204</v>
      </c>
      <c r="C314" s="34" t="s">
        <v>4683</v>
      </c>
      <c r="D314" s="34" t="s">
        <v>4684</v>
      </c>
      <c r="E314" s="34" t="s">
        <v>3592</v>
      </c>
      <c r="F314" s="34"/>
      <c r="G314" s="47" t="s">
        <v>64</v>
      </c>
      <c r="H314" s="48">
        <v>1428.2</v>
      </c>
      <c r="I314" s="139">
        <v>0.25</v>
      </c>
      <c r="J314" s="136">
        <f t="shared" si="10"/>
        <v>1071.1500000000001</v>
      </c>
    </row>
    <row r="315" spans="1:10" ht="15.75">
      <c r="A315" s="46">
        <f t="shared" si="9"/>
        <v>311</v>
      </c>
      <c r="B315" s="47" t="s">
        <v>204</v>
      </c>
      <c r="C315" s="34" t="s">
        <v>4685</v>
      </c>
      <c r="D315" s="34" t="s">
        <v>4686</v>
      </c>
      <c r="E315" s="34" t="s">
        <v>3592</v>
      </c>
      <c r="F315" s="34"/>
      <c r="G315" s="47" t="s">
        <v>64</v>
      </c>
      <c r="H315" s="48">
        <v>336.6</v>
      </c>
      <c r="I315" s="139">
        <v>0.25</v>
      </c>
      <c r="J315" s="136">
        <f t="shared" si="10"/>
        <v>252.45000000000002</v>
      </c>
    </row>
    <row r="316" spans="1:10" ht="15.75">
      <c r="A316" s="46">
        <f t="shared" si="9"/>
        <v>312</v>
      </c>
      <c r="B316" s="47" t="s">
        <v>204</v>
      </c>
      <c r="C316" s="34" t="s">
        <v>4687</v>
      </c>
      <c r="D316" s="34" t="s">
        <v>4688</v>
      </c>
      <c r="E316" s="34" t="s">
        <v>3592</v>
      </c>
      <c r="F316" s="34"/>
      <c r="G316" s="47" t="s">
        <v>64</v>
      </c>
      <c r="H316" s="48">
        <v>6.7538</v>
      </c>
      <c r="I316" s="139">
        <v>0.25</v>
      </c>
      <c r="J316" s="136">
        <f t="shared" si="10"/>
        <v>5.0653500000000005</v>
      </c>
    </row>
    <row r="317" spans="1:10" ht="15.75">
      <c r="A317" s="46">
        <f t="shared" si="9"/>
        <v>313</v>
      </c>
      <c r="B317" s="47" t="s">
        <v>204</v>
      </c>
      <c r="C317" s="34" t="s">
        <v>4689</v>
      </c>
      <c r="D317" s="34" t="s">
        <v>4688</v>
      </c>
      <c r="E317" s="34" t="s">
        <v>3592</v>
      </c>
      <c r="F317" s="34"/>
      <c r="G317" s="47" t="s">
        <v>64</v>
      </c>
      <c r="H317" s="48">
        <v>6.7538</v>
      </c>
      <c r="I317" s="139">
        <v>0.25</v>
      </c>
      <c r="J317" s="136">
        <f t="shared" si="10"/>
        <v>5.0653500000000005</v>
      </c>
    </row>
    <row r="318" spans="1:10" ht="15.75">
      <c r="A318" s="46">
        <f t="shared" si="9"/>
        <v>314</v>
      </c>
      <c r="B318" s="47" t="s">
        <v>204</v>
      </c>
      <c r="C318" s="34" t="s">
        <v>4690</v>
      </c>
      <c r="D318" s="34" t="s">
        <v>4688</v>
      </c>
      <c r="E318" s="34" t="s">
        <v>3592</v>
      </c>
      <c r="F318" s="34"/>
      <c r="G318" s="47" t="s">
        <v>64</v>
      </c>
      <c r="H318" s="48">
        <v>6.7538</v>
      </c>
      <c r="I318" s="139">
        <v>0.25</v>
      </c>
      <c r="J318" s="136">
        <f t="shared" si="10"/>
        <v>5.0653500000000005</v>
      </c>
    </row>
    <row r="319" spans="1:10" ht="15.75">
      <c r="A319" s="46">
        <f t="shared" si="9"/>
        <v>315</v>
      </c>
      <c r="B319" s="47" t="s">
        <v>204</v>
      </c>
      <c r="C319" s="34" t="s">
        <v>4691</v>
      </c>
      <c r="D319" s="34" t="s">
        <v>4688</v>
      </c>
      <c r="E319" s="34" t="s">
        <v>3592</v>
      </c>
      <c r="F319" s="34"/>
      <c r="G319" s="47" t="s">
        <v>64</v>
      </c>
      <c r="H319" s="48">
        <v>6.7538</v>
      </c>
      <c r="I319" s="139">
        <v>0.25</v>
      </c>
      <c r="J319" s="136">
        <f t="shared" si="10"/>
        <v>5.0653500000000005</v>
      </c>
    </row>
    <row r="320" spans="1:10" ht="15.75">
      <c r="A320" s="46">
        <f t="shared" si="9"/>
        <v>316</v>
      </c>
      <c r="B320" s="47" t="s">
        <v>204</v>
      </c>
      <c r="C320" s="34" t="s">
        <v>4692</v>
      </c>
      <c r="D320" s="34" t="s">
        <v>4693</v>
      </c>
      <c r="E320" s="34" t="s">
        <v>3592</v>
      </c>
      <c r="F320" s="34"/>
      <c r="G320" s="47" t="s">
        <v>64</v>
      </c>
      <c r="H320" s="48">
        <v>11.967499999999999</v>
      </c>
      <c r="I320" s="139">
        <v>0.25</v>
      </c>
      <c r="J320" s="136">
        <f t="shared" si="10"/>
        <v>8.9756249999999991</v>
      </c>
    </row>
    <row r="321" spans="1:10" ht="15.75">
      <c r="A321" s="46">
        <f t="shared" si="9"/>
        <v>317</v>
      </c>
      <c r="B321" s="47" t="s">
        <v>204</v>
      </c>
      <c r="C321" s="34" t="s">
        <v>4694</v>
      </c>
      <c r="D321" s="34" t="s">
        <v>4695</v>
      </c>
      <c r="E321" s="34" t="s">
        <v>3592</v>
      </c>
      <c r="F321" s="34"/>
      <c r="G321" s="47" t="s">
        <v>64</v>
      </c>
      <c r="H321" s="48">
        <v>90.956299999999999</v>
      </c>
      <c r="I321" s="139">
        <v>0.25</v>
      </c>
      <c r="J321" s="136">
        <f t="shared" si="10"/>
        <v>68.217224999999999</v>
      </c>
    </row>
    <row r="322" spans="1:10" ht="15.75">
      <c r="A322" s="46">
        <f t="shared" si="9"/>
        <v>318</v>
      </c>
      <c r="B322" s="47" t="s">
        <v>204</v>
      </c>
      <c r="C322" s="34" t="s">
        <v>4696</v>
      </c>
      <c r="D322" s="34" t="s">
        <v>4695</v>
      </c>
      <c r="E322" s="34" t="s">
        <v>3592</v>
      </c>
      <c r="F322" s="34"/>
      <c r="G322" s="47" t="s">
        <v>64</v>
      </c>
      <c r="H322" s="48">
        <v>115.5</v>
      </c>
      <c r="I322" s="139">
        <v>0.25</v>
      </c>
      <c r="J322" s="136">
        <f t="shared" si="10"/>
        <v>86.625</v>
      </c>
    </row>
    <row r="323" spans="1:10" ht="15.75">
      <c r="A323" s="46">
        <f t="shared" si="9"/>
        <v>319</v>
      </c>
      <c r="B323" s="47" t="s">
        <v>204</v>
      </c>
      <c r="C323" s="34" t="s">
        <v>4697</v>
      </c>
      <c r="D323" s="34" t="s">
        <v>4698</v>
      </c>
      <c r="E323" s="34" t="s">
        <v>3592</v>
      </c>
      <c r="F323" s="34"/>
      <c r="G323" s="47" t="s">
        <v>64</v>
      </c>
      <c r="H323" s="48">
        <v>122.4563</v>
      </c>
      <c r="I323" s="139">
        <v>0.25</v>
      </c>
      <c r="J323" s="136">
        <f t="shared" si="10"/>
        <v>91.842224999999999</v>
      </c>
    </row>
    <row r="324" spans="1:10" ht="15.75">
      <c r="A324" s="46">
        <f t="shared" si="9"/>
        <v>320</v>
      </c>
      <c r="B324" s="47" t="s">
        <v>204</v>
      </c>
      <c r="C324" s="34" t="s">
        <v>4699</v>
      </c>
      <c r="D324" s="34" t="s">
        <v>4700</v>
      </c>
      <c r="E324" s="34" t="s">
        <v>3592</v>
      </c>
      <c r="F324" s="34"/>
      <c r="G324" s="47" t="s">
        <v>64</v>
      </c>
      <c r="H324" s="48">
        <v>122.4563</v>
      </c>
      <c r="I324" s="139">
        <v>0.25</v>
      </c>
      <c r="J324" s="136">
        <f t="shared" si="10"/>
        <v>91.842224999999999</v>
      </c>
    </row>
    <row r="325" spans="1:10" ht="15.75">
      <c r="A325" s="46">
        <f t="shared" si="9"/>
        <v>321</v>
      </c>
      <c r="B325" s="47" t="s">
        <v>204</v>
      </c>
      <c r="C325" s="34" t="s">
        <v>4701</v>
      </c>
      <c r="D325" s="34" t="s">
        <v>4702</v>
      </c>
      <c r="E325" s="34" t="s">
        <v>3592</v>
      </c>
      <c r="F325" s="34"/>
      <c r="G325" s="47" t="s">
        <v>64</v>
      </c>
      <c r="H325" s="48">
        <v>122.4563</v>
      </c>
      <c r="I325" s="139">
        <v>0.25</v>
      </c>
      <c r="J325" s="136">
        <f t="shared" si="10"/>
        <v>91.842224999999999</v>
      </c>
    </row>
    <row r="326" spans="1:10" ht="15.75">
      <c r="A326" s="46">
        <f t="shared" si="9"/>
        <v>322</v>
      </c>
      <c r="B326" s="47" t="s">
        <v>204</v>
      </c>
      <c r="C326" s="34" t="s">
        <v>4703</v>
      </c>
      <c r="D326" s="34" t="s">
        <v>4702</v>
      </c>
      <c r="E326" s="34" t="s">
        <v>3592</v>
      </c>
      <c r="F326" s="34"/>
      <c r="G326" s="47" t="s">
        <v>64</v>
      </c>
      <c r="H326" s="48">
        <v>149</v>
      </c>
      <c r="I326" s="139">
        <v>0.25</v>
      </c>
      <c r="J326" s="136">
        <f t="shared" si="10"/>
        <v>111.75</v>
      </c>
    </row>
    <row r="327" spans="1:10" ht="15.75">
      <c r="A327" s="46">
        <f t="shared" ref="A327:A390" si="11">A326+1</f>
        <v>323</v>
      </c>
      <c r="B327" s="47" t="s">
        <v>204</v>
      </c>
      <c r="C327" s="34" t="s">
        <v>4704</v>
      </c>
      <c r="D327" s="34" t="s">
        <v>4702</v>
      </c>
      <c r="E327" s="34" t="s">
        <v>3592</v>
      </c>
      <c r="F327" s="34"/>
      <c r="G327" s="47" t="s">
        <v>64</v>
      </c>
      <c r="H327" s="48">
        <v>149</v>
      </c>
      <c r="I327" s="139">
        <v>0.25</v>
      </c>
      <c r="J327" s="136">
        <f t="shared" si="10"/>
        <v>111.75</v>
      </c>
    </row>
    <row r="328" spans="1:10" ht="15.75">
      <c r="A328" s="46">
        <f t="shared" si="11"/>
        <v>324</v>
      </c>
      <c r="B328" s="47" t="s">
        <v>204</v>
      </c>
      <c r="C328" s="34" t="s">
        <v>4705</v>
      </c>
      <c r="D328" s="34" t="s">
        <v>4706</v>
      </c>
      <c r="E328" s="34" t="s">
        <v>3592</v>
      </c>
      <c r="F328" s="34"/>
      <c r="G328" s="47" t="s">
        <v>64</v>
      </c>
      <c r="H328" s="48">
        <v>122.4563</v>
      </c>
      <c r="I328" s="139">
        <v>0.25</v>
      </c>
      <c r="J328" s="136">
        <f t="shared" si="10"/>
        <v>91.842224999999999</v>
      </c>
    </row>
    <row r="329" spans="1:10" ht="15.75">
      <c r="A329" s="46">
        <f t="shared" si="11"/>
        <v>325</v>
      </c>
      <c r="B329" s="47" t="s">
        <v>204</v>
      </c>
      <c r="C329" s="34" t="s">
        <v>4707</v>
      </c>
      <c r="D329" s="34" t="s">
        <v>4706</v>
      </c>
      <c r="E329" s="34" t="s">
        <v>3592</v>
      </c>
      <c r="F329" s="34"/>
      <c r="G329" s="47" t="s">
        <v>64</v>
      </c>
      <c r="H329" s="48">
        <v>145</v>
      </c>
      <c r="I329" s="139">
        <v>0.25</v>
      </c>
      <c r="J329" s="136">
        <f t="shared" si="10"/>
        <v>108.75</v>
      </c>
    </row>
    <row r="330" spans="1:10" ht="15.75">
      <c r="A330" s="46">
        <f t="shared" si="11"/>
        <v>326</v>
      </c>
      <c r="B330" s="47" t="s">
        <v>204</v>
      </c>
      <c r="C330" s="34" t="s">
        <v>4708</v>
      </c>
      <c r="D330" s="34" t="s">
        <v>4709</v>
      </c>
      <c r="E330" s="34" t="s">
        <v>3592</v>
      </c>
      <c r="F330" s="34"/>
      <c r="G330" s="47" t="s">
        <v>64</v>
      </c>
      <c r="H330" s="48">
        <v>185.0625</v>
      </c>
      <c r="I330" s="139">
        <v>0.25</v>
      </c>
      <c r="J330" s="136">
        <f t="shared" si="10"/>
        <v>138.796875</v>
      </c>
    </row>
    <row r="331" spans="1:10" ht="15.75">
      <c r="A331" s="46">
        <f t="shared" si="11"/>
        <v>327</v>
      </c>
      <c r="B331" s="47" t="s">
        <v>204</v>
      </c>
      <c r="C331" s="34" t="s">
        <v>4710</v>
      </c>
      <c r="D331" s="34" t="s">
        <v>4709</v>
      </c>
      <c r="E331" s="34" t="s">
        <v>3592</v>
      </c>
      <c r="F331" s="34"/>
      <c r="G331" s="47" t="s">
        <v>64</v>
      </c>
      <c r="H331" s="48">
        <v>235</v>
      </c>
      <c r="I331" s="139">
        <v>0.25</v>
      </c>
      <c r="J331" s="136">
        <f t="shared" si="10"/>
        <v>176.25</v>
      </c>
    </row>
    <row r="332" spans="1:10" ht="15.75">
      <c r="A332" s="46">
        <f t="shared" si="11"/>
        <v>328</v>
      </c>
      <c r="B332" s="47" t="s">
        <v>204</v>
      </c>
      <c r="C332" s="34" t="s">
        <v>4711</v>
      </c>
      <c r="D332" s="34" t="s">
        <v>4712</v>
      </c>
      <c r="E332" s="34" t="s">
        <v>3592</v>
      </c>
      <c r="F332" s="34"/>
      <c r="G332" s="47" t="s">
        <v>64</v>
      </c>
      <c r="H332" s="48">
        <v>284.58</v>
      </c>
      <c r="I332" s="139">
        <v>0.25</v>
      </c>
      <c r="J332" s="136">
        <f t="shared" si="10"/>
        <v>213.435</v>
      </c>
    </row>
    <row r="333" spans="1:10" ht="15.75">
      <c r="A333" s="46">
        <f t="shared" si="11"/>
        <v>329</v>
      </c>
      <c r="B333" s="47" t="s">
        <v>204</v>
      </c>
      <c r="C333" s="34" t="s">
        <v>4713</v>
      </c>
      <c r="D333" s="34" t="s">
        <v>4714</v>
      </c>
      <c r="E333" s="34" t="s">
        <v>3592</v>
      </c>
      <c r="F333" s="34"/>
      <c r="G333" s="47" t="s">
        <v>64</v>
      </c>
      <c r="H333" s="48">
        <v>474.3</v>
      </c>
      <c r="I333" s="139">
        <v>0.25</v>
      </c>
      <c r="J333" s="136">
        <f t="shared" si="10"/>
        <v>355.72500000000002</v>
      </c>
    </row>
    <row r="334" spans="1:10" ht="15.75">
      <c r="A334" s="46">
        <f t="shared" si="11"/>
        <v>330</v>
      </c>
      <c r="B334" s="47" t="s">
        <v>204</v>
      </c>
      <c r="C334" s="34" t="s">
        <v>4715</v>
      </c>
      <c r="D334" s="34" t="s">
        <v>4716</v>
      </c>
      <c r="E334" s="34" t="s">
        <v>3592</v>
      </c>
      <c r="F334" s="34"/>
      <c r="G334" s="47" t="s">
        <v>64</v>
      </c>
      <c r="H334" s="48">
        <v>862.36360000000002</v>
      </c>
      <c r="I334" s="139">
        <v>0.25</v>
      </c>
      <c r="J334" s="136">
        <f t="shared" si="10"/>
        <v>646.77269999999999</v>
      </c>
    </row>
    <row r="335" spans="1:10" ht="15.75">
      <c r="A335" s="46">
        <f t="shared" si="11"/>
        <v>331</v>
      </c>
      <c r="B335" s="47" t="s">
        <v>204</v>
      </c>
      <c r="C335" s="34" t="s">
        <v>4717</v>
      </c>
      <c r="D335" s="34" t="s">
        <v>4718</v>
      </c>
      <c r="E335" s="34" t="s">
        <v>3592</v>
      </c>
      <c r="F335" s="34"/>
      <c r="G335" s="47" t="s">
        <v>64</v>
      </c>
      <c r="H335" s="48">
        <v>765</v>
      </c>
      <c r="I335" s="139">
        <v>0.25</v>
      </c>
      <c r="J335" s="136">
        <f t="shared" si="10"/>
        <v>573.75</v>
      </c>
    </row>
    <row r="336" spans="1:10" ht="15.75">
      <c r="A336" s="46">
        <f t="shared" si="11"/>
        <v>332</v>
      </c>
      <c r="B336" s="47" t="s">
        <v>204</v>
      </c>
      <c r="C336" s="34" t="s">
        <v>4719</v>
      </c>
      <c r="D336" s="34" t="s">
        <v>4720</v>
      </c>
      <c r="E336" s="34" t="s">
        <v>3592</v>
      </c>
      <c r="F336" s="34"/>
      <c r="G336" s="47" t="s">
        <v>64</v>
      </c>
      <c r="H336" s="48">
        <v>117.3</v>
      </c>
      <c r="I336" s="139">
        <v>0.25</v>
      </c>
      <c r="J336" s="136">
        <f t="shared" si="10"/>
        <v>87.974999999999994</v>
      </c>
    </row>
    <row r="337" spans="1:10" ht="15.75">
      <c r="A337" s="46">
        <f t="shared" si="11"/>
        <v>333</v>
      </c>
      <c r="B337" s="47" t="s">
        <v>204</v>
      </c>
      <c r="C337" s="34" t="s">
        <v>4721</v>
      </c>
      <c r="D337" s="34" t="s">
        <v>4722</v>
      </c>
      <c r="E337" s="34" t="s">
        <v>3592</v>
      </c>
      <c r="F337" s="34"/>
      <c r="G337" s="47" t="s">
        <v>64</v>
      </c>
      <c r="H337" s="48">
        <v>1215.7260000000001</v>
      </c>
      <c r="I337" s="139">
        <v>0.25</v>
      </c>
      <c r="J337" s="136">
        <f t="shared" si="10"/>
        <v>911.79450000000008</v>
      </c>
    </row>
    <row r="338" spans="1:10" ht="15.75">
      <c r="A338" s="46">
        <f t="shared" si="11"/>
        <v>334</v>
      </c>
      <c r="B338" s="47" t="s">
        <v>204</v>
      </c>
      <c r="C338" s="34" t="s">
        <v>4723</v>
      </c>
      <c r="D338" s="34" t="s">
        <v>4724</v>
      </c>
      <c r="E338" s="34" t="s">
        <v>3592</v>
      </c>
      <c r="F338" s="34"/>
      <c r="G338" s="47" t="s">
        <v>64</v>
      </c>
      <c r="H338" s="48">
        <v>9.1035000000000004</v>
      </c>
      <c r="I338" s="139">
        <v>0.25</v>
      </c>
      <c r="J338" s="136">
        <f t="shared" ref="J338:J401" si="12">H338*(1-I338)</f>
        <v>6.8276250000000003</v>
      </c>
    </row>
    <row r="339" spans="1:10" ht="15.75">
      <c r="A339" s="46">
        <f t="shared" si="11"/>
        <v>335</v>
      </c>
      <c r="B339" s="47" t="s">
        <v>204</v>
      </c>
      <c r="C339" s="34" t="s">
        <v>4725</v>
      </c>
      <c r="D339" s="34" t="s">
        <v>4726</v>
      </c>
      <c r="E339" s="34" t="s">
        <v>3592</v>
      </c>
      <c r="F339" s="34"/>
      <c r="G339" s="47" t="s">
        <v>64</v>
      </c>
      <c r="H339" s="48">
        <v>42.604399999999998</v>
      </c>
      <c r="I339" s="139">
        <v>0.25</v>
      </c>
      <c r="J339" s="136">
        <f t="shared" si="12"/>
        <v>31.953299999999999</v>
      </c>
    </row>
    <row r="340" spans="1:10" ht="15.75">
      <c r="A340" s="46">
        <f t="shared" si="11"/>
        <v>336</v>
      </c>
      <c r="B340" s="47" t="s">
        <v>204</v>
      </c>
      <c r="C340" s="34" t="s">
        <v>4727</v>
      </c>
      <c r="D340" s="34" t="s">
        <v>4728</v>
      </c>
      <c r="E340" s="34" t="s">
        <v>3592</v>
      </c>
      <c r="F340" s="34"/>
      <c r="G340" s="47" t="s">
        <v>64</v>
      </c>
      <c r="H340" s="48">
        <v>47.806399999999996</v>
      </c>
      <c r="I340" s="139">
        <v>0.25</v>
      </c>
      <c r="J340" s="136">
        <f t="shared" si="12"/>
        <v>35.854799999999997</v>
      </c>
    </row>
    <row r="341" spans="1:10" ht="15.75">
      <c r="A341" s="46">
        <f t="shared" si="11"/>
        <v>337</v>
      </c>
      <c r="B341" s="47" t="s">
        <v>204</v>
      </c>
      <c r="C341" s="34" t="s">
        <v>4729</v>
      </c>
      <c r="D341" s="34" t="s">
        <v>4730</v>
      </c>
      <c r="E341" s="34" t="s">
        <v>3592</v>
      </c>
      <c r="F341" s="34"/>
      <c r="G341" s="47" t="s">
        <v>64</v>
      </c>
      <c r="H341" s="48">
        <v>200.37899999999999</v>
      </c>
      <c r="I341" s="139">
        <v>0.25</v>
      </c>
      <c r="J341" s="136">
        <f t="shared" si="12"/>
        <v>150.28424999999999</v>
      </c>
    </row>
    <row r="342" spans="1:10" ht="15.75">
      <c r="A342" s="46">
        <f t="shared" si="11"/>
        <v>338</v>
      </c>
      <c r="B342" s="47" t="s">
        <v>204</v>
      </c>
      <c r="C342" s="34" t="s">
        <v>4731</v>
      </c>
      <c r="D342" s="34" t="s">
        <v>4732</v>
      </c>
      <c r="E342" s="34" t="s">
        <v>3592</v>
      </c>
      <c r="F342" s="34"/>
      <c r="G342" s="47" t="s">
        <v>64</v>
      </c>
      <c r="H342" s="48">
        <v>490.25029999999998</v>
      </c>
      <c r="I342" s="139">
        <v>0.25</v>
      </c>
      <c r="J342" s="136">
        <f t="shared" si="12"/>
        <v>367.687725</v>
      </c>
    </row>
    <row r="343" spans="1:10" ht="15.75">
      <c r="A343" s="46">
        <f t="shared" si="11"/>
        <v>339</v>
      </c>
      <c r="B343" s="47" t="s">
        <v>204</v>
      </c>
      <c r="C343" s="34" t="s">
        <v>4733</v>
      </c>
      <c r="D343" s="34" t="s">
        <v>4734</v>
      </c>
      <c r="E343" s="34" t="s">
        <v>3592</v>
      </c>
      <c r="F343" s="34"/>
      <c r="G343" s="47" t="s">
        <v>64</v>
      </c>
      <c r="H343" s="48">
        <v>398.47320000000002</v>
      </c>
      <c r="I343" s="139">
        <v>0.25</v>
      </c>
      <c r="J343" s="136">
        <f t="shared" si="12"/>
        <v>298.85490000000004</v>
      </c>
    </row>
    <row r="344" spans="1:10" ht="15.75">
      <c r="A344" s="46">
        <f t="shared" si="11"/>
        <v>340</v>
      </c>
      <c r="B344" s="47" t="s">
        <v>204</v>
      </c>
      <c r="C344" s="34" t="s">
        <v>4735</v>
      </c>
      <c r="D344" s="34" t="s">
        <v>4736</v>
      </c>
      <c r="E344" s="34" t="s">
        <v>3592</v>
      </c>
      <c r="F344" s="34"/>
      <c r="G344" s="47" t="s">
        <v>64</v>
      </c>
      <c r="H344" s="48">
        <v>410.19299999999998</v>
      </c>
      <c r="I344" s="139">
        <v>0.25</v>
      </c>
      <c r="J344" s="136">
        <f t="shared" si="12"/>
        <v>307.64474999999999</v>
      </c>
    </row>
    <row r="345" spans="1:10" ht="15.75">
      <c r="A345" s="46">
        <f t="shared" si="11"/>
        <v>341</v>
      </c>
      <c r="B345" s="47" t="s">
        <v>204</v>
      </c>
      <c r="C345" s="34" t="s">
        <v>4737</v>
      </c>
      <c r="D345" s="34" t="s">
        <v>4738</v>
      </c>
      <c r="E345" s="34" t="s">
        <v>3592</v>
      </c>
      <c r="F345" s="34"/>
      <c r="G345" s="47" t="s">
        <v>64</v>
      </c>
      <c r="H345" s="48">
        <v>12.809200000000001</v>
      </c>
      <c r="I345" s="139">
        <v>0.25</v>
      </c>
      <c r="J345" s="136">
        <f t="shared" si="12"/>
        <v>9.6068999999999996</v>
      </c>
    </row>
    <row r="346" spans="1:10" ht="15.75">
      <c r="A346" s="46">
        <f t="shared" si="11"/>
        <v>342</v>
      </c>
      <c r="B346" s="47" t="s">
        <v>204</v>
      </c>
      <c r="C346" s="34" t="s">
        <v>4739</v>
      </c>
      <c r="D346" s="34" t="s">
        <v>4740</v>
      </c>
      <c r="E346" s="34" t="s">
        <v>3592</v>
      </c>
      <c r="F346" s="34"/>
      <c r="G346" s="47" t="s">
        <v>64</v>
      </c>
      <c r="H346" s="48">
        <v>398.47320000000002</v>
      </c>
      <c r="I346" s="139">
        <v>0.25</v>
      </c>
      <c r="J346" s="136">
        <f t="shared" si="12"/>
        <v>298.85490000000004</v>
      </c>
    </row>
    <row r="347" spans="1:10" ht="15.75">
      <c r="A347" s="46">
        <f t="shared" si="11"/>
        <v>343</v>
      </c>
      <c r="B347" s="47" t="s">
        <v>204</v>
      </c>
      <c r="C347" s="34" t="s">
        <v>4741</v>
      </c>
      <c r="D347" s="34" t="s">
        <v>4740</v>
      </c>
      <c r="E347" s="34" t="s">
        <v>3592</v>
      </c>
      <c r="F347" s="34"/>
      <c r="G347" s="47" t="s">
        <v>64</v>
      </c>
      <c r="H347" s="48">
        <v>15.9389</v>
      </c>
      <c r="I347" s="139">
        <v>0.25</v>
      </c>
      <c r="J347" s="136">
        <f t="shared" si="12"/>
        <v>11.954174999999999</v>
      </c>
    </row>
    <row r="348" spans="1:10" ht="15.75">
      <c r="A348" s="46">
        <f t="shared" si="11"/>
        <v>344</v>
      </c>
      <c r="B348" s="47" t="s">
        <v>204</v>
      </c>
      <c r="C348" s="34" t="s">
        <v>4742</v>
      </c>
      <c r="D348" s="34" t="s">
        <v>4743</v>
      </c>
      <c r="E348" s="34" t="s">
        <v>3592</v>
      </c>
      <c r="F348" s="34"/>
      <c r="G348" s="47" t="s">
        <v>64</v>
      </c>
      <c r="H348" s="48">
        <v>254.1</v>
      </c>
      <c r="I348" s="139">
        <v>0.25</v>
      </c>
      <c r="J348" s="136">
        <f t="shared" si="12"/>
        <v>190.57499999999999</v>
      </c>
    </row>
    <row r="349" spans="1:10" ht="15.75">
      <c r="A349" s="46">
        <f t="shared" si="11"/>
        <v>345</v>
      </c>
      <c r="B349" s="47" t="s">
        <v>204</v>
      </c>
      <c r="C349" s="34" t="s">
        <v>4744</v>
      </c>
      <c r="D349" s="34" t="s">
        <v>4745</v>
      </c>
      <c r="E349" s="34" t="s">
        <v>3592</v>
      </c>
      <c r="F349" s="34"/>
      <c r="G349" s="47" t="s">
        <v>64</v>
      </c>
      <c r="H349" s="48">
        <v>507.1</v>
      </c>
      <c r="I349" s="139">
        <v>0.25</v>
      </c>
      <c r="J349" s="136">
        <f t="shared" si="12"/>
        <v>380.32500000000005</v>
      </c>
    </row>
    <row r="350" spans="1:10" ht="15.75">
      <c r="A350" s="46">
        <f t="shared" si="11"/>
        <v>346</v>
      </c>
      <c r="B350" s="47" t="s">
        <v>204</v>
      </c>
      <c r="C350" s="34" t="s">
        <v>4746</v>
      </c>
      <c r="D350" s="34" t="s">
        <v>4747</v>
      </c>
      <c r="E350" s="34" t="s">
        <v>3592</v>
      </c>
      <c r="F350" s="34"/>
      <c r="G350" s="47" t="s">
        <v>64</v>
      </c>
      <c r="H350" s="48">
        <v>3.1212</v>
      </c>
      <c r="I350" s="139">
        <v>0.25</v>
      </c>
      <c r="J350" s="136">
        <f t="shared" si="12"/>
        <v>2.3409</v>
      </c>
    </row>
    <row r="351" spans="1:10" ht="15.75">
      <c r="A351" s="46">
        <f t="shared" si="11"/>
        <v>347</v>
      </c>
      <c r="B351" s="47" t="s">
        <v>204</v>
      </c>
      <c r="C351" s="34" t="s">
        <v>4748</v>
      </c>
      <c r="D351" s="34" t="s">
        <v>4749</v>
      </c>
      <c r="E351" s="34" t="s">
        <v>3592</v>
      </c>
      <c r="F351" s="34"/>
      <c r="G351" s="47" t="s">
        <v>64</v>
      </c>
      <c r="H351" s="48">
        <v>4.6298000000000004</v>
      </c>
      <c r="I351" s="139">
        <v>0.25</v>
      </c>
      <c r="J351" s="136">
        <f t="shared" si="12"/>
        <v>3.4723500000000005</v>
      </c>
    </row>
    <row r="352" spans="1:10" ht="15.75">
      <c r="A352" s="46">
        <f t="shared" si="11"/>
        <v>348</v>
      </c>
      <c r="B352" s="47" t="s">
        <v>204</v>
      </c>
      <c r="C352" s="34" t="s">
        <v>4750</v>
      </c>
      <c r="D352" s="34" t="s">
        <v>4751</v>
      </c>
      <c r="E352" s="34" t="s">
        <v>3592</v>
      </c>
      <c r="F352" s="34"/>
      <c r="G352" s="47" t="s">
        <v>64</v>
      </c>
      <c r="H352" s="48">
        <v>8.0111000000000008</v>
      </c>
      <c r="I352" s="139">
        <v>0.25</v>
      </c>
      <c r="J352" s="136">
        <f t="shared" si="12"/>
        <v>6.008325000000001</v>
      </c>
    </row>
    <row r="353" spans="1:10" ht="15.75">
      <c r="A353" s="46">
        <f t="shared" si="11"/>
        <v>349</v>
      </c>
      <c r="B353" s="47" t="s">
        <v>204</v>
      </c>
      <c r="C353" s="34" t="s">
        <v>4752</v>
      </c>
      <c r="D353" s="34" t="s">
        <v>4753</v>
      </c>
      <c r="E353" s="34" t="s">
        <v>3592</v>
      </c>
      <c r="F353" s="34"/>
      <c r="G353" s="47" t="s">
        <v>64</v>
      </c>
      <c r="H353" s="48">
        <v>10.3</v>
      </c>
      <c r="I353" s="139">
        <v>0.25</v>
      </c>
      <c r="J353" s="136">
        <f t="shared" si="12"/>
        <v>7.7250000000000005</v>
      </c>
    </row>
    <row r="354" spans="1:10" ht="15.75">
      <c r="A354" s="46">
        <f t="shared" si="11"/>
        <v>350</v>
      </c>
      <c r="B354" s="47" t="s">
        <v>204</v>
      </c>
      <c r="C354" s="34" t="s">
        <v>4754</v>
      </c>
      <c r="D354" s="34" t="s">
        <v>4755</v>
      </c>
      <c r="E354" s="34" t="s">
        <v>3592</v>
      </c>
      <c r="F354" s="34"/>
      <c r="G354" s="47" t="s">
        <v>64</v>
      </c>
      <c r="H354" s="48">
        <v>3.7454000000000001</v>
      </c>
      <c r="I354" s="139">
        <v>0.25</v>
      </c>
      <c r="J354" s="136">
        <f t="shared" si="12"/>
        <v>2.80905</v>
      </c>
    </row>
    <row r="355" spans="1:10" ht="15.75">
      <c r="A355" s="46">
        <f t="shared" si="11"/>
        <v>351</v>
      </c>
      <c r="B355" s="47" t="s">
        <v>204</v>
      </c>
      <c r="C355" s="34" t="s">
        <v>4756</v>
      </c>
      <c r="D355" s="34" t="s">
        <v>4757</v>
      </c>
      <c r="E355" s="34" t="s">
        <v>3592</v>
      </c>
      <c r="F355" s="34"/>
      <c r="G355" s="47" t="s">
        <v>64</v>
      </c>
      <c r="H355" s="48">
        <v>8.0111000000000008</v>
      </c>
      <c r="I355" s="139">
        <v>0.25</v>
      </c>
      <c r="J355" s="136">
        <f t="shared" si="12"/>
        <v>6.008325000000001</v>
      </c>
    </row>
    <row r="356" spans="1:10" ht="15.75">
      <c r="A356" s="46">
        <f t="shared" si="11"/>
        <v>352</v>
      </c>
      <c r="B356" s="47" t="s">
        <v>204</v>
      </c>
      <c r="C356" s="34" t="s">
        <v>4758</v>
      </c>
      <c r="D356" s="34" t="s">
        <v>4759</v>
      </c>
      <c r="E356" s="34" t="s">
        <v>4258</v>
      </c>
      <c r="F356" s="34"/>
      <c r="G356" s="47" t="s">
        <v>64</v>
      </c>
      <c r="H356" s="48">
        <v>1.6037999999999999</v>
      </c>
      <c r="I356" s="139">
        <v>0.25</v>
      </c>
      <c r="J356" s="136">
        <f t="shared" si="12"/>
        <v>1.20285</v>
      </c>
    </row>
    <row r="357" spans="1:10" ht="15.75">
      <c r="A357" s="46">
        <f t="shared" si="11"/>
        <v>353</v>
      </c>
      <c r="B357" s="47" t="s">
        <v>204</v>
      </c>
      <c r="C357" s="34" t="s">
        <v>4760</v>
      </c>
      <c r="D357" s="34" t="s">
        <v>4761</v>
      </c>
      <c r="E357" s="34" t="s">
        <v>4258</v>
      </c>
      <c r="F357" s="34"/>
      <c r="G357" s="47" t="s">
        <v>64</v>
      </c>
      <c r="H357" s="48">
        <v>0.99329999999999996</v>
      </c>
      <c r="I357" s="139">
        <v>0.25</v>
      </c>
      <c r="J357" s="136">
        <f t="shared" si="12"/>
        <v>0.74497499999999994</v>
      </c>
    </row>
    <row r="358" spans="1:10" ht="15.75">
      <c r="A358" s="46">
        <f t="shared" si="11"/>
        <v>354</v>
      </c>
      <c r="B358" s="47" t="s">
        <v>204</v>
      </c>
      <c r="C358" s="34" t="s">
        <v>4762</v>
      </c>
      <c r="D358" s="34" t="s">
        <v>4763</v>
      </c>
      <c r="E358" s="34" t="s">
        <v>4258</v>
      </c>
      <c r="F358" s="34"/>
      <c r="G358" s="47" t="s">
        <v>64</v>
      </c>
      <c r="H358" s="48">
        <v>1.6281000000000001</v>
      </c>
      <c r="I358" s="139">
        <v>0.25</v>
      </c>
      <c r="J358" s="136">
        <f t="shared" si="12"/>
        <v>1.2210750000000001</v>
      </c>
    </row>
    <row r="359" spans="1:10" ht="15.75">
      <c r="A359" s="46">
        <f t="shared" si="11"/>
        <v>355</v>
      </c>
      <c r="B359" s="47" t="s">
        <v>204</v>
      </c>
      <c r="C359" s="34" t="s">
        <v>4764</v>
      </c>
      <c r="D359" s="34" t="s">
        <v>4765</v>
      </c>
      <c r="E359" s="34" t="s">
        <v>4258</v>
      </c>
      <c r="F359" s="34"/>
      <c r="G359" s="47" t="s">
        <v>64</v>
      </c>
      <c r="H359" s="48">
        <v>2.2113</v>
      </c>
      <c r="I359" s="139">
        <v>0.25</v>
      </c>
      <c r="J359" s="136">
        <f t="shared" si="12"/>
        <v>1.6584750000000001</v>
      </c>
    </row>
    <row r="360" spans="1:10" ht="15.75">
      <c r="A360" s="46">
        <f t="shared" si="11"/>
        <v>356</v>
      </c>
      <c r="B360" s="47" t="s">
        <v>204</v>
      </c>
      <c r="C360" s="34" t="s">
        <v>4766</v>
      </c>
      <c r="D360" s="34" t="s">
        <v>4765</v>
      </c>
      <c r="E360" s="34" t="s">
        <v>4258</v>
      </c>
      <c r="F360" s="34"/>
      <c r="G360" s="47" t="s">
        <v>64</v>
      </c>
      <c r="H360" s="48">
        <v>1.5479000000000001</v>
      </c>
      <c r="I360" s="139">
        <v>0.25</v>
      </c>
      <c r="J360" s="136">
        <f t="shared" si="12"/>
        <v>1.160925</v>
      </c>
    </row>
    <row r="361" spans="1:10" ht="15.75">
      <c r="A361" s="46">
        <f t="shared" si="11"/>
        <v>357</v>
      </c>
      <c r="B361" s="47" t="s">
        <v>204</v>
      </c>
      <c r="C361" s="34" t="s">
        <v>4767</v>
      </c>
      <c r="D361" s="34" t="s">
        <v>4768</v>
      </c>
      <c r="E361" s="34" t="s">
        <v>4258</v>
      </c>
      <c r="F361" s="34"/>
      <c r="G361" s="47" t="s">
        <v>64</v>
      </c>
      <c r="H361" s="48">
        <v>1.3487</v>
      </c>
      <c r="I361" s="139">
        <v>0.25</v>
      </c>
      <c r="J361" s="136">
        <f t="shared" si="12"/>
        <v>1.011525</v>
      </c>
    </row>
    <row r="362" spans="1:10" ht="15.75">
      <c r="A362" s="46">
        <f t="shared" si="11"/>
        <v>358</v>
      </c>
      <c r="B362" s="47" t="s">
        <v>204</v>
      </c>
      <c r="C362" s="34" t="s">
        <v>4769</v>
      </c>
      <c r="D362" s="34" t="s">
        <v>4770</v>
      </c>
      <c r="E362" s="34" t="s">
        <v>4258</v>
      </c>
      <c r="F362" s="34"/>
      <c r="G362" s="47" t="s">
        <v>64</v>
      </c>
      <c r="H362" s="48">
        <v>3.0255000000000001</v>
      </c>
      <c r="I362" s="139">
        <v>0.25</v>
      </c>
      <c r="J362" s="136">
        <f t="shared" si="12"/>
        <v>2.2691249999999998</v>
      </c>
    </row>
    <row r="363" spans="1:10" ht="15.75">
      <c r="A363" s="46">
        <f t="shared" si="11"/>
        <v>359</v>
      </c>
      <c r="B363" s="47" t="s">
        <v>204</v>
      </c>
      <c r="C363" s="34" t="s">
        <v>4771</v>
      </c>
      <c r="D363" s="34" t="s">
        <v>4772</v>
      </c>
      <c r="E363" s="34" t="s">
        <v>4258</v>
      </c>
      <c r="F363" s="34"/>
      <c r="G363" s="47" t="s">
        <v>64</v>
      </c>
      <c r="H363" s="48">
        <v>3.05</v>
      </c>
      <c r="I363" s="139">
        <v>0.25</v>
      </c>
      <c r="J363" s="136">
        <f t="shared" si="12"/>
        <v>2.2874999999999996</v>
      </c>
    </row>
    <row r="364" spans="1:10" ht="15.75">
      <c r="A364" s="46">
        <f t="shared" si="11"/>
        <v>360</v>
      </c>
      <c r="B364" s="47" t="s">
        <v>204</v>
      </c>
      <c r="C364" s="34" t="s">
        <v>4773</v>
      </c>
      <c r="D364" s="34" t="s">
        <v>4774</v>
      </c>
      <c r="E364" s="34" t="s">
        <v>4258</v>
      </c>
      <c r="F364" s="34"/>
      <c r="G364" s="47" t="s">
        <v>64</v>
      </c>
      <c r="H364" s="48">
        <v>6.1677999999999997</v>
      </c>
      <c r="I364" s="139">
        <v>0.25</v>
      </c>
      <c r="J364" s="136">
        <f t="shared" si="12"/>
        <v>4.6258499999999998</v>
      </c>
    </row>
    <row r="365" spans="1:10" ht="15.75">
      <c r="A365" s="46">
        <f t="shared" si="11"/>
        <v>361</v>
      </c>
      <c r="B365" s="47" t="s">
        <v>204</v>
      </c>
      <c r="C365" s="34" t="s">
        <v>4775</v>
      </c>
      <c r="D365" s="34" t="s">
        <v>4776</v>
      </c>
      <c r="E365" s="34" t="s">
        <v>4258</v>
      </c>
      <c r="F365" s="34"/>
      <c r="G365" s="47" t="s">
        <v>64</v>
      </c>
      <c r="H365" s="48">
        <v>1.1846000000000001</v>
      </c>
      <c r="I365" s="139">
        <v>0.25</v>
      </c>
      <c r="J365" s="136">
        <f t="shared" si="12"/>
        <v>0.88845000000000007</v>
      </c>
    </row>
    <row r="366" spans="1:10" ht="15.75">
      <c r="A366" s="46">
        <f t="shared" si="11"/>
        <v>362</v>
      </c>
      <c r="B366" s="47" t="s">
        <v>204</v>
      </c>
      <c r="C366" s="34" t="s">
        <v>4777</v>
      </c>
      <c r="D366" s="34" t="s">
        <v>4778</v>
      </c>
      <c r="E366" s="34" t="s">
        <v>4258</v>
      </c>
      <c r="F366" s="34"/>
      <c r="G366" s="47" t="s">
        <v>64</v>
      </c>
      <c r="H366" s="48">
        <v>0.26469999999999999</v>
      </c>
      <c r="I366" s="139">
        <v>0.25</v>
      </c>
      <c r="J366" s="136">
        <f t="shared" si="12"/>
        <v>0.19852500000000001</v>
      </c>
    </row>
    <row r="367" spans="1:10" ht="15.75">
      <c r="A367" s="46">
        <f t="shared" si="11"/>
        <v>363</v>
      </c>
      <c r="B367" s="47" t="s">
        <v>204</v>
      </c>
      <c r="C367" s="34" t="s">
        <v>4779</v>
      </c>
      <c r="D367" s="34" t="s">
        <v>4780</v>
      </c>
      <c r="E367" s="34" t="s">
        <v>4258</v>
      </c>
      <c r="F367" s="34"/>
      <c r="G367" s="47" t="s">
        <v>64</v>
      </c>
      <c r="H367" s="48">
        <v>0.38819999999999999</v>
      </c>
      <c r="I367" s="139">
        <v>0.25</v>
      </c>
      <c r="J367" s="136">
        <f t="shared" si="12"/>
        <v>0.29115000000000002</v>
      </c>
    </row>
    <row r="368" spans="1:10" ht="15.75">
      <c r="A368" s="46">
        <f t="shared" si="11"/>
        <v>364</v>
      </c>
      <c r="B368" s="47" t="s">
        <v>204</v>
      </c>
      <c r="C368" s="34" t="s">
        <v>4781</v>
      </c>
      <c r="D368" s="34" t="s">
        <v>4782</v>
      </c>
      <c r="E368" s="34" t="s">
        <v>4258</v>
      </c>
      <c r="F368" s="34"/>
      <c r="G368" s="47" t="s">
        <v>64</v>
      </c>
      <c r="H368" s="48">
        <v>2.4561999999999999</v>
      </c>
      <c r="I368" s="139">
        <v>0.25</v>
      </c>
      <c r="J368" s="136">
        <f t="shared" si="12"/>
        <v>1.84215</v>
      </c>
    </row>
    <row r="369" spans="1:10" ht="15.75">
      <c r="A369" s="46">
        <f t="shared" si="11"/>
        <v>365</v>
      </c>
      <c r="B369" s="47" t="s">
        <v>204</v>
      </c>
      <c r="C369" s="34" t="s">
        <v>4783</v>
      </c>
      <c r="D369" s="34" t="s">
        <v>4784</v>
      </c>
      <c r="E369" s="34" t="s">
        <v>4258</v>
      </c>
      <c r="F369" s="34"/>
      <c r="G369" s="47" t="s">
        <v>64</v>
      </c>
      <c r="H369" s="48">
        <v>3.1808999999999998</v>
      </c>
      <c r="I369" s="139">
        <v>0.25</v>
      </c>
      <c r="J369" s="136">
        <f t="shared" si="12"/>
        <v>2.385675</v>
      </c>
    </row>
    <row r="370" spans="1:10" ht="15.75">
      <c r="A370" s="46">
        <f t="shared" si="11"/>
        <v>366</v>
      </c>
      <c r="B370" s="47" t="s">
        <v>204</v>
      </c>
      <c r="C370" s="34" t="s">
        <v>4785</v>
      </c>
      <c r="D370" s="34" t="s">
        <v>4786</v>
      </c>
      <c r="E370" s="34" t="s">
        <v>4258</v>
      </c>
      <c r="F370" s="34"/>
      <c r="G370" s="47" t="s">
        <v>64</v>
      </c>
      <c r="H370" s="48">
        <v>3.4990000000000001</v>
      </c>
      <c r="I370" s="139">
        <v>0.25</v>
      </c>
      <c r="J370" s="136">
        <f t="shared" si="12"/>
        <v>2.62425</v>
      </c>
    </row>
    <row r="371" spans="1:10" ht="15.75">
      <c r="A371" s="46">
        <f t="shared" si="11"/>
        <v>367</v>
      </c>
      <c r="B371" s="47" t="s">
        <v>204</v>
      </c>
      <c r="C371" s="34" t="s">
        <v>4787</v>
      </c>
      <c r="D371" s="34" t="s">
        <v>4788</v>
      </c>
      <c r="E371" s="34" t="s">
        <v>4258</v>
      </c>
      <c r="F371" s="34"/>
      <c r="G371" s="47" t="s">
        <v>64</v>
      </c>
      <c r="H371" s="48">
        <v>1.1015999999999999</v>
      </c>
      <c r="I371" s="139">
        <v>0.25</v>
      </c>
      <c r="J371" s="136">
        <f t="shared" si="12"/>
        <v>0.82619999999999993</v>
      </c>
    </row>
    <row r="372" spans="1:10" ht="15.75">
      <c r="A372" s="46">
        <f t="shared" si="11"/>
        <v>368</v>
      </c>
      <c r="B372" s="47" t="s">
        <v>204</v>
      </c>
      <c r="C372" s="34" t="s">
        <v>4789</v>
      </c>
      <c r="D372" s="34" t="s">
        <v>4790</v>
      </c>
      <c r="E372" s="34" t="s">
        <v>4258</v>
      </c>
      <c r="F372" s="34"/>
      <c r="G372" s="47" t="s">
        <v>64</v>
      </c>
      <c r="H372" s="48">
        <v>2.3491</v>
      </c>
      <c r="I372" s="139">
        <v>0.25</v>
      </c>
      <c r="J372" s="136">
        <f t="shared" si="12"/>
        <v>1.761825</v>
      </c>
    </row>
    <row r="373" spans="1:10" ht="15.75">
      <c r="A373" s="46">
        <f t="shared" si="11"/>
        <v>369</v>
      </c>
      <c r="B373" s="47" t="s">
        <v>204</v>
      </c>
      <c r="C373" s="34" t="s">
        <v>4791</v>
      </c>
      <c r="D373" s="34" t="s">
        <v>4792</v>
      </c>
      <c r="E373" s="34" t="s">
        <v>4258</v>
      </c>
      <c r="F373" s="34"/>
      <c r="G373" s="47" t="s">
        <v>64</v>
      </c>
      <c r="H373" s="48">
        <v>3.5994999999999999</v>
      </c>
      <c r="I373" s="139">
        <v>0.25</v>
      </c>
      <c r="J373" s="136">
        <f t="shared" si="12"/>
        <v>2.6996250000000002</v>
      </c>
    </row>
    <row r="374" spans="1:10" ht="15.75">
      <c r="A374" s="46">
        <f t="shared" si="11"/>
        <v>370</v>
      </c>
      <c r="B374" s="47" t="s">
        <v>204</v>
      </c>
      <c r="C374" s="34" t="s">
        <v>4793</v>
      </c>
      <c r="D374" s="34" t="s">
        <v>4794</v>
      </c>
      <c r="E374" s="34" t="s">
        <v>4258</v>
      </c>
      <c r="F374" s="34"/>
      <c r="G374" s="47" t="s">
        <v>64</v>
      </c>
      <c r="H374" s="48">
        <v>1.1893</v>
      </c>
      <c r="I374" s="139">
        <v>0.25</v>
      </c>
      <c r="J374" s="136">
        <f t="shared" si="12"/>
        <v>0.89197499999999996</v>
      </c>
    </row>
    <row r="375" spans="1:10" ht="15.75">
      <c r="A375" s="46">
        <f t="shared" si="11"/>
        <v>371</v>
      </c>
      <c r="B375" s="47" t="s">
        <v>204</v>
      </c>
      <c r="C375" s="34" t="s">
        <v>4795</v>
      </c>
      <c r="D375" s="34" t="s">
        <v>4796</v>
      </c>
      <c r="E375" s="34" t="s">
        <v>4258</v>
      </c>
      <c r="F375" s="34"/>
      <c r="G375" s="47" t="s">
        <v>64</v>
      </c>
      <c r="H375" s="48">
        <v>1.0161</v>
      </c>
      <c r="I375" s="139">
        <v>0.25</v>
      </c>
      <c r="J375" s="136">
        <f t="shared" si="12"/>
        <v>0.76207500000000006</v>
      </c>
    </row>
    <row r="376" spans="1:10" ht="15.75">
      <c r="A376" s="46">
        <f t="shared" si="11"/>
        <v>372</v>
      </c>
      <c r="B376" s="47" t="s">
        <v>204</v>
      </c>
      <c r="C376" s="34" t="s">
        <v>4797</v>
      </c>
      <c r="D376" s="34" t="s">
        <v>4798</v>
      </c>
      <c r="E376" s="34" t="s">
        <v>4258</v>
      </c>
      <c r="F376" s="34"/>
      <c r="G376" s="47" t="s">
        <v>64</v>
      </c>
      <c r="H376" s="48">
        <v>4.1504000000000003</v>
      </c>
      <c r="I376" s="139">
        <v>0.25</v>
      </c>
      <c r="J376" s="136">
        <f t="shared" si="12"/>
        <v>3.1128</v>
      </c>
    </row>
    <row r="377" spans="1:10" ht="15.75">
      <c r="A377" s="46">
        <f t="shared" si="11"/>
        <v>373</v>
      </c>
      <c r="B377" s="47" t="s">
        <v>204</v>
      </c>
      <c r="C377" s="34" t="s">
        <v>4799</v>
      </c>
      <c r="D377" s="34" t="s">
        <v>4800</v>
      </c>
      <c r="E377" s="34" t="s">
        <v>4258</v>
      </c>
      <c r="F377" s="34"/>
      <c r="G377" s="47" t="s">
        <v>64</v>
      </c>
      <c r="H377" s="48">
        <v>2.6907000000000001</v>
      </c>
      <c r="I377" s="139">
        <v>0.25</v>
      </c>
      <c r="J377" s="136">
        <f t="shared" si="12"/>
        <v>2.0180250000000002</v>
      </c>
    </row>
    <row r="378" spans="1:10" ht="15.75">
      <c r="A378" s="46">
        <f t="shared" si="11"/>
        <v>374</v>
      </c>
      <c r="B378" s="47" t="s">
        <v>204</v>
      </c>
      <c r="C378" s="34" t="s">
        <v>4801</v>
      </c>
      <c r="D378" s="34" t="s">
        <v>4802</v>
      </c>
      <c r="E378" s="34" t="s">
        <v>4258</v>
      </c>
      <c r="F378" s="34"/>
      <c r="G378" s="47" t="s">
        <v>64</v>
      </c>
      <c r="H378" s="48">
        <v>3.8561999999999999</v>
      </c>
      <c r="I378" s="139">
        <v>0.25</v>
      </c>
      <c r="J378" s="136">
        <f t="shared" si="12"/>
        <v>2.89215</v>
      </c>
    </row>
    <row r="379" spans="1:10" ht="15.75">
      <c r="A379" s="46">
        <f t="shared" si="11"/>
        <v>375</v>
      </c>
      <c r="B379" s="47" t="s">
        <v>204</v>
      </c>
      <c r="C379" s="34" t="s">
        <v>4803</v>
      </c>
      <c r="D379" s="34" t="s">
        <v>4804</v>
      </c>
      <c r="E379" s="34" t="s">
        <v>4258</v>
      </c>
      <c r="F379" s="34"/>
      <c r="G379" s="47" t="s">
        <v>64</v>
      </c>
      <c r="H379" s="48">
        <v>3.1869999999999998</v>
      </c>
      <c r="I379" s="139">
        <v>0.25</v>
      </c>
      <c r="J379" s="136">
        <f t="shared" si="12"/>
        <v>2.39025</v>
      </c>
    </row>
    <row r="380" spans="1:10" ht="15.75">
      <c r="A380" s="46">
        <f t="shared" si="11"/>
        <v>376</v>
      </c>
      <c r="B380" s="47" t="s">
        <v>204</v>
      </c>
      <c r="C380" s="34" t="s">
        <v>4805</v>
      </c>
      <c r="D380" s="34" t="s">
        <v>4806</v>
      </c>
      <c r="E380" s="34" t="s">
        <v>4258</v>
      </c>
      <c r="F380" s="34"/>
      <c r="G380" s="47" t="s">
        <v>64</v>
      </c>
      <c r="H380" s="48">
        <v>1.0325</v>
      </c>
      <c r="I380" s="139">
        <v>0.25</v>
      </c>
      <c r="J380" s="136">
        <f t="shared" si="12"/>
        <v>0.77437500000000004</v>
      </c>
    </row>
    <row r="381" spans="1:10" ht="15.75">
      <c r="A381" s="46">
        <f t="shared" si="11"/>
        <v>377</v>
      </c>
      <c r="B381" s="47" t="s">
        <v>204</v>
      </c>
      <c r="C381" s="34" t="s">
        <v>4807</v>
      </c>
      <c r="D381" s="34" t="s">
        <v>4808</v>
      </c>
      <c r="E381" s="34" t="s">
        <v>4258</v>
      </c>
      <c r="F381" s="34"/>
      <c r="G381" s="47" t="s">
        <v>64</v>
      </c>
      <c r="H381" s="48">
        <v>0.42309999999999998</v>
      </c>
      <c r="I381" s="139">
        <v>0.25</v>
      </c>
      <c r="J381" s="136">
        <f t="shared" si="12"/>
        <v>0.31732499999999997</v>
      </c>
    </row>
    <row r="382" spans="1:10" ht="15.75">
      <c r="A382" s="46">
        <f t="shared" si="11"/>
        <v>378</v>
      </c>
      <c r="B382" s="47" t="s">
        <v>204</v>
      </c>
      <c r="C382" s="34" t="s">
        <v>4809</v>
      </c>
      <c r="D382" s="34" t="s">
        <v>4810</v>
      </c>
      <c r="E382" s="34" t="s">
        <v>4258</v>
      </c>
      <c r="F382" s="34"/>
      <c r="G382" s="47" t="s">
        <v>64</v>
      </c>
      <c r="H382" s="48">
        <v>0.30370000000000003</v>
      </c>
      <c r="I382" s="139">
        <v>0.25</v>
      </c>
      <c r="J382" s="136">
        <f t="shared" si="12"/>
        <v>0.22777500000000001</v>
      </c>
    </row>
    <row r="383" spans="1:10" ht="15.75">
      <c r="A383" s="46">
        <f t="shared" si="11"/>
        <v>379</v>
      </c>
      <c r="B383" s="47" t="s">
        <v>204</v>
      </c>
      <c r="C383" s="34" t="s">
        <v>4811</v>
      </c>
      <c r="D383" s="34" t="s">
        <v>4812</v>
      </c>
      <c r="E383" s="34" t="s">
        <v>4258</v>
      </c>
      <c r="F383" s="34"/>
      <c r="G383" s="47" t="s">
        <v>64</v>
      </c>
      <c r="H383" s="48">
        <v>5.1050000000000004</v>
      </c>
      <c r="I383" s="139">
        <v>0.25</v>
      </c>
      <c r="J383" s="136">
        <f t="shared" si="12"/>
        <v>3.8287500000000003</v>
      </c>
    </row>
    <row r="384" spans="1:10" ht="15.75">
      <c r="A384" s="46">
        <f t="shared" si="11"/>
        <v>380</v>
      </c>
      <c r="B384" s="47" t="s">
        <v>204</v>
      </c>
      <c r="C384" s="34" t="s">
        <v>4813</v>
      </c>
      <c r="D384" s="34" t="s">
        <v>4814</v>
      </c>
      <c r="E384" s="34" t="s">
        <v>4258</v>
      </c>
      <c r="F384" s="34"/>
      <c r="G384" s="47" t="s">
        <v>64</v>
      </c>
      <c r="H384" s="48">
        <v>4.2699999999999996</v>
      </c>
      <c r="I384" s="139">
        <v>0.25</v>
      </c>
      <c r="J384" s="136">
        <f t="shared" si="12"/>
        <v>3.2024999999999997</v>
      </c>
    </row>
    <row r="385" spans="1:10" ht="15.75">
      <c r="A385" s="46">
        <f t="shared" si="11"/>
        <v>381</v>
      </c>
      <c r="B385" s="47" t="s">
        <v>204</v>
      </c>
      <c r="C385" s="34" t="s">
        <v>4815</v>
      </c>
      <c r="D385" s="34" t="s">
        <v>4816</v>
      </c>
      <c r="E385" s="34" t="s">
        <v>4258</v>
      </c>
      <c r="F385" s="34"/>
      <c r="G385" s="47" t="s">
        <v>64</v>
      </c>
      <c r="H385" s="48">
        <v>1.1131</v>
      </c>
      <c r="I385" s="139">
        <v>0.25</v>
      </c>
      <c r="J385" s="136">
        <f t="shared" si="12"/>
        <v>0.83482499999999993</v>
      </c>
    </row>
    <row r="386" spans="1:10" ht="15.75">
      <c r="A386" s="46">
        <f t="shared" si="11"/>
        <v>382</v>
      </c>
      <c r="B386" s="47" t="s">
        <v>204</v>
      </c>
      <c r="C386" s="34" t="s">
        <v>4817</v>
      </c>
      <c r="D386" s="34" t="s">
        <v>4818</v>
      </c>
      <c r="E386" s="34" t="s">
        <v>4258</v>
      </c>
      <c r="F386" s="34"/>
      <c r="G386" s="47" t="s">
        <v>64</v>
      </c>
      <c r="H386" s="48">
        <v>1.8412999999999999</v>
      </c>
      <c r="I386" s="139">
        <v>0.25</v>
      </c>
      <c r="J386" s="136">
        <f t="shared" si="12"/>
        <v>1.3809749999999998</v>
      </c>
    </row>
    <row r="387" spans="1:10" ht="15.75">
      <c r="A387" s="46">
        <f t="shared" si="11"/>
        <v>383</v>
      </c>
      <c r="B387" s="47" t="s">
        <v>204</v>
      </c>
      <c r="C387" s="34" t="s">
        <v>4819</v>
      </c>
      <c r="D387" s="34" t="s">
        <v>4820</v>
      </c>
      <c r="E387" s="34" t="s">
        <v>4258</v>
      </c>
      <c r="F387" s="34"/>
      <c r="G387" s="47" t="s">
        <v>64</v>
      </c>
      <c r="H387" s="48">
        <v>3.867</v>
      </c>
      <c r="I387" s="139">
        <v>0.25</v>
      </c>
      <c r="J387" s="136">
        <f t="shared" si="12"/>
        <v>2.9002499999999998</v>
      </c>
    </row>
    <row r="388" spans="1:10" ht="15.75">
      <c r="A388" s="46">
        <f t="shared" si="11"/>
        <v>384</v>
      </c>
      <c r="B388" s="47" t="s">
        <v>204</v>
      </c>
      <c r="C388" s="34" t="s">
        <v>4821</v>
      </c>
      <c r="D388" s="34" t="s">
        <v>4822</v>
      </c>
      <c r="E388" s="34" t="s">
        <v>4258</v>
      </c>
      <c r="F388" s="34"/>
      <c r="G388" s="47" t="s">
        <v>64</v>
      </c>
      <c r="H388" s="48">
        <v>4.4063999999999997</v>
      </c>
      <c r="I388" s="139">
        <v>0.25</v>
      </c>
      <c r="J388" s="136">
        <f t="shared" si="12"/>
        <v>3.3047999999999997</v>
      </c>
    </row>
    <row r="389" spans="1:10" ht="15.75">
      <c r="A389" s="46">
        <f t="shared" si="11"/>
        <v>385</v>
      </c>
      <c r="B389" s="47" t="s">
        <v>204</v>
      </c>
      <c r="C389" s="34" t="s">
        <v>4823</v>
      </c>
      <c r="D389" s="34" t="s">
        <v>4824</v>
      </c>
      <c r="E389" s="34" t="s">
        <v>4258</v>
      </c>
      <c r="F389" s="34"/>
      <c r="G389" s="47" t="s">
        <v>64</v>
      </c>
      <c r="H389" s="48">
        <v>4.9028</v>
      </c>
      <c r="I389" s="139">
        <v>0.25</v>
      </c>
      <c r="J389" s="136">
        <f t="shared" si="12"/>
        <v>3.6771000000000003</v>
      </c>
    </row>
    <row r="390" spans="1:10" ht="15.75">
      <c r="A390" s="46">
        <f t="shared" si="11"/>
        <v>386</v>
      </c>
      <c r="B390" s="47" t="s">
        <v>204</v>
      </c>
      <c r="C390" s="34" t="s">
        <v>4825</v>
      </c>
      <c r="D390" s="34" t="s">
        <v>4826</v>
      </c>
      <c r="E390" s="34" t="s">
        <v>4258</v>
      </c>
      <c r="F390" s="34"/>
      <c r="G390" s="47" t="s">
        <v>64</v>
      </c>
      <c r="H390" s="48">
        <v>1.0486</v>
      </c>
      <c r="I390" s="139">
        <v>0.25</v>
      </c>
      <c r="J390" s="136">
        <f t="shared" si="12"/>
        <v>0.78644999999999998</v>
      </c>
    </row>
    <row r="391" spans="1:10" ht="15.75">
      <c r="A391" s="46">
        <f t="shared" ref="A391:A454" si="13">A390+1</f>
        <v>387</v>
      </c>
      <c r="B391" s="47" t="s">
        <v>204</v>
      </c>
      <c r="C391" s="34" t="s">
        <v>4827</v>
      </c>
      <c r="D391" s="34" t="s">
        <v>4828</v>
      </c>
      <c r="E391" s="34" t="s">
        <v>4258</v>
      </c>
      <c r="F391" s="34"/>
      <c r="G391" s="47" t="s">
        <v>64</v>
      </c>
      <c r="H391" s="48">
        <v>0.42530000000000001</v>
      </c>
      <c r="I391" s="139">
        <v>0.25</v>
      </c>
      <c r="J391" s="136">
        <f t="shared" si="12"/>
        <v>0.31897500000000001</v>
      </c>
    </row>
    <row r="392" spans="1:10" ht="15.75">
      <c r="A392" s="46">
        <f t="shared" si="13"/>
        <v>388</v>
      </c>
      <c r="B392" s="47" t="s">
        <v>204</v>
      </c>
      <c r="C392" s="34" t="s">
        <v>4829</v>
      </c>
      <c r="D392" s="34" t="s">
        <v>4830</v>
      </c>
      <c r="E392" s="34" t="s">
        <v>4258</v>
      </c>
      <c r="F392" s="34"/>
      <c r="G392" s="47" t="s">
        <v>64</v>
      </c>
      <c r="H392" s="48">
        <v>0.6603</v>
      </c>
      <c r="I392" s="139">
        <v>0.25</v>
      </c>
      <c r="J392" s="136">
        <f t="shared" si="12"/>
        <v>0.49522500000000003</v>
      </c>
    </row>
    <row r="393" spans="1:10" ht="15.75">
      <c r="A393" s="46">
        <f t="shared" si="13"/>
        <v>389</v>
      </c>
      <c r="B393" s="47" t="s">
        <v>204</v>
      </c>
      <c r="C393" s="34" t="s">
        <v>4831</v>
      </c>
      <c r="D393" s="34" t="s">
        <v>4832</v>
      </c>
      <c r="E393" s="34" t="s">
        <v>4258</v>
      </c>
      <c r="F393" s="34"/>
      <c r="G393" s="47" t="s">
        <v>64</v>
      </c>
      <c r="H393" s="48">
        <v>6.4972000000000003</v>
      </c>
      <c r="I393" s="139">
        <v>0.25</v>
      </c>
      <c r="J393" s="136">
        <f t="shared" si="12"/>
        <v>4.8729000000000005</v>
      </c>
    </row>
    <row r="394" spans="1:10" ht="15.75">
      <c r="A394" s="46">
        <f t="shared" si="13"/>
        <v>390</v>
      </c>
      <c r="B394" s="47" t="s">
        <v>204</v>
      </c>
      <c r="C394" s="34" t="s">
        <v>4833</v>
      </c>
      <c r="D394" s="34" t="s">
        <v>4834</v>
      </c>
      <c r="E394" s="34" t="s">
        <v>4258</v>
      </c>
      <c r="F394" s="34"/>
      <c r="G394" s="47" t="s">
        <v>64</v>
      </c>
      <c r="H394" s="48">
        <v>1.7071000000000001</v>
      </c>
      <c r="I394" s="139">
        <v>0.25</v>
      </c>
      <c r="J394" s="136">
        <f t="shared" si="12"/>
        <v>1.2803249999999999</v>
      </c>
    </row>
    <row r="395" spans="1:10" ht="15.75">
      <c r="A395" s="46">
        <f t="shared" si="13"/>
        <v>391</v>
      </c>
      <c r="B395" s="47" t="s">
        <v>204</v>
      </c>
      <c r="C395" s="34" t="s">
        <v>4835</v>
      </c>
      <c r="D395" s="34" t="s">
        <v>4836</v>
      </c>
      <c r="E395" s="34" t="s">
        <v>4258</v>
      </c>
      <c r="F395" s="34"/>
      <c r="G395" s="47" t="s">
        <v>64</v>
      </c>
      <c r="H395" s="48">
        <v>7.1470000000000002</v>
      </c>
      <c r="I395" s="139">
        <v>0.25</v>
      </c>
      <c r="J395" s="136">
        <f t="shared" si="12"/>
        <v>5.3602500000000006</v>
      </c>
    </row>
    <row r="396" spans="1:10" ht="15.75">
      <c r="A396" s="46">
        <f t="shared" si="13"/>
        <v>392</v>
      </c>
      <c r="B396" s="47" t="s">
        <v>204</v>
      </c>
      <c r="C396" s="34" t="s">
        <v>4837</v>
      </c>
      <c r="D396" s="34" t="s">
        <v>4838</v>
      </c>
      <c r="E396" s="34" t="s">
        <v>4258</v>
      </c>
      <c r="F396" s="34"/>
      <c r="G396" s="47" t="s">
        <v>64</v>
      </c>
      <c r="H396" s="48">
        <v>1.1101000000000001</v>
      </c>
      <c r="I396" s="139">
        <v>0.25</v>
      </c>
      <c r="J396" s="136">
        <f t="shared" si="12"/>
        <v>0.83257500000000007</v>
      </c>
    </row>
    <row r="397" spans="1:10" ht="15.75">
      <c r="A397" s="46">
        <f t="shared" si="13"/>
        <v>393</v>
      </c>
      <c r="B397" s="47" t="s">
        <v>204</v>
      </c>
      <c r="C397" s="34" t="s">
        <v>4839</v>
      </c>
      <c r="D397" s="34" t="s">
        <v>4840</v>
      </c>
      <c r="E397" s="34" t="s">
        <v>4258</v>
      </c>
      <c r="F397" s="34"/>
      <c r="G397" s="47" t="s">
        <v>64</v>
      </c>
      <c r="H397" s="48">
        <v>3.1267</v>
      </c>
      <c r="I397" s="139">
        <v>0.25</v>
      </c>
      <c r="J397" s="136">
        <f t="shared" si="12"/>
        <v>2.3450250000000001</v>
      </c>
    </row>
    <row r="398" spans="1:10" ht="15.75">
      <c r="A398" s="46">
        <f t="shared" si="13"/>
        <v>394</v>
      </c>
      <c r="B398" s="47" t="s">
        <v>204</v>
      </c>
      <c r="C398" s="34" t="s">
        <v>4841</v>
      </c>
      <c r="D398" s="34" t="s">
        <v>4842</v>
      </c>
      <c r="E398" s="34" t="s">
        <v>4258</v>
      </c>
      <c r="F398" s="34"/>
      <c r="G398" s="47" t="s">
        <v>64</v>
      </c>
      <c r="H398" s="48">
        <v>6.3246000000000002</v>
      </c>
      <c r="I398" s="139">
        <v>0.25</v>
      </c>
      <c r="J398" s="136">
        <f t="shared" si="12"/>
        <v>4.7434500000000002</v>
      </c>
    </row>
    <row r="399" spans="1:10" ht="15.75">
      <c r="A399" s="46">
        <f t="shared" si="13"/>
        <v>395</v>
      </c>
      <c r="B399" s="47" t="s">
        <v>204</v>
      </c>
      <c r="C399" s="34" t="s">
        <v>4843</v>
      </c>
      <c r="D399" s="34" t="s">
        <v>4844</v>
      </c>
      <c r="E399" s="34" t="s">
        <v>4258</v>
      </c>
      <c r="F399" s="34"/>
      <c r="G399" s="47" t="s">
        <v>64</v>
      </c>
      <c r="H399" s="48">
        <v>2.5779000000000001</v>
      </c>
      <c r="I399" s="139">
        <v>0.25</v>
      </c>
      <c r="J399" s="136">
        <f t="shared" si="12"/>
        <v>1.9334250000000002</v>
      </c>
    </row>
    <row r="400" spans="1:10" ht="15.75">
      <c r="A400" s="46">
        <f t="shared" si="13"/>
        <v>396</v>
      </c>
      <c r="B400" s="47" t="s">
        <v>204</v>
      </c>
      <c r="C400" s="34" t="s">
        <v>4845</v>
      </c>
      <c r="D400" s="34" t="s">
        <v>4846</v>
      </c>
      <c r="E400" s="34" t="s">
        <v>4258</v>
      </c>
      <c r="F400" s="34"/>
      <c r="G400" s="47" t="s">
        <v>64</v>
      </c>
      <c r="H400" s="48">
        <v>7.3314000000000004</v>
      </c>
      <c r="I400" s="139">
        <v>0.25</v>
      </c>
      <c r="J400" s="136">
        <f t="shared" si="12"/>
        <v>5.4985499999999998</v>
      </c>
    </row>
    <row r="401" spans="1:10" ht="15.75">
      <c r="A401" s="46">
        <f t="shared" si="13"/>
        <v>397</v>
      </c>
      <c r="B401" s="47" t="s">
        <v>204</v>
      </c>
      <c r="C401" s="34" t="s">
        <v>4847</v>
      </c>
      <c r="D401" s="34" t="s">
        <v>4848</v>
      </c>
      <c r="E401" s="34" t="s">
        <v>4258</v>
      </c>
      <c r="F401" s="34"/>
      <c r="G401" s="47" t="s">
        <v>64</v>
      </c>
      <c r="H401" s="48">
        <v>12.215400000000001</v>
      </c>
      <c r="I401" s="139">
        <v>0.25</v>
      </c>
      <c r="J401" s="136">
        <f t="shared" si="12"/>
        <v>9.1615500000000001</v>
      </c>
    </row>
    <row r="402" spans="1:10" ht="15.75">
      <c r="A402" s="46">
        <f t="shared" si="13"/>
        <v>398</v>
      </c>
      <c r="B402" s="47" t="s">
        <v>204</v>
      </c>
      <c r="C402" s="34" t="s">
        <v>4849</v>
      </c>
      <c r="D402" s="34" t="s">
        <v>4850</v>
      </c>
      <c r="E402" s="34" t="s">
        <v>4258</v>
      </c>
      <c r="F402" s="34"/>
      <c r="G402" s="47" t="s">
        <v>64</v>
      </c>
      <c r="H402" s="48">
        <v>5.8819999999999997</v>
      </c>
      <c r="I402" s="139">
        <v>0.25</v>
      </c>
      <c r="J402" s="136">
        <f t="shared" ref="J402:J465" si="14">H402*(1-I402)</f>
        <v>4.4115000000000002</v>
      </c>
    </row>
    <row r="403" spans="1:10" ht="15.75">
      <c r="A403" s="46">
        <f t="shared" si="13"/>
        <v>399</v>
      </c>
      <c r="B403" s="47" t="s">
        <v>204</v>
      </c>
      <c r="C403" s="34" t="s">
        <v>4851</v>
      </c>
      <c r="D403" s="34" t="s">
        <v>4852</v>
      </c>
      <c r="E403" s="34" t="s">
        <v>4258</v>
      </c>
      <c r="F403" s="34"/>
      <c r="G403" s="47" t="s">
        <v>64</v>
      </c>
      <c r="H403" s="48">
        <v>1.097</v>
      </c>
      <c r="I403" s="139">
        <v>0.25</v>
      </c>
      <c r="J403" s="136">
        <f t="shared" si="14"/>
        <v>0.82274999999999998</v>
      </c>
    </row>
    <row r="404" spans="1:10" ht="15.75">
      <c r="A404" s="46">
        <f t="shared" si="13"/>
        <v>400</v>
      </c>
      <c r="B404" s="47" t="s">
        <v>204</v>
      </c>
      <c r="C404" s="34" t="s">
        <v>4853</v>
      </c>
      <c r="D404" s="34" t="s">
        <v>4854</v>
      </c>
      <c r="E404" s="34" t="s">
        <v>4258</v>
      </c>
      <c r="F404" s="34"/>
      <c r="G404" s="47" t="s">
        <v>64</v>
      </c>
      <c r="H404" s="48">
        <v>1.097</v>
      </c>
      <c r="I404" s="139">
        <v>0.25</v>
      </c>
      <c r="J404" s="136">
        <f t="shared" si="14"/>
        <v>0.82274999999999998</v>
      </c>
    </row>
    <row r="405" spans="1:10" ht="15.75">
      <c r="A405" s="46">
        <f t="shared" si="13"/>
        <v>401</v>
      </c>
      <c r="B405" s="47" t="s">
        <v>204</v>
      </c>
      <c r="C405" s="34" t="s">
        <v>4855</v>
      </c>
      <c r="D405" s="34" t="s">
        <v>4856</v>
      </c>
      <c r="E405" s="34" t="s">
        <v>4258</v>
      </c>
      <c r="F405" s="34"/>
      <c r="G405" s="47" t="s">
        <v>64</v>
      </c>
      <c r="H405" s="48">
        <v>1.1126</v>
      </c>
      <c r="I405" s="139">
        <v>0.25</v>
      </c>
      <c r="J405" s="136">
        <f t="shared" si="14"/>
        <v>0.83445000000000003</v>
      </c>
    </row>
    <row r="406" spans="1:10" ht="15.75">
      <c r="A406" s="46">
        <f t="shared" si="13"/>
        <v>402</v>
      </c>
      <c r="B406" s="47" t="s">
        <v>204</v>
      </c>
      <c r="C406" s="34" t="s">
        <v>4857</v>
      </c>
      <c r="D406" s="34" t="s">
        <v>4858</v>
      </c>
      <c r="E406" s="34" t="s">
        <v>4258</v>
      </c>
      <c r="F406" s="34"/>
      <c r="G406" s="47" t="s">
        <v>64</v>
      </c>
      <c r="H406" s="48">
        <v>0.23730000000000001</v>
      </c>
      <c r="I406" s="139">
        <v>0.25</v>
      </c>
      <c r="J406" s="136">
        <f t="shared" si="14"/>
        <v>0.17797499999999999</v>
      </c>
    </row>
    <row r="407" spans="1:10" ht="15.75">
      <c r="A407" s="46">
        <f t="shared" si="13"/>
        <v>403</v>
      </c>
      <c r="B407" s="47" t="s">
        <v>204</v>
      </c>
      <c r="C407" s="34" t="s">
        <v>4859</v>
      </c>
      <c r="D407" s="34" t="s">
        <v>4860</v>
      </c>
      <c r="E407" s="34" t="s">
        <v>4258</v>
      </c>
      <c r="F407" s="34"/>
      <c r="G407" s="47" t="s">
        <v>64</v>
      </c>
      <c r="H407" s="48">
        <v>3.2486000000000002</v>
      </c>
      <c r="I407" s="139">
        <v>0.25</v>
      </c>
      <c r="J407" s="136">
        <f t="shared" si="14"/>
        <v>2.4364500000000002</v>
      </c>
    </row>
    <row r="408" spans="1:10" ht="15.75">
      <c r="A408" s="46">
        <f t="shared" si="13"/>
        <v>404</v>
      </c>
      <c r="B408" s="47" t="s">
        <v>204</v>
      </c>
      <c r="C408" s="34" t="s">
        <v>4861</v>
      </c>
      <c r="D408" s="34" t="s">
        <v>4862</v>
      </c>
      <c r="E408" s="34" t="s">
        <v>4258</v>
      </c>
      <c r="F408" s="34"/>
      <c r="G408" s="47" t="s">
        <v>64</v>
      </c>
      <c r="H408" s="48">
        <v>3.5085000000000002</v>
      </c>
      <c r="I408" s="139">
        <v>0.25</v>
      </c>
      <c r="J408" s="136">
        <f t="shared" si="14"/>
        <v>2.6313750000000002</v>
      </c>
    </row>
    <row r="409" spans="1:10" ht="15.75">
      <c r="A409" s="46">
        <f t="shared" si="13"/>
        <v>405</v>
      </c>
      <c r="B409" s="47" t="s">
        <v>204</v>
      </c>
      <c r="C409" s="34" t="s">
        <v>4863</v>
      </c>
      <c r="D409" s="34" t="s">
        <v>4864</v>
      </c>
      <c r="E409" s="34" t="s">
        <v>4258</v>
      </c>
      <c r="F409" s="34"/>
      <c r="G409" s="47" t="s">
        <v>64</v>
      </c>
      <c r="H409" s="48">
        <v>1.5430999999999999</v>
      </c>
      <c r="I409" s="139">
        <v>0.25</v>
      </c>
      <c r="J409" s="136">
        <f t="shared" si="14"/>
        <v>1.1573249999999999</v>
      </c>
    </row>
    <row r="410" spans="1:10" ht="15.75">
      <c r="A410" s="46">
        <f t="shared" si="13"/>
        <v>406</v>
      </c>
      <c r="B410" s="47" t="s">
        <v>204</v>
      </c>
      <c r="C410" s="34" t="s">
        <v>4865</v>
      </c>
      <c r="D410" s="34" t="s">
        <v>4866</v>
      </c>
      <c r="E410" s="34" t="s">
        <v>4258</v>
      </c>
      <c r="F410" s="34"/>
      <c r="G410" s="47" t="s">
        <v>64</v>
      </c>
      <c r="H410" s="48">
        <v>2.7214</v>
      </c>
      <c r="I410" s="139">
        <v>0.25</v>
      </c>
      <c r="J410" s="136">
        <f t="shared" si="14"/>
        <v>2.0410500000000003</v>
      </c>
    </row>
    <row r="411" spans="1:10" ht="15.75">
      <c r="A411" s="46">
        <f t="shared" si="13"/>
        <v>407</v>
      </c>
      <c r="B411" s="47" t="s">
        <v>204</v>
      </c>
      <c r="C411" s="34" t="s">
        <v>4867</v>
      </c>
      <c r="D411" s="34" t="s">
        <v>4868</v>
      </c>
      <c r="E411" s="34" t="s">
        <v>4258</v>
      </c>
      <c r="F411" s="34"/>
      <c r="G411" s="47" t="s">
        <v>64</v>
      </c>
      <c r="H411" s="48">
        <v>2.0804</v>
      </c>
      <c r="I411" s="139">
        <v>0.25</v>
      </c>
      <c r="J411" s="136">
        <f t="shared" si="14"/>
        <v>1.5603</v>
      </c>
    </row>
    <row r="412" spans="1:10" ht="15.75">
      <c r="A412" s="46">
        <f t="shared" si="13"/>
        <v>408</v>
      </c>
      <c r="B412" s="47" t="s">
        <v>204</v>
      </c>
      <c r="C412" s="34" t="s">
        <v>4869</v>
      </c>
      <c r="D412" s="34" t="s">
        <v>4870</v>
      </c>
      <c r="E412" s="34" t="s">
        <v>4258</v>
      </c>
      <c r="F412" s="34"/>
      <c r="G412" s="47" t="s">
        <v>64</v>
      </c>
      <c r="H412" s="48">
        <v>0.9677</v>
      </c>
      <c r="I412" s="139">
        <v>0.25</v>
      </c>
      <c r="J412" s="136">
        <f t="shared" si="14"/>
        <v>0.72577500000000006</v>
      </c>
    </row>
    <row r="413" spans="1:10" ht="15.75">
      <c r="A413" s="46">
        <f t="shared" si="13"/>
        <v>409</v>
      </c>
      <c r="B413" s="47" t="s">
        <v>204</v>
      </c>
      <c r="C413" s="34" t="s">
        <v>4871</v>
      </c>
      <c r="D413" s="34" t="s">
        <v>4872</v>
      </c>
      <c r="E413" s="34" t="s">
        <v>4258</v>
      </c>
      <c r="F413" s="34"/>
      <c r="G413" s="47" t="s">
        <v>64</v>
      </c>
      <c r="H413" s="48">
        <v>0.9798</v>
      </c>
      <c r="I413" s="139">
        <v>0.25</v>
      </c>
      <c r="J413" s="136">
        <f t="shared" si="14"/>
        <v>0.73485</v>
      </c>
    </row>
    <row r="414" spans="1:10" ht="15.75">
      <c r="A414" s="46">
        <f t="shared" si="13"/>
        <v>410</v>
      </c>
      <c r="B414" s="47" t="s">
        <v>204</v>
      </c>
      <c r="C414" s="34" t="s">
        <v>4873</v>
      </c>
      <c r="D414" s="34" t="s">
        <v>4874</v>
      </c>
      <c r="E414" s="34" t="s">
        <v>4258</v>
      </c>
      <c r="F414" s="34"/>
      <c r="G414" s="47" t="s">
        <v>64</v>
      </c>
      <c r="H414" s="48">
        <v>1.0314000000000001</v>
      </c>
      <c r="I414" s="139">
        <v>0.25</v>
      </c>
      <c r="J414" s="136">
        <f t="shared" si="14"/>
        <v>0.77355000000000007</v>
      </c>
    </row>
    <row r="415" spans="1:10" ht="15.75">
      <c r="A415" s="46">
        <f t="shared" si="13"/>
        <v>411</v>
      </c>
      <c r="B415" s="47" t="s">
        <v>204</v>
      </c>
      <c r="C415" s="34" t="s">
        <v>4875</v>
      </c>
      <c r="D415" s="34" t="s">
        <v>4876</v>
      </c>
      <c r="E415" s="34" t="s">
        <v>4258</v>
      </c>
      <c r="F415" s="34"/>
      <c r="G415" s="47" t="s">
        <v>64</v>
      </c>
      <c r="H415" s="48">
        <v>1.0469999999999999</v>
      </c>
      <c r="I415" s="139">
        <v>0.25</v>
      </c>
      <c r="J415" s="136">
        <f t="shared" si="14"/>
        <v>0.78525</v>
      </c>
    </row>
    <row r="416" spans="1:10" ht="15.75">
      <c r="A416" s="46">
        <f t="shared" si="13"/>
        <v>412</v>
      </c>
      <c r="B416" s="47" t="s">
        <v>204</v>
      </c>
      <c r="C416" s="34" t="s">
        <v>4877</v>
      </c>
      <c r="D416" s="34" t="s">
        <v>4878</v>
      </c>
      <c r="E416" s="34" t="s">
        <v>4258</v>
      </c>
      <c r="F416" s="34"/>
      <c r="G416" s="47" t="s">
        <v>64</v>
      </c>
      <c r="H416" s="48">
        <v>1.0741000000000001</v>
      </c>
      <c r="I416" s="139">
        <v>0.25</v>
      </c>
      <c r="J416" s="136">
        <f t="shared" si="14"/>
        <v>0.80557500000000004</v>
      </c>
    </row>
    <row r="417" spans="1:10" ht="15.75">
      <c r="A417" s="46">
        <f t="shared" si="13"/>
        <v>413</v>
      </c>
      <c r="B417" s="47" t="s">
        <v>204</v>
      </c>
      <c r="C417" s="34" t="s">
        <v>4879</v>
      </c>
      <c r="D417" s="34" t="s">
        <v>4880</v>
      </c>
      <c r="E417" s="34" t="s">
        <v>4258</v>
      </c>
      <c r="F417" s="34"/>
      <c r="G417" s="47" t="s">
        <v>64</v>
      </c>
      <c r="H417" s="48">
        <v>1.1365000000000001</v>
      </c>
      <c r="I417" s="139">
        <v>0.25</v>
      </c>
      <c r="J417" s="136">
        <f t="shared" si="14"/>
        <v>0.8523750000000001</v>
      </c>
    </row>
    <row r="418" spans="1:10" ht="15.75">
      <c r="A418" s="46">
        <f t="shared" si="13"/>
        <v>414</v>
      </c>
      <c r="B418" s="47" t="s">
        <v>204</v>
      </c>
      <c r="C418" s="34" t="s">
        <v>4881</v>
      </c>
      <c r="D418" s="34" t="s">
        <v>4882</v>
      </c>
      <c r="E418" s="34" t="s">
        <v>4258</v>
      </c>
      <c r="F418" s="34"/>
      <c r="G418" s="47" t="s">
        <v>64</v>
      </c>
      <c r="H418" s="48">
        <v>1.1365000000000001</v>
      </c>
      <c r="I418" s="139">
        <v>0.25</v>
      </c>
      <c r="J418" s="136">
        <f t="shared" si="14"/>
        <v>0.8523750000000001</v>
      </c>
    </row>
    <row r="419" spans="1:10" ht="15.75">
      <c r="A419" s="46">
        <f t="shared" si="13"/>
        <v>415</v>
      </c>
      <c r="B419" s="47" t="s">
        <v>204</v>
      </c>
      <c r="C419" s="34" t="s">
        <v>4883</v>
      </c>
      <c r="D419" s="34" t="s">
        <v>4884</v>
      </c>
      <c r="E419" s="34" t="s">
        <v>4258</v>
      </c>
      <c r="F419" s="34"/>
      <c r="G419" s="47" t="s">
        <v>64</v>
      </c>
      <c r="H419" s="48">
        <v>0.99380000000000002</v>
      </c>
      <c r="I419" s="139">
        <v>0.25</v>
      </c>
      <c r="J419" s="136">
        <f t="shared" si="14"/>
        <v>0.74534999999999996</v>
      </c>
    </row>
    <row r="420" spans="1:10" ht="15.75">
      <c r="A420" s="46">
        <f t="shared" si="13"/>
        <v>416</v>
      </c>
      <c r="B420" s="47" t="s">
        <v>204</v>
      </c>
      <c r="C420" s="34" t="s">
        <v>4885</v>
      </c>
      <c r="D420" s="34" t="s">
        <v>4886</v>
      </c>
      <c r="E420" s="34" t="s">
        <v>3592</v>
      </c>
      <c r="F420" s="34"/>
      <c r="G420" s="47" t="s">
        <v>64</v>
      </c>
      <c r="H420" s="48">
        <v>8.3324999999999996</v>
      </c>
      <c r="I420" s="139">
        <v>0.25</v>
      </c>
      <c r="J420" s="136">
        <f t="shared" si="14"/>
        <v>6.2493749999999997</v>
      </c>
    </row>
    <row r="421" spans="1:10" ht="15.75">
      <c r="A421" s="46">
        <f t="shared" si="13"/>
        <v>417</v>
      </c>
      <c r="B421" s="47" t="s">
        <v>204</v>
      </c>
      <c r="C421" s="34" t="s">
        <v>4887</v>
      </c>
      <c r="D421" s="34" t="s">
        <v>4888</v>
      </c>
      <c r="E421" s="34" t="s">
        <v>3592</v>
      </c>
      <c r="F421" s="34"/>
      <c r="G421" s="47" t="s">
        <v>64</v>
      </c>
      <c r="H421" s="48">
        <v>9.2675000000000001</v>
      </c>
      <c r="I421" s="139">
        <v>0.25</v>
      </c>
      <c r="J421" s="136">
        <f t="shared" si="14"/>
        <v>6.9506250000000005</v>
      </c>
    </row>
    <row r="422" spans="1:10" ht="15.75">
      <c r="A422" s="46">
        <f t="shared" si="13"/>
        <v>418</v>
      </c>
      <c r="B422" s="47" t="s">
        <v>204</v>
      </c>
      <c r="C422" s="34" t="s">
        <v>4889</v>
      </c>
      <c r="D422" s="34" t="s">
        <v>4890</v>
      </c>
      <c r="E422" s="34" t="s">
        <v>3592</v>
      </c>
      <c r="F422" s="34"/>
      <c r="G422" s="47" t="s">
        <v>64</v>
      </c>
      <c r="H422" s="48">
        <v>10.67</v>
      </c>
      <c r="I422" s="139">
        <v>0.25</v>
      </c>
      <c r="J422" s="136">
        <f t="shared" si="14"/>
        <v>8.0024999999999995</v>
      </c>
    </row>
    <row r="423" spans="1:10" ht="15.75">
      <c r="A423" s="46">
        <f t="shared" si="13"/>
        <v>419</v>
      </c>
      <c r="B423" s="47" t="s">
        <v>204</v>
      </c>
      <c r="C423" s="34" t="s">
        <v>4891</v>
      </c>
      <c r="D423" s="34" t="s">
        <v>4892</v>
      </c>
      <c r="E423" s="34" t="s">
        <v>3592</v>
      </c>
      <c r="F423" s="34"/>
      <c r="G423" s="47" t="s">
        <v>64</v>
      </c>
      <c r="H423" s="48">
        <v>11.137499999999999</v>
      </c>
      <c r="I423" s="139">
        <v>0.25</v>
      </c>
      <c r="J423" s="136">
        <f t="shared" si="14"/>
        <v>8.3531249999999986</v>
      </c>
    </row>
    <row r="424" spans="1:10" ht="15.75">
      <c r="A424" s="46">
        <f t="shared" si="13"/>
        <v>420</v>
      </c>
      <c r="B424" s="47" t="s">
        <v>204</v>
      </c>
      <c r="C424" s="34" t="s">
        <v>4893</v>
      </c>
      <c r="D424" s="34" t="s">
        <v>4894</v>
      </c>
      <c r="E424" s="34" t="s">
        <v>3592</v>
      </c>
      <c r="F424" s="34"/>
      <c r="G424" s="47" t="s">
        <v>64</v>
      </c>
      <c r="H424" s="48">
        <v>12.0725</v>
      </c>
      <c r="I424" s="139">
        <v>0.25</v>
      </c>
      <c r="J424" s="136">
        <f t="shared" si="14"/>
        <v>9.0543750000000003</v>
      </c>
    </row>
    <row r="425" spans="1:10" ht="15.75">
      <c r="A425" s="46">
        <f t="shared" si="13"/>
        <v>421</v>
      </c>
      <c r="B425" s="47" t="s">
        <v>204</v>
      </c>
      <c r="C425" s="34" t="s">
        <v>4895</v>
      </c>
      <c r="D425" s="34" t="s">
        <v>4896</v>
      </c>
      <c r="E425" s="34" t="s">
        <v>3592</v>
      </c>
      <c r="F425" s="34"/>
      <c r="G425" s="47" t="s">
        <v>64</v>
      </c>
      <c r="H425" s="48">
        <v>8.3324999999999996</v>
      </c>
      <c r="I425" s="139">
        <v>0.25</v>
      </c>
      <c r="J425" s="136">
        <f t="shared" si="14"/>
        <v>6.2493749999999997</v>
      </c>
    </row>
    <row r="426" spans="1:10" ht="15.75">
      <c r="A426" s="46">
        <f t="shared" si="13"/>
        <v>422</v>
      </c>
      <c r="B426" s="47" t="s">
        <v>204</v>
      </c>
      <c r="C426" s="34" t="s">
        <v>4897</v>
      </c>
      <c r="D426" s="34" t="s">
        <v>4898</v>
      </c>
      <c r="E426" s="34" t="s">
        <v>3592</v>
      </c>
      <c r="F426" s="34"/>
      <c r="G426" s="47" t="s">
        <v>64</v>
      </c>
      <c r="H426" s="48">
        <v>9.2675000000000001</v>
      </c>
      <c r="I426" s="139">
        <v>0.25</v>
      </c>
      <c r="J426" s="136">
        <f t="shared" si="14"/>
        <v>6.9506250000000005</v>
      </c>
    </row>
    <row r="427" spans="1:10" ht="15.75">
      <c r="A427" s="46">
        <f t="shared" si="13"/>
        <v>423</v>
      </c>
      <c r="B427" s="47" t="s">
        <v>204</v>
      </c>
      <c r="C427" s="34" t="s">
        <v>4899</v>
      </c>
      <c r="D427" s="34" t="s">
        <v>4900</v>
      </c>
      <c r="E427" s="34" t="s">
        <v>3592</v>
      </c>
      <c r="F427" s="34"/>
      <c r="G427" s="47" t="s">
        <v>64</v>
      </c>
      <c r="H427" s="48">
        <v>10.67</v>
      </c>
      <c r="I427" s="139">
        <v>0.25</v>
      </c>
      <c r="J427" s="136">
        <f t="shared" si="14"/>
        <v>8.0024999999999995</v>
      </c>
    </row>
    <row r="428" spans="1:10" ht="15.75">
      <c r="A428" s="46">
        <f t="shared" si="13"/>
        <v>424</v>
      </c>
      <c r="B428" s="47" t="s">
        <v>204</v>
      </c>
      <c r="C428" s="34" t="s">
        <v>4901</v>
      </c>
      <c r="D428" s="34" t="s">
        <v>4902</v>
      </c>
      <c r="E428" s="34" t="s">
        <v>3592</v>
      </c>
      <c r="F428" s="34"/>
      <c r="G428" s="47" t="s">
        <v>64</v>
      </c>
      <c r="H428" s="48">
        <v>11.137499999999999</v>
      </c>
      <c r="I428" s="139">
        <v>0.25</v>
      </c>
      <c r="J428" s="136">
        <f t="shared" si="14"/>
        <v>8.3531249999999986</v>
      </c>
    </row>
    <row r="429" spans="1:10" ht="15.75">
      <c r="A429" s="46">
        <f t="shared" si="13"/>
        <v>425</v>
      </c>
      <c r="B429" s="47" t="s">
        <v>204</v>
      </c>
      <c r="C429" s="34" t="s">
        <v>4903</v>
      </c>
      <c r="D429" s="34" t="s">
        <v>4904</v>
      </c>
      <c r="E429" s="34" t="s">
        <v>3592</v>
      </c>
      <c r="F429" s="34"/>
      <c r="G429" s="47" t="s">
        <v>64</v>
      </c>
      <c r="H429" s="48">
        <v>12.0725</v>
      </c>
      <c r="I429" s="139">
        <v>0.25</v>
      </c>
      <c r="J429" s="136">
        <f t="shared" si="14"/>
        <v>9.0543750000000003</v>
      </c>
    </row>
    <row r="430" spans="1:10" ht="15.75">
      <c r="A430" s="46">
        <f t="shared" si="13"/>
        <v>426</v>
      </c>
      <c r="B430" s="47" t="s">
        <v>204</v>
      </c>
      <c r="C430" s="34" t="s">
        <v>4905</v>
      </c>
      <c r="D430" s="34" t="s">
        <v>4906</v>
      </c>
      <c r="E430" s="34" t="s">
        <v>3592</v>
      </c>
      <c r="F430" s="34"/>
      <c r="G430" s="47" t="s">
        <v>64</v>
      </c>
      <c r="H430" s="48">
        <v>8.3324999999999996</v>
      </c>
      <c r="I430" s="139">
        <v>0.25</v>
      </c>
      <c r="J430" s="136">
        <f t="shared" si="14"/>
        <v>6.2493749999999997</v>
      </c>
    </row>
    <row r="431" spans="1:10" ht="15.75">
      <c r="A431" s="46">
        <f t="shared" si="13"/>
        <v>427</v>
      </c>
      <c r="B431" s="47" t="s">
        <v>204</v>
      </c>
      <c r="C431" s="34" t="s">
        <v>4907</v>
      </c>
      <c r="D431" s="34" t="s">
        <v>4908</v>
      </c>
      <c r="E431" s="34" t="s">
        <v>3592</v>
      </c>
      <c r="F431" s="34"/>
      <c r="G431" s="47" t="s">
        <v>64</v>
      </c>
      <c r="H431" s="48">
        <v>9.2675000000000001</v>
      </c>
      <c r="I431" s="139">
        <v>0.25</v>
      </c>
      <c r="J431" s="136">
        <f t="shared" si="14"/>
        <v>6.9506250000000005</v>
      </c>
    </row>
    <row r="432" spans="1:10" ht="15.75">
      <c r="A432" s="46">
        <f t="shared" si="13"/>
        <v>428</v>
      </c>
      <c r="B432" s="47" t="s">
        <v>204</v>
      </c>
      <c r="C432" s="34" t="s">
        <v>4909</v>
      </c>
      <c r="D432" s="34" t="s">
        <v>4910</v>
      </c>
      <c r="E432" s="34" t="s">
        <v>3592</v>
      </c>
      <c r="F432" s="34"/>
      <c r="G432" s="47" t="s">
        <v>64</v>
      </c>
      <c r="H432" s="48">
        <v>10.67</v>
      </c>
      <c r="I432" s="139">
        <v>0.25</v>
      </c>
      <c r="J432" s="136">
        <f t="shared" si="14"/>
        <v>8.0024999999999995</v>
      </c>
    </row>
    <row r="433" spans="1:10" ht="15.75">
      <c r="A433" s="46">
        <f t="shared" si="13"/>
        <v>429</v>
      </c>
      <c r="B433" s="47" t="s">
        <v>204</v>
      </c>
      <c r="C433" s="34" t="s">
        <v>4911</v>
      </c>
      <c r="D433" s="34" t="s">
        <v>4912</v>
      </c>
      <c r="E433" s="34" t="s">
        <v>3592</v>
      </c>
      <c r="F433" s="34"/>
      <c r="G433" s="47" t="s">
        <v>64</v>
      </c>
      <c r="H433" s="48">
        <v>11.137499999999999</v>
      </c>
      <c r="I433" s="139">
        <v>0.25</v>
      </c>
      <c r="J433" s="136">
        <f t="shared" si="14"/>
        <v>8.3531249999999986</v>
      </c>
    </row>
    <row r="434" spans="1:10" ht="15.75">
      <c r="A434" s="46">
        <f t="shared" si="13"/>
        <v>430</v>
      </c>
      <c r="B434" s="47" t="s">
        <v>204</v>
      </c>
      <c r="C434" s="34" t="s">
        <v>4913</v>
      </c>
      <c r="D434" s="34" t="s">
        <v>4914</v>
      </c>
      <c r="E434" s="34" t="s">
        <v>3592</v>
      </c>
      <c r="F434" s="34"/>
      <c r="G434" s="47" t="s">
        <v>64</v>
      </c>
      <c r="H434" s="48">
        <v>12.0725</v>
      </c>
      <c r="I434" s="139">
        <v>0.25</v>
      </c>
      <c r="J434" s="136">
        <f t="shared" si="14"/>
        <v>9.0543750000000003</v>
      </c>
    </row>
    <row r="435" spans="1:10" ht="15.75">
      <c r="A435" s="46">
        <f t="shared" si="13"/>
        <v>431</v>
      </c>
      <c r="B435" s="47" t="s">
        <v>204</v>
      </c>
      <c r="C435" s="34" t="s">
        <v>4915</v>
      </c>
      <c r="D435" s="34" t="s">
        <v>4916</v>
      </c>
      <c r="E435" s="34" t="s">
        <v>3592</v>
      </c>
      <c r="F435" s="34"/>
      <c r="G435" s="47" t="s">
        <v>64</v>
      </c>
      <c r="H435" s="48">
        <v>13.942500000000001</v>
      </c>
      <c r="I435" s="139">
        <v>0.25</v>
      </c>
      <c r="J435" s="136">
        <f t="shared" si="14"/>
        <v>10.456875</v>
      </c>
    </row>
    <row r="436" spans="1:10" ht="15.75">
      <c r="A436" s="46">
        <f t="shared" si="13"/>
        <v>432</v>
      </c>
      <c r="B436" s="47" t="s">
        <v>204</v>
      </c>
      <c r="C436" s="34" t="s">
        <v>4917</v>
      </c>
      <c r="D436" s="34" t="s">
        <v>4918</v>
      </c>
      <c r="E436" s="34" t="s">
        <v>3592</v>
      </c>
      <c r="F436" s="34"/>
      <c r="G436" s="47" t="s">
        <v>64</v>
      </c>
      <c r="H436" s="48">
        <v>15.345000000000001</v>
      </c>
      <c r="I436" s="139">
        <v>0.25</v>
      </c>
      <c r="J436" s="136">
        <f t="shared" si="14"/>
        <v>11.508750000000001</v>
      </c>
    </row>
    <row r="437" spans="1:10" ht="15.75">
      <c r="A437" s="46">
        <f t="shared" si="13"/>
        <v>433</v>
      </c>
      <c r="B437" s="47" t="s">
        <v>204</v>
      </c>
      <c r="C437" s="34" t="s">
        <v>4919</v>
      </c>
      <c r="D437" s="34" t="s">
        <v>4920</v>
      </c>
      <c r="E437" s="34" t="s">
        <v>3592</v>
      </c>
      <c r="F437" s="34"/>
      <c r="G437" s="47" t="s">
        <v>64</v>
      </c>
      <c r="H437" s="48">
        <v>15.8125</v>
      </c>
      <c r="I437" s="139">
        <v>0.25</v>
      </c>
      <c r="J437" s="136">
        <f t="shared" si="14"/>
        <v>11.859375</v>
      </c>
    </row>
    <row r="438" spans="1:10" ht="15.75">
      <c r="A438" s="46">
        <f t="shared" si="13"/>
        <v>434</v>
      </c>
      <c r="B438" s="47" t="s">
        <v>204</v>
      </c>
      <c r="C438" s="34" t="s">
        <v>4921</v>
      </c>
      <c r="D438" s="34" t="s">
        <v>4922</v>
      </c>
      <c r="E438" s="34" t="s">
        <v>3592</v>
      </c>
      <c r="F438" s="34"/>
      <c r="G438" s="47" t="s">
        <v>64</v>
      </c>
      <c r="H438" s="48">
        <v>16.747499999999999</v>
      </c>
      <c r="I438" s="139">
        <v>0.25</v>
      </c>
      <c r="J438" s="136">
        <f t="shared" si="14"/>
        <v>12.560624999999998</v>
      </c>
    </row>
    <row r="439" spans="1:10" ht="15.75">
      <c r="A439" s="46">
        <f t="shared" si="13"/>
        <v>435</v>
      </c>
      <c r="B439" s="47" t="s">
        <v>204</v>
      </c>
      <c r="C439" s="34" t="s">
        <v>4923</v>
      </c>
      <c r="D439" s="34" t="s">
        <v>4924</v>
      </c>
      <c r="E439" s="34" t="s">
        <v>3592</v>
      </c>
      <c r="F439" s="34"/>
      <c r="G439" s="47" t="s">
        <v>64</v>
      </c>
      <c r="H439" s="48">
        <v>23.2925</v>
      </c>
      <c r="I439" s="139">
        <v>0.25</v>
      </c>
      <c r="J439" s="136">
        <f t="shared" si="14"/>
        <v>17.469374999999999</v>
      </c>
    </row>
    <row r="440" spans="1:10" ht="15.75">
      <c r="A440" s="46">
        <f t="shared" si="13"/>
        <v>436</v>
      </c>
      <c r="B440" s="47" t="s">
        <v>204</v>
      </c>
      <c r="C440" s="34" t="s">
        <v>4925</v>
      </c>
      <c r="D440" s="34" t="s">
        <v>4926</v>
      </c>
      <c r="E440" s="34" t="s">
        <v>3592</v>
      </c>
      <c r="F440" s="34"/>
      <c r="G440" s="47" t="s">
        <v>64</v>
      </c>
      <c r="H440" s="48">
        <v>38.72</v>
      </c>
      <c r="I440" s="139">
        <v>0.25</v>
      </c>
      <c r="J440" s="136">
        <f t="shared" si="14"/>
        <v>29.04</v>
      </c>
    </row>
    <row r="441" spans="1:10" ht="15.75">
      <c r="A441" s="46">
        <f t="shared" si="13"/>
        <v>437</v>
      </c>
      <c r="B441" s="47" t="s">
        <v>204</v>
      </c>
      <c r="C441" s="34" t="s">
        <v>4927</v>
      </c>
      <c r="D441" s="34" t="s">
        <v>4928</v>
      </c>
      <c r="E441" s="34" t="s">
        <v>3592</v>
      </c>
      <c r="F441" s="34"/>
      <c r="G441" s="47" t="s">
        <v>64</v>
      </c>
      <c r="H441" s="48">
        <v>8.3324999999999996</v>
      </c>
      <c r="I441" s="139">
        <v>0.25</v>
      </c>
      <c r="J441" s="136">
        <f t="shared" si="14"/>
        <v>6.2493749999999997</v>
      </c>
    </row>
    <row r="442" spans="1:10" ht="15.75">
      <c r="A442" s="46">
        <f t="shared" si="13"/>
        <v>438</v>
      </c>
      <c r="B442" s="47" t="s">
        <v>204</v>
      </c>
      <c r="C442" s="34" t="s">
        <v>4929</v>
      </c>
      <c r="D442" s="34" t="s">
        <v>4930</v>
      </c>
      <c r="E442" s="34" t="s">
        <v>3592</v>
      </c>
      <c r="F442" s="34"/>
      <c r="G442" s="47" t="s">
        <v>64</v>
      </c>
      <c r="H442" s="48">
        <v>9.2675000000000001</v>
      </c>
      <c r="I442" s="139">
        <v>0.25</v>
      </c>
      <c r="J442" s="136">
        <f t="shared" si="14"/>
        <v>6.9506250000000005</v>
      </c>
    </row>
    <row r="443" spans="1:10" ht="15.75">
      <c r="A443" s="46">
        <f t="shared" si="13"/>
        <v>439</v>
      </c>
      <c r="B443" s="47" t="s">
        <v>204</v>
      </c>
      <c r="C443" s="34" t="s">
        <v>4931</v>
      </c>
      <c r="D443" s="34" t="s">
        <v>4932</v>
      </c>
      <c r="E443" s="34" t="s">
        <v>3592</v>
      </c>
      <c r="F443" s="34"/>
      <c r="G443" s="47" t="s">
        <v>64</v>
      </c>
      <c r="H443" s="48">
        <v>10.67</v>
      </c>
      <c r="I443" s="139">
        <v>0.25</v>
      </c>
      <c r="J443" s="136">
        <f t="shared" si="14"/>
        <v>8.0024999999999995</v>
      </c>
    </row>
    <row r="444" spans="1:10" ht="15.75">
      <c r="A444" s="46">
        <f t="shared" si="13"/>
        <v>440</v>
      </c>
      <c r="B444" s="47" t="s">
        <v>204</v>
      </c>
      <c r="C444" s="34" t="s">
        <v>4933</v>
      </c>
      <c r="D444" s="34" t="s">
        <v>4934</v>
      </c>
      <c r="E444" s="34" t="s">
        <v>3592</v>
      </c>
      <c r="F444" s="34"/>
      <c r="G444" s="47" t="s">
        <v>64</v>
      </c>
      <c r="H444" s="48">
        <v>11.137499999999999</v>
      </c>
      <c r="I444" s="139">
        <v>0.25</v>
      </c>
      <c r="J444" s="136">
        <f t="shared" si="14"/>
        <v>8.3531249999999986</v>
      </c>
    </row>
    <row r="445" spans="1:10" ht="15.75">
      <c r="A445" s="46">
        <f t="shared" si="13"/>
        <v>441</v>
      </c>
      <c r="B445" s="47" t="s">
        <v>204</v>
      </c>
      <c r="C445" s="34" t="s">
        <v>4935</v>
      </c>
      <c r="D445" s="34" t="s">
        <v>4936</v>
      </c>
      <c r="E445" s="34" t="s">
        <v>3592</v>
      </c>
      <c r="F445" s="34"/>
      <c r="G445" s="47" t="s">
        <v>64</v>
      </c>
      <c r="H445" s="48">
        <v>12.0725</v>
      </c>
      <c r="I445" s="139">
        <v>0.25</v>
      </c>
      <c r="J445" s="136">
        <f t="shared" si="14"/>
        <v>9.0543750000000003</v>
      </c>
    </row>
    <row r="446" spans="1:10" ht="15.75">
      <c r="A446" s="46">
        <f t="shared" si="13"/>
        <v>442</v>
      </c>
      <c r="B446" s="47" t="s">
        <v>204</v>
      </c>
      <c r="C446" s="34" t="s">
        <v>4937</v>
      </c>
      <c r="D446" s="34" t="s">
        <v>4938</v>
      </c>
      <c r="E446" s="34" t="s">
        <v>3592</v>
      </c>
      <c r="F446" s="34"/>
      <c r="G446" s="47" t="s">
        <v>64</v>
      </c>
      <c r="H446" s="48">
        <v>8.3324999999999996</v>
      </c>
      <c r="I446" s="139">
        <v>0.25</v>
      </c>
      <c r="J446" s="136">
        <f t="shared" si="14"/>
        <v>6.2493749999999997</v>
      </c>
    </row>
    <row r="447" spans="1:10" ht="15.75">
      <c r="A447" s="46">
        <f t="shared" si="13"/>
        <v>443</v>
      </c>
      <c r="B447" s="47" t="s">
        <v>204</v>
      </c>
      <c r="C447" s="34" t="s">
        <v>4939</v>
      </c>
      <c r="D447" s="34" t="s">
        <v>4940</v>
      </c>
      <c r="E447" s="34" t="s">
        <v>3592</v>
      </c>
      <c r="F447" s="34"/>
      <c r="G447" s="47" t="s">
        <v>64</v>
      </c>
      <c r="H447" s="48">
        <v>9.2675000000000001</v>
      </c>
      <c r="I447" s="139">
        <v>0.25</v>
      </c>
      <c r="J447" s="136">
        <f t="shared" si="14"/>
        <v>6.9506250000000005</v>
      </c>
    </row>
    <row r="448" spans="1:10" ht="15.75">
      <c r="A448" s="46">
        <f t="shared" si="13"/>
        <v>444</v>
      </c>
      <c r="B448" s="47" t="s">
        <v>204</v>
      </c>
      <c r="C448" s="34" t="s">
        <v>4941</v>
      </c>
      <c r="D448" s="34" t="s">
        <v>4942</v>
      </c>
      <c r="E448" s="34" t="s">
        <v>3592</v>
      </c>
      <c r="F448" s="34"/>
      <c r="G448" s="47" t="s">
        <v>64</v>
      </c>
      <c r="H448" s="48">
        <v>10.67</v>
      </c>
      <c r="I448" s="139">
        <v>0.25</v>
      </c>
      <c r="J448" s="136">
        <f t="shared" si="14"/>
        <v>8.0024999999999995</v>
      </c>
    </row>
    <row r="449" spans="1:10" ht="15.75">
      <c r="A449" s="46">
        <f t="shared" si="13"/>
        <v>445</v>
      </c>
      <c r="B449" s="47" t="s">
        <v>204</v>
      </c>
      <c r="C449" s="34" t="s">
        <v>4943</v>
      </c>
      <c r="D449" s="34" t="s">
        <v>4944</v>
      </c>
      <c r="E449" s="34" t="s">
        <v>3592</v>
      </c>
      <c r="F449" s="34"/>
      <c r="G449" s="47" t="s">
        <v>64</v>
      </c>
      <c r="H449" s="48">
        <v>11.137499999999999</v>
      </c>
      <c r="I449" s="139">
        <v>0.25</v>
      </c>
      <c r="J449" s="136">
        <f t="shared" si="14"/>
        <v>8.3531249999999986</v>
      </c>
    </row>
    <row r="450" spans="1:10" ht="15.75">
      <c r="A450" s="46">
        <f t="shared" si="13"/>
        <v>446</v>
      </c>
      <c r="B450" s="47" t="s">
        <v>204</v>
      </c>
      <c r="C450" s="34" t="s">
        <v>4945</v>
      </c>
      <c r="D450" s="34" t="s">
        <v>4946</v>
      </c>
      <c r="E450" s="34" t="s">
        <v>3592</v>
      </c>
      <c r="F450" s="34"/>
      <c r="G450" s="47" t="s">
        <v>64</v>
      </c>
      <c r="H450" s="48">
        <v>12.0725</v>
      </c>
      <c r="I450" s="139">
        <v>0.25</v>
      </c>
      <c r="J450" s="136">
        <f t="shared" si="14"/>
        <v>9.0543750000000003</v>
      </c>
    </row>
    <row r="451" spans="1:10" ht="15.75">
      <c r="A451" s="46">
        <f t="shared" si="13"/>
        <v>447</v>
      </c>
      <c r="B451" s="47" t="s">
        <v>204</v>
      </c>
      <c r="C451" s="34" t="s">
        <v>4947</v>
      </c>
      <c r="D451" s="34" t="s">
        <v>4948</v>
      </c>
      <c r="E451" s="34" t="s">
        <v>3592</v>
      </c>
      <c r="F451" s="34"/>
      <c r="G451" s="47" t="s">
        <v>64</v>
      </c>
      <c r="H451" s="48">
        <v>13.942500000000001</v>
      </c>
      <c r="I451" s="139">
        <v>0.25</v>
      </c>
      <c r="J451" s="136">
        <f t="shared" si="14"/>
        <v>10.456875</v>
      </c>
    </row>
    <row r="452" spans="1:10" ht="15.75">
      <c r="A452" s="46">
        <f t="shared" si="13"/>
        <v>448</v>
      </c>
      <c r="B452" s="47" t="s">
        <v>204</v>
      </c>
      <c r="C452" s="34" t="s">
        <v>4949</v>
      </c>
      <c r="D452" s="34" t="s">
        <v>4950</v>
      </c>
      <c r="E452" s="34" t="s">
        <v>3592</v>
      </c>
      <c r="F452" s="34"/>
      <c r="G452" s="47" t="s">
        <v>64</v>
      </c>
      <c r="H452" s="48">
        <v>15.345000000000001</v>
      </c>
      <c r="I452" s="139">
        <v>0.25</v>
      </c>
      <c r="J452" s="136">
        <f t="shared" si="14"/>
        <v>11.508750000000001</v>
      </c>
    </row>
    <row r="453" spans="1:10" ht="15.75">
      <c r="A453" s="46">
        <f t="shared" si="13"/>
        <v>449</v>
      </c>
      <c r="B453" s="47" t="s">
        <v>204</v>
      </c>
      <c r="C453" s="34" t="s">
        <v>4951</v>
      </c>
      <c r="D453" s="34" t="s">
        <v>4952</v>
      </c>
      <c r="E453" s="34" t="s">
        <v>3592</v>
      </c>
      <c r="F453" s="34"/>
      <c r="G453" s="47" t="s">
        <v>64</v>
      </c>
      <c r="H453" s="48">
        <v>15.8125</v>
      </c>
      <c r="I453" s="139">
        <v>0.25</v>
      </c>
      <c r="J453" s="136">
        <f t="shared" si="14"/>
        <v>11.859375</v>
      </c>
    </row>
    <row r="454" spans="1:10" ht="15.75">
      <c r="A454" s="46">
        <f t="shared" si="13"/>
        <v>450</v>
      </c>
      <c r="B454" s="47" t="s">
        <v>204</v>
      </c>
      <c r="C454" s="34" t="s">
        <v>4953</v>
      </c>
      <c r="D454" s="34" t="s">
        <v>4954</v>
      </c>
      <c r="E454" s="34" t="s">
        <v>3592</v>
      </c>
      <c r="F454" s="34"/>
      <c r="G454" s="47" t="s">
        <v>64</v>
      </c>
      <c r="H454" s="48">
        <v>16.747499999999999</v>
      </c>
      <c r="I454" s="139">
        <v>0.25</v>
      </c>
      <c r="J454" s="136">
        <f t="shared" si="14"/>
        <v>12.560624999999998</v>
      </c>
    </row>
    <row r="455" spans="1:10" ht="15.75">
      <c r="A455" s="46">
        <f t="shared" ref="A455:A518" si="15">A454+1</f>
        <v>451</v>
      </c>
      <c r="B455" s="47" t="s">
        <v>204</v>
      </c>
      <c r="C455" s="34" t="s">
        <v>4955</v>
      </c>
      <c r="D455" s="34" t="s">
        <v>4956</v>
      </c>
      <c r="E455" s="34" t="s">
        <v>3592</v>
      </c>
      <c r="F455" s="34"/>
      <c r="G455" s="47" t="s">
        <v>64</v>
      </c>
      <c r="H455" s="48">
        <v>23.2925</v>
      </c>
      <c r="I455" s="139">
        <v>0.25</v>
      </c>
      <c r="J455" s="136">
        <f t="shared" si="14"/>
        <v>17.469374999999999</v>
      </c>
    </row>
    <row r="456" spans="1:10" ht="15.75">
      <c r="A456" s="46">
        <f t="shared" si="15"/>
        <v>452</v>
      </c>
      <c r="B456" s="47" t="s">
        <v>204</v>
      </c>
      <c r="C456" s="34" t="s">
        <v>4957</v>
      </c>
      <c r="D456" s="34" t="s">
        <v>4958</v>
      </c>
      <c r="E456" s="34" t="s">
        <v>3592</v>
      </c>
      <c r="F456" s="34"/>
      <c r="G456" s="47" t="s">
        <v>64</v>
      </c>
      <c r="H456" s="48">
        <v>24.695</v>
      </c>
      <c r="I456" s="139">
        <v>0.25</v>
      </c>
      <c r="J456" s="136">
        <f t="shared" si="14"/>
        <v>18.521250000000002</v>
      </c>
    </row>
    <row r="457" spans="1:10" ht="15.75">
      <c r="A457" s="46">
        <f t="shared" si="15"/>
        <v>453</v>
      </c>
      <c r="B457" s="47" t="s">
        <v>204</v>
      </c>
      <c r="C457" s="34" t="s">
        <v>4959</v>
      </c>
      <c r="D457" s="34" t="s">
        <v>4960</v>
      </c>
      <c r="E457" s="34" t="s">
        <v>3592</v>
      </c>
      <c r="F457" s="34"/>
      <c r="G457" s="47" t="s">
        <v>64</v>
      </c>
      <c r="H457" s="48">
        <v>25.162500000000001</v>
      </c>
      <c r="I457" s="139">
        <v>0.25</v>
      </c>
      <c r="J457" s="136">
        <f t="shared" si="14"/>
        <v>18.871875000000003</v>
      </c>
    </row>
    <row r="458" spans="1:10" ht="15.75">
      <c r="A458" s="46">
        <f t="shared" si="15"/>
        <v>454</v>
      </c>
      <c r="B458" s="47" t="s">
        <v>204</v>
      </c>
      <c r="C458" s="34" t="s">
        <v>4961</v>
      </c>
      <c r="D458" s="34" t="s">
        <v>4962</v>
      </c>
      <c r="E458" s="34" t="s">
        <v>3592</v>
      </c>
      <c r="F458" s="34"/>
      <c r="G458" s="47" t="s">
        <v>64</v>
      </c>
      <c r="H458" s="48">
        <v>30.772500000000001</v>
      </c>
      <c r="I458" s="139">
        <v>0.25</v>
      </c>
      <c r="J458" s="136">
        <f t="shared" si="14"/>
        <v>23.079374999999999</v>
      </c>
    </row>
    <row r="459" spans="1:10" ht="15.75">
      <c r="A459" s="46">
        <f t="shared" si="15"/>
        <v>455</v>
      </c>
      <c r="B459" s="47" t="s">
        <v>204</v>
      </c>
      <c r="C459" s="34" t="s">
        <v>4963</v>
      </c>
      <c r="D459" s="34" t="s">
        <v>4964</v>
      </c>
      <c r="E459" s="34" t="s">
        <v>3592</v>
      </c>
      <c r="F459" s="34"/>
      <c r="G459" s="47" t="s">
        <v>64</v>
      </c>
      <c r="H459" s="48">
        <v>35.447499999999998</v>
      </c>
      <c r="I459" s="139">
        <v>0.25</v>
      </c>
      <c r="J459" s="136">
        <f t="shared" si="14"/>
        <v>26.585625</v>
      </c>
    </row>
    <row r="460" spans="1:10" ht="15.75">
      <c r="A460" s="46">
        <f t="shared" si="15"/>
        <v>456</v>
      </c>
      <c r="B460" s="47" t="s">
        <v>204</v>
      </c>
      <c r="C460" s="34" t="s">
        <v>4965</v>
      </c>
      <c r="D460" s="34" t="s">
        <v>4966</v>
      </c>
      <c r="E460" s="34" t="s">
        <v>3592</v>
      </c>
      <c r="F460" s="34"/>
      <c r="G460" s="47" t="s">
        <v>64</v>
      </c>
      <c r="H460" s="48">
        <v>38.72</v>
      </c>
      <c r="I460" s="139">
        <v>0.25</v>
      </c>
      <c r="J460" s="136">
        <f t="shared" si="14"/>
        <v>29.04</v>
      </c>
    </row>
    <row r="461" spans="1:10" ht="15.75">
      <c r="A461" s="46">
        <f t="shared" si="15"/>
        <v>457</v>
      </c>
      <c r="B461" s="47" t="s">
        <v>204</v>
      </c>
      <c r="C461" s="34" t="s">
        <v>4967</v>
      </c>
      <c r="D461" s="34" t="s">
        <v>4968</v>
      </c>
      <c r="E461" s="34" t="s">
        <v>3592</v>
      </c>
      <c r="F461" s="34"/>
      <c r="G461" s="47" t="s">
        <v>64</v>
      </c>
      <c r="H461" s="48">
        <v>48.537500000000001</v>
      </c>
      <c r="I461" s="139">
        <v>0.25</v>
      </c>
      <c r="J461" s="136">
        <f t="shared" si="14"/>
        <v>36.403125000000003</v>
      </c>
    </row>
    <row r="462" spans="1:10" ht="15.75">
      <c r="A462" s="46">
        <f t="shared" si="15"/>
        <v>458</v>
      </c>
      <c r="B462" s="47" t="s">
        <v>204</v>
      </c>
      <c r="C462" s="34" t="s">
        <v>4969</v>
      </c>
      <c r="D462" s="34" t="s">
        <v>4970</v>
      </c>
      <c r="E462" s="34" t="s">
        <v>3592</v>
      </c>
      <c r="F462" s="34"/>
      <c r="G462" s="47" t="s">
        <v>64</v>
      </c>
      <c r="H462" s="48">
        <v>52.744999999999997</v>
      </c>
      <c r="I462" s="139">
        <v>0.25</v>
      </c>
      <c r="J462" s="136">
        <f t="shared" si="14"/>
        <v>39.558749999999996</v>
      </c>
    </row>
    <row r="463" spans="1:10" ht="15.75">
      <c r="A463" s="46">
        <f t="shared" si="15"/>
        <v>459</v>
      </c>
      <c r="B463" s="47" t="s">
        <v>204</v>
      </c>
      <c r="C463" s="34" t="s">
        <v>4971</v>
      </c>
      <c r="D463" s="34" t="s">
        <v>4972</v>
      </c>
      <c r="E463" s="34" t="s">
        <v>3592</v>
      </c>
      <c r="F463" s="34"/>
      <c r="G463" s="47" t="s">
        <v>64</v>
      </c>
      <c r="H463" s="48">
        <v>54.147500000000001</v>
      </c>
      <c r="I463" s="139">
        <v>0.25</v>
      </c>
      <c r="J463" s="136">
        <f t="shared" si="14"/>
        <v>40.610624999999999</v>
      </c>
    </row>
    <row r="464" spans="1:10" ht="15.75">
      <c r="A464" s="46">
        <f t="shared" si="15"/>
        <v>460</v>
      </c>
      <c r="B464" s="47" t="s">
        <v>204</v>
      </c>
      <c r="C464" s="34" t="s">
        <v>4973</v>
      </c>
      <c r="D464" s="34" t="s">
        <v>4974</v>
      </c>
      <c r="E464" s="34" t="s">
        <v>3592</v>
      </c>
      <c r="F464" s="34"/>
      <c r="G464" s="47" t="s">
        <v>64</v>
      </c>
      <c r="H464" s="48">
        <v>88.087999999999994</v>
      </c>
      <c r="I464" s="139">
        <v>0.25</v>
      </c>
      <c r="J464" s="136">
        <f t="shared" si="14"/>
        <v>66.066000000000003</v>
      </c>
    </row>
    <row r="465" spans="1:10" ht="15.75">
      <c r="A465" s="46">
        <f t="shared" si="15"/>
        <v>461</v>
      </c>
      <c r="B465" s="47" t="s">
        <v>204</v>
      </c>
      <c r="C465" s="34" t="s">
        <v>4975</v>
      </c>
      <c r="D465" s="34" t="s">
        <v>4976</v>
      </c>
      <c r="E465" s="34" t="s">
        <v>3592</v>
      </c>
      <c r="F465" s="34"/>
      <c r="G465" s="47" t="s">
        <v>64</v>
      </c>
      <c r="H465" s="48">
        <v>8.3324999999999996</v>
      </c>
      <c r="I465" s="139">
        <v>0.25</v>
      </c>
      <c r="J465" s="136">
        <f t="shared" si="14"/>
        <v>6.2493749999999997</v>
      </c>
    </row>
    <row r="466" spans="1:10" ht="15.75">
      <c r="A466" s="46">
        <f t="shared" si="15"/>
        <v>462</v>
      </c>
      <c r="B466" s="47" t="s">
        <v>204</v>
      </c>
      <c r="C466" s="34" t="s">
        <v>4977</v>
      </c>
      <c r="D466" s="34" t="s">
        <v>4978</v>
      </c>
      <c r="E466" s="34" t="s">
        <v>3592</v>
      </c>
      <c r="F466" s="34"/>
      <c r="G466" s="47" t="s">
        <v>64</v>
      </c>
      <c r="H466" s="48">
        <v>9.2675000000000001</v>
      </c>
      <c r="I466" s="139">
        <v>0.25</v>
      </c>
      <c r="J466" s="136">
        <f t="shared" ref="J466:J529" si="16">H466*(1-I466)</f>
        <v>6.9506250000000005</v>
      </c>
    </row>
    <row r="467" spans="1:10" ht="15.75">
      <c r="A467" s="46">
        <f t="shared" si="15"/>
        <v>463</v>
      </c>
      <c r="B467" s="47" t="s">
        <v>204</v>
      </c>
      <c r="C467" s="34" t="s">
        <v>4979</v>
      </c>
      <c r="D467" s="34" t="s">
        <v>4980</v>
      </c>
      <c r="E467" s="34" t="s">
        <v>3592</v>
      </c>
      <c r="F467" s="34"/>
      <c r="G467" s="47" t="s">
        <v>64</v>
      </c>
      <c r="H467" s="48">
        <v>10.67</v>
      </c>
      <c r="I467" s="139">
        <v>0.25</v>
      </c>
      <c r="J467" s="136">
        <f t="shared" si="16"/>
        <v>8.0024999999999995</v>
      </c>
    </row>
    <row r="468" spans="1:10" ht="15.75">
      <c r="A468" s="46">
        <f t="shared" si="15"/>
        <v>464</v>
      </c>
      <c r="B468" s="47" t="s">
        <v>204</v>
      </c>
      <c r="C468" s="34" t="s">
        <v>4981</v>
      </c>
      <c r="D468" s="34" t="s">
        <v>4982</v>
      </c>
      <c r="E468" s="34" t="s">
        <v>3592</v>
      </c>
      <c r="F468" s="34"/>
      <c r="G468" s="47" t="s">
        <v>64</v>
      </c>
      <c r="H468" s="48">
        <v>11.137499999999999</v>
      </c>
      <c r="I468" s="139">
        <v>0.25</v>
      </c>
      <c r="J468" s="136">
        <f t="shared" si="16"/>
        <v>8.3531249999999986</v>
      </c>
    </row>
    <row r="469" spans="1:10" ht="15.75">
      <c r="A469" s="46">
        <f t="shared" si="15"/>
        <v>465</v>
      </c>
      <c r="B469" s="47" t="s">
        <v>204</v>
      </c>
      <c r="C469" s="34" t="s">
        <v>4983</v>
      </c>
      <c r="D469" s="34" t="s">
        <v>4984</v>
      </c>
      <c r="E469" s="34" t="s">
        <v>3592</v>
      </c>
      <c r="F469" s="34"/>
      <c r="G469" s="47" t="s">
        <v>64</v>
      </c>
      <c r="H469" s="48">
        <v>12.0725</v>
      </c>
      <c r="I469" s="139">
        <v>0.25</v>
      </c>
      <c r="J469" s="136">
        <f t="shared" si="16"/>
        <v>9.0543750000000003</v>
      </c>
    </row>
    <row r="470" spans="1:10" ht="15.75">
      <c r="A470" s="46">
        <f t="shared" si="15"/>
        <v>466</v>
      </c>
      <c r="B470" s="47" t="s">
        <v>204</v>
      </c>
      <c r="C470" s="34" t="s">
        <v>4985</v>
      </c>
      <c r="D470" s="34" t="s">
        <v>4986</v>
      </c>
      <c r="E470" s="34" t="s">
        <v>3592</v>
      </c>
      <c r="F470" s="34"/>
      <c r="G470" s="47" t="s">
        <v>64</v>
      </c>
      <c r="H470" s="48">
        <v>13.942500000000001</v>
      </c>
      <c r="I470" s="139">
        <v>0.25</v>
      </c>
      <c r="J470" s="136">
        <f t="shared" si="16"/>
        <v>10.456875</v>
      </c>
    </row>
    <row r="471" spans="1:10" ht="15.75">
      <c r="A471" s="46">
        <f t="shared" si="15"/>
        <v>467</v>
      </c>
      <c r="B471" s="47" t="s">
        <v>204</v>
      </c>
      <c r="C471" s="34" t="s">
        <v>4987</v>
      </c>
      <c r="D471" s="34" t="s">
        <v>4988</v>
      </c>
      <c r="E471" s="34" t="s">
        <v>3592</v>
      </c>
      <c r="F471" s="34"/>
      <c r="G471" s="47" t="s">
        <v>64</v>
      </c>
      <c r="H471" s="48">
        <v>15.8125</v>
      </c>
      <c r="I471" s="139">
        <v>0.25</v>
      </c>
      <c r="J471" s="136">
        <f t="shared" si="16"/>
        <v>11.859375</v>
      </c>
    </row>
    <row r="472" spans="1:10" ht="15.75">
      <c r="A472" s="46">
        <f t="shared" si="15"/>
        <v>468</v>
      </c>
      <c r="B472" s="47" t="s">
        <v>204</v>
      </c>
      <c r="C472" s="34" t="s">
        <v>4989</v>
      </c>
      <c r="D472" s="34" t="s">
        <v>4990</v>
      </c>
      <c r="E472" s="34" t="s">
        <v>3592</v>
      </c>
      <c r="F472" s="34"/>
      <c r="G472" s="47" t="s">
        <v>64</v>
      </c>
      <c r="H472" s="48">
        <v>8.3324999999999996</v>
      </c>
      <c r="I472" s="139">
        <v>0.25</v>
      </c>
      <c r="J472" s="136">
        <f t="shared" si="16"/>
        <v>6.2493749999999997</v>
      </c>
    </row>
    <row r="473" spans="1:10" ht="15.75">
      <c r="A473" s="46">
        <f t="shared" si="15"/>
        <v>469</v>
      </c>
      <c r="B473" s="47" t="s">
        <v>204</v>
      </c>
      <c r="C473" s="34" t="s">
        <v>4991</v>
      </c>
      <c r="D473" s="34" t="s">
        <v>4992</v>
      </c>
      <c r="E473" s="34" t="s">
        <v>3592</v>
      </c>
      <c r="F473" s="34"/>
      <c r="G473" s="47" t="s">
        <v>64</v>
      </c>
      <c r="H473" s="48">
        <v>9.2675000000000001</v>
      </c>
      <c r="I473" s="139">
        <v>0.25</v>
      </c>
      <c r="J473" s="136">
        <f t="shared" si="16"/>
        <v>6.9506250000000005</v>
      </c>
    </row>
    <row r="474" spans="1:10" ht="15.75">
      <c r="A474" s="46">
        <f t="shared" si="15"/>
        <v>470</v>
      </c>
      <c r="B474" s="47" t="s">
        <v>204</v>
      </c>
      <c r="C474" s="34" t="s">
        <v>4993</v>
      </c>
      <c r="D474" s="34" t="s">
        <v>4994</v>
      </c>
      <c r="E474" s="34" t="s">
        <v>3592</v>
      </c>
      <c r="F474" s="34"/>
      <c r="G474" s="47" t="s">
        <v>64</v>
      </c>
      <c r="H474" s="48">
        <v>10.67</v>
      </c>
      <c r="I474" s="139">
        <v>0.25</v>
      </c>
      <c r="J474" s="136">
        <f t="shared" si="16"/>
        <v>8.0024999999999995</v>
      </c>
    </row>
    <row r="475" spans="1:10" ht="15.75">
      <c r="A475" s="46">
        <f t="shared" si="15"/>
        <v>471</v>
      </c>
      <c r="B475" s="47" t="s">
        <v>204</v>
      </c>
      <c r="C475" s="34" t="s">
        <v>4995</v>
      </c>
      <c r="D475" s="34" t="s">
        <v>4996</v>
      </c>
      <c r="E475" s="34" t="s">
        <v>3592</v>
      </c>
      <c r="F475" s="34"/>
      <c r="G475" s="47" t="s">
        <v>64</v>
      </c>
      <c r="H475" s="48">
        <v>11.137499999999999</v>
      </c>
      <c r="I475" s="139">
        <v>0.25</v>
      </c>
      <c r="J475" s="136">
        <f t="shared" si="16"/>
        <v>8.3531249999999986</v>
      </c>
    </row>
    <row r="476" spans="1:10" ht="15.75">
      <c r="A476" s="46">
        <f t="shared" si="15"/>
        <v>472</v>
      </c>
      <c r="B476" s="47" t="s">
        <v>204</v>
      </c>
      <c r="C476" s="34" t="s">
        <v>4997</v>
      </c>
      <c r="D476" s="34" t="s">
        <v>4998</v>
      </c>
      <c r="E476" s="34" t="s">
        <v>3592</v>
      </c>
      <c r="F476" s="34"/>
      <c r="G476" s="47" t="s">
        <v>64</v>
      </c>
      <c r="H476" s="48">
        <v>8.3324999999999996</v>
      </c>
      <c r="I476" s="139">
        <v>0.25</v>
      </c>
      <c r="J476" s="136">
        <f t="shared" si="16"/>
        <v>6.2493749999999997</v>
      </c>
    </row>
    <row r="477" spans="1:10" ht="15.75">
      <c r="A477" s="46">
        <f t="shared" si="15"/>
        <v>473</v>
      </c>
      <c r="B477" s="47" t="s">
        <v>204</v>
      </c>
      <c r="C477" s="34" t="s">
        <v>4999</v>
      </c>
      <c r="D477" s="34" t="s">
        <v>5000</v>
      </c>
      <c r="E477" s="34" t="s">
        <v>3592</v>
      </c>
      <c r="F477" s="34"/>
      <c r="G477" s="47" t="s">
        <v>64</v>
      </c>
      <c r="H477" s="48">
        <v>9.2675000000000001</v>
      </c>
      <c r="I477" s="139">
        <v>0.25</v>
      </c>
      <c r="J477" s="136">
        <f t="shared" si="16"/>
        <v>6.9506250000000005</v>
      </c>
    </row>
    <row r="478" spans="1:10" ht="15.75">
      <c r="A478" s="46">
        <f t="shared" si="15"/>
        <v>474</v>
      </c>
      <c r="B478" s="47" t="s">
        <v>204</v>
      </c>
      <c r="C478" s="34" t="s">
        <v>5001</v>
      </c>
      <c r="D478" s="34" t="s">
        <v>5002</v>
      </c>
      <c r="E478" s="34" t="s">
        <v>3592</v>
      </c>
      <c r="F478" s="34"/>
      <c r="G478" s="47" t="s">
        <v>64</v>
      </c>
      <c r="H478" s="48">
        <v>10.67</v>
      </c>
      <c r="I478" s="139">
        <v>0.25</v>
      </c>
      <c r="J478" s="136">
        <f t="shared" si="16"/>
        <v>8.0024999999999995</v>
      </c>
    </row>
    <row r="479" spans="1:10" ht="15.75">
      <c r="A479" s="46">
        <f t="shared" si="15"/>
        <v>475</v>
      </c>
      <c r="B479" s="47" t="s">
        <v>204</v>
      </c>
      <c r="C479" s="34" t="s">
        <v>5003</v>
      </c>
      <c r="D479" s="34" t="s">
        <v>5004</v>
      </c>
      <c r="E479" s="34" t="s">
        <v>3592</v>
      </c>
      <c r="F479" s="34"/>
      <c r="G479" s="47" t="s">
        <v>64</v>
      </c>
      <c r="H479" s="48">
        <v>11.137499999999999</v>
      </c>
      <c r="I479" s="139">
        <v>0.25</v>
      </c>
      <c r="J479" s="136">
        <f t="shared" si="16"/>
        <v>8.3531249999999986</v>
      </c>
    </row>
    <row r="480" spans="1:10" ht="15.75">
      <c r="A480" s="46">
        <f t="shared" si="15"/>
        <v>476</v>
      </c>
      <c r="B480" s="47" t="s">
        <v>204</v>
      </c>
      <c r="C480" s="34" t="s">
        <v>5005</v>
      </c>
      <c r="D480" s="34" t="s">
        <v>5006</v>
      </c>
      <c r="E480" s="34" t="s">
        <v>3592</v>
      </c>
      <c r="F480" s="34"/>
      <c r="G480" s="47" t="s">
        <v>64</v>
      </c>
      <c r="H480" s="48">
        <v>12.0725</v>
      </c>
      <c r="I480" s="139">
        <v>0.25</v>
      </c>
      <c r="J480" s="136">
        <f t="shared" si="16"/>
        <v>9.0543750000000003</v>
      </c>
    </row>
    <row r="481" spans="1:10" ht="15.75">
      <c r="A481" s="46">
        <f t="shared" si="15"/>
        <v>477</v>
      </c>
      <c r="B481" s="47" t="s">
        <v>204</v>
      </c>
      <c r="C481" s="34" t="s">
        <v>5007</v>
      </c>
      <c r="D481" s="34" t="s">
        <v>5008</v>
      </c>
      <c r="E481" s="34" t="s">
        <v>3592</v>
      </c>
      <c r="F481" s="34"/>
      <c r="G481" s="47" t="s">
        <v>64</v>
      </c>
      <c r="H481" s="48">
        <v>13.942500000000001</v>
      </c>
      <c r="I481" s="139">
        <v>0.25</v>
      </c>
      <c r="J481" s="136">
        <f t="shared" si="16"/>
        <v>10.456875</v>
      </c>
    </row>
    <row r="482" spans="1:10" ht="15.75">
      <c r="A482" s="46">
        <f t="shared" si="15"/>
        <v>478</v>
      </c>
      <c r="B482" s="47" t="s">
        <v>204</v>
      </c>
      <c r="C482" s="34" t="s">
        <v>5009</v>
      </c>
      <c r="D482" s="34" t="s">
        <v>5010</v>
      </c>
      <c r="E482" s="34" t="s">
        <v>3592</v>
      </c>
      <c r="F482" s="34"/>
      <c r="G482" s="47" t="s">
        <v>64</v>
      </c>
      <c r="H482" s="48">
        <v>15.8125</v>
      </c>
      <c r="I482" s="139">
        <v>0.25</v>
      </c>
      <c r="J482" s="136">
        <f t="shared" si="16"/>
        <v>11.859375</v>
      </c>
    </row>
    <row r="483" spans="1:10" ht="15.75">
      <c r="A483" s="46">
        <f t="shared" si="15"/>
        <v>479</v>
      </c>
      <c r="B483" s="47" t="s">
        <v>204</v>
      </c>
      <c r="C483" s="34" t="s">
        <v>5011</v>
      </c>
      <c r="D483" s="34" t="s">
        <v>5012</v>
      </c>
      <c r="E483" s="34" t="s">
        <v>3592</v>
      </c>
      <c r="F483" s="34"/>
      <c r="G483" s="47" t="s">
        <v>64</v>
      </c>
      <c r="H483" s="48">
        <v>8.3324999999999996</v>
      </c>
      <c r="I483" s="139">
        <v>0.25</v>
      </c>
      <c r="J483" s="136">
        <f t="shared" si="16"/>
        <v>6.2493749999999997</v>
      </c>
    </row>
    <row r="484" spans="1:10" ht="15.75">
      <c r="A484" s="46">
        <f t="shared" si="15"/>
        <v>480</v>
      </c>
      <c r="B484" s="47" t="s">
        <v>204</v>
      </c>
      <c r="C484" s="34" t="s">
        <v>5013</v>
      </c>
      <c r="D484" s="34" t="s">
        <v>5014</v>
      </c>
      <c r="E484" s="34" t="s">
        <v>3592</v>
      </c>
      <c r="F484" s="34"/>
      <c r="G484" s="47" t="s">
        <v>64</v>
      </c>
      <c r="H484" s="48">
        <v>9.2675000000000001</v>
      </c>
      <c r="I484" s="139">
        <v>0.25</v>
      </c>
      <c r="J484" s="136">
        <f t="shared" si="16"/>
        <v>6.9506250000000005</v>
      </c>
    </row>
    <row r="485" spans="1:10" ht="15.75">
      <c r="A485" s="46">
        <f t="shared" si="15"/>
        <v>481</v>
      </c>
      <c r="B485" s="47" t="s">
        <v>204</v>
      </c>
      <c r="C485" s="34" t="s">
        <v>5015</v>
      </c>
      <c r="D485" s="34" t="s">
        <v>5016</v>
      </c>
      <c r="E485" s="34" t="s">
        <v>3592</v>
      </c>
      <c r="F485" s="34"/>
      <c r="G485" s="47" t="s">
        <v>64</v>
      </c>
      <c r="H485" s="48">
        <v>10.67</v>
      </c>
      <c r="I485" s="139">
        <v>0.25</v>
      </c>
      <c r="J485" s="136">
        <f t="shared" si="16"/>
        <v>8.0024999999999995</v>
      </c>
    </row>
    <row r="486" spans="1:10" ht="15.75">
      <c r="A486" s="46">
        <f t="shared" si="15"/>
        <v>482</v>
      </c>
      <c r="B486" s="47" t="s">
        <v>204</v>
      </c>
      <c r="C486" s="34" t="s">
        <v>5017</v>
      </c>
      <c r="D486" s="34" t="s">
        <v>5018</v>
      </c>
      <c r="E486" s="34" t="s">
        <v>3592</v>
      </c>
      <c r="F486" s="34"/>
      <c r="G486" s="47" t="s">
        <v>64</v>
      </c>
      <c r="H486" s="48">
        <v>11.137499999999999</v>
      </c>
      <c r="I486" s="139">
        <v>0.25</v>
      </c>
      <c r="J486" s="136">
        <f t="shared" si="16"/>
        <v>8.3531249999999986</v>
      </c>
    </row>
    <row r="487" spans="1:10" ht="15.75">
      <c r="A487" s="46">
        <f t="shared" si="15"/>
        <v>483</v>
      </c>
      <c r="B487" s="47" t="s">
        <v>204</v>
      </c>
      <c r="C487" s="34" t="s">
        <v>5019</v>
      </c>
      <c r="D487" s="34" t="s">
        <v>5020</v>
      </c>
      <c r="E487" s="34" t="s">
        <v>3592</v>
      </c>
      <c r="F487" s="34"/>
      <c r="G487" s="47" t="s">
        <v>64</v>
      </c>
      <c r="H487" s="48">
        <v>12.0725</v>
      </c>
      <c r="I487" s="139">
        <v>0.25</v>
      </c>
      <c r="J487" s="136">
        <f t="shared" si="16"/>
        <v>9.0543750000000003</v>
      </c>
    </row>
    <row r="488" spans="1:10" ht="15.75">
      <c r="A488" s="46">
        <f t="shared" si="15"/>
        <v>484</v>
      </c>
      <c r="B488" s="47" t="s">
        <v>204</v>
      </c>
      <c r="C488" s="34" t="s">
        <v>5021</v>
      </c>
      <c r="D488" s="34" t="s">
        <v>5022</v>
      </c>
      <c r="E488" s="34" t="s">
        <v>3592</v>
      </c>
      <c r="F488" s="34"/>
      <c r="G488" s="47" t="s">
        <v>64</v>
      </c>
      <c r="H488" s="48">
        <v>13.942500000000001</v>
      </c>
      <c r="I488" s="139">
        <v>0.25</v>
      </c>
      <c r="J488" s="136">
        <f t="shared" si="16"/>
        <v>10.456875</v>
      </c>
    </row>
    <row r="489" spans="1:10" ht="15.75">
      <c r="A489" s="46">
        <f t="shared" si="15"/>
        <v>485</v>
      </c>
      <c r="B489" s="47" t="s">
        <v>204</v>
      </c>
      <c r="C489" s="34" t="s">
        <v>5023</v>
      </c>
      <c r="D489" s="34" t="s">
        <v>5024</v>
      </c>
      <c r="E489" s="34" t="s">
        <v>3592</v>
      </c>
      <c r="F489" s="34"/>
      <c r="G489" s="47" t="s">
        <v>64</v>
      </c>
      <c r="H489" s="48">
        <v>16.747499999999999</v>
      </c>
      <c r="I489" s="139">
        <v>0.25</v>
      </c>
      <c r="J489" s="136">
        <f t="shared" si="16"/>
        <v>12.560624999999998</v>
      </c>
    </row>
    <row r="490" spans="1:10" ht="15.75">
      <c r="A490" s="46">
        <f t="shared" si="15"/>
        <v>486</v>
      </c>
      <c r="B490" s="47" t="s">
        <v>204</v>
      </c>
      <c r="C490" s="34" t="s">
        <v>5025</v>
      </c>
      <c r="D490" s="34" t="s">
        <v>5026</v>
      </c>
      <c r="E490" s="34" t="s">
        <v>3592</v>
      </c>
      <c r="F490" s="34"/>
      <c r="G490" s="47" t="s">
        <v>64</v>
      </c>
      <c r="H490" s="48">
        <v>8.3324999999999996</v>
      </c>
      <c r="I490" s="139">
        <v>0.25</v>
      </c>
      <c r="J490" s="136">
        <f t="shared" si="16"/>
        <v>6.2493749999999997</v>
      </c>
    </row>
    <row r="491" spans="1:10" ht="15.75">
      <c r="A491" s="46">
        <f t="shared" si="15"/>
        <v>487</v>
      </c>
      <c r="B491" s="47" t="s">
        <v>204</v>
      </c>
      <c r="C491" s="34" t="s">
        <v>5027</v>
      </c>
      <c r="D491" s="34" t="s">
        <v>5028</v>
      </c>
      <c r="E491" s="34" t="s">
        <v>3592</v>
      </c>
      <c r="F491" s="34"/>
      <c r="G491" s="47" t="s">
        <v>64</v>
      </c>
      <c r="H491" s="48">
        <v>9.2675000000000001</v>
      </c>
      <c r="I491" s="139">
        <v>0.25</v>
      </c>
      <c r="J491" s="136">
        <f t="shared" si="16"/>
        <v>6.9506250000000005</v>
      </c>
    </row>
    <row r="492" spans="1:10" ht="15.75">
      <c r="A492" s="46">
        <f t="shared" si="15"/>
        <v>488</v>
      </c>
      <c r="B492" s="47" t="s">
        <v>204</v>
      </c>
      <c r="C492" s="34" t="s">
        <v>5029</v>
      </c>
      <c r="D492" s="34" t="s">
        <v>5030</v>
      </c>
      <c r="E492" s="34" t="s">
        <v>3592</v>
      </c>
      <c r="F492" s="34"/>
      <c r="G492" s="47" t="s">
        <v>64</v>
      </c>
      <c r="H492" s="48">
        <v>10.67</v>
      </c>
      <c r="I492" s="139">
        <v>0.25</v>
      </c>
      <c r="J492" s="136">
        <f t="shared" si="16"/>
        <v>8.0024999999999995</v>
      </c>
    </row>
    <row r="493" spans="1:10" ht="15.75">
      <c r="A493" s="46">
        <f t="shared" si="15"/>
        <v>489</v>
      </c>
      <c r="B493" s="47" t="s">
        <v>204</v>
      </c>
      <c r="C493" s="34" t="s">
        <v>5031</v>
      </c>
      <c r="D493" s="34" t="s">
        <v>5032</v>
      </c>
      <c r="E493" s="34" t="s">
        <v>3592</v>
      </c>
      <c r="F493" s="34"/>
      <c r="G493" s="47" t="s">
        <v>64</v>
      </c>
      <c r="H493" s="48">
        <v>11.137499999999999</v>
      </c>
      <c r="I493" s="139">
        <v>0.25</v>
      </c>
      <c r="J493" s="136">
        <f t="shared" si="16"/>
        <v>8.3531249999999986</v>
      </c>
    </row>
    <row r="494" spans="1:10" ht="15.75">
      <c r="A494" s="46">
        <f t="shared" si="15"/>
        <v>490</v>
      </c>
      <c r="B494" s="47" t="s">
        <v>204</v>
      </c>
      <c r="C494" s="34" t="s">
        <v>5033</v>
      </c>
      <c r="D494" s="34" t="s">
        <v>5034</v>
      </c>
      <c r="E494" s="34" t="s">
        <v>3592</v>
      </c>
      <c r="F494" s="34"/>
      <c r="G494" s="47" t="s">
        <v>64</v>
      </c>
      <c r="H494" s="48">
        <v>12.0725</v>
      </c>
      <c r="I494" s="139">
        <v>0.25</v>
      </c>
      <c r="J494" s="136">
        <f t="shared" si="16"/>
        <v>9.0543750000000003</v>
      </c>
    </row>
    <row r="495" spans="1:10" ht="15.75">
      <c r="A495" s="46">
        <f t="shared" si="15"/>
        <v>491</v>
      </c>
      <c r="B495" s="47" t="s">
        <v>204</v>
      </c>
      <c r="C495" s="34" t="s">
        <v>5035</v>
      </c>
      <c r="D495" s="34" t="s">
        <v>5036</v>
      </c>
      <c r="E495" s="34" t="s">
        <v>3592</v>
      </c>
      <c r="F495" s="34"/>
      <c r="G495" s="47" t="s">
        <v>64</v>
      </c>
      <c r="H495" s="48">
        <v>13.942500000000001</v>
      </c>
      <c r="I495" s="139">
        <v>0.25</v>
      </c>
      <c r="J495" s="136">
        <f t="shared" si="16"/>
        <v>10.456875</v>
      </c>
    </row>
    <row r="496" spans="1:10" ht="15.75">
      <c r="A496" s="46">
        <f t="shared" si="15"/>
        <v>492</v>
      </c>
      <c r="B496" s="47" t="s">
        <v>204</v>
      </c>
      <c r="C496" s="34" t="s">
        <v>5037</v>
      </c>
      <c r="D496" s="34" t="s">
        <v>5038</v>
      </c>
      <c r="E496" s="34" t="s">
        <v>3592</v>
      </c>
      <c r="F496" s="34"/>
      <c r="G496" s="47" t="s">
        <v>64</v>
      </c>
      <c r="H496" s="48">
        <v>15.345000000000001</v>
      </c>
      <c r="I496" s="139">
        <v>0.25</v>
      </c>
      <c r="J496" s="136">
        <f t="shared" si="16"/>
        <v>11.508750000000001</v>
      </c>
    </row>
    <row r="497" spans="1:10" ht="15.75">
      <c r="A497" s="46">
        <f t="shared" si="15"/>
        <v>493</v>
      </c>
      <c r="B497" s="47" t="s">
        <v>204</v>
      </c>
      <c r="C497" s="34" t="s">
        <v>5039</v>
      </c>
      <c r="D497" s="34" t="s">
        <v>5040</v>
      </c>
      <c r="E497" s="34" t="s">
        <v>3592</v>
      </c>
      <c r="F497" s="34"/>
      <c r="G497" s="47" t="s">
        <v>64</v>
      </c>
      <c r="H497" s="48">
        <v>15.8125</v>
      </c>
      <c r="I497" s="139">
        <v>0.25</v>
      </c>
      <c r="J497" s="136">
        <f t="shared" si="16"/>
        <v>11.859375</v>
      </c>
    </row>
    <row r="498" spans="1:10" ht="15.75">
      <c r="A498" s="46">
        <f t="shared" si="15"/>
        <v>494</v>
      </c>
      <c r="B498" s="47" t="s">
        <v>204</v>
      </c>
      <c r="C498" s="34" t="s">
        <v>5041</v>
      </c>
      <c r="D498" s="34" t="s">
        <v>5042</v>
      </c>
      <c r="E498" s="34" t="s">
        <v>3592</v>
      </c>
      <c r="F498" s="34"/>
      <c r="G498" s="47" t="s">
        <v>64</v>
      </c>
      <c r="H498" s="48">
        <v>26.0975</v>
      </c>
      <c r="I498" s="139">
        <v>0.25</v>
      </c>
      <c r="J498" s="136">
        <f t="shared" si="16"/>
        <v>19.573125000000001</v>
      </c>
    </row>
    <row r="499" spans="1:10" ht="15.75">
      <c r="A499" s="46">
        <f t="shared" si="15"/>
        <v>495</v>
      </c>
      <c r="B499" s="47" t="s">
        <v>204</v>
      </c>
      <c r="C499" s="34" t="s">
        <v>5043</v>
      </c>
      <c r="D499" s="34" t="s">
        <v>5044</v>
      </c>
      <c r="E499" s="34" t="s">
        <v>3592</v>
      </c>
      <c r="F499" s="34"/>
      <c r="G499" s="47" t="s">
        <v>64</v>
      </c>
      <c r="H499" s="48">
        <v>54.615000000000002</v>
      </c>
      <c r="I499" s="139">
        <v>0.25</v>
      </c>
      <c r="J499" s="136">
        <f t="shared" si="16"/>
        <v>40.96125</v>
      </c>
    </row>
    <row r="500" spans="1:10" ht="15.75">
      <c r="A500" s="46">
        <f t="shared" si="15"/>
        <v>496</v>
      </c>
      <c r="B500" s="47" t="s">
        <v>204</v>
      </c>
      <c r="C500" s="34" t="s">
        <v>5045</v>
      </c>
      <c r="D500" s="34" t="s">
        <v>5046</v>
      </c>
      <c r="E500" s="34" t="s">
        <v>3592</v>
      </c>
      <c r="F500" s="34"/>
      <c r="G500" s="47" t="s">
        <v>64</v>
      </c>
      <c r="H500" s="48">
        <v>85.002499999999998</v>
      </c>
      <c r="I500" s="139">
        <v>0.25</v>
      </c>
      <c r="J500" s="136">
        <f t="shared" si="16"/>
        <v>63.751874999999998</v>
      </c>
    </row>
    <row r="501" spans="1:10" ht="15.75">
      <c r="A501" s="46">
        <f t="shared" si="15"/>
        <v>497</v>
      </c>
      <c r="B501" s="47" t="s">
        <v>204</v>
      </c>
      <c r="C501" s="34" t="s">
        <v>5047</v>
      </c>
      <c r="D501" s="34" t="s">
        <v>5048</v>
      </c>
      <c r="E501" s="34" t="s">
        <v>3592</v>
      </c>
      <c r="F501" s="34"/>
      <c r="G501" s="47" t="s">
        <v>64</v>
      </c>
      <c r="H501" s="48">
        <v>97.858800000000002</v>
      </c>
      <c r="I501" s="139">
        <v>0.25</v>
      </c>
      <c r="J501" s="136">
        <f t="shared" si="16"/>
        <v>73.394100000000009</v>
      </c>
    </row>
    <row r="502" spans="1:10" ht="15.75">
      <c r="A502" s="46">
        <f t="shared" si="15"/>
        <v>498</v>
      </c>
      <c r="B502" s="47" t="s">
        <v>204</v>
      </c>
      <c r="C502" s="34" t="s">
        <v>5049</v>
      </c>
      <c r="D502" s="34" t="s">
        <v>5050</v>
      </c>
      <c r="E502" s="34" t="s">
        <v>3592</v>
      </c>
      <c r="F502" s="34"/>
      <c r="G502" s="47" t="s">
        <v>64</v>
      </c>
      <c r="H502" s="48">
        <v>8.3324999999999996</v>
      </c>
      <c r="I502" s="139">
        <v>0.25</v>
      </c>
      <c r="J502" s="136">
        <f t="shared" si="16"/>
        <v>6.2493749999999997</v>
      </c>
    </row>
    <row r="503" spans="1:10" ht="15.75">
      <c r="A503" s="46">
        <f t="shared" si="15"/>
        <v>499</v>
      </c>
      <c r="B503" s="47" t="s">
        <v>204</v>
      </c>
      <c r="C503" s="34" t="s">
        <v>5051</v>
      </c>
      <c r="D503" s="34" t="s">
        <v>5052</v>
      </c>
      <c r="E503" s="34" t="s">
        <v>3592</v>
      </c>
      <c r="F503" s="34"/>
      <c r="G503" s="47" t="s">
        <v>64</v>
      </c>
      <c r="H503" s="48">
        <v>9.2675000000000001</v>
      </c>
      <c r="I503" s="139">
        <v>0.25</v>
      </c>
      <c r="J503" s="136">
        <f t="shared" si="16"/>
        <v>6.9506250000000005</v>
      </c>
    </row>
    <row r="504" spans="1:10" ht="15.75">
      <c r="A504" s="46">
        <f t="shared" si="15"/>
        <v>500</v>
      </c>
      <c r="B504" s="47" t="s">
        <v>204</v>
      </c>
      <c r="C504" s="34" t="s">
        <v>5053</v>
      </c>
      <c r="D504" s="34" t="s">
        <v>5054</v>
      </c>
      <c r="E504" s="34" t="s">
        <v>3592</v>
      </c>
      <c r="F504" s="34"/>
      <c r="G504" s="47" t="s">
        <v>64</v>
      </c>
      <c r="H504" s="48">
        <v>10.67</v>
      </c>
      <c r="I504" s="139">
        <v>0.25</v>
      </c>
      <c r="J504" s="136">
        <f t="shared" si="16"/>
        <v>8.0024999999999995</v>
      </c>
    </row>
    <row r="505" spans="1:10" ht="15.75">
      <c r="A505" s="46">
        <f t="shared" si="15"/>
        <v>501</v>
      </c>
      <c r="B505" s="47" t="s">
        <v>204</v>
      </c>
      <c r="C505" s="34" t="s">
        <v>5055</v>
      </c>
      <c r="D505" s="34" t="s">
        <v>5056</v>
      </c>
      <c r="E505" s="34" t="s">
        <v>3592</v>
      </c>
      <c r="F505" s="34"/>
      <c r="G505" s="47" t="s">
        <v>64</v>
      </c>
      <c r="H505" s="48">
        <v>11.137499999999999</v>
      </c>
      <c r="I505" s="139">
        <v>0.25</v>
      </c>
      <c r="J505" s="136">
        <f t="shared" si="16"/>
        <v>8.3531249999999986</v>
      </c>
    </row>
    <row r="506" spans="1:10" ht="15.75">
      <c r="A506" s="46">
        <f t="shared" si="15"/>
        <v>502</v>
      </c>
      <c r="B506" s="47" t="s">
        <v>204</v>
      </c>
      <c r="C506" s="34" t="s">
        <v>5057</v>
      </c>
      <c r="D506" s="34" t="s">
        <v>5058</v>
      </c>
      <c r="E506" s="34" t="s">
        <v>3592</v>
      </c>
      <c r="F506" s="34"/>
      <c r="G506" s="47" t="s">
        <v>64</v>
      </c>
      <c r="H506" s="48">
        <v>8.3324999999999996</v>
      </c>
      <c r="I506" s="139">
        <v>0.25</v>
      </c>
      <c r="J506" s="136">
        <f t="shared" si="16"/>
        <v>6.2493749999999997</v>
      </c>
    </row>
    <row r="507" spans="1:10" ht="15.75">
      <c r="A507" s="46">
        <f t="shared" si="15"/>
        <v>503</v>
      </c>
      <c r="B507" s="47" t="s">
        <v>204</v>
      </c>
      <c r="C507" s="34" t="s">
        <v>5059</v>
      </c>
      <c r="D507" s="34" t="s">
        <v>5060</v>
      </c>
      <c r="E507" s="34" t="s">
        <v>3592</v>
      </c>
      <c r="F507" s="34"/>
      <c r="G507" s="47" t="s">
        <v>64</v>
      </c>
      <c r="H507" s="48">
        <v>11.231</v>
      </c>
      <c r="I507" s="139">
        <v>0.25</v>
      </c>
      <c r="J507" s="136">
        <f t="shared" si="16"/>
        <v>8.4232499999999995</v>
      </c>
    </row>
    <row r="508" spans="1:10" ht="15.75">
      <c r="A508" s="46">
        <f t="shared" si="15"/>
        <v>504</v>
      </c>
      <c r="B508" s="47" t="s">
        <v>204</v>
      </c>
      <c r="C508" s="34" t="s">
        <v>5061</v>
      </c>
      <c r="D508" s="34" t="s">
        <v>5062</v>
      </c>
      <c r="E508" s="34" t="s">
        <v>3592</v>
      </c>
      <c r="F508" s="34"/>
      <c r="G508" s="47" t="s">
        <v>64</v>
      </c>
      <c r="H508" s="48">
        <v>14.597</v>
      </c>
      <c r="I508" s="139">
        <v>0.25</v>
      </c>
      <c r="J508" s="136">
        <f t="shared" si="16"/>
        <v>10.947749999999999</v>
      </c>
    </row>
    <row r="509" spans="1:10" ht="15.75">
      <c r="A509" s="46">
        <f t="shared" si="15"/>
        <v>505</v>
      </c>
      <c r="B509" s="47" t="s">
        <v>204</v>
      </c>
      <c r="C509" s="34" t="s">
        <v>5063</v>
      </c>
      <c r="D509" s="34" t="s">
        <v>5064</v>
      </c>
      <c r="E509" s="34" t="s">
        <v>3592</v>
      </c>
      <c r="F509" s="34"/>
      <c r="G509" s="47" t="s">
        <v>64</v>
      </c>
      <c r="H509" s="48">
        <v>15.718999999999999</v>
      </c>
      <c r="I509" s="139">
        <v>0.25</v>
      </c>
      <c r="J509" s="136">
        <f t="shared" si="16"/>
        <v>11.789249999999999</v>
      </c>
    </row>
    <row r="510" spans="1:10" ht="15.75">
      <c r="A510" s="46">
        <f t="shared" si="15"/>
        <v>506</v>
      </c>
      <c r="B510" s="47" t="s">
        <v>204</v>
      </c>
      <c r="C510" s="34" t="s">
        <v>5065</v>
      </c>
      <c r="D510" s="34" t="s">
        <v>5066</v>
      </c>
      <c r="E510" s="34" t="s">
        <v>3592</v>
      </c>
      <c r="F510" s="34"/>
      <c r="G510" s="47" t="s">
        <v>64</v>
      </c>
      <c r="H510" s="48">
        <v>19.085000000000001</v>
      </c>
      <c r="I510" s="139">
        <v>0.25</v>
      </c>
      <c r="J510" s="136">
        <f t="shared" si="16"/>
        <v>14.313750000000001</v>
      </c>
    </row>
    <row r="511" spans="1:10" ht="15.75">
      <c r="A511" s="46">
        <f t="shared" si="15"/>
        <v>507</v>
      </c>
      <c r="B511" s="47" t="s">
        <v>204</v>
      </c>
      <c r="C511" s="34" t="s">
        <v>5067</v>
      </c>
      <c r="D511" s="34" t="s">
        <v>5068</v>
      </c>
      <c r="E511" s="34" t="s">
        <v>3592</v>
      </c>
      <c r="F511" s="34"/>
      <c r="G511" s="47" t="s">
        <v>64</v>
      </c>
      <c r="H511" s="48">
        <v>26.939</v>
      </c>
      <c r="I511" s="139">
        <v>0.25</v>
      </c>
      <c r="J511" s="136">
        <f t="shared" si="16"/>
        <v>20.204250000000002</v>
      </c>
    </row>
    <row r="512" spans="1:10" ht="15.75">
      <c r="A512" s="46">
        <f t="shared" si="15"/>
        <v>508</v>
      </c>
      <c r="B512" s="47" t="s">
        <v>204</v>
      </c>
      <c r="C512" s="34" t="s">
        <v>5069</v>
      </c>
      <c r="D512" s="34" t="s">
        <v>5070</v>
      </c>
      <c r="E512" s="34" t="s">
        <v>3592</v>
      </c>
      <c r="F512" s="34"/>
      <c r="G512" s="47" t="s">
        <v>64</v>
      </c>
      <c r="H512" s="48">
        <v>14.597</v>
      </c>
      <c r="I512" s="139">
        <v>0.25</v>
      </c>
      <c r="J512" s="136">
        <f t="shared" si="16"/>
        <v>10.947749999999999</v>
      </c>
    </row>
    <row r="513" spans="1:10" ht="15.75">
      <c r="A513" s="46">
        <f t="shared" si="15"/>
        <v>509</v>
      </c>
      <c r="B513" s="47" t="s">
        <v>204</v>
      </c>
      <c r="C513" s="34" t="s">
        <v>5071</v>
      </c>
      <c r="D513" s="34" t="s">
        <v>5072</v>
      </c>
      <c r="E513" s="34" t="s">
        <v>3592</v>
      </c>
      <c r="F513" s="34"/>
      <c r="G513" s="47" t="s">
        <v>64</v>
      </c>
      <c r="H513" s="48">
        <v>15.718999999999999</v>
      </c>
      <c r="I513" s="139">
        <v>0.25</v>
      </c>
      <c r="J513" s="136">
        <f t="shared" si="16"/>
        <v>11.789249999999999</v>
      </c>
    </row>
    <row r="514" spans="1:10" ht="15.75">
      <c r="A514" s="46">
        <f t="shared" si="15"/>
        <v>510</v>
      </c>
      <c r="B514" s="47" t="s">
        <v>204</v>
      </c>
      <c r="C514" s="34" t="s">
        <v>5073</v>
      </c>
      <c r="D514" s="34" t="s">
        <v>5074</v>
      </c>
      <c r="E514" s="34" t="s">
        <v>3592</v>
      </c>
      <c r="F514" s="34"/>
      <c r="G514" s="47" t="s">
        <v>64</v>
      </c>
      <c r="H514" s="48">
        <v>19.085000000000001</v>
      </c>
      <c r="I514" s="139">
        <v>0.25</v>
      </c>
      <c r="J514" s="136">
        <f t="shared" si="16"/>
        <v>14.313750000000001</v>
      </c>
    </row>
    <row r="515" spans="1:10" ht="15.75">
      <c r="A515" s="46">
        <f t="shared" si="15"/>
        <v>511</v>
      </c>
      <c r="B515" s="47" t="s">
        <v>204</v>
      </c>
      <c r="C515" s="34" t="s">
        <v>5075</v>
      </c>
      <c r="D515" s="34" t="s">
        <v>5076</v>
      </c>
      <c r="E515" s="34" t="s">
        <v>3592</v>
      </c>
      <c r="F515" s="34"/>
      <c r="G515" s="47" t="s">
        <v>64</v>
      </c>
      <c r="H515" s="48">
        <v>11.231</v>
      </c>
      <c r="I515" s="139">
        <v>0.25</v>
      </c>
      <c r="J515" s="136">
        <f t="shared" si="16"/>
        <v>8.4232499999999995</v>
      </c>
    </row>
    <row r="516" spans="1:10" ht="15.75">
      <c r="A516" s="46">
        <f t="shared" si="15"/>
        <v>512</v>
      </c>
      <c r="B516" s="47" t="s">
        <v>204</v>
      </c>
      <c r="C516" s="34" t="s">
        <v>5077</v>
      </c>
      <c r="D516" s="34" t="s">
        <v>5078</v>
      </c>
      <c r="E516" s="34" t="s">
        <v>3592</v>
      </c>
      <c r="F516" s="34"/>
      <c r="G516" s="47" t="s">
        <v>64</v>
      </c>
      <c r="H516" s="48">
        <v>14.597</v>
      </c>
      <c r="I516" s="139">
        <v>0.25</v>
      </c>
      <c r="J516" s="136">
        <f t="shared" si="16"/>
        <v>10.947749999999999</v>
      </c>
    </row>
    <row r="517" spans="1:10" ht="15.75">
      <c r="A517" s="46">
        <f t="shared" si="15"/>
        <v>513</v>
      </c>
      <c r="B517" s="47" t="s">
        <v>204</v>
      </c>
      <c r="C517" s="34" t="s">
        <v>5079</v>
      </c>
      <c r="D517" s="34" t="s">
        <v>5080</v>
      </c>
      <c r="E517" s="34" t="s">
        <v>3592</v>
      </c>
      <c r="F517" s="34"/>
      <c r="G517" s="47" t="s">
        <v>64</v>
      </c>
      <c r="H517" s="48">
        <v>19.085000000000001</v>
      </c>
      <c r="I517" s="139">
        <v>0.25</v>
      </c>
      <c r="J517" s="136">
        <f t="shared" si="16"/>
        <v>14.313750000000001</v>
      </c>
    </row>
    <row r="518" spans="1:10" ht="15.75">
      <c r="A518" s="46">
        <f t="shared" si="15"/>
        <v>514</v>
      </c>
      <c r="B518" s="47" t="s">
        <v>204</v>
      </c>
      <c r="C518" s="34" t="s">
        <v>5081</v>
      </c>
      <c r="D518" s="34" t="s">
        <v>5082</v>
      </c>
      <c r="E518" s="34" t="s">
        <v>3592</v>
      </c>
      <c r="F518" s="34"/>
      <c r="G518" s="47" t="s">
        <v>64</v>
      </c>
      <c r="H518" s="48">
        <v>25.817</v>
      </c>
      <c r="I518" s="139">
        <v>0.25</v>
      </c>
      <c r="J518" s="136">
        <f t="shared" si="16"/>
        <v>19.362749999999998</v>
      </c>
    </row>
    <row r="519" spans="1:10" ht="15.75">
      <c r="A519" s="46">
        <f t="shared" ref="A519:A582" si="17">A518+1</f>
        <v>515</v>
      </c>
      <c r="B519" s="47" t="s">
        <v>204</v>
      </c>
      <c r="C519" s="34" t="s">
        <v>5083</v>
      </c>
      <c r="D519" s="34" t="s">
        <v>5084</v>
      </c>
      <c r="E519" s="34" t="s">
        <v>3592</v>
      </c>
      <c r="F519" s="34"/>
      <c r="G519" s="47" t="s">
        <v>64</v>
      </c>
      <c r="H519" s="48">
        <v>120.065</v>
      </c>
      <c r="I519" s="139">
        <v>0.25</v>
      </c>
      <c r="J519" s="136">
        <f t="shared" si="16"/>
        <v>90.048749999999998</v>
      </c>
    </row>
    <row r="520" spans="1:10" ht="15.75">
      <c r="A520" s="46">
        <f t="shared" si="17"/>
        <v>516</v>
      </c>
      <c r="B520" s="47" t="s">
        <v>204</v>
      </c>
      <c r="C520" s="34" t="s">
        <v>5085</v>
      </c>
      <c r="D520" s="34" t="s">
        <v>5086</v>
      </c>
      <c r="E520" s="34" t="s">
        <v>3592</v>
      </c>
      <c r="F520" s="34"/>
      <c r="G520" s="47" t="s">
        <v>64</v>
      </c>
      <c r="H520" s="48">
        <v>11.231</v>
      </c>
      <c r="I520" s="139">
        <v>0.25</v>
      </c>
      <c r="J520" s="136">
        <f t="shared" si="16"/>
        <v>8.4232499999999995</v>
      </c>
    </row>
    <row r="521" spans="1:10" ht="15.75">
      <c r="A521" s="46">
        <f t="shared" si="17"/>
        <v>517</v>
      </c>
      <c r="B521" s="47" t="s">
        <v>204</v>
      </c>
      <c r="C521" s="34" t="s">
        <v>5087</v>
      </c>
      <c r="D521" s="34" t="s">
        <v>5088</v>
      </c>
      <c r="E521" s="34" t="s">
        <v>3592</v>
      </c>
      <c r="F521" s="34"/>
      <c r="G521" s="47" t="s">
        <v>64</v>
      </c>
      <c r="H521" s="48">
        <v>14.597</v>
      </c>
      <c r="I521" s="139">
        <v>0.25</v>
      </c>
      <c r="J521" s="136">
        <f t="shared" si="16"/>
        <v>10.947749999999999</v>
      </c>
    </row>
    <row r="522" spans="1:10" ht="15.75">
      <c r="A522" s="46">
        <f t="shared" si="17"/>
        <v>518</v>
      </c>
      <c r="B522" s="47" t="s">
        <v>204</v>
      </c>
      <c r="C522" s="34" t="s">
        <v>5089</v>
      </c>
      <c r="D522" s="34" t="s">
        <v>5090</v>
      </c>
      <c r="E522" s="34" t="s">
        <v>3592</v>
      </c>
      <c r="F522" s="34"/>
      <c r="G522" s="47" t="s">
        <v>64</v>
      </c>
      <c r="H522" s="48">
        <v>15.718999999999999</v>
      </c>
      <c r="I522" s="139">
        <v>0.25</v>
      </c>
      <c r="J522" s="136">
        <f t="shared" si="16"/>
        <v>11.789249999999999</v>
      </c>
    </row>
    <row r="523" spans="1:10" ht="15.75">
      <c r="A523" s="46">
        <f t="shared" si="17"/>
        <v>519</v>
      </c>
      <c r="B523" s="47" t="s">
        <v>204</v>
      </c>
      <c r="C523" s="34" t="s">
        <v>5091</v>
      </c>
      <c r="D523" s="34" t="s">
        <v>5092</v>
      </c>
      <c r="E523" s="34" t="s">
        <v>3592</v>
      </c>
      <c r="F523" s="34"/>
      <c r="G523" s="47" t="s">
        <v>64</v>
      </c>
      <c r="H523" s="48">
        <v>19.085000000000001</v>
      </c>
      <c r="I523" s="139">
        <v>0.25</v>
      </c>
      <c r="J523" s="136">
        <f t="shared" si="16"/>
        <v>14.313750000000001</v>
      </c>
    </row>
    <row r="524" spans="1:10" ht="15.75">
      <c r="A524" s="46">
        <f t="shared" si="17"/>
        <v>520</v>
      </c>
      <c r="B524" s="47" t="s">
        <v>204</v>
      </c>
      <c r="C524" s="34" t="s">
        <v>5093</v>
      </c>
      <c r="D524" s="34" t="s">
        <v>5094</v>
      </c>
      <c r="E524" s="34" t="s">
        <v>3592</v>
      </c>
      <c r="F524" s="34"/>
      <c r="G524" s="47" t="s">
        <v>64</v>
      </c>
      <c r="H524" s="48">
        <v>25.817</v>
      </c>
      <c r="I524" s="139">
        <v>0.25</v>
      </c>
      <c r="J524" s="136">
        <f t="shared" si="16"/>
        <v>19.362749999999998</v>
      </c>
    </row>
    <row r="525" spans="1:10" ht="15.75">
      <c r="A525" s="46">
        <f t="shared" si="17"/>
        <v>521</v>
      </c>
      <c r="B525" s="47" t="s">
        <v>204</v>
      </c>
      <c r="C525" s="34" t="s">
        <v>5095</v>
      </c>
      <c r="D525" s="34" t="s">
        <v>5096</v>
      </c>
      <c r="E525" s="34" t="s">
        <v>3592</v>
      </c>
      <c r="F525" s="34"/>
      <c r="G525" s="47" t="s">
        <v>64</v>
      </c>
      <c r="H525" s="48">
        <v>44.890999999999998</v>
      </c>
      <c r="I525" s="139">
        <v>0.25</v>
      </c>
      <c r="J525" s="136">
        <f t="shared" si="16"/>
        <v>33.66825</v>
      </c>
    </row>
    <row r="526" spans="1:10" ht="15.75">
      <c r="A526" s="46">
        <f t="shared" si="17"/>
        <v>522</v>
      </c>
      <c r="B526" s="47" t="s">
        <v>204</v>
      </c>
      <c r="C526" s="34" t="s">
        <v>5097</v>
      </c>
      <c r="D526" s="34" t="s">
        <v>5098</v>
      </c>
      <c r="E526" s="34" t="s">
        <v>3592</v>
      </c>
      <c r="F526" s="34"/>
      <c r="G526" s="47" t="s">
        <v>64</v>
      </c>
      <c r="H526" s="48">
        <v>48.256999999999998</v>
      </c>
      <c r="I526" s="139">
        <v>0.25</v>
      </c>
      <c r="J526" s="136">
        <f t="shared" si="16"/>
        <v>36.192749999999997</v>
      </c>
    </row>
    <row r="527" spans="1:10" ht="15.75">
      <c r="A527" s="46">
        <f t="shared" si="17"/>
        <v>523</v>
      </c>
      <c r="B527" s="47" t="s">
        <v>204</v>
      </c>
      <c r="C527" s="34" t="s">
        <v>5099</v>
      </c>
      <c r="D527" s="34" t="s">
        <v>5100</v>
      </c>
      <c r="E527" s="34" t="s">
        <v>3592</v>
      </c>
      <c r="F527" s="34"/>
      <c r="G527" s="47" t="s">
        <v>64</v>
      </c>
      <c r="H527" s="48">
        <v>59.476999999999997</v>
      </c>
      <c r="I527" s="139">
        <v>0.25</v>
      </c>
      <c r="J527" s="136">
        <f t="shared" si="16"/>
        <v>44.607749999999996</v>
      </c>
    </row>
    <row r="528" spans="1:10" ht="15.75">
      <c r="A528" s="46">
        <f t="shared" si="17"/>
        <v>524</v>
      </c>
      <c r="B528" s="47" t="s">
        <v>204</v>
      </c>
      <c r="C528" s="34" t="s">
        <v>5101</v>
      </c>
      <c r="D528" s="34" t="s">
        <v>5102</v>
      </c>
      <c r="E528" s="34" t="s">
        <v>3592</v>
      </c>
      <c r="F528" s="34"/>
      <c r="G528" s="47" t="s">
        <v>64</v>
      </c>
      <c r="H528" s="48">
        <v>70.697000000000003</v>
      </c>
      <c r="I528" s="139">
        <v>0.25</v>
      </c>
      <c r="J528" s="136">
        <f t="shared" si="16"/>
        <v>53.022750000000002</v>
      </c>
    </row>
    <row r="529" spans="1:10" ht="15.75">
      <c r="A529" s="46">
        <f t="shared" si="17"/>
        <v>525</v>
      </c>
      <c r="B529" s="47" t="s">
        <v>204</v>
      </c>
      <c r="C529" s="34" t="s">
        <v>5103</v>
      </c>
      <c r="D529" s="34" t="s">
        <v>5104</v>
      </c>
      <c r="E529" s="34" t="s">
        <v>3592</v>
      </c>
      <c r="F529" s="34"/>
      <c r="G529" s="47" t="s">
        <v>64</v>
      </c>
      <c r="H529" s="48">
        <v>81.917000000000002</v>
      </c>
      <c r="I529" s="139">
        <v>0.25</v>
      </c>
      <c r="J529" s="136">
        <f t="shared" si="16"/>
        <v>61.437750000000001</v>
      </c>
    </row>
    <row r="530" spans="1:10" ht="15.75">
      <c r="A530" s="46">
        <f t="shared" si="17"/>
        <v>526</v>
      </c>
      <c r="B530" s="47" t="s">
        <v>204</v>
      </c>
      <c r="C530" s="34" t="s">
        <v>5105</v>
      </c>
      <c r="D530" s="34" t="s">
        <v>5106</v>
      </c>
      <c r="E530" s="34" t="s">
        <v>3592</v>
      </c>
      <c r="F530" s="34"/>
      <c r="G530" s="47" t="s">
        <v>64</v>
      </c>
      <c r="H530" s="48">
        <v>93.137</v>
      </c>
      <c r="I530" s="139">
        <v>0.25</v>
      </c>
      <c r="J530" s="136">
        <f t="shared" ref="J530:J593" si="18">H530*(1-I530)</f>
        <v>69.85275</v>
      </c>
    </row>
    <row r="531" spans="1:10" ht="15.75">
      <c r="A531" s="46">
        <f t="shared" si="17"/>
        <v>527</v>
      </c>
      <c r="B531" s="47" t="s">
        <v>204</v>
      </c>
      <c r="C531" s="34" t="s">
        <v>5107</v>
      </c>
      <c r="D531" s="34" t="s">
        <v>5108</v>
      </c>
      <c r="E531" s="34" t="s">
        <v>3592</v>
      </c>
      <c r="F531" s="34"/>
      <c r="G531" s="47" t="s">
        <v>64</v>
      </c>
      <c r="H531" s="48">
        <v>104.357</v>
      </c>
      <c r="I531" s="139">
        <v>0.25</v>
      </c>
      <c r="J531" s="136">
        <f t="shared" si="18"/>
        <v>78.267750000000007</v>
      </c>
    </row>
    <row r="532" spans="1:10" ht="15.75">
      <c r="A532" s="46">
        <f t="shared" si="17"/>
        <v>528</v>
      </c>
      <c r="B532" s="47" t="s">
        <v>204</v>
      </c>
      <c r="C532" s="34" t="s">
        <v>5109</v>
      </c>
      <c r="D532" s="34" t="s">
        <v>5110</v>
      </c>
      <c r="E532" s="34" t="s">
        <v>3592</v>
      </c>
      <c r="F532" s="34"/>
      <c r="G532" s="47" t="s">
        <v>64</v>
      </c>
      <c r="H532" s="48">
        <v>115.577</v>
      </c>
      <c r="I532" s="139">
        <v>0.25</v>
      </c>
      <c r="J532" s="136">
        <f t="shared" si="18"/>
        <v>86.682749999999999</v>
      </c>
    </row>
    <row r="533" spans="1:10" ht="15.75">
      <c r="A533" s="46">
        <f t="shared" si="17"/>
        <v>529</v>
      </c>
      <c r="B533" s="47" t="s">
        <v>204</v>
      </c>
      <c r="C533" s="34" t="s">
        <v>5111</v>
      </c>
      <c r="D533" s="34" t="s">
        <v>5112</v>
      </c>
      <c r="E533" s="34" t="s">
        <v>3592</v>
      </c>
      <c r="F533" s="34"/>
      <c r="G533" s="47" t="s">
        <v>64</v>
      </c>
      <c r="H533" s="48">
        <v>120.065</v>
      </c>
      <c r="I533" s="139">
        <v>0.25</v>
      </c>
      <c r="J533" s="136">
        <f t="shared" si="18"/>
        <v>90.048749999999998</v>
      </c>
    </row>
    <row r="534" spans="1:10" ht="15.75">
      <c r="A534" s="46">
        <f t="shared" si="17"/>
        <v>530</v>
      </c>
      <c r="B534" s="47" t="s">
        <v>204</v>
      </c>
      <c r="C534" s="34" t="s">
        <v>5113</v>
      </c>
      <c r="D534" s="34" t="s">
        <v>5114</v>
      </c>
      <c r="E534" s="34" t="s">
        <v>3592</v>
      </c>
      <c r="F534" s="34"/>
      <c r="G534" s="47" t="s">
        <v>64</v>
      </c>
      <c r="H534" s="48">
        <v>138.6902</v>
      </c>
      <c r="I534" s="139">
        <v>0.25</v>
      </c>
      <c r="J534" s="136">
        <f t="shared" si="18"/>
        <v>104.01765</v>
      </c>
    </row>
    <row r="535" spans="1:10" ht="15.75">
      <c r="A535" s="46">
        <f t="shared" si="17"/>
        <v>531</v>
      </c>
      <c r="B535" s="47" t="s">
        <v>204</v>
      </c>
      <c r="C535" s="34" t="s">
        <v>5115</v>
      </c>
      <c r="D535" s="34" t="s">
        <v>5116</v>
      </c>
      <c r="E535" s="34" t="s">
        <v>3592</v>
      </c>
      <c r="F535" s="34"/>
      <c r="G535" s="47" t="s">
        <v>64</v>
      </c>
      <c r="H535" s="48">
        <v>175.71619999999999</v>
      </c>
      <c r="I535" s="139">
        <v>0.25</v>
      </c>
      <c r="J535" s="136">
        <f t="shared" si="18"/>
        <v>131.78715</v>
      </c>
    </row>
    <row r="536" spans="1:10" ht="15.75">
      <c r="A536" s="46">
        <f t="shared" si="17"/>
        <v>532</v>
      </c>
      <c r="B536" s="47" t="s">
        <v>204</v>
      </c>
      <c r="C536" s="34" t="s">
        <v>5117</v>
      </c>
      <c r="D536" s="34" t="s">
        <v>5118</v>
      </c>
      <c r="E536" s="34" t="s">
        <v>3592</v>
      </c>
      <c r="F536" s="34"/>
      <c r="G536" s="47" t="s">
        <v>64</v>
      </c>
      <c r="H536" s="48">
        <v>11.231</v>
      </c>
      <c r="I536" s="139">
        <v>0.25</v>
      </c>
      <c r="J536" s="136">
        <f t="shared" si="18"/>
        <v>8.4232499999999995</v>
      </c>
    </row>
    <row r="537" spans="1:10" ht="15.75">
      <c r="A537" s="46">
        <f t="shared" si="17"/>
        <v>533</v>
      </c>
      <c r="B537" s="47" t="s">
        <v>204</v>
      </c>
      <c r="C537" s="34" t="s">
        <v>5119</v>
      </c>
      <c r="D537" s="34" t="s">
        <v>5120</v>
      </c>
      <c r="E537" s="34" t="s">
        <v>3592</v>
      </c>
      <c r="F537" s="34"/>
      <c r="G537" s="47" t="s">
        <v>64</v>
      </c>
      <c r="H537" s="48">
        <v>15.718999999999999</v>
      </c>
      <c r="I537" s="139">
        <v>0.25</v>
      </c>
      <c r="J537" s="136">
        <f t="shared" si="18"/>
        <v>11.789249999999999</v>
      </c>
    </row>
    <row r="538" spans="1:10" ht="15.75">
      <c r="A538" s="46">
        <f t="shared" si="17"/>
        <v>534</v>
      </c>
      <c r="B538" s="47" t="s">
        <v>204</v>
      </c>
      <c r="C538" s="34" t="s">
        <v>5121</v>
      </c>
      <c r="D538" s="34" t="s">
        <v>5122</v>
      </c>
      <c r="E538" s="34" t="s">
        <v>3592</v>
      </c>
      <c r="F538" s="34"/>
      <c r="G538" s="47" t="s">
        <v>64</v>
      </c>
      <c r="H538" s="48">
        <v>19.085000000000001</v>
      </c>
      <c r="I538" s="139">
        <v>0.25</v>
      </c>
      <c r="J538" s="136">
        <f t="shared" si="18"/>
        <v>14.313750000000001</v>
      </c>
    </row>
    <row r="539" spans="1:10" ht="15.75">
      <c r="A539" s="46">
        <f t="shared" si="17"/>
        <v>535</v>
      </c>
      <c r="B539" s="47" t="s">
        <v>204</v>
      </c>
      <c r="C539" s="34" t="s">
        <v>5123</v>
      </c>
      <c r="D539" s="34" t="s">
        <v>5124</v>
      </c>
      <c r="E539" s="34" t="s">
        <v>3592</v>
      </c>
      <c r="F539" s="34"/>
      <c r="G539" s="47" t="s">
        <v>64</v>
      </c>
      <c r="H539" s="48">
        <v>26.939</v>
      </c>
      <c r="I539" s="139">
        <v>0.25</v>
      </c>
      <c r="J539" s="136">
        <f t="shared" si="18"/>
        <v>20.204250000000002</v>
      </c>
    </row>
    <row r="540" spans="1:10" ht="15.75">
      <c r="A540" s="46">
        <f t="shared" si="17"/>
        <v>536</v>
      </c>
      <c r="B540" s="47" t="s">
        <v>204</v>
      </c>
      <c r="C540" s="34" t="s">
        <v>5125</v>
      </c>
      <c r="D540" s="34" t="s">
        <v>5126</v>
      </c>
      <c r="E540" s="34" t="s">
        <v>3592</v>
      </c>
      <c r="F540" s="34"/>
      <c r="G540" s="47" t="s">
        <v>64</v>
      </c>
      <c r="H540" s="48">
        <v>11.231</v>
      </c>
      <c r="I540" s="139">
        <v>0.25</v>
      </c>
      <c r="J540" s="136">
        <f t="shared" si="18"/>
        <v>8.4232499999999995</v>
      </c>
    </row>
    <row r="541" spans="1:10" ht="15.75">
      <c r="A541" s="46">
        <f t="shared" si="17"/>
        <v>537</v>
      </c>
      <c r="B541" s="47" t="s">
        <v>204</v>
      </c>
      <c r="C541" s="34" t="s">
        <v>5127</v>
      </c>
      <c r="D541" s="34" t="s">
        <v>5128</v>
      </c>
      <c r="E541" s="34" t="s">
        <v>3592</v>
      </c>
      <c r="F541" s="34"/>
      <c r="G541" s="47" t="s">
        <v>64</v>
      </c>
      <c r="H541" s="48">
        <v>14.597</v>
      </c>
      <c r="I541" s="139">
        <v>0.25</v>
      </c>
      <c r="J541" s="136">
        <f t="shared" si="18"/>
        <v>10.947749999999999</v>
      </c>
    </row>
    <row r="542" spans="1:10" ht="15.75">
      <c r="A542" s="46">
        <f t="shared" si="17"/>
        <v>538</v>
      </c>
      <c r="B542" s="47" t="s">
        <v>204</v>
      </c>
      <c r="C542" s="34" t="s">
        <v>5129</v>
      </c>
      <c r="D542" s="34" t="s">
        <v>5130</v>
      </c>
      <c r="E542" s="34" t="s">
        <v>3592</v>
      </c>
      <c r="F542" s="34"/>
      <c r="G542" s="47" t="s">
        <v>64</v>
      </c>
      <c r="H542" s="48">
        <v>15.718999999999999</v>
      </c>
      <c r="I542" s="139">
        <v>0.25</v>
      </c>
      <c r="J542" s="136">
        <f t="shared" si="18"/>
        <v>11.789249999999999</v>
      </c>
    </row>
    <row r="543" spans="1:10" ht="15.75">
      <c r="A543" s="46">
        <f t="shared" si="17"/>
        <v>539</v>
      </c>
      <c r="B543" s="47" t="s">
        <v>204</v>
      </c>
      <c r="C543" s="34" t="s">
        <v>5131</v>
      </c>
      <c r="D543" s="34" t="s">
        <v>5132</v>
      </c>
      <c r="E543" s="34" t="s">
        <v>3592</v>
      </c>
      <c r="F543" s="34"/>
      <c r="G543" s="47" t="s">
        <v>64</v>
      </c>
      <c r="H543" s="48">
        <v>19.085000000000001</v>
      </c>
      <c r="I543" s="139">
        <v>0.25</v>
      </c>
      <c r="J543" s="136">
        <f t="shared" si="18"/>
        <v>14.313750000000001</v>
      </c>
    </row>
    <row r="544" spans="1:10" ht="15.75">
      <c r="A544" s="46">
        <f t="shared" si="17"/>
        <v>540</v>
      </c>
      <c r="B544" s="47" t="s">
        <v>204</v>
      </c>
      <c r="C544" s="34" t="s">
        <v>5133</v>
      </c>
      <c r="D544" s="34" t="s">
        <v>5134</v>
      </c>
      <c r="E544" s="34" t="s">
        <v>3592</v>
      </c>
      <c r="F544" s="34"/>
      <c r="G544" s="47" t="s">
        <v>64</v>
      </c>
      <c r="H544" s="48">
        <v>81.917000000000002</v>
      </c>
      <c r="I544" s="139">
        <v>0.25</v>
      </c>
      <c r="J544" s="136">
        <f t="shared" si="18"/>
        <v>61.437750000000001</v>
      </c>
    </row>
    <row r="545" spans="1:10" ht="15.75">
      <c r="A545" s="46">
        <f t="shared" si="17"/>
        <v>541</v>
      </c>
      <c r="B545" s="47" t="s">
        <v>204</v>
      </c>
      <c r="C545" s="34" t="s">
        <v>5135</v>
      </c>
      <c r="D545" s="34" t="s">
        <v>5136</v>
      </c>
      <c r="E545" s="34" t="s">
        <v>3592</v>
      </c>
      <c r="F545" s="34"/>
      <c r="G545" s="47" t="s">
        <v>64</v>
      </c>
      <c r="H545" s="48">
        <v>118.943</v>
      </c>
      <c r="I545" s="139">
        <v>0.25</v>
      </c>
      <c r="J545" s="136">
        <f t="shared" si="18"/>
        <v>89.207250000000002</v>
      </c>
    </row>
    <row r="546" spans="1:10" ht="15.75">
      <c r="A546" s="46">
        <f t="shared" si="17"/>
        <v>542</v>
      </c>
      <c r="B546" s="47" t="s">
        <v>204</v>
      </c>
      <c r="C546" s="34" t="s">
        <v>5137</v>
      </c>
      <c r="D546" s="34" t="s">
        <v>5138</v>
      </c>
      <c r="E546" s="34" t="s">
        <v>3592</v>
      </c>
      <c r="F546" s="34"/>
      <c r="G546" s="47" t="s">
        <v>64</v>
      </c>
      <c r="H546" s="48">
        <v>120.065</v>
      </c>
      <c r="I546" s="139">
        <v>0.25</v>
      </c>
      <c r="J546" s="136">
        <f t="shared" si="18"/>
        <v>90.048749999999998</v>
      </c>
    </row>
    <row r="547" spans="1:10" ht="15.75">
      <c r="A547" s="46">
        <f t="shared" si="17"/>
        <v>543</v>
      </c>
      <c r="B547" s="47" t="s">
        <v>204</v>
      </c>
      <c r="C547" s="34" t="s">
        <v>5139</v>
      </c>
      <c r="D547" s="34" t="s">
        <v>5140</v>
      </c>
      <c r="E547" s="34" t="s">
        <v>3592</v>
      </c>
      <c r="F547" s="34"/>
      <c r="G547" s="47" t="s">
        <v>64</v>
      </c>
      <c r="H547" s="48">
        <v>17.402000000000001</v>
      </c>
      <c r="I547" s="139">
        <v>0.25</v>
      </c>
      <c r="J547" s="136">
        <f t="shared" si="18"/>
        <v>13.051500000000001</v>
      </c>
    </row>
    <row r="548" spans="1:10" ht="15.75">
      <c r="A548" s="46">
        <f t="shared" si="17"/>
        <v>544</v>
      </c>
      <c r="B548" s="47" t="s">
        <v>204</v>
      </c>
      <c r="C548" s="34" t="s">
        <v>5141</v>
      </c>
      <c r="D548" s="34" t="s">
        <v>5142</v>
      </c>
      <c r="E548" s="34" t="s">
        <v>3592</v>
      </c>
      <c r="F548" s="34"/>
      <c r="G548" s="47" t="s">
        <v>64</v>
      </c>
      <c r="H548" s="48">
        <v>8.4260000000000002</v>
      </c>
      <c r="I548" s="139">
        <v>0.25</v>
      </c>
      <c r="J548" s="136">
        <f t="shared" si="18"/>
        <v>6.3194999999999997</v>
      </c>
    </row>
    <row r="549" spans="1:10" ht="15.75">
      <c r="A549" s="46">
        <f t="shared" si="17"/>
        <v>545</v>
      </c>
      <c r="B549" s="47" t="s">
        <v>204</v>
      </c>
      <c r="C549" s="34" t="s">
        <v>5143</v>
      </c>
      <c r="D549" s="34" t="s">
        <v>5144</v>
      </c>
      <c r="E549" s="34" t="s">
        <v>3592</v>
      </c>
      <c r="F549" s="34"/>
      <c r="G549" s="47" t="s">
        <v>64</v>
      </c>
      <c r="H549" s="48">
        <v>9.548</v>
      </c>
      <c r="I549" s="139">
        <v>0.25</v>
      </c>
      <c r="J549" s="136">
        <f t="shared" si="18"/>
        <v>7.1609999999999996</v>
      </c>
    </row>
    <row r="550" spans="1:10" ht="15.75">
      <c r="A550" s="46">
        <f t="shared" si="17"/>
        <v>546</v>
      </c>
      <c r="B550" s="47" t="s">
        <v>204</v>
      </c>
      <c r="C550" s="34" t="s">
        <v>5145</v>
      </c>
      <c r="D550" s="34" t="s">
        <v>5146</v>
      </c>
      <c r="E550" s="34" t="s">
        <v>3592</v>
      </c>
      <c r="F550" s="34"/>
      <c r="G550" s="47" t="s">
        <v>64</v>
      </c>
      <c r="H550" s="48">
        <v>11.792</v>
      </c>
      <c r="I550" s="139">
        <v>0.25</v>
      </c>
      <c r="J550" s="136">
        <f t="shared" si="18"/>
        <v>8.8439999999999994</v>
      </c>
    </row>
    <row r="551" spans="1:10" ht="15.75">
      <c r="A551" s="46">
        <f t="shared" si="17"/>
        <v>547</v>
      </c>
      <c r="B551" s="47" t="s">
        <v>204</v>
      </c>
      <c r="C551" s="34" t="s">
        <v>5147</v>
      </c>
      <c r="D551" s="34" t="s">
        <v>5148</v>
      </c>
      <c r="E551" s="34" t="s">
        <v>3592</v>
      </c>
      <c r="F551" s="34"/>
      <c r="G551" s="47" t="s">
        <v>64</v>
      </c>
      <c r="H551" s="48">
        <v>13.475</v>
      </c>
      <c r="I551" s="139">
        <v>0.25</v>
      </c>
      <c r="J551" s="136">
        <f t="shared" si="18"/>
        <v>10.106249999999999</v>
      </c>
    </row>
    <row r="552" spans="1:10" ht="15.75">
      <c r="A552" s="46">
        <f t="shared" si="17"/>
        <v>548</v>
      </c>
      <c r="B552" s="47" t="s">
        <v>204</v>
      </c>
      <c r="C552" s="34" t="s">
        <v>5149</v>
      </c>
      <c r="D552" s="34" t="s">
        <v>5150</v>
      </c>
      <c r="E552" s="34" t="s">
        <v>3592</v>
      </c>
      <c r="F552" s="34"/>
      <c r="G552" s="47" t="s">
        <v>64</v>
      </c>
      <c r="H552" s="48">
        <v>8.4260000000000002</v>
      </c>
      <c r="I552" s="139">
        <v>0.25</v>
      </c>
      <c r="J552" s="136">
        <f t="shared" si="18"/>
        <v>6.3194999999999997</v>
      </c>
    </row>
    <row r="553" spans="1:10" ht="15.75">
      <c r="A553" s="46">
        <f t="shared" si="17"/>
        <v>549</v>
      </c>
      <c r="B553" s="47" t="s">
        <v>204</v>
      </c>
      <c r="C553" s="34" t="s">
        <v>5151</v>
      </c>
      <c r="D553" s="34" t="s">
        <v>5152</v>
      </c>
      <c r="E553" s="34" t="s">
        <v>3592</v>
      </c>
      <c r="F553" s="34"/>
      <c r="G553" s="47" t="s">
        <v>64</v>
      </c>
      <c r="H553" s="48">
        <v>9.548</v>
      </c>
      <c r="I553" s="139">
        <v>0.25</v>
      </c>
      <c r="J553" s="136">
        <f t="shared" si="18"/>
        <v>7.1609999999999996</v>
      </c>
    </row>
    <row r="554" spans="1:10" ht="15.75">
      <c r="A554" s="46">
        <f t="shared" si="17"/>
        <v>550</v>
      </c>
      <c r="B554" s="47" t="s">
        <v>204</v>
      </c>
      <c r="C554" s="34" t="s">
        <v>5153</v>
      </c>
      <c r="D554" s="34" t="s">
        <v>5154</v>
      </c>
      <c r="E554" s="34" t="s">
        <v>3592</v>
      </c>
      <c r="F554" s="34"/>
      <c r="G554" s="47" t="s">
        <v>64</v>
      </c>
      <c r="H554" s="48">
        <v>11.792</v>
      </c>
      <c r="I554" s="139">
        <v>0.25</v>
      </c>
      <c r="J554" s="136">
        <f t="shared" si="18"/>
        <v>8.8439999999999994</v>
      </c>
    </row>
    <row r="555" spans="1:10" ht="15.75">
      <c r="A555" s="46">
        <f t="shared" si="17"/>
        <v>551</v>
      </c>
      <c r="B555" s="47" t="s">
        <v>204</v>
      </c>
      <c r="C555" s="34" t="s">
        <v>5155</v>
      </c>
      <c r="D555" s="34" t="s">
        <v>5156</v>
      </c>
      <c r="E555" s="34" t="s">
        <v>3592</v>
      </c>
      <c r="F555" s="34"/>
      <c r="G555" s="47" t="s">
        <v>64</v>
      </c>
      <c r="H555" s="48">
        <v>13.475</v>
      </c>
      <c r="I555" s="139">
        <v>0.25</v>
      </c>
      <c r="J555" s="136">
        <f t="shared" si="18"/>
        <v>10.106249999999999</v>
      </c>
    </row>
    <row r="556" spans="1:10" ht="15.75">
      <c r="A556" s="46">
        <f t="shared" si="17"/>
        <v>552</v>
      </c>
      <c r="B556" s="47" t="s">
        <v>204</v>
      </c>
      <c r="C556" s="34" t="s">
        <v>5157</v>
      </c>
      <c r="D556" s="34" t="s">
        <v>5158</v>
      </c>
      <c r="E556" s="34" t="s">
        <v>3592</v>
      </c>
      <c r="F556" s="34"/>
      <c r="G556" s="47" t="s">
        <v>64</v>
      </c>
      <c r="H556" s="48">
        <v>8.3324999999999996</v>
      </c>
      <c r="I556" s="139">
        <v>0.25</v>
      </c>
      <c r="J556" s="136">
        <f t="shared" si="18"/>
        <v>6.2493749999999997</v>
      </c>
    </row>
    <row r="557" spans="1:10" ht="15.75">
      <c r="A557" s="46">
        <f t="shared" si="17"/>
        <v>553</v>
      </c>
      <c r="B557" s="47" t="s">
        <v>204</v>
      </c>
      <c r="C557" s="34" t="s">
        <v>5159</v>
      </c>
      <c r="D557" s="34" t="s">
        <v>5160</v>
      </c>
      <c r="E557" s="34" t="s">
        <v>3592</v>
      </c>
      <c r="F557" s="34"/>
      <c r="G557" s="47" t="s">
        <v>64</v>
      </c>
      <c r="H557" s="48">
        <v>9.2675000000000001</v>
      </c>
      <c r="I557" s="139">
        <v>0.25</v>
      </c>
      <c r="J557" s="136">
        <f t="shared" si="18"/>
        <v>6.9506250000000005</v>
      </c>
    </row>
    <row r="558" spans="1:10" ht="15.75">
      <c r="A558" s="46">
        <f t="shared" si="17"/>
        <v>554</v>
      </c>
      <c r="B558" s="47" t="s">
        <v>204</v>
      </c>
      <c r="C558" s="34" t="s">
        <v>5161</v>
      </c>
      <c r="D558" s="34" t="s">
        <v>5162</v>
      </c>
      <c r="E558" s="34" t="s">
        <v>3592</v>
      </c>
      <c r="F558" s="34"/>
      <c r="G558" s="47" t="s">
        <v>64</v>
      </c>
      <c r="H558" s="48">
        <v>10.67</v>
      </c>
      <c r="I558" s="139">
        <v>0.25</v>
      </c>
      <c r="J558" s="136">
        <f t="shared" si="18"/>
        <v>8.0024999999999995</v>
      </c>
    </row>
    <row r="559" spans="1:10" ht="15.75">
      <c r="A559" s="46">
        <f t="shared" si="17"/>
        <v>555</v>
      </c>
      <c r="B559" s="47" t="s">
        <v>204</v>
      </c>
      <c r="C559" s="34" t="s">
        <v>5163</v>
      </c>
      <c r="D559" s="34" t="s">
        <v>5164</v>
      </c>
      <c r="E559" s="34" t="s">
        <v>3592</v>
      </c>
      <c r="F559" s="34"/>
      <c r="G559" s="47" t="s">
        <v>64</v>
      </c>
      <c r="H559" s="48">
        <v>11.137499999999999</v>
      </c>
      <c r="I559" s="139">
        <v>0.25</v>
      </c>
      <c r="J559" s="136">
        <f t="shared" si="18"/>
        <v>8.3531249999999986</v>
      </c>
    </row>
    <row r="560" spans="1:10" ht="15.75">
      <c r="A560" s="46">
        <f t="shared" si="17"/>
        <v>556</v>
      </c>
      <c r="B560" s="47" t="s">
        <v>204</v>
      </c>
      <c r="C560" s="34" t="s">
        <v>5165</v>
      </c>
      <c r="D560" s="34" t="s">
        <v>5166</v>
      </c>
      <c r="E560" s="34" t="s">
        <v>3592</v>
      </c>
      <c r="F560" s="34"/>
      <c r="G560" s="47" t="s">
        <v>64</v>
      </c>
      <c r="H560" s="48">
        <v>12.0725</v>
      </c>
      <c r="I560" s="139">
        <v>0.25</v>
      </c>
      <c r="J560" s="136">
        <f t="shared" si="18"/>
        <v>9.0543750000000003</v>
      </c>
    </row>
    <row r="561" spans="1:10" ht="15.75">
      <c r="A561" s="46">
        <f t="shared" si="17"/>
        <v>557</v>
      </c>
      <c r="B561" s="47" t="s">
        <v>204</v>
      </c>
      <c r="C561" s="34" t="s">
        <v>5167</v>
      </c>
      <c r="D561" s="34" t="s">
        <v>5168</v>
      </c>
      <c r="E561" s="34" t="s">
        <v>3592</v>
      </c>
      <c r="F561" s="34"/>
      <c r="G561" s="47" t="s">
        <v>64</v>
      </c>
      <c r="H561" s="48">
        <v>12.54</v>
      </c>
      <c r="I561" s="139">
        <v>0.25</v>
      </c>
      <c r="J561" s="136">
        <f t="shared" si="18"/>
        <v>9.4049999999999994</v>
      </c>
    </row>
    <row r="562" spans="1:10" ht="15.75">
      <c r="A562" s="46">
        <f t="shared" si="17"/>
        <v>558</v>
      </c>
      <c r="B562" s="47" t="s">
        <v>204</v>
      </c>
      <c r="C562" s="34" t="s">
        <v>5169</v>
      </c>
      <c r="D562" s="34" t="s">
        <v>5170</v>
      </c>
      <c r="E562" s="34" t="s">
        <v>3592</v>
      </c>
      <c r="F562" s="34"/>
      <c r="G562" s="47" t="s">
        <v>64</v>
      </c>
      <c r="H562" s="48">
        <v>13.942500000000001</v>
      </c>
      <c r="I562" s="139">
        <v>0.25</v>
      </c>
      <c r="J562" s="136">
        <f t="shared" si="18"/>
        <v>10.456875</v>
      </c>
    </row>
    <row r="563" spans="1:10" ht="15.75">
      <c r="A563" s="46">
        <f t="shared" si="17"/>
        <v>559</v>
      </c>
      <c r="B563" s="47" t="s">
        <v>204</v>
      </c>
      <c r="C563" s="34" t="s">
        <v>5171</v>
      </c>
      <c r="D563" s="34" t="s">
        <v>5172</v>
      </c>
      <c r="E563" s="34" t="s">
        <v>3592</v>
      </c>
      <c r="F563" s="34"/>
      <c r="G563" s="47" t="s">
        <v>64</v>
      </c>
      <c r="H563" s="48">
        <v>15.345000000000001</v>
      </c>
      <c r="I563" s="139">
        <v>0.25</v>
      </c>
      <c r="J563" s="136">
        <f t="shared" si="18"/>
        <v>11.508750000000001</v>
      </c>
    </row>
    <row r="564" spans="1:10" ht="15.75">
      <c r="A564" s="46">
        <f t="shared" si="17"/>
        <v>560</v>
      </c>
      <c r="B564" s="47" t="s">
        <v>204</v>
      </c>
      <c r="C564" s="34" t="s">
        <v>5173</v>
      </c>
      <c r="D564" s="34" t="s">
        <v>5174</v>
      </c>
      <c r="E564" s="34" t="s">
        <v>3592</v>
      </c>
      <c r="F564" s="34"/>
      <c r="G564" s="47" t="s">
        <v>64</v>
      </c>
      <c r="H564" s="48">
        <v>15.8125</v>
      </c>
      <c r="I564" s="139">
        <v>0.25</v>
      </c>
      <c r="J564" s="136">
        <f t="shared" si="18"/>
        <v>11.859375</v>
      </c>
    </row>
    <row r="565" spans="1:10" ht="15.75">
      <c r="A565" s="46">
        <f t="shared" si="17"/>
        <v>561</v>
      </c>
      <c r="B565" s="47" t="s">
        <v>204</v>
      </c>
      <c r="C565" s="34" t="s">
        <v>5175</v>
      </c>
      <c r="D565" s="34" t="s">
        <v>5176</v>
      </c>
      <c r="E565" s="34" t="s">
        <v>3592</v>
      </c>
      <c r="F565" s="34"/>
      <c r="G565" s="47" t="s">
        <v>64</v>
      </c>
      <c r="H565" s="48">
        <v>16.747499999999999</v>
      </c>
      <c r="I565" s="139">
        <v>0.25</v>
      </c>
      <c r="J565" s="136">
        <f t="shared" si="18"/>
        <v>12.560624999999998</v>
      </c>
    </row>
    <row r="566" spans="1:10" ht="15.75">
      <c r="A566" s="46">
        <f t="shared" si="17"/>
        <v>562</v>
      </c>
      <c r="B566" s="47" t="s">
        <v>204</v>
      </c>
      <c r="C566" s="34" t="s">
        <v>5177</v>
      </c>
      <c r="D566" s="34" t="s">
        <v>5178</v>
      </c>
      <c r="E566" s="34" t="s">
        <v>3592</v>
      </c>
      <c r="F566" s="34"/>
      <c r="G566" s="47" t="s">
        <v>64</v>
      </c>
      <c r="H566" s="48">
        <v>17.215</v>
      </c>
      <c r="I566" s="139">
        <v>0.25</v>
      </c>
      <c r="J566" s="136">
        <f t="shared" si="18"/>
        <v>12.911249999999999</v>
      </c>
    </row>
    <row r="567" spans="1:10" ht="15.75">
      <c r="A567" s="46">
        <f t="shared" si="17"/>
        <v>563</v>
      </c>
      <c r="B567" s="47" t="s">
        <v>204</v>
      </c>
      <c r="C567" s="34" t="s">
        <v>5179</v>
      </c>
      <c r="D567" s="34" t="s">
        <v>5180</v>
      </c>
      <c r="E567" s="34" t="s">
        <v>3592</v>
      </c>
      <c r="F567" s="34"/>
      <c r="G567" s="47" t="s">
        <v>64</v>
      </c>
      <c r="H567" s="48">
        <v>21.422499999999999</v>
      </c>
      <c r="I567" s="139">
        <v>0.25</v>
      </c>
      <c r="J567" s="136">
        <f t="shared" si="18"/>
        <v>16.066875</v>
      </c>
    </row>
    <row r="568" spans="1:10" ht="15.75">
      <c r="A568" s="46">
        <f t="shared" si="17"/>
        <v>564</v>
      </c>
      <c r="B568" s="47" t="s">
        <v>204</v>
      </c>
      <c r="C568" s="34" t="s">
        <v>5181</v>
      </c>
      <c r="D568" s="34" t="s">
        <v>5182</v>
      </c>
      <c r="E568" s="34" t="s">
        <v>3592</v>
      </c>
      <c r="F568" s="34"/>
      <c r="G568" s="47" t="s">
        <v>64</v>
      </c>
      <c r="H568" s="48">
        <v>8.3324999999999996</v>
      </c>
      <c r="I568" s="139">
        <v>0.25</v>
      </c>
      <c r="J568" s="136">
        <f t="shared" si="18"/>
        <v>6.2493749999999997</v>
      </c>
    </row>
    <row r="569" spans="1:10" ht="15.75">
      <c r="A569" s="46">
        <f t="shared" si="17"/>
        <v>565</v>
      </c>
      <c r="B569" s="47" t="s">
        <v>204</v>
      </c>
      <c r="C569" s="34" t="s">
        <v>5183</v>
      </c>
      <c r="D569" s="34" t="s">
        <v>5184</v>
      </c>
      <c r="E569" s="34" t="s">
        <v>3592</v>
      </c>
      <c r="F569" s="34"/>
      <c r="G569" s="47" t="s">
        <v>64</v>
      </c>
      <c r="H569" s="48">
        <v>9.2675000000000001</v>
      </c>
      <c r="I569" s="139">
        <v>0.25</v>
      </c>
      <c r="J569" s="136">
        <f t="shared" si="18"/>
        <v>6.9506250000000005</v>
      </c>
    </row>
    <row r="570" spans="1:10" ht="15.75">
      <c r="A570" s="46">
        <f t="shared" si="17"/>
        <v>566</v>
      </c>
      <c r="B570" s="47" t="s">
        <v>204</v>
      </c>
      <c r="C570" s="34" t="s">
        <v>5185</v>
      </c>
      <c r="D570" s="34" t="s">
        <v>5186</v>
      </c>
      <c r="E570" s="34" t="s">
        <v>3592</v>
      </c>
      <c r="F570" s="34"/>
      <c r="G570" s="47" t="s">
        <v>64</v>
      </c>
      <c r="H570" s="48">
        <v>10.67</v>
      </c>
      <c r="I570" s="139">
        <v>0.25</v>
      </c>
      <c r="J570" s="136">
        <f t="shared" si="18"/>
        <v>8.0024999999999995</v>
      </c>
    </row>
    <row r="571" spans="1:10" ht="15.75">
      <c r="A571" s="46">
        <f t="shared" si="17"/>
        <v>567</v>
      </c>
      <c r="B571" s="47" t="s">
        <v>204</v>
      </c>
      <c r="C571" s="34" t="s">
        <v>5187</v>
      </c>
      <c r="D571" s="34" t="s">
        <v>5188</v>
      </c>
      <c r="E571" s="34" t="s">
        <v>3592</v>
      </c>
      <c r="F571" s="34"/>
      <c r="G571" s="47" t="s">
        <v>64</v>
      </c>
      <c r="H571" s="48">
        <v>11.137499999999999</v>
      </c>
      <c r="I571" s="139">
        <v>0.25</v>
      </c>
      <c r="J571" s="136">
        <f t="shared" si="18"/>
        <v>8.3531249999999986</v>
      </c>
    </row>
    <row r="572" spans="1:10" ht="15.75">
      <c r="A572" s="46">
        <f t="shared" si="17"/>
        <v>568</v>
      </c>
      <c r="B572" s="47" t="s">
        <v>204</v>
      </c>
      <c r="C572" s="34" t="s">
        <v>5189</v>
      </c>
      <c r="D572" s="34" t="s">
        <v>5190</v>
      </c>
      <c r="E572" s="34" t="s">
        <v>3592</v>
      </c>
      <c r="F572" s="34"/>
      <c r="G572" s="47" t="s">
        <v>64</v>
      </c>
      <c r="H572" s="48">
        <v>12.0725</v>
      </c>
      <c r="I572" s="139">
        <v>0.25</v>
      </c>
      <c r="J572" s="136">
        <f t="shared" si="18"/>
        <v>9.0543750000000003</v>
      </c>
    </row>
    <row r="573" spans="1:10" ht="15.75">
      <c r="A573" s="46">
        <f t="shared" si="17"/>
        <v>569</v>
      </c>
      <c r="B573" s="47" t="s">
        <v>204</v>
      </c>
      <c r="C573" s="34" t="s">
        <v>5191</v>
      </c>
      <c r="D573" s="34" t="s">
        <v>5192</v>
      </c>
      <c r="E573" s="34" t="s">
        <v>3592</v>
      </c>
      <c r="F573" s="34"/>
      <c r="G573" s="47" t="s">
        <v>64</v>
      </c>
      <c r="H573" s="48">
        <v>12.54</v>
      </c>
      <c r="I573" s="139">
        <v>0.25</v>
      </c>
      <c r="J573" s="136">
        <f t="shared" si="18"/>
        <v>9.4049999999999994</v>
      </c>
    </row>
    <row r="574" spans="1:10" ht="15.75">
      <c r="A574" s="46">
        <f t="shared" si="17"/>
        <v>570</v>
      </c>
      <c r="B574" s="47" t="s">
        <v>204</v>
      </c>
      <c r="C574" s="34" t="s">
        <v>5193</v>
      </c>
      <c r="D574" s="34" t="s">
        <v>5194</v>
      </c>
      <c r="E574" s="34" t="s">
        <v>3592</v>
      </c>
      <c r="F574" s="34"/>
      <c r="G574" s="47" t="s">
        <v>64</v>
      </c>
      <c r="H574" s="48">
        <v>13.942500000000001</v>
      </c>
      <c r="I574" s="139">
        <v>0.25</v>
      </c>
      <c r="J574" s="136">
        <f t="shared" si="18"/>
        <v>10.456875</v>
      </c>
    </row>
    <row r="575" spans="1:10" ht="15.75">
      <c r="A575" s="46">
        <f t="shared" si="17"/>
        <v>571</v>
      </c>
      <c r="B575" s="47" t="s">
        <v>204</v>
      </c>
      <c r="C575" s="34" t="s">
        <v>5195</v>
      </c>
      <c r="D575" s="34" t="s">
        <v>5196</v>
      </c>
      <c r="E575" s="34" t="s">
        <v>3592</v>
      </c>
      <c r="F575" s="34"/>
      <c r="G575" s="47" t="s">
        <v>64</v>
      </c>
      <c r="H575" s="48">
        <v>15.345000000000001</v>
      </c>
      <c r="I575" s="139">
        <v>0.25</v>
      </c>
      <c r="J575" s="136">
        <f t="shared" si="18"/>
        <v>11.508750000000001</v>
      </c>
    </row>
    <row r="576" spans="1:10" ht="15.75">
      <c r="A576" s="46">
        <f t="shared" si="17"/>
        <v>572</v>
      </c>
      <c r="B576" s="47" t="s">
        <v>204</v>
      </c>
      <c r="C576" s="34" t="s">
        <v>5197</v>
      </c>
      <c r="D576" s="34" t="s">
        <v>5198</v>
      </c>
      <c r="E576" s="34" t="s">
        <v>3592</v>
      </c>
      <c r="F576" s="34"/>
      <c r="G576" s="47" t="s">
        <v>64</v>
      </c>
      <c r="H576" s="48">
        <v>15.8125</v>
      </c>
      <c r="I576" s="139">
        <v>0.25</v>
      </c>
      <c r="J576" s="136">
        <f t="shared" si="18"/>
        <v>11.859375</v>
      </c>
    </row>
    <row r="577" spans="1:10" ht="15.75">
      <c r="A577" s="46">
        <f t="shared" si="17"/>
        <v>573</v>
      </c>
      <c r="B577" s="47" t="s">
        <v>204</v>
      </c>
      <c r="C577" s="34" t="s">
        <v>5199</v>
      </c>
      <c r="D577" s="34" t="s">
        <v>5200</v>
      </c>
      <c r="E577" s="34" t="s">
        <v>3592</v>
      </c>
      <c r="F577" s="34"/>
      <c r="G577" s="47" t="s">
        <v>64</v>
      </c>
      <c r="H577" s="48">
        <v>16.747499999999999</v>
      </c>
      <c r="I577" s="139">
        <v>0.25</v>
      </c>
      <c r="J577" s="136">
        <f t="shared" si="18"/>
        <v>12.560624999999998</v>
      </c>
    </row>
    <row r="578" spans="1:10" ht="15.75">
      <c r="A578" s="46">
        <f t="shared" si="17"/>
        <v>574</v>
      </c>
      <c r="B578" s="47" t="s">
        <v>204</v>
      </c>
      <c r="C578" s="34" t="s">
        <v>5201</v>
      </c>
      <c r="D578" s="34" t="s">
        <v>5202</v>
      </c>
      <c r="E578" s="34" t="s">
        <v>3592</v>
      </c>
      <c r="F578" s="34"/>
      <c r="G578" s="47" t="s">
        <v>64</v>
      </c>
      <c r="H578" s="48">
        <v>17.215</v>
      </c>
      <c r="I578" s="139">
        <v>0.25</v>
      </c>
      <c r="J578" s="136">
        <f t="shared" si="18"/>
        <v>12.911249999999999</v>
      </c>
    </row>
    <row r="579" spans="1:10" ht="15.75">
      <c r="A579" s="46">
        <f t="shared" si="17"/>
        <v>575</v>
      </c>
      <c r="B579" s="47" t="s">
        <v>204</v>
      </c>
      <c r="C579" s="34" t="s">
        <v>5203</v>
      </c>
      <c r="D579" s="34" t="s">
        <v>5204</v>
      </c>
      <c r="E579" s="34" t="s">
        <v>3592</v>
      </c>
      <c r="F579" s="34"/>
      <c r="G579" s="47" t="s">
        <v>64</v>
      </c>
      <c r="H579" s="48">
        <v>21.422499999999999</v>
      </c>
      <c r="I579" s="139">
        <v>0.25</v>
      </c>
      <c r="J579" s="136">
        <f t="shared" si="18"/>
        <v>16.066875</v>
      </c>
    </row>
    <row r="580" spans="1:10" ht="15.75">
      <c r="A580" s="46">
        <f t="shared" si="17"/>
        <v>576</v>
      </c>
      <c r="B580" s="47" t="s">
        <v>204</v>
      </c>
      <c r="C580" s="34" t="s">
        <v>5205</v>
      </c>
      <c r="D580" s="34" t="s">
        <v>5206</v>
      </c>
      <c r="E580" s="34" t="s">
        <v>3592</v>
      </c>
      <c r="F580" s="34"/>
      <c r="G580" s="47" t="s">
        <v>64</v>
      </c>
      <c r="H580" s="48">
        <v>14.98</v>
      </c>
      <c r="I580" s="139">
        <v>0.25</v>
      </c>
      <c r="J580" s="136">
        <f t="shared" si="18"/>
        <v>11.234999999999999</v>
      </c>
    </row>
    <row r="581" spans="1:10" ht="15.75">
      <c r="A581" s="46">
        <f t="shared" si="17"/>
        <v>577</v>
      </c>
      <c r="B581" s="47" t="s">
        <v>204</v>
      </c>
      <c r="C581" s="34" t="s">
        <v>5207</v>
      </c>
      <c r="D581" s="34" t="s">
        <v>5208</v>
      </c>
      <c r="E581" s="34" t="s">
        <v>3592</v>
      </c>
      <c r="F581" s="34"/>
      <c r="G581" s="47" t="s">
        <v>64</v>
      </c>
      <c r="H581" s="48">
        <v>15.66</v>
      </c>
      <c r="I581" s="139">
        <v>0.25</v>
      </c>
      <c r="J581" s="136">
        <f t="shared" si="18"/>
        <v>11.745000000000001</v>
      </c>
    </row>
    <row r="582" spans="1:10" ht="15.75">
      <c r="A582" s="46">
        <f t="shared" si="17"/>
        <v>578</v>
      </c>
      <c r="B582" s="47" t="s">
        <v>204</v>
      </c>
      <c r="C582" s="34" t="s">
        <v>5209</v>
      </c>
      <c r="D582" s="34" t="s">
        <v>5210</v>
      </c>
      <c r="E582" s="34" t="s">
        <v>3592</v>
      </c>
      <c r="F582" s="34"/>
      <c r="G582" s="47" t="s">
        <v>64</v>
      </c>
      <c r="H582" s="48">
        <v>16.34</v>
      </c>
      <c r="I582" s="139">
        <v>0.25</v>
      </c>
      <c r="J582" s="136">
        <f t="shared" si="18"/>
        <v>12.254999999999999</v>
      </c>
    </row>
    <row r="583" spans="1:10" ht="15.75">
      <c r="A583" s="46">
        <f t="shared" ref="A583:A646" si="19">A582+1</f>
        <v>579</v>
      </c>
      <c r="B583" s="47" t="s">
        <v>204</v>
      </c>
      <c r="C583" s="34" t="s">
        <v>5211</v>
      </c>
      <c r="D583" s="34" t="s">
        <v>5212</v>
      </c>
      <c r="E583" s="34" t="s">
        <v>3592</v>
      </c>
      <c r="F583" s="34"/>
      <c r="G583" s="47" t="s">
        <v>64</v>
      </c>
      <c r="H583" s="48">
        <v>17.02</v>
      </c>
      <c r="I583" s="139">
        <v>0.25</v>
      </c>
      <c r="J583" s="136">
        <f t="shared" si="18"/>
        <v>12.765000000000001</v>
      </c>
    </row>
    <row r="584" spans="1:10" ht="15.75">
      <c r="A584" s="46">
        <f t="shared" si="19"/>
        <v>580</v>
      </c>
      <c r="B584" s="47" t="s">
        <v>204</v>
      </c>
      <c r="C584" s="34" t="s">
        <v>5213</v>
      </c>
      <c r="D584" s="34" t="s">
        <v>5214</v>
      </c>
      <c r="E584" s="34" t="s">
        <v>3592</v>
      </c>
      <c r="F584" s="34"/>
      <c r="G584" s="47" t="s">
        <v>64</v>
      </c>
      <c r="H584" s="48">
        <v>17.7</v>
      </c>
      <c r="I584" s="139">
        <v>0.25</v>
      </c>
      <c r="J584" s="136">
        <f t="shared" si="18"/>
        <v>13.274999999999999</v>
      </c>
    </row>
    <row r="585" spans="1:10" ht="15.75">
      <c r="A585" s="46">
        <f t="shared" si="19"/>
        <v>581</v>
      </c>
      <c r="B585" s="47" t="s">
        <v>204</v>
      </c>
      <c r="C585" s="34" t="s">
        <v>5215</v>
      </c>
      <c r="D585" s="34" t="s">
        <v>5216</v>
      </c>
      <c r="E585" s="34" t="s">
        <v>3592</v>
      </c>
      <c r="F585" s="34"/>
      <c r="G585" s="47" t="s">
        <v>64</v>
      </c>
      <c r="H585" s="48">
        <v>18.38</v>
      </c>
      <c r="I585" s="139">
        <v>0.25</v>
      </c>
      <c r="J585" s="136">
        <f t="shared" si="18"/>
        <v>13.785</v>
      </c>
    </row>
    <row r="586" spans="1:10" ht="15.75">
      <c r="A586" s="46">
        <f t="shared" si="19"/>
        <v>582</v>
      </c>
      <c r="B586" s="47" t="s">
        <v>204</v>
      </c>
      <c r="C586" s="34" t="s">
        <v>5217</v>
      </c>
      <c r="D586" s="34" t="s">
        <v>5218</v>
      </c>
      <c r="E586" s="34" t="s">
        <v>3592</v>
      </c>
      <c r="F586" s="34"/>
      <c r="G586" s="47" t="s">
        <v>64</v>
      </c>
      <c r="H586" s="48">
        <v>19.059999999999999</v>
      </c>
      <c r="I586" s="139">
        <v>0.25</v>
      </c>
      <c r="J586" s="136">
        <f t="shared" si="18"/>
        <v>14.294999999999998</v>
      </c>
    </row>
    <row r="587" spans="1:10" ht="15.75">
      <c r="A587" s="46">
        <f t="shared" si="19"/>
        <v>583</v>
      </c>
      <c r="B587" s="47" t="s">
        <v>204</v>
      </c>
      <c r="C587" s="34" t="s">
        <v>5219</v>
      </c>
      <c r="D587" s="34" t="s">
        <v>5220</v>
      </c>
      <c r="E587" s="34" t="s">
        <v>3592</v>
      </c>
      <c r="F587" s="34"/>
      <c r="G587" s="47" t="s">
        <v>64</v>
      </c>
      <c r="H587" s="48">
        <v>19.739999999999998</v>
      </c>
      <c r="I587" s="139">
        <v>0.25</v>
      </c>
      <c r="J587" s="136">
        <f t="shared" si="18"/>
        <v>14.805</v>
      </c>
    </row>
    <row r="588" spans="1:10" ht="15.75">
      <c r="A588" s="46">
        <f t="shared" si="19"/>
        <v>584</v>
      </c>
      <c r="B588" s="47" t="s">
        <v>204</v>
      </c>
      <c r="C588" s="34" t="s">
        <v>5221</v>
      </c>
      <c r="D588" s="34" t="s">
        <v>5222</v>
      </c>
      <c r="E588" s="34" t="s">
        <v>3592</v>
      </c>
      <c r="F588" s="34"/>
      <c r="G588" s="47" t="s">
        <v>64</v>
      </c>
      <c r="H588" s="48">
        <v>20.420000000000002</v>
      </c>
      <c r="I588" s="139">
        <v>0.25</v>
      </c>
      <c r="J588" s="136">
        <f t="shared" si="18"/>
        <v>15.315000000000001</v>
      </c>
    </row>
    <row r="589" spans="1:10" ht="15.75">
      <c r="A589" s="46">
        <f t="shared" si="19"/>
        <v>585</v>
      </c>
      <c r="B589" s="47" t="s">
        <v>204</v>
      </c>
      <c r="C589" s="34" t="s">
        <v>5223</v>
      </c>
      <c r="D589" s="34" t="s">
        <v>5224</v>
      </c>
      <c r="E589" s="34" t="s">
        <v>3592</v>
      </c>
      <c r="F589" s="34"/>
      <c r="G589" s="47" t="s">
        <v>64</v>
      </c>
      <c r="H589" s="48">
        <v>21.1</v>
      </c>
      <c r="I589" s="139">
        <v>0.25</v>
      </c>
      <c r="J589" s="136">
        <f t="shared" si="18"/>
        <v>15.825000000000001</v>
      </c>
    </row>
    <row r="590" spans="1:10" ht="15.75">
      <c r="A590" s="46">
        <f t="shared" si="19"/>
        <v>586</v>
      </c>
      <c r="B590" s="47" t="s">
        <v>204</v>
      </c>
      <c r="C590" s="34" t="s">
        <v>5225</v>
      </c>
      <c r="D590" s="34" t="s">
        <v>5226</v>
      </c>
      <c r="E590" s="34" t="s">
        <v>3592</v>
      </c>
      <c r="F590" s="34"/>
      <c r="G590" s="47" t="s">
        <v>64</v>
      </c>
      <c r="H590" s="48">
        <v>21.78</v>
      </c>
      <c r="I590" s="139">
        <v>0.25</v>
      </c>
      <c r="J590" s="136">
        <f t="shared" si="18"/>
        <v>16.335000000000001</v>
      </c>
    </row>
    <row r="591" spans="1:10" ht="15.75">
      <c r="A591" s="46">
        <f t="shared" si="19"/>
        <v>587</v>
      </c>
      <c r="B591" s="47" t="s">
        <v>204</v>
      </c>
      <c r="C591" s="34" t="s">
        <v>5227</v>
      </c>
      <c r="D591" s="34" t="s">
        <v>5228</v>
      </c>
      <c r="E591" s="34" t="s">
        <v>3592</v>
      </c>
      <c r="F591" s="34"/>
      <c r="G591" s="47" t="s">
        <v>64</v>
      </c>
      <c r="H591" s="48">
        <v>22.46</v>
      </c>
      <c r="I591" s="139">
        <v>0.25</v>
      </c>
      <c r="J591" s="136">
        <f t="shared" si="18"/>
        <v>16.844999999999999</v>
      </c>
    </row>
    <row r="592" spans="1:10" ht="15.75">
      <c r="A592" s="46">
        <f t="shared" si="19"/>
        <v>588</v>
      </c>
      <c r="B592" s="47" t="s">
        <v>204</v>
      </c>
      <c r="C592" s="34" t="s">
        <v>5229</v>
      </c>
      <c r="D592" s="34" t="s">
        <v>5230</v>
      </c>
      <c r="E592" s="34" t="s">
        <v>3592</v>
      </c>
      <c r="F592" s="34"/>
      <c r="G592" s="47" t="s">
        <v>64</v>
      </c>
      <c r="H592" s="48">
        <v>23.14</v>
      </c>
      <c r="I592" s="139">
        <v>0.25</v>
      </c>
      <c r="J592" s="136">
        <f t="shared" si="18"/>
        <v>17.355</v>
      </c>
    </row>
    <row r="593" spans="1:10" ht="15.75">
      <c r="A593" s="46">
        <f t="shared" si="19"/>
        <v>589</v>
      </c>
      <c r="B593" s="47" t="s">
        <v>204</v>
      </c>
      <c r="C593" s="34" t="s">
        <v>5231</v>
      </c>
      <c r="D593" s="34" t="s">
        <v>5232</v>
      </c>
      <c r="E593" s="34" t="s">
        <v>3592</v>
      </c>
      <c r="F593" s="34"/>
      <c r="G593" s="47" t="s">
        <v>64</v>
      </c>
      <c r="H593" s="48">
        <v>24.5</v>
      </c>
      <c r="I593" s="139">
        <v>0.25</v>
      </c>
      <c r="J593" s="136">
        <f t="shared" si="18"/>
        <v>18.375</v>
      </c>
    </row>
    <row r="594" spans="1:10" ht="15.75">
      <c r="A594" s="46">
        <f t="shared" si="19"/>
        <v>590</v>
      </c>
      <c r="B594" s="47" t="s">
        <v>204</v>
      </c>
      <c r="C594" s="34" t="s">
        <v>5233</v>
      </c>
      <c r="D594" s="34" t="s">
        <v>5234</v>
      </c>
      <c r="E594" s="34" t="s">
        <v>3592</v>
      </c>
      <c r="F594" s="34"/>
      <c r="G594" s="47" t="s">
        <v>64</v>
      </c>
      <c r="H594" s="48">
        <v>25.86</v>
      </c>
      <c r="I594" s="139">
        <v>0.25</v>
      </c>
      <c r="J594" s="136">
        <f t="shared" ref="J594:J657" si="20">H594*(1-I594)</f>
        <v>19.395</v>
      </c>
    </row>
    <row r="595" spans="1:10" ht="15.75">
      <c r="A595" s="46">
        <f t="shared" si="19"/>
        <v>591</v>
      </c>
      <c r="B595" s="47" t="s">
        <v>204</v>
      </c>
      <c r="C595" s="34" t="s">
        <v>5235</v>
      </c>
      <c r="D595" s="34" t="s">
        <v>5236</v>
      </c>
      <c r="E595" s="34" t="s">
        <v>3592</v>
      </c>
      <c r="F595" s="34"/>
      <c r="G595" s="47" t="s">
        <v>64</v>
      </c>
      <c r="H595" s="48">
        <v>27.9</v>
      </c>
      <c r="I595" s="139">
        <v>0.25</v>
      </c>
      <c r="J595" s="136">
        <f t="shared" si="20"/>
        <v>20.924999999999997</v>
      </c>
    </row>
    <row r="596" spans="1:10" ht="15.75">
      <c r="A596" s="46">
        <f t="shared" si="19"/>
        <v>592</v>
      </c>
      <c r="B596" s="47" t="s">
        <v>204</v>
      </c>
      <c r="C596" s="34" t="s">
        <v>5237</v>
      </c>
      <c r="D596" s="34" t="s">
        <v>5238</v>
      </c>
      <c r="E596" s="34" t="s">
        <v>3592</v>
      </c>
      <c r="F596" s="34"/>
      <c r="G596" s="47" t="s">
        <v>64</v>
      </c>
      <c r="H596" s="48">
        <v>28.58</v>
      </c>
      <c r="I596" s="139">
        <v>0.25</v>
      </c>
      <c r="J596" s="136">
        <f t="shared" si="20"/>
        <v>21.434999999999999</v>
      </c>
    </row>
    <row r="597" spans="1:10" ht="15.75">
      <c r="A597" s="46">
        <f t="shared" si="19"/>
        <v>593</v>
      </c>
      <c r="B597" s="47" t="s">
        <v>204</v>
      </c>
      <c r="C597" s="34" t="s">
        <v>5239</v>
      </c>
      <c r="D597" s="34" t="s">
        <v>5240</v>
      </c>
      <c r="E597" s="34" t="s">
        <v>3592</v>
      </c>
      <c r="F597" s="34"/>
      <c r="G597" s="47" t="s">
        <v>64</v>
      </c>
      <c r="H597" s="48">
        <v>31.3</v>
      </c>
      <c r="I597" s="139">
        <v>0.25</v>
      </c>
      <c r="J597" s="136">
        <f t="shared" si="20"/>
        <v>23.475000000000001</v>
      </c>
    </row>
    <row r="598" spans="1:10" ht="15.75">
      <c r="A598" s="46">
        <f t="shared" si="19"/>
        <v>594</v>
      </c>
      <c r="B598" s="47" t="s">
        <v>204</v>
      </c>
      <c r="C598" s="34" t="s">
        <v>5241</v>
      </c>
      <c r="D598" s="34" t="s">
        <v>5242</v>
      </c>
      <c r="E598" s="34" t="s">
        <v>3592</v>
      </c>
      <c r="F598" s="34"/>
      <c r="G598" s="47" t="s">
        <v>64</v>
      </c>
      <c r="H598" s="48">
        <v>34.700000000000003</v>
      </c>
      <c r="I598" s="139">
        <v>0.25</v>
      </c>
      <c r="J598" s="136">
        <f t="shared" si="20"/>
        <v>26.025000000000002</v>
      </c>
    </row>
    <row r="599" spans="1:10" ht="15.75">
      <c r="A599" s="46">
        <f t="shared" si="19"/>
        <v>595</v>
      </c>
      <c r="B599" s="47" t="s">
        <v>204</v>
      </c>
      <c r="C599" s="34" t="s">
        <v>5243</v>
      </c>
      <c r="D599" s="34" t="s">
        <v>5244</v>
      </c>
      <c r="E599" s="34" t="s">
        <v>3592</v>
      </c>
      <c r="F599" s="34"/>
      <c r="G599" s="47" t="s">
        <v>64</v>
      </c>
      <c r="H599" s="48">
        <v>41.5</v>
      </c>
      <c r="I599" s="139">
        <v>0.25</v>
      </c>
      <c r="J599" s="136">
        <f t="shared" si="20"/>
        <v>31.125</v>
      </c>
    </row>
    <row r="600" spans="1:10" ht="15.75">
      <c r="A600" s="46">
        <f t="shared" si="19"/>
        <v>596</v>
      </c>
      <c r="B600" s="47" t="s">
        <v>204</v>
      </c>
      <c r="C600" s="34" t="s">
        <v>5245</v>
      </c>
      <c r="D600" s="34" t="s">
        <v>5246</v>
      </c>
      <c r="E600" s="34" t="s">
        <v>3592</v>
      </c>
      <c r="F600" s="34"/>
      <c r="G600" s="47" t="s">
        <v>64</v>
      </c>
      <c r="H600" s="48">
        <v>48.3</v>
      </c>
      <c r="I600" s="139">
        <v>0.25</v>
      </c>
      <c r="J600" s="136">
        <f t="shared" si="20"/>
        <v>36.224999999999994</v>
      </c>
    </row>
    <row r="601" spans="1:10" ht="15.75">
      <c r="A601" s="46">
        <f t="shared" si="19"/>
        <v>597</v>
      </c>
      <c r="B601" s="47" t="s">
        <v>204</v>
      </c>
      <c r="C601" s="34" t="s">
        <v>5247</v>
      </c>
      <c r="D601" s="34" t="s">
        <v>5248</v>
      </c>
      <c r="E601" s="34" t="s">
        <v>3592</v>
      </c>
      <c r="F601" s="34"/>
      <c r="G601" s="47" t="s">
        <v>64</v>
      </c>
      <c r="H601" s="48">
        <v>82.3</v>
      </c>
      <c r="I601" s="139">
        <v>0.25</v>
      </c>
      <c r="J601" s="136">
        <f t="shared" si="20"/>
        <v>61.724999999999994</v>
      </c>
    </row>
    <row r="602" spans="1:10" ht="15.75">
      <c r="A602" s="46">
        <f t="shared" si="19"/>
        <v>598</v>
      </c>
      <c r="B602" s="47" t="s">
        <v>204</v>
      </c>
      <c r="C602" s="34" t="s">
        <v>5249</v>
      </c>
      <c r="D602" s="34" t="s">
        <v>5250</v>
      </c>
      <c r="E602" s="34" t="s">
        <v>3592</v>
      </c>
      <c r="F602" s="34"/>
      <c r="G602" s="47" t="s">
        <v>64</v>
      </c>
      <c r="H602" s="48">
        <v>14.98</v>
      </c>
      <c r="I602" s="139">
        <v>0.25</v>
      </c>
      <c r="J602" s="136">
        <f t="shared" si="20"/>
        <v>11.234999999999999</v>
      </c>
    </row>
    <row r="603" spans="1:10" ht="15.75">
      <c r="A603" s="46">
        <f t="shared" si="19"/>
        <v>599</v>
      </c>
      <c r="B603" s="47" t="s">
        <v>204</v>
      </c>
      <c r="C603" s="34" t="s">
        <v>5251</v>
      </c>
      <c r="D603" s="34" t="s">
        <v>5252</v>
      </c>
      <c r="E603" s="34" t="s">
        <v>3592</v>
      </c>
      <c r="F603" s="34"/>
      <c r="G603" s="47" t="s">
        <v>64</v>
      </c>
      <c r="H603" s="48">
        <v>15.66</v>
      </c>
      <c r="I603" s="139">
        <v>0.25</v>
      </c>
      <c r="J603" s="136">
        <f t="shared" si="20"/>
        <v>11.745000000000001</v>
      </c>
    </row>
    <row r="604" spans="1:10" ht="15.75">
      <c r="A604" s="46">
        <f t="shared" si="19"/>
        <v>600</v>
      </c>
      <c r="B604" s="47" t="s">
        <v>204</v>
      </c>
      <c r="C604" s="34" t="s">
        <v>5253</v>
      </c>
      <c r="D604" s="34" t="s">
        <v>5254</v>
      </c>
      <c r="E604" s="34" t="s">
        <v>3592</v>
      </c>
      <c r="F604" s="34"/>
      <c r="G604" s="47" t="s">
        <v>64</v>
      </c>
      <c r="H604" s="48">
        <v>16.34</v>
      </c>
      <c r="I604" s="139">
        <v>0.25</v>
      </c>
      <c r="J604" s="136">
        <f t="shared" si="20"/>
        <v>12.254999999999999</v>
      </c>
    </row>
    <row r="605" spans="1:10" ht="15.75">
      <c r="A605" s="46">
        <f t="shared" si="19"/>
        <v>601</v>
      </c>
      <c r="B605" s="47" t="s">
        <v>204</v>
      </c>
      <c r="C605" s="34" t="s">
        <v>5255</v>
      </c>
      <c r="D605" s="34" t="s">
        <v>5256</v>
      </c>
      <c r="E605" s="34" t="s">
        <v>3592</v>
      </c>
      <c r="F605" s="34"/>
      <c r="G605" s="47" t="s">
        <v>64</v>
      </c>
      <c r="H605" s="48">
        <v>17.02</v>
      </c>
      <c r="I605" s="139">
        <v>0.25</v>
      </c>
      <c r="J605" s="136">
        <f t="shared" si="20"/>
        <v>12.765000000000001</v>
      </c>
    </row>
    <row r="606" spans="1:10" ht="15.75">
      <c r="A606" s="46">
        <f t="shared" si="19"/>
        <v>602</v>
      </c>
      <c r="B606" s="47" t="s">
        <v>204</v>
      </c>
      <c r="C606" s="34" t="s">
        <v>5257</v>
      </c>
      <c r="D606" s="34" t="s">
        <v>5258</v>
      </c>
      <c r="E606" s="34" t="s">
        <v>3592</v>
      </c>
      <c r="F606" s="34"/>
      <c r="G606" s="47" t="s">
        <v>64</v>
      </c>
      <c r="H606" s="48">
        <v>17.7</v>
      </c>
      <c r="I606" s="139">
        <v>0.25</v>
      </c>
      <c r="J606" s="136">
        <f t="shared" si="20"/>
        <v>13.274999999999999</v>
      </c>
    </row>
    <row r="607" spans="1:10" ht="15.75">
      <c r="A607" s="46">
        <f t="shared" si="19"/>
        <v>603</v>
      </c>
      <c r="B607" s="47" t="s">
        <v>204</v>
      </c>
      <c r="C607" s="34" t="s">
        <v>5259</v>
      </c>
      <c r="D607" s="34" t="s">
        <v>5260</v>
      </c>
      <c r="E607" s="34" t="s">
        <v>3592</v>
      </c>
      <c r="F607" s="34"/>
      <c r="G607" s="47" t="s">
        <v>64</v>
      </c>
      <c r="H607" s="48">
        <v>18.38</v>
      </c>
      <c r="I607" s="139">
        <v>0.25</v>
      </c>
      <c r="J607" s="136">
        <f t="shared" si="20"/>
        <v>13.785</v>
      </c>
    </row>
    <row r="608" spans="1:10" ht="15.75">
      <c r="A608" s="46">
        <f t="shared" si="19"/>
        <v>604</v>
      </c>
      <c r="B608" s="47" t="s">
        <v>204</v>
      </c>
      <c r="C608" s="34" t="s">
        <v>5261</v>
      </c>
      <c r="D608" s="34" t="s">
        <v>5262</v>
      </c>
      <c r="E608" s="34" t="s">
        <v>3592</v>
      </c>
      <c r="F608" s="34"/>
      <c r="G608" s="47" t="s">
        <v>64</v>
      </c>
      <c r="H608" s="48">
        <v>19.059999999999999</v>
      </c>
      <c r="I608" s="139">
        <v>0.25</v>
      </c>
      <c r="J608" s="136">
        <f t="shared" si="20"/>
        <v>14.294999999999998</v>
      </c>
    </row>
    <row r="609" spans="1:10" ht="15.75">
      <c r="A609" s="46">
        <f t="shared" si="19"/>
        <v>605</v>
      </c>
      <c r="B609" s="47" t="s">
        <v>204</v>
      </c>
      <c r="C609" s="34" t="s">
        <v>5263</v>
      </c>
      <c r="D609" s="34" t="s">
        <v>5264</v>
      </c>
      <c r="E609" s="34" t="s">
        <v>3592</v>
      </c>
      <c r="F609" s="34"/>
      <c r="G609" s="47" t="s">
        <v>64</v>
      </c>
      <c r="H609" s="48">
        <v>19.739999999999998</v>
      </c>
      <c r="I609" s="139">
        <v>0.25</v>
      </c>
      <c r="J609" s="136">
        <f t="shared" si="20"/>
        <v>14.805</v>
      </c>
    </row>
    <row r="610" spans="1:10" ht="15.75">
      <c r="A610" s="46">
        <f t="shared" si="19"/>
        <v>606</v>
      </c>
      <c r="B610" s="47" t="s">
        <v>204</v>
      </c>
      <c r="C610" s="34" t="s">
        <v>5265</v>
      </c>
      <c r="D610" s="34" t="s">
        <v>5266</v>
      </c>
      <c r="E610" s="34" t="s">
        <v>3592</v>
      </c>
      <c r="F610" s="34"/>
      <c r="G610" s="47" t="s">
        <v>64</v>
      </c>
      <c r="H610" s="48">
        <v>20.420000000000002</v>
      </c>
      <c r="I610" s="139">
        <v>0.25</v>
      </c>
      <c r="J610" s="136">
        <f t="shared" si="20"/>
        <v>15.315000000000001</v>
      </c>
    </row>
    <row r="611" spans="1:10" ht="15.75">
      <c r="A611" s="46">
        <f t="shared" si="19"/>
        <v>607</v>
      </c>
      <c r="B611" s="47" t="s">
        <v>204</v>
      </c>
      <c r="C611" s="34" t="s">
        <v>5267</v>
      </c>
      <c r="D611" s="34" t="s">
        <v>5268</v>
      </c>
      <c r="E611" s="34" t="s">
        <v>3592</v>
      </c>
      <c r="F611" s="34"/>
      <c r="G611" s="47" t="s">
        <v>64</v>
      </c>
      <c r="H611" s="48">
        <v>21.1</v>
      </c>
      <c r="I611" s="139">
        <v>0.25</v>
      </c>
      <c r="J611" s="136">
        <f t="shared" si="20"/>
        <v>15.825000000000001</v>
      </c>
    </row>
    <row r="612" spans="1:10" ht="15.75">
      <c r="A612" s="46">
        <f t="shared" si="19"/>
        <v>608</v>
      </c>
      <c r="B612" s="47" t="s">
        <v>204</v>
      </c>
      <c r="C612" s="34" t="s">
        <v>5269</v>
      </c>
      <c r="D612" s="34" t="s">
        <v>5270</v>
      </c>
      <c r="E612" s="34" t="s">
        <v>3592</v>
      </c>
      <c r="F612" s="34"/>
      <c r="G612" s="47" t="s">
        <v>64</v>
      </c>
      <c r="H612" s="48">
        <v>21.78</v>
      </c>
      <c r="I612" s="139">
        <v>0.25</v>
      </c>
      <c r="J612" s="136">
        <f t="shared" si="20"/>
        <v>16.335000000000001</v>
      </c>
    </row>
    <row r="613" spans="1:10" ht="15.75">
      <c r="A613" s="46">
        <f t="shared" si="19"/>
        <v>609</v>
      </c>
      <c r="B613" s="47" t="s">
        <v>204</v>
      </c>
      <c r="C613" s="34" t="s">
        <v>5271</v>
      </c>
      <c r="D613" s="34" t="s">
        <v>5272</v>
      </c>
      <c r="E613" s="34" t="s">
        <v>3592</v>
      </c>
      <c r="F613" s="34"/>
      <c r="G613" s="47" t="s">
        <v>64</v>
      </c>
      <c r="H613" s="48">
        <v>22.46</v>
      </c>
      <c r="I613" s="139">
        <v>0.25</v>
      </c>
      <c r="J613" s="136">
        <f t="shared" si="20"/>
        <v>16.844999999999999</v>
      </c>
    </row>
    <row r="614" spans="1:10" ht="15.75">
      <c r="A614" s="46">
        <f t="shared" si="19"/>
        <v>610</v>
      </c>
      <c r="B614" s="47" t="s">
        <v>204</v>
      </c>
      <c r="C614" s="34" t="s">
        <v>5273</v>
      </c>
      <c r="D614" s="34" t="s">
        <v>5274</v>
      </c>
      <c r="E614" s="34" t="s">
        <v>3592</v>
      </c>
      <c r="F614" s="34"/>
      <c r="G614" s="47" t="s">
        <v>64</v>
      </c>
      <c r="H614" s="48">
        <v>23.14</v>
      </c>
      <c r="I614" s="139">
        <v>0.25</v>
      </c>
      <c r="J614" s="136">
        <f t="shared" si="20"/>
        <v>17.355</v>
      </c>
    </row>
    <row r="615" spans="1:10" ht="15.75">
      <c r="A615" s="46">
        <f t="shared" si="19"/>
        <v>611</v>
      </c>
      <c r="B615" s="47" t="s">
        <v>204</v>
      </c>
      <c r="C615" s="34" t="s">
        <v>5275</v>
      </c>
      <c r="D615" s="34" t="s">
        <v>5276</v>
      </c>
      <c r="E615" s="34" t="s">
        <v>3592</v>
      </c>
      <c r="F615" s="34"/>
      <c r="G615" s="47" t="s">
        <v>64</v>
      </c>
      <c r="H615" s="48">
        <v>23.82</v>
      </c>
      <c r="I615" s="139">
        <v>0.25</v>
      </c>
      <c r="J615" s="136">
        <f t="shared" si="20"/>
        <v>17.865000000000002</v>
      </c>
    </row>
    <row r="616" spans="1:10" ht="15.75">
      <c r="A616" s="46">
        <f t="shared" si="19"/>
        <v>612</v>
      </c>
      <c r="B616" s="47" t="s">
        <v>204</v>
      </c>
      <c r="C616" s="34" t="s">
        <v>5277</v>
      </c>
      <c r="D616" s="34" t="s">
        <v>5278</v>
      </c>
      <c r="E616" s="34" t="s">
        <v>3592</v>
      </c>
      <c r="F616" s="34"/>
      <c r="G616" s="47" t="s">
        <v>64</v>
      </c>
      <c r="H616" s="48">
        <v>24.5</v>
      </c>
      <c r="I616" s="139">
        <v>0.25</v>
      </c>
      <c r="J616" s="136">
        <f t="shared" si="20"/>
        <v>18.375</v>
      </c>
    </row>
    <row r="617" spans="1:10" ht="15.75">
      <c r="A617" s="46">
        <f t="shared" si="19"/>
        <v>613</v>
      </c>
      <c r="B617" s="47" t="s">
        <v>204</v>
      </c>
      <c r="C617" s="34" t="s">
        <v>5279</v>
      </c>
      <c r="D617" s="34" t="s">
        <v>5280</v>
      </c>
      <c r="E617" s="34" t="s">
        <v>3592</v>
      </c>
      <c r="F617" s="34"/>
      <c r="G617" s="47" t="s">
        <v>64</v>
      </c>
      <c r="H617" s="48">
        <v>27.9</v>
      </c>
      <c r="I617" s="139">
        <v>0.25</v>
      </c>
      <c r="J617" s="136">
        <f t="shared" si="20"/>
        <v>20.924999999999997</v>
      </c>
    </row>
    <row r="618" spans="1:10" ht="15.75">
      <c r="A618" s="46">
        <f t="shared" si="19"/>
        <v>614</v>
      </c>
      <c r="B618" s="47" t="s">
        <v>204</v>
      </c>
      <c r="C618" s="34" t="s">
        <v>5281</v>
      </c>
      <c r="D618" s="34" t="s">
        <v>5282</v>
      </c>
      <c r="E618" s="34" t="s">
        <v>3592</v>
      </c>
      <c r="F618" s="34"/>
      <c r="G618" s="47" t="s">
        <v>64</v>
      </c>
      <c r="H618" s="48">
        <v>28.58</v>
      </c>
      <c r="I618" s="139">
        <v>0.25</v>
      </c>
      <c r="J618" s="136">
        <f t="shared" si="20"/>
        <v>21.434999999999999</v>
      </c>
    </row>
    <row r="619" spans="1:10" ht="15.75">
      <c r="A619" s="46">
        <f t="shared" si="19"/>
        <v>615</v>
      </c>
      <c r="B619" s="47" t="s">
        <v>204</v>
      </c>
      <c r="C619" s="34" t="s">
        <v>5283</v>
      </c>
      <c r="D619" s="34" t="s">
        <v>5284</v>
      </c>
      <c r="E619" s="34" t="s">
        <v>3592</v>
      </c>
      <c r="F619" s="34"/>
      <c r="G619" s="47" t="s">
        <v>64</v>
      </c>
      <c r="H619" s="48">
        <v>31.3</v>
      </c>
      <c r="I619" s="139">
        <v>0.25</v>
      </c>
      <c r="J619" s="136">
        <f t="shared" si="20"/>
        <v>23.475000000000001</v>
      </c>
    </row>
    <row r="620" spans="1:10" ht="15.75">
      <c r="A620" s="46">
        <f t="shared" si="19"/>
        <v>616</v>
      </c>
      <c r="B620" s="47" t="s">
        <v>204</v>
      </c>
      <c r="C620" s="34" t="s">
        <v>5285</v>
      </c>
      <c r="D620" s="34" t="s">
        <v>5286</v>
      </c>
      <c r="E620" s="34" t="s">
        <v>3592</v>
      </c>
      <c r="F620" s="34"/>
      <c r="G620" s="47" t="s">
        <v>64</v>
      </c>
      <c r="H620" s="48">
        <v>34.700000000000003</v>
      </c>
      <c r="I620" s="139">
        <v>0.25</v>
      </c>
      <c r="J620" s="136">
        <f t="shared" si="20"/>
        <v>26.025000000000002</v>
      </c>
    </row>
    <row r="621" spans="1:10" ht="15.75">
      <c r="A621" s="46">
        <f t="shared" si="19"/>
        <v>617</v>
      </c>
      <c r="B621" s="47" t="s">
        <v>204</v>
      </c>
      <c r="C621" s="34" t="s">
        <v>5287</v>
      </c>
      <c r="D621" s="34" t="s">
        <v>5288</v>
      </c>
      <c r="E621" s="34" t="s">
        <v>3592</v>
      </c>
      <c r="F621" s="34"/>
      <c r="G621" s="47" t="s">
        <v>64</v>
      </c>
      <c r="H621" s="48">
        <v>38.1</v>
      </c>
      <c r="I621" s="139">
        <v>0.25</v>
      </c>
      <c r="J621" s="136">
        <f t="shared" si="20"/>
        <v>28.575000000000003</v>
      </c>
    </row>
    <row r="622" spans="1:10" ht="15.75">
      <c r="A622" s="46">
        <f t="shared" si="19"/>
        <v>618</v>
      </c>
      <c r="B622" s="47" t="s">
        <v>204</v>
      </c>
      <c r="C622" s="34" t="s">
        <v>5289</v>
      </c>
      <c r="D622" s="34" t="s">
        <v>5290</v>
      </c>
      <c r="E622" s="34" t="s">
        <v>3592</v>
      </c>
      <c r="F622" s="34"/>
      <c r="G622" s="47" t="s">
        <v>64</v>
      </c>
      <c r="H622" s="48">
        <v>41.5</v>
      </c>
      <c r="I622" s="139">
        <v>0.25</v>
      </c>
      <c r="J622" s="136">
        <f t="shared" si="20"/>
        <v>31.125</v>
      </c>
    </row>
    <row r="623" spans="1:10" ht="15.75">
      <c r="A623" s="46">
        <f t="shared" si="19"/>
        <v>619</v>
      </c>
      <c r="B623" s="47" t="s">
        <v>204</v>
      </c>
      <c r="C623" s="34" t="s">
        <v>5291</v>
      </c>
      <c r="D623" s="34" t="s">
        <v>5292</v>
      </c>
      <c r="E623" s="34" t="s">
        <v>3592</v>
      </c>
      <c r="F623" s="34"/>
      <c r="G623" s="47" t="s">
        <v>64</v>
      </c>
      <c r="H623" s="48">
        <v>44.9</v>
      </c>
      <c r="I623" s="139">
        <v>0.25</v>
      </c>
      <c r="J623" s="136">
        <f t="shared" si="20"/>
        <v>33.674999999999997</v>
      </c>
    </row>
    <row r="624" spans="1:10" ht="15.75">
      <c r="A624" s="46">
        <f t="shared" si="19"/>
        <v>620</v>
      </c>
      <c r="B624" s="47" t="s">
        <v>204</v>
      </c>
      <c r="C624" s="34" t="s">
        <v>5293</v>
      </c>
      <c r="D624" s="34" t="s">
        <v>5294</v>
      </c>
      <c r="E624" s="34" t="s">
        <v>3592</v>
      </c>
      <c r="F624" s="34"/>
      <c r="G624" s="47" t="s">
        <v>64</v>
      </c>
      <c r="H624" s="48">
        <v>48.3</v>
      </c>
      <c r="I624" s="139">
        <v>0.25</v>
      </c>
      <c r="J624" s="136">
        <f t="shared" si="20"/>
        <v>36.224999999999994</v>
      </c>
    </row>
    <row r="625" spans="1:10" ht="15.75">
      <c r="A625" s="46">
        <f t="shared" si="19"/>
        <v>621</v>
      </c>
      <c r="B625" s="47" t="s">
        <v>204</v>
      </c>
      <c r="C625" s="34" t="s">
        <v>5295</v>
      </c>
      <c r="D625" s="34" t="s">
        <v>5296</v>
      </c>
      <c r="E625" s="34" t="s">
        <v>3592</v>
      </c>
      <c r="F625" s="34"/>
      <c r="G625" s="47" t="s">
        <v>64</v>
      </c>
      <c r="H625" s="48">
        <v>59.18</v>
      </c>
      <c r="I625" s="139">
        <v>0.25</v>
      </c>
      <c r="J625" s="136">
        <f t="shared" si="20"/>
        <v>44.384999999999998</v>
      </c>
    </row>
    <row r="626" spans="1:10" ht="15.75">
      <c r="A626" s="46">
        <f t="shared" si="19"/>
        <v>622</v>
      </c>
      <c r="B626" s="47" t="s">
        <v>204</v>
      </c>
      <c r="C626" s="34" t="s">
        <v>5297</v>
      </c>
      <c r="D626" s="34" t="s">
        <v>5298</v>
      </c>
      <c r="E626" s="34" t="s">
        <v>3592</v>
      </c>
      <c r="F626" s="34"/>
      <c r="G626" s="47" t="s">
        <v>64</v>
      </c>
      <c r="H626" s="48">
        <v>76.86</v>
      </c>
      <c r="I626" s="139">
        <v>0.25</v>
      </c>
      <c r="J626" s="136">
        <f t="shared" si="20"/>
        <v>57.644999999999996</v>
      </c>
    </row>
    <row r="627" spans="1:10" ht="15.75">
      <c r="A627" s="46">
        <f t="shared" si="19"/>
        <v>623</v>
      </c>
      <c r="B627" s="47" t="s">
        <v>204</v>
      </c>
      <c r="C627" s="34" t="s">
        <v>5299</v>
      </c>
      <c r="D627" s="34" t="s">
        <v>5300</v>
      </c>
      <c r="E627" s="34" t="s">
        <v>3592</v>
      </c>
      <c r="F627" s="34"/>
      <c r="G627" s="47" t="s">
        <v>64</v>
      </c>
      <c r="H627" s="48">
        <v>82.3</v>
      </c>
      <c r="I627" s="139">
        <v>0.25</v>
      </c>
      <c r="J627" s="136">
        <f t="shared" si="20"/>
        <v>61.724999999999994</v>
      </c>
    </row>
    <row r="628" spans="1:10" ht="15.75">
      <c r="A628" s="46">
        <f t="shared" si="19"/>
        <v>624</v>
      </c>
      <c r="B628" s="47" t="s">
        <v>204</v>
      </c>
      <c r="C628" s="34" t="s">
        <v>5301</v>
      </c>
      <c r="D628" s="34" t="s">
        <v>5302</v>
      </c>
      <c r="E628" s="34" t="s">
        <v>3592</v>
      </c>
      <c r="F628" s="34"/>
      <c r="G628" s="47" t="s">
        <v>64</v>
      </c>
      <c r="H628" s="48">
        <v>107.8</v>
      </c>
      <c r="I628" s="139">
        <v>0.25</v>
      </c>
      <c r="J628" s="136">
        <f t="shared" si="20"/>
        <v>80.849999999999994</v>
      </c>
    </row>
    <row r="629" spans="1:10" ht="15.75">
      <c r="A629" s="46">
        <f t="shared" si="19"/>
        <v>625</v>
      </c>
      <c r="B629" s="47" t="s">
        <v>204</v>
      </c>
      <c r="C629" s="34" t="s">
        <v>5303</v>
      </c>
      <c r="D629" s="34" t="s">
        <v>5304</v>
      </c>
      <c r="E629" s="34" t="s">
        <v>3592</v>
      </c>
      <c r="F629" s="34"/>
      <c r="G629" s="47" t="s">
        <v>64</v>
      </c>
      <c r="H629" s="48">
        <v>126.5</v>
      </c>
      <c r="I629" s="139">
        <v>0.25</v>
      </c>
      <c r="J629" s="136">
        <f t="shared" si="20"/>
        <v>94.875</v>
      </c>
    </row>
    <row r="630" spans="1:10" ht="15.75">
      <c r="A630" s="46">
        <f t="shared" si="19"/>
        <v>626</v>
      </c>
      <c r="B630" s="47" t="s">
        <v>204</v>
      </c>
      <c r="C630" s="34" t="s">
        <v>5305</v>
      </c>
      <c r="D630" s="34" t="s">
        <v>5306</v>
      </c>
      <c r="E630" s="34" t="s">
        <v>3592</v>
      </c>
      <c r="F630" s="34"/>
      <c r="G630" s="47" t="s">
        <v>64</v>
      </c>
      <c r="H630" s="48">
        <v>14.98</v>
      </c>
      <c r="I630" s="139">
        <v>0.25</v>
      </c>
      <c r="J630" s="136">
        <f t="shared" si="20"/>
        <v>11.234999999999999</v>
      </c>
    </row>
    <row r="631" spans="1:10" ht="15.75">
      <c r="A631" s="46">
        <f t="shared" si="19"/>
        <v>627</v>
      </c>
      <c r="B631" s="47" t="s">
        <v>204</v>
      </c>
      <c r="C631" s="34" t="s">
        <v>5307</v>
      </c>
      <c r="D631" s="34" t="s">
        <v>5308</v>
      </c>
      <c r="E631" s="34" t="s">
        <v>3592</v>
      </c>
      <c r="F631" s="34"/>
      <c r="G631" s="47" t="s">
        <v>64</v>
      </c>
      <c r="H631" s="48">
        <v>15.66</v>
      </c>
      <c r="I631" s="139">
        <v>0.25</v>
      </c>
      <c r="J631" s="136">
        <f t="shared" si="20"/>
        <v>11.745000000000001</v>
      </c>
    </row>
    <row r="632" spans="1:10" ht="15.75">
      <c r="A632" s="46">
        <f t="shared" si="19"/>
        <v>628</v>
      </c>
      <c r="B632" s="47" t="s">
        <v>204</v>
      </c>
      <c r="C632" s="34" t="s">
        <v>5309</v>
      </c>
      <c r="D632" s="34" t="s">
        <v>5310</v>
      </c>
      <c r="E632" s="34" t="s">
        <v>3592</v>
      </c>
      <c r="F632" s="34"/>
      <c r="G632" s="47" t="s">
        <v>64</v>
      </c>
      <c r="H632" s="48">
        <v>16.34</v>
      </c>
      <c r="I632" s="139">
        <v>0.25</v>
      </c>
      <c r="J632" s="136">
        <f t="shared" si="20"/>
        <v>12.254999999999999</v>
      </c>
    </row>
    <row r="633" spans="1:10" ht="15.75">
      <c r="A633" s="46">
        <f t="shared" si="19"/>
        <v>629</v>
      </c>
      <c r="B633" s="47" t="s">
        <v>204</v>
      </c>
      <c r="C633" s="34" t="s">
        <v>5311</v>
      </c>
      <c r="D633" s="34" t="s">
        <v>5312</v>
      </c>
      <c r="E633" s="34" t="s">
        <v>3592</v>
      </c>
      <c r="F633" s="34"/>
      <c r="G633" s="47" t="s">
        <v>64</v>
      </c>
      <c r="H633" s="48">
        <v>17.02</v>
      </c>
      <c r="I633" s="139">
        <v>0.25</v>
      </c>
      <c r="J633" s="136">
        <f t="shared" si="20"/>
        <v>12.765000000000001</v>
      </c>
    </row>
    <row r="634" spans="1:10" ht="15.75">
      <c r="A634" s="46">
        <f t="shared" si="19"/>
        <v>630</v>
      </c>
      <c r="B634" s="47" t="s">
        <v>204</v>
      </c>
      <c r="C634" s="34" t="s">
        <v>5313</v>
      </c>
      <c r="D634" s="34" t="s">
        <v>5314</v>
      </c>
      <c r="E634" s="34" t="s">
        <v>3592</v>
      </c>
      <c r="F634" s="34"/>
      <c r="G634" s="47" t="s">
        <v>64</v>
      </c>
      <c r="H634" s="48">
        <v>17.7</v>
      </c>
      <c r="I634" s="139">
        <v>0.25</v>
      </c>
      <c r="J634" s="136">
        <f t="shared" si="20"/>
        <v>13.274999999999999</v>
      </c>
    </row>
    <row r="635" spans="1:10" ht="15.75">
      <c r="A635" s="46">
        <f t="shared" si="19"/>
        <v>631</v>
      </c>
      <c r="B635" s="47" t="s">
        <v>204</v>
      </c>
      <c r="C635" s="34" t="s">
        <v>5315</v>
      </c>
      <c r="D635" s="34" t="s">
        <v>5316</v>
      </c>
      <c r="E635" s="34" t="s">
        <v>3592</v>
      </c>
      <c r="F635" s="34"/>
      <c r="G635" s="47" t="s">
        <v>64</v>
      </c>
      <c r="H635" s="48">
        <v>18.38</v>
      </c>
      <c r="I635" s="139">
        <v>0.25</v>
      </c>
      <c r="J635" s="136">
        <f t="shared" si="20"/>
        <v>13.785</v>
      </c>
    </row>
    <row r="636" spans="1:10" ht="15.75">
      <c r="A636" s="46">
        <f t="shared" si="19"/>
        <v>632</v>
      </c>
      <c r="B636" s="47" t="s">
        <v>204</v>
      </c>
      <c r="C636" s="34" t="s">
        <v>5317</v>
      </c>
      <c r="D636" s="34" t="s">
        <v>5318</v>
      </c>
      <c r="E636" s="34" t="s">
        <v>3592</v>
      </c>
      <c r="F636" s="34"/>
      <c r="G636" s="47" t="s">
        <v>64</v>
      </c>
      <c r="H636" s="48">
        <v>19.059999999999999</v>
      </c>
      <c r="I636" s="139">
        <v>0.25</v>
      </c>
      <c r="J636" s="136">
        <f t="shared" si="20"/>
        <v>14.294999999999998</v>
      </c>
    </row>
    <row r="637" spans="1:10" ht="15.75">
      <c r="A637" s="46">
        <f t="shared" si="19"/>
        <v>633</v>
      </c>
      <c r="B637" s="47" t="s">
        <v>204</v>
      </c>
      <c r="C637" s="34" t="s">
        <v>5319</v>
      </c>
      <c r="D637" s="34" t="s">
        <v>5320</v>
      </c>
      <c r="E637" s="34" t="s">
        <v>3592</v>
      </c>
      <c r="F637" s="34"/>
      <c r="G637" s="47" t="s">
        <v>64</v>
      </c>
      <c r="H637" s="48">
        <v>20.420000000000002</v>
      </c>
      <c r="I637" s="139">
        <v>0.25</v>
      </c>
      <c r="J637" s="136">
        <f t="shared" si="20"/>
        <v>15.315000000000001</v>
      </c>
    </row>
    <row r="638" spans="1:10" ht="15.75">
      <c r="A638" s="46">
        <f t="shared" si="19"/>
        <v>634</v>
      </c>
      <c r="B638" s="47" t="s">
        <v>204</v>
      </c>
      <c r="C638" s="34" t="s">
        <v>5321</v>
      </c>
      <c r="D638" s="34" t="s">
        <v>5322</v>
      </c>
      <c r="E638" s="34" t="s">
        <v>3592</v>
      </c>
      <c r="F638" s="34"/>
      <c r="G638" s="47" t="s">
        <v>64</v>
      </c>
      <c r="H638" s="48">
        <v>21.1</v>
      </c>
      <c r="I638" s="139">
        <v>0.25</v>
      </c>
      <c r="J638" s="136">
        <f t="shared" si="20"/>
        <v>15.825000000000001</v>
      </c>
    </row>
    <row r="639" spans="1:10" ht="15.75">
      <c r="A639" s="46">
        <f t="shared" si="19"/>
        <v>635</v>
      </c>
      <c r="B639" s="47" t="s">
        <v>204</v>
      </c>
      <c r="C639" s="34" t="s">
        <v>5323</v>
      </c>
      <c r="D639" s="34" t="s">
        <v>5324</v>
      </c>
      <c r="E639" s="34" t="s">
        <v>3592</v>
      </c>
      <c r="F639" s="34"/>
      <c r="G639" s="47" t="s">
        <v>64</v>
      </c>
      <c r="H639" s="48">
        <v>21.78</v>
      </c>
      <c r="I639" s="139">
        <v>0.25</v>
      </c>
      <c r="J639" s="136">
        <f t="shared" si="20"/>
        <v>16.335000000000001</v>
      </c>
    </row>
    <row r="640" spans="1:10" ht="15.75">
      <c r="A640" s="46">
        <f t="shared" si="19"/>
        <v>636</v>
      </c>
      <c r="B640" s="47" t="s">
        <v>204</v>
      </c>
      <c r="C640" s="34" t="s">
        <v>5325</v>
      </c>
      <c r="D640" s="34" t="s">
        <v>5326</v>
      </c>
      <c r="E640" s="34" t="s">
        <v>3592</v>
      </c>
      <c r="F640" s="34"/>
      <c r="G640" s="47" t="s">
        <v>64</v>
      </c>
      <c r="H640" s="48">
        <v>22.46</v>
      </c>
      <c r="I640" s="139">
        <v>0.25</v>
      </c>
      <c r="J640" s="136">
        <f t="shared" si="20"/>
        <v>16.844999999999999</v>
      </c>
    </row>
    <row r="641" spans="1:10" ht="15.75">
      <c r="A641" s="46">
        <f t="shared" si="19"/>
        <v>637</v>
      </c>
      <c r="B641" s="47" t="s">
        <v>204</v>
      </c>
      <c r="C641" s="34" t="s">
        <v>5327</v>
      </c>
      <c r="D641" s="34" t="s">
        <v>5328</v>
      </c>
      <c r="E641" s="34" t="s">
        <v>3592</v>
      </c>
      <c r="F641" s="34"/>
      <c r="G641" s="47" t="s">
        <v>64</v>
      </c>
      <c r="H641" s="48">
        <v>23.14</v>
      </c>
      <c r="I641" s="139">
        <v>0.25</v>
      </c>
      <c r="J641" s="136">
        <f t="shared" si="20"/>
        <v>17.355</v>
      </c>
    </row>
    <row r="642" spans="1:10" ht="15.75">
      <c r="A642" s="46">
        <f t="shared" si="19"/>
        <v>638</v>
      </c>
      <c r="B642" s="47" t="s">
        <v>204</v>
      </c>
      <c r="C642" s="34" t="s">
        <v>5329</v>
      </c>
      <c r="D642" s="34" t="s">
        <v>5330</v>
      </c>
      <c r="E642" s="34" t="s">
        <v>3592</v>
      </c>
      <c r="F642" s="34"/>
      <c r="G642" s="47" t="s">
        <v>64</v>
      </c>
      <c r="H642" s="48">
        <v>23.82</v>
      </c>
      <c r="I642" s="139">
        <v>0.25</v>
      </c>
      <c r="J642" s="136">
        <f t="shared" si="20"/>
        <v>17.865000000000002</v>
      </c>
    </row>
    <row r="643" spans="1:10" ht="15.75">
      <c r="A643" s="46">
        <f t="shared" si="19"/>
        <v>639</v>
      </c>
      <c r="B643" s="47" t="s">
        <v>204</v>
      </c>
      <c r="C643" s="34" t="s">
        <v>5331</v>
      </c>
      <c r="D643" s="34" t="s">
        <v>5332</v>
      </c>
      <c r="E643" s="34" t="s">
        <v>3592</v>
      </c>
      <c r="F643" s="34"/>
      <c r="G643" s="47" t="s">
        <v>64</v>
      </c>
      <c r="H643" s="48">
        <v>24.5</v>
      </c>
      <c r="I643" s="139">
        <v>0.25</v>
      </c>
      <c r="J643" s="136">
        <f t="shared" si="20"/>
        <v>18.375</v>
      </c>
    </row>
    <row r="644" spans="1:10" ht="15.75">
      <c r="A644" s="46">
        <f t="shared" si="19"/>
        <v>640</v>
      </c>
      <c r="B644" s="47" t="s">
        <v>204</v>
      </c>
      <c r="C644" s="34" t="s">
        <v>5333</v>
      </c>
      <c r="D644" s="34" t="s">
        <v>5334</v>
      </c>
      <c r="E644" s="34" t="s">
        <v>3592</v>
      </c>
      <c r="F644" s="34"/>
      <c r="G644" s="47" t="s">
        <v>64</v>
      </c>
      <c r="H644" s="48">
        <v>25.18</v>
      </c>
      <c r="I644" s="139">
        <v>0.25</v>
      </c>
      <c r="J644" s="136">
        <f t="shared" si="20"/>
        <v>18.884999999999998</v>
      </c>
    </row>
    <row r="645" spans="1:10" ht="15.75">
      <c r="A645" s="46">
        <f t="shared" si="19"/>
        <v>641</v>
      </c>
      <c r="B645" s="47" t="s">
        <v>204</v>
      </c>
      <c r="C645" s="34" t="s">
        <v>5335</v>
      </c>
      <c r="D645" s="34" t="s">
        <v>5336</v>
      </c>
      <c r="E645" s="34" t="s">
        <v>3592</v>
      </c>
      <c r="F645" s="34"/>
      <c r="G645" s="47" t="s">
        <v>64</v>
      </c>
      <c r="H645" s="48">
        <v>25.86</v>
      </c>
      <c r="I645" s="139">
        <v>0.25</v>
      </c>
      <c r="J645" s="136">
        <f t="shared" si="20"/>
        <v>19.395</v>
      </c>
    </row>
    <row r="646" spans="1:10" ht="15.75">
      <c r="A646" s="46">
        <f t="shared" si="19"/>
        <v>642</v>
      </c>
      <c r="B646" s="47" t="s">
        <v>204</v>
      </c>
      <c r="C646" s="34" t="s">
        <v>5337</v>
      </c>
      <c r="D646" s="34" t="s">
        <v>5338</v>
      </c>
      <c r="E646" s="34" t="s">
        <v>3592</v>
      </c>
      <c r="F646" s="34"/>
      <c r="G646" s="47" t="s">
        <v>64</v>
      </c>
      <c r="H646" s="48">
        <v>27.9</v>
      </c>
      <c r="I646" s="139">
        <v>0.25</v>
      </c>
      <c r="J646" s="136">
        <f t="shared" si="20"/>
        <v>20.924999999999997</v>
      </c>
    </row>
    <row r="647" spans="1:10" ht="15.75">
      <c r="A647" s="46">
        <f t="shared" ref="A647:A710" si="21">A646+1</f>
        <v>643</v>
      </c>
      <c r="B647" s="47" t="s">
        <v>204</v>
      </c>
      <c r="C647" s="34" t="s">
        <v>5339</v>
      </c>
      <c r="D647" s="34" t="s">
        <v>5340</v>
      </c>
      <c r="E647" s="34" t="s">
        <v>3592</v>
      </c>
      <c r="F647" s="34"/>
      <c r="G647" s="47" t="s">
        <v>64</v>
      </c>
      <c r="H647" s="48">
        <v>31.3</v>
      </c>
      <c r="I647" s="139">
        <v>0.25</v>
      </c>
      <c r="J647" s="136">
        <f t="shared" si="20"/>
        <v>23.475000000000001</v>
      </c>
    </row>
    <row r="648" spans="1:10" ht="15.75">
      <c r="A648" s="46">
        <f t="shared" si="21"/>
        <v>644</v>
      </c>
      <c r="B648" s="47" t="s">
        <v>204</v>
      </c>
      <c r="C648" s="34" t="s">
        <v>5341</v>
      </c>
      <c r="D648" s="34" t="s">
        <v>5342</v>
      </c>
      <c r="E648" s="34" t="s">
        <v>3592</v>
      </c>
      <c r="F648" s="34"/>
      <c r="G648" s="47" t="s">
        <v>64</v>
      </c>
      <c r="H648" s="48">
        <v>32.659999999999997</v>
      </c>
      <c r="I648" s="139">
        <v>0.25</v>
      </c>
      <c r="J648" s="136">
        <f t="shared" si="20"/>
        <v>24.494999999999997</v>
      </c>
    </row>
    <row r="649" spans="1:10" ht="15.75">
      <c r="A649" s="46">
        <f t="shared" si="21"/>
        <v>645</v>
      </c>
      <c r="B649" s="47" t="s">
        <v>204</v>
      </c>
      <c r="C649" s="34" t="s">
        <v>5343</v>
      </c>
      <c r="D649" s="34" t="s">
        <v>5344</v>
      </c>
      <c r="E649" s="34" t="s">
        <v>3592</v>
      </c>
      <c r="F649" s="34"/>
      <c r="G649" s="47" t="s">
        <v>64</v>
      </c>
      <c r="H649" s="48">
        <v>34.700000000000003</v>
      </c>
      <c r="I649" s="139">
        <v>0.25</v>
      </c>
      <c r="J649" s="136">
        <f t="shared" si="20"/>
        <v>26.025000000000002</v>
      </c>
    </row>
    <row r="650" spans="1:10" ht="15.75">
      <c r="A650" s="46">
        <f t="shared" si="21"/>
        <v>646</v>
      </c>
      <c r="B650" s="47" t="s">
        <v>204</v>
      </c>
      <c r="C650" s="34" t="s">
        <v>5345</v>
      </c>
      <c r="D650" s="34" t="s">
        <v>5346</v>
      </c>
      <c r="E650" s="34" t="s">
        <v>3592</v>
      </c>
      <c r="F650" s="34"/>
      <c r="G650" s="47" t="s">
        <v>64</v>
      </c>
      <c r="H650" s="48">
        <v>38.1</v>
      </c>
      <c r="I650" s="139">
        <v>0.25</v>
      </c>
      <c r="J650" s="136">
        <f t="shared" si="20"/>
        <v>28.575000000000003</v>
      </c>
    </row>
    <row r="651" spans="1:10" ht="15.75">
      <c r="A651" s="46">
        <f t="shared" si="21"/>
        <v>647</v>
      </c>
      <c r="B651" s="47" t="s">
        <v>204</v>
      </c>
      <c r="C651" s="34" t="s">
        <v>5347</v>
      </c>
      <c r="D651" s="34" t="s">
        <v>5348</v>
      </c>
      <c r="E651" s="34" t="s">
        <v>3592</v>
      </c>
      <c r="F651" s="34"/>
      <c r="G651" s="47" t="s">
        <v>64</v>
      </c>
      <c r="H651" s="48">
        <v>41.5</v>
      </c>
      <c r="I651" s="139">
        <v>0.25</v>
      </c>
      <c r="J651" s="136">
        <f t="shared" si="20"/>
        <v>31.125</v>
      </c>
    </row>
    <row r="652" spans="1:10" ht="15.75">
      <c r="A652" s="46">
        <f t="shared" si="21"/>
        <v>648</v>
      </c>
      <c r="B652" s="47" t="s">
        <v>204</v>
      </c>
      <c r="C652" s="34" t="s">
        <v>5349</v>
      </c>
      <c r="D652" s="34" t="s">
        <v>5350</v>
      </c>
      <c r="E652" s="34" t="s">
        <v>3592</v>
      </c>
      <c r="F652" s="34"/>
      <c r="G652" s="47" t="s">
        <v>64</v>
      </c>
      <c r="H652" s="48">
        <v>44.9</v>
      </c>
      <c r="I652" s="139">
        <v>0.25</v>
      </c>
      <c r="J652" s="136">
        <f t="shared" si="20"/>
        <v>33.674999999999997</v>
      </c>
    </row>
    <row r="653" spans="1:10" ht="15.75">
      <c r="A653" s="46">
        <f t="shared" si="21"/>
        <v>649</v>
      </c>
      <c r="B653" s="47" t="s">
        <v>204</v>
      </c>
      <c r="C653" s="34" t="s">
        <v>5351</v>
      </c>
      <c r="D653" s="34" t="s">
        <v>5352</v>
      </c>
      <c r="E653" s="34" t="s">
        <v>3592</v>
      </c>
      <c r="F653" s="34"/>
      <c r="G653" s="47" t="s">
        <v>64</v>
      </c>
      <c r="H653" s="48">
        <v>48.3</v>
      </c>
      <c r="I653" s="139">
        <v>0.25</v>
      </c>
      <c r="J653" s="136">
        <f t="shared" si="20"/>
        <v>36.224999999999994</v>
      </c>
    </row>
    <row r="654" spans="1:10" ht="15.75">
      <c r="A654" s="46">
        <f t="shared" si="21"/>
        <v>650</v>
      </c>
      <c r="B654" s="47" t="s">
        <v>204</v>
      </c>
      <c r="C654" s="34" t="s">
        <v>5353</v>
      </c>
      <c r="D654" s="34" t="s">
        <v>5354</v>
      </c>
      <c r="E654" s="34" t="s">
        <v>3592</v>
      </c>
      <c r="F654" s="34"/>
      <c r="G654" s="47" t="s">
        <v>64</v>
      </c>
      <c r="H654" s="48">
        <v>49.66</v>
      </c>
      <c r="I654" s="139">
        <v>0.25</v>
      </c>
      <c r="J654" s="136">
        <f t="shared" si="20"/>
        <v>37.244999999999997</v>
      </c>
    </row>
    <row r="655" spans="1:10" ht="15.75">
      <c r="A655" s="46">
        <f t="shared" si="21"/>
        <v>651</v>
      </c>
      <c r="B655" s="47" t="s">
        <v>204</v>
      </c>
      <c r="C655" s="34" t="s">
        <v>5355</v>
      </c>
      <c r="D655" s="34" t="s">
        <v>5356</v>
      </c>
      <c r="E655" s="34" t="s">
        <v>3592</v>
      </c>
      <c r="F655" s="34"/>
      <c r="G655" s="47" t="s">
        <v>64</v>
      </c>
      <c r="H655" s="48">
        <v>50.34</v>
      </c>
      <c r="I655" s="139">
        <v>0.25</v>
      </c>
      <c r="J655" s="136">
        <f t="shared" si="20"/>
        <v>37.755000000000003</v>
      </c>
    </row>
    <row r="656" spans="1:10" ht="15.75">
      <c r="A656" s="46">
        <f t="shared" si="21"/>
        <v>652</v>
      </c>
      <c r="B656" s="47" t="s">
        <v>204</v>
      </c>
      <c r="C656" s="34" t="s">
        <v>5357</v>
      </c>
      <c r="D656" s="34" t="s">
        <v>5358</v>
      </c>
      <c r="E656" s="34" t="s">
        <v>3592</v>
      </c>
      <c r="F656" s="34"/>
      <c r="G656" s="47" t="s">
        <v>64</v>
      </c>
      <c r="H656" s="48">
        <v>59.18</v>
      </c>
      <c r="I656" s="139">
        <v>0.25</v>
      </c>
      <c r="J656" s="136">
        <f t="shared" si="20"/>
        <v>44.384999999999998</v>
      </c>
    </row>
    <row r="657" spans="1:10" ht="15.75">
      <c r="A657" s="46">
        <f t="shared" si="21"/>
        <v>653</v>
      </c>
      <c r="B657" s="47" t="s">
        <v>204</v>
      </c>
      <c r="C657" s="34" t="s">
        <v>5359</v>
      </c>
      <c r="D657" s="34" t="s">
        <v>5360</v>
      </c>
      <c r="E657" s="34" t="s">
        <v>3592</v>
      </c>
      <c r="F657" s="34"/>
      <c r="G657" s="47" t="s">
        <v>64</v>
      </c>
      <c r="H657" s="48">
        <v>78.900000000000006</v>
      </c>
      <c r="I657" s="139">
        <v>0.25</v>
      </c>
      <c r="J657" s="136">
        <f t="shared" si="20"/>
        <v>59.175000000000004</v>
      </c>
    </row>
    <row r="658" spans="1:10" ht="15.75">
      <c r="A658" s="46">
        <f t="shared" si="21"/>
        <v>654</v>
      </c>
      <c r="B658" s="47" t="s">
        <v>204</v>
      </c>
      <c r="C658" s="34" t="s">
        <v>5361</v>
      </c>
      <c r="D658" s="34" t="s">
        <v>5362</v>
      </c>
      <c r="E658" s="34" t="s">
        <v>3592</v>
      </c>
      <c r="F658" s="34"/>
      <c r="G658" s="47" t="s">
        <v>64</v>
      </c>
      <c r="H658" s="48">
        <v>14.98</v>
      </c>
      <c r="I658" s="139">
        <v>0.25</v>
      </c>
      <c r="J658" s="136">
        <f t="shared" ref="J658:J721" si="22">H658*(1-I658)</f>
        <v>11.234999999999999</v>
      </c>
    </row>
    <row r="659" spans="1:10" ht="15.75">
      <c r="A659" s="46">
        <f t="shared" si="21"/>
        <v>655</v>
      </c>
      <c r="B659" s="47" t="s">
        <v>204</v>
      </c>
      <c r="C659" s="34" t="s">
        <v>5363</v>
      </c>
      <c r="D659" s="34" t="s">
        <v>5364</v>
      </c>
      <c r="E659" s="34" t="s">
        <v>3592</v>
      </c>
      <c r="F659" s="34"/>
      <c r="G659" s="47" t="s">
        <v>64</v>
      </c>
      <c r="H659" s="48">
        <v>14.98</v>
      </c>
      <c r="I659" s="139">
        <v>0.25</v>
      </c>
      <c r="J659" s="136">
        <f t="shared" si="22"/>
        <v>11.234999999999999</v>
      </c>
    </row>
    <row r="660" spans="1:10" ht="15.75">
      <c r="A660" s="46">
        <f t="shared" si="21"/>
        <v>656</v>
      </c>
      <c r="B660" s="47" t="s">
        <v>204</v>
      </c>
      <c r="C660" s="34" t="s">
        <v>5365</v>
      </c>
      <c r="D660" s="34" t="s">
        <v>5366</v>
      </c>
      <c r="E660" s="34" t="s">
        <v>3592</v>
      </c>
      <c r="F660" s="34"/>
      <c r="G660" s="47" t="s">
        <v>64</v>
      </c>
      <c r="H660" s="48">
        <v>15.66</v>
      </c>
      <c r="I660" s="139">
        <v>0.25</v>
      </c>
      <c r="J660" s="136">
        <f t="shared" si="22"/>
        <v>11.745000000000001</v>
      </c>
    </row>
    <row r="661" spans="1:10" ht="15.75">
      <c r="A661" s="46">
        <f t="shared" si="21"/>
        <v>657</v>
      </c>
      <c r="B661" s="47" t="s">
        <v>204</v>
      </c>
      <c r="C661" s="34" t="s">
        <v>5367</v>
      </c>
      <c r="D661" s="34" t="s">
        <v>5368</v>
      </c>
      <c r="E661" s="34" t="s">
        <v>3592</v>
      </c>
      <c r="F661" s="34"/>
      <c r="G661" s="47" t="s">
        <v>64</v>
      </c>
      <c r="H661" s="48">
        <v>16.34</v>
      </c>
      <c r="I661" s="139">
        <v>0.25</v>
      </c>
      <c r="J661" s="136">
        <f t="shared" si="22"/>
        <v>12.254999999999999</v>
      </c>
    </row>
    <row r="662" spans="1:10" ht="15.75">
      <c r="A662" s="46">
        <f t="shared" si="21"/>
        <v>658</v>
      </c>
      <c r="B662" s="47" t="s">
        <v>204</v>
      </c>
      <c r="C662" s="34" t="s">
        <v>5369</v>
      </c>
      <c r="D662" s="34" t="s">
        <v>5370</v>
      </c>
      <c r="E662" s="34" t="s">
        <v>3592</v>
      </c>
      <c r="F662" s="34"/>
      <c r="G662" s="47" t="s">
        <v>64</v>
      </c>
      <c r="H662" s="48">
        <v>17.02</v>
      </c>
      <c r="I662" s="139">
        <v>0.25</v>
      </c>
      <c r="J662" s="136">
        <f t="shared" si="22"/>
        <v>12.765000000000001</v>
      </c>
    </row>
    <row r="663" spans="1:10" ht="15.75">
      <c r="A663" s="46">
        <f t="shared" si="21"/>
        <v>659</v>
      </c>
      <c r="B663" s="47" t="s">
        <v>204</v>
      </c>
      <c r="C663" s="34" t="s">
        <v>5371</v>
      </c>
      <c r="D663" s="34" t="s">
        <v>5372</v>
      </c>
      <c r="E663" s="34" t="s">
        <v>3592</v>
      </c>
      <c r="F663" s="34"/>
      <c r="G663" s="47" t="s">
        <v>64</v>
      </c>
      <c r="H663" s="48">
        <v>17.7</v>
      </c>
      <c r="I663" s="139">
        <v>0.25</v>
      </c>
      <c r="J663" s="136">
        <f t="shared" si="22"/>
        <v>13.274999999999999</v>
      </c>
    </row>
    <row r="664" spans="1:10" ht="15.75">
      <c r="A664" s="46">
        <f t="shared" si="21"/>
        <v>660</v>
      </c>
      <c r="B664" s="47" t="s">
        <v>204</v>
      </c>
      <c r="C664" s="34" t="s">
        <v>5373</v>
      </c>
      <c r="D664" s="34" t="s">
        <v>5374</v>
      </c>
      <c r="E664" s="34" t="s">
        <v>3592</v>
      </c>
      <c r="F664" s="34"/>
      <c r="G664" s="47" t="s">
        <v>64</v>
      </c>
      <c r="H664" s="48">
        <v>18.38</v>
      </c>
      <c r="I664" s="139">
        <v>0.25</v>
      </c>
      <c r="J664" s="136">
        <f t="shared" si="22"/>
        <v>13.785</v>
      </c>
    </row>
    <row r="665" spans="1:10" ht="15.75">
      <c r="A665" s="46">
        <f t="shared" si="21"/>
        <v>661</v>
      </c>
      <c r="B665" s="47" t="s">
        <v>204</v>
      </c>
      <c r="C665" s="34" t="s">
        <v>5375</v>
      </c>
      <c r="D665" s="34" t="s">
        <v>5376</v>
      </c>
      <c r="E665" s="34" t="s">
        <v>3592</v>
      </c>
      <c r="F665" s="34"/>
      <c r="G665" s="47" t="s">
        <v>64</v>
      </c>
      <c r="H665" s="48">
        <v>19.059999999999999</v>
      </c>
      <c r="I665" s="139">
        <v>0.25</v>
      </c>
      <c r="J665" s="136">
        <f t="shared" si="22"/>
        <v>14.294999999999998</v>
      </c>
    </row>
    <row r="666" spans="1:10" ht="15.75">
      <c r="A666" s="46">
        <f t="shared" si="21"/>
        <v>662</v>
      </c>
      <c r="B666" s="47" t="s">
        <v>204</v>
      </c>
      <c r="C666" s="34" t="s">
        <v>5377</v>
      </c>
      <c r="D666" s="34" t="s">
        <v>5378</v>
      </c>
      <c r="E666" s="34" t="s">
        <v>3592</v>
      </c>
      <c r="F666" s="34"/>
      <c r="G666" s="47" t="s">
        <v>64</v>
      </c>
      <c r="H666" s="48">
        <v>19.739999999999998</v>
      </c>
      <c r="I666" s="139">
        <v>0.25</v>
      </c>
      <c r="J666" s="136">
        <f t="shared" si="22"/>
        <v>14.805</v>
      </c>
    </row>
    <row r="667" spans="1:10" ht="15.75">
      <c r="A667" s="46">
        <f t="shared" si="21"/>
        <v>663</v>
      </c>
      <c r="B667" s="47" t="s">
        <v>204</v>
      </c>
      <c r="C667" s="34" t="s">
        <v>5379</v>
      </c>
      <c r="D667" s="34" t="s">
        <v>5380</v>
      </c>
      <c r="E667" s="34" t="s">
        <v>3592</v>
      </c>
      <c r="F667" s="34"/>
      <c r="G667" s="47" t="s">
        <v>64</v>
      </c>
      <c r="H667" s="48">
        <v>20.420000000000002</v>
      </c>
      <c r="I667" s="139">
        <v>0.25</v>
      </c>
      <c r="J667" s="136">
        <f t="shared" si="22"/>
        <v>15.315000000000001</v>
      </c>
    </row>
    <row r="668" spans="1:10" ht="15.75">
      <c r="A668" s="46">
        <f t="shared" si="21"/>
        <v>664</v>
      </c>
      <c r="B668" s="47" t="s">
        <v>204</v>
      </c>
      <c r="C668" s="34" t="s">
        <v>5381</v>
      </c>
      <c r="D668" s="34" t="s">
        <v>5382</v>
      </c>
      <c r="E668" s="34" t="s">
        <v>3592</v>
      </c>
      <c r="F668" s="34"/>
      <c r="G668" s="47" t="s">
        <v>64</v>
      </c>
      <c r="H668" s="48">
        <v>21.1</v>
      </c>
      <c r="I668" s="139">
        <v>0.25</v>
      </c>
      <c r="J668" s="136">
        <f t="shared" si="22"/>
        <v>15.825000000000001</v>
      </c>
    </row>
    <row r="669" spans="1:10" ht="15.75">
      <c r="A669" s="46">
        <f t="shared" si="21"/>
        <v>665</v>
      </c>
      <c r="B669" s="47" t="s">
        <v>204</v>
      </c>
      <c r="C669" s="34" t="s">
        <v>5383</v>
      </c>
      <c r="D669" s="34" t="s">
        <v>5384</v>
      </c>
      <c r="E669" s="34" t="s">
        <v>3592</v>
      </c>
      <c r="F669" s="34"/>
      <c r="G669" s="47" t="s">
        <v>64</v>
      </c>
      <c r="H669" s="48">
        <v>21.78</v>
      </c>
      <c r="I669" s="139">
        <v>0.25</v>
      </c>
      <c r="J669" s="136">
        <f t="shared" si="22"/>
        <v>16.335000000000001</v>
      </c>
    </row>
    <row r="670" spans="1:10" ht="15.75">
      <c r="A670" s="46">
        <f t="shared" si="21"/>
        <v>666</v>
      </c>
      <c r="B670" s="47" t="s">
        <v>204</v>
      </c>
      <c r="C670" s="34" t="s">
        <v>5385</v>
      </c>
      <c r="D670" s="34" t="s">
        <v>5386</v>
      </c>
      <c r="E670" s="34" t="s">
        <v>3592</v>
      </c>
      <c r="F670" s="34"/>
      <c r="G670" s="47" t="s">
        <v>64</v>
      </c>
      <c r="H670" s="48">
        <v>22.46</v>
      </c>
      <c r="I670" s="139">
        <v>0.25</v>
      </c>
      <c r="J670" s="136">
        <f t="shared" si="22"/>
        <v>16.844999999999999</v>
      </c>
    </row>
    <row r="671" spans="1:10" ht="15.75">
      <c r="A671" s="46">
        <f t="shared" si="21"/>
        <v>667</v>
      </c>
      <c r="B671" s="47" t="s">
        <v>204</v>
      </c>
      <c r="C671" s="34" t="s">
        <v>5387</v>
      </c>
      <c r="D671" s="34" t="s">
        <v>5388</v>
      </c>
      <c r="E671" s="34" t="s">
        <v>3592</v>
      </c>
      <c r="F671" s="34"/>
      <c r="G671" s="47" t="s">
        <v>64</v>
      </c>
      <c r="H671" s="48">
        <v>23.14</v>
      </c>
      <c r="I671" s="139">
        <v>0.25</v>
      </c>
      <c r="J671" s="136">
        <f t="shared" si="22"/>
        <v>17.355</v>
      </c>
    </row>
    <row r="672" spans="1:10" ht="15.75">
      <c r="A672" s="46">
        <f t="shared" si="21"/>
        <v>668</v>
      </c>
      <c r="B672" s="47" t="s">
        <v>204</v>
      </c>
      <c r="C672" s="34" t="s">
        <v>5389</v>
      </c>
      <c r="D672" s="34" t="s">
        <v>5390</v>
      </c>
      <c r="E672" s="34" t="s">
        <v>3592</v>
      </c>
      <c r="F672" s="34"/>
      <c r="G672" s="47" t="s">
        <v>64</v>
      </c>
      <c r="H672" s="48">
        <v>23.82</v>
      </c>
      <c r="I672" s="139">
        <v>0.25</v>
      </c>
      <c r="J672" s="136">
        <f t="shared" si="22"/>
        <v>17.865000000000002</v>
      </c>
    </row>
    <row r="673" spans="1:10" ht="15.75">
      <c r="A673" s="46">
        <f t="shared" si="21"/>
        <v>669</v>
      </c>
      <c r="B673" s="47" t="s">
        <v>204</v>
      </c>
      <c r="C673" s="34" t="s">
        <v>5391</v>
      </c>
      <c r="D673" s="34" t="s">
        <v>5392</v>
      </c>
      <c r="E673" s="34" t="s">
        <v>3592</v>
      </c>
      <c r="F673" s="34"/>
      <c r="G673" s="47" t="s">
        <v>64</v>
      </c>
      <c r="H673" s="48">
        <v>24.5</v>
      </c>
      <c r="I673" s="139">
        <v>0.25</v>
      </c>
      <c r="J673" s="136">
        <f t="shared" si="22"/>
        <v>18.375</v>
      </c>
    </row>
    <row r="674" spans="1:10" ht="15.75">
      <c r="A674" s="46">
        <f t="shared" si="21"/>
        <v>670</v>
      </c>
      <c r="B674" s="47" t="s">
        <v>204</v>
      </c>
      <c r="C674" s="34" t="s">
        <v>5393</v>
      </c>
      <c r="D674" s="34" t="s">
        <v>5394</v>
      </c>
      <c r="E674" s="34" t="s">
        <v>3592</v>
      </c>
      <c r="F674" s="34"/>
      <c r="G674" s="47" t="s">
        <v>64</v>
      </c>
      <c r="H674" s="48">
        <v>25.18</v>
      </c>
      <c r="I674" s="139">
        <v>0.25</v>
      </c>
      <c r="J674" s="136">
        <f t="shared" si="22"/>
        <v>18.884999999999998</v>
      </c>
    </row>
    <row r="675" spans="1:10" ht="15.75">
      <c r="A675" s="46">
        <f t="shared" si="21"/>
        <v>671</v>
      </c>
      <c r="B675" s="47" t="s">
        <v>204</v>
      </c>
      <c r="C675" s="34" t="s">
        <v>5395</v>
      </c>
      <c r="D675" s="34" t="s">
        <v>5396</v>
      </c>
      <c r="E675" s="34" t="s">
        <v>3592</v>
      </c>
      <c r="F675" s="34"/>
      <c r="G675" s="47" t="s">
        <v>64</v>
      </c>
      <c r="H675" s="48">
        <v>25.86</v>
      </c>
      <c r="I675" s="139">
        <v>0.25</v>
      </c>
      <c r="J675" s="136">
        <f t="shared" si="22"/>
        <v>19.395</v>
      </c>
    </row>
    <row r="676" spans="1:10" ht="15.75">
      <c r="A676" s="46">
        <f t="shared" si="21"/>
        <v>672</v>
      </c>
      <c r="B676" s="47" t="s">
        <v>204</v>
      </c>
      <c r="C676" s="34" t="s">
        <v>5397</v>
      </c>
      <c r="D676" s="34" t="s">
        <v>5398</v>
      </c>
      <c r="E676" s="34" t="s">
        <v>3592</v>
      </c>
      <c r="F676" s="34"/>
      <c r="G676" s="47" t="s">
        <v>64</v>
      </c>
      <c r="H676" s="48">
        <v>26.54</v>
      </c>
      <c r="I676" s="139">
        <v>0.25</v>
      </c>
      <c r="J676" s="136">
        <f t="shared" si="22"/>
        <v>19.905000000000001</v>
      </c>
    </row>
    <row r="677" spans="1:10" ht="15.75">
      <c r="A677" s="46">
        <f t="shared" si="21"/>
        <v>673</v>
      </c>
      <c r="B677" s="47" t="s">
        <v>204</v>
      </c>
      <c r="C677" s="34" t="s">
        <v>5399</v>
      </c>
      <c r="D677" s="34" t="s">
        <v>5400</v>
      </c>
      <c r="E677" s="34" t="s">
        <v>3592</v>
      </c>
      <c r="F677" s="34"/>
      <c r="G677" s="47" t="s">
        <v>64</v>
      </c>
      <c r="H677" s="48">
        <v>27.22</v>
      </c>
      <c r="I677" s="139">
        <v>0.25</v>
      </c>
      <c r="J677" s="136">
        <f t="shared" si="22"/>
        <v>20.414999999999999</v>
      </c>
    </row>
    <row r="678" spans="1:10" ht="15.75">
      <c r="A678" s="46">
        <f t="shared" si="21"/>
        <v>674</v>
      </c>
      <c r="B678" s="47" t="s">
        <v>204</v>
      </c>
      <c r="C678" s="34" t="s">
        <v>5401</v>
      </c>
      <c r="D678" s="34" t="s">
        <v>5402</v>
      </c>
      <c r="E678" s="34" t="s">
        <v>3592</v>
      </c>
      <c r="F678" s="34"/>
      <c r="G678" s="47" t="s">
        <v>64</v>
      </c>
      <c r="H678" s="48">
        <v>27.9</v>
      </c>
      <c r="I678" s="139">
        <v>0.25</v>
      </c>
      <c r="J678" s="136">
        <f t="shared" si="22"/>
        <v>20.924999999999997</v>
      </c>
    </row>
    <row r="679" spans="1:10" ht="15.75">
      <c r="A679" s="46">
        <f t="shared" si="21"/>
        <v>675</v>
      </c>
      <c r="B679" s="47" t="s">
        <v>204</v>
      </c>
      <c r="C679" s="34" t="s">
        <v>5403</v>
      </c>
      <c r="D679" s="34" t="s">
        <v>5404</v>
      </c>
      <c r="E679" s="34" t="s">
        <v>3592</v>
      </c>
      <c r="F679" s="34"/>
      <c r="G679" s="47" t="s">
        <v>64</v>
      </c>
      <c r="H679" s="48">
        <v>28.58</v>
      </c>
      <c r="I679" s="139">
        <v>0.25</v>
      </c>
      <c r="J679" s="136">
        <f t="shared" si="22"/>
        <v>21.434999999999999</v>
      </c>
    </row>
    <row r="680" spans="1:10" ht="15.75">
      <c r="A680" s="46">
        <f t="shared" si="21"/>
        <v>676</v>
      </c>
      <c r="B680" s="47" t="s">
        <v>204</v>
      </c>
      <c r="C680" s="34" t="s">
        <v>5405</v>
      </c>
      <c r="D680" s="34" t="s">
        <v>5406</v>
      </c>
      <c r="E680" s="34" t="s">
        <v>3592</v>
      </c>
      <c r="F680" s="34"/>
      <c r="G680" s="47" t="s">
        <v>64</v>
      </c>
      <c r="H680" s="48">
        <v>29.94</v>
      </c>
      <c r="I680" s="139">
        <v>0.25</v>
      </c>
      <c r="J680" s="136">
        <f t="shared" si="22"/>
        <v>22.455000000000002</v>
      </c>
    </row>
    <row r="681" spans="1:10" ht="15.75">
      <c r="A681" s="46">
        <f t="shared" si="21"/>
        <v>677</v>
      </c>
      <c r="B681" s="47" t="s">
        <v>204</v>
      </c>
      <c r="C681" s="34" t="s">
        <v>5407</v>
      </c>
      <c r="D681" s="34" t="s">
        <v>5408</v>
      </c>
      <c r="E681" s="34" t="s">
        <v>3592</v>
      </c>
      <c r="F681" s="34"/>
      <c r="G681" s="47" t="s">
        <v>64</v>
      </c>
      <c r="H681" s="48">
        <v>31.3</v>
      </c>
      <c r="I681" s="139">
        <v>0.25</v>
      </c>
      <c r="J681" s="136">
        <f t="shared" si="22"/>
        <v>23.475000000000001</v>
      </c>
    </row>
    <row r="682" spans="1:10" ht="15.75">
      <c r="A682" s="46">
        <f t="shared" si="21"/>
        <v>678</v>
      </c>
      <c r="B682" s="47" t="s">
        <v>204</v>
      </c>
      <c r="C682" s="34" t="s">
        <v>5409</v>
      </c>
      <c r="D682" s="34" t="s">
        <v>5410</v>
      </c>
      <c r="E682" s="34" t="s">
        <v>3592</v>
      </c>
      <c r="F682" s="34"/>
      <c r="G682" s="47" t="s">
        <v>64</v>
      </c>
      <c r="H682" s="48">
        <v>31.98</v>
      </c>
      <c r="I682" s="139">
        <v>0.25</v>
      </c>
      <c r="J682" s="136">
        <f t="shared" si="22"/>
        <v>23.984999999999999</v>
      </c>
    </row>
    <row r="683" spans="1:10" ht="15.75">
      <c r="A683" s="46">
        <f t="shared" si="21"/>
        <v>679</v>
      </c>
      <c r="B683" s="47" t="s">
        <v>204</v>
      </c>
      <c r="C683" s="34" t="s">
        <v>5411</v>
      </c>
      <c r="D683" s="34" t="s">
        <v>5412</v>
      </c>
      <c r="E683" s="34" t="s">
        <v>3592</v>
      </c>
      <c r="F683" s="34"/>
      <c r="G683" s="47" t="s">
        <v>64</v>
      </c>
      <c r="H683" s="48">
        <v>32.659999999999997</v>
      </c>
      <c r="I683" s="139">
        <v>0.25</v>
      </c>
      <c r="J683" s="136">
        <f t="shared" si="22"/>
        <v>24.494999999999997</v>
      </c>
    </row>
    <row r="684" spans="1:10" ht="15.75">
      <c r="A684" s="46">
        <f t="shared" si="21"/>
        <v>680</v>
      </c>
      <c r="B684" s="47" t="s">
        <v>204</v>
      </c>
      <c r="C684" s="34" t="s">
        <v>5413</v>
      </c>
      <c r="D684" s="34" t="s">
        <v>5414</v>
      </c>
      <c r="E684" s="34" t="s">
        <v>3592</v>
      </c>
      <c r="F684" s="34"/>
      <c r="G684" s="47" t="s">
        <v>64</v>
      </c>
      <c r="H684" s="48">
        <v>33.340000000000003</v>
      </c>
      <c r="I684" s="139">
        <v>0.25</v>
      </c>
      <c r="J684" s="136">
        <f t="shared" si="22"/>
        <v>25.005000000000003</v>
      </c>
    </row>
    <row r="685" spans="1:10" ht="15.75">
      <c r="A685" s="46">
        <f t="shared" si="21"/>
        <v>681</v>
      </c>
      <c r="B685" s="47" t="s">
        <v>204</v>
      </c>
      <c r="C685" s="34" t="s">
        <v>5415</v>
      </c>
      <c r="D685" s="34" t="s">
        <v>5416</v>
      </c>
      <c r="E685" s="34" t="s">
        <v>3592</v>
      </c>
      <c r="F685" s="34"/>
      <c r="G685" s="47" t="s">
        <v>64</v>
      </c>
      <c r="H685" s="48">
        <v>34.700000000000003</v>
      </c>
      <c r="I685" s="139">
        <v>0.25</v>
      </c>
      <c r="J685" s="136">
        <f t="shared" si="22"/>
        <v>26.025000000000002</v>
      </c>
    </row>
    <row r="686" spans="1:10" ht="15.75">
      <c r="A686" s="46">
        <f t="shared" si="21"/>
        <v>682</v>
      </c>
      <c r="B686" s="47" t="s">
        <v>204</v>
      </c>
      <c r="C686" s="34" t="s">
        <v>5417</v>
      </c>
      <c r="D686" s="34" t="s">
        <v>5418</v>
      </c>
      <c r="E686" s="34" t="s">
        <v>3592</v>
      </c>
      <c r="F686" s="34"/>
      <c r="G686" s="47" t="s">
        <v>64</v>
      </c>
      <c r="H686" s="48">
        <v>36.06</v>
      </c>
      <c r="I686" s="139">
        <v>0.25</v>
      </c>
      <c r="J686" s="136">
        <f t="shared" si="22"/>
        <v>27.045000000000002</v>
      </c>
    </row>
    <row r="687" spans="1:10" ht="15.75">
      <c r="A687" s="46">
        <f t="shared" si="21"/>
        <v>683</v>
      </c>
      <c r="B687" s="47" t="s">
        <v>204</v>
      </c>
      <c r="C687" s="34" t="s">
        <v>5419</v>
      </c>
      <c r="D687" s="34" t="s">
        <v>5420</v>
      </c>
      <c r="E687" s="34" t="s">
        <v>3592</v>
      </c>
      <c r="F687" s="34"/>
      <c r="G687" s="47" t="s">
        <v>64</v>
      </c>
      <c r="H687" s="48">
        <v>36.74</v>
      </c>
      <c r="I687" s="139">
        <v>0.25</v>
      </c>
      <c r="J687" s="136">
        <f t="shared" si="22"/>
        <v>27.555</v>
      </c>
    </row>
    <row r="688" spans="1:10" ht="15.75">
      <c r="A688" s="46">
        <f t="shared" si="21"/>
        <v>684</v>
      </c>
      <c r="B688" s="47" t="s">
        <v>204</v>
      </c>
      <c r="C688" s="34" t="s">
        <v>5421</v>
      </c>
      <c r="D688" s="34" t="s">
        <v>5422</v>
      </c>
      <c r="E688" s="34" t="s">
        <v>3592</v>
      </c>
      <c r="F688" s="34"/>
      <c r="G688" s="47" t="s">
        <v>64</v>
      </c>
      <c r="H688" s="48">
        <v>37.42</v>
      </c>
      <c r="I688" s="139">
        <v>0.25</v>
      </c>
      <c r="J688" s="136">
        <f t="shared" si="22"/>
        <v>28.065000000000001</v>
      </c>
    </row>
    <row r="689" spans="1:10" ht="15.75">
      <c r="A689" s="46">
        <f t="shared" si="21"/>
        <v>685</v>
      </c>
      <c r="B689" s="47" t="s">
        <v>204</v>
      </c>
      <c r="C689" s="34" t="s">
        <v>5423</v>
      </c>
      <c r="D689" s="34" t="s">
        <v>5424</v>
      </c>
      <c r="E689" s="34" t="s">
        <v>3592</v>
      </c>
      <c r="F689" s="34"/>
      <c r="G689" s="47" t="s">
        <v>64</v>
      </c>
      <c r="H689" s="48">
        <v>38.1</v>
      </c>
      <c r="I689" s="139">
        <v>0.25</v>
      </c>
      <c r="J689" s="136">
        <f t="shared" si="22"/>
        <v>28.575000000000003</v>
      </c>
    </row>
    <row r="690" spans="1:10" ht="15.75">
      <c r="A690" s="46">
        <f t="shared" si="21"/>
        <v>686</v>
      </c>
      <c r="B690" s="47" t="s">
        <v>204</v>
      </c>
      <c r="C690" s="34" t="s">
        <v>5425</v>
      </c>
      <c r="D690" s="34" t="s">
        <v>5426</v>
      </c>
      <c r="E690" s="34" t="s">
        <v>3592</v>
      </c>
      <c r="F690" s="34"/>
      <c r="G690" s="47" t="s">
        <v>64</v>
      </c>
      <c r="H690" s="48">
        <v>38.78</v>
      </c>
      <c r="I690" s="139">
        <v>0.25</v>
      </c>
      <c r="J690" s="136">
        <f t="shared" si="22"/>
        <v>29.085000000000001</v>
      </c>
    </row>
    <row r="691" spans="1:10" ht="15.75">
      <c r="A691" s="46">
        <f t="shared" si="21"/>
        <v>687</v>
      </c>
      <c r="B691" s="47" t="s">
        <v>204</v>
      </c>
      <c r="C691" s="34" t="s">
        <v>5427</v>
      </c>
      <c r="D691" s="34" t="s">
        <v>5428</v>
      </c>
      <c r="E691" s="34" t="s">
        <v>3592</v>
      </c>
      <c r="F691" s="34"/>
      <c r="G691" s="47" t="s">
        <v>64</v>
      </c>
      <c r="H691" s="48">
        <v>40.14</v>
      </c>
      <c r="I691" s="139">
        <v>0.25</v>
      </c>
      <c r="J691" s="136">
        <f t="shared" si="22"/>
        <v>30.105</v>
      </c>
    </row>
    <row r="692" spans="1:10" ht="15.75">
      <c r="A692" s="46">
        <f t="shared" si="21"/>
        <v>688</v>
      </c>
      <c r="B692" s="47" t="s">
        <v>204</v>
      </c>
      <c r="C692" s="34" t="s">
        <v>5429</v>
      </c>
      <c r="D692" s="34" t="s">
        <v>5430</v>
      </c>
      <c r="E692" s="34" t="s">
        <v>3592</v>
      </c>
      <c r="F692" s="34"/>
      <c r="G692" s="47" t="s">
        <v>64</v>
      </c>
      <c r="H692" s="48">
        <v>41.5</v>
      </c>
      <c r="I692" s="139">
        <v>0.25</v>
      </c>
      <c r="J692" s="136">
        <f t="shared" si="22"/>
        <v>31.125</v>
      </c>
    </row>
    <row r="693" spans="1:10" ht="15.75">
      <c r="A693" s="46">
        <f t="shared" si="21"/>
        <v>689</v>
      </c>
      <c r="B693" s="47" t="s">
        <v>204</v>
      </c>
      <c r="C693" s="34" t="s">
        <v>5431</v>
      </c>
      <c r="D693" s="34" t="s">
        <v>5432</v>
      </c>
      <c r="E693" s="34" t="s">
        <v>3592</v>
      </c>
      <c r="F693" s="34"/>
      <c r="G693" s="47" t="s">
        <v>64</v>
      </c>
      <c r="H693" s="48">
        <v>42.86</v>
      </c>
      <c r="I693" s="139">
        <v>0.25</v>
      </c>
      <c r="J693" s="136">
        <f t="shared" si="22"/>
        <v>32.144999999999996</v>
      </c>
    </row>
    <row r="694" spans="1:10" ht="15.75">
      <c r="A694" s="46">
        <f t="shared" si="21"/>
        <v>690</v>
      </c>
      <c r="B694" s="47" t="s">
        <v>204</v>
      </c>
      <c r="C694" s="34" t="s">
        <v>5433</v>
      </c>
      <c r="D694" s="34" t="s">
        <v>5434</v>
      </c>
      <c r="E694" s="34" t="s">
        <v>3592</v>
      </c>
      <c r="F694" s="34"/>
      <c r="G694" s="47" t="s">
        <v>64</v>
      </c>
      <c r="H694" s="48">
        <v>44.22</v>
      </c>
      <c r="I694" s="139">
        <v>0.25</v>
      </c>
      <c r="J694" s="136">
        <f t="shared" si="22"/>
        <v>33.164999999999999</v>
      </c>
    </row>
    <row r="695" spans="1:10" ht="15.75">
      <c r="A695" s="46">
        <f t="shared" si="21"/>
        <v>691</v>
      </c>
      <c r="B695" s="47" t="s">
        <v>204</v>
      </c>
      <c r="C695" s="34" t="s">
        <v>5435</v>
      </c>
      <c r="D695" s="34" t="s">
        <v>5436</v>
      </c>
      <c r="E695" s="34" t="s">
        <v>3592</v>
      </c>
      <c r="F695" s="34"/>
      <c r="G695" s="47" t="s">
        <v>64</v>
      </c>
      <c r="H695" s="48">
        <v>44.9</v>
      </c>
      <c r="I695" s="139">
        <v>0.25</v>
      </c>
      <c r="J695" s="136">
        <f t="shared" si="22"/>
        <v>33.674999999999997</v>
      </c>
    </row>
    <row r="696" spans="1:10" ht="15.75">
      <c r="A696" s="46">
        <f t="shared" si="21"/>
        <v>692</v>
      </c>
      <c r="B696" s="47" t="s">
        <v>204</v>
      </c>
      <c r="C696" s="34" t="s">
        <v>5437</v>
      </c>
      <c r="D696" s="34" t="s">
        <v>5438</v>
      </c>
      <c r="E696" s="34" t="s">
        <v>3592</v>
      </c>
      <c r="F696" s="34"/>
      <c r="G696" s="47" t="s">
        <v>64</v>
      </c>
      <c r="H696" s="48">
        <v>45.58</v>
      </c>
      <c r="I696" s="139">
        <v>0.25</v>
      </c>
      <c r="J696" s="136">
        <f t="shared" si="22"/>
        <v>34.185000000000002</v>
      </c>
    </row>
    <row r="697" spans="1:10" ht="15.75">
      <c r="A697" s="46">
        <f t="shared" si="21"/>
        <v>693</v>
      </c>
      <c r="B697" s="47" t="s">
        <v>204</v>
      </c>
      <c r="C697" s="34" t="s">
        <v>5439</v>
      </c>
      <c r="D697" s="34" t="s">
        <v>5440</v>
      </c>
      <c r="E697" s="34" t="s">
        <v>3592</v>
      </c>
      <c r="F697" s="34"/>
      <c r="G697" s="47" t="s">
        <v>64</v>
      </c>
      <c r="H697" s="48">
        <v>46.94</v>
      </c>
      <c r="I697" s="139">
        <v>0.25</v>
      </c>
      <c r="J697" s="136">
        <f t="shared" si="22"/>
        <v>35.204999999999998</v>
      </c>
    </row>
    <row r="698" spans="1:10" ht="15.75">
      <c r="A698" s="46">
        <f t="shared" si="21"/>
        <v>694</v>
      </c>
      <c r="B698" s="47" t="s">
        <v>204</v>
      </c>
      <c r="C698" s="34" t="s">
        <v>5441</v>
      </c>
      <c r="D698" s="34" t="s">
        <v>5442</v>
      </c>
      <c r="E698" s="34" t="s">
        <v>3592</v>
      </c>
      <c r="F698" s="34"/>
      <c r="G698" s="47" t="s">
        <v>64</v>
      </c>
      <c r="H698" s="48">
        <v>48.3</v>
      </c>
      <c r="I698" s="139">
        <v>0.25</v>
      </c>
      <c r="J698" s="136">
        <f t="shared" si="22"/>
        <v>36.224999999999994</v>
      </c>
    </row>
    <row r="699" spans="1:10" ht="15.75">
      <c r="A699" s="46">
        <f t="shared" si="21"/>
        <v>695</v>
      </c>
      <c r="B699" s="47" t="s">
        <v>204</v>
      </c>
      <c r="C699" s="34" t="s">
        <v>5443</v>
      </c>
      <c r="D699" s="34" t="s">
        <v>5444</v>
      </c>
      <c r="E699" s="34" t="s">
        <v>3592</v>
      </c>
      <c r="F699" s="34"/>
      <c r="G699" s="47" t="s">
        <v>64</v>
      </c>
      <c r="H699" s="48">
        <v>49.66</v>
      </c>
      <c r="I699" s="139">
        <v>0.25</v>
      </c>
      <c r="J699" s="136">
        <f t="shared" si="22"/>
        <v>37.244999999999997</v>
      </c>
    </row>
    <row r="700" spans="1:10" ht="15.75">
      <c r="A700" s="46">
        <f t="shared" si="21"/>
        <v>696</v>
      </c>
      <c r="B700" s="47" t="s">
        <v>204</v>
      </c>
      <c r="C700" s="34" t="s">
        <v>5445</v>
      </c>
      <c r="D700" s="34" t="s">
        <v>5446</v>
      </c>
      <c r="E700" s="34" t="s">
        <v>3592</v>
      </c>
      <c r="F700" s="34"/>
      <c r="G700" s="47" t="s">
        <v>64</v>
      </c>
      <c r="H700" s="48">
        <v>51.7</v>
      </c>
      <c r="I700" s="139">
        <v>0.25</v>
      </c>
      <c r="J700" s="136">
        <f t="shared" si="22"/>
        <v>38.775000000000006</v>
      </c>
    </row>
    <row r="701" spans="1:10" ht="15.75">
      <c r="A701" s="46">
        <f t="shared" si="21"/>
        <v>697</v>
      </c>
      <c r="B701" s="47" t="s">
        <v>204</v>
      </c>
      <c r="C701" s="34" t="s">
        <v>5447</v>
      </c>
      <c r="D701" s="34" t="s">
        <v>5448</v>
      </c>
      <c r="E701" s="34" t="s">
        <v>3592</v>
      </c>
      <c r="F701" s="34"/>
      <c r="G701" s="47" t="s">
        <v>64</v>
      </c>
      <c r="H701" s="48">
        <v>55.1</v>
      </c>
      <c r="I701" s="139">
        <v>0.25</v>
      </c>
      <c r="J701" s="136">
        <f t="shared" si="22"/>
        <v>41.325000000000003</v>
      </c>
    </row>
    <row r="702" spans="1:10" ht="15.75">
      <c r="A702" s="46">
        <f t="shared" si="21"/>
        <v>698</v>
      </c>
      <c r="B702" s="47" t="s">
        <v>204</v>
      </c>
      <c r="C702" s="34" t="s">
        <v>5449</v>
      </c>
      <c r="D702" s="34" t="s">
        <v>5450</v>
      </c>
      <c r="E702" s="34" t="s">
        <v>3592</v>
      </c>
      <c r="F702" s="34"/>
      <c r="G702" s="47" t="s">
        <v>64</v>
      </c>
      <c r="H702" s="48">
        <v>57.82</v>
      </c>
      <c r="I702" s="139">
        <v>0.25</v>
      </c>
      <c r="J702" s="136">
        <f t="shared" si="22"/>
        <v>43.365000000000002</v>
      </c>
    </row>
    <row r="703" spans="1:10" ht="15.75">
      <c r="A703" s="46">
        <f t="shared" si="21"/>
        <v>699</v>
      </c>
      <c r="B703" s="47" t="s">
        <v>204</v>
      </c>
      <c r="C703" s="34" t="s">
        <v>5451</v>
      </c>
      <c r="D703" s="34" t="s">
        <v>5452</v>
      </c>
      <c r="E703" s="34" t="s">
        <v>3592</v>
      </c>
      <c r="F703" s="34"/>
      <c r="G703" s="47" t="s">
        <v>64</v>
      </c>
      <c r="H703" s="48">
        <v>58.5</v>
      </c>
      <c r="I703" s="139">
        <v>0.25</v>
      </c>
      <c r="J703" s="136">
        <f t="shared" si="22"/>
        <v>43.875</v>
      </c>
    </row>
    <row r="704" spans="1:10" ht="15.75">
      <c r="A704" s="46">
        <f t="shared" si="21"/>
        <v>700</v>
      </c>
      <c r="B704" s="47" t="s">
        <v>204</v>
      </c>
      <c r="C704" s="34" t="s">
        <v>5453</v>
      </c>
      <c r="D704" s="34" t="s">
        <v>5454</v>
      </c>
      <c r="E704" s="34" t="s">
        <v>3592</v>
      </c>
      <c r="F704" s="34"/>
      <c r="G704" s="47" t="s">
        <v>64</v>
      </c>
      <c r="H704" s="48">
        <v>59.18</v>
      </c>
      <c r="I704" s="139">
        <v>0.25</v>
      </c>
      <c r="J704" s="136">
        <f t="shared" si="22"/>
        <v>44.384999999999998</v>
      </c>
    </row>
    <row r="705" spans="1:10" ht="15.75">
      <c r="A705" s="46">
        <f t="shared" si="21"/>
        <v>701</v>
      </c>
      <c r="B705" s="47" t="s">
        <v>204</v>
      </c>
      <c r="C705" s="34" t="s">
        <v>5455</v>
      </c>
      <c r="D705" s="34" t="s">
        <v>5456</v>
      </c>
      <c r="E705" s="34" t="s">
        <v>3592</v>
      </c>
      <c r="F705" s="34"/>
      <c r="G705" s="47" t="s">
        <v>64</v>
      </c>
      <c r="H705" s="48">
        <v>61.9</v>
      </c>
      <c r="I705" s="139">
        <v>0.25</v>
      </c>
      <c r="J705" s="136">
        <f t="shared" si="22"/>
        <v>46.424999999999997</v>
      </c>
    </row>
    <row r="706" spans="1:10" ht="15.75">
      <c r="A706" s="46">
        <f t="shared" si="21"/>
        <v>702</v>
      </c>
      <c r="B706" s="47" t="s">
        <v>204</v>
      </c>
      <c r="C706" s="34" t="s">
        <v>5457</v>
      </c>
      <c r="D706" s="34" t="s">
        <v>5458</v>
      </c>
      <c r="E706" s="34" t="s">
        <v>3592</v>
      </c>
      <c r="F706" s="34"/>
      <c r="G706" s="47" t="s">
        <v>64</v>
      </c>
      <c r="H706" s="48">
        <v>63.26</v>
      </c>
      <c r="I706" s="139">
        <v>0.25</v>
      </c>
      <c r="J706" s="136">
        <f t="shared" si="22"/>
        <v>47.445</v>
      </c>
    </row>
    <row r="707" spans="1:10" ht="15.75">
      <c r="A707" s="46">
        <f t="shared" si="21"/>
        <v>703</v>
      </c>
      <c r="B707" s="47" t="s">
        <v>204</v>
      </c>
      <c r="C707" s="34" t="s">
        <v>5459</v>
      </c>
      <c r="D707" s="34" t="s">
        <v>5460</v>
      </c>
      <c r="E707" s="34" t="s">
        <v>3592</v>
      </c>
      <c r="F707" s="34"/>
      <c r="G707" s="47" t="s">
        <v>64</v>
      </c>
      <c r="H707" s="48">
        <v>65.3</v>
      </c>
      <c r="I707" s="139">
        <v>0.25</v>
      </c>
      <c r="J707" s="136">
        <f t="shared" si="22"/>
        <v>48.974999999999994</v>
      </c>
    </row>
    <row r="708" spans="1:10" ht="15.75">
      <c r="A708" s="46">
        <f t="shared" si="21"/>
        <v>704</v>
      </c>
      <c r="B708" s="47" t="s">
        <v>204</v>
      </c>
      <c r="C708" s="34" t="s">
        <v>5461</v>
      </c>
      <c r="D708" s="34" t="s">
        <v>5462</v>
      </c>
      <c r="E708" s="34" t="s">
        <v>3592</v>
      </c>
      <c r="F708" s="34"/>
      <c r="G708" s="47" t="s">
        <v>64</v>
      </c>
      <c r="H708" s="48">
        <v>68.7</v>
      </c>
      <c r="I708" s="139">
        <v>0.25</v>
      </c>
      <c r="J708" s="136">
        <f t="shared" si="22"/>
        <v>51.525000000000006</v>
      </c>
    </row>
    <row r="709" spans="1:10" ht="15.75">
      <c r="A709" s="46">
        <f t="shared" si="21"/>
        <v>705</v>
      </c>
      <c r="B709" s="47" t="s">
        <v>204</v>
      </c>
      <c r="C709" s="34" t="s">
        <v>5463</v>
      </c>
      <c r="D709" s="34" t="s">
        <v>5464</v>
      </c>
      <c r="E709" s="34" t="s">
        <v>3592</v>
      </c>
      <c r="F709" s="34"/>
      <c r="G709" s="47" t="s">
        <v>64</v>
      </c>
      <c r="H709" s="48">
        <v>70.06</v>
      </c>
      <c r="I709" s="139">
        <v>0.25</v>
      </c>
      <c r="J709" s="136">
        <f t="shared" si="22"/>
        <v>52.545000000000002</v>
      </c>
    </row>
    <row r="710" spans="1:10" ht="15.75">
      <c r="A710" s="46">
        <f t="shared" si="21"/>
        <v>706</v>
      </c>
      <c r="B710" s="47" t="s">
        <v>204</v>
      </c>
      <c r="C710" s="34" t="s">
        <v>5465</v>
      </c>
      <c r="D710" s="34" t="s">
        <v>5466</v>
      </c>
      <c r="E710" s="34" t="s">
        <v>3592</v>
      </c>
      <c r="F710" s="34"/>
      <c r="G710" s="47" t="s">
        <v>64</v>
      </c>
      <c r="H710" s="48">
        <v>71.42</v>
      </c>
      <c r="I710" s="139">
        <v>0.25</v>
      </c>
      <c r="J710" s="136">
        <f t="shared" si="22"/>
        <v>53.564999999999998</v>
      </c>
    </row>
    <row r="711" spans="1:10" ht="15.75">
      <c r="A711" s="46">
        <f t="shared" ref="A711:A774" si="23">A710+1</f>
        <v>707</v>
      </c>
      <c r="B711" s="47" t="s">
        <v>204</v>
      </c>
      <c r="C711" s="34" t="s">
        <v>5467</v>
      </c>
      <c r="D711" s="34" t="s">
        <v>5468</v>
      </c>
      <c r="E711" s="34" t="s">
        <v>3592</v>
      </c>
      <c r="F711" s="34"/>
      <c r="G711" s="47" t="s">
        <v>64</v>
      </c>
      <c r="H711" s="48">
        <v>72.099999999999994</v>
      </c>
      <c r="I711" s="139">
        <v>0.25</v>
      </c>
      <c r="J711" s="136">
        <f t="shared" si="22"/>
        <v>54.074999999999996</v>
      </c>
    </row>
    <row r="712" spans="1:10" ht="15.75">
      <c r="A712" s="46">
        <f t="shared" si="23"/>
        <v>708</v>
      </c>
      <c r="B712" s="47" t="s">
        <v>204</v>
      </c>
      <c r="C712" s="34" t="s">
        <v>5469</v>
      </c>
      <c r="D712" s="34" t="s">
        <v>5470</v>
      </c>
      <c r="E712" s="34" t="s">
        <v>3592</v>
      </c>
      <c r="F712" s="34"/>
      <c r="G712" s="47" t="s">
        <v>64</v>
      </c>
      <c r="H712" s="48">
        <v>75.5</v>
      </c>
      <c r="I712" s="139">
        <v>0.25</v>
      </c>
      <c r="J712" s="136">
        <f t="shared" si="22"/>
        <v>56.625</v>
      </c>
    </row>
    <row r="713" spans="1:10" ht="15.75">
      <c r="A713" s="46">
        <f t="shared" si="23"/>
        <v>709</v>
      </c>
      <c r="B713" s="47" t="s">
        <v>204</v>
      </c>
      <c r="C713" s="34" t="s">
        <v>5471</v>
      </c>
      <c r="D713" s="34" t="s">
        <v>5472</v>
      </c>
      <c r="E713" s="34" t="s">
        <v>3592</v>
      </c>
      <c r="F713" s="34"/>
      <c r="G713" s="47" t="s">
        <v>64</v>
      </c>
      <c r="H713" s="48">
        <v>76.86</v>
      </c>
      <c r="I713" s="139">
        <v>0.25</v>
      </c>
      <c r="J713" s="136">
        <f t="shared" si="22"/>
        <v>57.644999999999996</v>
      </c>
    </row>
    <row r="714" spans="1:10" ht="15.75">
      <c r="A714" s="46">
        <f t="shared" si="23"/>
        <v>710</v>
      </c>
      <c r="B714" s="47" t="s">
        <v>204</v>
      </c>
      <c r="C714" s="34" t="s">
        <v>5473</v>
      </c>
      <c r="D714" s="34" t="s">
        <v>5474</v>
      </c>
      <c r="E714" s="34" t="s">
        <v>3592</v>
      </c>
      <c r="F714" s="34"/>
      <c r="G714" s="47" t="s">
        <v>64</v>
      </c>
      <c r="H714" s="48">
        <v>78.900000000000006</v>
      </c>
      <c r="I714" s="139">
        <v>0.25</v>
      </c>
      <c r="J714" s="136">
        <f t="shared" si="22"/>
        <v>59.175000000000004</v>
      </c>
    </row>
    <row r="715" spans="1:10" ht="15.75">
      <c r="A715" s="46">
        <f t="shared" si="23"/>
        <v>711</v>
      </c>
      <c r="B715" s="47" t="s">
        <v>204</v>
      </c>
      <c r="C715" s="34" t="s">
        <v>5475</v>
      </c>
      <c r="D715" s="34" t="s">
        <v>5476</v>
      </c>
      <c r="E715" s="34" t="s">
        <v>3592</v>
      </c>
      <c r="F715" s="34"/>
      <c r="G715" s="47" t="s">
        <v>64</v>
      </c>
      <c r="H715" s="48">
        <v>82.3</v>
      </c>
      <c r="I715" s="139">
        <v>0.25</v>
      </c>
      <c r="J715" s="136">
        <f t="shared" si="22"/>
        <v>61.724999999999994</v>
      </c>
    </row>
    <row r="716" spans="1:10" ht="15.75">
      <c r="A716" s="46">
        <f t="shared" si="23"/>
        <v>712</v>
      </c>
      <c r="B716" s="47" t="s">
        <v>204</v>
      </c>
      <c r="C716" s="34" t="s">
        <v>5477</v>
      </c>
      <c r="D716" s="34" t="s">
        <v>5478</v>
      </c>
      <c r="E716" s="34" t="s">
        <v>3592</v>
      </c>
      <c r="F716" s="34"/>
      <c r="G716" s="47" t="s">
        <v>64</v>
      </c>
      <c r="H716" s="48">
        <v>92.84</v>
      </c>
      <c r="I716" s="139">
        <v>0.25</v>
      </c>
      <c r="J716" s="136">
        <f t="shared" si="22"/>
        <v>69.63</v>
      </c>
    </row>
    <row r="717" spans="1:10" ht="15.75">
      <c r="A717" s="46">
        <f t="shared" si="23"/>
        <v>713</v>
      </c>
      <c r="B717" s="47" t="s">
        <v>204</v>
      </c>
      <c r="C717" s="34" t="s">
        <v>5479</v>
      </c>
      <c r="D717" s="34" t="s">
        <v>5480</v>
      </c>
      <c r="E717" s="34" t="s">
        <v>3592</v>
      </c>
      <c r="F717" s="34"/>
      <c r="G717" s="47" t="s">
        <v>64</v>
      </c>
      <c r="H717" s="48">
        <v>96.58</v>
      </c>
      <c r="I717" s="139">
        <v>0.25</v>
      </c>
      <c r="J717" s="136">
        <f t="shared" si="22"/>
        <v>72.435000000000002</v>
      </c>
    </row>
    <row r="718" spans="1:10" ht="15.75">
      <c r="A718" s="46">
        <f t="shared" si="23"/>
        <v>714</v>
      </c>
      <c r="B718" s="47" t="s">
        <v>204</v>
      </c>
      <c r="C718" s="34" t="s">
        <v>5481</v>
      </c>
      <c r="D718" s="34" t="s">
        <v>5482</v>
      </c>
      <c r="E718" s="34" t="s">
        <v>3592</v>
      </c>
      <c r="F718" s="34"/>
      <c r="G718" s="47" t="s">
        <v>64</v>
      </c>
      <c r="H718" s="48">
        <v>104.06</v>
      </c>
      <c r="I718" s="139">
        <v>0.25</v>
      </c>
      <c r="J718" s="136">
        <f t="shared" si="22"/>
        <v>78.045000000000002</v>
      </c>
    </row>
    <row r="719" spans="1:10" ht="15.75">
      <c r="A719" s="46">
        <f t="shared" si="23"/>
        <v>715</v>
      </c>
      <c r="B719" s="47" t="s">
        <v>204</v>
      </c>
      <c r="C719" s="34" t="s">
        <v>5483</v>
      </c>
      <c r="D719" s="34" t="s">
        <v>5484</v>
      </c>
      <c r="E719" s="34" t="s">
        <v>3592</v>
      </c>
      <c r="F719" s="34"/>
      <c r="G719" s="47" t="s">
        <v>64</v>
      </c>
      <c r="H719" s="48">
        <v>107.8</v>
      </c>
      <c r="I719" s="139">
        <v>0.25</v>
      </c>
      <c r="J719" s="136">
        <f t="shared" si="22"/>
        <v>80.849999999999994</v>
      </c>
    </row>
    <row r="720" spans="1:10" ht="15.75">
      <c r="A720" s="46">
        <f t="shared" si="23"/>
        <v>716</v>
      </c>
      <c r="B720" s="47" t="s">
        <v>204</v>
      </c>
      <c r="C720" s="34" t="s">
        <v>5485</v>
      </c>
      <c r="D720" s="34" t="s">
        <v>5486</v>
      </c>
      <c r="E720" s="34" t="s">
        <v>3592</v>
      </c>
      <c r="F720" s="34"/>
      <c r="G720" s="47" t="s">
        <v>64</v>
      </c>
      <c r="H720" s="48">
        <v>126.5</v>
      </c>
      <c r="I720" s="139">
        <v>0.25</v>
      </c>
      <c r="J720" s="136">
        <f t="shared" si="22"/>
        <v>94.875</v>
      </c>
    </row>
    <row r="721" spans="1:10" ht="15.75">
      <c r="A721" s="46">
        <f t="shared" si="23"/>
        <v>717</v>
      </c>
      <c r="B721" s="47" t="s">
        <v>204</v>
      </c>
      <c r="C721" s="34" t="s">
        <v>5487</v>
      </c>
      <c r="D721" s="34" t="s">
        <v>5488</v>
      </c>
      <c r="E721" s="34" t="s">
        <v>3592</v>
      </c>
      <c r="F721" s="34"/>
      <c r="G721" s="47" t="s">
        <v>64</v>
      </c>
      <c r="H721" s="48">
        <v>133.97999999999999</v>
      </c>
      <c r="I721" s="139">
        <v>0.25</v>
      </c>
      <c r="J721" s="136">
        <f t="shared" si="22"/>
        <v>100.48499999999999</v>
      </c>
    </row>
    <row r="722" spans="1:10" ht="15.75">
      <c r="A722" s="46">
        <f t="shared" si="23"/>
        <v>718</v>
      </c>
      <c r="B722" s="47" t="s">
        <v>204</v>
      </c>
      <c r="C722" s="34" t="s">
        <v>5489</v>
      </c>
      <c r="D722" s="34" t="s">
        <v>5490</v>
      </c>
      <c r="E722" s="34" t="s">
        <v>3592</v>
      </c>
      <c r="F722" s="34"/>
      <c r="G722" s="47" t="s">
        <v>64</v>
      </c>
      <c r="H722" s="48">
        <v>160.16</v>
      </c>
      <c r="I722" s="139">
        <v>0.25</v>
      </c>
      <c r="J722" s="136">
        <f t="shared" ref="J722:J785" si="24">H722*(1-I722)</f>
        <v>120.12</v>
      </c>
    </row>
    <row r="723" spans="1:10" ht="15.75">
      <c r="A723" s="46">
        <f t="shared" si="23"/>
        <v>719</v>
      </c>
      <c r="B723" s="47" t="s">
        <v>204</v>
      </c>
      <c r="C723" s="34" t="s">
        <v>5491</v>
      </c>
      <c r="D723" s="34" t="s">
        <v>5492</v>
      </c>
      <c r="E723" s="34" t="s">
        <v>3592</v>
      </c>
      <c r="F723" s="34"/>
      <c r="G723" s="47" t="s">
        <v>64</v>
      </c>
      <c r="H723" s="48">
        <v>163.9</v>
      </c>
      <c r="I723" s="139">
        <v>0.25</v>
      </c>
      <c r="J723" s="136">
        <f t="shared" si="24"/>
        <v>122.92500000000001</v>
      </c>
    </row>
    <row r="724" spans="1:10" ht="15.75">
      <c r="A724" s="46">
        <f t="shared" si="23"/>
        <v>720</v>
      </c>
      <c r="B724" s="47" t="s">
        <v>204</v>
      </c>
      <c r="C724" s="34" t="s">
        <v>5493</v>
      </c>
      <c r="D724" s="34" t="s">
        <v>5494</v>
      </c>
      <c r="E724" s="34" t="s">
        <v>3592</v>
      </c>
      <c r="F724" s="34"/>
      <c r="G724" s="47" t="s">
        <v>64</v>
      </c>
      <c r="H724" s="48">
        <v>186.34</v>
      </c>
      <c r="I724" s="139">
        <v>0.25</v>
      </c>
      <c r="J724" s="136">
        <f t="shared" si="24"/>
        <v>139.755</v>
      </c>
    </row>
    <row r="725" spans="1:10" ht="15.75">
      <c r="A725" s="46">
        <f t="shared" si="23"/>
        <v>721</v>
      </c>
      <c r="B725" s="47" t="s">
        <v>204</v>
      </c>
      <c r="C725" s="34" t="s">
        <v>5495</v>
      </c>
      <c r="D725" s="34" t="s">
        <v>5496</v>
      </c>
      <c r="E725" s="34" t="s">
        <v>3592</v>
      </c>
      <c r="F725" s="34"/>
      <c r="G725" s="47" t="s">
        <v>64</v>
      </c>
      <c r="H725" s="48">
        <v>213.71</v>
      </c>
      <c r="I725" s="139">
        <v>0.25</v>
      </c>
      <c r="J725" s="136">
        <f t="shared" si="24"/>
        <v>160.2825</v>
      </c>
    </row>
    <row r="726" spans="1:10" ht="15.75">
      <c r="A726" s="46">
        <f t="shared" si="23"/>
        <v>722</v>
      </c>
      <c r="B726" s="47" t="s">
        <v>204</v>
      </c>
      <c r="C726" s="34" t="s">
        <v>5497</v>
      </c>
      <c r="D726" s="34" t="s">
        <v>5498</v>
      </c>
      <c r="E726" s="34" t="s">
        <v>3592</v>
      </c>
      <c r="F726" s="34"/>
      <c r="G726" s="47" t="s">
        <v>64</v>
      </c>
      <c r="H726" s="48">
        <v>217.62</v>
      </c>
      <c r="I726" s="139">
        <v>0.25</v>
      </c>
      <c r="J726" s="136">
        <f t="shared" si="24"/>
        <v>163.215</v>
      </c>
    </row>
    <row r="727" spans="1:10" ht="15.75">
      <c r="A727" s="46">
        <f t="shared" si="23"/>
        <v>723</v>
      </c>
      <c r="B727" s="47" t="s">
        <v>204</v>
      </c>
      <c r="C727" s="34" t="s">
        <v>5499</v>
      </c>
      <c r="D727" s="34" t="s">
        <v>5500</v>
      </c>
      <c r="E727" s="34" t="s">
        <v>3592</v>
      </c>
      <c r="F727" s="34"/>
      <c r="G727" s="47" t="s">
        <v>64</v>
      </c>
      <c r="H727" s="48">
        <v>14.98</v>
      </c>
      <c r="I727" s="139">
        <v>0.25</v>
      </c>
      <c r="J727" s="136">
        <f t="shared" si="24"/>
        <v>11.234999999999999</v>
      </c>
    </row>
    <row r="728" spans="1:10" ht="15.75">
      <c r="A728" s="46">
        <f t="shared" si="23"/>
        <v>724</v>
      </c>
      <c r="B728" s="47" t="s">
        <v>204</v>
      </c>
      <c r="C728" s="34" t="s">
        <v>5501</v>
      </c>
      <c r="D728" s="34" t="s">
        <v>5502</v>
      </c>
      <c r="E728" s="34" t="s">
        <v>3592</v>
      </c>
      <c r="F728" s="34"/>
      <c r="G728" s="47" t="s">
        <v>64</v>
      </c>
      <c r="H728" s="48">
        <v>15.66</v>
      </c>
      <c r="I728" s="139">
        <v>0.25</v>
      </c>
      <c r="J728" s="136">
        <f t="shared" si="24"/>
        <v>11.745000000000001</v>
      </c>
    </row>
    <row r="729" spans="1:10" ht="15.75">
      <c r="A729" s="46">
        <f t="shared" si="23"/>
        <v>725</v>
      </c>
      <c r="B729" s="47" t="s">
        <v>204</v>
      </c>
      <c r="C729" s="34" t="s">
        <v>5503</v>
      </c>
      <c r="D729" s="34" t="s">
        <v>5504</v>
      </c>
      <c r="E729" s="34" t="s">
        <v>3592</v>
      </c>
      <c r="F729" s="34"/>
      <c r="G729" s="47" t="s">
        <v>64</v>
      </c>
      <c r="H729" s="48">
        <v>16.34</v>
      </c>
      <c r="I729" s="139">
        <v>0.25</v>
      </c>
      <c r="J729" s="136">
        <f t="shared" si="24"/>
        <v>12.254999999999999</v>
      </c>
    </row>
    <row r="730" spans="1:10" ht="15.75">
      <c r="A730" s="46">
        <f t="shared" si="23"/>
        <v>726</v>
      </c>
      <c r="B730" s="47" t="s">
        <v>204</v>
      </c>
      <c r="C730" s="34" t="s">
        <v>5505</v>
      </c>
      <c r="D730" s="34" t="s">
        <v>5506</v>
      </c>
      <c r="E730" s="34" t="s">
        <v>3592</v>
      </c>
      <c r="F730" s="34"/>
      <c r="G730" s="47" t="s">
        <v>64</v>
      </c>
      <c r="H730" s="48">
        <v>17.02</v>
      </c>
      <c r="I730" s="139">
        <v>0.25</v>
      </c>
      <c r="J730" s="136">
        <f t="shared" si="24"/>
        <v>12.765000000000001</v>
      </c>
    </row>
    <row r="731" spans="1:10" ht="15.75">
      <c r="A731" s="46">
        <f t="shared" si="23"/>
        <v>727</v>
      </c>
      <c r="B731" s="47" t="s">
        <v>204</v>
      </c>
      <c r="C731" s="34" t="s">
        <v>5507</v>
      </c>
      <c r="D731" s="34" t="s">
        <v>5508</v>
      </c>
      <c r="E731" s="34" t="s">
        <v>3592</v>
      </c>
      <c r="F731" s="34"/>
      <c r="G731" s="47" t="s">
        <v>64</v>
      </c>
      <c r="H731" s="48">
        <v>17.7</v>
      </c>
      <c r="I731" s="139">
        <v>0.25</v>
      </c>
      <c r="J731" s="136">
        <f t="shared" si="24"/>
        <v>13.274999999999999</v>
      </c>
    </row>
    <row r="732" spans="1:10" ht="15.75">
      <c r="A732" s="46">
        <f t="shared" si="23"/>
        <v>728</v>
      </c>
      <c r="B732" s="47" t="s">
        <v>204</v>
      </c>
      <c r="C732" s="34" t="s">
        <v>5509</v>
      </c>
      <c r="D732" s="34" t="s">
        <v>5510</v>
      </c>
      <c r="E732" s="34" t="s">
        <v>3592</v>
      </c>
      <c r="F732" s="34"/>
      <c r="G732" s="47" t="s">
        <v>64</v>
      </c>
      <c r="H732" s="48">
        <v>18.38</v>
      </c>
      <c r="I732" s="139">
        <v>0.25</v>
      </c>
      <c r="J732" s="136">
        <f t="shared" si="24"/>
        <v>13.785</v>
      </c>
    </row>
    <row r="733" spans="1:10" ht="15.75">
      <c r="A733" s="46">
        <f t="shared" si="23"/>
        <v>729</v>
      </c>
      <c r="B733" s="47" t="s">
        <v>204</v>
      </c>
      <c r="C733" s="34" t="s">
        <v>5511</v>
      </c>
      <c r="D733" s="34" t="s">
        <v>5512</v>
      </c>
      <c r="E733" s="34" t="s">
        <v>3592</v>
      </c>
      <c r="F733" s="34"/>
      <c r="G733" s="47" t="s">
        <v>64</v>
      </c>
      <c r="H733" s="48">
        <v>19.059999999999999</v>
      </c>
      <c r="I733" s="139">
        <v>0.25</v>
      </c>
      <c r="J733" s="136">
        <f t="shared" si="24"/>
        <v>14.294999999999998</v>
      </c>
    </row>
    <row r="734" spans="1:10" ht="15.75">
      <c r="A734" s="46">
        <f t="shared" si="23"/>
        <v>730</v>
      </c>
      <c r="B734" s="47" t="s">
        <v>204</v>
      </c>
      <c r="C734" s="34" t="s">
        <v>5513</v>
      </c>
      <c r="D734" s="34" t="s">
        <v>5514</v>
      </c>
      <c r="E734" s="34" t="s">
        <v>3592</v>
      </c>
      <c r="F734" s="34"/>
      <c r="G734" s="47" t="s">
        <v>64</v>
      </c>
      <c r="H734" s="48">
        <v>19.739999999999998</v>
      </c>
      <c r="I734" s="139">
        <v>0.25</v>
      </c>
      <c r="J734" s="136">
        <f t="shared" si="24"/>
        <v>14.805</v>
      </c>
    </row>
    <row r="735" spans="1:10" ht="15.75">
      <c r="A735" s="46">
        <f t="shared" si="23"/>
        <v>731</v>
      </c>
      <c r="B735" s="47" t="s">
        <v>204</v>
      </c>
      <c r="C735" s="34" t="s">
        <v>5515</v>
      </c>
      <c r="D735" s="34" t="s">
        <v>5516</v>
      </c>
      <c r="E735" s="34" t="s">
        <v>3592</v>
      </c>
      <c r="F735" s="34"/>
      <c r="G735" s="47" t="s">
        <v>64</v>
      </c>
      <c r="H735" s="48">
        <v>20.420000000000002</v>
      </c>
      <c r="I735" s="139">
        <v>0.25</v>
      </c>
      <c r="J735" s="136">
        <f t="shared" si="24"/>
        <v>15.315000000000001</v>
      </c>
    </row>
    <row r="736" spans="1:10" ht="15.75">
      <c r="A736" s="46">
        <f t="shared" si="23"/>
        <v>732</v>
      </c>
      <c r="B736" s="47" t="s">
        <v>204</v>
      </c>
      <c r="C736" s="34" t="s">
        <v>5517</v>
      </c>
      <c r="D736" s="34" t="s">
        <v>5518</v>
      </c>
      <c r="E736" s="34" t="s">
        <v>3592</v>
      </c>
      <c r="F736" s="34"/>
      <c r="G736" s="47" t="s">
        <v>64</v>
      </c>
      <c r="H736" s="48">
        <v>21.1</v>
      </c>
      <c r="I736" s="139">
        <v>0.25</v>
      </c>
      <c r="J736" s="136">
        <f t="shared" si="24"/>
        <v>15.825000000000001</v>
      </c>
    </row>
    <row r="737" spans="1:10" ht="15.75">
      <c r="A737" s="46">
        <f t="shared" si="23"/>
        <v>733</v>
      </c>
      <c r="B737" s="47" t="s">
        <v>204</v>
      </c>
      <c r="C737" s="34" t="s">
        <v>5519</v>
      </c>
      <c r="D737" s="34" t="s">
        <v>5520</v>
      </c>
      <c r="E737" s="34" t="s">
        <v>3592</v>
      </c>
      <c r="F737" s="34"/>
      <c r="G737" s="47" t="s">
        <v>64</v>
      </c>
      <c r="H737" s="48">
        <v>21.78</v>
      </c>
      <c r="I737" s="139">
        <v>0.25</v>
      </c>
      <c r="J737" s="136">
        <f t="shared" si="24"/>
        <v>16.335000000000001</v>
      </c>
    </row>
    <row r="738" spans="1:10" ht="15.75">
      <c r="A738" s="46">
        <f t="shared" si="23"/>
        <v>734</v>
      </c>
      <c r="B738" s="47" t="s">
        <v>204</v>
      </c>
      <c r="C738" s="34" t="s">
        <v>5521</v>
      </c>
      <c r="D738" s="34" t="s">
        <v>5522</v>
      </c>
      <c r="E738" s="34" t="s">
        <v>3592</v>
      </c>
      <c r="F738" s="34"/>
      <c r="G738" s="47" t="s">
        <v>64</v>
      </c>
      <c r="H738" s="48">
        <v>22.46</v>
      </c>
      <c r="I738" s="139">
        <v>0.25</v>
      </c>
      <c r="J738" s="136">
        <f t="shared" si="24"/>
        <v>16.844999999999999</v>
      </c>
    </row>
    <row r="739" spans="1:10" ht="15.75">
      <c r="A739" s="46">
        <f t="shared" si="23"/>
        <v>735</v>
      </c>
      <c r="B739" s="47" t="s">
        <v>204</v>
      </c>
      <c r="C739" s="34" t="s">
        <v>5523</v>
      </c>
      <c r="D739" s="34" t="s">
        <v>5524</v>
      </c>
      <c r="E739" s="34" t="s">
        <v>3592</v>
      </c>
      <c r="F739" s="34"/>
      <c r="G739" s="47" t="s">
        <v>64</v>
      </c>
      <c r="H739" s="48">
        <v>23.14</v>
      </c>
      <c r="I739" s="139">
        <v>0.25</v>
      </c>
      <c r="J739" s="136">
        <f t="shared" si="24"/>
        <v>17.355</v>
      </c>
    </row>
    <row r="740" spans="1:10" ht="15.75">
      <c r="A740" s="46">
        <f t="shared" si="23"/>
        <v>736</v>
      </c>
      <c r="B740" s="47" t="s">
        <v>204</v>
      </c>
      <c r="C740" s="34" t="s">
        <v>5525</v>
      </c>
      <c r="D740" s="34" t="s">
        <v>5526</v>
      </c>
      <c r="E740" s="34" t="s">
        <v>3592</v>
      </c>
      <c r="F740" s="34"/>
      <c r="G740" s="47" t="s">
        <v>64</v>
      </c>
      <c r="H740" s="48">
        <v>23.82</v>
      </c>
      <c r="I740" s="139">
        <v>0.25</v>
      </c>
      <c r="J740" s="136">
        <f t="shared" si="24"/>
        <v>17.865000000000002</v>
      </c>
    </row>
    <row r="741" spans="1:10" ht="15.75">
      <c r="A741" s="46">
        <f t="shared" si="23"/>
        <v>737</v>
      </c>
      <c r="B741" s="47" t="s">
        <v>204</v>
      </c>
      <c r="C741" s="34" t="s">
        <v>5527</v>
      </c>
      <c r="D741" s="34" t="s">
        <v>5528</v>
      </c>
      <c r="E741" s="34" t="s">
        <v>3592</v>
      </c>
      <c r="F741" s="34"/>
      <c r="G741" s="47" t="s">
        <v>64</v>
      </c>
      <c r="H741" s="48">
        <v>24.5</v>
      </c>
      <c r="I741" s="139">
        <v>0.25</v>
      </c>
      <c r="J741" s="136">
        <f t="shared" si="24"/>
        <v>18.375</v>
      </c>
    </row>
    <row r="742" spans="1:10" ht="15.75">
      <c r="A742" s="46">
        <f t="shared" si="23"/>
        <v>738</v>
      </c>
      <c r="B742" s="47" t="s">
        <v>204</v>
      </c>
      <c r="C742" s="34" t="s">
        <v>5529</v>
      </c>
      <c r="D742" s="34" t="s">
        <v>5530</v>
      </c>
      <c r="E742" s="34" t="s">
        <v>3592</v>
      </c>
      <c r="F742" s="34"/>
      <c r="G742" s="47" t="s">
        <v>64</v>
      </c>
      <c r="H742" s="48">
        <v>25.18</v>
      </c>
      <c r="I742" s="139">
        <v>0.25</v>
      </c>
      <c r="J742" s="136">
        <f t="shared" si="24"/>
        <v>18.884999999999998</v>
      </c>
    </row>
    <row r="743" spans="1:10" ht="15.75">
      <c r="A743" s="46">
        <f t="shared" si="23"/>
        <v>739</v>
      </c>
      <c r="B743" s="47" t="s">
        <v>204</v>
      </c>
      <c r="C743" s="34" t="s">
        <v>5531</v>
      </c>
      <c r="D743" s="34" t="s">
        <v>5532</v>
      </c>
      <c r="E743" s="34" t="s">
        <v>3592</v>
      </c>
      <c r="F743" s="34"/>
      <c r="G743" s="47" t="s">
        <v>64</v>
      </c>
      <c r="H743" s="48">
        <v>25.86</v>
      </c>
      <c r="I743" s="139">
        <v>0.25</v>
      </c>
      <c r="J743" s="136">
        <f t="shared" si="24"/>
        <v>19.395</v>
      </c>
    </row>
    <row r="744" spans="1:10" ht="15.75">
      <c r="A744" s="46">
        <f t="shared" si="23"/>
        <v>740</v>
      </c>
      <c r="B744" s="47" t="s">
        <v>204</v>
      </c>
      <c r="C744" s="34" t="s">
        <v>5533</v>
      </c>
      <c r="D744" s="34" t="s">
        <v>5534</v>
      </c>
      <c r="E744" s="34" t="s">
        <v>3592</v>
      </c>
      <c r="F744" s="34"/>
      <c r="G744" s="47" t="s">
        <v>64</v>
      </c>
      <c r="H744" s="48">
        <v>26.54</v>
      </c>
      <c r="I744" s="139">
        <v>0.25</v>
      </c>
      <c r="J744" s="136">
        <f t="shared" si="24"/>
        <v>19.905000000000001</v>
      </c>
    </row>
    <row r="745" spans="1:10" ht="15.75">
      <c r="A745" s="46">
        <f t="shared" si="23"/>
        <v>741</v>
      </c>
      <c r="B745" s="47" t="s">
        <v>204</v>
      </c>
      <c r="C745" s="34" t="s">
        <v>5535</v>
      </c>
      <c r="D745" s="34" t="s">
        <v>5536</v>
      </c>
      <c r="E745" s="34" t="s">
        <v>3592</v>
      </c>
      <c r="F745" s="34"/>
      <c r="G745" s="47" t="s">
        <v>64</v>
      </c>
      <c r="H745" s="48">
        <v>27.22</v>
      </c>
      <c r="I745" s="139">
        <v>0.25</v>
      </c>
      <c r="J745" s="136">
        <f t="shared" si="24"/>
        <v>20.414999999999999</v>
      </c>
    </row>
    <row r="746" spans="1:10" ht="15.75">
      <c r="A746" s="46">
        <f t="shared" si="23"/>
        <v>742</v>
      </c>
      <c r="B746" s="47" t="s">
        <v>204</v>
      </c>
      <c r="C746" s="34" t="s">
        <v>5537</v>
      </c>
      <c r="D746" s="34" t="s">
        <v>5538</v>
      </c>
      <c r="E746" s="34" t="s">
        <v>3592</v>
      </c>
      <c r="F746" s="34"/>
      <c r="G746" s="47" t="s">
        <v>64</v>
      </c>
      <c r="H746" s="48">
        <v>27.9</v>
      </c>
      <c r="I746" s="139">
        <v>0.25</v>
      </c>
      <c r="J746" s="136">
        <f t="shared" si="24"/>
        <v>20.924999999999997</v>
      </c>
    </row>
    <row r="747" spans="1:10" ht="15.75">
      <c r="A747" s="46">
        <f t="shared" si="23"/>
        <v>743</v>
      </c>
      <c r="B747" s="47" t="s">
        <v>204</v>
      </c>
      <c r="C747" s="34" t="s">
        <v>5539</v>
      </c>
      <c r="D747" s="34" t="s">
        <v>5540</v>
      </c>
      <c r="E747" s="34" t="s">
        <v>3592</v>
      </c>
      <c r="F747" s="34"/>
      <c r="G747" s="47" t="s">
        <v>64</v>
      </c>
      <c r="H747" s="48">
        <v>31.3</v>
      </c>
      <c r="I747" s="139">
        <v>0.25</v>
      </c>
      <c r="J747" s="136">
        <f t="shared" si="24"/>
        <v>23.475000000000001</v>
      </c>
    </row>
    <row r="748" spans="1:10" ht="15.75">
      <c r="A748" s="46">
        <f t="shared" si="23"/>
        <v>744</v>
      </c>
      <c r="B748" s="47" t="s">
        <v>204</v>
      </c>
      <c r="C748" s="34" t="s">
        <v>5541</v>
      </c>
      <c r="D748" s="34" t="s">
        <v>5542</v>
      </c>
      <c r="E748" s="34" t="s">
        <v>3592</v>
      </c>
      <c r="F748" s="34"/>
      <c r="G748" s="47" t="s">
        <v>64</v>
      </c>
      <c r="H748" s="48">
        <v>31.98</v>
      </c>
      <c r="I748" s="139">
        <v>0.25</v>
      </c>
      <c r="J748" s="136">
        <f t="shared" si="24"/>
        <v>23.984999999999999</v>
      </c>
    </row>
    <row r="749" spans="1:10" ht="15.75">
      <c r="A749" s="46">
        <f t="shared" si="23"/>
        <v>745</v>
      </c>
      <c r="B749" s="47" t="s">
        <v>204</v>
      </c>
      <c r="C749" s="34" t="s">
        <v>5543</v>
      </c>
      <c r="D749" s="34" t="s">
        <v>5544</v>
      </c>
      <c r="E749" s="34" t="s">
        <v>3592</v>
      </c>
      <c r="F749" s="34"/>
      <c r="G749" s="47" t="s">
        <v>64</v>
      </c>
      <c r="H749" s="48">
        <v>32.659999999999997</v>
      </c>
      <c r="I749" s="139">
        <v>0.25</v>
      </c>
      <c r="J749" s="136">
        <f t="shared" si="24"/>
        <v>24.494999999999997</v>
      </c>
    </row>
    <row r="750" spans="1:10" ht="15.75">
      <c r="A750" s="46">
        <f t="shared" si="23"/>
        <v>746</v>
      </c>
      <c r="B750" s="47" t="s">
        <v>204</v>
      </c>
      <c r="C750" s="34" t="s">
        <v>5545</v>
      </c>
      <c r="D750" s="34" t="s">
        <v>5546</v>
      </c>
      <c r="E750" s="34" t="s">
        <v>3592</v>
      </c>
      <c r="F750" s="34"/>
      <c r="G750" s="47" t="s">
        <v>64</v>
      </c>
      <c r="H750" s="48">
        <v>34.020000000000003</v>
      </c>
      <c r="I750" s="139">
        <v>0.25</v>
      </c>
      <c r="J750" s="136">
        <f t="shared" si="24"/>
        <v>25.515000000000001</v>
      </c>
    </row>
    <row r="751" spans="1:10" ht="15.75">
      <c r="A751" s="46">
        <f t="shared" si="23"/>
        <v>747</v>
      </c>
      <c r="B751" s="47" t="s">
        <v>204</v>
      </c>
      <c r="C751" s="34" t="s">
        <v>5547</v>
      </c>
      <c r="D751" s="34" t="s">
        <v>5548</v>
      </c>
      <c r="E751" s="34" t="s">
        <v>3592</v>
      </c>
      <c r="F751" s="34"/>
      <c r="G751" s="47" t="s">
        <v>64</v>
      </c>
      <c r="H751" s="48">
        <v>34.700000000000003</v>
      </c>
      <c r="I751" s="139">
        <v>0.25</v>
      </c>
      <c r="J751" s="136">
        <f t="shared" si="24"/>
        <v>26.025000000000002</v>
      </c>
    </row>
    <row r="752" spans="1:10" ht="15.75">
      <c r="A752" s="46">
        <f t="shared" si="23"/>
        <v>748</v>
      </c>
      <c r="B752" s="47" t="s">
        <v>204</v>
      </c>
      <c r="C752" s="34" t="s">
        <v>5549</v>
      </c>
      <c r="D752" s="34" t="s">
        <v>5550</v>
      </c>
      <c r="E752" s="34" t="s">
        <v>3592</v>
      </c>
      <c r="F752" s="34"/>
      <c r="G752" s="47" t="s">
        <v>64</v>
      </c>
      <c r="H752" s="48">
        <v>36.74</v>
      </c>
      <c r="I752" s="139">
        <v>0.25</v>
      </c>
      <c r="J752" s="136">
        <f t="shared" si="24"/>
        <v>27.555</v>
      </c>
    </row>
    <row r="753" spans="1:10" ht="15.75">
      <c r="A753" s="46">
        <f t="shared" si="23"/>
        <v>749</v>
      </c>
      <c r="B753" s="47" t="s">
        <v>204</v>
      </c>
      <c r="C753" s="34" t="s">
        <v>5551</v>
      </c>
      <c r="D753" s="34" t="s">
        <v>5552</v>
      </c>
      <c r="E753" s="34" t="s">
        <v>3592</v>
      </c>
      <c r="F753" s="34"/>
      <c r="G753" s="47" t="s">
        <v>64</v>
      </c>
      <c r="H753" s="48">
        <v>38.1</v>
      </c>
      <c r="I753" s="139">
        <v>0.25</v>
      </c>
      <c r="J753" s="136">
        <f t="shared" si="24"/>
        <v>28.575000000000003</v>
      </c>
    </row>
    <row r="754" spans="1:10" ht="15.75">
      <c r="A754" s="46">
        <f t="shared" si="23"/>
        <v>750</v>
      </c>
      <c r="B754" s="47" t="s">
        <v>204</v>
      </c>
      <c r="C754" s="34" t="s">
        <v>5553</v>
      </c>
      <c r="D754" s="34" t="s">
        <v>5554</v>
      </c>
      <c r="E754" s="34" t="s">
        <v>3592</v>
      </c>
      <c r="F754" s="34"/>
      <c r="G754" s="47" t="s">
        <v>64</v>
      </c>
      <c r="H754" s="48">
        <v>38.78</v>
      </c>
      <c r="I754" s="139">
        <v>0.25</v>
      </c>
      <c r="J754" s="136">
        <f t="shared" si="24"/>
        <v>29.085000000000001</v>
      </c>
    </row>
    <row r="755" spans="1:10" ht="15.75">
      <c r="A755" s="46">
        <f t="shared" si="23"/>
        <v>751</v>
      </c>
      <c r="B755" s="47" t="s">
        <v>204</v>
      </c>
      <c r="C755" s="34" t="s">
        <v>5555</v>
      </c>
      <c r="D755" s="34" t="s">
        <v>5556</v>
      </c>
      <c r="E755" s="34" t="s">
        <v>3592</v>
      </c>
      <c r="F755" s="34"/>
      <c r="G755" s="47" t="s">
        <v>64</v>
      </c>
      <c r="H755" s="48">
        <v>39.46</v>
      </c>
      <c r="I755" s="139">
        <v>0.25</v>
      </c>
      <c r="J755" s="136">
        <f t="shared" si="24"/>
        <v>29.594999999999999</v>
      </c>
    </row>
    <row r="756" spans="1:10" ht="15.75">
      <c r="A756" s="46">
        <f t="shared" si="23"/>
        <v>752</v>
      </c>
      <c r="B756" s="47" t="s">
        <v>204</v>
      </c>
      <c r="C756" s="34" t="s">
        <v>5557</v>
      </c>
      <c r="D756" s="34" t="s">
        <v>5558</v>
      </c>
      <c r="E756" s="34" t="s">
        <v>3592</v>
      </c>
      <c r="F756" s="34"/>
      <c r="G756" s="47" t="s">
        <v>64</v>
      </c>
      <c r="H756" s="48">
        <v>41.5</v>
      </c>
      <c r="I756" s="139">
        <v>0.25</v>
      </c>
      <c r="J756" s="136">
        <f t="shared" si="24"/>
        <v>31.125</v>
      </c>
    </row>
    <row r="757" spans="1:10" ht="15.75">
      <c r="A757" s="46">
        <f t="shared" si="23"/>
        <v>753</v>
      </c>
      <c r="B757" s="47" t="s">
        <v>204</v>
      </c>
      <c r="C757" s="34" t="s">
        <v>5559</v>
      </c>
      <c r="D757" s="34" t="s">
        <v>5560</v>
      </c>
      <c r="E757" s="34" t="s">
        <v>3592</v>
      </c>
      <c r="F757" s="34"/>
      <c r="G757" s="47" t="s">
        <v>64</v>
      </c>
      <c r="H757" s="48">
        <v>43.54</v>
      </c>
      <c r="I757" s="139">
        <v>0.25</v>
      </c>
      <c r="J757" s="136">
        <f t="shared" si="24"/>
        <v>32.655000000000001</v>
      </c>
    </row>
    <row r="758" spans="1:10" ht="15.75">
      <c r="A758" s="46">
        <f t="shared" si="23"/>
        <v>754</v>
      </c>
      <c r="B758" s="47" t="s">
        <v>204</v>
      </c>
      <c r="C758" s="34" t="s">
        <v>5561</v>
      </c>
      <c r="D758" s="34" t="s">
        <v>5562</v>
      </c>
      <c r="E758" s="34" t="s">
        <v>3592</v>
      </c>
      <c r="F758" s="34"/>
      <c r="G758" s="47" t="s">
        <v>64</v>
      </c>
      <c r="H758" s="48">
        <v>44.9</v>
      </c>
      <c r="I758" s="139">
        <v>0.25</v>
      </c>
      <c r="J758" s="136">
        <f t="shared" si="24"/>
        <v>33.674999999999997</v>
      </c>
    </row>
    <row r="759" spans="1:10" ht="15.75">
      <c r="A759" s="46">
        <f t="shared" si="23"/>
        <v>755</v>
      </c>
      <c r="B759" s="47" t="s">
        <v>204</v>
      </c>
      <c r="C759" s="34" t="s">
        <v>5563</v>
      </c>
      <c r="D759" s="34" t="s">
        <v>5564</v>
      </c>
      <c r="E759" s="34" t="s">
        <v>3592</v>
      </c>
      <c r="F759" s="34"/>
      <c r="G759" s="47" t="s">
        <v>64</v>
      </c>
      <c r="H759" s="48">
        <v>45.58</v>
      </c>
      <c r="I759" s="139">
        <v>0.25</v>
      </c>
      <c r="J759" s="136">
        <f t="shared" si="24"/>
        <v>34.185000000000002</v>
      </c>
    </row>
    <row r="760" spans="1:10" ht="15.75">
      <c r="A760" s="46">
        <f t="shared" si="23"/>
        <v>756</v>
      </c>
      <c r="B760" s="47" t="s">
        <v>204</v>
      </c>
      <c r="C760" s="34" t="s">
        <v>5565</v>
      </c>
      <c r="D760" s="34" t="s">
        <v>5566</v>
      </c>
      <c r="E760" s="34" t="s">
        <v>3592</v>
      </c>
      <c r="F760" s="34"/>
      <c r="G760" s="47" t="s">
        <v>64</v>
      </c>
      <c r="H760" s="48">
        <v>48.3</v>
      </c>
      <c r="I760" s="139">
        <v>0.25</v>
      </c>
      <c r="J760" s="136">
        <f t="shared" si="24"/>
        <v>36.224999999999994</v>
      </c>
    </row>
    <row r="761" spans="1:10" ht="15.75">
      <c r="A761" s="46">
        <f t="shared" si="23"/>
        <v>757</v>
      </c>
      <c r="B761" s="47" t="s">
        <v>204</v>
      </c>
      <c r="C761" s="34" t="s">
        <v>5567</v>
      </c>
      <c r="D761" s="34" t="s">
        <v>5568</v>
      </c>
      <c r="E761" s="34" t="s">
        <v>3592</v>
      </c>
      <c r="F761" s="34"/>
      <c r="G761" s="47" t="s">
        <v>64</v>
      </c>
      <c r="H761" s="48">
        <v>51.7</v>
      </c>
      <c r="I761" s="139">
        <v>0.25</v>
      </c>
      <c r="J761" s="136">
        <f t="shared" si="24"/>
        <v>38.775000000000006</v>
      </c>
    </row>
    <row r="762" spans="1:10" ht="15.75">
      <c r="A762" s="46">
        <f t="shared" si="23"/>
        <v>758</v>
      </c>
      <c r="B762" s="47" t="s">
        <v>204</v>
      </c>
      <c r="C762" s="34" t="s">
        <v>5569</v>
      </c>
      <c r="D762" s="34" t="s">
        <v>5570</v>
      </c>
      <c r="E762" s="34" t="s">
        <v>3592</v>
      </c>
      <c r="F762" s="34"/>
      <c r="G762" s="47" t="s">
        <v>64</v>
      </c>
      <c r="H762" s="48">
        <v>55.1</v>
      </c>
      <c r="I762" s="139">
        <v>0.25</v>
      </c>
      <c r="J762" s="136">
        <f t="shared" si="24"/>
        <v>41.325000000000003</v>
      </c>
    </row>
    <row r="763" spans="1:10" ht="15.75">
      <c r="A763" s="46">
        <f t="shared" si="23"/>
        <v>759</v>
      </c>
      <c r="B763" s="47" t="s">
        <v>204</v>
      </c>
      <c r="C763" s="34" t="s">
        <v>5571</v>
      </c>
      <c r="D763" s="34" t="s">
        <v>5572</v>
      </c>
      <c r="E763" s="34" t="s">
        <v>3592</v>
      </c>
      <c r="F763" s="34"/>
      <c r="G763" s="47" t="s">
        <v>64</v>
      </c>
      <c r="H763" s="48">
        <v>58.5</v>
      </c>
      <c r="I763" s="139">
        <v>0.25</v>
      </c>
      <c r="J763" s="136">
        <f t="shared" si="24"/>
        <v>43.875</v>
      </c>
    </row>
    <row r="764" spans="1:10" ht="15.75">
      <c r="A764" s="46">
        <f t="shared" si="23"/>
        <v>760</v>
      </c>
      <c r="B764" s="47" t="s">
        <v>204</v>
      </c>
      <c r="C764" s="34" t="s">
        <v>5573</v>
      </c>
      <c r="D764" s="34" t="s">
        <v>5574</v>
      </c>
      <c r="E764" s="34" t="s">
        <v>3592</v>
      </c>
      <c r="F764" s="34"/>
      <c r="G764" s="47" t="s">
        <v>64</v>
      </c>
      <c r="H764" s="48">
        <v>59.18</v>
      </c>
      <c r="I764" s="139">
        <v>0.25</v>
      </c>
      <c r="J764" s="136">
        <f t="shared" si="24"/>
        <v>44.384999999999998</v>
      </c>
    </row>
    <row r="765" spans="1:10" ht="15.75">
      <c r="A765" s="46">
        <f t="shared" si="23"/>
        <v>761</v>
      </c>
      <c r="B765" s="47" t="s">
        <v>204</v>
      </c>
      <c r="C765" s="34" t="s">
        <v>5575</v>
      </c>
      <c r="D765" s="34" t="s">
        <v>5576</v>
      </c>
      <c r="E765" s="34" t="s">
        <v>3592</v>
      </c>
      <c r="F765" s="34"/>
      <c r="G765" s="47" t="s">
        <v>64</v>
      </c>
      <c r="H765" s="48">
        <v>61.9</v>
      </c>
      <c r="I765" s="139">
        <v>0.25</v>
      </c>
      <c r="J765" s="136">
        <f t="shared" si="24"/>
        <v>46.424999999999997</v>
      </c>
    </row>
    <row r="766" spans="1:10" ht="15.75">
      <c r="A766" s="46">
        <f t="shared" si="23"/>
        <v>762</v>
      </c>
      <c r="B766" s="47" t="s">
        <v>204</v>
      </c>
      <c r="C766" s="34" t="s">
        <v>5577</v>
      </c>
      <c r="D766" s="34" t="s">
        <v>5578</v>
      </c>
      <c r="E766" s="34" t="s">
        <v>3592</v>
      </c>
      <c r="F766" s="34"/>
      <c r="G766" s="47" t="s">
        <v>64</v>
      </c>
      <c r="H766" s="48">
        <v>65.3</v>
      </c>
      <c r="I766" s="139">
        <v>0.25</v>
      </c>
      <c r="J766" s="136">
        <f t="shared" si="24"/>
        <v>48.974999999999994</v>
      </c>
    </row>
    <row r="767" spans="1:10" ht="15.75">
      <c r="A767" s="46">
        <f t="shared" si="23"/>
        <v>763</v>
      </c>
      <c r="B767" s="47" t="s">
        <v>204</v>
      </c>
      <c r="C767" s="34" t="s">
        <v>5579</v>
      </c>
      <c r="D767" s="34" t="s">
        <v>5580</v>
      </c>
      <c r="E767" s="34" t="s">
        <v>3592</v>
      </c>
      <c r="F767" s="34"/>
      <c r="G767" s="47" t="s">
        <v>64</v>
      </c>
      <c r="H767" s="48">
        <v>68.7</v>
      </c>
      <c r="I767" s="139">
        <v>0.25</v>
      </c>
      <c r="J767" s="136">
        <f t="shared" si="24"/>
        <v>51.525000000000006</v>
      </c>
    </row>
    <row r="768" spans="1:10" ht="15.75">
      <c r="A768" s="46">
        <f t="shared" si="23"/>
        <v>764</v>
      </c>
      <c r="B768" s="47" t="s">
        <v>204</v>
      </c>
      <c r="C768" s="34" t="s">
        <v>5581</v>
      </c>
      <c r="D768" s="34" t="s">
        <v>5582</v>
      </c>
      <c r="E768" s="34" t="s">
        <v>3592</v>
      </c>
      <c r="F768" s="34"/>
      <c r="G768" s="47" t="s">
        <v>64</v>
      </c>
      <c r="H768" s="48">
        <v>72.099999999999994</v>
      </c>
      <c r="I768" s="139">
        <v>0.25</v>
      </c>
      <c r="J768" s="136">
        <f t="shared" si="24"/>
        <v>54.074999999999996</v>
      </c>
    </row>
    <row r="769" spans="1:10" ht="15.75">
      <c r="A769" s="46">
        <f t="shared" si="23"/>
        <v>765</v>
      </c>
      <c r="B769" s="47" t="s">
        <v>204</v>
      </c>
      <c r="C769" s="34" t="s">
        <v>5583</v>
      </c>
      <c r="D769" s="34" t="s">
        <v>5584</v>
      </c>
      <c r="E769" s="34" t="s">
        <v>3592</v>
      </c>
      <c r="F769" s="34"/>
      <c r="G769" s="47" t="s">
        <v>64</v>
      </c>
      <c r="H769" s="48">
        <v>78.900000000000006</v>
      </c>
      <c r="I769" s="139">
        <v>0.25</v>
      </c>
      <c r="J769" s="136">
        <f t="shared" si="24"/>
        <v>59.175000000000004</v>
      </c>
    </row>
    <row r="770" spans="1:10" ht="15.75">
      <c r="A770" s="46">
        <f t="shared" si="23"/>
        <v>766</v>
      </c>
      <c r="B770" s="47" t="s">
        <v>204</v>
      </c>
      <c r="C770" s="34" t="s">
        <v>5585</v>
      </c>
      <c r="D770" s="34" t="s">
        <v>5586</v>
      </c>
      <c r="E770" s="34" t="s">
        <v>3592</v>
      </c>
      <c r="F770" s="34"/>
      <c r="G770" s="47" t="s">
        <v>64</v>
      </c>
      <c r="H770" s="48">
        <v>82.3</v>
      </c>
      <c r="I770" s="139">
        <v>0.25</v>
      </c>
      <c r="J770" s="136">
        <f t="shared" si="24"/>
        <v>61.724999999999994</v>
      </c>
    </row>
    <row r="771" spans="1:10" ht="15.75">
      <c r="A771" s="46">
        <f t="shared" si="23"/>
        <v>767</v>
      </c>
      <c r="B771" s="47" t="s">
        <v>204</v>
      </c>
      <c r="C771" s="34" t="s">
        <v>5587</v>
      </c>
      <c r="D771" s="34" t="s">
        <v>5588</v>
      </c>
      <c r="E771" s="34" t="s">
        <v>3592</v>
      </c>
      <c r="F771" s="34"/>
      <c r="G771" s="47" t="s">
        <v>64</v>
      </c>
      <c r="H771" s="48">
        <v>92.84</v>
      </c>
      <c r="I771" s="139">
        <v>0.25</v>
      </c>
      <c r="J771" s="136">
        <f t="shared" si="24"/>
        <v>69.63</v>
      </c>
    </row>
    <row r="772" spans="1:10" ht="15.75">
      <c r="A772" s="46">
        <f t="shared" si="23"/>
        <v>768</v>
      </c>
      <c r="B772" s="47" t="s">
        <v>204</v>
      </c>
      <c r="C772" s="34" t="s">
        <v>5589</v>
      </c>
      <c r="D772" s="34" t="s">
        <v>5590</v>
      </c>
      <c r="E772" s="34" t="s">
        <v>3592</v>
      </c>
      <c r="F772" s="34"/>
      <c r="G772" s="47" t="s">
        <v>64</v>
      </c>
      <c r="H772" s="48">
        <v>100.32</v>
      </c>
      <c r="I772" s="139">
        <v>0.25</v>
      </c>
      <c r="J772" s="136">
        <f t="shared" si="24"/>
        <v>75.239999999999995</v>
      </c>
    </row>
    <row r="773" spans="1:10" ht="15.75">
      <c r="A773" s="46">
        <f t="shared" si="23"/>
        <v>769</v>
      </c>
      <c r="B773" s="47" t="s">
        <v>204</v>
      </c>
      <c r="C773" s="34" t="s">
        <v>5591</v>
      </c>
      <c r="D773" s="34" t="s">
        <v>5592</v>
      </c>
      <c r="E773" s="34" t="s">
        <v>3592</v>
      </c>
      <c r="F773" s="34"/>
      <c r="G773" s="47" t="s">
        <v>64</v>
      </c>
      <c r="H773" s="48">
        <v>107.8</v>
      </c>
      <c r="I773" s="139">
        <v>0.25</v>
      </c>
      <c r="J773" s="136">
        <f t="shared" si="24"/>
        <v>80.849999999999994</v>
      </c>
    </row>
    <row r="774" spans="1:10" ht="15.75">
      <c r="A774" s="46">
        <f t="shared" si="23"/>
        <v>770</v>
      </c>
      <c r="B774" s="47" t="s">
        <v>204</v>
      </c>
      <c r="C774" s="34" t="s">
        <v>5593</v>
      </c>
      <c r="D774" s="34" t="s">
        <v>5594</v>
      </c>
      <c r="E774" s="34" t="s">
        <v>3592</v>
      </c>
      <c r="F774" s="34"/>
      <c r="G774" s="47" t="s">
        <v>64</v>
      </c>
      <c r="H774" s="48">
        <v>115.28</v>
      </c>
      <c r="I774" s="139">
        <v>0.25</v>
      </c>
      <c r="J774" s="136">
        <f t="shared" si="24"/>
        <v>86.460000000000008</v>
      </c>
    </row>
    <row r="775" spans="1:10" ht="15.75">
      <c r="A775" s="46">
        <f t="shared" ref="A775:A838" si="25">A774+1</f>
        <v>771</v>
      </c>
      <c r="B775" s="47" t="s">
        <v>204</v>
      </c>
      <c r="C775" s="34" t="s">
        <v>5595</v>
      </c>
      <c r="D775" s="34" t="s">
        <v>5596</v>
      </c>
      <c r="E775" s="34" t="s">
        <v>3592</v>
      </c>
      <c r="F775" s="34"/>
      <c r="G775" s="47" t="s">
        <v>64</v>
      </c>
      <c r="H775" s="48">
        <v>122.76</v>
      </c>
      <c r="I775" s="139">
        <v>0.25</v>
      </c>
      <c r="J775" s="136">
        <f t="shared" si="24"/>
        <v>92.070000000000007</v>
      </c>
    </row>
    <row r="776" spans="1:10" ht="15.75">
      <c r="A776" s="46">
        <f t="shared" si="25"/>
        <v>772</v>
      </c>
      <c r="B776" s="47" t="s">
        <v>204</v>
      </c>
      <c r="C776" s="34" t="s">
        <v>5597</v>
      </c>
      <c r="D776" s="34" t="s">
        <v>5598</v>
      </c>
      <c r="E776" s="34" t="s">
        <v>3592</v>
      </c>
      <c r="F776" s="34"/>
      <c r="G776" s="47" t="s">
        <v>64</v>
      </c>
      <c r="H776" s="48">
        <v>20.283999999999999</v>
      </c>
      <c r="I776" s="139">
        <v>0.25</v>
      </c>
      <c r="J776" s="136">
        <f t="shared" si="24"/>
        <v>15.212999999999999</v>
      </c>
    </row>
    <row r="777" spans="1:10" ht="15.75">
      <c r="A777" s="46">
        <f t="shared" si="25"/>
        <v>773</v>
      </c>
      <c r="B777" s="47" t="s">
        <v>204</v>
      </c>
      <c r="C777" s="34" t="s">
        <v>5599</v>
      </c>
      <c r="D777" s="34" t="s">
        <v>5600</v>
      </c>
      <c r="E777" s="34" t="s">
        <v>3592</v>
      </c>
      <c r="F777" s="34"/>
      <c r="G777" s="47" t="s">
        <v>64</v>
      </c>
      <c r="H777" s="48">
        <v>24.771999999999998</v>
      </c>
      <c r="I777" s="139">
        <v>0.25</v>
      </c>
      <c r="J777" s="136">
        <f t="shared" si="24"/>
        <v>18.579000000000001</v>
      </c>
    </row>
    <row r="778" spans="1:10" ht="15.75">
      <c r="A778" s="46">
        <f t="shared" si="25"/>
        <v>774</v>
      </c>
      <c r="B778" s="47" t="s">
        <v>204</v>
      </c>
      <c r="C778" s="34" t="s">
        <v>5601</v>
      </c>
      <c r="D778" s="34" t="s">
        <v>5602</v>
      </c>
      <c r="E778" s="34" t="s">
        <v>3592</v>
      </c>
      <c r="F778" s="34"/>
      <c r="G778" s="47" t="s">
        <v>64</v>
      </c>
      <c r="H778" s="48">
        <v>29.26</v>
      </c>
      <c r="I778" s="139">
        <v>0.25</v>
      </c>
      <c r="J778" s="136">
        <f t="shared" si="24"/>
        <v>21.945</v>
      </c>
    </row>
    <row r="779" spans="1:10" ht="15.75">
      <c r="A779" s="46">
        <f t="shared" si="25"/>
        <v>775</v>
      </c>
      <c r="B779" s="47" t="s">
        <v>204</v>
      </c>
      <c r="C779" s="34" t="s">
        <v>5603</v>
      </c>
      <c r="D779" s="34" t="s">
        <v>5604</v>
      </c>
      <c r="E779" s="34" t="s">
        <v>3592</v>
      </c>
      <c r="F779" s="34"/>
      <c r="G779" s="47" t="s">
        <v>64</v>
      </c>
      <c r="H779" s="48">
        <v>36.74</v>
      </c>
      <c r="I779" s="139">
        <v>0.25</v>
      </c>
      <c r="J779" s="136">
        <f t="shared" si="24"/>
        <v>27.555</v>
      </c>
    </row>
    <row r="780" spans="1:10" ht="15.75">
      <c r="A780" s="46">
        <f t="shared" si="25"/>
        <v>776</v>
      </c>
      <c r="B780" s="47" t="s">
        <v>204</v>
      </c>
      <c r="C780" s="34" t="s">
        <v>5605</v>
      </c>
      <c r="D780" s="34" t="s">
        <v>5606</v>
      </c>
      <c r="E780" s="34" t="s">
        <v>3592</v>
      </c>
      <c r="F780" s="34"/>
      <c r="G780" s="47" t="s">
        <v>64</v>
      </c>
      <c r="H780" s="48">
        <v>39.731999999999999</v>
      </c>
      <c r="I780" s="139">
        <v>0.25</v>
      </c>
      <c r="J780" s="136">
        <f t="shared" si="24"/>
        <v>29.798999999999999</v>
      </c>
    </row>
    <row r="781" spans="1:10" ht="15.75">
      <c r="A781" s="46">
        <f t="shared" si="25"/>
        <v>777</v>
      </c>
      <c r="B781" s="47" t="s">
        <v>204</v>
      </c>
      <c r="C781" s="34" t="s">
        <v>5607</v>
      </c>
      <c r="D781" s="34" t="s">
        <v>5608</v>
      </c>
      <c r="E781" s="34" t="s">
        <v>3592</v>
      </c>
      <c r="F781" s="34"/>
      <c r="G781" s="47" t="s">
        <v>64</v>
      </c>
      <c r="H781" s="48">
        <v>45.716000000000001</v>
      </c>
      <c r="I781" s="139">
        <v>0.25</v>
      </c>
      <c r="J781" s="136">
        <f t="shared" si="24"/>
        <v>34.286999999999999</v>
      </c>
    </row>
    <row r="782" spans="1:10" ht="15.75">
      <c r="A782" s="46">
        <f t="shared" si="25"/>
        <v>778</v>
      </c>
      <c r="B782" s="47" t="s">
        <v>204</v>
      </c>
      <c r="C782" s="34" t="s">
        <v>5609</v>
      </c>
      <c r="D782" s="34" t="s">
        <v>5610</v>
      </c>
      <c r="E782" s="34" t="s">
        <v>3592</v>
      </c>
      <c r="F782" s="34"/>
      <c r="G782" s="47" t="s">
        <v>64</v>
      </c>
      <c r="H782" s="48">
        <v>51.7</v>
      </c>
      <c r="I782" s="139">
        <v>0.25</v>
      </c>
      <c r="J782" s="136">
        <f t="shared" si="24"/>
        <v>38.775000000000006</v>
      </c>
    </row>
    <row r="783" spans="1:10" ht="15.75">
      <c r="A783" s="46">
        <f t="shared" si="25"/>
        <v>779</v>
      </c>
      <c r="B783" s="47" t="s">
        <v>204</v>
      </c>
      <c r="C783" s="34" t="s">
        <v>5611</v>
      </c>
      <c r="D783" s="34" t="s">
        <v>5612</v>
      </c>
      <c r="E783" s="34" t="s">
        <v>3592</v>
      </c>
      <c r="F783" s="34"/>
      <c r="G783" s="47" t="s">
        <v>64</v>
      </c>
      <c r="H783" s="48">
        <v>74.14</v>
      </c>
      <c r="I783" s="139">
        <v>0.25</v>
      </c>
      <c r="J783" s="136">
        <f t="shared" si="24"/>
        <v>55.605000000000004</v>
      </c>
    </row>
    <row r="784" spans="1:10" ht="15.75">
      <c r="A784" s="46">
        <f t="shared" si="25"/>
        <v>780</v>
      </c>
      <c r="B784" s="47" t="s">
        <v>204</v>
      </c>
      <c r="C784" s="34" t="s">
        <v>5613</v>
      </c>
      <c r="D784" s="34" t="s">
        <v>5614</v>
      </c>
      <c r="E784" s="34" t="s">
        <v>3592</v>
      </c>
      <c r="F784" s="34"/>
      <c r="G784" s="47" t="s">
        <v>64</v>
      </c>
      <c r="H784" s="48">
        <v>89.1</v>
      </c>
      <c r="I784" s="139">
        <v>0.25</v>
      </c>
      <c r="J784" s="136">
        <f t="shared" si="24"/>
        <v>66.824999999999989</v>
      </c>
    </row>
    <row r="785" spans="1:10" ht="15.75">
      <c r="A785" s="46">
        <f t="shared" si="25"/>
        <v>781</v>
      </c>
      <c r="B785" s="47" t="s">
        <v>204</v>
      </c>
      <c r="C785" s="34" t="s">
        <v>5615</v>
      </c>
      <c r="D785" s="34" t="s">
        <v>5616</v>
      </c>
      <c r="E785" s="34" t="s">
        <v>3592</v>
      </c>
      <c r="F785" s="34"/>
      <c r="G785" s="47" t="s">
        <v>64</v>
      </c>
      <c r="H785" s="48">
        <v>15.795999999999999</v>
      </c>
      <c r="I785" s="139">
        <v>0.25</v>
      </c>
      <c r="J785" s="136">
        <f t="shared" si="24"/>
        <v>11.847</v>
      </c>
    </row>
    <row r="786" spans="1:10" ht="15.75">
      <c r="A786" s="46">
        <f t="shared" si="25"/>
        <v>782</v>
      </c>
      <c r="B786" s="47" t="s">
        <v>204</v>
      </c>
      <c r="C786" s="34" t="s">
        <v>5617</v>
      </c>
      <c r="D786" s="34" t="s">
        <v>5618</v>
      </c>
      <c r="E786" s="34" t="s">
        <v>3592</v>
      </c>
      <c r="F786" s="34"/>
      <c r="G786" s="47" t="s">
        <v>64</v>
      </c>
      <c r="H786" s="48">
        <v>21.78</v>
      </c>
      <c r="I786" s="139">
        <v>0.25</v>
      </c>
      <c r="J786" s="136">
        <f t="shared" ref="J786:J849" si="26">H786*(1-I786)</f>
        <v>16.335000000000001</v>
      </c>
    </row>
    <row r="787" spans="1:10" ht="15.75">
      <c r="A787" s="46">
        <f t="shared" si="25"/>
        <v>783</v>
      </c>
      <c r="B787" s="47" t="s">
        <v>204</v>
      </c>
      <c r="C787" s="34" t="s">
        <v>5619</v>
      </c>
      <c r="D787" s="34" t="s">
        <v>5620</v>
      </c>
      <c r="E787" s="34" t="s">
        <v>3592</v>
      </c>
      <c r="F787" s="34"/>
      <c r="G787" s="47" t="s">
        <v>64</v>
      </c>
      <c r="H787" s="48">
        <v>29.26</v>
      </c>
      <c r="I787" s="139">
        <v>0.25</v>
      </c>
      <c r="J787" s="136">
        <f t="shared" si="26"/>
        <v>21.945</v>
      </c>
    </row>
    <row r="788" spans="1:10" ht="15.75">
      <c r="A788" s="46">
        <f t="shared" si="25"/>
        <v>784</v>
      </c>
      <c r="B788" s="47" t="s">
        <v>204</v>
      </c>
      <c r="C788" s="34" t="s">
        <v>5621</v>
      </c>
      <c r="D788" s="34" t="s">
        <v>5622</v>
      </c>
      <c r="E788" s="34" t="s">
        <v>3592</v>
      </c>
      <c r="F788" s="34"/>
      <c r="G788" s="47" t="s">
        <v>64</v>
      </c>
      <c r="H788" s="48">
        <v>36.74</v>
      </c>
      <c r="I788" s="139">
        <v>0.25</v>
      </c>
      <c r="J788" s="136">
        <f t="shared" si="26"/>
        <v>27.555</v>
      </c>
    </row>
    <row r="789" spans="1:10" ht="15.75">
      <c r="A789" s="46">
        <f t="shared" si="25"/>
        <v>785</v>
      </c>
      <c r="B789" s="47" t="s">
        <v>204</v>
      </c>
      <c r="C789" s="34" t="s">
        <v>5623</v>
      </c>
      <c r="D789" s="34" t="s">
        <v>5624</v>
      </c>
      <c r="E789" s="34" t="s">
        <v>3592</v>
      </c>
      <c r="F789" s="34"/>
      <c r="G789" s="47" t="s">
        <v>64</v>
      </c>
      <c r="H789" s="48">
        <v>24.771999999999998</v>
      </c>
      <c r="I789" s="139">
        <v>0.25</v>
      </c>
      <c r="J789" s="136">
        <f t="shared" si="26"/>
        <v>18.579000000000001</v>
      </c>
    </row>
    <row r="790" spans="1:10" ht="15.75">
      <c r="A790" s="46">
        <f t="shared" si="25"/>
        <v>786</v>
      </c>
      <c r="B790" s="47" t="s">
        <v>204</v>
      </c>
      <c r="C790" s="34" t="s">
        <v>5625</v>
      </c>
      <c r="D790" s="34" t="s">
        <v>5626</v>
      </c>
      <c r="E790" s="34" t="s">
        <v>3592</v>
      </c>
      <c r="F790" s="34"/>
      <c r="G790" s="47" t="s">
        <v>64</v>
      </c>
      <c r="H790" s="48">
        <v>29.26</v>
      </c>
      <c r="I790" s="139">
        <v>0.25</v>
      </c>
      <c r="J790" s="136">
        <f t="shared" si="26"/>
        <v>21.945</v>
      </c>
    </row>
    <row r="791" spans="1:10" ht="15.75">
      <c r="A791" s="46">
        <f t="shared" si="25"/>
        <v>787</v>
      </c>
      <c r="B791" s="47" t="s">
        <v>204</v>
      </c>
      <c r="C791" s="34" t="s">
        <v>5627</v>
      </c>
      <c r="D791" s="34" t="s">
        <v>5628</v>
      </c>
      <c r="E791" s="34" t="s">
        <v>3592</v>
      </c>
      <c r="F791" s="34"/>
      <c r="G791" s="47" t="s">
        <v>64</v>
      </c>
      <c r="H791" s="48">
        <v>36.74</v>
      </c>
      <c r="I791" s="139">
        <v>0.25</v>
      </c>
      <c r="J791" s="136">
        <f t="shared" si="26"/>
        <v>27.555</v>
      </c>
    </row>
    <row r="792" spans="1:10" ht="15.75">
      <c r="A792" s="46">
        <f t="shared" si="25"/>
        <v>788</v>
      </c>
      <c r="B792" s="47" t="s">
        <v>204</v>
      </c>
      <c r="C792" s="34" t="s">
        <v>5629</v>
      </c>
      <c r="D792" s="34" t="s">
        <v>5630</v>
      </c>
      <c r="E792" s="34" t="s">
        <v>3592</v>
      </c>
      <c r="F792" s="34"/>
      <c r="G792" s="47" t="s">
        <v>64</v>
      </c>
      <c r="H792" s="48">
        <v>44.22</v>
      </c>
      <c r="I792" s="139">
        <v>0.25</v>
      </c>
      <c r="J792" s="136">
        <f t="shared" si="26"/>
        <v>33.164999999999999</v>
      </c>
    </row>
    <row r="793" spans="1:10" ht="15.75">
      <c r="A793" s="46">
        <f t="shared" si="25"/>
        <v>789</v>
      </c>
      <c r="B793" s="47" t="s">
        <v>204</v>
      </c>
      <c r="C793" s="34" t="s">
        <v>5631</v>
      </c>
      <c r="D793" s="34" t="s">
        <v>5632</v>
      </c>
      <c r="E793" s="34" t="s">
        <v>3592</v>
      </c>
      <c r="F793" s="34"/>
      <c r="G793" s="47" t="s">
        <v>64</v>
      </c>
      <c r="H793" s="48">
        <v>51.7</v>
      </c>
      <c r="I793" s="139">
        <v>0.25</v>
      </c>
      <c r="J793" s="136">
        <f t="shared" si="26"/>
        <v>38.775000000000006</v>
      </c>
    </row>
    <row r="794" spans="1:10" ht="15.75">
      <c r="A794" s="46">
        <f t="shared" si="25"/>
        <v>790</v>
      </c>
      <c r="B794" s="47" t="s">
        <v>204</v>
      </c>
      <c r="C794" s="34" t="s">
        <v>5633</v>
      </c>
      <c r="D794" s="34" t="s">
        <v>5634</v>
      </c>
      <c r="E794" s="34" t="s">
        <v>3592</v>
      </c>
      <c r="F794" s="34"/>
      <c r="G794" s="47" t="s">
        <v>64</v>
      </c>
      <c r="H794" s="48">
        <v>59.18</v>
      </c>
      <c r="I794" s="139">
        <v>0.25</v>
      </c>
      <c r="J794" s="136">
        <f t="shared" si="26"/>
        <v>44.384999999999998</v>
      </c>
    </row>
    <row r="795" spans="1:10" ht="15.75">
      <c r="A795" s="46">
        <f t="shared" si="25"/>
        <v>791</v>
      </c>
      <c r="B795" s="47" t="s">
        <v>204</v>
      </c>
      <c r="C795" s="34" t="s">
        <v>5635</v>
      </c>
      <c r="D795" s="34" t="s">
        <v>5636</v>
      </c>
      <c r="E795" s="34" t="s">
        <v>3592</v>
      </c>
      <c r="F795" s="34"/>
      <c r="G795" s="47" t="s">
        <v>64</v>
      </c>
      <c r="H795" s="48">
        <v>15.795999999999999</v>
      </c>
      <c r="I795" s="139">
        <v>0.25</v>
      </c>
      <c r="J795" s="136">
        <f t="shared" si="26"/>
        <v>11.847</v>
      </c>
    </row>
    <row r="796" spans="1:10" ht="15.75">
      <c r="A796" s="46">
        <f t="shared" si="25"/>
        <v>792</v>
      </c>
      <c r="B796" s="47" t="s">
        <v>204</v>
      </c>
      <c r="C796" s="34" t="s">
        <v>5637</v>
      </c>
      <c r="D796" s="34" t="s">
        <v>5638</v>
      </c>
      <c r="E796" s="34" t="s">
        <v>3592</v>
      </c>
      <c r="F796" s="34"/>
      <c r="G796" s="47" t="s">
        <v>64</v>
      </c>
      <c r="H796" s="48">
        <v>18.788</v>
      </c>
      <c r="I796" s="139">
        <v>0.25</v>
      </c>
      <c r="J796" s="136">
        <f t="shared" si="26"/>
        <v>14.091000000000001</v>
      </c>
    </row>
    <row r="797" spans="1:10" ht="15.75">
      <c r="A797" s="46">
        <f t="shared" si="25"/>
        <v>793</v>
      </c>
      <c r="B797" s="47" t="s">
        <v>204</v>
      </c>
      <c r="C797" s="34" t="s">
        <v>5639</v>
      </c>
      <c r="D797" s="34" t="s">
        <v>5640</v>
      </c>
      <c r="E797" s="34" t="s">
        <v>3592</v>
      </c>
      <c r="F797" s="34"/>
      <c r="G797" s="47" t="s">
        <v>64</v>
      </c>
      <c r="H797" s="48">
        <v>20.283999999999999</v>
      </c>
      <c r="I797" s="139">
        <v>0.25</v>
      </c>
      <c r="J797" s="136">
        <f t="shared" si="26"/>
        <v>15.212999999999999</v>
      </c>
    </row>
    <row r="798" spans="1:10" ht="15.75">
      <c r="A798" s="46">
        <f t="shared" si="25"/>
        <v>794</v>
      </c>
      <c r="B798" s="47" t="s">
        <v>204</v>
      </c>
      <c r="C798" s="34" t="s">
        <v>5641</v>
      </c>
      <c r="D798" s="34" t="s">
        <v>5642</v>
      </c>
      <c r="E798" s="34" t="s">
        <v>3592</v>
      </c>
      <c r="F798" s="34"/>
      <c r="G798" s="47" t="s">
        <v>64</v>
      </c>
      <c r="H798" s="48">
        <v>21.78</v>
      </c>
      <c r="I798" s="139">
        <v>0.25</v>
      </c>
      <c r="J798" s="136">
        <f t="shared" si="26"/>
        <v>16.335000000000001</v>
      </c>
    </row>
    <row r="799" spans="1:10" ht="15.75">
      <c r="A799" s="46">
        <f t="shared" si="25"/>
        <v>795</v>
      </c>
      <c r="B799" s="47" t="s">
        <v>204</v>
      </c>
      <c r="C799" s="34" t="s">
        <v>5643</v>
      </c>
      <c r="D799" s="34" t="s">
        <v>5644</v>
      </c>
      <c r="E799" s="34" t="s">
        <v>3592</v>
      </c>
      <c r="F799" s="34"/>
      <c r="G799" s="47" t="s">
        <v>64</v>
      </c>
      <c r="H799" s="48">
        <v>23.276</v>
      </c>
      <c r="I799" s="139">
        <v>0.25</v>
      </c>
      <c r="J799" s="136">
        <f t="shared" si="26"/>
        <v>17.457000000000001</v>
      </c>
    </row>
    <row r="800" spans="1:10" ht="15.75">
      <c r="A800" s="46">
        <f t="shared" si="25"/>
        <v>796</v>
      </c>
      <c r="B800" s="47" t="s">
        <v>204</v>
      </c>
      <c r="C800" s="34" t="s">
        <v>5645</v>
      </c>
      <c r="D800" s="34" t="s">
        <v>5646</v>
      </c>
      <c r="E800" s="34" t="s">
        <v>3592</v>
      </c>
      <c r="F800" s="34"/>
      <c r="G800" s="47" t="s">
        <v>64</v>
      </c>
      <c r="H800" s="48">
        <v>24.771999999999998</v>
      </c>
      <c r="I800" s="139">
        <v>0.25</v>
      </c>
      <c r="J800" s="136">
        <f t="shared" si="26"/>
        <v>18.579000000000001</v>
      </c>
    </row>
    <row r="801" spans="1:10" ht="15.75">
      <c r="A801" s="46">
        <f t="shared" si="25"/>
        <v>797</v>
      </c>
      <c r="B801" s="47" t="s">
        <v>204</v>
      </c>
      <c r="C801" s="34" t="s">
        <v>5647</v>
      </c>
      <c r="D801" s="34" t="s">
        <v>5648</v>
      </c>
      <c r="E801" s="34" t="s">
        <v>3592</v>
      </c>
      <c r="F801" s="34"/>
      <c r="G801" s="47" t="s">
        <v>64</v>
      </c>
      <c r="H801" s="48">
        <v>29.26</v>
      </c>
      <c r="I801" s="139">
        <v>0.25</v>
      </c>
      <c r="J801" s="136">
        <f t="shared" si="26"/>
        <v>21.945</v>
      </c>
    </row>
    <row r="802" spans="1:10" ht="15.75">
      <c r="A802" s="46">
        <f t="shared" si="25"/>
        <v>798</v>
      </c>
      <c r="B802" s="47" t="s">
        <v>204</v>
      </c>
      <c r="C802" s="34" t="s">
        <v>5649</v>
      </c>
      <c r="D802" s="34" t="s">
        <v>5650</v>
      </c>
      <c r="E802" s="34" t="s">
        <v>3592</v>
      </c>
      <c r="F802" s="34"/>
      <c r="G802" s="47" t="s">
        <v>64</v>
      </c>
      <c r="H802" s="48">
        <v>36.74</v>
      </c>
      <c r="I802" s="139">
        <v>0.25</v>
      </c>
      <c r="J802" s="136">
        <f t="shared" si="26"/>
        <v>27.555</v>
      </c>
    </row>
    <row r="803" spans="1:10" ht="15.75">
      <c r="A803" s="46">
        <f t="shared" si="25"/>
        <v>799</v>
      </c>
      <c r="B803" s="47" t="s">
        <v>204</v>
      </c>
      <c r="C803" s="34" t="s">
        <v>5651</v>
      </c>
      <c r="D803" s="34" t="s">
        <v>5652</v>
      </c>
      <c r="E803" s="34" t="s">
        <v>3592</v>
      </c>
      <c r="F803" s="34"/>
      <c r="G803" s="47" t="s">
        <v>64</v>
      </c>
      <c r="H803" s="48">
        <v>38.235999999999997</v>
      </c>
      <c r="I803" s="139">
        <v>0.25</v>
      </c>
      <c r="J803" s="136">
        <f t="shared" si="26"/>
        <v>28.677</v>
      </c>
    </row>
    <row r="804" spans="1:10" ht="15.75">
      <c r="A804" s="46">
        <f t="shared" si="25"/>
        <v>800</v>
      </c>
      <c r="B804" s="47" t="s">
        <v>204</v>
      </c>
      <c r="C804" s="34" t="s">
        <v>5653</v>
      </c>
      <c r="D804" s="34" t="s">
        <v>5654</v>
      </c>
      <c r="E804" s="34" t="s">
        <v>3592</v>
      </c>
      <c r="F804" s="34"/>
      <c r="G804" s="47" t="s">
        <v>64</v>
      </c>
      <c r="H804" s="48">
        <v>41.228000000000002</v>
      </c>
      <c r="I804" s="139">
        <v>0.25</v>
      </c>
      <c r="J804" s="136">
        <f t="shared" si="26"/>
        <v>30.920999999999999</v>
      </c>
    </row>
    <row r="805" spans="1:10" ht="15.75">
      <c r="A805" s="46">
        <f t="shared" si="25"/>
        <v>801</v>
      </c>
      <c r="B805" s="47" t="s">
        <v>204</v>
      </c>
      <c r="C805" s="34" t="s">
        <v>5655</v>
      </c>
      <c r="D805" s="34" t="s">
        <v>5656</v>
      </c>
      <c r="E805" s="34" t="s">
        <v>3592</v>
      </c>
      <c r="F805" s="34"/>
      <c r="G805" s="47" t="s">
        <v>64</v>
      </c>
      <c r="H805" s="48">
        <v>42.723999999999997</v>
      </c>
      <c r="I805" s="139">
        <v>0.25</v>
      </c>
      <c r="J805" s="136">
        <f t="shared" si="26"/>
        <v>32.042999999999999</v>
      </c>
    </row>
    <row r="806" spans="1:10" ht="15.75">
      <c r="A806" s="46">
        <f t="shared" si="25"/>
        <v>802</v>
      </c>
      <c r="B806" s="47" t="s">
        <v>204</v>
      </c>
      <c r="C806" s="34" t="s">
        <v>5657</v>
      </c>
      <c r="D806" s="34" t="s">
        <v>5658</v>
      </c>
      <c r="E806" s="34" t="s">
        <v>3592</v>
      </c>
      <c r="F806" s="34"/>
      <c r="G806" s="47" t="s">
        <v>64</v>
      </c>
      <c r="H806" s="48">
        <v>44.22</v>
      </c>
      <c r="I806" s="139">
        <v>0.25</v>
      </c>
      <c r="J806" s="136">
        <f t="shared" si="26"/>
        <v>33.164999999999999</v>
      </c>
    </row>
    <row r="807" spans="1:10" ht="15.75">
      <c r="A807" s="46">
        <f t="shared" si="25"/>
        <v>803</v>
      </c>
      <c r="B807" s="47" t="s">
        <v>204</v>
      </c>
      <c r="C807" s="34" t="s">
        <v>5659</v>
      </c>
      <c r="D807" s="34" t="s">
        <v>5660</v>
      </c>
      <c r="E807" s="34" t="s">
        <v>3592</v>
      </c>
      <c r="F807" s="34"/>
      <c r="G807" s="47" t="s">
        <v>64</v>
      </c>
      <c r="H807" s="48">
        <v>47.212000000000003</v>
      </c>
      <c r="I807" s="139">
        <v>0.25</v>
      </c>
      <c r="J807" s="136">
        <f t="shared" si="26"/>
        <v>35.409000000000006</v>
      </c>
    </row>
    <row r="808" spans="1:10" ht="15.75">
      <c r="A808" s="46">
        <f t="shared" si="25"/>
        <v>804</v>
      </c>
      <c r="B808" s="47" t="s">
        <v>204</v>
      </c>
      <c r="C808" s="34" t="s">
        <v>5661</v>
      </c>
      <c r="D808" s="34" t="s">
        <v>5662</v>
      </c>
      <c r="E808" s="34" t="s">
        <v>3592</v>
      </c>
      <c r="F808" s="34"/>
      <c r="G808" s="47" t="s">
        <v>64</v>
      </c>
      <c r="H808" s="48">
        <v>48.707999999999998</v>
      </c>
      <c r="I808" s="139">
        <v>0.25</v>
      </c>
      <c r="J808" s="136">
        <f t="shared" si="26"/>
        <v>36.530999999999999</v>
      </c>
    </row>
    <row r="809" spans="1:10" ht="15.75">
      <c r="A809" s="46">
        <f t="shared" si="25"/>
        <v>805</v>
      </c>
      <c r="B809" s="47" t="s">
        <v>204</v>
      </c>
      <c r="C809" s="34" t="s">
        <v>5663</v>
      </c>
      <c r="D809" s="34" t="s">
        <v>5664</v>
      </c>
      <c r="E809" s="34" t="s">
        <v>3592</v>
      </c>
      <c r="F809" s="34"/>
      <c r="G809" s="47" t="s">
        <v>64</v>
      </c>
      <c r="H809" s="48">
        <v>50.204000000000001</v>
      </c>
      <c r="I809" s="139">
        <v>0.25</v>
      </c>
      <c r="J809" s="136">
        <f t="shared" si="26"/>
        <v>37.652999999999999</v>
      </c>
    </row>
    <row r="810" spans="1:10" ht="15.75">
      <c r="A810" s="46">
        <f t="shared" si="25"/>
        <v>806</v>
      </c>
      <c r="B810" s="47" t="s">
        <v>204</v>
      </c>
      <c r="C810" s="34" t="s">
        <v>5665</v>
      </c>
      <c r="D810" s="34" t="s">
        <v>5666</v>
      </c>
      <c r="E810" s="34" t="s">
        <v>3592</v>
      </c>
      <c r="F810" s="34"/>
      <c r="G810" s="47" t="s">
        <v>64</v>
      </c>
      <c r="H810" s="48">
        <v>51.7</v>
      </c>
      <c r="I810" s="139">
        <v>0.25</v>
      </c>
      <c r="J810" s="136">
        <f t="shared" si="26"/>
        <v>38.775000000000006</v>
      </c>
    </row>
    <row r="811" spans="1:10" ht="15.75">
      <c r="A811" s="46">
        <f t="shared" si="25"/>
        <v>807</v>
      </c>
      <c r="B811" s="47" t="s">
        <v>204</v>
      </c>
      <c r="C811" s="34" t="s">
        <v>5667</v>
      </c>
      <c r="D811" s="34" t="s">
        <v>5668</v>
      </c>
      <c r="E811" s="34" t="s">
        <v>3592</v>
      </c>
      <c r="F811" s="34"/>
      <c r="G811" s="47" t="s">
        <v>64</v>
      </c>
      <c r="H811" s="48">
        <v>53.195999999999998</v>
      </c>
      <c r="I811" s="139">
        <v>0.25</v>
      </c>
      <c r="J811" s="136">
        <f t="shared" si="26"/>
        <v>39.896999999999998</v>
      </c>
    </row>
    <row r="812" spans="1:10" ht="15.75">
      <c r="A812" s="46">
        <f t="shared" si="25"/>
        <v>808</v>
      </c>
      <c r="B812" s="47" t="s">
        <v>204</v>
      </c>
      <c r="C812" s="34" t="s">
        <v>5669</v>
      </c>
      <c r="D812" s="34" t="s">
        <v>5670</v>
      </c>
      <c r="E812" s="34" t="s">
        <v>3592</v>
      </c>
      <c r="F812" s="34"/>
      <c r="G812" s="47" t="s">
        <v>64</v>
      </c>
      <c r="H812" s="48">
        <v>54.692</v>
      </c>
      <c r="I812" s="139">
        <v>0.25</v>
      </c>
      <c r="J812" s="136">
        <f t="shared" si="26"/>
        <v>41.018999999999998</v>
      </c>
    </row>
    <row r="813" spans="1:10" ht="15.75">
      <c r="A813" s="46">
        <f t="shared" si="25"/>
        <v>809</v>
      </c>
      <c r="B813" s="47" t="s">
        <v>204</v>
      </c>
      <c r="C813" s="34" t="s">
        <v>5671</v>
      </c>
      <c r="D813" s="34" t="s">
        <v>5672</v>
      </c>
      <c r="E813" s="34" t="s">
        <v>3592</v>
      </c>
      <c r="F813" s="34"/>
      <c r="G813" s="47" t="s">
        <v>64</v>
      </c>
      <c r="H813" s="48">
        <v>56.188000000000002</v>
      </c>
      <c r="I813" s="139">
        <v>0.25</v>
      </c>
      <c r="J813" s="136">
        <f t="shared" si="26"/>
        <v>42.141000000000005</v>
      </c>
    </row>
    <row r="814" spans="1:10" ht="15.75">
      <c r="A814" s="46">
        <f t="shared" si="25"/>
        <v>810</v>
      </c>
      <c r="B814" s="47" t="s">
        <v>204</v>
      </c>
      <c r="C814" s="34" t="s">
        <v>5673</v>
      </c>
      <c r="D814" s="34" t="s">
        <v>5674</v>
      </c>
      <c r="E814" s="34" t="s">
        <v>3592</v>
      </c>
      <c r="F814" s="34"/>
      <c r="G814" s="47" t="s">
        <v>64</v>
      </c>
      <c r="H814" s="48">
        <v>57.683999999999997</v>
      </c>
      <c r="I814" s="139">
        <v>0.25</v>
      </c>
      <c r="J814" s="136">
        <f t="shared" si="26"/>
        <v>43.262999999999998</v>
      </c>
    </row>
    <row r="815" spans="1:10" ht="15.75">
      <c r="A815" s="46">
        <f t="shared" si="25"/>
        <v>811</v>
      </c>
      <c r="B815" s="47" t="s">
        <v>204</v>
      </c>
      <c r="C815" s="34" t="s">
        <v>5675</v>
      </c>
      <c r="D815" s="34" t="s">
        <v>5676</v>
      </c>
      <c r="E815" s="34" t="s">
        <v>3592</v>
      </c>
      <c r="F815" s="34"/>
      <c r="G815" s="47" t="s">
        <v>64</v>
      </c>
      <c r="H815" s="48">
        <v>59.18</v>
      </c>
      <c r="I815" s="139">
        <v>0.25</v>
      </c>
      <c r="J815" s="136">
        <f t="shared" si="26"/>
        <v>44.384999999999998</v>
      </c>
    </row>
    <row r="816" spans="1:10" ht="15.75">
      <c r="A816" s="46">
        <f t="shared" si="25"/>
        <v>812</v>
      </c>
      <c r="B816" s="47" t="s">
        <v>204</v>
      </c>
      <c r="C816" s="34" t="s">
        <v>5677</v>
      </c>
      <c r="D816" s="34" t="s">
        <v>5678</v>
      </c>
      <c r="E816" s="34" t="s">
        <v>3592</v>
      </c>
      <c r="F816" s="34"/>
      <c r="G816" s="47" t="s">
        <v>64</v>
      </c>
      <c r="H816" s="48">
        <v>63.667999999999999</v>
      </c>
      <c r="I816" s="139">
        <v>0.25</v>
      </c>
      <c r="J816" s="136">
        <f t="shared" si="26"/>
        <v>47.750999999999998</v>
      </c>
    </row>
    <row r="817" spans="1:10" ht="15.75">
      <c r="A817" s="46">
        <f t="shared" si="25"/>
        <v>813</v>
      </c>
      <c r="B817" s="47" t="s">
        <v>204</v>
      </c>
      <c r="C817" s="34" t="s">
        <v>5679</v>
      </c>
      <c r="D817" s="34" t="s">
        <v>5680</v>
      </c>
      <c r="E817" s="34" t="s">
        <v>3592</v>
      </c>
      <c r="F817" s="34"/>
      <c r="G817" s="47" t="s">
        <v>64</v>
      </c>
      <c r="H817" s="48">
        <v>68.156000000000006</v>
      </c>
      <c r="I817" s="139">
        <v>0.25</v>
      </c>
      <c r="J817" s="136">
        <f t="shared" si="26"/>
        <v>51.117000000000004</v>
      </c>
    </row>
    <row r="818" spans="1:10" ht="15.75">
      <c r="A818" s="46">
        <f t="shared" si="25"/>
        <v>814</v>
      </c>
      <c r="B818" s="47" t="s">
        <v>204</v>
      </c>
      <c r="C818" s="34" t="s">
        <v>5681</v>
      </c>
      <c r="D818" s="34" t="s">
        <v>5682</v>
      </c>
      <c r="E818" s="34" t="s">
        <v>3592</v>
      </c>
      <c r="F818" s="34"/>
      <c r="G818" s="47" t="s">
        <v>64</v>
      </c>
      <c r="H818" s="48">
        <v>74.14</v>
      </c>
      <c r="I818" s="139">
        <v>0.25</v>
      </c>
      <c r="J818" s="136">
        <f t="shared" si="26"/>
        <v>55.605000000000004</v>
      </c>
    </row>
    <row r="819" spans="1:10" ht="15.75">
      <c r="A819" s="46">
        <f t="shared" si="25"/>
        <v>815</v>
      </c>
      <c r="B819" s="47" t="s">
        <v>204</v>
      </c>
      <c r="C819" s="34" t="s">
        <v>5683</v>
      </c>
      <c r="D819" s="34" t="s">
        <v>5684</v>
      </c>
      <c r="E819" s="34" t="s">
        <v>3592</v>
      </c>
      <c r="F819" s="34"/>
      <c r="G819" s="47" t="s">
        <v>64</v>
      </c>
      <c r="H819" s="48">
        <v>83.116</v>
      </c>
      <c r="I819" s="139">
        <v>0.25</v>
      </c>
      <c r="J819" s="136">
        <f t="shared" si="26"/>
        <v>62.337000000000003</v>
      </c>
    </row>
    <row r="820" spans="1:10" ht="15.75">
      <c r="A820" s="46">
        <f t="shared" si="25"/>
        <v>816</v>
      </c>
      <c r="B820" s="47" t="s">
        <v>204</v>
      </c>
      <c r="C820" s="34" t="s">
        <v>5685</v>
      </c>
      <c r="D820" s="34" t="s">
        <v>5686</v>
      </c>
      <c r="E820" s="34" t="s">
        <v>3592</v>
      </c>
      <c r="F820" s="34"/>
      <c r="G820" s="47" t="s">
        <v>64</v>
      </c>
      <c r="H820" s="48">
        <v>87.603999999999999</v>
      </c>
      <c r="I820" s="139">
        <v>0.25</v>
      </c>
      <c r="J820" s="136">
        <f t="shared" si="26"/>
        <v>65.703000000000003</v>
      </c>
    </row>
    <row r="821" spans="1:10" ht="15.75">
      <c r="A821" s="46">
        <f t="shared" si="25"/>
        <v>817</v>
      </c>
      <c r="B821" s="47" t="s">
        <v>204</v>
      </c>
      <c r="C821" s="34" t="s">
        <v>5687</v>
      </c>
      <c r="D821" s="34" t="s">
        <v>5688</v>
      </c>
      <c r="E821" s="34" t="s">
        <v>3592</v>
      </c>
      <c r="F821" s="34"/>
      <c r="G821" s="47" t="s">
        <v>64</v>
      </c>
      <c r="H821" s="48">
        <v>89.1</v>
      </c>
      <c r="I821" s="139">
        <v>0.25</v>
      </c>
      <c r="J821" s="136">
        <f t="shared" si="26"/>
        <v>66.824999999999989</v>
      </c>
    </row>
    <row r="822" spans="1:10" ht="15.75">
      <c r="A822" s="46">
        <f t="shared" si="25"/>
        <v>818</v>
      </c>
      <c r="B822" s="47" t="s">
        <v>204</v>
      </c>
      <c r="C822" s="34" t="s">
        <v>5689</v>
      </c>
      <c r="D822" s="34" t="s">
        <v>5690</v>
      </c>
      <c r="E822" s="34" t="s">
        <v>3592</v>
      </c>
      <c r="F822" s="34"/>
      <c r="G822" s="47" t="s">
        <v>64</v>
      </c>
      <c r="H822" s="48">
        <v>104.06</v>
      </c>
      <c r="I822" s="139">
        <v>0.25</v>
      </c>
      <c r="J822" s="136">
        <f t="shared" si="26"/>
        <v>78.045000000000002</v>
      </c>
    </row>
    <row r="823" spans="1:10" ht="15.75">
      <c r="A823" s="46">
        <f t="shared" si="25"/>
        <v>819</v>
      </c>
      <c r="B823" s="47" t="s">
        <v>204</v>
      </c>
      <c r="C823" s="34" t="s">
        <v>5691</v>
      </c>
      <c r="D823" s="34" t="s">
        <v>5692</v>
      </c>
      <c r="E823" s="34" t="s">
        <v>3592</v>
      </c>
      <c r="F823" s="34"/>
      <c r="G823" s="47" t="s">
        <v>64</v>
      </c>
      <c r="H823" s="48">
        <v>220</v>
      </c>
      <c r="I823" s="139">
        <v>0.25</v>
      </c>
      <c r="J823" s="136">
        <f t="shared" si="26"/>
        <v>165</v>
      </c>
    </row>
    <row r="824" spans="1:10" ht="15.75">
      <c r="A824" s="46">
        <f t="shared" si="25"/>
        <v>820</v>
      </c>
      <c r="B824" s="47" t="s">
        <v>204</v>
      </c>
      <c r="C824" s="34" t="s">
        <v>5693</v>
      </c>
      <c r="D824" s="34" t="s">
        <v>5694</v>
      </c>
      <c r="E824" s="34" t="s">
        <v>3592</v>
      </c>
      <c r="F824" s="34"/>
      <c r="G824" s="47" t="s">
        <v>64</v>
      </c>
      <c r="H824" s="48">
        <v>246.3296</v>
      </c>
      <c r="I824" s="139">
        <v>0.25</v>
      </c>
      <c r="J824" s="136">
        <f t="shared" si="26"/>
        <v>184.74719999999999</v>
      </c>
    </row>
    <row r="825" spans="1:10" ht="15.75">
      <c r="A825" s="46">
        <f t="shared" si="25"/>
        <v>821</v>
      </c>
      <c r="B825" s="47" t="s">
        <v>204</v>
      </c>
      <c r="C825" s="34" t="s">
        <v>5695</v>
      </c>
      <c r="D825" s="34" t="s">
        <v>5696</v>
      </c>
      <c r="E825" s="34" t="s">
        <v>3592</v>
      </c>
      <c r="F825" s="34"/>
      <c r="G825" s="47" t="s">
        <v>64</v>
      </c>
      <c r="H825" s="48">
        <v>251.2664</v>
      </c>
      <c r="I825" s="139">
        <v>0.25</v>
      </c>
      <c r="J825" s="136">
        <f t="shared" si="26"/>
        <v>188.44980000000001</v>
      </c>
    </row>
    <row r="826" spans="1:10" ht="15.75">
      <c r="A826" s="46">
        <f t="shared" si="25"/>
        <v>822</v>
      </c>
      <c r="B826" s="47" t="s">
        <v>204</v>
      </c>
      <c r="C826" s="34" t="s">
        <v>5697</v>
      </c>
      <c r="D826" s="34" t="s">
        <v>5698</v>
      </c>
      <c r="E826" s="34" t="s">
        <v>3592</v>
      </c>
      <c r="F826" s="34"/>
      <c r="G826" s="47" t="s">
        <v>64</v>
      </c>
      <c r="H826" s="48">
        <v>289.11520000000002</v>
      </c>
      <c r="I826" s="139">
        <v>0.25</v>
      </c>
      <c r="J826" s="136">
        <f t="shared" si="26"/>
        <v>216.83640000000003</v>
      </c>
    </row>
    <row r="827" spans="1:10" ht="15.75">
      <c r="A827" s="46">
        <f t="shared" si="25"/>
        <v>823</v>
      </c>
      <c r="B827" s="47" t="s">
        <v>204</v>
      </c>
      <c r="C827" s="34" t="s">
        <v>5699</v>
      </c>
      <c r="D827" s="34" t="s">
        <v>5700</v>
      </c>
      <c r="E827" s="34" t="s">
        <v>3592</v>
      </c>
      <c r="F827" s="34"/>
      <c r="G827" s="47" t="s">
        <v>64</v>
      </c>
      <c r="H827" s="48">
        <v>444.4</v>
      </c>
      <c r="I827" s="139">
        <v>0.25</v>
      </c>
      <c r="J827" s="136">
        <f t="shared" si="26"/>
        <v>333.29999999999995</v>
      </c>
    </row>
    <row r="828" spans="1:10" ht="15.75">
      <c r="A828" s="46">
        <f t="shared" si="25"/>
        <v>824</v>
      </c>
      <c r="B828" s="47" t="s">
        <v>204</v>
      </c>
      <c r="C828" s="34" t="s">
        <v>5701</v>
      </c>
      <c r="D828" s="34" t="s">
        <v>5702</v>
      </c>
      <c r="E828" s="34" t="s">
        <v>3592</v>
      </c>
      <c r="F828" s="34"/>
      <c r="G828" s="47" t="s">
        <v>64</v>
      </c>
      <c r="H828" s="48">
        <v>29.26</v>
      </c>
      <c r="I828" s="139">
        <v>0.25</v>
      </c>
      <c r="J828" s="136">
        <f t="shared" si="26"/>
        <v>21.945</v>
      </c>
    </row>
    <row r="829" spans="1:10" ht="15.75">
      <c r="A829" s="46">
        <f t="shared" si="25"/>
        <v>825</v>
      </c>
      <c r="B829" s="47" t="s">
        <v>204</v>
      </c>
      <c r="C829" s="34" t="s">
        <v>5703</v>
      </c>
      <c r="D829" s="34" t="s">
        <v>5704</v>
      </c>
      <c r="E829" s="34" t="s">
        <v>3592</v>
      </c>
      <c r="F829" s="34"/>
      <c r="G829" s="47" t="s">
        <v>64</v>
      </c>
      <c r="H829" s="48">
        <v>15.795999999999999</v>
      </c>
      <c r="I829" s="139">
        <v>0.25</v>
      </c>
      <c r="J829" s="136">
        <f t="shared" si="26"/>
        <v>11.847</v>
      </c>
    </row>
    <row r="830" spans="1:10" ht="15.75">
      <c r="A830" s="46">
        <f t="shared" si="25"/>
        <v>826</v>
      </c>
      <c r="B830" s="47" t="s">
        <v>204</v>
      </c>
      <c r="C830" s="34" t="s">
        <v>5705</v>
      </c>
      <c r="D830" s="34" t="s">
        <v>5706</v>
      </c>
      <c r="E830" s="34" t="s">
        <v>3592</v>
      </c>
      <c r="F830" s="34"/>
      <c r="G830" s="47" t="s">
        <v>64</v>
      </c>
      <c r="H830" s="48">
        <v>17.292000000000002</v>
      </c>
      <c r="I830" s="139">
        <v>0.25</v>
      </c>
      <c r="J830" s="136">
        <f t="shared" si="26"/>
        <v>12.969000000000001</v>
      </c>
    </row>
    <row r="831" spans="1:10" ht="15.75">
      <c r="A831" s="46">
        <f t="shared" si="25"/>
        <v>827</v>
      </c>
      <c r="B831" s="47" t="s">
        <v>204</v>
      </c>
      <c r="C831" s="34" t="s">
        <v>5707</v>
      </c>
      <c r="D831" s="34" t="s">
        <v>5708</v>
      </c>
      <c r="E831" s="34" t="s">
        <v>3592</v>
      </c>
      <c r="F831" s="34"/>
      <c r="G831" s="47" t="s">
        <v>64</v>
      </c>
      <c r="H831" s="48">
        <v>18.788</v>
      </c>
      <c r="I831" s="139">
        <v>0.25</v>
      </c>
      <c r="J831" s="136">
        <f t="shared" si="26"/>
        <v>14.091000000000001</v>
      </c>
    </row>
    <row r="832" spans="1:10" ht="15.75">
      <c r="A832" s="46">
        <f t="shared" si="25"/>
        <v>828</v>
      </c>
      <c r="B832" s="47" t="s">
        <v>204</v>
      </c>
      <c r="C832" s="34" t="s">
        <v>5709</v>
      </c>
      <c r="D832" s="34" t="s">
        <v>5710</v>
      </c>
      <c r="E832" s="34" t="s">
        <v>3592</v>
      </c>
      <c r="F832" s="34"/>
      <c r="G832" s="47" t="s">
        <v>64</v>
      </c>
      <c r="H832" s="48">
        <v>21.78</v>
      </c>
      <c r="I832" s="139">
        <v>0.25</v>
      </c>
      <c r="J832" s="136">
        <f t="shared" si="26"/>
        <v>16.335000000000001</v>
      </c>
    </row>
    <row r="833" spans="1:10" ht="15.75">
      <c r="A833" s="46">
        <f t="shared" si="25"/>
        <v>829</v>
      </c>
      <c r="B833" s="47" t="s">
        <v>204</v>
      </c>
      <c r="C833" s="34" t="s">
        <v>5711</v>
      </c>
      <c r="D833" s="34" t="s">
        <v>5712</v>
      </c>
      <c r="E833" s="34" t="s">
        <v>3592</v>
      </c>
      <c r="F833" s="34"/>
      <c r="G833" s="47" t="s">
        <v>64</v>
      </c>
      <c r="H833" s="48">
        <v>23.276</v>
      </c>
      <c r="I833" s="139">
        <v>0.25</v>
      </c>
      <c r="J833" s="136">
        <f t="shared" si="26"/>
        <v>17.457000000000001</v>
      </c>
    </row>
    <row r="834" spans="1:10" ht="15.75">
      <c r="A834" s="46">
        <f t="shared" si="25"/>
        <v>830</v>
      </c>
      <c r="B834" s="47" t="s">
        <v>204</v>
      </c>
      <c r="C834" s="34" t="s">
        <v>5713</v>
      </c>
      <c r="D834" s="34" t="s">
        <v>5714</v>
      </c>
      <c r="E834" s="34" t="s">
        <v>3592</v>
      </c>
      <c r="F834" s="34"/>
      <c r="G834" s="47" t="s">
        <v>64</v>
      </c>
      <c r="H834" s="48">
        <v>24.771999999999998</v>
      </c>
      <c r="I834" s="139">
        <v>0.25</v>
      </c>
      <c r="J834" s="136">
        <f t="shared" si="26"/>
        <v>18.579000000000001</v>
      </c>
    </row>
    <row r="835" spans="1:10" ht="15.75">
      <c r="A835" s="46">
        <f t="shared" si="25"/>
        <v>831</v>
      </c>
      <c r="B835" s="47" t="s">
        <v>204</v>
      </c>
      <c r="C835" s="34" t="s">
        <v>5715</v>
      </c>
      <c r="D835" s="34" t="s">
        <v>5716</v>
      </c>
      <c r="E835" s="34" t="s">
        <v>3592</v>
      </c>
      <c r="F835" s="34"/>
      <c r="G835" s="47" t="s">
        <v>64</v>
      </c>
      <c r="H835" s="48">
        <v>29.26</v>
      </c>
      <c r="I835" s="139">
        <v>0.25</v>
      </c>
      <c r="J835" s="136">
        <f t="shared" si="26"/>
        <v>21.945</v>
      </c>
    </row>
    <row r="836" spans="1:10" ht="15.75">
      <c r="A836" s="46">
        <f t="shared" si="25"/>
        <v>832</v>
      </c>
      <c r="B836" s="47" t="s">
        <v>204</v>
      </c>
      <c r="C836" s="34" t="s">
        <v>5717</v>
      </c>
      <c r="D836" s="34" t="s">
        <v>5718</v>
      </c>
      <c r="E836" s="34" t="s">
        <v>3592</v>
      </c>
      <c r="F836" s="34"/>
      <c r="G836" s="47" t="s">
        <v>64</v>
      </c>
      <c r="H836" s="48">
        <v>36.74</v>
      </c>
      <c r="I836" s="139">
        <v>0.25</v>
      </c>
      <c r="J836" s="136">
        <f t="shared" si="26"/>
        <v>27.555</v>
      </c>
    </row>
    <row r="837" spans="1:10" ht="15.75">
      <c r="A837" s="46">
        <f t="shared" si="25"/>
        <v>833</v>
      </c>
      <c r="B837" s="47" t="s">
        <v>204</v>
      </c>
      <c r="C837" s="34" t="s">
        <v>5719</v>
      </c>
      <c r="D837" s="34" t="s">
        <v>5720</v>
      </c>
      <c r="E837" s="34" t="s">
        <v>3592</v>
      </c>
      <c r="F837" s="34"/>
      <c r="G837" s="47" t="s">
        <v>64</v>
      </c>
      <c r="H837" s="48">
        <v>44.22</v>
      </c>
      <c r="I837" s="139">
        <v>0.25</v>
      </c>
      <c r="J837" s="136">
        <f t="shared" si="26"/>
        <v>33.164999999999999</v>
      </c>
    </row>
    <row r="838" spans="1:10" ht="15.75">
      <c r="A838" s="46">
        <f t="shared" si="25"/>
        <v>834</v>
      </c>
      <c r="B838" s="47" t="s">
        <v>204</v>
      </c>
      <c r="C838" s="34" t="s">
        <v>5721</v>
      </c>
      <c r="D838" s="34" t="s">
        <v>5722</v>
      </c>
      <c r="E838" s="34" t="s">
        <v>3592</v>
      </c>
      <c r="F838" s="34"/>
      <c r="G838" s="47" t="s">
        <v>64</v>
      </c>
      <c r="H838" s="48">
        <v>51.7</v>
      </c>
      <c r="I838" s="139">
        <v>0.25</v>
      </c>
      <c r="J838" s="136">
        <f t="shared" si="26"/>
        <v>38.775000000000006</v>
      </c>
    </row>
    <row r="839" spans="1:10" ht="15.75">
      <c r="A839" s="46">
        <f t="shared" ref="A839:A902" si="27">A838+1</f>
        <v>835</v>
      </c>
      <c r="B839" s="47" t="s">
        <v>204</v>
      </c>
      <c r="C839" s="34" t="s">
        <v>5723</v>
      </c>
      <c r="D839" s="34" t="s">
        <v>5724</v>
      </c>
      <c r="E839" s="34" t="s">
        <v>3592</v>
      </c>
      <c r="F839" s="34"/>
      <c r="G839" s="47" t="s">
        <v>64</v>
      </c>
      <c r="H839" s="48">
        <v>59.18</v>
      </c>
      <c r="I839" s="139">
        <v>0.25</v>
      </c>
      <c r="J839" s="136">
        <f t="shared" si="26"/>
        <v>44.384999999999998</v>
      </c>
    </row>
    <row r="840" spans="1:10" ht="15.75">
      <c r="A840" s="46">
        <f t="shared" si="27"/>
        <v>836</v>
      </c>
      <c r="B840" s="47" t="s">
        <v>204</v>
      </c>
      <c r="C840" s="34" t="s">
        <v>5725</v>
      </c>
      <c r="D840" s="34" t="s">
        <v>5726</v>
      </c>
      <c r="E840" s="34" t="s">
        <v>3592</v>
      </c>
      <c r="F840" s="34"/>
      <c r="G840" s="47" t="s">
        <v>64</v>
      </c>
      <c r="H840" s="48">
        <v>62.171999999999997</v>
      </c>
      <c r="I840" s="139">
        <v>0.25</v>
      </c>
      <c r="J840" s="136">
        <f t="shared" si="26"/>
        <v>46.628999999999998</v>
      </c>
    </row>
    <row r="841" spans="1:10" ht="15.75">
      <c r="A841" s="46">
        <f t="shared" si="27"/>
        <v>837</v>
      </c>
      <c r="B841" s="47" t="s">
        <v>204</v>
      </c>
      <c r="C841" s="34" t="s">
        <v>5727</v>
      </c>
      <c r="D841" s="34" t="s">
        <v>5728</v>
      </c>
      <c r="E841" s="34" t="s">
        <v>3592</v>
      </c>
      <c r="F841" s="34"/>
      <c r="G841" s="47" t="s">
        <v>64</v>
      </c>
      <c r="H841" s="48">
        <v>63.667999999999999</v>
      </c>
      <c r="I841" s="139">
        <v>0.25</v>
      </c>
      <c r="J841" s="136">
        <f t="shared" si="26"/>
        <v>47.750999999999998</v>
      </c>
    </row>
    <row r="842" spans="1:10" ht="15.75">
      <c r="A842" s="46">
        <f t="shared" si="27"/>
        <v>838</v>
      </c>
      <c r="B842" s="47" t="s">
        <v>204</v>
      </c>
      <c r="C842" s="34" t="s">
        <v>5729</v>
      </c>
      <c r="D842" s="34" t="s">
        <v>5730</v>
      </c>
      <c r="E842" s="34" t="s">
        <v>3592</v>
      </c>
      <c r="F842" s="34"/>
      <c r="G842" s="47" t="s">
        <v>64</v>
      </c>
      <c r="H842" s="48">
        <v>66.66</v>
      </c>
      <c r="I842" s="139">
        <v>0.25</v>
      </c>
      <c r="J842" s="136">
        <f t="shared" si="26"/>
        <v>49.994999999999997</v>
      </c>
    </row>
    <row r="843" spans="1:10" ht="15.75">
      <c r="A843" s="46">
        <f t="shared" si="27"/>
        <v>839</v>
      </c>
      <c r="B843" s="47" t="s">
        <v>204</v>
      </c>
      <c r="C843" s="34" t="s">
        <v>5731</v>
      </c>
      <c r="D843" s="34" t="s">
        <v>5732</v>
      </c>
      <c r="E843" s="34" t="s">
        <v>3592</v>
      </c>
      <c r="F843" s="34"/>
      <c r="G843" s="47" t="s">
        <v>64</v>
      </c>
      <c r="H843" s="48">
        <v>81.62</v>
      </c>
      <c r="I843" s="139">
        <v>0.25</v>
      </c>
      <c r="J843" s="136">
        <f t="shared" si="26"/>
        <v>61.215000000000003</v>
      </c>
    </row>
    <row r="844" spans="1:10" ht="15.75">
      <c r="A844" s="46">
        <f t="shared" si="27"/>
        <v>840</v>
      </c>
      <c r="B844" s="47" t="s">
        <v>204</v>
      </c>
      <c r="C844" s="34" t="s">
        <v>5733</v>
      </c>
      <c r="D844" s="34" t="s">
        <v>5734</v>
      </c>
      <c r="E844" s="34" t="s">
        <v>3592</v>
      </c>
      <c r="F844" s="34"/>
      <c r="G844" s="47" t="s">
        <v>64</v>
      </c>
      <c r="H844" s="48">
        <v>89.1</v>
      </c>
      <c r="I844" s="139">
        <v>0.25</v>
      </c>
      <c r="J844" s="136">
        <f t="shared" si="26"/>
        <v>66.824999999999989</v>
      </c>
    </row>
    <row r="845" spans="1:10" ht="15.75">
      <c r="A845" s="46">
        <f t="shared" si="27"/>
        <v>841</v>
      </c>
      <c r="B845" s="47" t="s">
        <v>204</v>
      </c>
      <c r="C845" s="34" t="s">
        <v>5735</v>
      </c>
      <c r="D845" s="34" t="s">
        <v>5736</v>
      </c>
      <c r="E845" s="34" t="s">
        <v>3592</v>
      </c>
      <c r="F845" s="34"/>
      <c r="G845" s="47" t="s">
        <v>64</v>
      </c>
      <c r="H845" s="48">
        <v>111.54</v>
      </c>
      <c r="I845" s="139">
        <v>0.25</v>
      </c>
      <c r="J845" s="136">
        <f t="shared" si="26"/>
        <v>83.655000000000001</v>
      </c>
    </row>
    <row r="846" spans="1:10" ht="15.75">
      <c r="A846" s="46">
        <f t="shared" si="27"/>
        <v>842</v>
      </c>
      <c r="B846" s="47" t="s">
        <v>204</v>
      </c>
      <c r="C846" s="34" t="s">
        <v>5737</v>
      </c>
      <c r="D846" s="34" t="s">
        <v>5738</v>
      </c>
      <c r="E846" s="34" t="s">
        <v>3592</v>
      </c>
      <c r="F846" s="34"/>
      <c r="G846" s="47" t="s">
        <v>64</v>
      </c>
      <c r="H846" s="48">
        <v>113.036</v>
      </c>
      <c r="I846" s="139">
        <v>0.25</v>
      </c>
      <c r="J846" s="136">
        <f t="shared" si="26"/>
        <v>84.777000000000001</v>
      </c>
    </row>
    <row r="847" spans="1:10" ht="15.75">
      <c r="A847" s="46">
        <f t="shared" si="27"/>
        <v>843</v>
      </c>
      <c r="B847" s="47" t="s">
        <v>204</v>
      </c>
      <c r="C847" s="34" t="s">
        <v>5739</v>
      </c>
      <c r="D847" s="34" t="s">
        <v>5740</v>
      </c>
      <c r="E847" s="34" t="s">
        <v>3592</v>
      </c>
      <c r="F847" s="34"/>
      <c r="G847" s="47" t="s">
        <v>64</v>
      </c>
      <c r="H847" s="48">
        <v>130.988</v>
      </c>
      <c r="I847" s="139">
        <v>0.25</v>
      </c>
      <c r="J847" s="136">
        <f t="shared" si="26"/>
        <v>98.241</v>
      </c>
    </row>
    <row r="848" spans="1:10" ht="15.75">
      <c r="A848" s="46">
        <f t="shared" si="27"/>
        <v>844</v>
      </c>
      <c r="B848" s="47" t="s">
        <v>204</v>
      </c>
      <c r="C848" s="34" t="s">
        <v>5741</v>
      </c>
      <c r="D848" s="34" t="s">
        <v>5742</v>
      </c>
      <c r="E848" s="34" t="s">
        <v>3592</v>
      </c>
      <c r="F848" s="34"/>
      <c r="G848" s="47" t="s">
        <v>64</v>
      </c>
      <c r="H848" s="48">
        <v>150.43600000000001</v>
      </c>
      <c r="I848" s="139">
        <v>0.25</v>
      </c>
      <c r="J848" s="136">
        <f t="shared" si="26"/>
        <v>112.827</v>
      </c>
    </row>
    <row r="849" spans="1:10" ht="15.75">
      <c r="A849" s="46">
        <f t="shared" si="27"/>
        <v>845</v>
      </c>
      <c r="B849" s="47" t="s">
        <v>204</v>
      </c>
      <c r="C849" s="34" t="s">
        <v>5743</v>
      </c>
      <c r="D849" s="34" t="s">
        <v>5744</v>
      </c>
      <c r="E849" s="34" t="s">
        <v>3592</v>
      </c>
      <c r="F849" s="34"/>
      <c r="G849" s="47" t="s">
        <v>64</v>
      </c>
      <c r="H849" s="48">
        <v>160.90799999999999</v>
      </c>
      <c r="I849" s="139">
        <v>0.25</v>
      </c>
      <c r="J849" s="136">
        <f t="shared" si="26"/>
        <v>120.68099999999998</v>
      </c>
    </row>
    <row r="850" spans="1:10" ht="15.75">
      <c r="A850" s="46">
        <f t="shared" si="27"/>
        <v>846</v>
      </c>
      <c r="B850" s="47" t="s">
        <v>204</v>
      </c>
      <c r="C850" s="34" t="s">
        <v>5745</v>
      </c>
      <c r="D850" s="34" t="s">
        <v>5746</v>
      </c>
      <c r="E850" s="34" t="s">
        <v>3592</v>
      </c>
      <c r="F850" s="34"/>
      <c r="G850" s="47" t="s">
        <v>64</v>
      </c>
      <c r="H850" s="48">
        <v>187.08799999999999</v>
      </c>
      <c r="I850" s="139">
        <v>0.25</v>
      </c>
      <c r="J850" s="136">
        <f t="shared" ref="J850:J913" si="28">H850*(1-I850)</f>
        <v>140.316</v>
      </c>
    </row>
    <row r="851" spans="1:10" ht="15.75">
      <c r="A851" s="46">
        <f t="shared" si="27"/>
        <v>847</v>
      </c>
      <c r="B851" s="47" t="s">
        <v>204</v>
      </c>
      <c r="C851" s="34" t="s">
        <v>5747</v>
      </c>
      <c r="D851" s="34" t="s">
        <v>5748</v>
      </c>
      <c r="E851" s="34" t="s">
        <v>3592</v>
      </c>
      <c r="F851" s="34"/>
      <c r="G851" s="47" t="s">
        <v>64</v>
      </c>
      <c r="H851" s="48">
        <v>343.42</v>
      </c>
      <c r="I851" s="139">
        <v>0.25</v>
      </c>
      <c r="J851" s="136">
        <f t="shared" si="28"/>
        <v>257.565</v>
      </c>
    </row>
    <row r="852" spans="1:10" ht="15.75">
      <c r="A852" s="46">
        <f t="shared" si="27"/>
        <v>848</v>
      </c>
      <c r="B852" s="47" t="s">
        <v>204</v>
      </c>
      <c r="C852" s="34" t="s">
        <v>5749</v>
      </c>
      <c r="D852" s="34" t="s">
        <v>5750</v>
      </c>
      <c r="E852" s="34" t="s">
        <v>4258</v>
      </c>
      <c r="F852" s="34"/>
      <c r="G852" s="47" t="s">
        <v>64</v>
      </c>
      <c r="H852" s="48">
        <v>2.2932000000000001</v>
      </c>
      <c r="I852" s="139">
        <v>0.25</v>
      </c>
      <c r="J852" s="136">
        <f t="shared" si="28"/>
        <v>1.7199</v>
      </c>
    </row>
    <row r="853" spans="1:10" ht="15.75">
      <c r="A853" s="46">
        <f t="shared" si="27"/>
        <v>849</v>
      </c>
      <c r="B853" s="47" t="s">
        <v>204</v>
      </c>
      <c r="C853" s="34" t="s">
        <v>5751</v>
      </c>
      <c r="D853" s="34" t="s">
        <v>5752</v>
      </c>
      <c r="E853" s="34" t="s">
        <v>4258</v>
      </c>
      <c r="F853" s="34"/>
      <c r="G853" s="47" t="s">
        <v>64</v>
      </c>
      <c r="H853" s="48">
        <v>0.68330000000000002</v>
      </c>
      <c r="I853" s="139">
        <v>0.25</v>
      </c>
      <c r="J853" s="136">
        <f t="shared" si="28"/>
        <v>0.51247500000000001</v>
      </c>
    </row>
    <row r="854" spans="1:10" ht="15.75">
      <c r="A854" s="46">
        <f t="shared" si="27"/>
        <v>850</v>
      </c>
      <c r="B854" s="47" t="s">
        <v>204</v>
      </c>
      <c r="C854" s="34" t="s">
        <v>5753</v>
      </c>
      <c r="D854" s="34" t="s">
        <v>5754</v>
      </c>
      <c r="E854" s="34" t="s">
        <v>4258</v>
      </c>
      <c r="F854" s="34"/>
      <c r="G854" s="47" t="s">
        <v>64</v>
      </c>
      <c r="H854" s="48">
        <v>0.80389999999999995</v>
      </c>
      <c r="I854" s="139">
        <v>0.25</v>
      </c>
      <c r="J854" s="136">
        <f t="shared" si="28"/>
        <v>0.60292499999999993</v>
      </c>
    </row>
    <row r="855" spans="1:10" ht="15.75">
      <c r="A855" s="46">
        <f t="shared" si="27"/>
        <v>851</v>
      </c>
      <c r="B855" s="47" t="s">
        <v>204</v>
      </c>
      <c r="C855" s="34" t="s">
        <v>5755</v>
      </c>
      <c r="D855" s="34" t="s">
        <v>5756</v>
      </c>
      <c r="E855" s="34" t="s">
        <v>4258</v>
      </c>
      <c r="F855" s="34"/>
      <c r="G855" s="47" t="s">
        <v>64</v>
      </c>
      <c r="H855" s="48">
        <v>0.42409999999999998</v>
      </c>
      <c r="I855" s="139">
        <v>0.25</v>
      </c>
      <c r="J855" s="136">
        <f t="shared" si="28"/>
        <v>0.318075</v>
      </c>
    </row>
    <row r="856" spans="1:10" ht="15.75">
      <c r="A856" s="46">
        <f t="shared" si="27"/>
        <v>852</v>
      </c>
      <c r="B856" s="47" t="s">
        <v>204</v>
      </c>
      <c r="C856" s="34" t="s">
        <v>5757</v>
      </c>
      <c r="D856" s="34" t="s">
        <v>5758</v>
      </c>
      <c r="E856" s="34" t="s">
        <v>4258</v>
      </c>
      <c r="F856" s="34"/>
      <c r="G856" s="47" t="s">
        <v>64</v>
      </c>
      <c r="H856" s="48">
        <v>1.2666999999999999</v>
      </c>
      <c r="I856" s="139">
        <v>0.25</v>
      </c>
      <c r="J856" s="136">
        <f t="shared" si="28"/>
        <v>0.9500249999999999</v>
      </c>
    </row>
    <row r="857" spans="1:10" ht="15.75">
      <c r="A857" s="46">
        <f t="shared" si="27"/>
        <v>853</v>
      </c>
      <c r="B857" s="47" t="s">
        <v>204</v>
      </c>
      <c r="C857" s="34" t="s">
        <v>5759</v>
      </c>
      <c r="D857" s="34" t="s">
        <v>5760</v>
      </c>
      <c r="E857" s="34" t="s">
        <v>4258</v>
      </c>
      <c r="F857" s="34"/>
      <c r="G857" s="47" t="s">
        <v>64</v>
      </c>
      <c r="H857" s="48">
        <v>0.66830000000000001</v>
      </c>
      <c r="I857" s="139">
        <v>0.25</v>
      </c>
      <c r="J857" s="136">
        <f t="shared" si="28"/>
        <v>0.50122500000000003</v>
      </c>
    </row>
    <row r="858" spans="1:10" ht="15.75">
      <c r="A858" s="46">
        <f t="shared" si="27"/>
        <v>854</v>
      </c>
      <c r="B858" s="47" t="s">
        <v>204</v>
      </c>
      <c r="C858" s="34" t="s">
        <v>5761</v>
      </c>
      <c r="D858" s="34" t="s">
        <v>5762</v>
      </c>
      <c r="E858" s="34" t="s">
        <v>4258</v>
      </c>
      <c r="F858" s="34"/>
      <c r="G858" s="47" t="s">
        <v>64</v>
      </c>
      <c r="H858" s="48">
        <v>1.7873000000000001</v>
      </c>
      <c r="I858" s="139">
        <v>0.25</v>
      </c>
      <c r="J858" s="136">
        <f t="shared" si="28"/>
        <v>1.3404750000000001</v>
      </c>
    </row>
    <row r="859" spans="1:10" ht="15.75">
      <c r="A859" s="46">
        <f t="shared" si="27"/>
        <v>855</v>
      </c>
      <c r="B859" s="47" t="s">
        <v>204</v>
      </c>
      <c r="C859" s="34" t="s">
        <v>5763</v>
      </c>
      <c r="D859" s="34" t="s">
        <v>5764</v>
      </c>
      <c r="E859" s="34" t="s">
        <v>4258</v>
      </c>
      <c r="F859" s="34"/>
      <c r="G859" s="47" t="s">
        <v>64</v>
      </c>
      <c r="H859" s="48">
        <v>1.0186999999999999</v>
      </c>
      <c r="I859" s="139">
        <v>0.25</v>
      </c>
      <c r="J859" s="136">
        <f t="shared" si="28"/>
        <v>0.76402499999999995</v>
      </c>
    </row>
    <row r="860" spans="1:10" ht="15.75">
      <c r="A860" s="46">
        <f t="shared" si="27"/>
        <v>856</v>
      </c>
      <c r="B860" s="47" t="s">
        <v>204</v>
      </c>
      <c r="C860" s="34" t="s">
        <v>5765</v>
      </c>
      <c r="D860" s="34" t="s">
        <v>5766</v>
      </c>
      <c r="E860" s="34" t="s">
        <v>4258</v>
      </c>
      <c r="F860" s="34"/>
      <c r="G860" s="47" t="s">
        <v>64</v>
      </c>
      <c r="H860" s="48">
        <v>1.1984999999999999</v>
      </c>
      <c r="I860" s="139">
        <v>0.25</v>
      </c>
      <c r="J860" s="136">
        <f t="shared" si="28"/>
        <v>0.89887499999999987</v>
      </c>
    </row>
    <row r="861" spans="1:10" ht="15.75">
      <c r="A861" s="46">
        <f t="shared" si="27"/>
        <v>857</v>
      </c>
      <c r="B861" s="47" t="s">
        <v>204</v>
      </c>
      <c r="C861" s="34" t="s">
        <v>5767</v>
      </c>
      <c r="D861" s="34" t="s">
        <v>5768</v>
      </c>
      <c r="E861" s="34" t="s">
        <v>4258</v>
      </c>
      <c r="F861" s="34"/>
      <c r="G861" s="47" t="s">
        <v>64</v>
      </c>
      <c r="H861" s="48">
        <v>0.63229999999999997</v>
      </c>
      <c r="I861" s="139">
        <v>0.25</v>
      </c>
      <c r="J861" s="136">
        <f t="shared" si="28"/>
        <v>0.47422500000000001</v>
      </c>
    </row>
    <row r="862" spans="1:10" ht="15.75">
      <c r="A862" s="46">
        <f t="shared" si="27"/>
        <v>858</v>
      </c>
      <c r="B862" s="47" t="s">
        <v>204</v>
      </c>
      <c r="C862" s="34" t="s">
        <v>5769</v>
      </c>
      <c r="D862" s="34" t="s">
        <v>5770</v>
      </c>
      <c r="E862" s="34" t="s">
        <v>4258</v>
      </c>
      <c r="F862" s="34"/>
      <c r="G862" s="47" t="s">
        <v>64</v>
      </c>
      <c r="H862" s="48">
        <v>1.9488000000000001</v>
      </c>
      <c r="I862" s="139">
        <v>0.25</v>
      </c>
      <c r="J862" s="136">
        <f t="shared" si="28"/>
        <v>1.4616</v>
      </c>
    </row>
    <row r="863" spans="1:10" ht="15.75">
      <c r="A863" s="46">
        <f t="shared" si="27"/>
        <v>859</v>
      </c>
      <c r="B863" s="47" t="s">
        <v>204</v>
      </c>
      <c r="C863" s="34" t="s">
        <v>5771</v>
      </c>
      <c r="D863" s="34" t="s">
        <v>5772</v>
      </c>
      <c r="E863" s="34" t="s">
        <v>4258</v>
      </c>
      <c r="F863" s="34"/>
      <c r="G863" s="47" t="s">
        <v>64</v>
      </c>
      <c r="H863" s="48">
        <v>1.0282</v>
      </c>
      <c r="I863" s="139">
        <v>0.25</v>
      </c>
      <c r="J863" s="136">
        <f t="shared" si="28"/>
        <v>0.77115</v>
      </c>
    </row>
    <row r="864" spans="1:10" ht="15.75">
      <c r="A864" s="46">
        <f t="shared" si="27"/>
        <v>860</v>
      </c>
      <c r="B864" s="47" t="s">
        <v>204</v>
      </c>
      <c r="C864" s="34" t="s">
        <v>5773</v>
      </c>
      <c r="D864" s="34" t="s">
        <v>5774</v>
      </c>
      <c r="E864" s="34" t="s">
        <v>4258</v>
      </c>
      <c r="F864" s="34"/>
      <c r="G864" s="47" t="s">
        <v>64</v>
      </c>
      <c r="H864" s="48">
        <v>2.3117000000000001</v>
      </c>
      <c r="I864" s="139">
        <v>0.25</v>
      </c>
      <c r="J864" s="136">
        <f t="shared" si="28"/>
        <v>1.7337750000000001</v>
      </c>
    </row>
    <row r="865" spans="1:10" ht="15.75">
      <c r="A865" s="46">
        <f t="shared" si="27"/>
        <v>861</v>
      </c>
      <c r="B865" s="47" t="s">
        <v>204</v>
      </c>
      <c r="C865" s="34" t="s">
        <v>5775</v>
      </c>
      <c r="D865" s="34" t="s">
        <v>5776</v>
      </c>
      <c r="E865" s="34" t="s">
        <v>4258</v>
      </c>
      <c r="F865" s="34"/>
      <c r="G865" s="47" t="s">
        <v>64</v>
      </c>
      <c r="H865" s="48">
        <v>1.8634999999999999</v>
      </c>
      <c r="I865" s="139">
        <v>0.25</v>
      </c>
      <c r="J865" s="136">
        <f t="shared" si="28"/>
        <v>1.3976249999999999</v>
      </c>
    </row>
    <row r="866" spans="1:10" ht="15.75">
      <c r="A866" s="46">
        <f t="shared" si="27"/>
        <v>862</v>
      </c>
      <c r="B866" s="47" t="s">
        <v>204</v>
      </c>
      <c r="C866" s="34" t="s">
        <v>5777</v>
      </c>
      <c r="D866" s="34" t="s">
        <v>5778</v>
      </c>
      <c r="E866" s="34" t="s">
        <v>4258</v>
      </c>
      <c r="F866" s="34"/>
      <c r="G866" s="47" t="s">
        <v>64</v>
      </c>
      <c r="H866" s="48">
        <v>2.1924000000000001</v>
      </c>
      <c r="I866" s="139">
        <v>0.25</v>
      </c>
      <c r="J866" s="136">
        <f t="shared" si="28"/>
        <v>1.6443000000000001</v>
      </c>
    </row>
    <row r="867" spans="1:10" ht="15.75">
      <c r="A867" s="46">
        <f t="shared" si="27"/>
        <v>863</v>
      </c>
      <c r="B867" s="47" t="s">
        <v>204</v>
      </c>
      <c r="C867" s="34" t="s">
        <v>5779</v>
      </c>
      <c r="D867" s="34" t="s">
        <v>5780</v>
      </c>
      <c r="E867" s="34" t="s">
        <v>4258</v>
      </c>
      <c r="F867" s="34"/>
      <c r="G867" s="47" t="s">
        <v>64</v>
      </c>
      <c r="H867" s="48">
        <v>1.1567000000000001</v>
      </c>
      <c r="I867" s="139">
        <v>0.25</v>
      </c>
      <c r="J867" s="136">
        <f t="shared" si="28"/>
        <v>0.8675250000000001</v>
      </c>
    </row>
    <row r="868" spans="1:10" ht="15.75">
      <c r="A868" s="46">
        <f t="shared" si="27"/>
        <v>864</v>
      </c>
      <c r="B868" s="47" t="s">
        <v>204</v>
      </c>
      <c r="C868" s="34" t="s">
        <v>5781</v>
      </c>
      <c r="D868" s="34" t="s">
        <v>5782</v>
      </c>
      <c r="E868" s="34" t="s">
        <v>4258</v>
      </c>
      <c r="F868" s="34"/>
      <c r="G868" s="47" t="s">
        <v>64</v>
      </c>
      <c r="H868" s="48">
        <v>5.2647000000000004</v>
      </c>
      <c r="I868" s="139">
        <v>0.25</v>
      </c>
      <c r="J868" s="136">
        <f t="shared" si="28"/>
        <v>3.9485250000000001</v>
      </c>
    </row>
    <row r="869" spans="1:10" ht="15.75">
      <c r="A869" s="46">
        <f t="shared" si="27"/>
        <v>865</v>
      </c>
      <c r="B869" s="47" t="s">
        <v>204</v>
      </c>
      <c r="C869" s="34" t="s">
        <v>5783</v>
      </c>
      <c r="D869" s="34" t="s">
        <v>5784</v>
      </c>
      <c r="E869" s="34" t="s">
        <v>4258</v>
      </c>
      <c r="F869" s="34"/>
      <c r="G869" s="47" t="s">
        <v>64</v>
      </c>
      <c r="H869" s="48">
        <v>3.8538999999999999</v>
      </c>
      <c r="I869" s="139">
        <v>0.25</v>
      </c>
      <c r="J869" s="136">
        <f t="shared" si="28"/>
        <v>2.890425</v>
      </c>
    </row>
    <row r="870" spans="1:10" ht="15.75">
      <c r="A870" s="46">
        <f t="shared" si="27"/>
        <v>866</v>
      </c>
      <c r="B870" s="47" t="s">
        <v>204</v>
      </c>
      <c r="C870" s="34" t="s">
        <v>5785</v>
      </c>
      <c r="D870" s="34" t="s">
        <v>5784</v>
      </c>
      <c r="E870" s="34" t="s">
        <v>4258</v>
      </c>
      <c r="F870" s="34"/>
      <c r="G870" s="47" t="s">
        <v>64</v>
      </c>
      <c r="H870" s="48">
        <v>4.9219999999999997</v>
      </c>
      <c r="I870" s="139">
        <v>0.25</v>
      </c>
      <c r="J870" s="136">
        <f t="shared" si="28"/>
        <v>3.6914999999999996</v>
      </c>
    </row>
    <row r="871" spans="1:10" ht="15.75">
      <c r="A871" s="46">
        <f t="shared" si="27"/>
        <v>867</v>
      </c>
      <c r="B871" s="47" t="s">
        <v>204</v>
      </c>
      <c r="C871" s="34" t="s">
        <v>5786</v>
      </c>
      <c r="D871" s="34" t="s">
        <v>5787</v>
      </c>
      <c r="E871" s="34" t="s">
        <v>4258</v>
      </c>
      <c r="F871" s="34"/>
      <c r="G871" s="47" t="s">
        <v>64</v>
      </c>
      <c r="H871" s="48">
        <v>4.3483000000000001</v>
      </c>
      <c r="I871" s="139">
        <v>0.25</v>
      </c>
      <c r="J871" s="136">
        <f t="shared" si="28"/>
        <v>3.261225</v>
      </c>
    </row>
    <row r="872" spans="1:10" ht="15.75">
      <c r="A872" s="46">
        <f t="shared" si="27"/>
        <v>868</v>
      </c>
      <c r="B872" s="47" t="s">
        <v>204</v>
      </c>
      <c r="C872" s="34" t="s">
        <v>5788</v>
      </c>
      <c r="D872" s="34" t="s">
        <v>5789</v>
      </c>
      <c r="E872" s="34" t="s">
        <v>4258</v>
      </c>
      <c r="F872" s="34"/>
      <c r="G872" s="47" t="s">
        <v>64</v>
      </c>
      <c r="H872" s="48">
        <v>2.9988000000000001</v>
      </c>
      <c r="I872" s="139">
        <v>0.25</v>
      </c>
      <c r="J872" s="136">
        <f t="shared" si="28"/>
        <v>2.2491000000000003</v>
      </c>
    </row>
    <row r="873" spans="1:10" ht="15.75">
      <c r="A873" s="46">
        <f t="shared" si="27"/>
        <v>869</v>
      </c>
      <c r="B873" s="47" t="s">
        <v>204</v>
      </c>
      <c r="C873" s="34" t="s">
        <v>5790</v>
      </c>
      <c r="D873" s="34" t="s">
        <v>5789</v>
      </c>
      <c r="E873" s="34" t="s">
        <v>4258</v>
      </c>
      <c r="F873" s="34"/>
      <c r="G873" s="47" t="s">
        <v>64</v>
      </c>
      <c r="H873" s="48">
        <v>3.4272</v>
      </c>
      <c r="I873" s="139">
        <v>0.25</v>
      </c>
      <c r="J873" s="136">
        <f t="shared" si="28"/>
        <v>2.5704000000000002</v>
      </c>
    </row>
    <row r="874" spans="1:10" ht="15.75">
      <c r="A874" s="46">
        <f t="shared" si="27"/>
        <v>870</v>
      </c>
      <c r="B874" s="47" t="s">
        <v>204</v>
      </c>
      <c r="C874" s="34" t="s">
        <v>5791</v>
      </c>
      <c r="D874" s="34" t="s">
        <v>5792</v>
      </c>
      <c r="E874" s="34" t="s">
        <v>4258</v>
      </c>
      <c r="F874" s="34"/>
      <c r="G874" s="47" t="s">
        <v>64</v>
      </c>
      <c r="H874" s="48">
        <v>2.6989000000000001</v>
      </c>
      <c r="I874" s="139">
        <v>0.25</v>
      </c>
      <c r="J874" s="136">
        <f t="shared" si="28"/>
        <v>2.0241750000000001</v>
      </c>
    </row>
    <row r="875" spans="1:10" ht="15.75">
      <c r="A875" s="46">
        <f t="shared" si="27"/>
        <v>871</v>
      </c>
      <c r="B875" s="47" t="s">
        <v>204</v>
      </c>
      <c r="C875" s="34" t="s">
        <v>5793</v>
      </c>
      <c r="D875" s="34" t="s">
        <v>5792</v>
      </c>
      <c r="E875" s="34" t="s">
        <v>4258</v>
      </c>
      <c r="F875" s="34"/>
      <c r="G875" s="47" t="s">
        <v>64</v>
      </c>
      <c r="H875" s="48">
        <v>3.0844999999999998</v>
      </c>
      <c r="I875" s="139">
        <v>0.25</v>
      </c>
      <c r="J875" s="136">
        <f t="shared" si="28"/>
        <v>2.3133749999999997</v>
      </c>
    </row>
    <row r="876" spans="1:10" ht="15.75">
      <c r="A876" s="46">
        <f t="shared" si="27"/>
        <v>872</v>
      </c>
      <c r="B876" s="47" t="s">
        <v>204</v>
      </c>
      <c r="C876" s="34" t="s">
        <v>5794</v>
      </c>
      <c r="D876" s="34" t="s">
        <v>5795</v>
      </c>
      <c r="E876" s="34" t="s">
        <v>4258</v>
      </c>
      <c r="F876" s="34"/>
      <c r="G876" s="47" t="s">
        <v>64</v>
      </c>
      <c r="H876" s="48">
        <v>8.2635000000000005</v>
      </c>
      <c r="I876" s="139">
        <v>0.25</v>
      </c>
      <c r="J876" s="136">
        <f t="shared" si="28"/>
        <v>6.1976250000000004</v>
      </c>
    </row>
    <row r="877" spans="1:10" ht="15.75">
      <c r="A877" s="46">
        <f t="shared" si="27"/>
        <v>873</v>
      </c>
      <c r="B877" s="47" t="s">
        <v>204</v>
      </c>
      <c r="C877" s="34" t="s">
        <v>5796</v>
      </c>
      <c r="D877" s="34" t="s">
        <v>5797</v>
      </c>
      <c r="E877" s="34" t="s">
        <v>4258</v>
      </c>
      <c r="F877" s="34"/>
      <c r="G877" s="47" t="s">
        <v>64</v>
      </c>
      <c r="H877" s="48">
        <v>7.6208999999999998</v>
      </c>
      <c r="I877" s="139">
        <v>0.25</v>
      </c>
      <c r="J877" s="136">
        <f t="shared" si="28"/>
        <v>5.7156750000000001</v>
      </c>
    </row>
    <row r="878" spans="1:10" ht="15.75">
      <c r="A878" s="46">
        <f t="shared" si="27"/>
        <v>874</v>
      </c>
      <c r="B878" s="47" t="s">
        <v>204</v>
      </c>
      <c r="C878" s="34" t="s">
        <v>5798</v>
      </c>
      <c r="D878" s="34" t="s">
        <v>5799</v>
      </c>
      <c r="E878" s="34" t="s">
        <v>4258</v>
      </c>
      <c r="F878" s="34"/>
      <c r="G878" s="47" t="s">
        <v>64</v>
      </c>
      <c r="H878" s="48">
        <v>10.962</v>
      </c>
      <c r="I878" s="139">
        <v>0.25</v>
      </c>
      <c r="J878" s="136">
        <f t="shared" si="28"/>
        <v>8.2214999999999989</v>
      </c>
    </row>
    <row r="879" spans="1:10" ht="15.75">
      <c r="A879" s="46">
        <f t="shared" si="27"/>
        <v>875</v>
      </c>
      <c r="B879" s="47" t="s">
        <v>204</v>
      </c>
      <c r="C879" s="34" t="s">
        <v>5800</v>
      </c>
      <c r="D879" s="34" t="s">
        <v>5801</v>
      </c>
      <c r="E879" s="34" t="s">
        <v>4258</v>
      </c>
      <c r="F879" s="34"/>
      <c r="G879" s="47" t="s">
        <v>64</v>
      </c>
      <c r="H879" s="48">
        <v>6.4260000000000002</v>
      </c>
      <c r="I879" s="139">
        <v>0.25</v>
      </c>
      <c r="J879" s="136">
        <f t="shared" si="28"/>
        <v>4.8194999999999997</v>
      </c>
    </row>
    <row r="880" spans="1:10" ht="15.75">
      <c r="A880" s="46">
        <f t="shared" si="27"/>
        <v>876</v>
      </c>
      <c r="B880" s="47" t="s">
        <v>204</v>
      </c>
      <c r="C880" s="34" t="s">
        <v>5802</v>
      </c>
      <c r="D880" s="34" t="s">
        <v>5803</v>
      </c>
      <c r="E880" s="34" t="s">
        <v>4258</v>
      </c>
      <c r="F880" s="34"/>
      <c r="G880" s="47" t="s">
        <v>64</v>
      </c>
      <c r="H880" s="48">
        <v>5.7834000000000003</v>
      </c>
      <c r="I880" s="139">
        <v>0.25</v>
      </c>
      <c r="J880" s="136">
        <f t="shared" si="28"/>
        <v>4.3375500000000002</v>
      </c>
    </row>
    <row r="881" spans="1:10" ht="15.75">
      <c r="A881" s="46">
        <f t="shared" si="27"/>
        <v>877</v>
      </c>
      <c r="B881" s="47" t="s">
        <v>204</v>
      </c>
      <c r="C881" s="34" t="s">
        <v>5804</v>
      </c>
      <c r="D881" s="34" t="s">
        <v>5805</v>
      </c>
      <c r="E881" s="34" t="s">
        <v>4258</v>
      </c>
      <c r="F881" s="34"/>
      <c r="G881" s="47" t="s">
        <v>64</v>
      </c>
      <c r="H881" s="48">
        <v>8.0065000000000008</v>
      </c>
      <c r="I881" s="139">
        <v>0.25</v>
      </c>
      <c r="J881" s="136">
        <f t="shared" si="28"/>
        <v>6.0048750000000002</v>
      </c>
    </row>
    <row r="882" spans="1:10" ht="15.75">
      <c r="A882" s="46">
        <f t="shared" si="27"/>
        <v>878</v>
      </c>
      <c r="B882" s="47" t="s">
        <v>204</v>
      </c>
      <c r="C882" s="34" t="s">
        <v>5806</v>
      </c>
      <c r="D882" s="34" t="s">
        <v>5807</v>
      </c>
      <c r="E882" s="34" t="s">
        <v>4258</v>
      </c>
      <c r="F882" s="34"/>
      <c r="G882" s="47" t="s">
        <v>64</v>
      </c>
      <c r="H882" s="48">
        <v>7.3895999999999997</v>
      </c>
      <c r="I882" s="139">
        <v>0.25</v>
      </c>
      <c r="J882" s="136">
        <f t="shared" si="28"/>
        <v>5.5421999999999993</v>
      </c>
    </row>
    <row r="883" spans="1:10" ht="15.75">
      <c r="A883" s="46">
        <f t="shared" si="27"/>
        <v>879</v>
      </c>
      <c r="B883" s="47" t="s">
        <v>204</v>
      </c>
      <c r="C883" s="34" t="s">
        <v>5808</v>
      </c>
      <c r="D883" s="34" t="s">
        <v>5809</v>
      </c>
      <c r="E883" s="34" t="s">
        <v>4258</v>
      </c>
      <c r="F883" s="34"/>
      <c r="G883" s="47" t="s">
        <v>64</v>
      </c>
      <c r="H883" s="48">
        <v>8.9450000000000003</v>
      </c>
      <c r="I883" s="139">
        <v>0.25</v>
      </c>
      <c r="J883" s="136">
        <f t="shared" si="28"/>
        <v>6.7087500000000002</v>
      </c>
    </row>
    <row r="884" spans="1:10" ht="15.75">
      <c r="A884" s="46">
        <f t="shared" si="27"/>
        <v>880</v>
      </c>
      <c r="B884" s="47" t="s">
        <v>204</v>
      </c>
      <c r="C884" s="34" t="s">
        <v>5810</v>
      </c>
      <c r="D884" s="34" t="s">
        <v>5811</v>
      </c>
      <c r="E884" s="34" t="s">
        <v>4258</v>
      </c>
      <c r="F884" s="34"/>
      <c r="G884" s="47" t="s">
        <v>64</v>
      </c>
      <c r="H884" s="48">
        <v>10.5235</v>
      </c>
      <c r="I884" s="139">
        <v>0.25</v>
      </c>
      <c r="J884" s="136">
        <f t="shared" si="28"/>
        <v>7.8926250000000007</v>
      </c>
    </row>
    <row r="885" spans="1:10" ht="15.75">
      <c r="A885" s="46">
        <f t="shared" si="27"/>
        <v>881</v>
      </c>
      <c r="B885" s="47" t="s">
        <v>204</v>
      </c>
      <c r="C885" s="34" t="s">
        <v>5812</v>
      </c>
      <c r="D885" s="34" t="s">
        <v>5813</v>
      </c>
      <c r="E885" s="34" t="s">
        <v>4258</v>
      </c>
      <c r="F885" s="34"/>
      <c r="G885" s="47" t="s">
        <v>64</v>
      </c>
      <c r="H885" s="48">
        <v>6.1689999999999996</v>
      </c>
      <c r="I885" s="139">
        <v>0.25</v>
      </c>
      <c r="J885" s="136">
        <f t="shared" si="28"/>
        <v>4.6267499999999995</v>
      </c>
    </row>
    <row r="886" spans="1:10" ht="15.75">
      <c r="A886" s="46">
        <f t="shared" si="27"/>
        <v>882</v>
      </c>
      <c r="B886" s="47" t="s">
        <v>204</v>
      </c>
      <c r="C886" s="34" t="s">
        <v>5814</v>
      </c>
      <c r="D886" s="34" t="s">
        <v>5815</v>
      </c>
      <c r="E886" s="34" t="s">
        <v>4258</v>
      </c>
      <c r="F886" s="34"/>
      <c r="G886" s="47" t="s">
        <v>64</v>
      </c>
      <c r="H886" s="48">
        <v>5.5521000000000003</v>
      </c>
      <c r="I886" s="139">
        <v>0.25</v>
      </c>
      <c r="J886" s="136">
        <f t="shared" si="28"/>
        <v>4.1640750000000004</v>
      </c>
    </row>
    <row r="887" spans="1:10" ht="15.75">
      <c r="A887" s="46">
        <f t="shared" si="27"/>
        <v>883</v>
      </c>
      <c r="B887" s="47" t="s">
        <v>204</v>
      </c>
      <c r="C887" s="34" t="s">
        <v>5816</v>
      </c>
      <c r="D887" s="34" t="s">
        <v>5817</v>
      </c>
      <c r="E887" s="34" t="s">
        <v>4258</v>
      </c>
      <c r="F887" s="34"/>
      <c r="G887" s="47" t="s">
        <v>64</v>
      </c>
      <c r="H887" s="48">
        <v>12.1191</v>
      </c>
      <c r="I887" s="139">
        <v>0.25</v>
      </c>
      <c r="J887" s="136">
        <f t="shared" si="28"/>
        <v>9.0893249999999988</v>
      </c>
    </row>
    <row r="888" spans="1:10" ht="15.75">
      <c r="A888" s="46">
        <f t="shared" si="27"/>
        <v>884</v>
      </c>
      <c r="B888" s="47" t="s">
        <v>204</v>
      </c>
      <c r="C888" s="34" t="s">
        <v>5818</v>
      </c>
      <c r="D888" s="34" t="s">
        <v>5819</v>
      </c>
      <c r="E888" s="34" t="s">
        <v>4258</v>
      </c>
      <c r="F888" s="34"/>
      <c r="G888" s="47" t="s">
        <v>64</v>
      </c>
      <c r="H888" s="48">
        <v>11.0909</v>
      </c>
      <c r="I888" s="139">
        <v>0.25</v>
      </c>
      <c r="J888" s="136">
        <f t="shared" si="28"/>
        <v>8.3181750000000001</v>
      </c>
    </row>
    <row r="889" spans="1:10" ht="15.75">
      <c r="A889" s="46">
        <f t="shared" si="27"/>
        <v>885</v>
      </c>
      <c r="B889" s="47" t="s">
        <v>204</v>
      </c>
      <c r="C889" s="34" t="s">
        <v>5820</v>
      </c>
      <c r="D889" s="34" t="s">
        <v>5821</v>
      </c>
      <c r="E889" s="34" t="s">
        <v>4258</v>
      </c>
      <c r="F889" s="34"/>
      <c r="G889" s="47" t="s">
        <v>64</v>
      </c>
      <c r="H889" s="48">
        <v>14.908300000000001</v>
      </c>
      <c r="I889" s="139">
        <v>0.25</v>
      </c>
      <c r="J889" s="136">
        <f t="shared" si="28"/>
        <v>11.181225000000001</v>
      </c>
    </row>
    <row r="890" spans="1:10" ht="15.75">
      <c r="A890" s="46">
        <f t="shared" si="27"/>
        <v>886</v>
      </c>
      <c r="B890" s="47" t="s">
        <v>204</v>
      </c>
      <c r="C890" s="34" t="s">
        <v>5822</v>
      </c>
      <c r="D890" s="34" t="s">
        <v>5823</v>
      </c>
      <c r="E890" s="34" t="s">
        <v>4258</v>
      </c>
      <c r="F890" s="34"/>
      <c r="G890" s="47" t="s">
        <v>64</v>
      </c>
      <c r="H890" s="48">
        <v>17.539200000000001</v>
      </c>
      <c r="I890" s="139">
        <v>0.25</v>
      </c>
      <c r="J890" s="136">
        <f t="shared" si="28"/>
        <v>13.154400000000001</v>
      </c>
    </row>
    <row r="891" spans="1:10" ht="15.75">
      <c r="A891" s="46">
        <f t="shared" si="27"/>
        <v>887</v>
      </c>
      <c r="B891" s="47" t="s">
        <v>204</v>
      </c>
      <c r="C891" s="34" t="s">
        <v>5824</v>
      </c>
      <c r="D891" s="34" t="s">
        <v>5825</v>
      </c>
      <c r="E891" s="34" t="s">
        <v>4258</v>
      </c>
      <c r="F891" s="34"/>
      <c r="G891" s="47" t="s">
        <v>64</v>
      </c>
      <c r="H891" s="48">
        <v>10.281599999999999</v>
      </c>
      <c r="I891" s="139">
        <v>0.25</v>
      </c>
      <c r="J891" s="136">
        <f t="shared" si="28"/>
        <v>7.7111999999999998</v>
      </c>
    </row>
    <row r="892" spans="1:10" ht="15.75">
      <c r="A892" s="46">
        <f t="shared" si="27"/>
        <v>888</v>
      </c>
      <c r="B892" s="47" t="s">
        <v>204</v>
      </c>
      <c r="C892" s="34" t="s">
        <v>5826</v>
      </c>
      <c r="D892" s="34" t="s">
        <v>5827</v>
      </c>
      <c r="E892" s="34" t="s">
        <v>4258</v>
      </c>
      <c r="F892" s="34"/>
      <c r="G892" s="47" t="s">
        <v>64</v>
      </c>
      <c r="H892" s="48">
        <v>9.2533999999999992</v>
      </c>
      <c r="I892" s="139">
        <v>0.25</v>
      </c>
      <c r="J892" s="136">
        <f t="shared" si="28"/>
        <v>6.9400499999999994</v>
      </c>
    </row>
    <row r="893" spans="1:10" ht="15.75">
      <c r="A893" s="46">
        <f t="shared" si="27"/>
        <v>889</v>
      </c>
      <c r="B893" s="47" t="s">
        <v>204</v>
      </c>
      <c r="C893" s="34" t="s">
        <v>5828</v>
      </c>
      <c r="D893" s="34" t="s">
        <v>5829</v>
      </c>
      <c r="E893" s="34" t="s">
        <v>4258</v>
      </c>
      <c r="F893" s="34"/>
      <c r="G893" s="47" t="s">
        <v>64</v>
      </c>
      <c r="H893" s="48">
        <v>15.5463</v>
      </c>
      <c r="I893" s="139">
        <v>0.25</v>
      </c>
      <c r="J893" s="136">
        <f t="shared" si="28"/>
        <v>11.659725</v>
      </c>
    </row>
    <row r="894" spans="1:10" ht="15.75">
      <c r="A894" s="46">
        <f t="shared" si="27"/>
        <v>890</v>
      </c>
      <c r="B894" s="47" t="s">
        <v>204</v>
      </c>
      <c r="C894" s="34" t="s">
        <v>5830</v>
      </c>
      <c r="D894" s="34" t="s">
        <v>5831</v>
      </c>
      <c r="E894" s="34" t="s">
        <v>4258</v>
      </c>
      <c r="F894" s="34"/>
      <c r="G894" s="47" t="s">
        <v>64</v>
      </c>
      <c r="H894" s="48">
        <v>14.1754</v>
      </c>
      <c r="I894" s="139">
        <v>0.25</v>
      </c>
      <c r="J894" s="136">
        <f t="shared" si="28"/>
        <v>10.631550000000001</v>
      </c>
    </row>
    <row r="895" spans="1:10" ht="15.75">
      <c r="A895" s="46">
        <f t="shared" si="27"/>
        <v>891</v>
      </c>
      <c r="B895" s="47" t="s">
        <v>204</v>
      </c>
      <c r="C895" s="34" t="s">
        <v>5832</v>
      </c>
      <c r="D895" s="34" t="s">
        <v>5833</v>
      </c>
      <c r="E895" s="34" t="s">
        <v>4258</v>
      </c>
      <c r="F895" s="34"/>
      <c r="G895" s="47" t="s">
        <v>64</v>
      </c>
      <c r="H895" s="48">
        <v>19.877800000000001</v>
      </c>
      <c r="I895" s="139">
        <v>0.25</v>
      </c>
      <c r="J895" s="136">
        <f t="shared" si="28"/>
        <v>14.90835</v>
      </c>
    </row>
    <row r="896" spans="1:10" ht="15.75">
      <c r="A896" s="46">
        <f t="shared" si="27"/>
        <v>892</v>
      </c>
      <c r="B896" s="47" t="s">
        <v>204</v>
      </c>
      <c r="C896" s="34" t="s">
        <v>5834</v>
      </c>
      <c r="D896" s="34" t="s">
        <v>5835</v>
      </c>
      <c r="E896" s="34" t="s">
        <v>4258</v>
      </c>
      <c r="F896" s="34"/>
      <c r="G896" s="47" t="s">
        <v>64</v>
      </c>
      <c r="H896" s="48">
        <v>23.3856</v>
      </c>
      <c r="I896" s="139">
        <v>0.25</v>
      </c>
      <c r="J896" s="136">
        <f t="shared" si="28"/>
        <v>17.539200000000001</v>
      </c>
    </row>
    <row r="897" spans="1:10" ht="15.75">
      <c r="A897" s="46">
        <f t="shared" si="27"/>
        <v>893</v>
      </c>
      <c r="B897" s="47" t="s">
        <v>204</v>
      </c>
      <c r="C897" s="34" t="s">
        <v>5836</v>
      </c>
      <c r="D897" s="34" t="s">
        <v>5837</v>
      </c>
      <c r="E897" s="34" t="s">
        <v>4258</v>
      </c>
      <c r="F897" s="34"/>
      <c r="G897" s="47" t="s">
        <v>64</v>
      </c>
      <c r="H897" s="48">
        <v>13.7088</v>
      </c>
      <c r="I897" s="139">
        <v>0.25</v>
      </c>
      <c r="J897" s="136">
        <f t="shared" si="28"/>
        <v>10.281600000000001</v>
      </c>
    </row>
    <row r="898" spans="1:10" ht="15.75">
      <c r="A898" s="46">
        <f t="shared" si="27"/>
        <v>894</v>
      </c>
      <c r="B898" s="47" t="s">
        <v>204</v>
      </c>
      <c r="C898" s="34" t="s">
        <v>5838</v>
      </c>
      <c r="D898" s="34" t="s">
        <v>5839</v>
      </c>
      <c r="E898" s="34" t="s">
        <v>4258</v>
      </c>
      <c r="F898" s="34"/>
      <c r="G898" s="47" t="s">
        <v>64</v>
      </c>
      <c r="H898" s="48">
        <v>12.337899999999999</v>
      </c>
      <c r="I898" s="139">
        <v>0.25</v>
      </c>
      <c r="J898" s="136">
        <f t="shared" si="28"/>
        <v>9.253425</v>
      </c>
    </row>
    <row r="899" spans="1:10" ht="15.75">
      <c r="A899" s="46">
        <f t="shared" si="27"/>
        <v>895</v>
      </c>
      <c r="B899" s="47" t="s">
        <v>204</v>
      </c>
      <c r="C899" s="34" t="s">
        <v>5840</v>
      </c>
      <c r="D899" s="34" t="s">
        <v>5841</v>
      </c>
      <c r="E899" s="34" t="s">
        <v>4258</v>
      </c>
      <c r="F899" s="34"/>
      <c r="G899" s="47" t="s">
        <v>64</v>
      </c>
      <c r="H899" s="48">
        <v>20.3444</v>
      </c>
      <c r="I899" s="139">
        <v>0.25</v>
      </c>
      <c r="J899" s="136">
        <f t="shared" si="28"/>
        <v>15.2583</v>
      </c>
    </row>
    <row r="900" spans="1:10" ht="15.75">
      <c r="A900" s="46">
        <f t="shared" si="27"/>
        <v>896</v>
      </c>
      <c r="B900" s="47" t="s">
        <v>204</v>
      </c>
      <c r="C900" s="34" t="s">
        <v>5842</v>
      </c>
      <c r="D900" s="34" t="s">
        <v>5843</v>
      </c>
      <c r="E900" s="34" t="s">
        <v>4258</v>
      </c>
      <c r="F900" s="34"/>
      <c r="G900" s="47" t="s">
        <v>64</v>
      </c>
      <c r="H900" s="48">
        <v>18.4937</v>
      </c>
      <c r="I900" s="139">
        <v>0.25</v>
      </c>
      <c r="J900" s="136">
        <f t="shared" si="28"/>
        <v>13.870274999999999</v>
      </c>
    </row>
    <row r="901" spans="1:10" ht="15.75">
      <c r="A901" s="46">
        <f t="shared" si="27"/>
        <v>897</v>
      </c>
      <c r="B901" s="47" t="s">
        <v>204</v>
      </c>
      <c r="C901" s="34" t="s">
        <v>5844</v>
      </c>
      <c r="D901" s="34" t="s">
        <v>5845</v>
      </c>
      <c r="E901" s="34" t="s">
        <v>4258</v>
      </c>
      <c r="F901" s="34"/>
      <c r="G901" s="47" t="s">
        <v>64</v>
      </c>
      <c r="H901" s="48">
        <v>26.835000000000001</v>
      </c>
      <c r="I901" s="139">
        <v>0.25</v>
      </c>
      <c r="J901" s="136">
        <f t="shared" si="28"/>
        <v>20.126249999999999</v>
      </c>
    </row>
    <row r="902" spans="1:10" ht="15.75">
      <c r="A902" s="46">
        <f t="shared" si="27"/>
        <v>898</v>
      </c>
      <c r="B902" s="47" t="s">
        <v>204</v>
      </c>
      <c r="C902" s="34" t="s">
        <v>5846</v>
      </c>
      <c r="D902" s="34" t="s">
        <v>5847</v>
      </c>
      <c r="E902" s="34" t="s">
        <v>4258</v>
      </c>
      <c r="F902" s="34"/>
      <c r="G902" s="47" t="s">
        <v>64</v>
      </c>
      <c r="H902" s="48">
        <v>31.570599999999999</v>
      </c>
      <c r="I902" s="139">
        <v>0.25</v>
      </c>
      <c r="J902" s="136">
        <f t="shared" si="28"/>
        <v>23.677949999999999</v>
      </c>
    </row>
    <row r="903" spans="1:10" ht="15.75">
      <c r="A903" s="46">
        <f t="shared" ref="A903:A966" si="29">A902+1</f>
        <v>899</v>
      </c>
      <c r="B903" s="47" t="s">
        <v>204</v>
      </c>
      <c r="C903" s="34" t="s">
        <v>5848</v>
      </c>
      <c r="D903" s="34" t="s">
        <v>5849</v>
      </c>
      <c r="E903" s="34" t="s">
        <v>4258</v>
      </c>
      <c r="F903" s="34"/>
      <c r="G903" s="47" t="s">
        <v>64</v>
      </c>
      <c r="H903" s="48">
        <v>18.506900000000002</v>
      </c>
      <c r="I903" s="139">
        <v>0.25</v>
      </c>
      <c r="J903" s="136">
        <f t="shared" si="28"/>
        <v>13.880175000000001</v>
      </c>
    </row>
    <row r="904" spans="1:10" ht="15.75">
      <c r="A904" s="46">
        <f t="shared" si="29"/>
        <v>900</v>
      </c>
      <c r="B904" s="47" t="s">
        <v>204</v>
      </c>
      <c r="C904" s="34" t="s">
        <v>5850</v>
      </c>
      <c r="D904" s="34" t="s">
        <v>5851</v>
      </c>
      <c r="E904" s="34" t="s">
        <v>4258</v>
      </c>
      <c r="F904" s="34"/>
      <c r="G904" s="47" t="s">
        <v>64</v>
      </c>
      <c r="H904" s="48">
        <v>16.656199999999998</v>
      </c>
      <c r="I904" s="139">
        <v>0.25</v>
      </c>
      <c r="J904" s="136">
        <f t="shared" si="28"/>
        <v>12.492149999999999</v>
      </c>
    </row>
    <row r="905" spans="1:10" ht="15.75">
      <c r="A905" s="46">
        <f t="shared" si="29"/>
        <v>901</v>
      </c>
      <c r="B905" s="47" t="s">
        <v>204</v>
      </c>
      <c r="C905" s="34" t="s">
        <v>5852</v>
      </c>
      <c r="D905" s="34" t="s">
        <v>5853</v>
      </c>
      <c r="E905" s="34" t="s">
        <v>4258</v>
      </c>
      <c r="F905" s="34"/>
      <c r="G905" s="47" t="s">
        <v>64</v>
      </c>
      <c r="H905" s="48">
        <v>1.6572</v>
      </c>
      <c r="I905" s="139">
        <v>0.25</v>
      </c>
      <c r="J905" s="136">
        <f t="shared" si="28"/>
        <v>1.2429000000000001</v>
      </c>
    </row>
    <row r="906" spans="1:10" ht="15.75">
      <c r="A906" s="46">
        <f t="shared" si="29"/>
        <v>902</v>
      </c>
      <c r="B906" s="47" t="s">
        <v>204</v>
      </c>
      <c r="C906" s="34" t="s">
        <v>5854</v>
      </c>
      <c r="D906" s="34" t="s">
        <v>5855</v>
      </c>
      <c r="E906" s="34" t="s">
        <v>4258</v>
      </c>
      <c r="F906" s="34"/>
      <c r="G906" s="47" t="s">
        <v>64</v>
      </c>
      <c r="H906" s="48">
        <v>2.1339000000000001</v>
      </c>
      <c r="I906" s="139">
        <v>0.25</v>
      </c>
      <c r="J906" s="136">
        <f t="shared" si="28"/>
        <v>1.600425</v>
      </c>
    </row>
    <row r="907" spans="1:10" ht="15.75">
      <c r="A907" s="46">
        <f t="shared" si="29"/>
        <v>903</v>
      </c>
      <c r="B907" s="47" t="s">
        <v>204</v>
      </c>
      <c r="C907" s="34" t="s">
        <v>5856</v>
      </c>
      <c r="D907" s="34" t="s">
        <v>5857</v>
      </c>
      <c r="E907" s="34" t="s">
        <v>4258</v>
      </c>
      <c r="F907" s="34"/>
      <c r="G907" s="47" t="s">
        <v>64</v>
      </c>
      <c r="H907" s="48">
        <v>3.1196999999999999</v>
      </c>
      <c r="I907" s="139">
        <v>0.25</v>
      </c>
      <c r="J907" s="136">
        <f t="shared" si="28"/>
        <v>2.3397749999999999</v>
      </c>
    </row>
    <row r="908" spans="1:10" ht="15.75">
      <c r="A908" s="46">
        <f t="shared" si="29"/>
        <v>904</v>
      </c>
      <c r="B908" s="47" t="s">
        <v>204</v>
      </c>
      <c r="C908" s="34" t="s">
        <v>5858</v>
      </c>
      <c r="D908" s="34" t="s">
        <v>5859</v>
      </c>
      <c r="E908" s="34" t="s">
        <v>4258</v>
      </c>
      <c r="F908" s="34"/>
      <c r="G908" s="47" t="s">
        <v>64</v>
      </c>
      <c r="H908" s="48">
        <v>5.1371000000000002</v>
      </c>
      <c r="I908" s="139">
        <v>0.25</v>
      </c>
      <c r="J908" s="136">
        <f t="shared" si="28"/>
        <v>3.8528250000000002</v>
      </c>
    </row>
    <row r="909" spans="1:10" ht="15.75">
      <c r="A909" s="46">
        <f t="shared" si="29"/>
        <v>905</v>
      </c>
      <c r="B909" s="47" t="s">
        <v>204</v>
      </c>
      <c r="C909" s="34" t="s">
        <v>5860</v>
      </c>
      <c r="D909" s="34" t="s">
        <v>5861</v>
      </c>
      <c r="E909" s="34" t="s">
        <v>4258</v>
      </c>
      <c r="F909" s="34"/>
      <c r="G909" s="47" t="s">
        <v>64</v>
      </c>
      <c r="H909" s="48">
        <v>8.2088000000000001</v>
      </c>
      <c r="I909" s="139">
        <v>0.25</v>
      </c>
      <c r="J909" s="136">
        <f t="shared" si="28"/>
        <v>6.1566000000000001</v>
      </c>
    </row>
    <row r="910" spans="1:10" ht="15.75">
      <c r="A910" s="46">
        <f t="shared" si="29"/>
        <v>906</v>
      </c>
      <c r="B910" s="47" t="s">
        <v>204</v>
      </c>
      <c r="C910" s="34" t="s">
        <v>5862</v>
      </c>
      <c r="D910" s="34" t="s">
        <v>5863</v>
      </c>
      <c r="E910" s="34" t="s">
        <v>4258</v>
      </c>
      <c r="F910" s="34"/>
      <c r="G910" s="47" t="s">
        <v>64</v>
      </c>
      <c r="H910" s="48">
        <v>11.273300000000001</v>
      </c>
      <c r="I910" s="139">
        <v>0.25</v>
      </c>
      <c r="J910" s="136">
        <f t="shared" si="28"/>
        <v>8.454975000000001</v>
      </c>
    </row>
    <row r="911" spans="1:10" ht="15.75">
      <c r="A911" s="46">
        <f t="shared" si="29"/>
        <v>907</v>
      </c>
      <c r="B911" s="47" t="s">
        <v>204</v>
      </c>
      <c r="C911" s="34" t="s">
        <v>5864</v>
      </c>
      <c r="D911" s="34" t="s">
        <v>5865</v>
      </c>
      <c r="E911" s="34" t="s">
        <v>4258</v>
      </c>
      <c r="F911" s="34"/>
      <c r="G911" s="47" t="s">
        <v>64</v>
      </c>
      <c r="H911" s="48">
        <v>17.6023</v>
      </c>
      <c r="I911" s="139">
        <v>0.25</v>
      </c>
      <c r="J911" s="136">
        <f t="shared" si="28"/>
        <v>13.201725</v>
      </c>
    </row>
    <row r="912" spans="1:10" ht="15.75">
      <c r="A912" s="46">
        <f t="shared" si="29"/>
        <v>908</v>
      </c>
      <c r="B912" s="47" t="s">
        <v>204</v>
      </c>
      <c r="C912" s="34" t="s">
        <v>5866</v>
      </c>
      <c r="D912" s="34" t="s">
        <v>5867</v>
      </c>
      <c r="E912" s="34" t="s">
        <v>4258</v>
      </c>
      <c r="F912" s="34"/>
      <c r="G912" s="47" t="s">
        <v>64</v>
      </c>
      <c r="H912" s="48">
        <v>1.6019000000000001</v>
      </c>
      <c r="I912" s="139">
        <v>0.25</v>
      </c>
      <c r="J912" s="136">
        <f t="shared" si="28"/>
        <v>1.201425</v>
      </c>
    </row>
    <row r="913" spans="1:10" ht="15.75">
      <c r="A913" s="46">
        <f t="shared" si="29"/>
        <v>909</v>
      </c>
      <c r="B913" s="47" t="s">
        <v>204</v>
      </c>
      <c r="C913" s="34" t="s">
        <v>5868</v>
      </c>
      <c r="D913" s="34" t="s">
        <v>5869</v>
      </c>
      <c r="E913" s="34" t="s">
        <v>4258</v>
      </c>
      <c r="F913" s="34"/>
      <c r="G913" s="47" t="s">
        <v>64</v>
      </c>
      <c r="H913" s="48">
        <v>1.1711</v>
      </c>
      <c r="I913" s="139">
        <v>0.25</v>
      </c>
      <c r="J913" s="136">
        <f t="shared" si="28"/>
        <v>0.87832500000000002</v>
      </c>
    </row>
    <row r="914" spans="1:10" ht="15.75">
      <c r="A914" s="46">
        <f t="shared" si="29"/>
        <v>910</v>
      </c>
      <c r="B914" s="47" t="s">
        <v>204</v>
      </c>
      <c r="C914" s="34" t="s">
        <v>5870</v>
      </c>
      <c r="D914" s="34" t="s">
        <v>5871</v>
      </c>
      <c r="E914" s="34" t="s">
        <v>4258</v>
      </c>
      <c r="F914" s="34"/>
      <c r="G914" s="47" t="s">
        <v>64</v>
      </c>
      <c r="H914" s="48">
        <v>2.1890999999999998</v>
      </c>
      <c r="I914" s="139">
        <v>0.25</v>
      </c>
      <c r="J914" s="136">
        <f t="shared" ref="J914:J977" si="30">H914*(1-I914)</f>
        <v>1.6418249999999999</v>
      </c>
    </row>
    <row r="915" spans="1:10" ht="15.75">
      <c r="A915" s="46">
        <f t="shared" si="29"/>
        <v>911</v>
      </c>
      <c r="B915" s="47" t="s">
        <v>204</v>
      </c>
      <c r="C915" s="34" t="s">
        <v>5872</v>
      </c>
      <c r="D915" s="34" t="s">
        <v>5873</v>
      </c>
      <c r="E915" s="34" t="s">
        <v>4258</v>
      </c>
      <c r="F915" s="34"/>
      <c r="G915" s="47" t="s">
        <v>64</v>
      </c>
      <c r="H915" s="48">
        <v>1.0931999999999999</v>
      </c>
      <c r="I915" s="139">
        <v>0.25</v>
      </c>
      <c r="J915" s="136">
        <f t="shared" si="30"/>
        <v>0.81989999999999996</v>
      </c>
    </row>
    <row r="916" spans="1:10" ht="15.75">
      <c r="A916" s="46">
        <f t="shared" si="29"/>
        <v>912</v>
      </c>
      <c r="B916" s="47" t="s">
        <v>204</v>
      </c>
      <c r="C916" s="34" t="s">
        <v>5874</v>
      </c>
      <c r="D916" s="34" t="s">
        <v>5875</v>
      </c>
      <c r="E916" s="34" t="s">
        <v>4258</v>
      </c>
      <c r="F916" s="34"/>
      <c r="G916" s="47" t="s">
        <v>64</v>
      </c>
      <c r="H916" s="48">
        <v>2.3565</v>
      </c>
      <c r="I916" s="139">
        <v>0.25</v>
      </c>
      <c r="J916" s="136">
        <f t="shared" si="30"/>
        <v>1.7673749999999999</v>
      </c>
    </row>
    <row r="917" spans="1:10" ht="15.75">
      <c r="A917" s="46">
        <f t="shared" si="29"/>
        <v>913</v>
      </c>
      <c r="B917" s="47" t="s">
        <v>204</v>
      </c>
      <c r="C917" s="34" t="s">
        <v>5876</v>
      </c>
      <c r="D917" s="34" t="s">
        <v>5877</v>
      </c>
      <c r="E917" s="34" t="s">
        <v>4258</v>
      </c>
      <c r="F917" s="34"/>
      <c r="G917" s="47" t="s">
        <v>64</v>
      </c>
      <c r="H917" s="48">
        <v>1.6579999999999999</v>
      </c>
      <c r="I917" s="139">
        <v>0.25</v>
      </c>
      <c r="J917" s="136">
        <f t="shared" si="30"/>
        <v>1.2435</v>
      </c>
    </row>
    <row r="918" spans="1:10" ht="15.75">
      <c r="A918" s="46">
        <f t="shared" si="29"/>
        <v>914</v>
      </c>
      <c r="B918" s="47" t="s">
        <v>204</v>
      </c>
      <c r="C918" s="34" t="s">
        <v>5878</v>
      </c>
      <c r="D918" s="34" t="s">
        <v>5879</v>
      </c>
      <c r="E918" s="34" t="s">
        <v>4258</v>
      </c>
      <c r="F918" s="34"/>
      <c r="G918" s="47" t="s">
        <v>64</v>
      </c>
      <c r="H918" s="48">
        <v>2.6269999999999998</v>
      </c>
      <c r="I918" s="139">
        <v>0.25</v>
      </c>
      <c r="J918" s="136">
        <f t="shared" si="30"/>
        <v>1.9702499999999998</v>
      </c>
    </row>
    <row r="919" spans="1:10" ht="15.75">
      <c r="A919" s="46">
        <f t="shared" si="29"/>
        <v>915</v>
      </c>
      <c r="B919" s="47" t="s">
        <v>204</v>
      </c>
      <c r="C919" s="34" t="s">
        <v>5880</v>
      </c>
      <c r="D919" s="34" t="s">
        <v>5881</v>
      </c>
      <c r="E919" s="34" t="s">
        <v>4258</v>
      </c>
      <c r="F919" s="34"/>
      <c r="G919" s="47" t="s">
        <v>64</v>
      </c>
      <c r="H919" s="48">
        <v>1.5881000000000001</v>
      </c>
      <c r="I919" s="139">
        <v>0.25</v>
      </c>
      <c r="J919" s="136">
        <f t="shared" si="30"/>
        <v>1.1910750000000001</v>
      </c>
    </row>
    <row r="920" spans="1:10" ht="15.75">
      <c r="A920" s="46">
        <f t="shared" si="29"/>
        <v>916</v>
      </c>
      <c r="B920" s="47" t="s">
        <v>204</v>
      </c>
      <c r="C920" s="34" t="s">
        <v>5882</v>
      </c>
      <c r="D920" s="34" t="s">
        <v>5883</v>
      </c>
      <c r="E920" s="34" t="s">
        <v>4258</v>
      </c>
      <c r="F920" s="34"/>
      <c r="G920" s="47" t="s">
        <v>64</v>
      </c>
      <c r="H920" s="48">
        <v>2.0432000000000001</v>
      </c>
      <c r="I920" s="139">
        <v>0.25</v>
      </c>
      <c r="J920" s="136">
        <f t="shared" si="30"/>
        <v>1.5324</v>
      </c>
    </row>
    <row r="921" spans="1:10" ht="15.75">
      <c r="A921" s="46">
        <f t="shared" si="29"/>
        <v>917</v>
      </c>
      <c r="B921" s="47" t="s">
        <v>204</v>
      </c>
      <c r="C921" s="34" t="s">
        <v>5884</v>
      </c>
      <c r="D921" s="34" t="s">
        <v>5885</v>
      </c>
      <c r="E921" s="34" t="s">
        <v>4258</v>
      </c>
      <c r="F921" s="34"/>
      <c r="G921" s="47" t="s">
        <v>64</v>
      </c>
      <c r="H921" s="48">
        <v>3.8919000000000001</v>
      </c>
      <c r="I921" s="139">
        <v>0.25</v>
      </c>
      <c r="J921" s="136">
        <f t="shared" si="30"/>
        <v>2.9189250000000002</v>
      </c>
    </row>
    <row r="922" spans="1:10" ht="15.75">
      <c r="A922" s="46">
        <f t="shared" si="29"/>
        <v>918</v>
      </c>
      <c r="B922" s="47" t="s">
        <v>204</v>
      </c>
      <c r="C922" s="34" t="s">
        <v>5886</v>
      </c>
      <c r="D922" s="34" t="s">
        <v>5887</v>
      </c>
      <c r="E922" s="34" t="s">
        <v>4258</v>
      </c>
      <c r="F922" s="34"/>
      <c r="G922" s="47" t="s">
        <v>64</v>
      </c>
      <c r="H922" s="48">
        <v>2.3597999999999999</v>
      </c>
      <c r="I922" s="139">
        <v>0.25</v>
      </c>
      <c r="J922" s="136">
        <f t="shared" si="30"/>
        <v>1.7698499999999999</v>
      </c>
    </row>
    <row r="923" spans="1:10" ht="15.75">
      <c r="A923" s="46">
        <f t="shared" si="29"/>
        <v>919</v>
      </c>
      <c r="B923" s="47" t="s">
        <v>204</v>
      </c>
      <c r="C923" s="34" t="s">
        <v>5888</v>
      </c>
      <c r="D923" s="34" t="s">
        <v>5889</v>
      </c>
      <c r="E923" s="34" t="s">
        <v>4258</v>
      </c>
      <c r="F923" s="34"/>
      <c r="G923" s="47" t="s">
        <v>64</v>
      </c>
      <c r="H923" s="48">
        <v>2.3597999999999999</v>
      </c>
      <c r="I923" s="139">
        <v>0.25</v>
      </c>
      <c r="J923" s="136">
        <f t="shared" si="30"/>
        <v>1.7698499999999999</v>
      </c>
    </row>
    <row r="924" spans="1:10" ht="15.75">
      <c r="A924" s="46">
        <f t="shared" si="29"/>
        <v>920</v>
      </c>
      <c r="B924" s="47" t="s">
        <v>204</v>
      </c>
      <c r="C924" s="34" t="s">
        <v>5890</v>
      </c>
      <c r="D924" s="34" t="s">
        <v>5891</v>
      </c>
      <c r="E924" s="34" t="s">
        <v>4258</v>
      </c>
      <c r="F924" s="34"/>
      <c r="G924" s="47" t="s">
        <v>64</v>
      </c>
      <c r="H924" s="48">
        <v>4.3784000000000001</v>
      </c>
      <c r="I924" s="139">
        <v>0.25</v>
      </c>
      <c r="J924" s="136">
        <f t="shared" si="30"/>
        <v>3.2838000000000003</v>
      </c>
    </row>
    <row r="925" spans="1:10" ht="15.75">
      <c r="A925" s="46">
        <f t="shared" si="29"/>
        <v>921</v>
      </c>
      <c r="B925" s="47" t="s">
        <v>204</v>
      </c>
      <c r="C925" s="34" t="s">
        <v>5892</v>
      </c>
      <c r="D925" s="34" t="s">
        <v>5893</v>
      </c>
      <c r="E925" s="34" t="s">
        <v>4258</v>
      </c>
      <c r="F925" s="34"/>
      <c r="G925" s="47" t="s">
        <v>64</v>
      </c>
      <c r="H925" s="48">
        <v>3.0341</v>
      </c>
      <c r="I925" s="139">
        <v>0.25</v>
      </c>
      <c r="J925" s="136">
        <f t="shared" si="30"/>
        <v>2.2755749999999999</v>
      </c>
    </row>
    <row r="926" spans="1:10" ht="15.75">
      <c r="A926" s="46">
        <f t="shared" si="29"/>
        <v>922</v>
      </c>
      <c r="B926" s="47" t="s">
        <v>204</v>
      </c>
      <c r="C926" s="34" t="s">
        <v>5894</v>
      </c>
      <c r="D926" s="34" t="s">
        <v>5895</v>
      </c>
      <c r="E926" s="34" t="s">
        <v>4258</v>
      </c>
      <c r="F926" s="34"/>
      <c r="G926" s="47" t="s">
        <v>64</v>
      </c>
      <c r="H926" s="48">
        <v>3.0341</v>
      </c>
      <c r="I926" s="139">
        <v>0.25</v>
      </c>
      <c r="J926" s="136">
        <f t="shared" si="30"/>
        <v>2.2755749999999999</v>
      </c>
    </row>
    <row r="927" spans="1:10" ht="15.75">
      <c r="A927" s="46">
        <f t="shared" si="29"/>
        <v>923</v>
      </c>
      <c r="B927" s="47" t="s">
        <v>204</v>
      </c>
      <c r="C927" s="34" t="s">
        <v>5896</v>
      </c>
      <c r="D927" s="34" t="s">
        <v>5897</v>
      </c>
      <c r="E927" s="34" t="s">
        <v>4258</v>
      </c>
      <c r="F927" s="34"/>
      <c r="G927" s="47" t="s">
        <v>64</v>
      </c>
      <c r="H927" s="48">
        <v>5.1891999999999996</v>
      </c>
      <c r="I927" s="139">
        <v>0.25</v>
      </c>
      <c r="J927" s="136">
        <f t="shared" si="30"/>
        <v>3.8918999999999997</v>
      </c>
    </row>
    <row r="928" spans="1:10" ht="15.75">
      <c r="A928" s="46">
        <f t="shared" si="29"/>
        <v>924</v>
      </c>
      <c r="B928" s="47" t="s">
        <v>204</v>
      </c>
      <c r="C928" s="34" t="s">
        <v>5898</v>
      </c>
      <c r="D928" s="34" t="s">
        <v>5899</v>
      </c>
      <c r="E928" s="34" t="s">
        <v>4258</v>
      </c>
      <c r="F928" s="34"/>
      <c r="G928" s="47" t="s">
        <v>64</v>
      </c>
      <c r="H928" s="48">
        <v>4.3761999999999999</v>
      </c>
      <c r="I928" s="139">
        <v>0.25</v>
      </c>
      <c r="J928" s="136">
        <f t="shared" si="30"/>
        <v>3.2821499999999997</v>
      </c>
    </row>
    <row r="929" spans="1:10" ht="15.75">
      <c r="A929" s="46">
        <f t="shared" si="29"/>
        <v>925</v>
      </c>
      <c r="B929" s="47" t="s">
        <v>204</v>
      </c>
      <c r="C929" s="34" t="s">
        <v>5900</v>
      </c>
      <c r="D929" s="34" t="s">
        <v>5901</v>
      </c>
      <c r="E929" s="34" t="s">
        <v>4258</v>
      </c>
      <c r="F929" s="34"/>
      <c r="G929" s="47" t="s">
        <v>64</v>
      </c>
      <c r="H929" s="48">
        <v>6.8108000000000004</v>
      </c>
      <c r="I929" s="139">
        <v>0.25</v>
      </c>
      <c r="J929" s="136">
        <f t="shared" si="30"/>
        <v>5.1081000000000003</v>
      </c>
    </row>
    <row r="930" spans="1:10" ht="15.75">
      <c r="A930" s="46">
        <f t="shared" si="29"/>
        <v>926</v>
      </c>
      <c r="B930" s="47" t="s">
        <v>204</v>
      </c>
      <c r="C930" s="34" t="s">
        <v>5902</v>
      </c>
      <c r="D930" s="34" t="s">
        <v>5903</v>
      </c>
      <c r="E930" s="34" t="s">
        <v>4258</v>
      </c>
      <c r="F930" s="34"/>
      <c r="G930" s="47" t="s">
        <v>64</v>
      </c>
      <c r="H930" s="48">
        <v>6.1055000000000001</v>
      </c>
      <c r="I930" s="139">
        <v>0.25</v>
      </c>
      <c r="J930" s="136">
        <f t="shared" si="30"/>
        <v>4.5791250000000003</v>
      </c>
    </row>
    <row r="931" spans="1:10" ht="15.75">
      <c r="A931" s="46">
        <f t="shared" si="29"/>
        <v>927</v>
      </c>
      <c r="B931" s="47" t="s">
        <v>204</v>
      </c>
      <c r="C931" s="34" t="s">
        <v>5904</v>
      </c>
      <c r="D931" s="34" t="s">
        <v>5905</v>
      </c>
      <c r="E931" s="34" t="s">
        <v>4258</v>
      </c>
      <c r="F931" s="34"/>
      <c r="G931" s="47" t="s">
        <v>64</v>
      </c>
      <c r="H931" s="48">
        <v>9.0809999999999995</v>
      </c>
      <c r="I931" s="139">
        <v>0.25</v>
      </c>
      <c r="J931" s="136">
        <f t="shared" si="30"/>
        <v>6.8107499999999996</v>
      </c>
    </row>
    <row r="932" spans="1:10" ht="15.75">
      <c r="A932" s="46">
        <f t="shared" si="29"/>
        <v>928</v>
      </c>
      <c r="B932" s="47" t="s">
        <v>204</v>
      </c>
      <c r="C932" s="34" t="s">
        <v>5906</v>
      </c>
      <c r="D932" s="34" t="s">
        <v>5907</v>
      </c>
      <c r="E932" s="34" t="s">
        <v>4258</v>
      </c>
      <c r="F932" s="34"/>
      <c r="G932" s="47" t="s">
        <v>64</v>
      </c>
      <c r="H932" s="48">
        <v>7.9870999999999999</v>
      </c>
      <c r="I932" s="139">
        <v>0.25</v>
      </c>
      <c r="J932" s="136">
        <f t="shared" si="30"/>
        <v>5.9903250000000003</v>
      </c>
    </row>
    <row r="933" spans="1:10" ht="15.75">
      <c r="A933" s="46">
        <f t="shared" si="29"/>
        <v>929</v>
      </c>
      <c r="B933" s="47" t="s">
        <v>204</v>
      </c>
      <c r="C933" s="34" t="s">
        <v>5908</v>
      </c>
      <c r="D933" s="34" t="s">
        <v>5909</v>
      </c>
      <c r="E933" s="34" t="s">
        <v>4258</v>
      </c>
      <c r="F933" s="34"/>
      <c r="G933" s="47" t="s">
        <v>64</v>
      </c>
      <c r="H933" s="48">
        <v>15.197800000000001</v>
      </c>
      <c r="I933" s="139">
        <v>0.25</v>
      </c>
      <c r="J933" s="136">
        <f t="shared" si="30"/>
        <v>11.398350000000001</v>
      </c>
    </row>
    <row r="934" spans="1:10" ht="15.75">
      <c r="A934" s="46">
        <f t="shared" si="29"/>
        <v>930</v>
      </c>
      <c r="B934" s="47" t="s">
        <v>204</v>
      </c>
      <c r="C934" s="34" t="s">
        <v>5910</v>
      </c>
      <c r="D934" s="34" t="s">
        <v>5911</v>
      </c>
      <c r="E934" s="34" t="s">
        <v>4258</v>
      </c>
      <c r="F934" s="34"/>
      <c r="G934" s="47" t="s">
        <v>64</v>
      </c>
      <c r="H934" s="48">
        <v>11.5472</v>
      </c>
      <c r="I934" s="139">
        <v>0.25</v>
      </c>
      <c r="J934" s="136">
        <f t="shared" si="30"/>
        <v>8.6603999999999992</v>
      </c>
    </row>
    <row r="935" spans="1:10" ht="15.75">
      <c r="A935" s="46">
        <f t="shared" si="29"/>
        <v>931</v>
      </c>
      <c r="B935" s="47" t="s">
        <v>204</v>
      </c>
      <c r="C935" s="34" t="s">
        <v>5912</v>
      </c>
      <c r="D935" s="34" t="s">
        <v>5913</v>
      </c>
      <c r="E935" s="34" t="s">
        <v>4258</v>
      </c>
      <c r="F935" s="34"/>
      <c r="G935" s="47" t="s">
        <v>64</v>
      </c>
      <c r="H935" s="48">
        <v>1.4766999999999999</v>
      </c>
      <c r="I935" s="139">
        <v>0.25</v>
      </c>
      <c r="J935" s="136">
        <f t="shared" si="30"/>
        <v>1.1075249999999999</v>
      </c>
    </row>
    <row r="936" spans="1:10" ht="15.75">
      <c r="A936" s="46">
        <f t="shared" si="29"/>
        <v>932</v>
      </c>
      <c r="B936" s="47" t="s">
        <v>204</v>
      </c>
      <c r="C936" s="34" t="s">
        <v>5914</v>
      </c>
      <c r="D936" s="34" t="s">
        <v>5915</v>
      </c>
      <c r="E936" s="34" t="s">
        <v>4258</v>
      </c>
      <c r="F936" s="34"/>
      <c r="G936" s="47" t="s">
        <v>64</v>
      </c>
      <c r="H936" s="48">
        <v>1.4766999999999999</v>
      </c>
      <c r="I936" s="139">
        <v>0.25</v>
      </c>
      <c r="J936" s="136">
        <f t="shared" si="30"/>
        <v>1.1075249999999999</v>
      </c>
    </row>
    <row r="937" spans="1:10" ht="15.75">
      <c r="A937" s="46">
        <f t="shared" si="29"/>
        <v>933</v>
      </c>
      <c r="B937" s="47" t="s">
        <v>204</v>
      </c>
      <c r="C937" s="34" t="s">
        <v>5916</v>
      </c>
      <c r="D937" s="34" t="s">
        <v>5917</v>
      </c>
      <c r="E937" s="34" t="s">
        <v>4258</v>
      </c>
      <c r="F937" s="34"/>
      <c r="G937" s="47" t="s">
        <v>64</v>
      </c>
      <c r="H937" s="48">
        <v>1.3709</v>
      </c>
      <c r="I937" s="139">
        <v>0.25</v>
      </c>
      <c r="J937" s="136">
        <f t="shared" si="30"/>
        <v>1.0281750000000001</v>
      </c>
    </row>
    <row r="938" spans="1:10" ht="15.75">
      <c r="A938" s="46">
        <f t="shared" si="29"/>
        <v>934</v>
      </c>
      <c r="B938" s="47" t="s">
        <v>204</v>
      </c>
      <c r="C938" s="34" t="s">
        <v>5918</v>
      </c>
      <c r="D938" s="34" t="s">
        <v>5919</v>
      </c>
      <c r="E938" s="34" t="s">
        <v>4258</v>
      </c>
      <c r="F938" s="34"/>
      <c r="G938" s="47" t="s">
        <v>64</v>
      </c>
      <c r="H938" s="48">
        <v>1.3802000000000001</v>
      </c>
      <c r="I938" s="139">
        <v>0.25</v>
      </c>
      <c r="J938" s="136">
        <f t="shared" si="30"/>
        <v>1.03515</v>
      </c>
    </row>
    <row r="939" spans="1:10" ht="15.75">
      <c r="A939" s="46">
        <f t="shared" si="29"/>
        <v>935</v>
      </c>
      <c r="B939" s="47" t="s">
        <v>204</v>
      </c>
      <c r="C939" s="34" t="s">
        <v>5920</v>
      </c>
      <c r="D939" s="34" t="s">
        <v>5921</v>
      </c>
      <c r="E939" s="34" t="s">
        <v>4258</v>
      </c>
      <c r="F939" s="34"/>
      <c r="G939" s="47" t="s">
        <v>64</v>
      </c>
      <c r="H939" s="48">
        <v>1.4166000000000001</v>
      </c>
      <c r="I939" s="139">
        <v>0.25</v>
      </c>
      <c r="J939" s="136">
        <f t="shared" si="30"/>
        <v>1.0624500000000001</v>
      </c>
    </row>
    <row r="940" spans="1:10" ht="15.75">
      <c r="A940" s="46">
        <f t="shared" si="29"/>
        <v>936</v>
      </c>
      <c r="B940" s="47" t="s">
        <v>204</v>
      </c>
      <c r="C940" s="34" t="s">
        <v>5922</v>
      </c>
      <c r="D940" s="34" t="s">
        <v>5923</v>
      </c>
      <c r="E940" s="34" t="s">
        <v>4258</v>
      </c>
      <c r="F940" s="34"/>
      <c r="G940" s="47" t="s">
        <v>64</v>
      </c>
      <c r="H940" s="48">
        <v>1.9047000000000001</v>
      </c>
      <c r="I940" s="139">
        <v>0.25</v>
      </c>
      <c r="J940" s="136">
        <f t="shared" si="30"/>
        <v>1.428525</v>
      </c>
    </row>
    <row r="941" spans="1:10" ht="15.75">
      <c r="A941" s="46">
        <f t="shared" si="29"/>
        <v>937</v>
      </c>
      <c r="B941" s="47" t="s">
        <v>204</v>
      </c>
      <c r="C941" s="34" t="s">
        <v>5924</v>
      </c>
      <c r="D941" s="34" t="s">
        <v>5925</v>
      </c>
      <c r="E941" s="34" t="s">
        <v>4258</v>
      </c>
      <c r="F941" s="34"/>
      <c r="G941" s="47" t="s">
        <v>64</v>
      </c>
      <c r="H941" s="48">
        <v>1.9146000000000001</v>
      </c>
      <c r="I941" s="139">
        <v>0.25</v>
      </c>
      <c r="J941" s="136">
        <f t="shared" si="30"/>
        <v>1.4359500000000001</v>
      </c>
    </row>
    <row r="942" spans="1:10" ht="15.75">
      <c r="A942" s="46">
        <f t="shared" si="29"/>
        <v>938</v>
      </c>
      <c r="B942" s="47" t="s">
        <v>204</v>
      </c>
      <c r="C942" s="34" t="s">
        <v>5926</v>
      </c>
      <c r="D942" s="34" t="s">
        <v>5927</v>
      </c>
      <c r="E942" s="34" t="s">
        <v>4258</v>
      </c>
      <c r="F942" s="34"/>
      <c r="G942" s="47" t="s">
        <v>64</v>
      </c>
      <c r="H942" s="48">
        <v>2.8641999999999999</v>
      </c>
      <c r="I942" s="139">
        <v>0.25</v>
      </c>
      <c r="J942" s="136">
        <f t="shared" si="30"/>
        <v>2.1481499999999998</v>
      </c>
    </row>
    <row r="943" spans="1:10" ht="15.75">
      <c r="A943" s="46">
        <f t="shared" si="29"/>
        <v>939</v>
      </c>
      <c r="B943" s="47" t="s">
        <v>204</v>
      </c>
      <c r="C943" s="34" t="s">
        <v>5928</v>
      </c>
      <c r="D943" s="34" t="s">
        <v>5929</v>
      </c>
      <c r="E943" s="34" t="s">
        <v>4258</v>
      </c>
      <c r="F943" s="34"/>
      <c r="G943" s="47" t="s">
        <v>64</v>
      </c>
      <c r="H943" s="48">
        <v>1.944</v>
      </c>
      <c r="I943" s="139">
        <v>0.25</v>
      </c>
      <c r="J943" s="136">
        <f t="shared" si="30"/>
        <v>1.458</v>
      </c>
    </row>
    <row r="944" spans="1:10" ht="15.75">
      <c r="A944" s="46">
        <f t="shared" si="29"/>
        <v>940</v>
      </c>
      <c r="B944" s="47" t="s">
        <v>204</v>
      </c>
      <c r="C944" s="34" t="s">
        <v>5930</v>
      </c>
      <c r="D944" s="34" t="s">
        <v>5931</v>
      </c>
      <c r="E944" s="34" t="s">
        <v>4258</v>
      </c>
      <c r="F944" s="34"/>
      <c r="G944" s="47" t="s">
        <v>64</v>
      </c>
      <c r="H944" s="48">
        <v>2.5244</v>
      </c>
      <c r="I944" s="139">
        <v>0.25</v>
      </c>
      <c r="J944" s="136">
        <f t="shared" si="30"/>
        <v>1.8933</v>
      </c>
    </row>
    <row r="945" spans="1:10" ht="15.75">
      <c r="A945" s="46">
        <f t="shared" si="29"/>
        <v>941</v>
      </c>
      <c r="B945" s="47" t="s">
        <v>204</v>
      </c>
      <c r="C945" s="34" t="s">
        <v>5932</v>
      </c>
      <c r="D945" s="34" t="s">
        <v>5933</v>
      </c>
      <c r="E945" s="34" t="s">
        <v>4258</v>
      </c>
      <c r="F945" s="34"/>
      <c r="G945" s="47" t="s">
        <v>64</v>
      </c>
      <c r="H945" s="48">
        <v>7.2849000000000004</v>
      </c>
      <c r="I945" s="139">
        <v>0.25</v>
      </c>
      <c r="J945" s="136">
        <f t="shared" si="30"/>
        <v>5.4636750000000003</v>
      </c>
    </row>
    <row r="946" spans="1:10" ht="15.75">
      <c r="A946" s="46">
        <f t="shared" si="29"/>
        <v>942</v>
      </c>
      <c r="B946" s="47" t="s">
        <v>204</v>
      </c>
      <c r="C946" s="34" t="s">
        <v>5934</v>
      </c>
      <c r="D946" s="34" t="s">
        <v>5935</v>
      </c>
      <c r="E946" s="34" t="s">
        <v>4258</v>
      </c>
      <c r="F946" s="34"/>
      <c r="G946" s="47" t="s">
        <v>64</v>
      </c>
      <c r="H946" s="48">
        <v>0.95699999999999996</v>
      </c>
      <c r="I946" s="139">
        <v>0.25</v>
      </c>
      <c r="J946" s="136">
        <f t="shared" si="30"/>
        <v>0.71775</v>
      </c>
    </row>
    <row r="947" spans="1:10" ht="15.75">
      <c r="A947" s="46">
        <f t="shared" si="29"/>
        <v>943</v>
      </c>
      <c r="B947" s="47" t="s">
        <v>204</v>
      </c>
      <c r="C947" s="34" t="s">
        <v>5936</v>
      </c>
      <c r="D947" s="34" t="s">
        <v>5937</v>
      </c>
      <c r="E947" s="34" t="s">
        <v>4258</v>
      </c>
      <c r="F947" s="34"/>
      <c r="G947" s="47" t="s">
        <v>64</v>
      </c>
      <c r="H947" s="48">
        <v>0.50490000000000002</v>
      </c>
      <c r="I947" s="139">
        <v>0.25</v>
      </c>
      <c r="J947" s="136">
        <f t="shared" si="30"/>
        <v>0.37867499999999998</v>
      </c>
    </row>
    <row r="948" spans="1:10" ht="15.75">
      <c r="A948" s="46">
        <f t="shared" si="29"/>
        <v>944</v>
      </c>
      <c r="B948" s="47" t="s">
        <v>204</v>
      </c>
      <c r="C948" s="34" t="s">
        <v>5938</v>
      </c>
      <c r="D948" s="34" t="s">
        <v>5939</v>
      </c>
      <c r="E948" s="34" t="s">
        <v>4258</v>
      </c>
      <c r="F948" s="34"/>
      <c r="G948" s="47" t="s">
        <v>64</v>
      </c>
      <c r="H948" s="48">
        <v>1.508</v>
      </c>
      <c r="I948" s="139">
        <v>0.25</v>
      </c>
      <c r="J948" s="136">
        <f t="shared" si="30"/>
        <v>1.131</v>
      </c>
    </row>
    <row r="949" spans="1:10" ht="15.75">
      <c r="A949" s="46">
        <f t="shared" si="29"/>
        <v>945</v>
      </c>
      <c r="B949" s="47" t="s">
        <v>204</v>
      </c>
      <c r="C949" s="34" t="s">
        <v>5940</v>
      </c>
      <c r="D949" s="34" t="s">
        <v>5941</v>
      </c>
      <c r="E949" s="34" t="s">
        <v>4258</v>
      </c>
      <c r="F949" s="34"/>
      <c r="G949" s="47" t="s">
        <v>64</v>
      </c>
      <c r="H949" s="48">
        <v>0.79559999999999997</v>
      </c>
      <c r="I949" s="139">
        <v>0.25</v>
      </c>
      <c r="J949" s="136">
        <f t="shared" si="30"/>
        <v>0.59670000000000001</v>
      </c>
    </row>
    <row r="950" spans="1:10" ht="15.75">
      <c r="A950" s="46">
        <f t="shared" si="29"/>
        <v>946</v>
      </c>
      <c r="B950" s="47" t="s">
        <v>204</v>
      </c>
      <c r="C950" s="34" t="s">
        <v>5942</v>
      </c>
      <c r="D950" s="34" t="s">
        <v>5943</v>
      </c>
      <c r="E950" s="34" t="s">
        <v>4258</v>
      </c>
      <c r="F950" s="34"/>
      <c r="G950" s="47" t="s">
        <v>64</v>
      </c>
      <c r="H950" s="48">
        <v>1.8528</v>
      </c>
      <c r="I950" s="139">
        <v>0.25</v>
      </c>
      <c r="J950" s="136">
        <f t="shared" si="30"/>
        <v>1.3895999999999999</v>
      </c>
    </row>
    <row r="951" spans="1:10" ht="15.75">
      <c r="A951" s="46">
        <f t="shared" si="29"/>
        <v>947</v>
      </c>
      <c r="B951" s="47" t="s">
        <v>204</v>
      </c>
      <c r="C951" s="34" t="s">
        <v>5944</v>
      </c>
      <c r="D951" s="34" t="s">
        <v>5945</v>
      </c>
      <c r="E951" s="34" t="s">
        <v>4258</v>
      </c>
      <c r="F951" s="34"/>
      <c r="G951" s="47" t="s">
        <v>64</v>
      </c>
      <c r="H951" s="48">
        <v>1.4268000000000001</v>
      </c>
      <c r="I951" s="139">
        <v>0.25</v>
      </c>
      <c r="J951" s="136">
        <f t="shared" si="30"/>
        <v>1.0701000000000001</v>
      </c>
    </row>
    <row r="952" spans="1:10" ht="15.75">
      <c r="A952" s="46">
        <f t="shared" si="29"/>
        <v>948</v>
      </c>
      <c r="B952" s="47" t="s">
        <v>204</v>
      </c>
      <c r="C952" s="34" t="s">
        <v>5946</v>
      </c>
      <c r="D952" s="34" t="s">
        <v>5947</v>
      </c>
      <c r="E952" s="34" t="s">
        <v>4258</v>
      </c>
      <c r="F952" s="34"/>
      <c r="G952" s="47" t="s">
        <v>64</v>
      </c>
      <c r="H952" s="48">
        <v>0.75280000000000002</v>
      </c>
      <c r="I952" s="139">
        <v>0.25</v>
      </c>
      <c r="J952" s="136">
        <f t="shared" si="30"/>
        <v>0.56459999999999999</v>
      </c>
    </row>
    <row r="953" spans="1:10" ht="15.75">
      <c r="A953" s="46">
        <f t="shared" si="29"/>
        <v>949</v>
      </c>
      <c r="B953" s="47" t="s">
        <v>204</v>
      </c>
      <c r="C953" s="34" t="s">
        <v>5948</v>
      </c>
      <c r="D953" s="34" t="s">
        <v>5949</v>
      </c>
      <c r="E953" s="34" t="s">
        <v>4258</v>
      </c>
      <c r="F953" s="34"/>
      <c r="G953" s="47" t="s">
        <v>64</v>
      </c>
      <c r="H953" s="48">
        <v>1.224</v>
      </c>
      <c r="I953" s="139">
        <v>0.25</v>
      </c>
      <c r="J953" s="136">
        <f t="shared" si="30"/>
        <v>0.91799999999999993</v>
      </c>
    </row>
    <row r="954" spans="1:10" ht="15.75">
      <c r="A954" s="46">
        <f t="shared" si="29"/>
        <v>950</v>
      </c>
      <c r="B954" s="47" t="s">
        <v>204</v>
      </c>
      <c r="C954" s="34" t="s">
        <v>5950</v>
      </c>
      <c r="D954" s="34" t="s">
        <v>5951</v>
      </c>
      <c r="E954" s="34" t="s">
        <v>4258</v>
      </c>
      <c r="F954" s="34"/>
      <c r="G954" s="47" t="s">
        <v>64</v>
      </c>
      <c r="H954" s="48">
        <v>2.4769999999999999</v>
      </c>
      <c r="I954" s="139">
        <v>0.25</v>
      </c>
      <c r="J954" s="136">
        <f t="shared" si="30"/>
        <v>1.8577499999999998</v>
      </c>
    </row>
    <row r="955" spans="1:10" ht="15.75">
      <c r="A955" s="46">
        <f t="shared" si="29"/>
        <v>951</v>
      </c>
      <c r="B955" s="47" t="s">
        <v>204</v>
      </c>
      <c r="C955" s="34" t="s">
        <v>5952</v>
      </c>
      <c r="D955" s="34" t="s">
        <v>5953</v>
      </c>
      <c r="E955" s="34" t="s">
        <v>4258</v>
      </c>
      <c r="F955" s="34"/>
      <c r="G955" s="47" t="s">
        <v>64</v>
      </c>
      <c r="H955" s="48">
        <v>2.61</v>
      </c>
      <c r="I955" s="139">
        <v>0.25</v>
      </c>
      <c r="J955" s="136">
        <f t="shared" si="30"/>
        <v>1.9575</v>
      </c>
    </row>
    <row r="956" spans="1:10" ht="15.75">
      <c r="A956" s="46">
        <f t="shared" si="29"/>
        <v>952</v>
      </c>
      <c r="B956" s="47" t="s">
        <v>204</v>
      </c>
      <c r="C956" s="34" t="s">
        <v>5954</v>
      </c>
      <c r="D956" s="34" t="s">
        <v>5955</v>
      </c>
      <c r="E956" s="34" t="s">
        <v>4258</v>
      </c>
      <c r="F956" s="34"/>
      <c r="G956" s="47" t="s">
        <v>64</v>
      </c>
      <c r="H956" s="48">
        <v>1.377</v>
      </c>
      <c r="I956" s="139">
        <v>0.25</v>
      </c>
      <c r="J956" s="136">
        <f t="shared" si="30"/>
        <v>1.0327500000000001</v>
      </c>
    </row>
    <row r="957" spans="1:10" ht="15.75">
      <c r="A957" s="46">
        <f t="shared" si="29"/>
        <v>953</v>
      </c>
      <c r="B957" s="47" t="s">
        <v>204</v>
      </c>
      <c r="C957" s="34" t="s">
        <v>5956</v>
      </c>
      <c r="D957" s="34" t="s">
        <v>5957</v>
      </c>
      <c r="E957" s="34" t="s">
        <v>4258</v>
      </c>
      <c r="F957" s="34"/>
      <c r="G957" s="47" t="s">
        <v>64</v>
      </c>
      <c r="H957" s="48">
        <v>5.83</v>
      </c>
      <c r="I957" s="139">
        <v>0.25</v>
      </c>
      <c r="J957" s="136">
        <f t="shared" si="30"/>
        <v>4.3725000000000005</v>
      </c>
    </row>
    <row r="958" spans="1:10" ht="15.75">
      <c r="A958" s="46">
        <f t="shared" si="29"/>
        <v>954</v>
      </c>
      <c r="B958" s="47" t="s">
        <v>204</v>
      </c>
      <c r="C958" s="34" t="s">
        <v>5958</v>
      </c>
      <c r="D958" s="34" t="s">
        <v>5959</v>
      </c>
      <c r="E958" s="34" t="s">
        <v>4258</v>
      </c>
      <c r="F958" s="34"/>
      <c r="G958" s="47" t="s">
        <v>64</v>
      </c>
      <c r="H958" s="48">
        <v>4.3129999999999997</v>
      </c>
      <c r="I958" s="139">
        <v>0.25</v>
      </c>
      <c r="J958" s="136">
        <f t="shared" si="30"/>
        <v>3.23475</v>
      </c>
    </row>
    <row r="959" spans="1:10" ht="15.75">
      <c r="A959" s="46">
        <f t="shared" si="29"/>
        <v>955</v>
      </c>
      <c r="B959" s="47" t="s">
        <v>204</v>
      </c>
      <c r="C959" s="34" t="s">
        <v>5960</v>
      </c>
      <c r="D959" s="34" t="s">
        <v>5959</v>
      </c>
      <c r="E959" s="34" t="s">
        <v>4258</v>
      </c>
      <c r="F959" s="34"/>
      <c r="G959" s="47" t="s">
        <v>64</v>
      </c>
      <c r="H959" s="48">
        <v>5.4219999999999997</v>
      </c>
      <c r="I959" s="139">
        <v>0.25</v>
      </c>
      <c r="J959" s="136">
        <f t="shared" si="30"/>
        <v>4.0664999999999996</v>
      </c>
    </row>
    <row r="960" spans="1:10" ht="15.75">
      <c r="A960" s="46">
        <f t="shared" si="29"/>
        <v>956</v>
      </c>
      <c r="B960" s="47" t="s">
        <v>204</v>
      </c>
      <c r="C960" s="34" t="s">
        <v>5961</v>
      </c>
      <c r="D960" s="34" t="s">
        <v>5962</v>
      </c>
      <c r="E960" s="34" t="s">
        <v>4258</v>
      </c>
      <c r="F960" s="34"/>
      <c r="G960" s="47" t="s">
        <v>64</v>
      </c>
      <c r="H960" s="48">
        <v>6.09</v>
      </c>
      <c r="I960" s="139">
        <v>0.25</v>
      </c>
      <c r="J960" s="136">
        <f t="shared" si="30"/>
        <v>4.5674999999999999</v>
      </c>
    </row>
    <row r="961" spans="1:10" ht="15.75">
      <c r="A961" s="46">
        <f t="shared" si="29"/>
        <v>957</v>
      </c>
      <c r="B961" s="47" t="s">
        <v>204</v>
      </c>
      <c r="C961" s="34" t="s">
        <v>5963</v>
      </c>
      <c r="D961" s="34" t="s">
        <v>5964</v>
      </c>
      <c r="E961" s="34" t="s">
        <v>4258</v>
      </c>
      <c r="F961" s="34"/>
      <c r="G961" s="47" t="s">
        <v>64</v>
      </c>
      <c r="H961" s="48">
        <v>3.57</v>
      </c>
      <c r="I961" s="139">
        <v>0.25</v>
      </c>
      <c r="J961" s="136">
        <f t="shared" si="30"/>
        <v>2.6774999999999998</v>
      </c>
    </row>
    <row r="962" spans="1:10" ht="15.75">
      <c r="A962" s="46">
        <f t="shared" si="29"/>
        <v>958</v>
      </c>
      <c r="B962" s="47" t="s">
        <v>204</v>
      </c>
      <c r="C962" s="34" t="s">
        <v>5965</v>
      </c>
      <c r="D962" s="34" t="s">
        <v>5964</v>
      </c>
      <c r="E962" s="34" t="s">
        <v>4258</v>
      </c>
      <c r="F962" s="34"/>
      <c r="G962" s="47" t="s">
        <v>64</v>
      </c>
      <c r="H962" s="48">
        <v>4.08</v>
      </c>
      <c r="I962" s="139">
        <v>0.25</v>
      </c>
      <c r="J962" s="136">
        <f t="shared" si="30"/>
        <v>3.06</v>
      </c>
    </row>
    <row r="963" spans="1:10" ht="15.75">
      <c r="A963" s="46">
        <f t="shared" si="29"/>
        <v>959</v>
      </c>
      <c r="B963" s="47" t="s">
        <v>204</v>
      </c>
      <c r="C963" s="34" t="s">
        <v>5966</v>
      </c>
      <c r="D963" s="34" t="s">
        <v>5967</v>
      </c>
      <c r="E963" s="34" t="s">
        <v>4258</v>
      </c>
      <c r="F963" s="34"/>
      <c r="G963" s="47" t="s">
        <v>64</v>
      </c>
      <c r="H963" s="48">
        <v>3.2130000000000001</v>
      </c>
      <c r="I963" s="139">
        <v>0.25</v>
      </c>
      <c r="J963" s="136">
        <f t="shared" si="30"/>
        <v>2.4097499999999998</v>
      </c>
    </row>
    <row r="964" spans="1:10" ht="15.75">
      <c r="A964" s="46">
        <f t="shared" si="29"/>
        <v>960</v>
      </c>
      <c r="B964" s="47" t="s">
        <v>204</v>
      </c>
      <c r="C964" s="34" t="s">
        <v>5968</v>
      </c>
      <c r="D964" s="34" t="s">
        <v>5967</v>
      </c>
      <c r="E964" s="34" t="s">
        <v>4258</v>
      </c>
      <c r="F964" s="34"/>
      <c r="G964" s="47" t="s">
        <v>64</v>
      </c>
      <c r="H964" s="48">
        <v>3.6720000000000002</v>
      </c>
      <c r="I964" s="139">
        <v>0.25</v>
      </c>
      <c r="J964" s="136">
        <f t="shared" si="30"/>
        <v>2.754</v>
      </c>
    </row>
    <row r="965" spans="1:10" ht="15.75">
      <c r="A965" s="46">
        <f t="shared" si="29"/>
        <v>961</v>
      </c>
      <c r="B965" s="47" t="s">
        <v>204</v>
      </c>
      <c r="C965" s="34" t="s">
        <v>5969</v>
      </c>
      <c r="D965" s="34" t="s">
        <v>5970</v>
      </c>
      <c r="E965" s="34" t="s">
        <v>4258</v>
      </c>
      <c r="F965" s="34"/>
      <c r="G965" s="47" t="s">
        <v>64</v>
      </c>
      <c r="H965" s="48">
        <v>9.4</v>
      </c>
      <c r="I965" s="139">
        <v>0.25</v>
      </c>
      <c r="J965" s="136">
        <f t="shared" si="30"/>
        <v>7.0500000000000007</v>
      </c>
    </row>
    <row r="966" spans="1:10" ht="15.75">
      <c r="A966" s="46">
        <f t="shared" si="29"/>
        <v>962</v>
      </c>
      <c r="B966" s="47" t="s">
        <v>204</v>
      </c>
      <c r="C966" s="34" t="s">
        <v>5971</v>
      </c>
      <c r="D966" s="34" t="s">
        <v>5972</v>
      </c>
      <c r="E966" s="34" t="s">
        <v>4258</v>
      </c>
      <c r="F966" s="34"/>
      <c r="G966" s="47" t="s">
        <v>64</v>
      </c>
      <c r="H966" s="48">
        <v>8.6349999999999998</v>
      </c>
      <c r="I966" s="139">
        <v>0.25</v>
      </c>
      <c r="J966" s="136">
        <f t="shared" si="30"/>
        <v>6.4762500000000003</v>
      </c>
    </row>
    <row r="967" spans="1:10" ht="15.75">
      <c r="A967" s="46">
        <f t="shared" ref="A967:A1030" si="31">A966+1</f>
        <v>963</v>
      </c>
      <c r="B967" s="47" t="s">
        <v>204</v>
      </c>
      <c r="C967" s="34" t="s">
        <v>5973</v>
      </c>
      <c r="D967" s="34" t="s">
        <v>5974</v>
      </c>
      <c r="E967" s="34" t="s">
        <v>4258</v>
      </c>
      <c r="F967" s="34"/>
      <c r="G967" s="47" t="s">
        <v>64</v>
      </c>
      <c r="H967" s="48">
        <v>13.05</v>
      </c>
      <c r="I967" s="139">
        <v>0.25</v>
      </c>
      <c r="J967" s="136">
        <f t="shared" si="30"/>
        <v>9.7875000000000014</v>
      </c>
    </row>
    <row r="968" spans="1:10" ht="15.75">
      <c r="A968" s="46">
        <f t="shared" si="31"/>
        <v>964</v>
      </c>
      <c r="B968" s="47" t="s">
        <v>204</v>
      </c>
      <c r="C968" s="34" t="s">
        <v>5975</v>
      </c>
      <c r="D968" s="34" t="s">
        <v>5976</v>
      </c>
      <c r="E968" s="34" t="s">
        <v>4258</v>
      </c>
      <c r="F968" s="34"/>
      <c r="G968" s="47" t="s">
        <v>64</v>
      </c>
      <c r="H968" s="48">
        <v>7.65</v>
      </c>
      <c r="I968" s="139">
        <v>0.25</v>
      </c>
      <c r="J968" s="136">
        <f t="shared" si="30"/>
        <v>5.7375000000000007</v>
      </c>
    </row>
    <row r="969" spans="1:10" ht="15.75">
      <c r="A969" s="46">
        <f t="shared" si="31"/>
        <v>965</v>
      </c>
      <c r="B969" s="47" t="s">
        <v>204</v>
      </c>
      <c r="C969" s="34" t="s">
        <v>5977</v>
      </c>
      <c r="D969" s="34" t="s">
        <v>5978</v>
      </c>
      <c r="E969" s="34" t="s">
        <v>4258</v>
      </c>
      <c r="F969" s="34"/>
      <c r="G969" s="47" t="s">
        <v>64</v>
      </c>
      <c r="H969" s="48">
        <v>6.8849999999999998</v>
      </c>
      <c r="I969" s="139">
        <v>0.25</v>
      </c>
      <c r="J969" s="136">
        <f t="shared" si="30"/>
        <v>5.1637500000000003</v>
      </c>
    </row>
    <row r="970" spans="1:10" ht="15.75">
      <c r="A970" s="46">
        <f t="shared" si="31"/>
        <v>966</v>
      </c>
      <c r="B970" s="47" t="s">
        <v>204</v>
      </c>
      <c r="C970" s="34" t="s">
        <v>5979</v>
      </c>
      <c r="D970" s="34" t="s">
        <v>5980</v>
      </c>
      <c r="E970" s="34" t="s">
        <v>4258</v>
      </c>
      <c r="F970" s="34"/>
      <c r="G970" s="47" t="s">
        <v>64</v>
      </c>
      <c r="H970" s="48">
        <v>9.0939999999999994</v>
      </c>
      <c r="I970" s="139">
        <v>0.25</v>
      </c>
      <c r="J970" s="136">
        <f t="shared" si="30"/>
        <v>6.8204999999999991</v>
      </c>
    </row>
    <row r="971" spans="1:10" ht="15.75">
      <c r="A971" s="46">
        <f t="shared" si="31"/>
        <v>967</v>
      </c>
      <c r="B971" s="47" t="s">
        <v>204</v>
      </c>
      <c r="C971" s="34" t="s">
        <v>5981</v>
      </c>
      <c r="D971" s="34" t="s">
        <v>5982</v>
      </c>
      <c r="E971" s="34" t="s">
        <v>4258</v>
      </c>
      <c r="F971" s="34"/>
      <c r="G971" s="47" t="s">
        <v>64</v>
      </c>
      <c r="H971" s="48">
        <v>8.3596000000000004</v>
      </c>
      <c r="I971" s="139">
        <v>0.25</v>
      </c>
      <c r="J971" s="136">
        <f t="shared" si="30"/>
        <v>6.2697000000000003</v>
      </c>
    </row>
    <row r="972" spans="1:10" ht="15.75">
      <c r="A972" s="46">
        <f t="shared" si="31"/>
        <v>968</v>
      </c>
      <c r="B972" s="47" t="s">
        <v>204</v>
      </c>
      <c r="C972" s="34" t="s">
        <v>5983</v>
      </c>
      <c r="D972" s="34" t="s">
        <v>5984</v>
      </c>
      <c r="E972" s="34" t="s">
        <v>4258</v>
      </c>
      <c r="F972" s="34"/>
      <c r="G972" s="47" t="s">
        <v>64</v>
      </c>
      <c r="H972" s="48">
        <v>12.528</v>
      </c>
      <c r="I972" s="139">
        <v>0.25</v>
      </c>
      <c r="J972" s="136">
        <f t="shared" si="30"/>
        <v>9.3960000000000008</v>
      </c>
    </row>
    <row r="973" spans="1:10" ht="15.75">
      <c r="A973" s="46">
        <f t="shared" si="31"/>
        <v>969</v>
      </c>
      <c r="B973" s="47" t="s">
        <v>204</v>
      </c>
      <c r="C973" s="34" t="s">
        <v>5985</v>
      </c>
      <c r="D973" s="34" t="s">
        <v>5986</v>
      </c>
      <c r="E973" s="34" t="s">
        <v>4258</v>
      </c>
      <c r="F973" s="34"/>
      <c r="G973" s="47" t="s">
        <v>64</v>
      </c>
      <c r="H973" s="48">
        <v>7.3440000000000003</v>
      </c>
      <c r="I973" s="139">
        <v>0.25</v>
      </c>
      <c r="J973" s="136">
        <f t="shared" si="30"/>
        <v>5.508</v>
      </c>
    </row>
    <row r="974" spans="1:10" ht="15.75">
      <c r="A974" s="46">
        <f t="shared" si="31"/>
        <v>970</v>
      </c>
      <c r="B974" s="47" t="s">
        <v>204</v>
      </c>
      <c r="C974" s="34" t="s">
        <v>5987</v>
      </c>
      <c r="D974" s="34" t="s">
        <v>5988</v>
      </c>
      <c r="E974" s="34" t="s">
        <v>4258</v>
      </c>
      <c r="F974" s="34"/>
      <c r="G974" s="47" t="s">
        <v>64</v>
      </c>
      <c r="H974" s="48">
        <v>6.6096000000000004</v>
      </c>
      <c r="I974" s="139">
        <v>0.25</v>
      </c>
      <c r="J974" s="136">
        <f t="shared" si="30"/>
        <v>4.9572000000000003</v>
      </c>
    </row>
    <row r="975" spans="1:10" ht="15.75">
      <c r="A975" s="46">
        <f t="shared" si="31"/>
        <v>971</v>
      </c>
      <c r="B975" s="47" t="s">
        <v>204</v>
      </c>
      <c r="C975" s="34" t="s">
        <v>5989</v>
      </c>
      <c r="D975" s="34" t="s">
        <v>5990</v>
      </c>
      <c r="E975" s="34" t="s">
        <v>4258</v>
      </c>
      <c r="F975" s="34"/>
      <c r="G975" s="47" t="s">
        <v>64</v>
      </c>
      <c r="H975" s="48">
        <v>13.99</v>
      </c>
      <c r="I975" s="139">
        <v>0.25</v>
      </c>
      <c r="J975" s="136">
        <f t="shared" si="30"/>
        <v>10.4925</v>
      </c>
    </row>
    <row r="976" spans="1:10" ht="15.75">
      <c r="A976" s="46">
        <f t="shared" si="31"/>
        <v>972</v>
      </c>
      <c r="B976" s="47" t="s">
        <v>204</v>
      </c>
      <c r="C976" s="34" t="s">
        <v>5991</v>
      </c>
      <c r="D976" s="34" t="s">
        <v>5992</v>
      </c>
      <c r="E976" s="34" t="s">
        <v>4258</v>
      </c>
      <c r="F976" s="34"/>
      <c r="G976" s="47" t="s">
        <v>64</v>
      </c>
      <c r="H976" s="48">
        <v>12.766</v>
      </c>
      <c r="I976" s="139">
        <v>0.25</v>
      </c>
      <c r="J976" s="136">
        <f t="shared" si="30"/>
        <v>9.5745000000000005</v>
      </c>
    </row>
    <row r="977" spans="1:10" ht="15.75">
      <c r="A977" s="46">
        <f t="shared" si="31"/>
        <v>973</v>
      </c>
      <c r="B977" s="47" t="s">
        <v>204</v>
      </c>
      <c r="C977" s="34" t="s">
        <v>5993</v>
      </c>
      <c r="D977" s="34" t="s">
        <v>5994</v>
      </c>
      <c r="E977" s="34" t="s">
        <v>4258</v>
      </c>
      <c r="F977" s="34"/>
      <c r="G977" s="47" t="s">
        <v>64</v>
      </c>
      <c r="H977" s="48">
        <v>20.88</v>
      </c>
      <c r="I977" s="139">
        <v>0.25</v>
      </c>
      <c r="J977" s="136">
        <f t="shared" si="30"/>
        <v>15.66</v>
      </c>
    </row>
    <row r="978" spans="1:10" ht="15.75">
      <c r="A978" s="46">
        <f t="shared" si="31"/>
        <v>974</v>
      </c>
      <c r="B978" s="47" t="s">
        <v>204</v>
      </c>
      <c r="C978" s="34" t="s">
        <v>5995</v>
      </c>
      <c r="D978" s="34" t="s">
        <v>5996</v>
      </c>
      <c r="E978" s="34" t="s">
        <v>4258</v>
      </c>
      <c r="F978" s="34"/>
      <c r="G978" s="47" t="s">
        <v>64</v>
      </c>
      <c r="H978" s="48">
        <v>12.24</v>
      </c>
      <c r="I978" s="139">
        <v>0.25</v>
      </c>
      <c r="J978" s="136">
        <f t="shared" ref="J978:J1041" si="32">H978*(1-I978)</f>
        <v>9.18</v>
      </c>
    </row>
    <row r="979" spans="1:10" ht="15.75">
      <c r="A979" s="46">
        <f t="shared" si="31"/>
        <v>975</v>
      </c>
      <c r="B979" s="47" t="s">
        <v>204</v>
      </c>
      <c r="C979" s="34" t="s">
        <v>5997</v>
      </c>
      <c r="D979" s="34" t="s">
        <v>5998</v>
      </c>
      <c r="E979" s="34" t="s">
        <v>4258</v>
      </c>
      <c r="F979" s="34"/>
      <c r="G979" s="47" t="s">
        <v>64</v>
      </c>
      <c r="H979" s="48">
        <v>11.016</v>
      </c>
      <c r="I979" s="139">
        <v>0.25</v>
      </c>
      <c r="J979" s="136">
        <f t="shared" si="32"/>
        <v>8.2620000000000005</v>
      </c>
    </row>
    <row r="980" spans="1:10" ht="15.75">
      <c r="A980" s="46">
        <f t="shared" si="31"/>
        <v>976</v>
      </c>
      <c r="B980" s="47" t="s">
        <v>204</v>
      </c>
      <c r="C980" s="34" t="s">
        <v>5999</v>
      </c>
      <c r="D980" s="34" t="s">
        <v>6000</v>
      </c>
      <c r="E980" s="34" t="s">
        <v>4258</v>
      </c>
      <c r="F980" s="34"/>
      <c r="G980" s="47" t="s">
        <v>64</v>
      </c>
      <c r="H980" s="48">
        <v>18.07</v>
      </c>
      <c r="I980" s="139">
        <v>0.25</v>
      </c>
      <c r="J980" s="136">
        <f t="shared" si="32"/>
        <v>13.5525</v>
      </c>
    </row>
    <row r="981" spans="1:10" ht="15.75">
      <c r="A981" s="46">
        <f t="shared" si="31"/>
        <v>977</v>
      </c>
      <c r="B981" s="47" t="s">
        <v>204</v>
      </c>
      <c r="C981" s="34" t="s">
        <v>6001</v>
      </c>
      <c r="D981" s="34" t="s">
        <v>6002</v>
      </c>
      <c r="E981" s="34" t="s">
        <v>4258</v>
      </c>
      <c r="F981" s="34"/>
      <c r="G981" s="47" t="s">
        <v>64</v>
      </c>
      <c r="H981" s="48">
        <v>16.437999999999999</v>
      </c>
      <c r="I981" s="139">
        <v>0.25</v>
      </c>
      <c r="J981" s="136">
        <f t="shared" si="32"/>
        <v>12.328499999999998</v>
      </c>
    </row>
    <row r="982" spans="1:10" ht="15.75">
      <c r="A982" s="46">
        <f t="shared" si="31"/>
        <v>978</v>
      </c>
      <c r="B982" s="47" t="s">
        <v>204</v>
      </c>
      <c r="C982" s="34" t="s">
        <v>6003</v>
      </c>
      <c r="D982" s="34" t="s">
        <v>6004</v>
      </c>
      <c r="E982" s="34" t="s">
        <v>4258</v>
      </c>
      <c r="F982" s="34"/>
      <c r="G982" s="47" t="s">
        <v>64</v>
      </c>
      <c r="H982" s="48">
        <v>27.84</v>
      </c>
      <c r="I982" s="139">
        <v>0.25</v>
      </c>
      <c r="J982" s="136">
        <f t="shared" si="32"/>
        <v>20.88</v>
      </c>
    </row>
    <row r="983" spans="1:10" ht="15.75">
      <c r="A983" s="46">
        <f t="shared" si="31"/>
        <v>979</v>
      </c>
      <c r="B983" s="47" t="s">
        <v>204</v>
      </c>
      <c r="C983" s="34" t="s">
        <v>6005</v>
      </c>
      <c r="D983" s="34" t="s">
        <v>6006</v>
      </c>
      <c r="E983" s="34" t="s">
        <v>4258</v>
      </c>
      <c r="F983" s="34"/>
      <c r="G983" s="47" t="s">
        <v>64</v>
      </c>
      <c r="H983" s="48">
        <v>16.32</v>
      </c>
      <c r="I983" s="139">
        <v>0.25</v>
      </c>
      <c r="J983" s="136">
        <f t="shared" si="32"/>
        <v>12.24</v>
      </c>
    </row>
    <row r="984" spans="1:10" ht="15.75">
      <c r="A984" s="46">
        <f t="shared" si="31"/>
        <v>980</v>
      </c>
      <c r="B984" s="47" t="s">
        <v>204</v>
      </c>
      <c r="C984" s="34" t="s">
        <v>6007</v>
      </c>
      <c r="D984" s="34" t="s">
        <v>6008</v>
      </c>
      <c r="E984" s="34" t="s">
        <v>4258</v>
      </c>
      <c r="F984" s="34"/>
      <c r="G984" s="47" t="s">
        <v>64</v>
      </c>
      <c r="H984" s="48">
        <v>14.688000000000001</v>
      </c>
      <c r="I984" s="139">
        <v>0.25</v>
      </c>
      <c r="J984" s="136">
        <f t="shared" si="32"/>
        <v>11.016</v>
      </c>
    </row>
    <row r="985" spans="1:10" ht="15.75">
      <c r="A985" s="46">
        <f t="shared" si="31"/>
        <v>981</v>
      </c>
      <c r="B985" s="47" t="s">
        <v>204</v>
      </c>
      <c r="C985" s="34" t="s">
        <v>6009</v>
      </c>
      <c r="D985" s="34" t="s">
        <v>6010</v>
      </c>
      <c r="E985" s="34" t="s">
        <v>4258</v>
      </c>
      <c r="F985" s="34"/>
      <c r="G985" s="47" t="s">
        <v>64</v>
      </c>
      <c r="H985" s="48">
        <v>23.782</v>
      </c>
      <c r="I985" s="139">
        <v>0.25</v>
      </c>
      <c r="J985" s="136">
        <f t="shared" si="32"/>
        <v>17.836500000000001</v>
      </c>
    </row>
    <row r="986" spans="1:10" ht="15.75">
      <c r="A986" s="46">
        <f t="shared" si="31"/>
        <v>982</v>
      </c>
      <c r="B986" s="47" t="s">
        <v>204</v>
      </c>
      <c r="C986" s="34" t="s">
        <v>6011</v>
      </c>
      <c r="D986" s="34" t="s">
        <v>6012</v>
      </c>
      <c r="E986" s="34" t="s">
        <v>4258</v>
      </c>
      <c r="F986" s="34"/>
      <c r="G986" s="47" t="s">
        <v>64</v>
      </c>
      <c r="H986" s="48">
        <v>21.578800000000001</v>
      </c>
      <c r="I986" s="139">
        <v>0.25</v>
      </c>
      <c r="J986" s="136">
        <f t="shared" si="32"/>
        <v>16.184100000000001</v>
      </c>
    </row>
    <row r="987" spans="1:10" ht="15.75">
      <c r="A987" s="46">
        <f t="shared" si="31"/>
        <v>983</v>
      </c>
      <c r="B987" s="47" t="s">
        <v>204</v>
      </c>
      <c r="C987" s="34" t="s">
        <v>6013</v>
      </c>
      <c r="D987" s="34" t="s">
        <v>6014</v>
      </c>
      <c r="E987" s="34" t="s">
        <v>4258</v>
      </c>
      <c r="F987" s="34"/>
      <c r="G987" s="47" t="s">
        <v>64</v>
      </c>
      <c r="H987" s="48">
        <v>37.584000000000003</v>
      </c>
      <c r="I987" s="139">
        <v>0.25</v>
      </c>
      <c r="J987" s="136">
        <f t="shared" si="32"/>
        <v>28.188000000000002</v>
      </c>
    </row>
    <row r="988" spans="1:10" ht="15.75">
      <c r="A988" s="46">
        <f t="shared" si="31"/>
        <v>984</v>
      </c>
      <c r="B988" s="47" t="s">
        <v>204</v>
      </c>
      <c r="C988" s="34" t="s">
        <v>6015</v>
      </c>
      <c r="D988" s="34" t="s">
        <v>6016</v>
      </c>
      <c r="E988" s="34" t="s">
        <v>4258</v>
      </c>
      <c r="F988" s="34"/>
      <c r="G988" s="47" t="s">
        <v>64</v>
      </c>
      <c r="H988" s="48">
        <v>22.032</v>
      </c>
      <c r="I988" s="139">
        <v>0.25</v>
      </c>
      <c r="J988" s="136">
        <f t="shared" si="32"/>
        <v>16.524000000000001</v>
      </c>
    </row>
    <row r="989" spans="1:10" ht="15.75">
      <c r="A989" s="46">
        <f t="shared" si="31"/>
        <v>985</v>
      </c>
      <c r="B989" s="47" t="s">
        <v>204</v>
      </c>
      <c r="C989" s="34" t="s">
        <v>6017</v>
      </c>
      <c r="D989" s="34" t="s">
        <v>6018</v>
      </c>
      <c r="E989" s="34" t="s">
        <v>4258</v>
      </c>
      <c r="F989" s="34"/>
      <c r="G989" s="47" t="s">
        <v>64</v>
      </c>
      <c r="H989" s="48">
        <v>19.828800000000001</v>
      </c>
      <c r="I989" s="139">
        <v>0.25</v>
      </c>
      <c r="J989" s="136">
        <f t="shared" si="32"/>
        <v>14.871600000000001</v>
      </c>
    </row>
    <row r="990" spans="1:10" ht="15.75">
      <c r="A990" s="46">
        <f t="shared" si="31"/>
        <v>986</v>
      </c>
      <c r="B990" s="47" t="s">
        <v>204</v>
      </c>
      <c r="C990" s="34" t="s">
        <v>6019</v>
      </c>
      <c r="D990" s="34" t="s">
        <v>6020</v>
      </c>
      <c r="E990" s="34" t="s">
        <v>4258</v>
      </c>
      <c r="F990" s="34"/>
      <c r="G990" s="47" t="s">
        <v>64</v>
      </c>
      <c r="H990" s="48">
        <v>2.0011999999999999</v>
      </c>
      <c r="I990" s="139">
        <v>0.25</v>
      </c>
      <c r="J990" s="136">
        <f t="shared" si="32"/>
        <v>1.5008999999999999</v>
      </c>
    </row>
    <row r="991" spans="1:10" ht="15.75">
      <c r="A991" s="46">
        <f t="shared" si="31"/>
        <v>987</v>
      </c>
      <c r="B991" s="47" t="s">
        <v>204</v>
      </c>
      <c r="C991" s="34" t="s">
        <v>6021</v>
      </c>
      <c r="D991" s="34" t="s">
        <v>6022</v>
      </c>
      <c r="E991" s="34" t="s">
        <v>4258</v>
      </c>
      <c r="F991" s="34"/>
      <c r="G991" s="47" t="s">
        <v>64</v>
      </c>
      <c r="H991" s="48">
        <v>1.5955999999999999</v>
      </c>
      <c r="I991" s="139">
        <v>0.25</v>
      </c>
      <c r="J991" s="136">
        <f t="shared" si="32"/>
        <v>1.1966999999999999</v>
      </c>
    </row>
    <row r="992" spans="1:10" ht="15.75">
      <c r="A992" s="46">
        <f t="shared" si="31"/>
        <v>988</v>
      </c>
      <c r="B992" s="47" t="s">
        <v>204</v>
      </c>
      <c r="C992" s="34" t="s">
        <v>6023</v>
      </c>
      <c r="D992" s="34" t="s">
        <v>6024</v>
      </c>
      <c r="E992" s="34" t="s">
        <v>4258</v>
      </c>
      <c r="F992" s="34"/>
      <c r="G992" s="47" t="s">
        <v>64</v>
      </c>
      <c r="H992" s="48">
        <v>15.138299999999999</v>
      </c>
      <c r="I992" s="139">
        <v>0.25</v>
      </c>
      <c r="J992" s="136">
        <f t="shared" si="32"/>
        <v>11.353724999999999</v>
      </c>
    </row>
    <row r="993" spans="1:10" ht="15.75">
      <c r="A993" s="46">
        <f t="shared" si="31"/>
        <v>989</v>
      </c>
      <c r="B993" s="47" t="s">
        <v>204</v>
      </c>
      <c r="C993" s="34" t="s">
        <v>6025</v>
      </c>
      <c r="D993" s="34" t="s">
        <v>6026</v>
      </c>
      <c r="E993" s="34" t="s">
        <v>4258</v>
      </c>
      <c r="F993" s="34"/>
      <c r="G993" s="47" t="s">
        <v>64</v>
      </c>
      <c r="H993" s="48">
        <v>14.2667</v>
      </c>
      <c r="I993" s="139">
        <v>0.25</v>
      </c>
      <c r="J993" s="136">
        <f t="shared" si="32"/>
        <v>10.700025</v>
      </c>
    </row>
    <row r="994" spans="1:10" ht="15.75">
      <c r="A994" s="46">
        <f t="shared" si="31"/>
        <v>990</v>
      </c>
      <c r="B994" s="47" t="s">
        <v>204</v>
      </c>
      <c r="C994" s="34" t="s">
        <v>6027</v>
      </c>
      <c r="D994" s="34" t="s">
        <v>6028</v>
      </c>
      <c r="E994" s="34" t="s">
        <v>4258</v>
      </c>
      <c r="F994" s="34"/>
      <c r="G994" s="47" t="s">
        <v>64</v>
      </c>
      <c r="H994" s="48">
        <v>20.997499999999999</v>
      </c>
      <c r="I994" s="139">
        <v>0.25</v>
      </c>
      <c r="J994" s="136">
        <f t="shared" si="32"/>
        <v>15.748124999999998</v>
      </c>
    </row>
    <row r="995" spans="1:10" ht="15.75">
      <c r="A995" s="46">
        <f t="shared" si="31"/>
        <v>991</v>
      </c>
      <c r="B995" s="47" t="s">
        <v>204</v>
      </c>
      <c r="C995" s="34" t="s">
        <v>6029</v>
      </c>
      <c r="D995" s="34" t="s">
        <v>6030</v>
      </c>
      <c r="E995" s="34" t="s">
        <v>4258</v>
      </c>
      <c r="F995" s="34"/>
      <c r="G995" s="47" t="s">
        <v>64</v>
      </c>
      <c r="H995" s="48">
        <v>1.5199</v>
      </c>
      <c r="I995" s="139">
        <v>0.25</v>
      </c>
      <c r="J995" s="136">
        <f t="shared" si="32"/>
        <v>1.1399250000000001</v>
      </c>
    </row>
    <row r="996" spans="1:10" ht="15.75">
      <c r="A996" s="46">
        <f t="shared" si="31"/>
        <v>992</v>
      </c>
      <c r="B996" s="47" t="s">
        <v>204</v>
      </c>
      <c r="C996" s="34" t="s">
        <v>6031</v>
      </c>
      <c r="D996" s="34" t="s">
        <v>6032</v>
      </c>
      <c r="E996" s="34" t="s">
        <v>4258</v>
      </c>
      <c r="F996" s="34"/>
      <c r="G996" s="47" t="s">
        <v>64</v>
      </c>
      <c r="H996" s="48">
        <v>2.0901000000000001</v>
      </c>
      <c r="I996" s="139">
        <v>0.25</v>
      </c>
      <c r="J996" s="136">
        <f t="shared" si="32"/>
        <v>1.5675750000000002</v>
      </c>
    </row>
    <row r="997" spans="1:10" ht="15.75">
      <c r="A997" s="46">
        <f t="shared" si="31"/>
        <v>993</v>
      </c>
      <c r="B997" s="47" t="s">
        <v>204</v>
      </c>
      <c r="C997" s="34" t="s">
        <v>6033</v>
      </c>
      <c r="D997" s="34" t="s">
        <v>6034</v>
      </c>
      <c r="E997" s="34" t="s">
        <v>4258</v>
      </c>
      <c r="F997" s="34"/>
      <c r="G997" s="47" t="s">
        <v>64</v>
      </c>
      <c r="H997" s="48">
        <v>1.3653999999999999</v>
      </c>
      <c r="I997" s="139">
        <v>0.25</v>
      </c>
      <c r="J997" s="136">
        <f t="shared" si="32"/>
        <v>1.0240499999999999</v>
      </c>
    </row>
    <row r="998" spans="1:10" ht="15.75">
      <c r="A998" s="46">
        <f t="shared" si="31"/>
        <v>994</v>
      </c>
      <c r="B998" s="47" t="s">
        <v>204</v>
      </c>
      <c r="C998" s="34" t="s">
        <v>6035</v>
      </c>
      <c r="D998" s="34" t="s">
        <v>6036</v>
      </c>
      <c r="E998" s="34" t="s">
        <v>4258</v>
      </c>
      <c r="F998" s="34"/>
      <c r="G998" s="47" t="s">
        <v>64</v>
      </c>
      <c r="H998" s="48">
        <v>3.0326</v>
      </c>
      <c r="I998" s="139">
        <v>0.25</v>
      </c>
      <c r="J998" s="136">
        <f t="shared" si="32"/>
        <v>2.2744499999999999</v>
      </c>
    </row>
    <row r="999" spans="1:10" ht="15.75">
      <c r="A999" s="46">
        <f t="shared" si="31"/>
        <v>995</v>
      </c>
      <c r="B999" s="47" t="s">
        <v>204</v>
      </c>
      <c r="C999" s="34" t="s">
        <v>6037</v>
      </c>
      <c r="D999" s="34" t="s">
        <v>6038</v>
      </c>
      <c r="E999" s="34" t="s">
        <v>4258</v>
      </c>
      <c r="F999" s="34"/>
      <c r="G999" s="47" t="s">
        <v>64</v>
      </c>
      <c r="H999" s="48">
        <v>1.4235</v>
      </c>
      <c r="I999" s="139">
        <v>0.25</v>
      </c>
      <c r="J999" s="136">
        <f t="shared" si="32"/>
        <v>1.067625</v>
      </c>
    </row>
    <row r="1000" spans="1:10" ht="15.75">
      <c r="A1000" s="46">
        <f t="shared" si="31"/>
        <v>996</v>
      </c>
      <c r="B1000" s="47" t="s">
        <v>204</v>
      </c>
      <c r="C1000" s="34" t="s">
        <v>6039</v>
      </c>
      <c r="D1000" s="34" t="s">
        <v>6040</v>
      </c>
      <c r="E1000" s="34" t="s">
        <v>4258</v>
      </c>
      <c r="F1000" s="34"/>
      <c r="G1000" s="47" t="s">
        <v>64</v>
      </c>
      <c r="H1000" s="48">
        <v>2.1273</v>
      </c>
      <c r="I1000" s="139">
        <v>0.25</v>
      </c>
      <c r="J1000" s="136">
        <f t="shared" si="32"/>
        <v>1.595475</v>
      </c>
    </row>
    <row r="1001" spans="1:10" ht="15.75">
      <c r="A1001" s="46">
        <f t="shared" si="31"/>
        <v>997</v>
      </c>
      <c r="B1001" s="47" t="s">
        <v>204</v>
      </c>
      <c r="C1001" s="34" t="s">
        <v>6041</v>
      </c>
      <c r="D1001" s="34" t="s">
        <v>6042</v>
      </c>
      <c r="E1001" s="34" t="s">
        <v>4258</v>
      </c>
      <c r="F1001" s="34"/>
      <c r="G1001" s="47" t="s">
        <v>64</v>
      </c>
      <c r="H1001" s="48">
        <v>3.6392000000000002</v>
      </c>
      <c r="I1001" s="139">
        <v>0.25</v>
      </c>
      <c r="J1001" s="136">
        <f t="shared" si="32"/>
        <v>2.7294</v>
      </c>
    </row>
    <row r="1002" spans="1:10" ht="15.75">
      <c r="A1002" s="46">
        <f t="shared" si="31"/>
        <v>998</v>
      </c>
      <c r="B1002" s="47" t="s">
        <v>204</v>
      </c>
      <c r="C1002" s="34" t="s">
        <v>6043</v>
      </c>
      <c r="D1002" s="34" t="s">
        <v>6044</v>
      </c>
      <c r="E1002" s="34" t="s">
        <v>4258</v>
      </c>
      <c r="F1002" s="34"/>
      <c r="G1002" s="47" t="s">
        <v>64</v>
      </c>
      <c r="H1002" s="48">
        <v>2.2770000000000001</v>
      </c>
      <c r="I1002" s="139">
        <v>0.25</v>
      </c>
      <c r="J1002" s="136">
        <f t="shared" si="32"/>
        <v>1.7077500000000001</v>
      </c>
    </row>
    <row r="1003" spans="1:10" ht="15.75">
      <c r="A1003" s="46">
        <f t="shared" si="31"/>
        <v>999</v>
      </c>
      <c r="B1003" s="47" t="s">
        <v>204</v>
      </c>
      <c r="C1003" s="34" t="s">
        <v>6045</v>
      </c>
      <c r="D1003" s="34" t="s">
        <v>6046</v>
      </c>
      <c r="E1003" s="34" t="s">
        <v>4258</v>
      </c>
      <c r="F1003" s="34"/>
      <c r="G1003" s="47" t="s">
        <v>64</v>
      </c>
      <c r="H1003" s="48">
        <v>2.2770000000000001</v>
      </c>
      <c r="I1003" s="139">
        <v>0.25</v>
      </c>
      <c r="J1003" s="136">
        <f t="shared" si="32"/>
        <v>1.7077500000000001</v>
      </c>
    </row>
    <row r="1004" spans="1:10" ht="15.75">
      <c r="A1004" s="46">
        <f t="shared" si="31"/>
        <v>1000</v>
      </c>
      <c r="B1004" s="47" t="s">
        <v>204</v>
      </c>
      <c r="C1004" s="34" t="s">
        <v>6047</v>
      </c>
      <c r="D1004" s="34" t="s">
        <v>6048</v>
      </c>
      <c r="E1004" s="34" t="s">
        <v>4258</v>
      </c>
      <c r="F1004" s="34"/>
      <c r="G1004" s="47" t="s">
        <v>64</v>
      </c>
      <c r="H1004" s="48">
        <v>5.3914</v>
      </c>
      <c r="I1004" s="139">
        <v>0.25</v>
      </c>
      <c r="J1004" s="136">
        <f t="shared" si="32"/>
        <v>4.0435499999999998</v>
      </c>
    </row>
    <row r="1005" spans="1:10" ht="15.75">
      <c r="A1005" s="46">
        <f t="shared" si="31"/>
        <v>1001</v>
      </c>
      <c r="B1005" s="47" t="s">
        <v>204</v>
      </c>
      <c r="C1005" s="34" t="s">
        <v>6049</v>
      </c>
      <c r="D1005" s="34" t="s">
        <v>6050</v>
      </c>
      <c r="E1005" s="34" t="s">
        <v>4258</v>
      </c>
      <c r="F1005" s="34"/>
      <c r="G1005" s="47" t="s">
        <v>64</v>
      </c>
      <c r="H1005" s="48">
        <v>3.6652</v>
      </c>
      <c r="I1005" s="139">
        <v>0.25</v>
      </c>
      <c r="J1005" s="136">
        <f t="shared" si="32"/>
        <v>2.7488999999999999</v>
      </c>
    </row>
    <row r="1006" spans="1:10" ht="15.75">
      <c r="A1006" s="46">
        <f t="shared" si="31"/>
        <v>1002</v>
      </c>
      <c r="B1006" s="47" t="s">
        <v>204</v>
      </c>
      <c r="C1006" s="34" t="s">
        <v>6051</v>
      </c>
      <c r="D1006" s="34" t="s">
        <v>6052</v>
      </c>
      <c r="E1006" s="34" t="s">
        <v>4258</v>
      </c>
      <c r="F1006" s="34"/>
      <c r="G1006" s="47" t="s">
        <v>64</v>
      </c>
      <c r="H1006" s="48">
        <v>3.6652</v>
      </c>
      <c r="I1006" s="139">
        <v>0.25</v>
      </c>
      <c r="J1006" s="136">
        <f t="shared" si="32"/>
        <v>2.7488999999999999</v>
      </c>
    </row>
    <row r="1007" spans="1:10" ht="15.75">
      <c r="A1007" s="46">
        <f t="shared" si="31"/>
        <v>1003</v>
      </c>
      <c r="B1007" s="47" t="s">
        <v>204</v>
      </c>
      <c r="C1007" s="34" t="s">
        <v>6053</v>
      </c>
      <c r="D1007" s="34" t="s">
        <v>6054</v>
      </c>
      <c r="E1007" s="34" t="s">
        <v>4258</v>
      </c>
      <c r="F1007" s="34"/>
      <c r="G1007" s="47" t="s">
        <v>64</v>
      </c>
      <c r="H1007" s="48">
        <v>6.0652999999999997</v>
      </c>
      <c r="I1007" s="139">
        <v>0.25</v>
      </c>
      <c r="J1007" s="136">
        <f t="shared" si="32"/>
        <v>4.5489749999999995</v>
      </c>
    </row>
    <row r="1008" spans="1:10" ht="15.75">
      <c r="A1008" s="46">
        <f t="shared" si="31"/>
        <v>1004</v>
      </c>
      <c r="B1008" s="47" t="s">
        <v>204</v>
      </c>
      <c r="C1008" s="34" t="s">
        <v>6055</v>
      </c>
      <c r="D1008" s="34" t="s">
        <v>6056</v>
      </c>
      <c r="E1008" s="34" t="s">
        <v>4258</v>
      </c>
      <c r="F1008" s="34"/>
      <c r="G1008" s="47" t="s">
        <v>64</v>
      </c>
      <c r="H1008" s="48">
        <v>5.6609999999999996</v>
      </c>
      <c r="I1008" s="139">
        <v>0.25</v>
      </c>
      <c r="J1008" s="136">
        <f t="shared" si="32"/>
        <v>4.2457499999999992</v>
      </c>
    </row>
    <row r="1009" spans="1:10" ht="15.75">
      <c r="A1009" s="46">
        <f t="shared" si="31"/>
        <v>1005</v>
      </c>
      <c r="B1009" s="47" t="s">
        <v>204</v>
      </c>
      <c r="C1009" s="34" t="s">
        <v>6057</v>
      </c>
      <c r="D1009" s="34" t="s">
        <v>6058</v>
      </c>
      <c r="E1009" s="34" t="s">
        <v>4258</v>
      </c>
      <c r="F1009" s="34"/>
      <c r="G1009" s="47" t="s">
        <v>64</v>
      </c>
      <c r="H1009" s="48">
        <v>5.0660999999999996</v>
      </c>
      <c r="I1009" s="139">
        <v>0.25</v>
      </c>
      <c r="J1009" s="136">
        <f t="shared" si="32"/>
        <v>3.7995749999999999</v>
      </c>
    </row>
    <row r="1010" spans="1:10" ht="15.75">
      <c r="A1010" s="46">
        <f t="shared" si="31"/>
        <v>1006</v>
      </c>
      <c r="B1010" s="47" t="s">
        <v>204</v>
      </c>
      <c r="C1010" s="34" t="s">
        <v>6059</v>
      </c>
      <c r="D1010" s="34" t="s">
        <v>6060</v>
      </c>
      <c r="E1010" s="34" t="s">
        <v>4258</v>
      </c>
      <c r="F1010" s="34"/>
      <c r="G1010" s="47" t="s">
        <v>64</v>
      </c>
      <c r="H1010" s="48">
        <v>7.9073000000000002</v>
      </c>
      <c r="I1010" s="139">
        <v>0.25</v>
      </c>
      <c r="J1010" s="136">
        <f t="shared" si="32"/>
        <v>5.9304750000000004</v>
      </c>
    </row>
    <row r="1011" spans="1:10" ht="15.75">
      <c r="A1011" s="46">
        <f t="shared" si="31"/>
        <v>1007</v>
      </c>
      <c r="B1011" s="47" t="s">
        <v>204</v>
      </c>
      <c r="C1011" s="34" t="s">
        <v>6061</v>
      </c>
      <c r="D1011" s="34" t="s">
        <v>6062</v>
      </c>
      <c r="E1011" s="34" t="s">
        <v>4258</v>
      </c>
      <c r="F1011" s="34"/>
      <c r="G1011" s="47" t="s">
        <v>64</v>
      </c>
      <c r="H1011" s="48">
        <v>7.2257999999999996</v>
      </c>
      <c r="I1011" s="139">
        <v>0.25</v>
      </c>
      <c r="J1011" s="136">
        <f t="shared" si="32"/>
        <v>5.4193499999999997</v>
      </c>
    </row>
    <row r="1012" spans="1:10" ht="15.75">
      <c r="A1012" s="46">
        <f t="shared" si="31"/>
        <v>1008</v>
      </c>
      <c r="B1012" s="47" t="s">
        <v>204</v>
      </c>
      <c r="C1012" s="34" t="s">
        <v>6063</v>
      </c>
      <c r="D1012" s="34" t="s">
        <v>6064</v>
      </c>
      <c r="E1012" s="34" t="s">
        <v>4258</v>
      </c>
      <c r="F1012" s="34"/>
      <c r="G1012" s="47" t="s">
        <v>64</v>
      </c>
      <c r="H1012" s="48">
        <v>9.4349000000000007</v>
      </c>
      <c r="I1012" s="139">
        <v>0.25</v>
      </c>
      <c r="J1012" s="136">
        <f t="shared" si="32"/>
        <v>7.076175000000001</v>
      </c>
    </row>
    <row r="1013" spans="1:10" ht="15.75">
      <c r="A1013" s="46">
        <f t="shared" si="31"/>
        <v>1009</v>
      </c>
      <c r="B1013" s="47" t="s">
        <v>204</v>
      </c>
      <c r="C1013" s="34" t="s">
        <v>6065</v>
      </c>
      <c r="D1013" s="34" t="s">
        <v>6066</v>
      </c>
      <c r="E1013" s="34" t="s">
        <v>4258</v>
      </c>
      <c r="F1013" s="34"/>
      <c r="G1013" s="47" t="s">
        <v>64</v>
      </c>
      <c r="H1013" s="48">
        <v>10.3979</v>
      </c>
      <c r="I1013" s="139">
        <v>0.25</v>
      </c>
      <c r="J1013" s="136">
        <f t="shared" si="32"/>
        <v>7.7984249999999999</v>
      </c>
    </row>
    <row r="1014" spans="1:10" ht="15.75">
      <c r="A1014" s="46">
        <f t="shared" si="31"/>
        <v>1010</v>
      </c>
      <c r="B1014" s="47" t="s">
        <v>204</v>
      </c>
      <c r="C1014" s="34" t="s">
        <v>6067</v>
      </c>
      <c r="D1014" s="34" t="s">
        <v>6068</v>
      </c>
      <c r="E1014" s="34" t="s">
        <v>4258</v>
      </c>
      <c r="F1014" s="34"/>
      <c r="G1014" s="47" t="s">
        <v>64</v>
      </c>
      <c r="H1014" s="48">
        <v>12.579800000000001</v>
      </c>
      <c r="I1014" s="139">
        <v>0.25</v>
      </c>
      <c r="J1014" s="136">
        <f t="shared" si="32"/>
        <v>9.4348500000000008</v>
      </c>
    </row>
    <row r="1015" spans="1:10" ht="15.75">
      <c r="A1015" s="46">
        <f t="shared" si="31"/>
        <v>1011</v>
      </c>
      <c r="B1015" s="47" t="s">
        <v>204</v>
      </c>
      <c r="C1015" s="34" t="s">
        <v>6069</v>
      </c>
      <c r="D1015" s="34" t="s">
        <v>6070</v>
      </c>
      <c r="E1015" s="34" t="s">
        <v>4258</v>
      </c>
      <c r="F1015" s="34"/>
      <c r="G1015" s="47" t="s">
        <v>64</v>
      </c>
      <c r="H1015" s="48">
        <v>12.5245</v>
      </c>
      <c r="I1015" s="139">
        <v>0.25</v>
      </c>
      <c r="J1015" s="136">
        <f t="shared" si="32"/>
        <v>9.3933749999999989</v>
      </c>
    </row>
    <row r="1016" spans="1:10" ht="15.75">
      <c r="A1016" s="46">
        <f t="shared" si="31"/>
        <v>1012</v>
      </c>
      <c r="B1016" s="47" t="s">
        <v>204</v>
      </c>
      <c r="C1016" s="34" t="s">
        <v>6071</v>
      </c>
      <c r="D1016" s="34" t="s">
        <v>6072</v>
      </c>
      <c r="E1016" s="34" t="s">
        <v>4258</v>
      </c>
      <c r="F1016" s="34"/>
      <c r="G1016" s="47" t="s">
        <v>64</v>
      </c>
      <c r="H1016" s="48">
        <v>21.0533</v>
      </c>
      <c r="I1016" s="139">
        <v>0.25</v>
      </c>
      <c r="J1016" s="136">
        <f t="shared" si="32"/>
        <v>15.789975</v>
      </c>
    </row>
    <row r="1017" spans="1:10" ht="15.75">
      <c r="A1017" s="46">
        <f t="shared" si="31"/>
        <v>1013</v>
      </c>
      <c r="B1017" s="47" t="s">
        <v>204</v>
      </c>
      <c r="C1017" s="34" t="s">
        <v>6073</v>
      </c>
      <c r="D1017" s="34" t="s">
        <v>6074</v>
      </c>
      <c r="E1017" s="34" t="s">
        <v>4258</v>
      </c>
      <c r="F1017" s="34"/>
      <c r="G1017" s="47" t="s">
        <v>64</v>
      </c>
      <c r="H1017" s="48">
        <v>17.868099999999998</v>
      </c>
      <c r="I1017" s="139">
        <v>0.25</v>
      </c>
      <c r="J1017" s="136">
        <f t="shared" si="32"/>
        <v>13.401074999999999</v>
      </c>
    </row>
    <row r="1018" spans="1:10" ht="15.75">
      <c r="A1018" s="46">
        <f t="shared" si="31"/>
        <v>1014</v>
      </c>
      <c r="B1018" s="47" t="s">
        <v>204</v>
      </c>
      <c r="C1018" s="34" t="s">
        <v>6075</v>
      </c>
      <c r="D1018" s="34" t="s">
        <v>6076</v>
      </c>
      <c r="E1018" s="34" t="s">
        <v>4258</v>
      </c>
      <c r="F1018" s="34"/>
      <c r="G1018" s="47" t="s">
        <v>64</v>
      </c>
      <c r="H1018" s="48">
        <v>1.4064000000000001</v>
      </c>
      <c r="I1018" s="139">
        <v>0.25</v>
      </c>
      <c r="J1018" s="136">
        <f t="shared" si="32"/>
        <v>1.0548000000000002</v>
      </c>
    </row>
    <row r="1019" spans="1:10" ht="15.75">
      <c r="A1019" s="46">
        <f t="shared" si="31"/>
        <v>1015</v>
      </c>
      <c r="B1019" s="47" t="s">
        <v>204</v>
      </c>
      <c r="C1019" s="34" t="s">
        <v>6077</v>
      </c>
      <c r="D1019" s="34" t="s">
        <v>6078</v>
      </c>
      <c r="E1019" s="34" t="s">
        <v>4258</v>
      </c>
      <c r="F1019" s="34"/>
      <c r="G1019" s="47" t="s">
        <v>64</v>
      </c>
      <c r="H1019" s="48">
        <v>1.4064000000000001</v>
      </c>
      <c r="I1019" s="139">
        <v>0.25</v>
      </c>
      <c r="J1019" s="136">
        <f t="shared" si="32"/>
        <v>1.0548000000000002</v>
      </c>
    </row>
    <row r="1020" spans="1:10" ht="15.75">
      <c r="A1020" s="46">
        <f t="shared" si="31"/>
        <v>1016</v>
      </c>
      <c r="B1020" s="47" t="s">
        <v>204</v>
      </c>
      <c r="C1020" s="34" t="s">
        <v>6079</v>
      </c>
      <c r="D1020" s="34" t="s">
        <v>6080</v>
      </c>
      <c r="E1020" s="34" t="s">
        <v>4258</v>
      </c>
      <c r="F1020" s="34"/>
      <c r="G1020" s="47" t="s">
        <v>64</v>
      </c>
      <c r="H1020" s="48">
        <v>1.4774</v>
      </c>
      <c r="I1020" s="139">
        <v>0.25</v>
      </c>
      <c r="J1020" s="136">
        <f t="shared" si="32"/>
        <v>1.10805</v>
      </c>
    </row>
    <row r="1021" spans="1:10" ht="15.75">
      <c r="A1021" s="46">
        <f t="shared" si="31"/>
        <v>1017</v>
      </c>
      <c r="B1021" s="47" t="s">
        <v>204</v>
      </c>
      <c r="C1021" s="34" t="s">
        <v>6081</v>
      </c>
      <c r="D1021" s="34" t="s">
        <v>6082</v>
      </c>
      <c r="E1021" s="34" t="s">
        <v>4258</v>
      </c>
      <c r="F1021" s="34"/>
      <c r="G1021" s="47" t="s">
        <v>64</v>
      </c>
      <c r="H1021" s="48">
        <v>1.9398</v>
      </c>
      <c r="I1021" s="139">
        <v>0.25</v>
      </c>
      <c r="J1021" s="136">
        <f t="shared" si="32"/>
        <v>1.45485</v>
      </c>
    </row>
    <row r="1022" spans="1:10" ht="15.75">
      <c r="A1022" s="46">
        <f t="shared" si="31"/>
        <v>1018</v>
      </c>
      <c r="B1022" s="47" t="s">
        <v>204</v>
      </c>
      <c r="C1022" s="34" t="s">
        <v>6083</v>
      </c>
      <c r="D1022" s="34" t="s">
        <v>6084</v>
      </c>
      <c r="E1022" s="34" t="s">
        <v>4258</v>
      </c>
      <c r="F1022" s="34"/>
      <c r="G1022" s="47" t="s">
        <v>64</v>
      </c>
      <c r="H1022" s="48">
        <v>2.0884999999999998</v>
      </c>
      <c r="I1022" s="139">
        <v>0.25</v>
      </c>
      <c r="J1022" s="136">
        <f t="shared" si="32"/>
        <v>1.5663749999999999</v>
      </c>
    </row>
    <row r="1023" spans="1:10" ht="15.75">
      <c r="A1023" s="46">
        <f t="shared" si="31"/>
        <v>1019</v>
      </c>
      <c r="B1023" s="47" t="s">
        <v>204</v>
      </c>
      <c r="C1023" s="34" t="s">
        <v>6085</v>
      </c>
      <c r="D1023" s="34" t="s">
        <v>6086</v>
      </c>
      <c r="E1023" s="34" t="s">
        <v>4258</v>
      </c>
      <c r="F1023" s="34"/>
      <c r="G1023" s="47" t="s">
        <v>64</v>
      </c>
      <c r="H1023" s="48">
        <v>2.7846000000000002</v>
      </c>
      <c r="I1023" s="139">
        <v>0.25</v>
      </c>
      <c r="J1023" s="136">
        <f t="shared" si="32"/>
        <v>2.0884499999999999</v>
      </c>
    </row>
    <row r="1024" spans="1:10" ht="15.75">
      <c r="A1024" s="46">
        <f t="shared" si="31"/>
        <v>1020</v>
      </c>
      <c r="B1024" s="47" t="s">
        <v>204</v>
      </c>
      <c r="C1024" s="34" t="s">
        <v>6087</v>
      </c>
      <c r="D1024" s="34" t="s">
        <v>6088</v>
      </c>
      <c r="E1024" s="34" t="s">
        <v>4258</v>
      </c>
      <c r="F1024" s="34"/>
      <c r="G1024" s="47" t="s">
        <v>64</v>
      </c>
      <c r="H1024" s="48">
        <v>0.8135</v>
      </c>
      <c r="I1024" s="139">
        <v>0.25</v>
      </c>
      <c r="J1024" s="136">
        <f t="shared" si="32"/>
        <v>0.61012500000000003</v>
      </c>
    </row>
    <row r="1025" spans="1:10" ht="15.75">
      <c r="A1025" s="46">
        <f t="shared" si="31"/>
        <v>1021</v>
      </c>
      <c r="B1025" s="47" t="s">
        <v>204</v>
      </c>
      <c r="C1025" s="34" t="s">
        <v>6089</v>
      </c>
      <c r="D1025" s="34" t="s">
        <v>6090</v>
      </c>
      <c r="E1025" s="34" t="s">
        <v>4258</v>
      </c>
      <c r="F1025" s="34"/>
      <c r="G1025" s="47" t="s">
        <v>64</v>
      </c>
      <c r="H1025" s="48">
        <v>0.95699999999999996</v>
      </c>
      <c r="I1025" s="139">
        <v>0.25</v>
      </c>
      <c r="J1025" s="136">
        <f t="shared" si="32"/>
        <v>0.71775</v>
      </c>
    </row>
    <row r="1026" spans="1:10" ht="15.75">
      <c r="A1026" s="46">
        <f t="shared" si="31"/>
        <v>1022</v>
      </c>
      <c r="B1026" s="47" t="s">
        <v>204</v>
      </c>
      <c r="C1026" s="34" t="s">
        <v>6091</v>
      </c>
      <c r="D1026" s="34" t="s">
        <v>6092</v>
      </c>
      <c r="E1026" s="34" t="s">
        <v>4258</v>
      </c>
      <c r="F1026" s="34"/>
      <c r="G1026" s="47" t="s">
        <v>64</v>
      </c>
      <c r="H1026" s="48">
        <v>0.50490000000000002</v>
      </c>
      <c r="I1026" s="139">
        <v>0.25</v>
      </c>
      <c r="J1026" s="136">
        <f t="shared" si="32"/>
        <v>0.37867499999999998</v>
      </c>
    </row>
    <row r="1027" spans="1:10" ht="15.75">
      <c r="A1027" s="46">
        <f t="shared" si="31"/>
        <v>1023</v>
      </c>
      <c r="B1027" s="47" t="s">
        <v>204</v>
      </c>
      <c r="C1027" s="34" t="s">
        <v>6093</v>
      </c>
      <c r="D1027" s="34" t="s">
        <v>6094</v>
      </c>
      <c r="E1027" s="34" t="s">
        <v>4258</v>
      </c>
      <c r="F1027" s="34"/>
      <c r="G1027" s="47" t="s">
        <v>64</v>
      </c>
      <c r="H1027" s="48">
        <v>1.508</v>
      </c>
      <c r="I1027" s="139">
        <v>0.25</v>
      </c>
      <c r="J1027" s="136">
        <f t="shared" si="32"/>
        <v>1.131</v>
      </c>
    </row>
    <row r="1028" spans="1:10" ht="15.75">
      <c r="A1028" s="46">
        <f t="shared" si="31"/>
        <v>1024</v>
      </c>
      <c r="B1028" s="47" t="s">
        <v>204</v>
      </c>
      <c r="C1028" s="34" t="s">
        <v>6095</v>
      </c>
      <c r="D1028" s="34" t="s">
        <v>6096</v>
      </c>
      <c r="E1028" s="34" t="s">
        <v>4258</v>
      </c>
      <c r="F1028" s="34"/>
      <c r="G1028" s="47" t="s">
        <v>64</v>
      </c>
      <c r="H1028" s="48">
        <v>0.79559999999999997</v>
      </c>
      <c r="I1028" s="139">
        <v>0.25</v>
      </c>
      <c r="J1028" s="136">
        <f t="shared" si="32"/>
        <v>0.59670000000000001</v>
      </c>
    </row>
    <row r="1029" spans="1:10" ht="15.75">
      <c r="A1029" s="46">
        <f t="shared" si="31"/>
        <v>1025</v>
      </c>
      <c r="B1029" s="47" t="s">
        <v>204</v>
      </c>
      <c r="C1029" s="34" t="s">
        <v>6097</v>
      </c>
      <c r="D1029" s="34" t="s">
        <v>6098</v>
      </c>
      <c r="E1029" s="34" t="s">
        <v>4258</v>
      </c>
      <c r="F1029" s="34"/>
      <c r="G1029" s="47" t="s">
        <v>64</v>
      </c>
      <c r="H1029" s="48">
        <v>1.8528</v>
      </c>
      <c r="I1029" s="139">
        <v>0.25</v>
      </c>
      <c r="J1029" s="136">
        <f t="shared" si="32"/>
        <v>1.3895999999999999</v>
      </c>
    </row>
    <row r="1030" spans="1:10" ht="15.75">
      <c r="A1030" s="46">
        <f t="shared" si="31"/>
        <v>1026</v>
      </c>
      <c r="B1030" s="47" t="s">
        <v>204</v>
      </c>
      <c r="C1030" s="34" t="s">
        <v>6099</v>
      </c>
      <c r="D1030" s="34" t="s">
        <v>6100</v>
      </c>
      <c r="E1030" s="34" t="s">
        <v>4258</v>
      </c>
      <c r="F1030" s="34"/>
      <c r="G1030" s="47" t="s">
        <v>64</v>
      </c>
      <c r="H1030" s="48">
        <v>1.2128000000000001</v>
      </c>
      <c r="I1030" s="139">
        <v>0.25</v>
      </c>
      <c r="J1030" s="136">
        <f t="shared" si="32"/>
        <v>0.90960000000000008</v>
      </c>
    </row>
    <row r="1031" spans="1:10" ht="15.75">
      <c r="A1031" s="46">
        <f t="shared" ref="A1031:A1094" si="33">A1030+1</f>
        <v>1027</v>
      </c>
      <c r="B1031" s="47" t="s">
        <v>204</v>
      </c>
      <c r="C1031" s="34" t="s">
        <v>6101</v>
      </c>
      <c r="D1031" s="34" t="s">
        <v>6102</v>
      </c>
      <c r="E1031" s="34" t="s">
        <v>4258</v>
      </c>
      <c r="F1031" s="34"/>
      <c r="G1031" s="47" t="s">
        <v>64</v>
      </c>
      <c r="H1031" s="48">
        <v>0.75280000000000002</v>
      </c>
      <c r="I1031" s="139">
        <v>0.25</v>
      </c>
      <c r="J1031" s="136">
        <f t="shared" si="32"/>
        <v>0.56459999999999999</v>
      </c>
    </row>
    <row r="1032" spans="1:10" ht="15.75">
      <c r="A1032" s="46">
        <f t="shared" si="33"/>
        <v>1028</v>
      </c>
      <c r="B1032" s="47" t="s">
        <v>204</v>
      </c>
      <c r="C1032" s="34" t="s">
        <v>6103</v>
      </c>
      <c r="D1032" s="34" t="s">
        <v>6104</v>
      </c>
      <c r="E1032" s="34" t="s">
        <v>4258</v>
      </c>
      <c r="F1032" s="34"/>
      <c r="G1032" s="47" t="s">
        <v>64</v>
      </c>
      <c r="H1032" s="48">
        <v>1.224</v>
      </c>
      <c r="I1032" s="139">
        <v>0.25</v>
      </c>
      <c r="J1032" s="136">
        <f t="shared" si="32"/>
        <v>0.91799999999999993</v>
      </c>
    </row>
    <row r="1033" spans="1:10" ht="15.75">
      <c r="A1033" s="46">
        <f t="shared" si="33"/>
        <v>1029</v>
      </c>
      <c r="B1033" s="47" t="s">
        <v>204</v>
      </c>
      <c r="C1033" s="34" t="s">
        <v>6105</v>
      </c>
      <c r="D1033" s="34" t="s">
        <v>6106</v>
      </c>
      <c r="E1033" s="34" t="s">
        <v>4258</v>
      </c>
      <c r="F1033" s="34"/>
      <c r="G1033" s="47" t="s">
        <v>64</v>
      </c>
      <c r="H1033" s="48">
        <v>2.4769999999999999</v>
      </c>
      <c r="I1033" s="139">
        <v>0.25</v>
      </c>
      <c r="J1033" s="136">
        <f t="shared" si="32"/>
        <v>1.8577499999999998</v>
      </c>
    </row>
    <row r="1034" spans="1:10" ht="15.75">
      <c r="A1034" s="46">
        <f t="shared" si="33"/>
        <v>1030</v>
      </c>
      <c r="B1034" s="47" t="s">
        <v>204</v>
      </c>
      <c r="C1034" s="34" t="s">
        <v>6107</v>
      </c>
      <c r="D1034" s="34" t="s">
        <v>6108</v>
      </c>
      <c r="E1034" s="34" t="s">
        <v>4258</v>
      </c>
      <c r="F1034" s="34"/>
      <c r="G1034" s="47" t="s">
        <v>64</v>
      </c>
      <c r="H1034" s="48">
        <v>2.2185000000000001</v>
      </c>
      <c r="I1034" s="139">
        <v>0.25</v>
      </c>
      <c r="J1034" s="136">
        <f t="shared" si="32"/>
        <v>1.663875</v>
      </c>
    </row>
    <row r="1035" spans="1:10" ht="15.75">
      <c r="A1035" s="46">
        <f t="shared" si="33"/>
        <v>1031</v>
      </c>
      <c r="B1035" s="47" t="s">
        <v>204</v>
      </c>
      <c r="C1035" s="34" t="s">
        <v>6109</v>
      </c>
      <c r="D1035" s="34" t="s">
        <v>6110</v>
      </c>
      <c r="E1035" s="34" t="s">
        <v>4258</v>
      </c>
      <c r="F1035" s="34"/>
      <c r="G1035" s="47" t="s">
        <v>64</v>
      </c>
      <c r="H1035" s="48">
        <v>2.61</v>
      </c>
      <c r="I1035" s="139">
        <v>0.25</v>
      </c>
      <c r="J1035" s="136">
        <f t="shared" si="32"/>
        <v>1.9575</v>
      </c>
    </row>
    <row r="1036" spans="1:10" ht="15.75">
      <c r="A1036" s="46">
        <f t="shared" si="33"/>
        <v>1032</v>
      </c>
      <c r="B1036" s="47" t="s">
        <v>204</v>
      </c>
      <c r="C1036" s="34" t="s">
        <v>6111</v>
      </c>
      <c r="D1036" s="34" t="s">
        <v>6112</v>
      </c>
      <c r="E1036" s="34" t="s">
        <v>4258</v>
      </c>
      <c r="F1036" s="34"/>
      <c r="G1036" s="47" t="s">
        <v>64</v>
      </c>
      <c r="H1036" s="48">
        <v>1.377</v>
      </c>
      <c r="I1036" s="139">
        <v>0.25</v>
      </c>
      <c r="J1036" s="136">
        <f t="shared" si="32"/>
        <v>1.0327500000000001</v>
      </c>
    </row>
    <row r="1037" spans="1:10" ht="15.75">
      <c r="A1037" s="46">
        <f t="shared" si="33"/>
        <v>1033</v>
      </c>
      <c r="B1037" s="47" t="s">
        <v>204</v>
      </c>
      <c r="C1037" s="34" t="s">
        <v>6113</v>
      </c>
      <c r="D1037" s="34" t="s">
        <v>6114</v>
      </c>
      <c r="E1037" s="34" t="s">
        <v>4258</v>
      </c>
      <c r="F1037" s="34"/>
      <c r="G1037" s="47" t="s">
        <v>64</v>
      </c>
      <c r="H1037" s="48">
        <v>5.83</v>
      </c>
      <c r="I1037" s="139">
        <v>0.25</v>
      </c>
      <c r="J1037" s="136">
        <f t="shared" si="32"/>
        <v>4.3725000000000005</v>
      </c>
    </row>
    <row r="1038" spans="1:10" ht="15.75">
      <c r="A1038" s="46">
        <f t="shared" si="33"/>
        <v>1034</v>
      </c>
      <c r="B1038" s="47" t="s">
        <v>204</v>
      </c>
      <c r="C1038" s="34" t="s">
        <v>6115</v>
      </c>
      <c r="D1038" s="34" t="s">
        <v>6116</v>
      </c>
      <c r="E1038" s="34" t="s">
        <v>4258</v>
      </c>
      <c r="F1038" s="34"/>
      <c r="G1038" s="47" t="s">
        <v>64</v>
      </c>
      <c r="H1038" s="48">
        <v>4.3129999999999997</v>
      </c>
      <c r="I1038" s="139">
        <v>0.25</v>
      </c>
      <c r="J1038" s="136">
        <f t="shared" si="32"/>
        <v>3.23475</v>
      </c>
    </row>
    <row r="1039" spans="1:10" ht="15.75">
      <c r="A1039" s="46">
        <f t="shared" si="33"/>
        <v>1035</v>
      </c>
      <c r="B1039" s="47" t="s">
        <v>204</v>
      </c>
      <c r="C1039" s="34" t="s">
        <v>6117</v>
      </c>
      <c r="D1039" s="34" t="s">
        <v>6116</v>
      </c>
      <c r="E1039" s="34" t="s">
        <v>4258</v>
      </c>
      <c r="F1039" s="34"/>
      <c r="G1039" s="47" t="s">
        <v>64</v>
      </c>
      <c r="H1039" s="48">
        <v>5.4219999999999997</v>
      </c>
      <c r="I1039" s="139">
        <v>0.25</v>
      </c>
      <c r="J1039" s="136">
        <f t="shared" si="32"/>
        <v>4.0664999999999996</v>
      </c>
    </row>
    <row r="1040" spans="1:10" ht="15.75">
      <c r="A1040" s="46">
        <f t="shared" si="33"/>
        <v>1036</v>
      </c>
      <c r="B1040" s="47" t="s">
        <v>204</v>
      </c>
      <c r="C1040" s="34" t="s">
        <v>6118</v>
      </c>
      <c r="D1040" s="34" t="s">
        <v>6119</v>
      </c>
      <c r="E1040" s="34" t="s">
        <v>4258</v>
      </c>
      <c r="F1040" s="34"/>
      <c r="G1040" s="47" t="s">
        <v>64</v>
      </c>
      <c r="H1040" s="48">
        <v>5.1764999999999999</v>
      </c>
      <c r="I1040" s="139">
        <v>0.25</v>
      </c>
      <c r="J1040" s="136">
        <f t="shared" si="32"/>
        <v>3.8823749999999997</v>
      </c>
    </row>
    <row r="1041" spans="1:10" ht="15.75">
      <c r="A1041" s="46">
        <f t="shared" si="33"/>
        <v>1037</v>
      </c>
      <c r="B1041" s="47" t="s">
        <v>204</v>
      </c>
      <c r="C1041" s="34" t="s">
        <v>6120</v>
      </c>
      <c r="D1041" s="34" t="s">
        <v>6121</v>
      </c>
      <c r="E1041" s="34" t="s">
        <v>4258</v>
      </c>
      <c r="F1041" s="34"/>
      <c r="G1041" s="47" t="s">
        <v>64</v>
      </c>
      <c r="H1041" s="48">
        <v>3.57</v>
      </c>
      <c r="I1041" s="139">
        <v>0.25</v>
      </c>
      <c r="J1041" s="136">
        <f t="shared" si="32"/>
        <v>2.6774999999999998</v>
      </c>
    </row>
    <row r="1042" spans="1:10" ht="15.75">
      <c r="A1042" s="46">
        <f t="shared" si="33"/>
        <v>1038</v>
      </c>
      <c r="B1042" s="47" t="s">
        <v>204</v>
      </c>
      <c r="C1042" s="34" t="s">
        <v>6122</v>
      </c>
      <c r="D1042" s="34" t="s">
        <v>6123</v>
      </c>
      <c r="E1042" s="34" t="s">
        <v>4258</v>
      </c>
      <c r="F1042" s="34"/>
      <c r="G1042" s="47" t="s">
        <v>64</v>
      </c>
      <c r="H1042" s="48">
        <v>4.08</v>
      </c>
      <c r="I1042" s="139">
        <v>0.25</v>
      </c>
      <c r="J1042" s="136">
        <f t="shared" ref="J1042:J1105" si="34">H1042*(1-I1042)</f>
        <v>3.06</v>
      </c>
    </row>
    <row r="1043" spans="1:10" ht="15.75">
      <c r="A1043" s="46">
        <f t="shared" si="33"/>
        <v>1039</v>
      </c>
      <c r="B1043" s="47" t="s">
        <v>204</v>
      </c>
      <c r="C1043" s="34" t="s">
        <v>6124</v>
      </c>
      <c r="D1043" s="34" t="s">
        <v>6125</v>
      </c>
      <c r="E1043" s="34" t="s">
        <v>4258</v>
      </c>
      <c r="F1043" s="34"/>
      <c r="G1043" s="47" t="s">
        <v>64</v>
      </c>
      <c r="H1043" s="48">
        <v>3.2130000000000001</v>
      </c>
      <c r="I1043" s="139">
        <v>0.25</v>
      </c>
      <c r="J1043" s="136">
        <f t="shared" si="34"/>
        <v>2.4097499999999998</v>
      </c>
    </row>
    <row r="1044" spans="1:10" ht="15.75">
      <c r="A1044" s="46">
        <f t="shared" si="33"/>
        <v>1040</v>
      </c>
      <c r="B1044" s="47" t="s">
        <v>204</v>
      </c>
      <c r="C1044" s="34" t="s">
        <v>6126</v>
      </c>
      <c r="D1044" s="34" t="s">
        <v>6125</v>
      </c>
      <c r="E1044" s="34" t="s">
        <v>4258</v>
      </c>
      <c r="F1044" s="34"/>
      <c r="G1044" s="47" t="s">
        <v>64</v>
      </c>
      <c r="H1044" s="48">
        <v>3.6720000000000002</v>
      </c>
      <c r="I1044" s="139">
        <v>0.25</v>
      </c>
      <c r="J1044" s="136">
        <f t="shared" si="34"/>
        <v>2.754</v>
      </c>
    </row>
    <row r="1045" spans="1:10" ht="15.75">
      <c r="A1045" s="46">
        <f t="shared" si="33"/>
        <v>1041</v>
      </c>
      <c r="B1045" s="47" t="s">
        <v>204</v>
      </c>
      <c r="C1045" s="34" t="s">
        <v>6127</v>
      </c>
      <c r="D1045" s="34" t="s">
        <v>6128</v>
      </c>
      <c r="E1045" s="34" t="s">
        <v>4258</v>
      </c>
      <c r="F1045" s="34"/>
      <c r="G1045" s="47" t="s">
        <v>64</v>
      </c>
      <c r="H1045" s="48">
        <v>9.4</v>
      </c>
      <c r="I1045" s="139">
        <v>0.25</v>
      </c>
      <c r="J1045" s="136">
        <f t="shared" si="34"/>
        <v>7.0500000000000007</v>
      </c>
    </row>
    <row r="1046" spans="1:10" ht="15.75">
      <c r="A1046" s="46">
        <f t="shared" si="33"/>
        <v>1042</v>
      </c>
      <c r="B1046" s="47" t="s">
        <v>204</v>
      </c>
      <c r="C1046" s="34" t="s">
        <v>6129</v>
      </c>
      <c r="D1046" s="34" t="s">
        <v>6130</v>
      </c>
      <c r="E1046" s="34" t="s">
        <v>4258</v>
      </c>
      <c r="F1046" s="34"/>
      <c r="G1046" s="47" t="s">
        <v>64</v>
      </c>
      <c r="H1046" s="48">
        <v>8.6349999999999998</v>
      </c>
      <c r="I1046" s="139">
        <v>0.25</v>
      </c>
      <c r="J1046" s="136">
        <f t="shared" si="34"/>
        <v>6.4762500000000003</v>
      </c>
    </row>
    <row r="1047" spans="1:10" ht="15.75">
      <c r="A1047" s="46">
        <f t="shared" si="33"/>
        <v>1043</v>
      </c>
      <c r="B1047" s="47" t="s">
        <v>204</v>
      </c>
      <c r="C1047" s="34" t="s">
        <v>6131</v>
      </c>
      <c r="D1047" s="34" t="s">
        <v>6132</v>
      </c>
      <c r="E1047" s="34" t="s">
        <v>4258</v>
      </c>
      <c r="F1047" s="34"/>
      <c r="G1047" s="47" t="s">
        <v>64</v>
      </c>
      <c r="H1047" s="48">
        <v>13.05</v>
      </c>
      <c r="I1047" s="139">
        <v>0.25</v>
      </c>
      <c r="J1047" s="136">
        <f t="shared" si="34"/>
        <v>9.7875000000000014</v>
      </c>
    </row>
    <row r="1048" spans="1:10" ht="15.75">
      <c r="A1048" s="46">
        <f t="shared" si="33"/>
        <v>1044</v>
      </c>
      <c r="B1048" s="47" t="s">
        <v>204</v>
      </c>
      <c r="C1048" s="34" t="s">
        <v>6133</v>
      </c>
      <c r="D1048" s="34" t="s">
        <v>6134</v>
      </c>
      <c r="E1048" s="34" t="s">
        <v>4258</v>
      </c>
      <c r="F1048" s="34"/>
      <c r="G1048" s="47" t="s">
        <v>64</v>
      </c>
      <c r="H1048" s="48">
        <v>7.65</v>
      </c>
      <c r="I1048" s="139">
        <v>0.25</v>
      </c>
      <c r="J1048" s="136">
        <f t="shared" si="34"/>
        <v>5.7375000000000007</v>
      </c>
    </row>
    <row r="1049" spans="1:10" ht="15.75">
      <c r="A1049" s="46">
        <f t="shared" si="33"/>
        <v>1045</v>
      </c>
      <c r="B1049" s="47" t="s">
        <v>204</v>
      </c>
      <c r="C1049" s="34" t="s">
        <v>6135</v>
      </c>
      <c r="D1049" s="34" t="s">
        <v>6136</v>
      </c>
      <c r="E1049" s="34" t="s">
        <v>4258</v>
      </c>
      <c r="F1049" s="34"/>
      <c r="G1049" s="47" t="s">
        <v>64</v>
      </c>
      <c r="H1049" s="48">
        <v>6.8849999999999998</v>
      </c>
      <c r="I1049" s="139">
        <v>0.25</v>
      </c>
      <c r="J1049" s="136">
        <f t="shared" si="34"/>
        <v>5.1637500000000003</v>
      </c>
    </row>
    <row r="1050" spans="1:10" ht="15.75">
      <c r="A1050" s="46">
        <f t="shared" si="33"/>
        <v>1046</v>
      </c>
      <c r="B1050" s="47" t="s">
        <v>204</v>
      </c>
      <c r="C1050" s="34" t="s">
        <v>6137</v>
      </c>
      <c r="D1050" s="34" t="s">
        <v>6138</v>
      </c>
      <c r="E1050" s="34" t="s">
        <v>4258</v>
      </c>
      <c r="F1050" s="34"/>
      <c r="G1050" s="47" t="s">
        <v>64</v>
      </c>
      <c r="H1050" s="48">
        <v>9.0939999999999994</v>
      </c>
      <c r="I1050" s="139">
        <v>0.25</v>
      </c>
      <c r="J1050" s="136">
        <f t="shared" si="34"/>
        <v>6.8204999999999991</v>
      </c>
    </row>
    <row r="1051" spans="1:10" ht="15.75">
      <c r="A1051" s="46">
        <f t="shared" si="33"/>
        <v>1047</v>
      </c>
      <c r="B1051" s="47" t="s">
        <v>204</v>
      </c>
      <c r="C1051" s="34" t="s">
        <v>6139</v>
      </c>
      <c r="D1051" s="34" t="s">
        <v>6140</v>
      </c>
      <c r="E1051" s="34" t="s">
        <v>4258</v>
      </c>
      <c r="F1051" s="34"/>
      <c r="G1051" s="47" t="s">
        <v>64</v>
      </c>
      <c r="H1051" s="48">
        <v>8.3596000000000004</v>
      </c>
      <c r="I1051" s="139">
        <v>0.25</v>
      </c>
      <c r="J1051" s="136">
        <f t="shared" si="34"/>
        <v>6.2697000000000003</v>
      </c>
    </row>
    <row r="1052" spans="1:10" ht="15.75">
      <c r="A1052" s="46">
        <f t="shared" si="33"/>
        <v>1048</v>
      </c>
      <c r="B1052" s="47" t="s">
        <v>204</v>
      </c>
      <c r="C1052" s="34" t="s">
        <v>6141</v>
      </c>
      <c r="D1052" s="34" t="s">
        <v>6142</v>
      </c>
      <c r="E1052" s="34" t="s">
        <v>4258</v>
      </c>
      <c r="F1052" s="34"/>
      <c r="G1052" s="47" t="s">
        <v>64</v>
      </c>
      <c r="H1052" s="48">
        <v>10.6488</v>
      </c>
      <c r="I1052" s="139">
        <v>0.25</v>
      </c>
      <c r="J1052" s="136">
        <f t="shared" si="34"/>
        <v>7.9865999999999993</v>
      </c>
    </row>
    <row r="1053" spans="1:10" ht="15.75">
      <c r="A1053" s="46">
        <f t="shared" si="33"/>
        <v>1049</v>
      </c>
      <c r="B1053" s="47" t="s">
        <v>204</v>
      </c>
      <c r="C1053" s="34" t="s">
        <v>6143</v>
      </c>
      <c r="D1053" s="34" t="s">
        <v>6144</v>
      </c>
      <c r="E1053" s="34" t="s">
        <v>4258</v>
      </c>
      <c r="F1053" s="34"/>
      <c r="G1053" s="47" t="s">
        <v>64</v>
      </c>
      <c r="H1053" s="48">
        <v>12.528</v>
      </c>
      <c r="I1053" s="139">
        <v>0.25</v>
      </c>
      <c r="J1053" s="136">
        <f t="shared" si="34"/>
        <v>9.3960000000000008</v>
      </c>
    </row>
    <row r="1054" spans="1:10" ht="15.75">
      <c r="A1054" s="46">
        <f t="shared" si="33"/>
        <v>1050</v>
      </c>
      <c r="B1054" s="47" t="s">
        <v>204</v>
      </c>
      <c r="C1054" s="34" t="s">
        <v>6145</v>
      </c>
      <c r="D1054" s="34" t="s">
        <v>6146</v>
      </c>
      <c r="E1054" s="34" t="s">
        <v>4258</v>
      </c>
      <c r="F1054" s="34"/>
      <c r="G1054" s="47" t="s">
        <v>64</v>
      </c>
      <c r="H1054" s="48">
        <v>7.3440000000000003</v>
      </c>
      <c r="I1054" s="139">
        <v>0.25</v>
      </c>
      <c r="J1054" s="136">
        <f t="shared" si="34"/>
        <v>5.508</v>
      </c>
    </row>
    <row r="1055" spans="1:10" ht="15.75">
      <c r="A1055" s="46">
        <f t="shared" si="33"/>
        <v>1051</v>
      </c>
      <c r="B1055" s="47" t="s">
        <v>204</v>
      </c>
      <c r="C1055" s="34" t="s">
        <v>6147</v>
      </c>
      <c r="D1055" s="34" t="s">
        <v>6148</v>
      </c>
      <c r="E1055" s="34" t="s">
        <v>4258</v>
      </c>
      <c r="F1055" s="34"/>
      <c r="G1055" s="47" t="s">
        <v>64</v>
      </c>
      <c r="H1055" s="48">
        <v>6.6096000000000004</v>
      </c>
      <c r="I1055" s="139">
        <v>0.25</v>
      </c>
      <c r="J1055" s="136">
        <f t="shared" si="34"/>
        <v>4.9572000000000003</v>
      </c>
    </row>
    <row r="1056" spans="1:10" ht="15.75">
      <c r="A1056" s="46">
        <f t="shared" si="33"/>
        <v>1052</v>
      </c>
      <c r="B1056" s="47" t="s">
        <v>204</v>
      </c>
      <c r="C1056" s="34" t="s">
        <v>6149</v>
      </c>
      <c r="D1056" s="34" t="s">
        <v>6150</v>
      </c>
      <c r="E1056" s="34" t="s">
        <v>4258</v>
      </c>
      <c r="F1056" s="34"/>
      <c r="G1056" s="47" t="s">
        <v>64</v>
      </c>
      <c r="H1056" s="48">
        <v>13.99</v>
      </c>
      <c r="I1056" s="139">
        <v>0.25</v>
      </c>
      <c r="J1056" s="136">
        <f t="shared" si="34"/>
        <v>10.4925</v>
      </c>
    </row>
    <row r="1057" spans="1:10" ht="15.75">
      <c r="A1057" s="46">
        <f t="shared" si="33"/>
        <v>1053</v>
      </c>
      <c r="B1057" s="47" t="s">
        <v>204</v>
      </c>
      <c r="C1057" s="34" t="s">
        <v>6151</v>
      </c>
      <c r="D1057" s="34" t="s">
        <v>6152</v>
      </c>
      <c r="E1057" s="34" t="s">
        <v>4258</v>
      </c>
      <c r="F1057" s="34"/>
      <c r="G1057" s="47" t="s">
        <v>64</v>
      </c>
      <c r="H1057" s="48">
        <v>12.766</v>
      </c>
      <c r="I1057" s="139">
        <v>0.25</v>
      </c>
      <c r="J1057" s="136">
        <f t="shared" si="34"/>
        <v>9.5745000000000005</v>
      </c>
    </row>
    <row r="1058" spans="1:10" ht="15.75">
      <c r="A1058" s="46">
        <f t="shared" si="33"/>
        <v>1054</v>
      </c>
      <c r="B1058" s="47" t="s">
        <v>204</v>
      </c>
      <c r="C1058" s="34" t="s">
        <v>6153</v>
      </c>
      <c r="D1058" s="34" t="s">
        <v>6154</v>
      </c>
      <c r="E1058" s="34" t="s">
        <v>4258</v>
      </c>
      <c r="F1058" s="34"/>
      <c r="G1058" s="47" t="s">
        <v>64</v>
      </c>
      <c r="H1058" s="48">
        <v>17.748000000000001</v>
      </c>
      <c r="I1058" s="139">
        <v>0.25</v>
      </c>
      <c r="J1058" s="136">
        <f t="shared" si="34"/>
        <v>13.311</v>
      </c>
    </row>
    <row r="1059" spans="1:10" ht="15.75">
      <c r="A1059" s="46">
        <f t="shared" si="33"/>
        <v>1055</v>
      </c>
      <c r="B1059" s="47" t="s">
        <v>204</v>
      </c>
      <c r="C1059" s="34" t="s">
        <v>6155</v>
      </c>
      <c r="D1059" s="34" t="s">
        <v>6156</v>
      </c>
      <c r="E1059" s="34" t="s">
        <v>4258</v>
      </c>
      <c r="F1059" s="34"/>
      <c r="G1059" s="47" t="s">
        <v>64</v>
      </c>
      <c r="H1059" s="48">
        <v>20.88</v>
      </c>
      <c r="I1059" s="139">
        <v>0.25</v>
      </c>
      <c r="J1059" s="136">
        <f t="shared" si="34"/>
        <v>15.66</v>
      </c>
    </row>
    <row r="1060" spans="1:10" ht="15.75">
      <c r="A1060" s="46">
        <f t="shared" si="33"/>
        <v>1056</v>
      </c>
      <c r="B1060" s="47" t="s">
        <v>204</v>
      </c>
      <c r="C1060" s="34" t="s">
        <v>6157</v>
      </c>
      <c r="D1060" s="34" t="s">
        <v>6158</v>
      </c>
      <c r="E1060" s="34" t="s">
        <v>4258</v>
      </c>
      <c r="F1060" s="34"/>
      <c r="G1060" s="47" t="s">
        <v>64</v>
      </c>
      <c r="H1060" s="48">
        <v>12.24</v>
      </c>
      <c r="I1060" s="139">
        <v>0.25</v>
      </c>
      <c r="J1060" s="136">
        <f t="shared" si="34"/>
        <v>9.18</v>
      </c>
    </row>
    <row r="1061" spans="1:10" ht="15.75">
      <c r="A1061" s="46">
        <f t="shared" si="33"/>
        <v>1057</v>
      </c>
      <c r="B1061" s="47" t="s">
        <v>204</v>
      </c>
      <c r="C1061" s="34" t="s">
        <v>6159</v>
      </c>
      <c r="D1061" s="34" t="s">
        <v>6160</v>
      </c>
      <c r="E1061" s="34" t="s">
        <v>4258</v>
      </c>
      <c r="F1061" s="34"/>
      <c r="G1061" s="47" t="s">
        <v>64</v>
      </c>
      <c r="H1061" s="48">
        <v>11.016</v>
      </c>
      <c r="I1061" s="139">
        <v>0.25</v>
      </c>
      <c r="J1061" s="136">
        <f t="shared" si="34"/>
        <v>8.2620000000000005</v>
      </c>
    </row>
    <row r="1062" spans="1:10" ht="15.75">
      <c r="A1062" s="46">
        <f t="shared" si="33"/>
        <v>1058</v>
      </c>
      <c r="B1062" s="47" t="s">
        <v>204</v>
      </c>
      <c r="C1062" s="34" t="s">
        <v>6161</v>
      </c>
      <c r="D1062" s="34" t="s">
        <v>6162</v>
      </c>
      <c r="E1062" s="34" t="s">
        <v>4258</v>
      </c>
      <c r="F1062" s="34"/>
      <c r="G1062" s="47" t="s">
        <v>64</v>
      </c>
      <c r="H1062" s="48">
        <v>18.07</v>
      </c>
      <c r="I1062" s="139">
        <v>0.25</v>
      </c>
      <c r="J1062" s="136">
        <f t="shared" si="34"/>
        <v>13.5525</v>
      </c>
    </row>
    <row r="1063" spans="1:10" ht="15.75">
      <c r="A1063" s="46">
        <f t="shared" si="33"/>
        <v>1059</v>
      </c>
      <c r="B1063" s="47" t="s">
        <v>204</v>
      </c>
      <c r="C1063" s="34" t="s">
        <v>6163</v>
      </c>
      <c r="D1063" s="34" t="s">
        <v>6164</v>
      </c>
      <c r="E1063" s="34" t="s">
        <v>4258</v>
      </c>
      <c r="F1063" s="34"/>
      <c r="G1063" s="47" t="s">
        <v>64</v>
      </c>
      <c r="H1063" s="48">
        <v>16.437999999999999</v>
      </c>
      <c r="I1063" s="139">
        <v>0.25</v>
      </c>
      <c r="J1063" s="136">
        <f t="shared" si="34"/>
        <v>12.328499999999998</v>
      </c>
    </row>
    <row r="1064" spans="1:10" ht="15.75">
      <c r="A1064" s="46">
        <f t="shared" si="33"/>
        <v>1060</v>
      </c>
      <c r="B1064" s="47" t="s">
        <v>204</v>
      </c>
      <c r="C1064" s="34" t="s">
        <v>6165</v>
      </c>
      <c r="D1064" s="34" t="s">
        <v>6166</v>
      </c>
      <c r="E1064" s="34" t="s">
        <v>4258</v>
      </c>
      <c r="F1064" s="34"/>
      <c r="G1064" s="47" t="s">
        <v>64</v>
      </c>
      <c r="H1064" s="48">
        <v>23.664000000000001</v>
      </c>
      <c r="I1064" s="139">
        <v>0.25</v>
      </c>
      <c r="J1064" s="136">
        <f t="shared" si="34"/>
        <v>17.748000000000001</v>
      </c>
    </row>
    <row r="1065" spans="1:10" ht="15.75">
      <c r="A1065" s="46">
        <f t="shared" si="33"/>
        <v>1061</v>
      </c>
      <c r="B1065" s="47" t="s">
        <v>204</v>
      </c>
      <c r="C1065" s="34" t="s">
        <v>6167</v>
      </c>
      <c r="D1065" s="34" t="s">
        <v>6168</v>
      </c>
      <c r="E1065" s="34" t="s">
        <v>4258</v>
      </c>
      <c r="F1065" s="34"/>
      <c r="G1065" s="47" t="s">
        <v>64</v>
      </c>
      <c r="H1065" s="48">
        <v>27.84</v>
      </c>
      <c r="I1065" s="139">
        <v>0.25</v>
      </c>
      <c r="J1065" s="136">
        <f t="shared" si="34"/>
        <v>20.88</v>
      </c>
    </row>
    <row r="1066" spans="1:10" ht="15.75">
      <c r="A1066" s="46">
        <f t="shared" si="33"/>
        <v>1062</v>
      </c>
      <c r="B1066" s="47" t="s">
        <v>204</v>
      </c>
      <c r="C1066" s="34" t="s">
        <v>6169</v>
      </c>
      <c r="D1066" s="34" t="s">
        <v>6170</v>
      </c>
      <c r="E1066" s="34" t="s">
        <v>4258</v>
      </c>
      <c r="F1066" s="34"/>
      <c r="G1066" s="47" t="s">
        <v>64</v>
      </c>
      <c r="H1066" s="48">
        <v>16.32</v>
      </c>
      <c r="I1066" s="139">
        <v>0.25</v>
      </c>
      <c r="J1066" s="136">
        <f t="shared" si="34"/>
        <v>12.24</v>
      </c>
    </row>
    <row r="1067" spans="1:10" ht="15.75">
      <c r="A1067" s="46">
        <f t="shared" si="33"/>
        <v>1063</v>
      </c>
      <c r="B1067" s="47" t="s">
        <v>204</v>
      </c>
      <c r="C1067" s="34" t="s">
        <v>6171</v>
      </c>
      <c r="D1067" s="34" t="s">
        <v>6172</v>
      </c>
      <c r="E1067" s="34" t="s">
        <v>4258</v>
      </c>
      <c r="F1067" s="34"/>
      <c r="G1067" s="47" t="s">
        <v>64</v>
      </c>
      <c r="H1067" s="48">
        <v>14.688000000000001</v>
      </c>
      <c r="I1067" s="139">
        <v>0.25</v>
      </c>
      <c r="J1067" s="136">
        <f t="shared" si="34"/>
        <v>11.016</v>
      </c>
    </row>
    <row r="1068" spans="1:10" ht="15.75">
      <c r="A1068" s="46">
        <f t="shared" si="33"/>
        <v>1064</v>
      </c>
      <c r="B1068" s="47" t="s">
        <v>204</v>
      </c>
      <c r="C1068" s="34" t="s">
        <v>6173</v>
      </c>
      <c r="D1068" s="34" t="s">
        <v>6174</v>
      </c>
      <c r="E1068" s="34" t="s">
        <v>4258</v>
      </c>
      <c r="F1068" s="34"/>
      <c r="G1068" s="47" t="s">
        <v>64</v>
      </c>
      <c r="H1068" s="48">
        <v>23.782</v>
      </c>
      <c r="I1068" s="139">
        <v>0.25</v>
      </c>
      <c r="J1068" s="136">
        <f t="shared" si="34"/>
        <v>17.836500000000001</v>
      </c>
    </row>
    <row r="1069" spans="1:10" ht="15.75">
      <c r="A1069" s="46">
        <f t="shared" si="33"/>
        <v>1065</v>
      </c>
      <c r="B1069" s="47" t="s">
        <v>204</v>
      </c>
      <c r="C1069" s="34" t="s">
        <v>6175</v>
      </c>
      <c r="D1069" s="34" t="s">
        <v>6176</v>
      </c>
      <c r="E1069" s="34" t="s">
        <v>4258</v>
      </c>
      <c r="F1069" s="34"/>
      <c r="G1069" s="47" t="s">
        <v>64</v>
      </c>
      <c r="H1069" s="48">
        <v>21.578800000000001</v>
      </c>
      <c r="I1069" s="139">
        <v>0.25</v>
      </c>
      <c r="J1069" s="136">
        <f t="shared" si="34"/>
        <v>16.184100000000001</v>
      </c>
    </row>
    <row r="1070" spans="1:10" ht="15.75">
      <c r="A1070" s="46">
        <f t="shared" si="33"/>
        <v>1066</v>
      </c>
      <c r="B1070" s="47" t="s">
        <v>204</v>
      </c>
      <c r="C1070" s="34" t="s">
        <v>6177</v>
      </c>
      <c r="D1070" s="34" t="s">
        <v>6178</v>
      </c>
      <c r="E1070" s="34" t="s">
        <v>4258</v>
      </c>
      <c r="F1070" s="34"/>
      <c r="G1070" s="47" t="s">
        <v>64</v>
      </c>
      <c r="H1070" s="48">
        <v>31.946400000000001</v>
      </c>
      <c r="I1070" s="139">
        <v>0.25</v>
      </c>
      <c r="J1070" s="136">
        <f t="shared" si="34"/>
        <v>23.959800000000001</v>
      </c>
    </row>
    <row r="1071" spans="1:10" ht="15.75">
      <c r="A1071" s="46">
        <f t="shared" si="33"/>
        <v>1067</v>
      </c>
      <c r="B1071" s="47" t="s">
        <v>204</v>
      </c>
      <c r="C1071" s="34" t="s">
        <v>6179</v>
      </c>
      <c r="D1071" s="34" t="s">
        <v>6180</v>
      </c>
      <c r="E1071" s="34" t="s">
        <v>4258</v>
      </c>
      <c r="F1071" s="34"/>
      <c r="G1071" s="47" t="s">
        <v>64</v>
      </c>
      <c r="H1071" s="48">
        <v>37.584000000000003</v>
      </c>
      <c r="I1071" s="139">
        <v>0.25</v>
      </c>
      <c r="J1071" s="136">
        <f t="shared" si="34"/>
        <v>28.188000000000002</v>
      </c>
    </row>
    <row r="1072" spans="1:10" ht="15.75">
      <c r="A1072" s="46">
        <f t="shared" si="33"/>
        <v>1068</v>
      </c>
      <c r="B1072" s="47" t="s">
        <v>204</v>
      </c>
      <c r="C1072" s="34" t="s">
        <v>6181</v>
      </c>
      <c r="D1072" s="34" t="s">
        <v>6182</v>
      </c>
      <c r="E1072" s="34" t="s">
        <v>4258</v>
      </c>
      <c r="F1072" s="34"/>
      <c r="G1072" s="47" t="s">
        <v>64</v>
      </c>
      <c r="H1072" s="48">
        <v>22.032</v>
      </c>
      <c r="I1072" s="139">
        <v>0.25</v>
      </c>
      <c r="J1072" s="136">
        <f t="shared" si="34"/>
        <v>16.524000000000001</v>
      </c>
    </row>
    <row r="1073" spans="1:10" ht="15.75">
      <c r="A1073" s="46">
        <f t="shared" si="33"/>
        <v>1069</v>
      </c>
      <c r="B1073" s="47" t="s">
        <v>204</v>
      </c>
      <c r="C1073" s="34" t="s">
        <v>6183</v>
      </c>
      <c r="D1073" s="34" t="s">
        <v>6184</v>
      </c>
      <c r="E1073" s="34" t="s">
        <v>4258</v>
      </c>
      <c r="F1073" s="34"/>
      <c r="G1073" s="47" t="s">
        <v>64</v>
      </c>
      <c r="H1073" s="48">
        <v>19.828800000000001</v>
      </c>
      <c r="I1073" s="139">
        <v>0.25</v>
      </c>
      <c r="J1073" s="136">
        <f t="shared" si="34"/>
        <v>14.871600000000001</v>
      </c>
    </row>
    <row r="1074" spans="1:10" ht="15.75">
      <c r="A1074" s="46">
        <f t="shared" si="33"/>
        <v>1070</v>
      </c>
      <c r="B1074" s="47" t="s">
        <v>204</v>
      </c>
      <c r="C1074" s="34" t="s">
        <v>6185</v>
      </c>
      <c r="D1074" s="34" t="s">
        <v>6186</v>
      </c>
      <c r="E1074" s="34" t="s">
        <v>4258</v>
      </c>
      <c r="F1074" s="34"/>
      <c r="G1074" s="47" t="s">
        <v>64</v>
      </c>
      <c r="H1074" s="48">
        <v>2.0011999999999999</v>
      </c>
      <c r="I1074" s="139">
        <v>0.25</v>
      </c>
      <c r="J1074" s="136">
        <f t="shared" si="34"/>
        <v>1.5008999999999999</v>
      </c>
    </row>
    <row r="1075" spans="1:10" ht="15.75">
      <c r="A1075" s="46">
        <f t="shared" si="33"/>
        <v>1071</v>
      </c>
      <c r="B1075" s="47" t="s">
        <v>204</v>
      </c>
      <c r="C1075" s="34" t="s">
        <v>6187</v>
      </c>
      <c r="D1075" s="34" t="s">
        <v>6188</v>
      </c>
      <c r="E1075" s="34" t="s">
        <v>4258</v>
      </c>
      <c r="F1075" s="34"/>
      <c r="G1075" s="47" t="s">
        <v>64</v>
      </c>
      <c r="H1075" s="48">
        <v>3.8976999999999999</v>
      </c>
      <c r="I1075" s="139">
        <v>0.25</v>
      </c>
      <c r="J1075" s="136">
        <f t="shared" si="34"/>
        <v>2.9232749999999998</v>
      </c>
    </row>
    <row r="1076" spans="1:10" ht="15.75">
      <c r="A1076" s="46">
        <f t="shared" si="33"/>
        <v>1072</v>
      </c>
      <c r="B1076" s="47" t="s">
        <v>204</v>
      </c>
      <c r="C1076" s="34" t="s">
        <v>6189</v>
      </c>
      <c r="D1076" s="34" t="s">
        <v>6190</v>
      </c>
      <c r="E1076" s="34" t="s">
        <v>4258</v>
      </c>
      <c r="F1076" s="34"/>
      <c r="G1076" s="47" t="s">
        <v>64</v>
      </c>
      <c r="H1076" s="48">
        <v>7.1040999999999999</v>
      </c>
      <c r="I1076" s="139">
        <v>0.25</v>
      </c>
      <c r="J1076" s="136">
        <f t="shared" si="34"/>
        <v>5.3280750000000001</v>
      </c>
    </row>
    <row r="1077" spans="1:10" ht="15.75">
      <c r="A1077" s="46">
        <f t="shared" si="33"/>
        <v>1073</v>
      </c>
      <c r="B1077" s="47" t="s">
        <v>204</v>
      </c>
      <c r="C1077" s="34" t="s">
        <v>6191</v>
      </c>
      <c r="D1077" s="34" t="s">
        <v>6192</v>
      </c>
      <c r="E1077" s="34" t="s">
        <v>4258</v>
      </c>
      <c r="F1077" s="34"/>
      <c r="G1077" s="47" t="s">
        <v>64</v>
      </c>
      <c r="H1077" s="48">
        <v>15.138299999999999</v>
      </c>
      <c r="I1077" s="139">
        <v>0.25</v>
      </c>
      <c r="J1077" s="136">
        <f t="shared" si="34"/>
        <v>11.353724999999999</v>
      </c>
    </row>
    <row r="1078" spans="1:10" ht="15.75">
      <c r="A1078" s="46">
        <f t="shared" si="33"/>
        <v>1074</v>
      </c>
      <c r="B1078" s="47" t="s">
        <v>204</v>
      </c>
      <c r="C1078" s="34" t="s">
        <v>6193</v>
      </c>
      <c r="D1078" s="34" t="s">
        <v>6194</v>
      </c>
      <c r="E1078" s="34" t="s">
        <v>4258</v>
      </c>
      <c r="F1078" s="34"/>
      <c r="G1078" s="47" t="s">
        <v>64</v>
      </c>
      <c r="H1078" s="48">
        <v>14.2667</v>
      </c>
      <c r="I1078" s="139">
        <v>0.25</v>
      </c>
      <c r="J1078" s="136">
        <f t="shared" si="34"/>
        <v>10.700025</v>
      </c>
    </row>
    <row r="1079" spans="1:10" ht="15.75">
      <c r="A1079" s="46">
        <f t="shared" si="33"/>
        <v>1075</v>
      </c>
      <c r="B1079" s="47" t="s">
        <v>204</v>
      </c>
      <c r="C1079" s="34" t="s">
        <v>6195</v>
      </c>
      <c r="D1079" s="34" t="s">
        <v>6196</v>
      </c>
      <c r="E1079" s="34" t="s">
        <v>4258</v>
      </c>
      <c r="F1079" s="34"/>
      <c r="G1079" s="47" t="s">
        <v>64</v>
      </c>
      <c r="H1079" s="48">
        <v>20.997499999999999</v>
      </c>
      <c r="I1079" s="139">
        <v>0.25</v>
      </c>
      <c r="J1079" s="136">
        <f t="shared" si="34"/>
        <v>15.748124999999998</v>
      </c>
    </row>
    <row r="1080" spans="1:10" ht="15.75">
      <c r="A1080" s="46">
        <f t="shared" si="33"/>
        <v>1076</v>
      </c>
      <c r="B1080" s="47" t="s">
        <v>204</v>
      </c>
      <c r="C1080" s="34" t="s">
        <v>6197</v>
      </c>
      <c r="D1080" s="34" t="s">
        <v>6198</v>
      </c>
      <c r="E1080" s="34" t="s">
        <v>4258</v>
      </c>
      <c r="F1080" s="34"/>
      <c r="G1080" s="47" t="s">
        <v>64</v>
      </c>
      <c r="H1080" s="48">
        <v>2.0901000000000001</v>
      </c>
      <c r="I1080" s="139">
        <v>0.25</v>
      </c>
      <c r="J1080" s="136">
        <f t="shared" si="34"/>
        <v>1.5675750000000002</v>
      </c>
    </row>
    <row r="1081" spans="1:10" ht="15.75">
      <c r="A1081" s="46">
        <f t="shared" si="33"/>
        <v>1077</v>
      </c>
      <c r="B1081" s="47" t="s">
        <v>204</v>
      </c>
      <c r="C1081" s="34" t="s">
        <v>6199</v>
      </c>
      <c r="D1081" s="34" t="s">
        <v>6200</v>
      </c>
      <c r="E1081" s="34" t="s">
        <v>4258</v>
      </c>
      <c r="F1081" s="34"/>
      <c r="G1081" s="47" t="s">
        <v>64</v>
      </c>
      <c r="H1081" s="48">
        <v>1.3653999999999999</v>
      </c>
      <c r="I1081" s="139">
        <v>0.25</v>
      </c>
      <c r="J1081" s="136">
        <f t="shared" si="34"/>
        <v>1.0240499999999999</v>
      </c>
    </row>
    <row r="1082" spans="1:10" ht="15.75">
      <c r="A1082" s="46">
        <f t="shared" si="33"/>
        <v>1078</v>
      </c>
      <c r="B1082" s="47" t="s">
        <v>204</v>
      </c>
      <c r="C1082" s="34" t="s">
        <v>6201</v>
      </c>
      <c r="D1082" s="34" t="s">
        <v>6202</v>
      </c>
      <c r="E1082" s="34" t="s">
        <v>4258</v>
      </c>
      <c r="F1082" s="34"/>
      <c r="G1082" s="47" t="s">
        <v>64</v>
      </c>
      <c r="H1082" s="48">
        <v>3.0326</v>
      </c>
      <c r="I1082" s="139">
        <v>0.25</v>
      </c>
      <c r="J1082" s="136">
        <f t="shared" si="34"/>
        <v>2.2744499999999999</v>
      </c>
    </row>
    <row r="1083" spans="1:10" ht="15.75">
      <c r="A1083" s="46">
        <f t="shared" si="33"/>
        <v>1079</v>
      </c>
      <c r="B1083" s="47" t="s">
        <v>204</v>
      </c>
      <c r="C1083" s="34" t="s">
        <v>6203</v>
      </c>
      <c r="D1083" s="34" t="s">
        <v>6204</v>
      </c>
      <c r="E1083" s="34" t="s">
        <v>4258</v>
      </c>
      <c r="F1083" s="34"/>
      <c r="G1083" s="47" t="s">
        <v>64</v>
      </c>
      <c r="H1083" s="48">
        <v>1.4235</v>
      </c>
      <c r="I1083" s="139">
        <v>0.25</v>
      </c>
      <c r="J1083" s="136">
        <f t="shared" si="34"/>
        <v>1.067625</v>
      </c>
    </row>
    <row r="1084" spans="1:10" ht="15.75">
      <c r="A1084" s="46">
        <f t="shared" si="33"/>
        <v>1080</v>
      </c>
      <c r="B1084" s="47" t="s">
        <v>204</v>
      </c>
      <c r="C1084" s="34" t="s">
        <v>6205</v>
      </c>
      <c r="D1084" s="34" t="s">
        <v>6206</v>
      </c>
      <c r="E1084" s="34" t="s">
        <v>4258</v>
      </c>
      <c r="F1084" s="34"/>
      <c r="G1084" s="47" t="s">
        <v>64</v>
      </c>
      <c r="H1084" s="48">
        <v>3.0743999999999998</v>
      </c>
      <c r="I1084" s="139">
        <v>0.25</v>
      </c>
      <c r="J1084" s="136">
        <f t="shared" si="34"/>
        <v>2.3057999999999996</v>
      </c>
    </row>
    <row r="1085" spans="1:10" ht="15.75">
      <c r="A1085" s="46">
        <f t="shared" si="33"/>
        <v>1081</v>
      </c>
      <c r="B1085" s="47" t="s">
        <v>204</v>
      </c>
      <c r="C1085" s="34" t="s">
        <v>6207</v>
      </c>
      <c r="D1085" s="34" t="s">
        <v>6208</v>
      </c>
      <c r="E1085" s="34" t="s">
        <v>4258</v>
      </c>
      <c r="F1085" s="34"/>
      <c r="G1085" s="47" t="s">
        <v>64</v>
      </c>
      <c r="H1085" s="48">
        <v>2.1273</v>
      </c>
      <c r="I1085" s="139">
        <v>0.25</v>
      </c>
      <c r="J1085" s="136">
        <f t="shared" si="34"/>
        <v>1.595475</v>
      </c>
    </row>
    <row r="1086" spans="1:10" ht="15.75">
      <c r="A1086" s="46">
        <f t="shared" si="33"/>
        <v>1082</v>
      </c>
      <c r="B1086" s="47" t="s">
        <v>204</v>
      </c>
      <c r="C1086" s="34" t="s">
        <v>6209</v>
      </c>
      <c r="D1086" s="34" t="s">
        <v>6210</v>
      </c>
      <c r="E1086" s="34" t="s">
        <v>4258</v>
      </c>
      <c r="F1086" s="34"/>
      <c r="G1086" s="47" t="s">
        <v>64</v>
      </c>
      <c r="H1086" s="48">
        <v>3.6392000000000002</v>
      </c>
      <c r="I1086" s="139">
        <v>0.25</v>
      </c>
      <c r="J1086" s="136">
        <f t="shared" si="34"/>
        <v>2.7294</v>
      </c>
    </row>
    <row r="1087" spans="1:10" ht="15.75">
      <c r="A1087" s="46">
        <f t="shared" si="33"/>
        <v>1083</v>
      </c>
      <c r="B1087" s="47" t="s">
        <v>204</v>
      </c>
      <c r="C1087" s="34" t="s">
        <v>6211</v>
      </c>
      <c r="D1087" s="34" t="s">
        <v>6212</v>
      </c>
      <c r="E1087" s="34" t="s">
        <v>4258</v>
      </c>
      <c r="F1087" s="34"/>
      <c r="G1087" s="47" t="s">
        <v>64</v>
      </c>
      <c r="H1087" s="48">
        <v>2.2770000000000001</v>
      </c>
      <c r="I1087" s="139">
        <v>0.25</v>
      </c>
      <c r="J1087" s="136">
        <f t="shared" si="34"/>
        <v>1.7077500000000001</v>
      </c>
    </row>
    <row r="1088" spans="1:10" ht="15.75">
      <c r="A1088" s="46">
        <f t="shared" si="33"/>
        <v>1084</v>
      </c>
      <c r="B1088" s="47" t="s">
        <v>204</v>
      </c>
      <c r="C1088" s="34" t="s">
        <v>6213</v>
      </c>
      <c r="D1088" s="34" t="s">
        <v>6214</v>
      </c>
      <c r="E1088" s="34" t="s">
        <v>4258</v>
      </c>
      <c r="F1088" s="34"/>
      <c r="G1088" s="47" t="s">
        <v>64</v>
      </c>
      <c r="H1088" s="48">
        <v>2.2770000000000001</v>
      </c>
      <c r="I1088" s="139">
        <v>0.25</v>
      </c>
      <c r="J1088" s="136">
        <f t="shared" si="34"/>
        <v>1.7077500000000001</v>
      </c>
    </row>
    <row r="1089" spans="1:10" ht="15.75">
      <c r="A1089" s="46">
        <f t="shared" si="33"/>
        <v>1085</v>
      </c>
      <c r="B1089" s="47" t="s">
        <v>204</v>
      </c>
      <c r="C1089" s="34" t="s">
        <v>6215</v>
      </c>
      <c r="D1089" s="34" t="s">
        <v>6216</v>
      </c>
      <c r="E1089" s="34" t="s">
        <v>4258</v>
      </c>
      <c r="F1089" s="34"/>
      <c r="G1089" s="47" t="s">
        <v>64</v>
      </c>
      <c r="H1089" s="48">
        <v>9.5846</v>
      </c>
      <c r="I1089" s="139">
        <v>0.25</v>
      </c>
      <c r="J1089" s="136">
        <f t="shared" si="34"/>
        <v>7.1884499999999996</v>
      </c>
    </row>
    <row r="1090" spans="1:10" ht="15.75">
      <c r="A1090" s="46">
        <f t="shared" si="33"/>
        <v>1086</v>
      </c>
      <c r="B1090" s="47" t="s">
        <v>204</v>
      </c>
      <c r="C1090" s="34" t="s">
        <v>6217</v>
      </c>
      <c r="D1090" s="34" t="s">
        <v>6218</v>
      </c>
      <c r="E1090" s="34" t="s">
        <v>4258</v>
      </c>
      <c r="F1090" s="34"/>
      <c r="G1090" s="47" t="s">
        <v>64</v>
      </c>
      <c r="H1090" s="48">
        <v>5.3914</v>
      </c>
      <c r="I1090" s="139">
        <v>0.25</v>
      </c>
      <c r="J1090" s="136">
        <f t="shared" si="34"/>
        <v>4.0435499999999998</v>
      </c>
    </row>
    <row r="1091" spans="1:10" ht="15.75">
      <c r="A1091" s="46">
        <f t="shared" si="33"/>
        <v>1087</v>
      </c>
      <c r="B1091" s="47" t="s">
        <v>204</v>
      </c>
      <c r="C1091" s="34" t="s">
        <v>6219</v>
      </c>
      <c r="D1091" s="34" t="s">
        <v>6220</v>
      </c>
      <c r="E1091" s="34" t="s">
        <v>4258</v>
      </c>
      <c r="F1091" s="34"/>
      <c r="G1091" s="47" t="s">
        <v>64</v>
      </c>
      <c r="H1091" s="48">
        <v>3.6652</v>
      </c>
      <c r="I1091" s="139">
        <v>0.25</v>
      </c>
      <c r="J1091" s="136">
        <f t="shared" si="34"/>
        <v>2.7488999999999999</v>
      </c>
    </row>
    <row r="1092" spans="1:10" ht="15.75">
      <c r="A1092" s="46">
        <f t="shared" si="33"/>
        <v>1088</v>
      </c>
      <c r="B1092" s="47" t="s">
        <v>204</v>
      </c>
      <c r="C1092" s="34" t="s">
        <v>6221</v>
      </c>
      <c r="D1092" s="34" t="s">
        <v>6222</v>
      </c>
      <c r="E1092" s="34" t="s">
        <v>4258</v>
      </c>
      <c r="F1092" s="34"/>
      <c r="G1092" s="47" t="s">
        <v>64</v>
      </c>
      <c r="H1092" s="48">
        <v>6.0652999999999997</v>
      </c>
      <c r="I1092" s="139">
        <v>0.25</v>
      </c>
      <c r="J1092" s="136">
        <f t="shared" si="34"/>
        <v>4.5489749999999995</v>
      </c>
    </row>
    <row r="1093" spans="1:10" ht="15.75">
      <c r="A1093" s="46">
        <f t="shared" si="33"/>
        <v>1089</v>
      </c>
      <c r="B1093" s="47" t="s">
        <v>204</v>
      </c>
      <c r="C1093" s="34" t="s">
        <v>6223</v>
      </c>
      <c r="D1093" s="34" t="s">
        <v>6224</v>
      </c>
      <c r="E1093" s="34" t="s">
        <v>4258</v>
      </c>
      <c r="F1093" s="34"/>
      <c r="G1093" s="47" t="s">
        <v>64</v>
      </c>
      <c r="H1093" s="48">
        <v>5.6609999999999996</v>
      </c>
      <c r="I1093" s="139">
        <v>0.25</v>
      </c>
      <c r="J1093" s="136">
        <f t="shared" si="34"/>
        <v>4.2457499999999992</v>
      </c>
    </row>
    <row r="1094" spans="1:10" ht="15.75">
      <c r="A1094" s="46">
        <f t="shared" si="33"/>
        <v>1090</v>
      </c>
      <c r="B1094" s="47" t="s">
        <v>204</v>
      </c>
      <c r="C1094" s="34" t="s">
        <v>6225</v>
      </c>
      <c r="D1094" s="34" t="s">
        <v>6226</v>
      </c>
      <c r="E1094" s="34" t="s">
        <v>4258</v>
      </c>
      <c r="F1094" s="34"/>
      <c r="G1094" s="47" t="s">
        <v>64</v>
      </c>
      <c r="H1094" s="48">
        <v>6.93</v>
      </c>
      <c r="I1094" s="139">
        <v>0.25</v>
      </c>
      <c r="J1094" s="136">
        <f t="shared" si="34"/>
        <v>5.1974999999999998</v>
      </c>
    </row>
    <row r="1095" spans="1:10" ht="15.75">
      <c r="A1095" s="46">
        <f t="shared" ref="A1095:A1158" si="35">A1094+1</f>
        <v>1091</v>
      </c>
      <c r="B1095" s="47" t="s">
        <v>204</v>
      </c>
      <c r="C1095" s="34" t="s">
        <v>6227</v>
      </c>
      <c r="D1095" s="34" t="s">
        <v>6228</v>
      </c>
      <c r="E1095" s="34" t="s">
        <v>4258</v>
      </c>
      <c r="F1095" s="34"/>
      <c r="G1095" s="47" t="s">
        <v>64</v>
      </c>
      <c r="H1095" s="48">
        <v>7.9073000000000002</v>
      </c>
      <c r="I1095" s="139">
        <v>0.25</v>
      </c>
      <c r="J1095" s="136">
        <f t="shared" si="34"/>
        <v>5.9304750000000004</v>
      </c>
    </row>
    <row r="1096" spans="1:10" ht="15.75">
      <c r="A1096" s="46">
        <f t="shared" si="35"/>
        <v>1092</v>
      </c>
      <c r="B1096" s="47" t="s">
        <v>204</v>
      </c>
      <c r="C1096" s="34" t="s">
        <v>6229</v>
      </c>
      <c r="D1096" s="34" t="s">
        <v>6230</v>
      </c>
      <c r="E1096" s="34" t="s">
        <v>4258</v>
      </c>
      <c r="F1096" s="34"/>
      <c r="G1096" s="47" t="s">
        <v>64</v>
      </c>
      <c r="H1096" s="48">
        <v>7.2257999999999996</v>
      </c>
      <c r="I1096" s="139">
        <v>0.25</v>
      </c>
      <c r="J1096" s="136">
        <f t="shared" si="34"/>
        <v>5.4193499999999997</v>
      </c>
    </row>
    <row r="1097" spans="1:10" ht="15.75">
      <c r="A1097" s="46">
        <f t="shared" si="35"/>
        <v>1093</v>
      </c>
      <c r="B1097" s="47" t="s">
        <v>204</v>
      </c>
      <c r="C1097" s="34" t="s">
        <v>6231</v>
      </c>
      <c r="D1097" s="34" t="s">
        <v>6232</v>
      </c>
      <c r="E1097" s="34" t="s">
        <v>4258</v>
      </c>
      <c r="F1097" s="34"/>
      <c r="G1097" s="47" t="s">
        <v>64</v>
      </c>
      <c r="H1097" s="48">
        <v>9.4349000000000007</v>
      </c>
      <c r="I1097" s="139">
        <v>0.25</v>
      </c>
      <c r="J1097" s="136">
        <f t="shared" si="34"/>
        <v>7.076175000000001</v>
      </c>
    </row>
    <row r="1098" spans="1:10" ht="15.75">
      <c r="A1098" s="46">
        <f t="shared" si="35"/>
        <v>1094</v>
      </c>
      <c r="B1098" s="47" t="s">
        <v>204</v>
      </c>
      <c r="C1098" s="34" t="s">
        <v>6233</v>
      </c>
      <c r="D1098" s="34" t="s">
        <v>6234</v>
      </c>
      <c r="E1098" s="34" t="s">
        <v>4258</v>
      </c>
      <c r="F1098" s="34"/>
      <c r="G1098" s="47" t="s">
        <v>64</v>
      </c>
      <c r="H1098" s="48">
        <v>10.3979</v>
      </c>
      <c r="I1098" s="139">
        <v>0.25</v>
      </c>
      <c r="J1098" s="136">
        <f t="shared" si="34"/>
        <v>7.7984249999999999</v>
      </c>
    </row>
    <row r="1099" spans="1:10" ht="15.75">
      <c r="A1099" s="46">
        <f t="shared" si="35"/>
        <v>1095</v>
      </c>
      <c r="B1099" s="47" t="s">
        <v>204</v>
      </c>
      <c r="C1099" s="34" t="s">
        <v>6235</v>
      </c>
      <c r="D1099" s="34" t="s">
        <v>6236</v>
      </c>
      <c r="E1099" s="34" t="s">
        <v>4258</v>
      </c>
      <c r="F1099" s="34"/>
      <c r="G1099" s="47" t="s">
        <v>64</v>
      </c>
      <c r="H1099" s="48">
        <v>12.579800000000001</v>
      </c>
      <c r="I1099" s="139">
        <v>0.25</v>
      </c>
      <c r="J1099" s="136">
        <f t="shared" si="34"/>
        <v>9.4348500000000008</v>
      </c>
    </row>
    <row r="1100" spans="1:10" ht="15.75">
      <c r="A1100" s="46">
        <f t="shared" si="35"/>
        <v>1096</v>
      </c>
      <c r="B1100" s="47" t="s">
        <v>204</v>
      </c>
      <c r="C1100" s="34" t="s">
        <v>6237</v>
      </c>
      <c r="D1100" s="34" t="s">
        <v>6238</v>
      </c>
      <c r="E1100" s="34" t="s">
        <v>4258</v>
      </c>
      <c r="F1100" s="34"/>
      <c r="G1100" s="47" t="s">
        <v>64</v>
      </c>
      <c r="H1100" s="48">
        <v>12.5245</v>
      </c>
      <c r="I1100" s="139">
        <v>0.25</v>
      </c>
      <c r="J1100" s="136">
        <f t="shared" si="34"/>
        <v>9.3933749999999989</v>
      </c>
    </row>
    <row r="1101" spans="1:10" ht="15.75">
      <c r="A1101" s="46">
        <f t="shared" si="35"/>
        <v>1097</v>
      </c>
      <c r="B1101" s="47" t="s">
        <v>204</v>
      </c>
      <c r="C1101" s="34" t="s">
        <v>6239</v>
      </c>
      <c r="D1101" s="34" t="s">
        <v>6240</v>
      </c>
      <c r="E1101" s="34" t="s">
        <v>4258</v>
      </c>
      <c r="F1101" s="34"/>
      <c r="G1101" s="47" t="s">
        <v>64</v>
      </c>
      <c r="H1101" s="48">
        <v>21.0533</v>
      </c>
      <c r="I1101" s="139">
        <v>0.25</v>
      </c>
      <c r="J1101" s="136">
        <f t="shared" si="34"/>
        <v>15.789975</v>
      </c>
    </row>
    <row r="1102" spans="1:10" ht="15.75">
      <c r="A1102" s="46">
        <f t="shared" si="35"/>
        <v>1098</v>
      </c>
      <c r="B1102" s="47" t="s">
        <v>204</v>
      </c>
      <c r="C1102" s="34" t="s">
        <v>6241</v>
      </c>
      <c r="D1102" s="34" t="s">
        <v>6242</v>
      </c>
      <c r="E1102" s="34" t="s">
        <v>4258</v>
      </c>
      <c r="F1102" s="34"/>
      <c r="G1102" s="47" t="s">
        <v>64</v>
      </c>
      <c r="H1102" s="48">
        <v>17.868099999999998</v>
      </c>
      <c r="I1102" s="139">
        <v>0.25</v>
      </c>
      <c r="J1102" s="136">
        <f t="shared" si="34"/>
        <v>13.401074999999999</v>
      </c>
    </row>
    <row r="1103" spans="1:10" ht="15.75">
      <c r="A1103" s="46">
        <f t="shared" si="35"/>
        <v>1099</v>
      </c>
      <c r="B1103" s="47" t="s">
        <v>204</v>
      </c>
      <c r="C1103" s="34" t="s">
        <v>6243</v>
      </c>
      <c r="D1103" s="34" t="s">
        <v>6244</v>
      </c>
      <c r="E1103" s="34" t="s">
        <v>4258</v>
      </c>
      <c r="F1103" s="34"/>
      <c r="G1103" s="47" t="s">
        <v>64</v>
      </c>
      <c r="H1103" s="48">
        <v>1.4064000000000001</v>
      </c>
      <c r="I1103" s="139">
        <v>0.25</v>
      </c>
      <c r="J1103" s="136">
        <f t="shared" si="34"/>
        <v>1.0548000000000002</v>
      </c>
    </row>
    <row r="1104" spans="1:10" ht="15.75">
      <c r="A1104" s="46">
        <f t="shared" si="35"/>
        <v>1100</v>
      </c>
      <c r="B1104" s="47" t="s">
        <v>204</v>
      </c>
      <c r="C1104" s="34" t="s">
        <v>6245</v>
      </c>
      <c r="D1104" s="34" t="s">
        <v>6246</v>
      </c>
      <c r="E1104" s="34" t="s">
        <v>4258</v>
      </c>
      <c r="F1104" s="34"/>
      <c r="G1104" s="47" t="s">
        <v>64</v>
      </c>
      <c r="H1104" s="48">
        <v>1.4064000000000001</v>
      </c>
      <c r="I1104" s="139">
        <v>0.25</v>
      </c>
      <c r="J1104" s="136">
        <f t="shared" si="34"/>
        <v>1.0548000000000002</v>
      </c>
    </row>
    <row r="1105" spans="1:10" ht="15.75">
      <c r="A1105" s="46">
        <f t="shared" si="35"/>
        <v>1101</v>
      </c>
      <c r="B1105" s="47" t="s">
        <v>204</v>
      </c>
      <c r="C1105" s="34" t="s">
        <v>6247</v>
      </c>
      <c r="D1105" s="34" t="s">
        <v>6248</v>
      </c>
      <c r="E1105" s="34" t="s">
        <v>4258</v>
      </c>
      <c r="F1105" s="34"/>
      <c r="G1105" s="47" t="s">
        <v>64</v>
      </c>
      <c r="H1105" s="48">
        <v>2.6513</v>
      </c>
      <c r="I1105" s="139">
        <v>0.25</v>
      </c>
      <c r="J1105" s="136">
        <f t="shared" si="34"/>
        <v>1.988475</v>
      </c>
    </row>
    <row r="1106" spans="1:10" ht="15.75">
      <c r="A1106" s="46">
        <f t="shared" si="35"/>
        <v>1102</v>
      </c>
      <c r="B1106" s="47" t="s">
        <v>204</v>
      </c>
      <c r="C1106" s="34" t="s">
        <v>6249</v>
      </c>
      <c r="D1106" s="34" t="s">
        <v>6250</v>
      </c>
      <c r="E1106" s="34" t="s">
        <v>4258</v>
      </c>
      <c r="F1106" s="34"/>
      <c r="G1106" s="47" t="s">
        <v>64</v>
      </c>
      <c r="H1106" s="48">
        <v>5.0518000000000001</v>
      </c>
      <c r="I1106" s="139">
        <v>0.25</v>
      </c>
      <c r="J1106" s="136">
        <f t="shared" ref="J1106:J1169" si="36">H1106*(1-I1106)</f>
        <v>3.7888500000000001</v>
      </c>
    </row>
    <row r="1107" spans="1:10" ht="15.75">
      <c r="A1107" s="46">
        <f t="shared" si="35"/>
        <v>1103</v>
      </c>
      <c r="B1107" s="47" t="s">
        <v>204</v>
      </c>
      <c r="C1107" s="34" t="s">
        <v>6251</v>
      </c>
      <c r="D1107" s="34" t="s">
        <v>6252</v>
      </c>
      <c r="E1107" s="34" t="s">
        <v>4258</v>
      </c>
      <c r="F1107" s="34"/>
      <c r="G1107" s="47" t="s">
        <v>64</v>
      </c>
      <c r="H1107" s="48">
        <v>2.9868000000000001</v>
      </c>
      <c r="I1107" s="139">
        <v>0.25</v>
      </c>
      <c r="J1107" s="136">
        <f t="shared" si="36"/>
        <v>2.2401</v>
      </c>
    </row>
    <row r="1108" spans="1:10" ht="15.75">
      <c r="A1108" s="46">
        <f t="shared" si="35"/>
        <v>1104</v>
      </c>
      <c r="B1108" s="47" t="s">
        <v>204</v>
      </c>
      <c r="C1108" s="34" t="s">
        <v>6253</v>
      </c>
      <c r="D1108" s="34" t="s">
        <v>6254</v>
      </c>
      <c r="E1108" s="34" t="s">
        <v>4258</v>
      </c>
      <c r="F1108" s="34"/>
      <c r="G1108" s="47" t="s">
        <v>64</v>
      </c>
      <c r="H1108" s="48">
        <v>5.6859999999999999</v>
      </c>
      <c r="I1108" s="139">
        <v>0.25</v>
      </c>
      <c r="J1108" s="136">
        <f t="shared" si="36"/>
        <v>4.2645</v>
      </c>
    </row>
    <row r="1109" spans="1:10" ht="15.75">
      <c r="A1109" s="46">
        <f t="shared" si="35"/>
        <v>1105</v>
      </c>
      <c r="B1109" s="47" t="s">
        <v>204</v>
      </c>
      <c r="C1109" s="34" t="s">
        <v>6255</v>
      </c>
      <c r="D1109" s="34" t="s">
        <v>6256</v>
      </c>
      <c r="E1109" s="34" t="s">
        <v>4258</v>
      </c>
      <c r="F1109" s="34"/>
      <c r="G1109" s="47" t="s">
        <v>64</v>
      </c>
      <c r="H1109" s="48">
        <v>1.2202</v>
      </c>
      <c r="I1109" s="139">
        <v>0.25</v>
      </c>
      <c r="J1109" s="136">
        <f t="shared" si="36"/>
        <v>0.91514999999999991</v>
      </c>
    </row>
    <row r="1110" spans="1:10" ht="15.75">
      <c r="A1110" s="46">
        <f t="shared" si="35"/>
        <v>1106</v>
      </c>
      <c r="B1110" s="47" t="s">
        <v>204</v>
      </c>
      <c r="C1110" s="34" t="s">
        <v>6257</v>
      </c>
      <c r="D1110" s="34" t="s">
        <v>6258</v>
      </c>
      <c r="E1110" s="34" t="s">
        <v>4258</v>
      </c>
      <c r="F1110" s="34"/>
      <c r="G1110" s="47" t="s">
        <v>64</v>
      </c>
      <c r="H1110" s="48">
        <v>1.4355</v>
      </c>
      <c r="I1110" s="139">
        <v>0.25</v>
      </c>
      <c r="J1110" s="136">
        <f t="shared" si="36"/>
        <v>1.0766249999999999</v>
      </c>
    </row>
    <row r="1111" spans="1:10" ht="15.75">
      <c r="A1111" s="46">
        <f t="shared" si="35"/>
        <v>1107</v>
      </c>
      <c r="B1111" s="47" t="s">
        <v>204</v>
      </c>
      <c r="C1111" s="34" t="s">
        <v>6259</v>
      </c>
      <c r="D1111" s="34" t="s">
        <v>6260</v>
      </c>
      <c r="E1111" s="34" t="s">
        <v>4258</v>
      </c>
      <c r="F1111" s="34"/>
      <c r="G1111" s="47" t="s">
        <v>64</v>
      </c>
      <c r="H1111" s="48">
        <v>0.75739999999999996</v>
      </c>
      <c r="I1111" s="139">
        <v>0.25</v>
      </c>
      <c r="J1111" s="136">
        <f t="shared" si="36"/>
        <v>0.56804999999999994</v>
      </c>
    </row>
    <row r="1112" spans="1:10" ht="15.75">
      <c r="A1112" s="46">
        <f t="shared" si="35"/>
        <v>1108</v>
      </c>
      <c r="B1112" s="47" t="s">
        <v>204</v>
      </c>
      <c r="C1112" s="34" t="s">
        <v>6261</v>
      </c>
      <c r="D1112" s="34" t="s">
        <v>6262</v>
      </c>
      <c r="E1112" s="34" t="s">
        <v>4258</v>
      </c>
      <c r="F1112" s="34"/>
      <c r="G1112" s="47" t="s">
        <v>64</v>
      </c>
      <c r="H1112" s="48">
        <v>2.262</v>
      </c>
      <c r="I1112" s="139">
        <v>0.25</v>
      </c>
      <c r="J1112" s="136">
        <f t="shared" si="36"/>
        <v>1.6964999999999999</v>
      </c>
    </row>
    <row r="1113" spans="1:10" ht="15.75">
      <c r="A1113" s="46">
        <f t="shared" si="35"/>
        <v>1109</v>
      </c>
      <c r="B1113" s="47" t="s">
        <v>204</v>
      </c>
      <c r="C1113" s="34" t="s">
        <v>6263</v>
      </c>
      <c r="D1113" s="34" t="s">
        <v>6264</v>
      </c>
      <c r="E1113" s="34" t="s">
        <v>4258</v>
      </c>
      <c r="F1113" s="34"/>
      <c r="G1113" s="47" t="s">
        <v>64</v>
      </c>
      <c r="H1113" s="48">
        <v>1.1934</v>
      </c>
      <c r="I1113" s="139">
        <v>0.25</v>
      </c>
      <c r="J1113" s="136">
        <f t="shared" si="36"/>
        <v>0.89505000000000001</v>
      </c>
    </row>
    <row r="1114" spans="1:10" ht="15.75">
      <c r="A1114" s="46">
        <f t="shared" si="35"/>
        <v>1110</v>
      </c>
      <c r="B1114" s="47" t="s">
        <v>204</v>
      </c>
      <c r="C1114" s="34" t="s">
        <v>6265</v>
      </c>
      <c r="D1114" s="34" t="s">
        <v>6266</v>
      </c>
      <c r="E1114" s="34" t="s">
        <v>4258</v>
      </c>
      <c r="F1114" s="34"/>
      <c r="G1114" s="47" t="s">
        <v>64</v>
      </c>
      <c r="H1114" s="48">
        <v>2.2290999999999999</v>
      </c>
      <c r="I1114" s="139">
        <v>0.25</v>
      </c>
      <c r="J1114" s="136">
        <f t="shared" si="36"/>
        <v>1.6718249999999999</v>
      </c>
    </row>
    <row r="1115" spans="1:10" ht="15.75">
      <c r="A1115" s="46">
        <f t="shared" si="35"/>
        <v>1111</v>
      </c>
      <c r="B1115" s="47" t="s">
        <v>204</v>
      </c>
      <c r="C1115" s="34" t="s">
        <v>6267</v>
      </c>
      <c r="D1115" s="34" t="s">
        <v>6268</v>
      </c>
      <c r="E1115" s="34" t="s">
        <v>4258</v>
      </c>
      <c r="F1115" s="34"/>
      <c r="G1115" s="47" t="s">
        <v>64</v>
      </c>
      <c r="H1115" s="48">
        <v>1.8191999999999999</v>
      </c>
      <c r="I1115" s="139">
        <v>0.25</v>
      </c>
      <c r="J1115" s="136">
        <f t="shared" si="36"/>
        <v>1.3643999999999998</v>
      </c>
    </row>
    <row r="1116" spans="1:10" ht="15.75">
      <c r="A1116" s="46">
        <f t="shared" si="35"/>
        <v>1112</v>
      </c>
      <c r="B1116" s="47" t="s">
        <v>204</v>
      </c>
      <c r="C1116" s="34" t="s">
        <v>6269</v>
      </c>
      <c r="D1116" s="34" t="s">
        <v>6270</v>
      </c>
      <c r="E1116" s="34" t="s">
        <v>4258</v>
      </c>
      <c r="F1116" s="34"/>
      <c r="G1116" s="47" t="s">
        <v>64</v>
      </c>
      <c r="H1116" s="48">
        <v>2.1402000000000001</v>
      </c>
      <c r="I1116" s="139">
        <v>0.25</v>
      </c>
      <c r="J1116" s="136">
        <f t="shared" si="36"/>
        <v>1.6051500000000001</v>
      </c>
    </row>
    <row r="1117" spans="1:10" ht="15.75">
      <c r="A1117" s="46">
        <f t="shared" si="35"/>
        <v>1113</v>
      </c>
      <c r="B1117" s="47" t="s">
        <v>204</v>
      </c>
      <c r="C1117" s="34" t="s">
        <v>6271</v>
      </c>
      <c r="D1117" s="34" t="s">
        <v>6272</v>
      </c>
      <c r="E1117" s="34" t="s">
        <v>4258</v>
      </c>
      <c r="F1117" s="34"/>
      <c r="G1117" s="47" t="s">
        <v>64</v>
      </c>
      <c r="H1117" s="48">
        <v>1.1291</v>
      </c>
      <c r="I1117" s="139">
        <v>0.25</v>
      </c>
      <c r="J1117" s="136">
        <f t="shared" si="36"/>
        <v>0.84682499999999994</v>
      </c>
    </row>
    <row r="1118" spans="1:10" ht="15.75">
      <c r="A1118" s="46">
        <f t="shared" si="35"/>
        <v>1114</v>
      </c>
      <c r="B1118" s="47" t="s">
        <v>204</v>
      </c>
      <c r="C1118" s="34" t="s">
        <v>6273</v>
      </c>
      <c r="D1118" s="34" t="s">
        <v>6274</v>
      </c>
      <c r="E1118" s="34" t="s">
        <v>4258</v>
      </c>
      <c r="F1118" s="34"/>
      <c r="G1118" s="47" t="s">
        <v>64</v>
      </c>
      <c r="H1118" s="48">
        <v>1.8360000000000001</v>
      </c>
      <c r="I1118" s="139">
        <v>0.25</v>
      </c>
      <c r="J1118" s="136">
        <f t="shared" si="36"/>
        <v>1.377</v>
      </c>
    </row>
    <row r="1119" spans="1:10" ht="15.75">
      <c r="A1119" s="46">
        <f t="shared" si="35"/>
        <v>1115</v>
      </c>
      <c r="B1119" s="47" t="s">
        <v>204</v>
      </c>
      <c r="C1119" s="34" t="s">
        <v>6275</v>
      </c>
      <c r="D1119" s="34" t="s">
        <v>6276</v>
      </c>
      <c r="E1119" s="34" t="s">
        <v>4258</v>
      </c>
      <c r="F1119" s="34"/>
      <c r="G1119" s="47" t="s">
        <v>64</v>
      </c>
      <c r="H1119" s="48">
        <v>3.1655000000000002</v>
      </c>
      <c r="I1119" s="139">
        <v>0.25</v>
      </c>
      <c r="J1119" s="136">
        <f t="shared" si="36"/>
        <v>2.3741250000000003</v>
      </c>
    </row>
    <row r="1120" spans="1:10" ht="15.75">
      <c r="A1120" s="46">
        <f t="shared" si="35"/>
        <v>1116</v>
      </c>
      <c r="B1120" s="47" t="s">
        <v>204</v>
      </c>
      <c r="C1120" s="34" t="s">
        <v>6277</v>
      </c>
      <c r="D1120" s="34" t="s">
        <v>6278</v>
      </c>
      <c r="E1120" s="34" t="s">
        <v>4258</v>
      </c>
      <c r="F1120" s="34"/>
      <c r="G1120" s="47" t="s">
        <v>64</v>
      </c>
      <c r="H1120" s="48">
        <v>3.3277999999999999</v>
      </c>
      <c r="I1120" s="139">
        <v>0.25</v>
      </c>
      <c r="J1120" s="136">
        <f t="shared" si="36"/>
        <v>2.4958499999999999</v>
      </c>
    </row>
    <row r="1121" spans="1:10" ht="15.75">
      <c r="A1121" s="46">
        <f t="shared" si="35"/>
        <v>1117</v>
      </c>
      <c r="B1121" s="47" t="s">
        <v>204</v>
      </c>
      <c r="C1121" s="34" t="s">
        <v>6279</v>
      </c>
      <c r="D1121" s="34" t="s">
        <v>6280</v>
      </c>
      <c r="E1121" s="34" t="s">
        <v>4258</v>
      </c>
      <c r="F1121" s="34"/>
      <c r="G1121" s="47" t="s">
        <v>64</v>
      </c>
      <c r="H1121" s="48">
        <v>3.915</v>
      </c>
      <c r="I1121" s="139">
        <v>0.25</v>
      </c>
      <c r="J1121" s="136">
        <f t="shared" si="36"/>
        <v>2.9362500000000002</v>
      </c>
    </row>
    <row r="1122" spans="1:10" ht="15.75">
      <c r="A1122" s="46">
        <f t="shared" si="35"/>
        <v>1118</v>
      </c>
      <c r="B1122" s="47" t="s">
        <v>204</v>
      </c>
      <c r="C1122" s="34" t="s">
        <v>6281</v>
      </c>
      <c r="D1122" s="34" t="s">
        <v>6282</v>
      </c>
      <c r="E1122" s="34" t="s">
        <v>4258</v>
      </c>
      <c r="F1122" s="34"/>
      <c r="G1122" s="47" t="s">
        <v>64</v>
      </c>
      <c r="H1122" s="48">
        <v>2.0655000000000001</v>
      </c>
      <c r="I1122" s="139">
        <v>0.25</v>
      </c>
      <c r="J1122" s="136">
        <f t="shared" si="36"/>
        <v>1.5491250000000001</v>
      </c>
    </row>
    <row r="1123" spans="1:10" ht="15.75">
      <c r="A1123" s="46">
        <f t="shared" si="35"/>
        <v>1119</v>
      </c>
      <c r="B1123" s="47" t="s">
        <v>204</v>
      </c>
      <c r="C1123" s="34" t="s">
        <v>6283</v>
      </c>
      <c r="D1123" s="34" t="s">
        <v>6284</v>
      </c>
      <c r="E1123" s="34" t="s">
        <v>4258</v>
      </c>
      <c r="F1123" s="34"/>
      <c r="G1123" s="47" t="s">
        <v>64</v>
      </c>
      <c r="H1123" s="48">
        <v>7.87</v>
      </c>
      <c r="I1123" s="139">
        <v>0.25</v>
      </c>
      <c r="J1123" s="136">
        <f t="shared" si="36"/>
        <v>5.9024999999999999</v>
      </c>
    </row>
    <row r="1124" spans="1:10" ht="15.75">
      <c r="A1124" s="46">
        <f t="shared" si="35"/>
        <v>1120</v>
      </c>
      <c r="B1124" s="47" t="s">
        <v>204</v>
      </c>
      <c r="C1124" s="34" t="s">
        <v>6285</v>
      </c>
      <c r="D1124" s="34" t="s">
        <v>6286</v>
      </c>
      <c r="E1124" s="34" t="s">
        <v>4258</v>
      </c>
      <c r="F1124" s="34"/>
      <c r="G1124" s="47" t="s">
        <v>64</v>
      </c>
      <c r="H1124" s="48">
        <v>5.9195000000000002</v>
      </c>
      <c r="I1124" s="139">
        <v>0.25</v>
      </c>
      <c r="J1124" s="136">
        <f t="shared" si="36"/>
        <v>4.4396250000000004</v>
      </c>
    </row>
    <row r="1125" spans="1:10" ht="15.75">
      <c r="A1125" s="46">
        <f t="shared" si="35"/>
        <v>1121</v>
      </c>
      <c r="B1125" s="47" t="s">
        <v>204</v>
      </c>
      <c r="C1125" s="34" t="s">
        <v>6287</v>
      </c>
      <c r="D1125" s="34" t="s">
        <v>6286</v>
      </c>
      <c r="E1125" s="34" t="s">
        <v>4258</v>
      </c>
      <c r="F1125" s="34"/>
      <c r="G1125" s="47" t="s">
        <v>64</v>
      </c>
      <c r="H1125" s="48">
        <v>7.258</v>
      </c>
      <c r="I1125" s="139">
        <v>0.25</v>
      </c>
      <c r="J1125" s="136">
        <f t="shared" si="36"/>
        <v>5.4435000000000002</v>
      </c>
    </row>
    <row r="1126" spans="1:10" ht="15.75">
      <c r="A1126" s="46">
        <f t="shared" si="35"/>
        <v>1122</v>
      </c>
      <c r="B1126" s="47" t="s">
        <v>204</v>
      </c>
      <c r="C1126" s="34" t="s">
        <v>6288</v>
      </c>
      <c r="D1126" s="34" t="s">
        <v>6289</v>
      </c>
      <c r="E1126" s="34" t="s">
        <v>4258</v>
      </c>
      <c r="F1126" s="34"/>
      <c r="G1126" s="47" t="s">
        <v>64</v>
      </c>
      <c r="H1126" s="48">
        <v>7.7648000000000001</v>
      </c>
      <c r="I1126" s="139">
        <v>0.25</v>
      </c>
      <c r="J1126" s="136">
        <f t="shared" si="36"/>
        <v>5.8235999999999999</v>
      </c>
    </row>
    <row r="1127" spans="1:10" ht="15.75">
      <c r="A1127" s="46">
        <f t="shared" si="35"/>
        <v>1123</v>
      </c>
      <c r="B1127" s="47" t="s">
        <v>204</v>
      </c>
      <c r="C1127" s="34" t="s">
        <v>6290</v>
      </c>
      <c r="D1127" s="34" t="s">
        <v>6291</v>
      </c>
      <c r="E1127" s="34" t="s">
        <v>4258</v>
      </c>
      <c r="F1127" s="34"/>
      <c r="G1127" s="47" t="s">
        <v>64</v>
      </c>
      <c r="H1127" s="48">
        <v>5.3550000000000004</v>
      </c>
      <c r="I1127" s="139">
        <v>0.25</v>
      </c>
      <c r="J1127" s="136">
        <f t="shared" si="36"/>
        <v>4.0162500000000003</v>
      </c>
    </row>
    <row r="1128" spans="1:10" ht="15.75">
      <c r="A1128" s="46">
        <f t="shared" si="35"/>
        <v>1124</v>
      </c>
      <c r="B1128" s="47" t="s">
        <v>204</v>
      </c>
      <c r="C1128" s="34" t="s">
        <v>6292</v>
      </c>
      <c r="D1128" s="34" t="s">
        <v>6293</v>
      </c>
      <c r="E1128" s="34" t="s">
        <v>4258</v>
      </c>
      <c r="F1128" s="34"/>
      <c r="G1128" s="47" t="s">
        <v>64</v>
      </c>
      <c r="H1128" s="48">
        <v>6.12</v>
      </c>
      <c r="I1128" s="139">
        <v>0.25</v>
      </c>
      <c r="J1128" s="136">
        <f t="shared" si="36"/>
        <v>4.59</v>
      </c>
    </row>
    <row r="1129" spans="1:10" ht="15.75">
      <c r="A1129" s="46">
        <f t="shared" si="35"/>
        <v>1125</v>
      </c>
      <c r="B1129" s="47" t="s">
        <v>204</v>
      </c>
      <c r="C1129" s="34" t="s">
        <v>6294</v>
      </c>
      <c r="D1129" s="34" t="s">
        <v>6295</v>
      </c>
      <c r="E1129" s="34" t="s">
        <v>4258</v>
      </c>
      <c r="F1129" s="34"/>
      <c r="G1129" s="47" t="s">
        <v>64</v>
      </c>
      <c r="H1129" s="48">
        <v>5.508</v>
      </c>
      <c r="I1129" s="139">
        <v>0.25</v>
      </c>
      <c r="J1129" s="136">
        <f t="shared" si="36"/>
        <v>4.1310000000000002</v>
      </c>
    </row>
    <row r="1130" spans="1:10" ht="15.75">
      <c r="A1130" s="46">
        <f t="shared" si="35"/>
        <v>1126</v>
      </c>
      <c r="B1130" s="47" t="s">
        <v>204</v>
      </c>
      <c r="C1130" s="34" t="s">
        <v>6296</v>
      </c>
      <c r="D1130" s="34" t="s">
        <v>6297</v>
      </c>
      <c r="E1130" s="34" t="s">
        <v>4258</v>
      </c>
      <c r="F1130" s="34"/>
      <c r="G1130" s="47" t="s">
        <v>64</v>
      </c>
      <c r="H1130" s="48">
        <v>13.225</v>
      </c>
      <c r="I1130" s="139">
        <v>0.25</v>
      </c>
      <c r="J1130" s="136">
        <f t="shared" si="36"/>
        <v>9.9187499999999993</v>
      </c>
    </row>
    <row r="1131" spans="1:10" ht="15.75">
      <c r="A1131" s="46">
        <f t="shared" si="35"/>
        <v>1127</v>
      </c>
      <c r="B1131" s="47" t="s">
        <v>204</v>
      </c>
      <c r="C1131" s="34" t="s">
        <v>6298</v>
      </c>
      <c r="D1131" s="34" t="s">
        <v>6299</v>
      </c>
      <c r="E1131" s="34" t="s">
        <v>4258</v>
      </c>
      <c r="F1131" s="34"/>
      <c r="G1131" s="47" t="s">
        <v>64</v>
      </c>
      <c r="H1131" s="48">
        <v>12.077500000000001</v>
      </c>
      <c r="I1131" s="139">
        <v>0.25</v>
      </c>
      <c r="J1131" s="136">
        <f t="shared" si="36"/>
        <v>9.0581250000000004</v>
      </c>
    </row>
    <row r="1132" spans="1:10" ht="15.75">
      <c r="A1132" s="46">
        <f t="shared" si="35"/>
        <v>1128</v>
      </c>
      <c r="B1132" s="47" t="s">
        <v>204</v>
      </c>
      <c r="C1132" s="34" t="s">
        <v>6300</v>
      </c>
      <c r="D1132" s="34" t="s">
        <v>6301</v>
      </c>
      <c r="E1132" s="34" t="s">
        <v>4258</v>
      </c>
      <c r="F1132" s="34"/>
      <c r="G1132" s="47" t="s">
        <v>64</v>
      </c>
      <c r="H1132" s="48">
        <v>19.574999999999999</v>
      </c>
      <c r="I1132" s="139">
        <v>0.25</v>
      </c>
      <c r="J1132" s="136">
        <f t="shared" si="36"/>
        <v>14.681249999999999</v>
      </c>
    </row>
    <row r="1133" spans="1:10" ht="15.75">
      <c r="A1133" s="46">
        <f t="shared" si="35"/>
        <v>1129</v>
      </c>
      <c r="B1133" s="47" t="s">
        <v>204</v>
      </c>
      <c r="C1133" s="34" t="s">
        <v>6302</v>
      </c>
      <c r="D1133" s="34" t="s">
        <v>6303</v>
      </c>
      <c r="E1133" s="34" t="s">
        <v>4258</v>
      </c>
      <c r="F1133" s="34"/>
      <c r="G1133" s="47" t="s">
        <v>64</v>
      </c>
      <c r="H1133" s="48">
        <v>11.475</v>
      </c>
      <c r="I1133" s="139">
        <v>0.25</v>
      </c>
      <c r="J1133" s="136">
        <f t="shared" si="36"/>
        <v>8.6062499999999993</v>
      </c>
    </row>
    <row r="1134" spans="1:10" ht="15.75">
      <c r="A1134" s="46">
        <f t="shared" si="35"/>
        <v>1130</v>
      </c>
      <c r="B1134" s="47" t="s">
        <v>204</v>
      </c>
      <c r="C1134" s="34" t="s">
        <v>6304</v>
      </c>
      <c r="D1134" s="34" t="s">
        <v>6305</v>
      </c>
      <c r="E1134" s="34" t="s">
        <v>4258</v>
      </c>
      <c r="F1134" s="34"/>
      <c r="G1134" s="47" t="s">
        <v>64</v>
      </c>
      <c r="H1134" s="48">
        <v>10.327500000000001</v>
      </c>
      <c r="I1134" s="139">
        <v>0.25</v>
      </c>
      <c r="J1134" s="136">
        <f t="shared" si="36"/>
        <v>7.7456250000000004</v>
      </c>
    </row>
    <row r="1135" spans="1:10" ht="15.75">
      <c r="A1135" s="46">
        <f t="shared" si="35"/>
        <v>1131</v>
      </c>
      <c r="B1135" s="47" t="s">
        <v>204</v>
      </c>
      <c r="C1135" s="34" t="s">
        <v>6306</v>
      </c>
      <c r="D1135" s="34" t="s">
        <v>6307</v>
      </c>
      <c r="E1135" s="34" t="s">
        <v>4258</v>
      </c>
      <c r="F1135" s="34"/>
      <c r="G1135" s="47" t="s">
        <v>64</v>
      </c>
      <c r="H1135" s="48">
        <v>12.766</v>
      </c>
      <c r="I1135" s="139">
        <v>0.25</v>
      </c>
      <c r="J1135" s="136">
        <f t="shared" si="36"/>
        <v>9.5745000000000005</v>
      </c>
    </row>
    <row r="1136" spans="1:10" ht="15.75">
      <c r="A1136" s="46">
        <f t="shared" si="35"/>
        <v>1132</v>
      </c>
      <c r="B1136" s="47" t="s">
        <v>204</v>
      </c>
      <c r="C1136" s="34" t="s">
        <v>6308</v>
      </c>
      <c r="D1136" s="34" t="s">
        <v>6309</v>
      </c>
      <c r="E1136" s="34" t="s">
        <v>4258</v>
      </c>
      <c r="F1136" s="34"/>
      <c r="G1136" s="47" t="s">
        <v>64</v>
      </c>
      <c r="H1136" s="48">
        <v>11.664400000000001</v>
      </c>
      <c r="I1136" s="139">
        <v>0.25</v>
      </c>
      <c r="J1136" s="136">
        <f t="shared" si="36"/>
        <v>8.7483000000000004</v>
      </c>
    </row>
    <row r="1137" spans="1:10" ht="15.75">
      <c r="A1137" s="46">
        <f t="shared" si="35"/>
        <v>1133</v>
      </c>
      <c r="B1137" s="47" t="s">
        <v>204</v>
      </c>
      <c r="C1137" s="34" t="s">
        <v>6310</v>
      </c>
      <c r="D1137" s="34" t="s">
        <v>6311</v>
      </c>
      <c r="E1137" s="34" t="s">
        <v>4258</v>
      </c>
      <c r="F1137" s="34"/>
      <c r="G1137" s="47" t="s">
        <v>64</v>
      </c>
      <c r="H1137" s="48">
        <v>15.9732</v>
      </c>
      <c r="I1137" s="139">
        <v>0.25</v>
      </c>
      <c r="J1137" s="136">
        <f t="shared" si="36"/>
        <v>11.979900000000001</v>
      </c>
    </row>
    <row r="1138" spans="1:10" ht="15.75">
      <c r="A1138" s="46">
        <f t="shared" si="35"/>
        <v>1134</v>
      </c>
      <c r="B1138" s="47" t="s">
        <v>204</v>
      </c>
      <c r="C1138" s="34" t="s">
        <v>6312</v>
      </c>
      <c r="D1138" s="34" t="s">
        <v>6313</v>
      </c>
      <c r="E1138" s="34" t="s">
        <v>4258</v>
      </c>
      <c r="F1138" s="34"/>
      <c r="G1138" s="47" t="s">
        <v>64</v>
      </c>
      <c r="H1138" s="48">
        <v>18.792000000000002</v>
      </c>
      <c r="I1138" s="139">
        <v>0.25</v>
      </c>
      <c r="J1138" s="136">
        <f t="shared" si="36"/>
        <v>14.094000000000001</v>
      </c>
    </row>
    <row r="1139" spans="1:10" ht="15.75">
      <c r="A1139" s="46">
        <f t="shared" si="35"/>
        <v>1135</v>
      </c>
      <c r="B1139" s="47" t="s">
        <v>204</v>
      </c>
      <c r="C1139" s="34" t="s">
        <v>6314</v>
      </c>
      <c r="D1139" s="34" t="s">
        <v>6315</v>
      </c>
      <c r="E1139" s="34" t="s">
        <v>4258</v>
      </c>
      <c r="F1139" s="34"/>
      <c r="G1139" s="47" t="s">
        <v>64</v>
      </c>
      <c r="H1139" s="48">
        <v>11.016</v>
      </c>
      <c r="I1139" s="139">
        <v>0.25</v>
      </c>
      <c r="J1139" s="136">
        <f t="shared" si="36"/>
        <v>8.2620000000000005</v>
      </c>
    </row>
    <row r="1140" spans="1:10" ht="15.75">
      <c r="A1140" s="46">
        <f t="shared" si="35"/>
        <v>1136</v>
      </c>
      <c r="B1140" s="47" t="s">
        <v>204</v>
      </c>
      <c r="C1140" s="34" t="s">
        <v>6316</v>
      </c>
      <c r="D1140" s="34" t="s">
        <v>6317</v>
      </c>
      <c r="E1140" s="34" t="s">
        <v>4258</v>
      </c>
      <c r="F1140" s="34"/>
      <c r="G1140" s="47" t="s">
        <v>64</v>
      </c>
      <c r="H1140" s="48">
        <v>9.9144000000000005</v>
      </c>
      <c r="I1140" s="139">
        <v>0.25</v>
      </c>
      <c r="J1140" s="136">
        <f t="shared" si="36"/>
        <v>7.4358000000000004</v>
      </c>
    </row>
    <row r="1141" spans="1:10" ht="15.75">
      <c r="A1141" s="46">
        <f t="shared" si="35"/>
        <v>1137</v>
      </c>
      <c r="B1141" s="47" t="s">
        <v>204</v>
      </c>
      <c r="C1141" s="34" t="s">
        <v>6318</v>
      </c>
      <c r="D1141" s="34" t="s">
        <v>6319</v>
      </c>
      <c r="E1141" s="34" t="s">
        <v>4258</v>
      </c>
      <c r="F1141" s="34"/>
      <c r="G1141" s="47" t="s">
        <v>64</v>
      </c>
      <c r="H1141" s="48">
        <v>20.11</v>
      </c>
      <c r="I1141" s="139">
        <v>0.25</v>
      </c>
      <c r="J1141" s="136">
        <f t="shared" si="36"/>
        <v>15.0825</v>
      </c>
    </row>
    <row r="1142" spans="1:10" ht="15.75">
      <c r="A1142" s="46">
        <f t="shared" si="35"/>
        <v>1138</v>
      </c>
      <c r="B1142" s="47" t="s">
        <v>204</v>
      </c>
      <c r="C1142" s="34" t="s">
        <v>6320</v>
      </c>
      <c r="D1142" s="34" t="s">
        <v>6321</v>
      </c>
      <c r="E1142" s="34" t="s">
        <v>4258</v>
      </c>
      <c r="F1142" s="34"/>
      <c r="G1142" s="47" t="s">
        <v>64</v>
      </c>
      <c r="H1142" s="48">
        <v>18.274000000000001</v>
      </c>
      <c r="I1142" s="139">
        <v>0.25</v>
      </c>
      <c r="J1142" s="136">
        <f t="shared" si="36"/>
        <v>13.705500000000001</v>
      </c>
    </row>
    <row r="1143" spans="1:10" ht="15.75">
      <c r="A1143" s="46">
        <f t="shared" si="35"/>
        <v>1139</v>
      </c>
      <c r="B1143" s="47" t="s">
        <v>204</v>
      </c>
      <c r="C1143" s="34" t="s">
        <v>6322</v>
      </c>
      <c r="D1143" s="34" t="s">
        <v>6323</v>
      </c>
      <c r="E1143" s="34" t="s">
        <v>4258</v>
      </c>
      <c r="F1143" s="34"/>
      <c r="G1143" s="47" t="s">
        <v>64</v>
      </c>
      <c r="H1143" s="48">
        <v>26.622</v>
      </c>
      <c r="I1143" s="139">
        <v>0.25</v>
      </c>
      <c r="J1143" s="136">
        <f t="shared" si="36"/>
        <v>19.9665</v>
      </c>
    </row>
    <row r="1144" spans="1:10" ht="15.75">
      <c r="A1144" s="46">
        <f t="shared" si="35"/>
        <v>1140</v>
      </c>
      <c r="B1144" s="47" t="s">
        <v>204</v>
      </c>
      <c r="C1144" s="34" t="s">
        <v>6324</v>
      </c>
      <c r="D1144" s="34" t="s">
        <v>6325</v>
      </c>
      <c r="E1144" s="34" t="s">
        <v>4258</v>
      </c>
      <c r="F1144" s="34"/>
      <c r="G1144" s="47" t="s">
        <v>64</v>
      </c>
      <c r="H1144" s="48">
        <v>31.32</v>
      </c>
      <c r="I1144" s="139">
        <v>0.25</v>
      </c>
      <c r="J1144" s="136">
        <f t="shared" si="36"/>
        <v>23.490000000000002</v>
      </c>
    </row>
    <row r="1145" spans="1:10" ht="15.75">
      <c r="A1145" s="46">
        <f t="shared" si="35"/>
        <v>1141</v>
      </c>
      <c r="B1145" s="47" t="s">
        <v>204</v>
      </c>
      <c r="C1145" s="34" t="s">
        <v>6326</v>
      </c>
      <c r="D1145" s="34" t="s">
        <v>6327</v>
      </c>
      <c r="E1145" s="34" t="s">
        <v>4258</v>
      </c>
      <c r="F1145" s="34"/>
      <c r="G1145" s="47" t="s">
        <v>64</v>
      </c>
      <c r="H1145" s="48">
        <v>18.36</v>
      </c>
      <c r="I1145" s="139">
        <v>0.25</v>
      </c>
      <c r="J1145" s="136">
        <f t="shared" si="36"/>
        <v>13.77</v>
      </c>
    </row>
    <row r="1146" spans="1:10" ht="15.75">
      <c r="A1146" s="46">
        <f t="shared" si="35"/>
        <v>1142</v>
      </c>
      <c r="B1146" s="47" t="s">
        <v>204</v>
      </c>
      <c r="C1146" s="34" t="s">
        <v>6328</v>
      </c>
      <c r="D1146" s="34" t="s">
        <v>6329</v>
      </c>
      <c r="E1146" s="34" t="s">
        <v>4258</v>
      </c>
      <c r="F1146" s="34"/>
      <c r="G1146" s="47" t="s">
        <v>64</v>
      </c>
      <c r="H1146" s="48">
        <v>16.524000000000001</v>
      </c>
      <c r="I1146" s="139">
        <v>0.25</v>
      </c>
      <c r="J1146" s="136">
        <f t="shared" si="36"/>
        <v>12.393000000000001</v>
      </c>
    </row>
    <row r="1147" spans="1:10" ht="15.75">
      <c r="A1147" s="46">
        <f t="shared" si="35"/>
        <v>1143</v>
      </c>
      <c r="B1147" s="47" t="s">
        <v>204</v>
      </c>
      <c r="C1147" s="34" t="s">
        <v>6330</v>
      </c>
      <c r="D1147" s="34" t="s">
        <v>6331</v>
      </c>
      <c r="E1147" s="34" t="s">
        <v>4258</v>
      </c>
      <c r="F1147" s="34"/>
      <c r="G1147" s="47" t="s">
        <v>64</v>
      </c>
      <c r="H1147" s="48">
        <v>26.23</v>
      </c>
      <c r="I1147" s="139">
        <v>0.25</v>
      </c>
      <c r="J1147" s="136">
        <f t="shared" si="36"/>
        <v>19.672499999999999</v>
      </c>
    </row>
    <row r="1148" spans="1:10" ht="15.75">
      <c r="A1148" s="46">
        <f t="shared" si="35"/>
        <v>1144</v>
      </c>
      <c r="B1148" s="47" t="s">
        <v>204</v>
      </c>
      <c r="C1148" s="34" t="s">
        <v>6332</v>
      </c>
      <c r="D1148" s="34" t="s">
        <v>6333</v>
      </c>
      <c r="E1148" s="34" t="s">
        <v>4258</v>
      </c>
      <c r="F1148" s="34"/>
      <c r="G1148" s="47" t="s">
        <v>64</v>
      </c>
      <c r="H1148" s="48">
        <v>23.782</v>
      </c>
      <c r="I1148" s="139">
        <v>0.25</v>
      </c>
      <c r="J1148" s="136">
        <f t="shared" si="36"/>
        <v>17.836500000000001</v>
      </c>
    </row>
    <row r="1149" spans="1:10" ht="15.75">
      <c r="A1149" s="46">
        <f t="shared" si="35"/>
        <v>1145</v>
      </c>
      <c r="B1149" s="47" t="s">
        <v>204</v>
      </c>
      <c r="C1149" s="34" t="s">
        <v>6334</v>
      </c>
      <c r="D1149" s="34" t="s">
        <v>6335</v>
      </c>
      <c r="E1149" s="34" t="s">
        <v>4258</v>
      </c>
      <c r="F1149" s="34"/>
      <c r="G1149" s="47" t="s">
        <v>64</v>
      </c>
      <c r="H1149" s="48">
        <v>35.496000000000002</v>
      </c>
      <c r="I1149" s="139">
        <v>0.25</v>
      </c>
      <c r="J1149" s="136">
        <f t="shared" si="36"/>
        <v>26.622</v>
      </c>
    </row>
    <row r="1150" spans="1:10" ht="15.75">
      <c r="A1150" s="46">
        <f t="shared" si="35"/>
        <v>1146</v>
      </c>
      <c r="B1150" s="47" t="s">
        <v>204</v>
      </c>
      <c r="C1150" s="34" t="s">
        <v>6336</v>
      </c>
      <c r="D1150" s="34" t="s">
        <v>6337</v>
      </c>
      <c r="E1150" s="34" t="s">
        <v>4258</v>
      </c>
      <c r="F1150" s="34"/>
      <c r="G1150" s="47" t="s">
        <v>64</v>
      </c>
      <c r="H1150" s="48">
        <v>41.76</v>
      </c>
      <c r="I1150" s="139">
        <v>0.25</v>
      </c>
      <c r="J1150" s="136">
        <f t="shared" si="36"/>
        <v>31.32</v>
      </c>
    </row>
    <row r="1151" spans="1:10" ht="15.75">
      <c r="A1151" s="46">
        <f t="shared" si="35"/>
        <v>1147</v>
      </c>
      <c r="B1151" s="47" t="s">
        <v>204</v>
      </c>
      <c r="C1151" s="34" t="s">
        <v>6338</v>
      </c>
      <c r="D1151" s="34" t="s">
        <v>6339</v>
      </c>
      <c r="E1151" s="34" t="s">
        <v>4258</v>
      </c>
      <c r="F1151" s="34"/>
      <c r="G1151" s="47" t="s">
        <v>64</v>
      </c>
      <c r="H1151" s="48">
        <v>24.48</v>
      </c>
      <c r="I1151" s="139">
        <v>0.25</v>
      </c>
      <c r="J1151" s="136">
        <f t="shared" si="36"/>
        <v>18.36</v>
      </c>
    </row>
    <row r="1152" spans="1:10" ht="15.75">
      <c r="A1152" s="46">
        <f t="shared" si="35"/>
        <v>1148</v>
      </c>
      <c r="B1152" s="47" t="s">
        <v>204</v>
      </c>
      <c r="C1152" s="34" t="s">
        <v>6340</v>
      </c>
      <c r="D1152" s="34" t="s">
        <v>6341</v>
      </c>
      <c r="E1152" s="34" t="s">
        <v>4258</v>
      </c>
      <c r="F1152" s="34"/>
      <c r="G1152" s="47" t="s">
        <v>64</v>
      </c>
      <c r="H1152" s="48">
        <v>22.032</v>
      </c>
      <c r="I1152" s="139">
        <v>0.25</v>
      </c>
      <c r="J1152" s="136">
        <f t="shared" si="36"/>
        <v>16.524000000000001</v>
      </c>
    </row>
    <row r="1153" spans="1:10" ht="15.75">
      <c r="A1153" s="46">
        <f t="shared" si="35"/>
        <v>1149</v>
      </c>
      <c r="B1153" s="47" t="s">
        <v>204</v>
      </c>
      <c r="C1153" s="34" t="s">
        <v>6342</v>
      </c>
      <c r="D1153" s="34" t="s">
        <v>6343</v>
      </c>
      <c r="E1153" s="34" t="s">
        <v>4258</v>
      </c>
      <c r="F1153" s="34"/>
      <c r="G1153" s="47" t="s">
        <v>64</v>
      </c>
      <c r="H1153" s="48">
        <v>34.798000000000002</v>
      </c>
      <c r="I1153" s="139">
        <v>0.25</v>
      </c>
      <c r="J1153" s="136">
        <f t="shared" si="36"/>
        <v>26.098500000000001</v>
      </c>
    </row>
    <row r="1154" spans="1:10" ht="15.75">
      <c r="A1154" s="46">
        <f t="shared" si="35"/>
        <v>1150</v>
      </c>
      <c r="B1154" s="47" t="s">
        <v>204</v>
      </c>
      <c r="C1154" s="34" t="s">
        <v>6344</v>
      </c>
      <c r="D1154" s="34" t="s">
        <v>6345</v>
      </c>
      <c r="E1154" s="34" t="s">
        <v>4258</v>
      </c>
      <c r="F1154" s="34"/>
      <c r="G1154" s="47" t="s">
        <v>64</v>
      </c>
      <c r="H1154" s="48">
        <v>31.493200000000002</v>
      </c>
      <c r="I1154" s="139">
        <v>0.25</v>
      </c>
      <c r="J1154" s="136">
        <f t="shared" si="36"/>
        <v>23.619900000000001</v>
      </c>
    </row>
    <row r="1155" spans="1:10" ht="15.75">
      <c r="A1155" s="46">
        <f t="shared" si="35"/>
        <v>1151</v>
      </c>
      <c r="B1155" s="47" t="s">
        <v>204</v>
      </c>
      <c r="C1155" s="34" t="s">
        <v>6346</v>
      </c>
      <c r="D1155" s="34" t="s">
        <v>6347</v>
      </c>
      <c r="E1155" s="34" t="s">
        <v>4258</v>
      </c>
      <c r="F1155" s="34"/>
      <c r="G1155" s="47" t="s">
        <v>64</v>
      </c>
      <c r="H1155" s="48">
        <v>47.919600000000003</v>
      </c>
      <c r="I1155" s="139">
        <v>0.25</v>
      </c>
      <c r="J1155" s="136">
        <f t="shared" si="36"/>
        <v>35.939700000000002</v>
      </c>
    </row>
    <row r="1156" spans="1:10" ht="15.75">
      <c r="A1156" s="46">
        <f t="shared" si="35"/>
        <v>1152</v>
      </c>
      <c r="B1156" s="47" t="s">
        <v>204</v>
      </c>
      <c r="C1156" s="34" t="s">
        <v>6348</v>
      </c>
      <c r="D1156" s="34" t="s">
        <v>6349</v>
      </c>
      <c r="E1156" s="34" t="s">
        <v>4258</v>
      </c>
      <c r="F1156" s="34"/>
      <c r="G1156" s="47" t="s">
        <v>64</v>
      </c>
      <c r="H1156" s="48">
        <v>56.375999999999998</v>
      </c>
      <c r="I1156" s="139">
        <v>0.25</v>
      </c>
      <c r="J1156" s="136">
        <f t="shared" si="36"/>
        <v>42.281999999999996</v>
      </c>
    </row>
    <row r="1157" spans="1:10" ht="15.75">
      <c r="A1157" s="46">
        <f t="shared" si="35"/>
        <v>1153</v>
      </c>
      <c r="B1157" s="47" t="s">
        <v>204</v>
      </c>
      <c r="C1157" s="34" t="s">
        <v>6350</v>
      </c>
      <c r="D1157" s="34" t="s">
        <v>6351</v>
      </c>
      <c r="E1157" s="34" t="s">
        <v>4258</v>
      </c>
      <c r="F1157" s="34"/>
      <c r="G1157" s="47" t="s">
        <v>64</v>
      </c>
      <c r="H1157" s="48">
        <v>33.048000000000002</v>
      </c>
      <c r="I1157" s="139">
        <v>0.25</v>
      </c>
      <c r="J1157" s="136">
        <f t="shared" si="36"/>
        <v>24.786000000000001</v>
      </c>
    </row>
    <row r="1158" spans="1:10" ht="15.75">
      <c r="A1158" s="46">
        <f t="shared" si="35"/>
        <v>1154</v>
      </c>
      <c r="B1158" s="47" t="s">
        <v>204</v>
      </c>
      <c r="C1158" s="34" t="s">
        <v>6352</v>
      </c>
      <c r="D1158" s="34" t="s">
        <v>6353</v>
      </c>
      <c r="E1158" s="34" t="s">
        <v>4258</v>
      </c>
      <c r="F1158" s="34"/>
      <c r="G1158" s="47" t="s">
        <v>64</v>
      </c>
      <c r="H1158" s="48">
        <v>29.743200000000002</v>
      </c>
      <c r="I1158" s="139">
        <v>0.25</v>
      </c>
      <c r="J1158" s="136">
        <f t="shared" si="36"/>
        <v>22.307400000000001</v>
      </c>
    </row>
    <row r="1159" spans="1:10" ht="15.75">
      <c r="A1159" s="46">
        <f t="shared" ref="A1159:A1222" si="37">A1158+1</f>
        <v>1155</v>
      </c>
      <c r="B1159" s="47" t="s">
        <v>204</v>
      </c>
      <c r="C1159" s="34" t="s">
        <v>6354</v>
      </c>
      <c r="D1159" s="34" t="s">
        <v>6355</v>
      </c>
      <c r="E1159" s="34" t="s">
        <v>4258</v>
      </c>
      <c r="F1159" s="34"/>
      <c r="G1159" s="47" t="s">
        <v>64</v>
      </c>
      <c r="H1159" s="48">
        <v>2.7017000000000002</v>
      </c>
      <c r="I1159" s="139">
        <v>0.25</v>
      </c>
      <c r="J1159" s="136">
        <f t="shared" si="36"/>
        <v>2.026275</v>
      </c>
    </row>
    <row r="1160" spans="1:10" ht="15.75">
      <c r="A1160" s="46">
        <f t="shared" si="37"/>
        <v>1156</v>
      </c>
      <c r="B1160" s="47" t="s">
        <v>204</v>
      </c>
      <c r="C1160" s="34" t="s">
        <v>6356</v>
      </c>
      <c r="D1160" s="34" t="s">
        <v>6357</v>
      </c>
      <c r="E1160" s="34" t="s">
        <v>4258</v>
      </c>
      <c r="F1160" s="34"/>
      <c r="G1160" s="47" t="s">
        <v>64</v>
      </c>
      <c r="H1160" s="48">
        <v>8.7766999999999999</v>
      </c>
      <c r="I1160" s="139">
        <v>0.25</v>
      </c>
      <c r="J1160" s="136">
        <f t="shared" si="36"/>
        <v>6.5825250000000004</v>
      </c>
    </row>
    <row r="1161" spans="1:10" ht="15.75">
      <c r="A1161" s="46">
        <f t="shared" si="37"/>
        <v>1157</v>
      </c>
      <c r="B1161" s="47" t="s">
        <v>204</v>
      </c>
      <c r="C1161" s="34" t="s">
        <v>6358</v>
      </c>
      <c r="D1161" s="34" t="s">
        <v>6359</v>
      </c>
      <c r="E1161" s="34" t="s">
        <v>4258</v>
      </c>
      <c r="F1161" s="34"/>
      <c r="G1161" s="47" t="s">
        <v>64</v>
      </c>
      <c r="H1161" s="48">
        <v>14.4451</v>
      </c>
      <c r="I1161" s="139">
        <v>0.25</v>
      </c>
      <c r="J1161" s="136">
        <f t="shared" si="36"/>
        <v>10.833825000000001</v>
      </c>
    </row>
    <row r="1162" spans="1:10" ht="15.75">
      <c r="A1162" s="46">
        <f t="shared" si="37"/>
        <v>1158</v>
      </c>
      <c r="B1162" s="47" t="s">
        <v>204</v>
      </c>
      <c r="C1162" s="34" t="s">
        <v>6360</v>
      </c>
      <c r="D1162" s="34" t="s">
        <v>6361</v>
      </c>
      <c r="E1162" s="34" t="s">
        <v>4258</v>
      </c>
      <c r="F1162" s="34"/>
      <c r="G1162" s="47" t="s">
        <v>64</v>
      </c>
      <c r="H1162" s="48">
        <v>19.260000000000002</v>
      </c>
      <c r="I1162" s="139">
        <v>0.25</v>
      </c>
      <c r="J1162" s="136">
        <f t="shared" si="36"/>
        <v>14.445</v>
      </c>
    </row>
    <row r="1163" spans="1:10" ht="15.75">
      <c r="A1163" s="46">
        <f t="shared" si="37"/>
        <v>1159</v>
      </c>
      <c r="B1163" s="47" t="s">
        <v>204</v>
      </c>
      <c r="C1163" s="34" t="s">
        <v>6362</v>
      </c>
      <c r="D1163" s="34" t="s">
        <v>6363</v>
      </c>
      <c r="E1163" s="34" t="s">
        <v>4258</v>
      </c>
      <c r="F1163" s="34"/>
      <c r="G1163" s="47" t="s">
        <v>64</v>
      </c>
      <c r="H1163" s="48">
        <v>28.346599999999999</v>
      </c>
      <c r="I1163" s="139">
        <v>0.25</v>
      </c>
      <c r="J1163" s="136">
        <f t="shared" si="36"/>
        <v>21.25995</v>
      </c>
    </row>
    <row r="1164" spans="1:10" ht="15.75">
      <c r="A1164" s="46">
        <f t="shared" si="37"/>
        <v>1160</v>
      </c>
      <c r="B1164" s="47" t="s">
        <v>204</v>
      </c>
      <c r="C1164" s="34" t="s">
        <v>6364</v>
      </c>
      <c r="D1164" s="34" t="s">
        <v>6365</v>
      </c>
      <c r="E1164" s="34" t="s">
        <v>4258</v>
      </c>
      <c r="F1164" s="34"/>
      <c r="G1164" s="47" t="s">
        <v>64</v>
      </c>
      <c r="H1164" s="48">
        <v>1.8432999999999999</v>
      </c>
      <c r="I1164" s="139">
        <v>0.25</v>
      </c>
      <c r="J1164" s="136">
        <f t="shared" si="36"/>
        <v>1.3824749999999999</v>
      </c>
    </row>
    <row r="1165" spans="1:10" ht="15.75">
      <c r="A1165" s="46">
        <f t="shared" si="37"/>
        <v>1161</v>
      </c>
      <c r="B1165" s="47" t="s">
        <v>204</v>
      </c>
      <c r="C1165" s="34" t="s">
        <v>6366</v>
      </c>
      <c r="D1165" s="34" t="s">
        <v>6367</v>
      </c>
      <c r="E1165" s="34" t="s">
        <v>4258</v>
      </c>
      <c r="F1165" s="34"/>
      <c r="G1165" s="47" t="s">
        <v>64</v>
      </c>
      <c r="H1165" s="48">
        <v>4.1699000000000002</v>
      </c>
      <c r="I1165" s="139">
        <v>0.25</v>
      </c>
      <c r="J1165" s="136">
        <f t="shared" si="36"/>
        <v>3.1274250000000001</v>
      </c>
    </row>
    <row r="1166" spans="1:10" ht="15.75">
      <c r="A1166" s="46">
        <f t="shared" si="37"/>
        <v>1162</v>
      </c>
      <c r="B1166" s="47" t="s">
        <v>204</v>
      </c>
      <c r="C1166" s="34" t="s">
        <v>6368</v>
      </c>
      <c r="D1166" s="34" t="s">
        <v>6369</v>
      </c>
      <c r="E1166" s="34" t="s">
        <v>4258</v>
      </c>
      <c r="F1166" s="34"/>
      <c r="G1166" s="47" t="s">
        <v>64</v>
      </c>
      <c r="H1166" s="48">
        <v>1.9218999999999999</v>
      </c>
      <c r="I1166" s="139">
        <v>0.25</v>
      </c>
      <c r="J1166" s="136">
        <f t="shared" si="36"/>
        <v>1.441425</v>
      </c>
    </row>
    <row r="1167" spans="1:10" ht="15.75">
      <c r="A1167" s="46">
        <f t="shared" si="37"/>
        <v>1163</v>
      </c>
      <c r="B1167" s="47" t="s">
        <v>204</v>
      </c>
      <c r="C1167" s="34" t="s">
        <v>6370</v>
      </c>
      <c r="D1167" s="34" t="s">
        <v>6371</v>
      </c>
      <c r="E1167" s="34" t="s">
        <v>4258</v>
      </c>
      <c r="F1167" s="34"/>
      <c r="G1167" s="47" t="s">
        <v>64</v>
      </c>
      <c r="H1167" s="48">
        <v>2.8719000000000001</v>
      </c>
      <c r="I1167" s="139">
        <v>0.25</v>
      </c>
      <c r="J1167" s="136">
        <f t="shared" si="36"/>
        <v>2.1539250000000001</v>
      </c>
    </row>
    <row r="1168" spans="1:10" ht="15.75">
      <c r="A1168" s="46">
        <f t="shared" si="37"/>
        <v>1164</v>
      </c>
      <c r="B1168" s="47" t="s">
        <v>204</v>
      </c>
      <c r="C1168" s="34" t="s">
        <v>6372</v>
      </c>
      <c r="D1168" s="34" t="s">
        <v>6373</v>
      </c>
      <c r="E1168" s="34" t="s">
        <v>4258</v>
      </c>
      <c r="F1168" s="34"/>
      <c r="G1168" s="47" t="s">
        <v>64</v>
      </c>
      <c r="H1168" s="48">
        <v>5.0038999999999998</v>
      </c>
      <c r="I1168" s="139">
        <v>0.25</v>
      </c>
      <c r="J1168" s="136">
        <f t="shared" si="36"/>
        <v>3.7529249999999998</v>
      </c>
    </row>
    <row r="1169" spans="1:10" ht="15.75">
      <c r="A1169" s="46">
        <f t="shared" si="37"/>
        <v>1165</v>
      </c>
      <c r="B1169" s="47" t="s">
        <v>204</v>
      </c>
      <c r="C1169" s="34" t="s">
        <v>6374</v>
      </c>
      <c r="D1169" s="34" t="s">
        <v>6375</v>
      </c>
      <c r="E1169" s="34" t="s">
        <v>4258</v>
      </c>
      <c r="F1169" s="34"/>
      <c r="G1169" s="47" t="s">
        <v>64</v>
      </c>
      <c r="H1169" s="48">
        <v>3.0739000000000001</v>
      </c>
      <c r="I1169" s="139">
        <v>0.25</v>
      </c>
      <c r="J1169" s="136">
        <f t="shared" si="36"/>
        <v>2.3054250000000001</v>
      </c>
    </row>
    <row r="1170" spans="1:10" ht="15.75">
      <c r="A1170" s="46">
        <f t="shared" si="37"/>
        <v>1166</v>
      </c>
      <c r="B1170" s="47" t="s">
        <v>204</v>
      </c>
      <c r="C1170" s="34" t="s">
        <v>6376</v>
      </c>
      <c r="D1170" s="34" t="s">
        <v>6377</v>
      </c>
      <c r="E1170" s="34" t="s">
        <v>4258</v>
      </c>
      <c r="F1170" s="34"/>
      <c r="G1170" s="47" t="s">
        <v>64</v>
      </c>
      <c r="H1170" s="48">
        <v>3.0739000000000001</v>
      </c>
      <c r="I1170" s="139">
        <v>0.25</v>
      </c>
      <c r="J1170" s="136">
        <f t="shared" ref="J1170:J1233" si="38">H1170*(1-I1170)</f>
        <v>2.3054250000000001</v>
      </c>
    </row>
    <row r="1171" spans="1:10" ht="15.75">
      <c r="A1171" s="46">
        <f t="shared" si="37"/>
        <v>1167</v>
      </c>
      <c r="B1171" s="47" t="s">
        <v>204</v>
      </c>
      <c r="C1171" s="34" t="s">
        <v>6378</v>
      </c>
      <c r="D1171" s="34" t="s">
        <v>6379</v>
      </c>
      <c r="E1171" s="34" t="s">
        <v>4258</v>
      </c>
      <c r="F1171" s="34"/>
      <c r="G1171" s="47" t="s">
        <v>64</v>
      </c>
      <c r="H1171" s="48">
        <v>7.4131</v>
      </c>
      <c r="I1171" s="139">
        <v>0.25</v>
      </c>
      <c r="J1171" s="136">
        <f t="shared" si="38"/>
        <v>5.559825</v>
      </c>
    </row>
    <row r="1172" spans="1:10" ht="15.75">
      <c r="A1172" s="46">
        <f t="shared" si="37"/>
        <v>1168</v>
      </c>
      <c r="B1172" s="47" t="s">
        <v>204</v>
      </c>
      <c r="C1172" s="34" t="s">
        <v>6380</v>
      </c>
      <c r="D1172" s="34" t="s">
        <v>6381</v>
      </c>
      <c r="E1172" s="34" t="s">
        <v>4258</v>
      </c>
      <c r="F1172" s="34"/>
      <c r="G1172" s="47" t="s">
        <v>64</v>
      </c>
      <c r="H1172" s="48">
        <v>5.0964</v>
      </c>
      <c r="I1172" s="139">
        <v>0.25</v>
      </c>
      <c r="J1172" s="136">
        <f t="shared" si="38"/>
        <v>3.8223000000000003</v>
      </c>
    </row>
    <row r="1173" spans="1:10" ht="15.75">
      <c r="A1173" s="46">
        <f t="shared" si="37"/>
        <v>1169</v>
      </c>
      <c r="B1173" s="47" t="s">
        <v>204</v>
      </c>
      <c r="C1173" s="34" t="s">
        <v>6382</v>
      </c>
      <c r="D1173" s="34" t="s">
        <v>6383</v>
      </c>
      <c r="E1173" s="34" t="s">
        <v>4258</v>
      </c>
      <c r="F1173" s="34"/>
      <c r="G1173" s="47" t="s">
        <v>64</v>
      </c>
      <c r="H1173" s="48">
        <v>8.3398000000000003</v>
      </c>
      <c r="I1173" s="139">
        <v>0.25</v>
      </c>
      <c r="J1173" s="136">
        <f t="shared" si="38"/>
        <v>6.2548500000000002</v>
      </c>
    </row>
    <row r="1174" spans="1:10" ht="15.75">
      <c r="A1174" s="46">
        <f t="shared" si="37"/>
        <v>1170</v>
      </c>
      <c r="B1174" s="47" t="s">
        <v>204</v>
      </c>
      <c r="C1174" s="34" t="s">
        <v>6384</v>
      </c>
      <c r="D1174" s="34" t="s">
        <v>6385</v>
      </c>
      <c r="E1174" s="34" t="s">
        <v>4258</v>
      </c>
      <c r="F1174" s="34"/>
      <c r="G1174" s="47" t="s">
        <v>64</v>
      </c>
      <c r="H1174" s="48">
        <v>6.8391999999999999</v>
      </c>
      <c r="I1174" s="139">
        <v>0.25</v>
      </c>
      <c r="J1174" s="136">
        <f t="shared" si="38"/>
        <v>5.1294000000000004</v>
      </c>
    </row>
    <row r="1175" spans="1:10" ht="15.75">
      <c r="A1175" s="46">
        <f t="shared" si="37"/>
        <v>1171</v>
      </c>
      <c r="B1175" s="47" t="s">
        <v>204</v>
      </c>
      <c r="C1175" s="34" t="s">
        <v>6386</v>
      </c>
      <c r="D1175" s="34" t="s">
        <v>6387</v>
      </c>
      <c r="E1175" s="34" t="s">
        <v>4258</v>
      </c>
      <c r="F1175" s="34"/>
      <c r="G1175" s="47" t="s">
        <v>64</v>
      </c>
      <c r="H1175" s="48">
        <v>10.8726</v>
      </c>
      <c r="I1175" s="139">
        <v>0.25</v>
      </c>
      <c r="J1175" s="136">
        <f t="shared" si="38"/>
        <v>8.1544500000000006</v>
      </c>
    </row>
    <row r="1176" spans="1:10" ht="15.75">
      <c r="A1176" s="46">
        <f t="shared" si="37"/>
        <v>1172</v>
      </c>
      <c r="B1176" s="47" t="s">
        <v>204</v>
      </c>
      <c r="C1176" s="34" t="s">
        <v>6388</v>
      </c>
      <c r="D1176" s="34" t="s">
        <v>6389</v>
      </c>
      <c r="E1176" s="34" t="s">
        <v>4258</v>
      </c>
      <c r="F1176" s="34"/>
      <c r="G1176" s="47" t="s">
        <v>64</v>
      </c>
      <c r="H1176" s="48">
        <v>9.7547999999999995</v>
      </c>
      <c r="I1176" s="139">
        <v>0.25</v>
      </c>
      <c r="J1176" s="136">
        <f t="shared" si="38"/>
        <v>7.3160999999999996</v>
      </c>
    </row>
    <row r="1177" spans="1:10" ht="15.75">
      <c r="A1177" s="46">
        <f t="shared" si="37"/>
        <v>1173</v>
      </c>
      <c r="B1177" s="47" t="s">
        <v>204</v>
      </c>
      <c r="C1177" s="34" t="s">
        <v>6390</v>
      </c>
      <c r="D1177" s="34" t="s">
        <v>6391</v>
      </c>
      <c r="E1177" s="34" t="s">
        <v>4258</v>
      </c>
      <c r="F1177" s="34"/>
      <c r="G1177" s="47" t="s">
        <v>64</v>
      </c>
      <c r="H1177" s="48">
        <v>14.270300000000001</v>
      </c>
      <c r="I1177" s="139">
        <v>0.25</v>
      </c>
      <c r="J1177" s="136">
        <f t="shared" si="38"/>
        <v>10.702725000000001</v>
      </c>
    </row>
    <row r="1178" spans="1:10" ht="15.75">
      <c r="A1178" s="46">
        <f t="shared" si="37"/>
        <v>1174</v>
      </c>
      <c r="B1178" s="47" t="s">
        <v>204</v>
      </c>
      <c r="C1178" s="34" t="s">
        <v>6392</v>
      </c>
      <c r="D1178" s="34" t="s">
        <v>6393</v>
      </c>
      <c r="E1178" s="34" t="s">
        <v>4258</v>
      </c>
      <c r="F1178" s="34"/>
      <c r="G1178" s="47" t="s">
        <v>64</v>
      </c>
      <c r="H1178" s="48">
        <v>14.037100000000001</v>
      </c>
      <c r="I1178" s="139">
        <v>0.25</v>
      </c>
      <c r="J1178" s="136">
        <f t="shared" si="38"/>
        <v>10.527825</v>
      </c>
    </row>
    <row r="1179" spans="1:10" ht="15.75">
      <c r="A1179" s="46">
        <f t="shared" si="37"/>
        <v>1175</v>
      </c>
      <c r="B1179" s="47" t="s">
        <v>204</v>
      </c>
      <c r="C1179" s="34" t="s">
        <v>6394</v>
      </c>
      <c r="D1179" s="34" t="s">
        <v>6395</v>
      </c>
      <c r="E1179" s="34" t="s">
        <v>4258</v>
      </c>
      <c r="F1179" s="34"/>
      <c r="G1179" s="47" t="s">
        <v>64</v>
      </c>
      <c r="H1179" s="48">
        <v>19.027000000000001</v>
      </c>
      <c r="I1179" s="139">
        <v>0.25</v>
      </c>
      <c r="J1179" s="136">
        <f t="shared" si="38"/>
        <v>14.270250000000001</v>
      </c>
    </row>
    <row r="1180" spans="1:10" ht="15.75">
      <c r="A1180" s="46">
        <f t="shared" si="37"/>
        <v>1176</v>
      </c>
      <c r="B1180" s="47" t="s">
        <v>204</v>
      </c>
      <c r="C1180" s="34" t="s">
        <v>6396</v>
      </c>
      <c r="D1180" s="34" t="s">
        <v>6397</v>
      </c>
      <c r="E1180" s="34" t="s">
        <v>4258</v>
      </c>
      <c r="F1180" s="34"/>
      <c r="G1180" s="47" t="s">
        <v>64</v>
      </c>
      <c r="H1180" s="48">
        <v>16.908200000000001</v>
      </c>
      <c r="I1180" s="139">
        <v>0.25</v>
      </c>
      <c r="J1180" s="136">
        <f t="shared" si="38"/>
        <v>12.681150000000001</v>
      </c>
    </row>
    <row r="1181" spans="1:10" ht="15.75">
      <c r="A1181" s="46">
        <f t="shared" si="37"/>
        <v>1177</v>
      </c>
      <c r="B1181" s="47" t="s">
        <v>204</v>
      </c>
      <c r="C1181" s="34" t="s">
        <v>6398</v>
      </c>
      <c r="D1181" s="34" t="s">
        <v>6399</v>
      </c>
      <c r="E1181" s="34" t="s">
        <v>4258</v>
      </c>
      <c r="F1181" s="34"/>
      <c r="G1181" s="47" t="s">
        <v>64</v>
      </c>
      <c r="H1181" s="48">
        <v>24.845600000000001</v>
      </c>
      <c r="I1181" s="139">
        <v>0.25</v>
      </c>
      <c r="J1181" s="136">
        <f t="shared" si="38"/>
        <v>18.6342</v>
      </c>
    </row>
    <row r="1182" spans="1:10" ht="15.75">
      <c r="A1182" s="46">
        <f t="shared" si="37"/>
        <v>1178</v>
      </c>
      <c r="B1182" s="47" t="s">
        <v>204</v>
      </c>
      <c r="C1182" s="34" t="s">
        <v>6400</v>
      </c>
      <c r="D1182" s="34" t="s">
        <v>6401</v>
      </c>
      <c r="E1182" s="34" t="s">
        <v>4258</v>
      </c>
      <c r="F1182" s="34"/>
      <c r="G1182" s="47" t="s">
        <v>64</v>
      </c>
      <c r="H1182" s="48">
        <v>2.1846999999999999</v>
      </c>
      <c r="I1182" s="139">
        <v>0.25</v>
      </c>
      <c r="J1182" s="136">
        <f t="shared" si="38"/>
        <v>1.638525</v>
      </c>
    </row>
    <row r="1183" spans="1:10" ht="15.75">
      <c r="A1183" s="46">
        <f t="shared" si="37"/>
        <v>1179</v>
      </c>
      <c r="B1183" s="47" t="s">
        <v>204</v>
      </c>
      <c r="C1183" s="34" t="s">
        <v>6402</v>
      </c>
      <c r="D1183" s="34" t="s">
        <v>6401</v>
      </c>
      <c r="E1183" s="34" t="s">
        <v>4258</v>
      </c>
      <c r="F1183" s="34"/>
      <c r="G1183" s="47" t="s">
        <v>64</v>
      </c>
      <c r="H1183" s="48">
        <v>2.5710999999999999</v>
      </c>
      <c r="I1183" s="139">
        <v>0.25</v>
      </c>
      <c r="J1183" s="136">
        <f t="shared" si="38"/>
        <v>1.9283250000000001</v>
      </c>
    </row>
    <row r="1184" spans="1:10" ht="15.75">
      <c r="A1184" s="46">
        <f t="shared" si="37"/>
        <v>1180</v>
      </c>
      <c r="B1184" s="47" t="s">
        <v>204</v>
      </c>
      <c r="C1184" s="34" t="s">
        <v>6403</v>
      </c>
      <c r="D1184" s="34" t="s">
        <v>6404</v>
      </c>
      <c r="E1184" s="34" t="s">
        <v>4258</v>
      </c>
      <c r="F1184" s="34"/>
      <c r="G1184" s="47" t="s">
        <v>64</v>
      </c>
      <c r="H1184" s="48">
        <v>2.1095999999999999</v>
      </c>
      <c r="I1184" s="139">
        <v>0.25</v>
      </c>
      <c r="J1184" s="136">
        <f t="shared" si="38"/>
        <v>1.5821999999999998</v>
      </c>
    </row>
    <row r="1185" spans="1:10" ht="15.75">
      <c r="A1185" s="46">
        <f t="shared" si="37"/>
        <v>1181</v>
      </c>
      <c r="B1185" s="47" t="s">
        <v>204</v>
      </c>
      <c r="C1185" s="34" t="s">
        <v>6405</v>
      </c>
      <c r="D1185" s="34" t="s">
        <v>6406</v>
      </c>
      <c r="E1185" s="34" t="s">
        <v>4258</v>
      </c>
      <c r="F1185" s="34"/>
      <c r="G1185" s="47" t="s">
        <v>64</v>
      </c>
      <c r="H1185" s="48">
        <v>2.5707</v>
      </c>
      <c r="I1185" s="139">
        <v>0.25</v>
      </c>
      <c r="J1185" s="136">
        <f t="shared" si="38"/>
        <v>1.9280249999999999</v>
      </c>
    </row>
    <row r="1186" spans="1:10" ht="15.75">
      <c r="A1186" s="46">
        <f t="shared" si="37"/>
        <v>1182</v>
      </c>
      <c r="B1186" s="47" t="s">
        <v>204</v>
      </c>
      <c r="C1186" s="34" t="s">
        <v>6407</v>
      </c>
      <c r="D1186" s="34" t="s">
        <v>6408</v>
      </c>
      <c r="E1186" s="34" t="s">
        <v>4258</v>
      </c>
      <c r="F1186" s="34"/>
      <c r="G1186" s="47" t="s">
        <v>64</v>
      </c>
      <c r="H1186" s="48">
        <v>30.4941</v>
      </c>
      <c r="I1186" s="139">
        <v>0.25</v>
      </c>
      <c r="J1186" s="136">
        <f t="shared" si="38"/>
        <v>22.870574999999999</v>
      </c>
    </row>
    <row r="1187" spans="1:10" ht="15.75">
      <c r="A1187" s="46">
        <f t="shared" si="37"/>
        <v>1183</v>
      </c>
      <c r="B1187" s="47" t="s">
        <v>204</v>
      </c>
      <c r="C1187" s="34" t="s">
        <v>6409</v>
      </c>
      <c r="D1187" s="34" t="s">
        <v>6410</v>
      </c>
      <c r="E1187" s="34" t="s">
        <v>4258</v>
      </c>
      <c r="F1187" s="34"/>
      <c r="G1187" s="47" t="s">
        <v>64</v>
      </c>
      <c r="H1187" s="48">
        <v>3.927</v>
      </c>
      <c r="I1187" s="139">
        <v>0.25</v>
      </c>
      <c r="J1187" s="136">
        <f t="shared" si="38"/>
        <v>2.9452500000000001</v>
      </c>
    </row>
    <row r="1188" spans="1:10" ht="15.75">
      <c r="A1188" s="46">
        <f t="shared" si="37"/>
        <v>1184</v>
      </c>
      <c r="B1188" s="47" t="s">
        <v>204</v>
      </c>
      <c r="C1188" s="34" t="s">
        <v>6411</v>
      </c>
      <c r="D1188" s="34" t="s">
        <v>6412</v>
      </c>
      <c r="E1188" s="34" t="s">
        <v>4258</v>
      </c>
      <c r="F1188" s="34"/>
      <c r="G1188" s="47" t="s">
        <v>64</v>
      </c>
      <c r="H1188" s="48">
        <v>1.2531000000000001</v>
      </c>
      <c r="I1188" s="139">
        <v>0.25</v>
      </c>
      <c r="J1188" s="136">
        <f t="shared" si="38"/>
        <v>0.93982500000000013</v>
      </c>
    </row>
    <row r="1189" spans="1:10" ht="15.75">
      <c r="A1189" s="46">
        <f t="shared" si="37"/>
        <v>1185</v>
      </c>
      <c r="B1189" s="47" t="s">
        <v>204</v>
      </c>
      <c r="C1189" s="34" t="s">
        <v>6413</v>
      </c>
      <c r="D1189" s="34" t="s">
        <v>6414</v>
      </c>
      <c r="E1189" s="34" t="s">
        <v>4258</v>
      </c>
      <c r="F1189" s="34"/>
      <c r="G1189" s="47" t="s">
        <v>64</v>
      </c>
      <c r="H1189" s="48">
        <v>0.34570000000000001</v>
      </c>
      <c r="I1189" s="139">
        <v>0.25</v>
      </c>
      <c r="J1189" s="136">
        <f t="shared" si="38"/>
        <v>0.25927500000000003</v>
      </c>
    </row>
    <row r="1190" spans="1:10" ht="15.75">
      <c r="A1190" s="46">
        <f t="shared" si="37"/>
        <v>1186</v>
      </c>
      <c r="B1190" s="47" t="s">
        <v>204</v>
      </c>
      <c r="C1190" s="34" t="s">
        <v>6415</v>
      </c>
      <c r="D1190" s="34" t="s">
        <v>6416</v>
      </c>
      <c r="E1190" s="34" t="s">
        <v>4258</v>
      </c>
      <c r="F1190" s="34"/>
      <c r="G1190" s="47" t="s">
        <v>64</v>
      </c>
      <c r="H1190" s="48">
        <v>0.40670000000000001</v>
      </c>
      <c r="I1190" s="139">
        <v>0.25</v>
      </c>
      <c r="J1190" s="136">
        <f t="shared" si="38"/>
        <v>0.30502499999999999</v>
      </c>
    </row>
    <row r="1191" spans="1:10" ht="15.75">
      <c r="A1191" s="46">
        <f t="shared" si="37"/>
        <v>1187</v>
      </c>
      <c r="B1191" s="47" t="s">
        <v>204</v>
      </c>
      <c r="C1191" s="34" t="s">
        <v>6417</v>
      </c>
      <c r="D1191" s="34" t="s">
        <v>6418</v>
      </c>
      <c r="E1191" s="34" t="s">
        <v>4258</v>
      </c>
      <c r="F1191" s="34"/>
      <c r="G1191" s="47" t="s">
        <v>64</v>
      </c>
      <c r="H1191" s="48">
        <v>0.21460000000000001</v>
      </c>
      <c r="I1191" s="139">
        <v>0.25</v>
      </c>
      <c r="J1191" s="136">
        <f t="shared" si="38"/>
        <v>0.16095000000000001</v>
      </c>
    </row>
    <row r="1192" spans="1:10" ht="15.75">
      <c r="A1192" s="46">
        <f t="shared" si="37"/>
        <v>1188</v>
      </c>
      <c r="B1192" s="47" t="s">
        <v>204</v>
      </c>
      <c r="C1192" s="34" t="s">
        <v>6419</v>
      </c>
      <c r="D1192" s="34" t="s">
        <v>6420</v>
      </c>
      <c r="E1192" s="34" t="s">
        <v>4258</v>
      </c>
      <c r="F1192" s="34"/>
      <c r="G1192" s="47" t="s">
        <v>64</v>
      </c>
      <c r="H1192" s="48">
        <v>0.64090000000000003</v>
      </c>
      <c r="I1192" s="139">
        <v>0.25</v>
      </c>
      <c r="J1192" s="136">
        <f t="shared" si="38"/>
        <v>0.48067500000000002</v>
      </c>
    </row>
    <row r="1193" spans="1:10" ht="15.75">
      <c r="A1193" s="46">
        <f t="shared" si="37"/>
        <v>1189</v>
      </c>
      <c r="B1193" s="47" t="s">
        <v>204</v>
      </c>
      <c r="C1193" s="34" t="s">
        <v>6421</v>
      </c>
      <c r="D1193" s="34" t="s">
        <v>6422</v>
      </c>
      <c r="E1193" s="34" t="s">
        <v>4258</v>
      </c>
      <c r="F1193" s="34"/>
      <c r="G1193" s="47" t="s">
        <v>64</v>
      </c>
      <c r="H1193" s="48">
        <v>0.33810000000000001</v>
      </c>
      <c r="I1193" s="139">
        <v>0.25</v>
      </c>
      <c r="J1193" s="136">
        <f t="shared" si="38"/>
        <v>0.25357499999999999</v>
      </c>
    </row>
    <row r="1194" spans="1:10" ht="15.75">
      <c r="A1194" s="46">
        <f t="shared" si="37"/>
        <v>1190</v>
      </c>
      <c r="B1194" s="47" t="s">
        <v>204</v>
      </c>
      <c r="C1194" s="34" t="s">
        <v>6423</v>
      </c>
      <c r="D1194" s="34" t="s">
        <v>6424</v>
      </c>
      <c r="E1194" s="34" t="s">
        <v>4258</v>
      </c>
      <c r="F1194" s="34"/>
      <c r="G1194" s="47" t="s">
        <v>64</v>
      </c>
      <c r="H1194" s="48">
        <v>1.4198999999999999</v>
      </c>
      <c r="I1194" s="139">
        <v>0.25</v>
      </c>
      <c r="J1194" s="136">
        <f t="shared" si="38"/>
        <v>1.0649249999999999</v>
      </c>
    </row>
    <row r="1195" spans="1:10" ht="15.75">
      <c r="A1195" s="46">
        <f t="shared" si="37"/>
        <v>1191</v>
      </c>
      <c r="B1195" s="47" t="s">
        <v>204</v>
      </c>
      <c r="C1195" s="34" t="s">
        <v>6425</v>
      </c>
      <c r="D1195" s="34" t="s">
        <v>6426</v>
      </c>
      <c r="E1195" s="34" t="s">
        <v>4258</v>
      </c>
      <c r="F1195" s="34"/>
      <c r="G1195" s="47" t="s">
        <v>64</v>
      </c>
      <c r="H1195" s="48">
        <v>0.51539999999999997</v>
      </c>
      <c r="I1195" s="139">
        <v>0.25</v>
      </c>
      <c r="J1195" s="136">
        <f t="shared" si="38"/>
        <v>0.38654999999999995</v>
      </c>
    </row>
    <row r="1196" spans="1:10" ht="15.75">
      <c r="A1196" s="46">
        <f t="shared" si="37"/>
        <v>1192</v>
      </c>
      <c r="B1196" s="47" t="s">
        <v>204</v>
      </c>
      <c r="C1196" s="34" t="s">
        <v>6427</v>
      </c>
      <c r="D1196" s="34" t="s">
        <v>6428</v>
      </c>
      <c r="E1196" s="34" t="s">
        <v>4258</v>
      </c>
      <c r="F1196" s="34"/>
      <c r="G1196" s="47" t="s">
        <v>64</v>
      </c>
      <c r="H1196" s="48">
        <v>0.60640000000000005</v>
      </c>
      <c r="I1196" s="139">
        <v>0.25</v>
      </c>
      <c r="J1196" s="136">
        <f t="shared" si="38"/>
        <v>0.45480000000000004</v>
      </c>
    </row>
    <row r="1197" spans="1:10" ht="15.75">
      <c r="A1197" s="46">
        <f t="shared" si="37"/>
        <v>1193</v>
      </c>
      <c r="B1197" s="47" t="s">
        <v>204</v>
      </c>
      <c r="C1197" s="34" t="s">
        <v>6429</v>
      </c>
      <c r="D1197" s="34" t="s">
        <v>6430</v>
      </c>
      <c r="E1197" s="34" t="s">
        <v>4258</v>
      </c>
      <c r="F1197" s="34"/>
      <c r="G1197" s="47" t="s">
        <v>64</v>
      </c>
      <c r="H1197" s="48">
        <v>0.31990000000000002</v>
      </c>
      <c r="I1197" s="139">
        <v>0.25</v>
      </c>
      <c r="J1197" s="136">
        <f t="shared" si="38"/>
        <v>0.239925</v>
      </c>
    </row>
    <row r="1198" spans="1:10" ht="15.75">
      <c r="A1198" s="46">
        <f t="shared" si="37"/>
        <v>1194</v>
      </c>
      <c r="B1198" s="47" t="s">
        <v>204</v>
      </c>
      <c r="C1198" s="34" t="s">
        <v>6431</v>
      </c>
      <c r="D1198" s="34" t="s">
        <v>6432</v>
      </c>
      <c r="E1198" s="34" t="s">
        <v>4258</v>
      </c>
      <c r="F1198" s="34"/>
      <c r="G1198" s="47" t="s">
        <v>64</v>
      </c>
      <c r="H1198" s="48">
        <v>0.5202</v>
      </c>
      <c r="I1198" s="139">
        <v>0.25</v>
      </c>
      <c r="J1198" s="136">
        <f t="shared" si="38"/>
        <v>0.39015</v>
      </c>
    </row>
    <row r="1199" spans="1:10" ht="15.75">
      <c r="A1199" s="46">
        <f t="shared" si="37"/>
        <v>1195</v>
      </c>
      <c r="B1199" s="47" t="s">
        <v>204</v>
      </c>
      <c r="C1199" s="34" t="s">
        <v>6433</v>
      </c>
      <c r="D1199" s="34" t="s">
        <v>6434</v>
      </c>
      <c r="E1199" s="34" t="s">
        <v>4258</v>
      </c>
      <c r="F1199" s="34"/>
      <c r="G1199" s="47" t="s">
        <v>64</v>
      </c>
      <c r="H1199" s="48">
        <v>1.6852</v>
      </c>
      <c r="I1199" s="139">
        <v>0.25</v>
      </c>
      <c r="J1199" s="136">
        <f t="shared" si="38"/>
        <v>1.2639</v>
      </c>
    </row>
    <row r="1200" spans="1:10" ht="15.75">
      <c r="A1200" s="46">
        <f t="shared" si="37"/>
        <v>1196</v>
      </c>
      <c r="B1200" s="47" t="s">
        <v>204</v>
      </c>
      <c r="C1200" s="34" t="s">
        <v>6435</v>
      </c>
      <c r="D1200" s="34" t="s">
        <v>6436</v>
      </c>
      <c r="E1200" s="34" t="s">
        <v>4258</v>
      </c>
      <c r="F1200" s="34"/>
      <c r="G1200" s="47" t="s">
        <v>64</v>
      </c>
      <c r="H1200" s="48">
        <v>0.94289999999999996</v>
      </c>
      <c r="I1200" s="139">
        <v>0.25</v>
      </c>
      <c r="J1200" s="136">
        <f t="shared" si="38"/>
        <v>0.707175</v>
      </c>
    </row>
    <row r="1201" spans="1:10" ht="15.75">
      <c r="A1201" s="46">
        <f t="shared" si="37"/>
        <v>1197</v>
      </c>
      <c r="B1201" s="47" t="s">
        <v>204</v>
      </c>
      <c r="C1201" s="34" t="s">
        <v>6437</v>
      </c>
      <c r="D1201" s="34" t="s">
        <v>6438</v>
      </c>
      <c r="E1201" s="34" t="s">
        <v>4258</v>
      </c>
      <c r="F1201" s="34"/>
      <c r="G1201" s="47" t="s">
        <v>64</v>
      </c>
      <c r="H1201" s="48">
        <v>0.58520000000000005</v>
      </c>
      <c r="I1201" s="139">
        <v>0.25</v>
      </c>
      <c r="J1201" s="136">
        <f t="shared" si="38"/>
        <v>0.43890000000000007</v>
      </c>
    </row>
    <row r="1202" spans="1:10" ht="15.75">
      <c r="A1202" s="46">
        <f t="shared" si="37"/>
        <v>1198</v>
      </c>
      <c r="B1202" s="47" t="s">
        <v>204</v>
      </c>
      <c r="C1202" s="34" t="s">
        <v>6439</v>
      </c>
      <c r="D1202" s="34" t="s">
        <v>6440</v>
      </c>
      <c r="E1202" s="34" t="s">
        <v>4258</v>
      </c>
      <c r="F1202" s="34"/>
      <c r="G1202" s="47" t="s">
        <v>64</v>
      </c>
      <c r="H1202" s="48">
        <v>3.484</v>
      </c>
      <c r="I1202" s="139">
        <v>0.25</v>
      </c>
      <c r="J1202" s="136">
        <f t="shared" si="38"/>
        <v>2.613</v>
      </c>
    </row>
    <row r="1203" spans="1:10" ht="15.75">
      <c r="A1203" s="46">
        <f t="shared" si="37"/>
        <v>1199</v>
      </c>
      <c r="B1203" s="47" t="s">
        <v>204</v>
      </c>
      <c r="C1203" s="34" t="s">
        <v>6441</v>
      </c>
      <c r="D1203" s="34" t="s">
        <v>6442</v>
      </c>
      <c r="E1203" s="34" t="s">
        <v>4258</v>
      </c>
      <c r="F1203" s="34"/>
      <c r="G1203" s="47" t="s">
        <v>64</v>
      </c>
      <c r="H1203" s="48">
        <v>2.4655</v>
      </c>
      <c r="I1203" s="139">
        <v>0.25</v>
      </c>
      <c r="J1203" s="136">
        <f t="shared" si="38"/>
        <v>1.8491249999999999</v>
      </c>
    </row>
    <row r="1204" spans="1:10" ht="15.75">
      <c r="A1204" s="46">
        <f t="shared" si="37"/>
        <v>1200</v>
      </c>
      <c r="B1204" s="47" t="s">
        <v>204</v>
      </c>
      <c r="C1204" s="34" t="s">
        <v>6443</v>
      </c>
      <c r="D1204" s="34" t="s">
        <v>6442</v>
      </c>
      <c r="E1204" s="34" t="s">
        <v>4258</v>
      </c>
      <c r="F1204" s="34"/>
      <c r="G1204" s="47" t="s">
        <v>64</v>
      </c>
      <c r="H1204" s="48">
        <v>3.3106</v>
      </c>
      <c r="I1204" s="139">
        <v>0.25</v>
      </c>
      <c r="J1204" s="136">
        <f t="shared" si="38"/>
        <v>2.4829499999999998</v>
      </c>
    </row>
    <row r="1205" spans="1:10" ht="15.75">
      <c r="A1205" s="46">
        <f t="shared" si="37"/>
        <v>1201</v>
      </c>
      <c r="B1205" s="47" t="s">
        <v>204</v>
      </c>
      <c r="C1205" s="34" t="s">
        <v>6444</v>
      </c>
      <c r="D1205" s="34" t="s">
        <v>6445</v>
      </c>
      <c r="E1205" s="34" t="s">
        <v>4258</v>
      </c>
      <c r="F1205" s="34"/>
      <c r="G1205" s="47" t="s">
        <v>64</v>
      </c>
      <c r="H1205" s="48">
        <v>1.5173000000000001</v>
      </c>
      <c r="I1205" s="139">
        <v>0.25</v>
      </c>
      <c r="J1205" s="136">
        <f t="shared" si="38"/>
        <v>1.137975</v>
      </c>
    </row>
    <row r="1206" spans="1:10" ht="15.75">
      <c r="A1206" s="46">
        <f t="shared" si="37"/>
        <v>1202</v>
      </c>
      <c r="B1206" s="47" t="s">
        <v>204</v>
      </c>
      <c r="C1206" s="34" t="s">
        <v>6446</v>
      </c>
      <c r="D1206" s="34" t="s">
        <v>6445</v>
      </c>
      <c r="E1206" s="34" t="s">
        <v>4258</v>
      </c>
      <c r="F1206" s="34"/>
      <c r="G1206" s="47" t="s">
        <v>64</v>
      </c>
      <c r="H1206" s="48">
        <v>1.734</v>
      </c>
      <c r="I1206" s="139">
        <v>0.25</v>
      </c>
      <c r="J1206" s="136">
        <f t="shared" si="38"/>
        <v>1.3005</v>
      </c>
    </row>
    <row r="1207" spans="1:10" ht="15.75">
      <c r="A1207" s="46">
        <f t="shared" si="37"/>
        <v>1203</v>
      </c>
      <c r="B1207" s="47" t="s">
        <v>204</v>
      </c>
      <c r="C1207" s="34" t="s">
        <v>6447</v>
      </c>
      <c r="D1207" s="34" t="s">
        <v>6448</v>
      </c>
      <c r="E1207" s="34" t="s">
        <v>4258</v>
      </c>
      <c r="F1207" s="34"/>
      <c r="G1207" s="47" t="s">
        <v>64</v>
      </c>
      <c r="H1207" s="48">
        <v>1.3654999999999999</v>
      </c>
      <c r="I1207" s="139">
        <v>0.25</v>
      </c>
      <c r="J1207" s="136">
        <f t="shared" si="38"/>
        <v>1.024125</v>
      </c>
    </row>
    <row r="1208" spans="1:10" ht="15.75">
      <c r="A1208" s="46">
        <f t="shared" si="37"/>
        <v>1204</v>
      </c>
      <c r="B1208" s="47" t="s">
        <v>204</v>
      </c>
      <c r="C1208" s="34" t="s">
        <v>6449</v>
      </c>
      <c r="D1208" s="34" t="s">
        <v>6448</v>
      </c>
      <c r="E1208" s="34" t="s">
        <v>4258</v>
      </c>
      <c r="F1208" s="34"/>
      <c r="G1208" s="47" t="s">
        <v>64</v>
      </c>
      <c r="H1208" s="48">
        <v>1.5606</v>
      </c>
      <c r="I1208" s="139">
        <v>0.25</v>
      </c>
      <c r="J1208" s="136">
        <f t="shared" si="38"/>
        <v>1.17045</v>
      </c>
    </row>
    <row r="1209" spans="1:10" ht="15.75">
      <c r="A1209" s="46">
        <f t="shared" si="37"/>
        <v>1205</v>
      </c>
      <c r="B1209" s="47" t="s">
        <v>204</v>
      </c>
      <c r="C1209" s="34" t="s">
        <v>6450</v>
      </c>
      <c r="D1209" s="34" t="s">
        <v>6451</v>
      </c>
      <c r="E1209" s="34" t="s">
        <v>4258</v>
      </c>
      <c r="F1209" s="34"/>
      <c r="G1209" s="47" t="s">
        <v>64</v>
      </c>
      <c r="H1209" s="48">
        <v>5.0012999999999996</v>
      </c>
      <c r="I1209" s="139">
        <v>0.25</v>
      </c>
      <c r="J1209" s="136">
        <f t="shared" si="38"/>
        <v>3.7509749999999995</v>
      </c>
    </row>
    <row r="1210" spans="1:10" ht="15.75">
      <c r="A1210" s="46">
        <f t="shared" si="37"/>
        <v>1206</v>
      </c>
      <c r="B1210" s="47" t="s">
        <v>204</v>
      </c>
      <c r="C1210" s="34" t="s">
        <v>6452</v>
      </c>
      <c r="D1210" s="34" t="s">
        <v>6453</v>
      </c>
      <c r="E1210" s="34" t="s">
        <v>4258</v>
      </c>
      <c r="F1210" s="34"/>
      <c r="G1210" s="47" t="s">
        <v>64</v>
      </c>
      <c r="H1210" s="48">
        <v>4.6760999999999999</v>
      </c>
      <c r="I1210" s="139">
        <v>0.25</v>
      </c>
      <c r="J1210" s="136">
        <f t="shared" si="38"/>
        <v>3.5070749999999999</v>
      </c>
    </row>
    <row r="1211" spans="1:10" ht="15.75">
      <c r="A1211" s="46">
        <f t="shared" si="37"/>
        <v>1207</v>
      </c>
      <c r="B1211" s="47" t="s">
        <v>204</v>
      </c>
      <c r="C1211" s="34" t="s">
        <v>6454</v>
      </c>
      <c r="D1211" s="34" t="s">
        <v>6455</v>
      </c>
      <c r="E1211" s="34" t="s">
        <v>4258</v>
      </c>
      <c r="F1211" s="34"/>
      <c r="G1211" s="47" t="s">
        <v>64</v>
      </c>
      <c r="H1211" s="48">
        <v>5.5462999999999996</v>
      </c>
      <c r="I1211" s="139">
        <v>0.25</v>
      </c>
      <c r="J1211" s="136">
        <f t="shared" si="38"/>
        <v>4.1597249999999999</v>
      </c>
    </row>
    <row r="1212" spans="1:10" ht="15.75">
      <c r="A1212" s="46">
        <f t="shared" si="37"/>
        <v>1208</v>
      </c>
      <c r="B1212" s="47" t="s">
        <v>204</v>
      </c>
      <c r="C1212" s="34" t="s">
        <v>6456</v>
      </c>
      <c r="D1212" s="34" t="s">
        <v>6457</v>
      </c>
      <c r="E1212" s="34" t="s">
        <v>4258</v>
      </c>
      <c r="F1212" s="34"/>
      <c r="G1212" s="47" t="s">
        <v>64</v>
      </c>
      <c r="H1212" s="48">
        <v>3.2513000000000001</v>
      </c>
      <c r="I1212" s="139">
        <v>0.25</v>
      </c>
      <c r="J1212" s="136">
        <f t="shared" si="38"/>
        <v>2.4384749999999999</v>
      </c>
    </row>
    <row r="1213" spans="1:10" ht="15.75">
      <c r="A1213" s="46">
        <f t="shared" si="37"/>
        <v>1209</v>
      </c>
      <c r="B1213" s="47" t="s">
        <v>204</v>
      </c>
      <c r="C1213" s="34" t="s">
        <v>6458</v>
      </c>
      <c r="D1213" s="34" t="s">
        <v>6459</v>
      </c>
      <c r="E1213" s="34" t="s">
        <v>4258</v>
      </c>
      <c r="F1213" s="34"/>
      <c r="G1213" s="47" t="s">
        <v>64</v>
      </c>
      <c r="H1213" s="48">
        <v>2.9260999999999999</v>
      </c>
      <c r="I1213" s="139">
        <v>0.25</v>
      </c>
      <c r="J1213" s="136">
        <f t="shared" si="38"/>
        <v>2.1945749999999999</v>
      </c>
    </row>
    <row r="1214" spans="1:10" ht="15.75">
      <c r="A1214" s="46">
        <f t="shared" si="37"/>
        <v>1210</v>
      </c>
      <c r="B1214" s="47" t="s">
        <v>204</v>
      </c>
      <c r="C1214" s="34" t="s">
        <v>6460</v>
      </c>
      <c r="D1214" s="34" t="s">
        <v>6461</v>
      </c>
      <c r="E1214" s="34" t="s">
        <v>4258</v>
      </c>
      <c r="F1214" s="34"/>
      <c r="G1214" s="47" t="s">
        <v>64</v>
      </c>
      <c r="H1214" s="48">
        <v>4.8712</v>
      </c>
      <c r="I1214" s="139">
        <v>0.25</v>
      </c>
      <c r="J1214" s="136">
        <f t="shared" si="38"/>
        <v>3.6534</v>
      </c>
    </row>
    <row r="1215" spans="1:10" ht="15.75">
      <c r="A1215" s="46">
        <f t="shared" si="37"/>
        <v>1211</v>
      </c>
      <c r="B1215" s="47" t="s">
        <v>204</v>
      </c>
      <c r="C1215" s="34" t="s">
        <v>6462</v>
      </c>
      <c r="D1215" s="34" t="s">
        <v>6463</v>
      </c>
      <c r="E1215" s="34" t="s">
        <v>4258</v>
      </c>
      <c r="F1215" s="34"/>
      <c r="G1215" s="47" t="s">
        <v>64</v>
      </c>
      <c r="H1215" s="48">
        <v>4.5590999999999999</v>
      </c>
      <c r="I1215" s="139">
        <v>0.25</v>
      </c>
      <c r="J1215" s="136">
        <f t="shared" si="38"/>
        <v>3.4193249999999997</v>
      </c>
    </row>
    <row r="1216" spans="1:10" ht="15.75">
      <c r="A1216" s="46">
        <f t="shared" si="37"/>
        <v>1212</v>
      </c>
      <c r="B1216" s="47" t="s">
        <v>204</v>
      </c>
      <c r="C1216" s="34" t="s">
        <v>6464</v>
      </c>
      <c r="D1216" s="34" t="s">
        <v>6465</v>
      </c>
      <c r="E1216" s="34" t="s">
        <v>4258</v>
      </c>
      <c r="F1216" s="34"/>
      <c r="G1216" s="47" t="s">
        <v>64</v>
      </c>
      <c r="H1216" s="48">
        <v>4.5256999999999996</v>
      </c>
      <c r="I1216" s="139">
        <v>0.25</v>
      </c>
      <c r="J1216" s="136">
        <f t="shared" si="38"/>
        <v>3.3942749999999995</v>
      </c>
    </row>
    <row r="1217" spans="1:10" ht="15.75">
      <c r="A1217" s="46">
        <f t="shared" si="37"/>
        <v>1213</v>
      </c>
      <c r="B1217" s="47" t="s">
        <v>204</v>
      </c>
      <c r="C1217" s="34" t="s">
        <v>6466</v>
      </c>
      <c r="D1217" s="34" t="s">
        <v>6467</v>
      </c>
      <c r="E1217" s="34" t="s">
        <v>4258</v>
      </c>
      <c r="F1217" s="34"/>
      <c r="G1217" s="47" t="s">
        <v>64</v>
      </c>
      <c r="H1217" s="48">
        <v>5.3243999999999998</v>
      </c>
      <c r="I1217" s="139">
        <v>0.25</v>
      </c>
      <c r="J1217" s="136">
        <f t="shared" si="38"/>
        <v>3.9932999999999996</v>
      </c>
    </row>
    <row r="1218" spans="1:10" ht="15.75">
      <c r="A1218" s="46">
        <f t="shared" si="37"/>
        <v>1214</v>
      </c>
      <c r="B1218" s="47" t="s">
        <v>204</v>
      </c>
      <c r="C1218" s="34" t="s">
        <v>6468</v>
      </c>
      <c r="D1218" s="34" t="s">
        <v>6469</v>
      </c>
      <c r="E1218" s="34" t="s">
        <v>4258</v>
      </c>
      <c r="F1218" s="34"/>
      <c r="G1218" s="47" t="s">
        <v>64</v>
      </c>
      <c r="H1218" s="48">
        <v>3.1212</v>
      </c>
      <c r="I1218" s="139">
        <v>0.25</v>
      </c>
      <c r="J1218" s="136">
        <f t="shared" si="38"/>
        <v>2.3409</v>
      </c>
    </row>
    <row r="1219" spans="1:10" ht="15.75">
      <c r="A1219" s="46">
        <f t="shared" si="37"/>
        <v>1215</v>
      </c>
      <c r="B1219" s="47" t="s">
        <v>204</v>
      </c>
      <c r="C1219" s="34" t="s">
        <v>6470</v>
      </c>
      <c r="D1219" s="34" t="s">
        <v>6471</v>
      </c>
      <c r="E1219" s="34" t="s">
        <v>4258</v>
      </c>
      <c r="F1219" s="34"/>
      <c r="G1219" s="47" t="s">
        <v>64</v>
      </c>
      <c r="H1219" s="48">
        <v>6.952</v>
      </c>
      <c r="I1219" s="139">
        <v>0.25</v>
      </c>
      <c r="J1219" s="136">
        <f t="shared" si="38"/>
        <v>5.2140000000000004</v>
      </c>
    </row>
    <row r="1220" spans="1:10" ht="15.75">
      <c r="A1220" s="46">
        <f t="shared" si="37"/>
        <v>1216</v>
      </c>
      <c r="B1220" s="47" t="s">
        <v>204</v>
      </c>
      <c r="C1220" s="34" t="s">
        <v>6472</v>
      </c>
      <c r="D1220" s="34" t="s">
        <v>6473</v>
      </c>
      <c r="E1220" s="34" t="s">
        <v>4258</v>
      </c>
      <c r="F1220" s="34"/>
      <c r="G1220" s="47" t="s">
        <v>64</v>
      </c>
      <c r="H1220" s="48">
        <v>6.4318</v>
      </c>
      <c r="I1220" s="139">
        <v>0.25</v>
      </c>
      <c r="J1220" s="136">
        <f t="shared" si="38"/>
        <v>4.8238500000000002</v>
      </c>
    </row>
    <row r="1221" spans="1:10" ht="15.75">
      <c r="A1221" s="46">
        <f t="shared" si="37"/>
        <v>1217</v>
      </c>
      <c r="B1221" s="47" t="s">
        <v>204</v>
      </c>
      <c r="C1221" s="34" t="s">
        <v>6474</v>
      </c>
      <c r="D1221" s="34" t="s">
        <v>6475</v>
      </c>
      <c r="E1221" s="34" t="s">
        <v>4258</v>
      </c>
      <c r="F1221" s="34"/>
      <c r="G1221" s="47" t="s">
        <v>64</v>
      </c>
      <c r="H1221" s="48">
        <v>7.5429000000000004</v>
      </c>
      <c r="I1221" s="139">
        <v>0.25</v>
      </c>
      <c r="J1221" s="136">
        <f t="shared" si="38"/>
        <v>5.6571750000000005</v>
      </c>
    </row>
    <row r="1222" spans="1:10" ht="15.75">
      <c r="A1222" s="46">
        <f t="shared" si="37"/>
        <v>1218</v>
      </c>
      <c r="B1222" s="47" t="s">
        <v>204</v>
      </c>
      <c r="C1222" s="34" t="s">
        <v>6476</v>
      </c>
      <c r="D1222" s="34" t="s">
        <v>6477</v>
      </c>
      <c r="E1222" s="34" t="s">
        <v>4258</v>
      </c>
      <c r="F1222" s="34"/>
      <c r="G1222" s="47" t="s">
        <v>64</v>
      </c>
      <c r="H1222" s="48">
        <v>8.8740000000000006</v>
      </c>
      <c r="I1222" s="139">
        <v>0.25</v>
      </c>
      <c r="J1222" s="136">
        <f t="shared" si="38"/>
        <v>6.6555</v>
      </c>
    </row>
    <row r="1223" spans="1:10" ht="15.75">
      <c r="A1223" s="46">
        <f t="shared" ref="A1223:A1286" si="39">A1222+1</f>
        <v>1219</v>
      </c>
      <c r="B1223" s="47" t="s">
        <v>204</v>
      </c>
      <c r="C1223" s="34" t="s">
        <v>6478</v>
      </c>
      <c r="D1223" s="34" t="s">
        <v>6479</v>
      </c>
      <c r="E1223" s="34" t="s">
        <v>4258</v>
      </c>
      <c r="F1223" s="34"/>
      <c r="G1223" s="47" t="s">
        <v>64</v>
      </c>
      <c r="H1223" s="48">
        <v>5.202</v>
      </c>
      <c r="I1223" s="139">
        <v>0.25</v>
      </c>
      <c r="J1223" s="136">
        <f t="shared" si="38"/>
        <v>3.9015</v>
      </c>
    </row>
    <row r="1224" spans="1:10" ht="15.75">
      <c r="A1224" s="46">
        <f t="shared" si="39"/>
        <v>1220</v>
      </c>
      <c r="B1224" s="47" t="s">
        <v>204</v>
      </c>
      <c r="C1224" s="34" t="s">
        <v>6480</v>
      </c>
      <c r="D1224" s="34" t="s">
        <v>6481</v>
      </c>
      <c r="E1224" s="34" t="s">
        <v>4258</v>
      </c>
      <c r="F1224" s="34"/>
      <c r="G1224" s="47" t="s">
        <v>64</v>
      </c>
      <c r="H1224" s="48">
        <v>8.6859999999999999</v>
      </c>
      <c r="I1224" s="139">
        <v>0.25</v>
      </c>
      <c r="J1224" s="136">
        <f t="shared" si="38"/>
        <v>6.5145</v>
      </c>
    </row>
    <row r="1225" spans="1:10" ht="15.75">
      <c r="A1225" s="46">
        <f t="shared" si="39"/>
        <v>1221</v>
      </c>
      <c r="B1225" s="47" t="s">
        <v>204</v>
      </c>
      <c r="C1225" s="34" t="s">
        <v>6482</v>
      </c>
      <c r="D1225" s="34" t="s">
        <v>6483</v>
      </c>
      <c r="E1225" s="34" t="s">
        <v>4258</v>
      </c>
      <c r="F1225" s="34"/>
      <c r="G1225" s="47" t="s">
        <v>64</v>
      </c>
      <c r="H1225" s="48">
        <v>7.9923999999999999</v>
      </c>
      <c r="I1225" s="139">
        <v>0.25</v>
      </c>
      <c r="J1225" s="136">
        <f t="shared" si="38"/>
        <v>5.9943</v>
      </c>
    </row>
    <row r="1226" spans="1:10" ht="15.75">
      <c r="A1226" s="46">
        <f t="shared" si="39"/>
        <v>1222</v>
      </c>
      <c r="B1226" s="47" t="s">
        <v>204</v>
      </c>
      <c r="C1226" s="34" t="s">
        <v>6484</v>
      </c>
      <c r="D1226" s="34" t="s">
        <v>6485</v>
      </c>
      <c r="E1226" s="34" t="s">
        <v>4258</v>
      </c>
      <c r="F1226" s="34"/>
      <c r="G1226" s="47" t="s">
        <v>64</v>
      </c>
      <c r="H1226" s="48">
        <v>10.0572</v>
      </c>
      <c r="I1226" s="139">
        <v>0.25</v>
      </c>
      <c r="J1226" s="136">
        <f t="shared" si="38"/>
        <v>7.5428999999999995</v>
      </c>
    </row>
    <row r="1227" spans="1:10" ht="15.75">
      <c r="A1227" s="46">
        <f t="shared" si="39"/>
        <v>1223</v>
      </c>
      <c r="B1227" s="47" t="s">
        <v>204</v>
      </c>
      <c r="C1227" s="34" t="s">
        <v>6486</v>
      </c>
      <c r="D1227" s="34" t="s">
        <v>6487</v>
      </c>
      <c r="E1227" s="34" t="s">
        <v>4258</v>
      </c>
      <c r="F1227" s="34"/>
      <c r="G1227" s="47" t="s">
        <v>64</v>
      </c>
      <c r="H1227" s="48">
        <v>11.832000000000001</v>
      </c>
      <c r="I1227" s="139">
        <v>0.25</v>
      </c>
      <c r="J1227" s="136">
        <f t="shared" si="38"/>
        <v>8.8740000000000006</v>
      </c>
    </row>
    <row r="1228" spans="1:10" ht="15.75">
      <c r="A1228" s="46">
        <f t="shared" si="39"/>
        <v>1224</v>
      </c>
      <c r="B1228" s="47" t="s">
        <v>204</v>
      </c>
      <c r="C1228" s="34" t="s">
        <v>6488</v>
      </c>
      <c r="D1228" s="34" t="s">
        <v>6489</v>
      </c>
      <c r="E1228" s="34" t="s">
        <v>4258</v>
      </c>
      <c r="F1228" s="34"/>
      <c r="G1228" s="47" t="s">
        <v>64</v>
      </c>
      <c r="H1228" s="48">
        <v>6.9359999999999999</v>
      </c>
      <c r="I1228" s="139">
        <v>0.25</v>
      </c>
      <c r="J1228" s="136">
        <f t="shared" si="38"/>
        <v>5.202</v>
      </c>
    </row>
    <row r="1229" spans="1:10" ht="15.75">
      <c r="A1229" s="46">
        <f t="shared" si="39"/>
        <v>1225</v>
      </c>
      <c r="B1229" s="47" t="s">
        <v>204</v>
      </c>
      <c r="C1229" s="34" t="s">
        <v>6490</v>
      </c>
      <c r="D1229" s="34" t="s">
        <v>6491</v>
      </c>
      <c r="E1229" s="34" t="s">
        <v>4258</v>
      </c>
      <c r="F1229" s="34"/>
      <c r="G1229" s="47" t="s">
        <v>64</v>
      </c>
      <c r="H1229" s="48">
        <v>6.2423999999999999</v>
      </c>
      <c r="I1229" s="139">
        <v>0.25</v>
      </c>
      <c r="J1229" s="136">
        <f t="shared" si="38"/>
        <v>4.6818</v>
      </c>
    </row>
    <row r="1230" spans="1:10" ht="15.75">
      <c r="A1230" s="46">
        <f t="shared" si="39"/>
        <v>1226</v>
      </c>
      <c r="B1230" s="47" t="s">
        <v>204</v>
      </c>
      <c r="C1230" s="34" t="s">
        <v>6492</v>
      </c>
      <c r="D1230" s="34" t="s">
        <v>6493</v>
      </c>
      <c r="E1230" s="34" t="s">
        <v>4258</v>
      </c>
      <c r="F1230" s="34"/>
      <c r="G1230" s="47" t="s">
        <v>64</v>
      </c>
      <c r="H1230" s="48">
        <v>11.1136</v>
      </c>
      <c r="I1230" s="139">
        <v>0.25</v>
      </c>
      <c r="J1230" s="136">
        <f t="shared" si="38"/>
        <v>8.3352000000000004</v>
      </c>
    </row>
    <row r="1231" spans="1:10" ht="15.75">
      <c r="A1231" s="46">
        <f t="shared" si="39"/>
        <v>1227</v>
      </c>
      <c r="B1231" s="47" t="s">
        <v>204</v>
      </c>
      <c r="C1231" s="34" t="s">
        <v>6494</v>
      </c>
      <c r="D1231" s="34" t="s">
        <v>6495</v>
      </c>
      <c r="E1231" s="34" t="s">
        <v>4258</v>
      </c>
      <c r="F1231" s="34"/>
      <c r="G1231" s="47" t="s">
        <v>64</v>
      </c>
      <c r="H1231" s="48">
        <v>10.177199999999999</v>
      </c>
      <c r="I1231" s="139">
        <v>0.25</v>
      </c>
      <c r="J1231" s="136">
        <f t="shared" si="38"/>
        <v>7.6328999999999994</v>
      </c>
    </row>
    <row r="1232" spans="1:10" ht="15.75">
      <c r="A1232" s="46">
        <f t="shared" si="39"/>
        <v>1228</v>
      </c>
      <c r="B1232" s="47" t="s">
        <v>204</v>
      </c>
      <c r="C1232" s="34" t="s">
        <v>6496</v>
      </c>
      <c r="D1232" s="34" t="s">
        <v>6497</v>
      </c>
      <c r="E1232" s="34" t="s">
        <v>4258</v>
      </c>
      <c r="F1232" s="34"/>
      <c r="G1232" s="47" t="s">
        <v>64</v>
      </c>
      <c r="H1232" s="48">
        <v>13.577199999999999</v>
      </c>
      <c r="I1232" s="139">
        <v>0.25</v>
      </c>
      <c r="J1232" s="136">
        <f t="shared" si="38"/>
        <v>10.1829</v>
      </c>
    </row>
    <row r="1233" spans="1:10" ht="15.75">
      <c r="A1233" s="46">
        <f t="shared" si="39"/>
        <v>1229</v>
      </c>
      <c r="B1233" s="47" t="s">
        <v>204</v>
      </c>
      <c r="C1233" s="34" t="s">
        <v>6498</v>
      </c>
      <c r="D1233" s="34" t="s">
        <v>6499</v>
      </c>
      <c r="E1233" s="34" t="s">
        <v>4258</v>
      </c>
      <c r="F1233" s="34"/>
      <c r="G1233" s="47" t="s">
        <v>64</v>
      </c>
      <c r="H1233" s="48">
        <v>15.9732</v>
      </c>
      <c r="I1233" s="139">
        <v>0.25</v>
      </c>
      <c r="J1233" s="136">
        <f t="shared" si="38"/>
        <v>11.979900000000001</v>
      </c>
    </row>
    <row r="1234" spans="1:10" ht="15.75">
      <c r="A1234" s="46">
        <f t="shared" si="39"/>
        <v>1230</v>
      </c>
      <c r="B1234" s="47" t="s">
        <v>204</v>
      </c>
      <c r="C1234" s="34" t="s">
        <v>6500</v>
      </c>
      <c r="D1234" s="34" t="s">
        <v>6501</v>
      </c>
      <c r="E1234" s="34" t="s">
        <v>4258</v>
      </c>
      <c r="F1234" s="34"/>
      <c r="G1234" s="47" t="s">
        <v>64</v>
      </c>
      <c r="H1234" s="48">
        <v>9.3635999999999999</v>
      </c>
      <c r="I1234" s="139">
        <v>0.25</v>
      </c>
      <c r="J1234" s="136">
        <f t="shared" ref="J1234:J1297" si="40">H1234*(1-I1234)</f>
        <v>7.0227000000000004</v>
      </c>
    </row>
    <row r="1235" spans="1:10" ht="15.75">
      <c r="A1235" s="46">
        <f t="shared" si="39"/>
        <v>1231</v>
      </c>
      <c r="B1235" s="47" t="s">
        <v>204</v>
      </c>
      <c r="C1235" s="34" t="s">
        <v>6502</v>
      </c>
      <c r="D1235" s="34" t="s">
        <v>6503</v>
      </c>
      <c r="E1235" s="34" t="s">
        <v>4258</v>
      </c>
      <c r="F1235" s="34"/>
      <c r="G1235" s="47" t="s">
        <v>64</v>
      </c>
      <c r="H1235" s="48">
        <v>8.4271999999999991</v>
      </c>
      <c r="I1235" s="139">
        <v>0.25</v>
      </c>
      <c r="J1235" s="136">
        <f t="shared" si="40"/>
        <v>6.3203999999999994</v>
      </c>
    </row>
    <row r="1236" spans="1:10" ht="15.75">
      <c r="A1236" s="46">
        <f t="shared" si="39"/>
        <v>1232</v>
      </c>
      <c r="B1236" s="47" t="s">
        <v>204</v>
      </c>
      <c r="C1236" s="34" t="s">
        <v>6504</v>
      </c>
      <c r="D1236" s="34" t="s">
        <v>6505</v>
      </c>
      <c r="E1236" s="34" t="s">
        <v>4258</v>
      </c>
      <c r="F1236" s="34"/>
      <c r="G1236" s="47" t="s">
        <v>64</v>
      </c>
      <c r="H1236" s="48">
        <v>1.2766999999999999</v>
      </c>
      <c r="I1236" s="139">
        <v>0.25</v>
      </c>
      <c r="J1236" s="136">
        <f t="shared" si="40"/>
        <v>0.95752499999999996</v>
      </c>
    </row>
    <row r="1237" spans="1:10" ht="15.75">
      <c r="A1237" s="46">
        <f t="shared" si="39"/>
        <v>1233</v>
      </c>
      <c r="B1237" s="47" t="s">
        <v>204</v>
      </c>
      <c r="C1237" s="34" t="s">
        <v>6506</v>
      </c>
      <c r="D1237" s="34" t="s">
        <v>6507</v>
      </c>
      <c r="E1237" s="34" t="s">
        <v>4258</v>
      </c>
      <c r="F1237" s="34"/>
      <c r="G1237" s="47" t="s">
        <v>64</v>
      </c>
      <c r="H1237" s="48">
        <v>1.3642000000000001</v>
      </c>
      <c r="I1237" s="139">
        <v>0.25</v>
      </c>
      <c r="J1237" s="136">
        <f t="shared" si="40"/>
        <v>1.02315</v>
      </c>
    </row>
    <row r="1238" spans="1:10" ht="15.75">
      <c r="A1238" s="46">
        <f t="shared" si="39"/>
        <v>1234</v>
      </c>
      <c r="B1238" s="47" t="s">
        <v>204</v>
      </c>
      <c r="C1238" s="34" t="s">
        <v>6508</v>
      </c>
      <c r="D1238" s="34" t="s">
        <v>6509</v>
      </c>
      <c r="E1238" s="34" t="s">
        <v>4258</v>
      </c>
      <c r="F1238" s="34"/>
      <c r="G1238" s="47" t="s">
        <v>64</v>
      </c>
      <c r="H1238" s="48">
        <v>1.2216</v>
      </c>
      <c r="I1238" s="139">
        <v>0.25</v>
      </c>
      <c r="J1238" s="136">
        <f t="shared" si="40"/>
        <v>0.91620000000000001</v>
      </c>
    </row>
    <row r="1239" spans="1:10" ht="15.75">
      <c r="A1239" s="46">
        <f t="shared" si="39"/>
        <v>1235</v>
      </c>
      <c r="B1239" s="47" t="s">
        <v>204</v>
      </c>
      <c r="C1239" s="34" t="s">
        <v>6510</v>
      </c>
      <c r="D1239" s="34" t="s">
        <v>6511</v>
      </c>
      <c r="E1239" s="34" t="s">
        <v>4258</v>
      </c>
      <c r="F1239" s="34"/>
      <c r="G1239" s="47" t="s">
        <v>64</v>
      </c>
      <c r="H1239" s="48">
        <v>1.7717000000000001</v>
      </c>
      <c r="I1239" s="139">
        <v>0.25</v>
      </c>
      <c r="J1239" s="136">
        <f t="shared" si="40"/>
        <v>1.328775</v>
      </c>
    </row>
    <row r="1240" spans="1:10" ht="15.75">
      <c r="A1240" s="46">
        <f t="shared" si="39"/>
        <v>1236</v>
      </c>
      <c r="B1240" s="47" t="s">
        <v>204</v>
      </c>
      <c r="C1240" s="34" t="s">
        <v>6512</v>
      </c>
      <c r="D1240" s="34" t="s">
        <v>6513</v>
      </c>
      <c r="E1240" s="34" t="s">
        <v>4258</v>
      </c>
      <c r="F1240" s="34"/>
      <c r="G1240" s="47" t="s">
        <v>64</v>
      </c>
      <c r="H1240" s="48">
        <v>2.3115999999999999</v>
      </c>
      <c r="I1240" s="139">
        <v>0.25</v>
      </c>
      <c r="J1240" s="136">
        <f t="shared" si="40"/>
        <v>1.7336999999999998</v>
      </c>
    </row>
    <row r="1241" spans="1:10" ht="15.75">
      <c r="A1241" s="46">
        <f t="shared" si="39"/>
        <v>1237</v>
      </c>
      <c r="B1241" s="47" t="s">
        <v>204</v>
      </c>
      <c r="C1241" s="34" t="s">
        <v>6514</v>
      </c>
      <c r="D1241" s="34" t="s">
        <v>6515</v>
      </c>
      <c r="E1241" s="34" t="s">
        <v>4258</v>
      </c>
      <c r="F1241" s="34"/>
      <c r="G1241" s="47" t="s">
        <v>64</v>
      </c>
      <c r="H1241" s="48">
        <v>2.8896000000000002</v>
      </c>
      <c r="I1241" s="139">
        <v>0.25</v>
      </c>
      <c r="J1241" s="136">
        <f t="shared" si="40"/>
        <v>2.1672000000000002</v>
      </c>
    </row>
    <row r="1242" spans="1:10" ht="15.75">
      <c r="A1242" s="46">
        <f t="shared" si="39"/>
        <v>1238</v>
      </c>
      <c r="B1242" s="47" t="s">
        <v>204</v>
      </c>
      <c r="C1242" s="34" t="s">
        <v>6516</v>
      </c>
      <c r="D1242" s="34" t="s">
        <v>6517</v>
      </c>
      <c r="E1242" s="34" t="s">
        <v>4258</v>
      </c>
      <c r="F1242" s="34"/>
      <c r="G1242" s="47" t="s">
        <v>64</v>
      </c>
      <c r="H1242" s="48">
        <v>3.66</v>
      </c>
      <c r="I1242" s="139">
        <v>0.25</v>
      </c>
      <c r="J1242" s="136">
        <f t="shared" si="40"/>
        <v>2.7450000000000001</v>
      </c>
    </row>
    <row r="1243" spans="1:10" ht="15.75">
      <c r="A1243" s="46">
        <f t="shared" si="39"/>
        <v>1239</v>
      </c>
      <c r="B1243" s="47" t="s">
        <v>204</v>
      </c>
      <c r="C1243" s="34" t="s">
        <v>6518</v>
      </c>
      <c r="D1243" s="34" t="s">
        <v>6519</v>
      </c>
      <c r="E1243" s="34" t="s">
        <v>4258</v>
      </c>
      <c r="F1243" s="34"/>
      <c r="G1243" s="47" t="s">
        <v>64</v>
      </c>
      <c r="H1243" s="48">
        <v>4.8159000000000001</v>
      </c>
      <c r="I1243" s="139">
        <v>0.25</v>
      </c>
      <c r="J1243" s="136">
        <f t="shared" si="40"/>
        <v>3.6119250000000003</v>
      </c>
    </row>
    <row r="1244" spans="1:10" ht="15.75">
      <c r="A1244" s="46">
        <f t="shared" si="39"/>
        <v>1240</v>
      </c>
      <c r="B1244" s="47" t="s">
        <v>204</v>
      </c>
      <c r="C1244" s="34" t="s">
        <v>6520</v>
      </c>
      <c r="D1244" s="34" t="s">
        <v>6521</v>
      </c>
      <c r="E1244" s="34" t="s">
        <v>4258</v>
      </c>
      <c r="F1244" s="34"/>
      <c r="G1244" s="47" t="s">
        <v>64</v>
      </c>
      <c r="H1244" s="48">
        <v>1.7250000000000001</v>
      </c>
      <c r="I1244" s="139">
        <v>0.25</v>
      </c>
      <c r="J1244" s="136">
        <f t="shared" si="40"/>
        <v>1.2937500000000002</v>
      </c>
    </row>
    <row r="1245" spans="1:10" ht="15.75">
      <c r="A1245" s="46">
        <f t="shared" si="39"/>
        <v>1241</v>
      </c>
      <c r="B1245" s="47" t="s">
        <v>204</v>
      </c>
      <c r="C1245" s="34" t="s">
        <v>6522</v>
      </c>
      <c r="D1245" s="34" t="s">
        <v>6523</v>
      </c>
      <c r="E1245" s="34" t="s">
        <v>4258</v>
      </c>
      <c r="F1245" s="34"/>
      <c r="G1245" s="47" t="s">
        <v>64</v>
      </c>
      <c r="H1245" s="48">
        <v>0.75790000000000002</v>
      </c>
      <c r="I1245" s="139">
        <v>0.25</v>
      </c>
      <c r="J1245" s="136">
        <f t="shared" si="40"/>
        <v>0.56842499999999996</v>
      </c>
    </row>
    <row r="1246" spans="1:10" ht="15.75">
      <c r="A1246" s="46">
        <f t="shared" si="39"/>
        <v>1242</v>
      </c>
      <c r="B1246" s="47" t="s">
        <v>204</v>
      </c>
      <c r="C1246" s="34" t="s">
        <v>6524</v>
      </c>
      <c r="D1246" s="34" t="s">
        <v>6525</v>
      </c>
      <c r="E1246" s="34" t="s">
        <v>4258</v>
      </c>
      <c r="F1246" s="34"/>
      <c r="G1246" s="47" t="s">
        <v>64</v>
      </c>
      <c r="H1246" s="48">
        <v>0.66339999999999999</v>
      </c>
      <c r="I1246" s="139">
        <v>0.25</v>
      </c>
      <c r="J1246" s="136">
        <f t="shared" si="40"/>
        <v>0.49754999999999999</v>
      </c>
    </row>
    <row r="1247" spans="1:10" ht="15.75">
      <c r="A1247" s="46">
        <f t="shared" si="39"/>
        <v>1243</v>
      </c>
      <c r="B1247" s="47" t="s">
        <v>204</v>
      </c>
      <c r="C1247" s="34" t="s">
        <v>6526</v>
      </c>
      <c r="D1247" s="34" t="s">
        <v>6527</v>
      </c>
      <c r="E1247" s="34" t="s">
        <v>4258</v>
      </c>
      <c r="F1247" s="34"/>
      <c r="G1247" s="47" t="s">
        <v>64</v>
      </c>
      <c r="H1247" s="48">
        <v>0.67800000000000005</v>
      </c>
      <c r="I1247" s="139">
        <v>0.25</v>
      </c>
      <c r="J1247" s="136">
        <f t="shared" si="40"/>
        <v>0.50850000000000006</v>
      </c>
    </row>
    <row r="1248" spans="1:10" ht="15.75">
      <c r="A1248" s="46">
        <f t="shared" si="39"/>
        <v>1244</v>
      </c>
      <c r="B1248" s="47" t="s">
        <v>204</v>
      </c>
      <c r="C1248" s="34" t="s">
        <v>6528</v>
      </c>
      <c r="D1248" s="34" t="s">
        <v>6529</v>
      </c>
      <c r="E1248" s="34" t="s">
        <v>4258</v>
      </c>
      <c r="F1248" s="34"/>
      <c r="G1248" s="47" t="s">
        <v>64</v>
      </c>
      <c r="H1248" s="48">
        <v>1.2810999999999999</v>
      </c>
      <c r="I1248" s="139">
        <v>0.25</v>
      </c>
      <c r="J1248" s="136">
        <f t="shared" si="40"/>
        <v>0.96082499999999993</v>
      </c>
    </row>
    <row r="1249" spans="1:10" ht="15.75">
      <c r="A1249" s="46">
        <f t="shared" si="39"/>
        <v>1245</v>
      </c>
      <c r="B1249" s="47" t="s">
        <v>204</v>
      </c>
      <c r="C1249" s="34" t="s">
        <v>6530</v>
      </c>
      <c r="D1249" s="34" t="s">
        <v>6531</v>
      </c>
      <c r="E1249" s="34" t="s">
        <v>4258</v>
      </c>
      <c r="F1249" s="34"/>
      <c r="G1249" s="47" t="s">
        <v>64</v>
      </c>
      <c r="H1249" s="48">
        <v>0.84740000000000004</v>
      </c>
      <c r="I1249" s="139">
        <v>0.25</v>
      </c>
      <c r="J1249" s="136">
        <f t="shared" si="40"/>
        <v>0.63555000000000006</v>
      </c>
    </row>
    <row r="1250" spans="1:10" ht="15.75">
      <c r="A1250" s="46">
        <f t="shared" si="39"/>
        <v>1246</v>
      </c>
      <c r="B1250" s="47" t="s">
        <v>204</v>
      </c>
      <c r="C1250" s="34" t="s">
        <v>6532</v>
      </c>
      <c r="D1250" s="34" t="s">
        <v>6533</v>
      </c>
      <c r="E1250" s="34" t="s">
        <v>4258</v>
      </c>
      <c r="F1250" s="34"/>
      <c r="G1250" s="47" t="s">
        <v>64</v>
      </c>
      <c r="H1250" s="48">
        <v>1.9279999999999999</v>
      </c>
      <c r="I1250" s="139">
        <v>0.25</v>
      </c>
      <c r="J1250" s="136">
        <f t="shared" si="40"/>
        <v>1.446</v>
      </c>
    </row>
    <row r="1251" spans="1:10" ht="15.75">
      <c r="A1251" s="46">
        <f t="shared" si="39"/>
        <v>1247</v>
      </c>
      <c r="B1251" s="47" t="s">
        <v>204</v>
      </c>
      <c r="C1251" s="34" t="s">
        <v>6534</v>
      </c>
      <c r="D1251" s="34" t="s">
        <v>6535</v>
      </c>
      <c r="E1251" s="34" t="s">
        <v>4258</v>
      </c>
      <c r="F1251" s="34"/>
      <c r="G1251" s="47" t="s">
        <v>64</v>
      </c>
      <c r="H1251" s="48">
        <v>0.83399999999999996</v>
      </c>
      <c r="I1251" s="139">
        <v>0.25</v>
      </c>
      <c r="J1251" s="136">
        <f t="shared" si="40"/>
        <v>0.62549999999999994</v>
      </c>
    </row>
    <row r="1252" spans="1:10" ht="15.75">
      <c r="A1252" s="46">
        <f t="shared" si="39"/>
        <v>1248</v>
      </c>
      <c r="B1252" s="47" t="s">
        <v>204</v>
      </c>
      <c r="C1252" s="34" t="s">
        <v>6536</v>
      </c>
      <c r="D1252" s="34" t="s">
        <v>6537</v>
      </c>
      <c r="E1252" s="34" t="s">
        <v>4258</v>
      </c>
      <c r="F1252" s="34"/>
      <c r="G1252" s="47" t="s">
        <v>64</v>
      </c>
      <c r="H1252" s="48">
        <v>0.83399999999999996</v>
      </c>
      <c r="I1252" s="139">
        <v>0.25</v>
      </c>
      <c r="J1252" s="136">
        <f t="shared" si="40"/>
        <v>0.62549999999999994</v>
      </c>
    </row>
    <row r="1253" spans="1:10" ht="15.75">
      <c r="A1253" s="46">
        <f t="shared" si="39"/>
        <v>1249</v>
      </c>
      <c r="B1253" s="47" t="s">
        <v>204</v>
      </c>
      <c r="C1253" s="34" t="s">
        <v>6538</v>
      </c>
      <c r="D1253" s="34" t="s">
        <v>6539</v>
      </c>
      <c r="E1253" s="34" t="s">
        <v>4258</v>
      </c>
      <c r="F1253" s="34"/>
      <c r="G1253" s="47" t="s">
        <v>64</v>
      </c>
      <c r="H1253" s="48">
        <v>2.4729999999999999</v>
      </c>
      <c r="I1253" s="139">
        <v>0.25</v>
      </c>
      <c r="J1253" s="136">
        <f t="shared" si="40"/>
        <v>1.8547499999999999</v>
      </c>
    </row>
    <row r="1254" spans="1:10" ht="15.75">
      <c r="A1254" s="46">
        <f t="shared" si="39"/>
        <v>1250</v>
      </c>
      <c r="B1254" s="47" t="s">
        <v>204</v>
      </c>
      <c r="C1254" s="34" t="s">
        <v>6540</v>
      </c>
      <c r="D1254" s="34" t="s">
        <v>6541</v>
      </c>
      <c r="E1254" s="34" t="s">
        <v>4258</v>
      </c>
      <c r="F1254" s="34"/>
      <c r="G1254" s="47" t="s">
        <v>64</v>
      </c>
      <c r="H1254" s="48">
        <v>1.1794</v>
      </c>
      <c r="I1254" s="139">
        <v>0.25</v>
      </c>
      <c r="J1254" s="136">
        <f t="shared" si="40"/>
        <v>0.88454999999999995</v>
      </c>
    </row>
    <row r="1255" spans="1:10" ht="15.75">
      <c r="A1255" s="46">
        <f t="shared" si="39"/>
        <v>1251</v>
      </c>
      <c r="B1255" s="47" t="s">
        <v>204</v>
      </c>
      <c r="C1255" s="34" t="s">
        <v>6542</v>
      </c>
      <c r="D1255" s="34" t="s">
        <v>6543</v>
      </c>
      <c r="E1255" s="34" t="s">
        <v>4258</v>
      </c>
      <c r="F1255" s="34"/>
      <c r="G1255" s="47" t="s">
        <v>64</v>
      </c>
      <c r="H1255" s="48">
        <v>0.95550000000000002</v>
      </c>
      <c r="I1255" s="139">
        <v>0.25</v>
      </c>
      <c r="J1255" s="136">
        <f t="shared" si="40"/>
        <v>0.71662500000000007</v>
      </c>
    </row>
    <row r="1256" spans="1:10" ht="15.75">
      <c r="A1256" s="46">
        <f t="shared" si="39"/>
        <v>1252</v>
      </c>
      <c r="B1256" s="47" t="s">
        <v>204</v>
      </c>
      <c r="C1256" s="34" t="s">
        <v>6544</v>
      </c>
      <c r="D1256" s="34" t="s">
        <v>6545</v>
      </c>
      <c r="E1256" s="34" t="s">
        <v>4258</v>
      </c>
      <c r="F1256" s="34"/>
      <c r="G1256" s="47" t="s">
        <v>64</v>
      </c>
      <c r="H1256" s="48">
        <v>0.95550000000000002</v>
      </c>
      <c r="I1256" s="139">
        <v>0.25</v>
      </c>
      <c r="J1256" s="136">
        <f t="shared" si="40"/>
        <v>0.71662500000000007</v>
      </c>
    </row>
    <row r="1257" spans="1:10" ht="15.75">
      <c r="A1257" s="46">
        <f t="shared" si="39"/>
        <v>1253</v>
      </c>
      <c r="B1257" s="47" t="s">
        <v>204</v>
      </c>
      <c r="C1257" s="34" t="s">
        <v>6546</v>
      </c>
      <c r="D1257" s="34" t="s">
        <v>6547</v>
      </c>
      <c r="E1257" s="34" t="s">
        <v>4258</v>
      </c>
      <c r="F1257" s="34"/>
      <c r="G1257" s="47" t="s">
        <v>64</v>
      </c>
      <c r="H1257" s="48">
        <v>2.6160000000000001</v>
      </c>
      <c r="I1257" s="139">
        <v>0.25</v>
      </c>
      <c r="J1257" s="136">
        <f t="shared" si="40"/>
        <v>1.9620000000000002</v>
      </c>
    </row>
    <row r="1258" spans="1:10" ht="15.75">
      <c r="A1258" s="46">
        <f t="shared" si="39"/>
        <v>1254</v>
      </c>
      <c r="B1258" s="47" t="s">
        <v>204</v>
      </c>
      <c r="C1258" s="34" t="s">
        <v>6548</v>
      </c>
      <c r="D1258" s="34" t="s">
        <v>6549</v>
      </c>
      <c r="E1258" s="34" t="s">
        <v>4258</v>
      </c>
      <c r="F1258" s="34"/>
      <c r="G1258" s="47" t="s">
        <v>64</v>
      </c>
      <c r="H1258" s="48">
        <v>1.2463</v>
      </c>
      <c r="I1258" s="139">
        <v>0.25</v>
      </c>
      <c r="J1258" s="136">
        <f t="shared" si="40"/>
        <v>0.93472500000000003</v>
      </c>
    </row>
    <row r="1259" spans="1:10" ht="15.75">
      <c r="A1259" s="46">
        <f t="shared" si="39"/>
        <v>1255</v>
      </c>
      <c r="B1259" s="47" t="s">
        <v>204</v>
      </c>
      <c r="C1259" s="34" t="s">
        <v>6550</v>
      </c>
      <c r="D1259" s="34" t="s">
        <v>6551</v>
      </c>
      <c r="E1259" s="34" t="s">
        <v>4258</v>
      </c>
      <c r="F1259" s="34"/>
      <c r="G1259" s="47" t="s">
        <v>64</v>
      </c>
      <c r="H1259" s="48">
        <v>3.0270000000000001</v>
      </c>
      <c r="I1259" s="139">
        <v>0.25</v>
      </c>
      <c r="J1259" s="136">
        <f t="shared" si="40"/>
        <v>2.2702499999999999</v>
      </c>
    </row>
    <row r="1260" spans="1:10" ht="15.75">
      <c r="A1260" s="46">
        <f t="shared" si="39"/>
        <v>1256</v>
      </c>
      <c r="B1260" s="47" t="s">
        <v>204</v>
      </c>
      <c r="C1260" s="34" t="s">
        <v>6552</v>
      </c>
      <c r="D1260" s="34" t="s">
        <v>6553</v>
      </c>
      <c r="E1260" s="34" t="s">
        <v>4258</v>
      </c>
      <c r="F1260" s="34"/>
      <c r="G1260" s="47" t="s">
        <v>64</v>
      </c>
      <c r="H1260" s="48">
        <v>1.5725</v>
      </c>
      <c r="I1260" s="139">
        <v>0.25</v>
      </c>
      <c r="J1260" s="136">
        <f t="shared" si="40"/>
        <v>1.1793750000000001</v>
      </c>
    </row>
    <row r="1261" spans="1:10" ht="15.75">
      <c r="A1261" s="46">
        <f t="shared" si="39"/>
        <v>1257</v>
      </c>
      <c r="B1261" s="47" t="s">
        <v>204</v>
      </c>
      <c r="C1261" s="34" t="s">
        <v>6554</v>
      </c>
      <c r="D1261" s="34" t="s">
        <v>6555</v>
      </c>
      <c r="E1261" s="34" t="s">
        <v>4258</v>
      </c>
      <c r="F1261" s="34"/>
      <c r="G1261" s="47" t="s">
        <v>64</v>
      </c>
      <c r="H1261" s="48">
        <v>1.6123000000000001</v>
      </c>
      <c r="I1261" s="139">
        <v>0.25</v>
      </c>
      <c r="J1261" s="136">
        <f t="shared" si="40"/>
        <v>1.209225</v>
      </c>
    </row>
    <row r="1262" spans="1:10" ht="15.75">
      <c r="A1262" s="46">
        <f t="shared" si="39"/>
        <v>1258</v>
      </c>
      <c r="B1262" s="47" t="s">
        <v>204</v>
      </c>
      <c r="C1262" s="34" t="s">
        <v>6556</v>
      </c>
      <c r="D1262" s="34" t="s">
        <v>6557</v>
      </c>
      <c r="E1262" s="34" t="s">
        <v>4258</v>
      </c>
      <c r="F1262" s="34"/>
      <c r="G1262" s="47" t="s">
        <v>64</v>
      </c>
      <c r="H1262" s="48">
        <v>3.7559999999999998</v>
      </c>
      <c r="I1262" s="139">
        <v>0.25</v>
      </c>
      <c r="J1262" s="136">
        <f t="shared" si="40"/>
        <v>2.8169999999999997</v>
      </c>
    </row>
    <row r="1263" spans="1:10" ht="15.75">
      <c r="A1263" s="46">
        <f t="shared" si="39"/>
        <v>1259</v>
      </c>
      <c r="B1263" s="47" t="s">
        <v>204</v>
      </c>
      <c r="C1263" s="34" t="s">
        <v>6558</v>
      </c>
      <c r="D1263" s="34" t="s">
        <v>6559</v>
      </c>
      <c r="E1263" s="34" t="s">
        <v>4258</v>
      </c>
      <c r="F1263" s="34"/>
      <c r="G1263" s="47" t="s">
        <v>64</v>
      </c>
      <c r="H1263" s="48">
        <v>3.62</v>
      </c>
      <c r="I1263" s="139">
        <v>0.25</v>
      </c>
      <c r="J1263" s="136">
        <f t="shared" si="40"/>
        <v>2.7149999999999999</v>
      </c>
    </row>
    <row r="1264" spans="1:10" ht="15.75">
      <c r="A1264" s="46">
        <f t="shared" si="39"/>
        <v>1260</v>
      </c>
      <c r="B1264" s="47" t="s">
        <v>204</v>
      </c>
      <c r="C1264" s="34" t="s">
        <v>6560</v>
      </c>
      <c r="D1264" s="34" t="s">
        <v>6561</v>
      </c>
      <c r="E1264" s="34" t="s">
        <v>4258</v>
      </c>
      <c r="F1264" s="34"/>
      <c r="G1264" s="47" t="s">
        <v>64</v>
      </c>
      <c r="H1264" s="48">
        <v>2.0830000000000002</v>
      </c>
      <c r="I1264" s="139">
        <v>0.25</v>
      </c>
      <c r="J1264" s="136">
        <f t="shared" si="40"/>
        <v>1.5622500000000001</v>
      </c>
    </row>
    <row r="1265" spans="1:10" ht="15.75">
      <c r="A1265" s="46">
        <f t="shared" si="39"/>
        <v>1261</v>
      </c>
      <c r="B1265" s="47" t="s">
        <v>204</v>
      </c>
      <c r="C1265" s="34" t="s">
        <v>6562</v>
      </c>
      <c r="D1265" s="34" t="s">
        <v>6563</v>
      </c>
      <c r="E1265" s="34" t="s">
        <v>4258</v>
      </c>
      <c r="F1265" s="34"/>
      <c r="G1265" s="47" t="s">
        <v>64</v>
      </c>
      <c r="H1265" s="48">
        <v>5.0060000000000002</v>
      </c>
      <c r="I1265" s="139">
        <v>0.25</v>
      </c>
      <c r="J1265" s="136">
        <f t="shared" si="40"/>
        <v>3.7545000000000002</v>
      </c>
    </row>
    <row r="1266" spans="1:10" ht="15.75">
      <c r="A1266" s="46">
        <f t="shared" si="39"/>
        <v>1262</v>
      </c>
      <c r="B1266" s="47" t="s">
        <v>204</v>
      </c>
      <c r="C1266" s="34" t="s">
        <v>6564</v>
      </c>
      <c r="D1266" s="34" t="s">
        <v>6565</v>
      </c>
      <c r="E1266" s="34" t="s">
        <v>4258</v>
      </c>
      <c r="F1266" s="34"/>
      <c r="G1266" s="47" t="s">
        <v>64</v>
      </c>
      <c r="H1266" s="48">
        <v>2.7517999999999998</v>
      </c>
      <c r="I1266" s="139">
        <v>0.25</v>
      </c>
      <c r="J1266" s="136">
        <f t="shared" si="40"/>
        <v>2.06385</v>
      </c>
    </row>
    <row r="1267" spans="1:10" ht="15.75">
      <c r="A1267" s="46">
        <f t="shared" si="39"/>
        <v>1263</v>
      </c>
      <c r="B1267" s="47" t="s">
        <v>204</v>
      </c>
      <c r="C1267" s="34" t="s">
        <v>6566</v>
      </c>
      <c r="D1267" s="34" t="s">
        <v>6567</v>
      </c>
      <c r="E1267" s="34" t="s">
        <v>4258</v>
      </c>
      <c r="F1267" s="34"/>
      <c r="G1267" s="47" t="s">
        <v>64</v>
      </c>
      <c r="H1267" s="48">
        <v>2.5528</v>
      </c>
      <c r="I1267" s="139">
        <v>0.25</v>
      </c>
      <c r="J1267" s="136">
        <f t="shared" si="40"/>
        <v>1.9146000000000001</v>
      </c>
    </row>
    <row r="1268" spans="1:10" ht="15.75">
      <c r="A1268" s="46">
        <f t="shared" si="39"/>
        <v>1264</v>
      </c>
      <c r="B1268" s="47" t="s">
        <v>204</v>
      </c>
      <c r="C1268" s="34" t="s">
        <v>6568</v>
      </c>
      <c r="D1268" s="34" t="s">
        <v>6569</v>
      </c>
      <c r="E1268" s="34" t="s">
        <v>4258</v>
      </c>
      <c r="F1268" s="34"/>
      <c r="G1268" s="47" t="s">
        <v>64</v>
      </c>
      <c r="H1268" s="48">
        <v>7.5088999999999997</v>
      </c>
      <c r="I1268" s="139">
        <v>0.25</v>
      </c>
      <c r="J1268" s="136">
        <f t="shared" si="40"/>
        <v>5.6316749999999995</v>
      </c>
    </row>
    <row r="1269" spans="1:10" ht="15.75">
      <c r="A1269" s="46">
        <f t="shared" si="39"/>
        <v>1265</v>
      </c>
      <c r="B1269" s="47" t="s">
        <v>204</v>
      </c>
      <c r="C1269" s="34" t="s">
        <v>6570</v>
      </c>
      <c r="D1269" s="34" t="s">
        <v>6571</v>
      </c>
      <c r="E1269" s="34" t="s">
        <v>4258</v>
      </c>
      <c r="F1269" s="34"/>
      <c r="G1269" s="47" t="s">
        <v>64</v>
      </c>
      <c r="H1269" s="48">
        <v>4.1867000000000001</v>
      </c>
      <c r="I1269" s="139">
        <v>0.25</v>
      </c>
      <c r="J1269" s="136">
        <f t="shared" si="40"/>
        <v>3.1400250000000001</v>
      </c>
    </row>
    <row r="1270" spans="1:10" ht="15.75">
      <c r="A1270" s="46">
        <f t="shared" si="39"/>
        <v>1266</v>
      </c>
      <c r="B1270" s="47" t="s">
        <v>204</v>
      </c>
      <c r="C1270" s="34" t="s">
        <v>6572</v>
      </c>
      <c r="D1270" s="34" t="s">
        <v>6573</v>
      </c>
      <c r="E1270" s="34" t="s">
        <v>4258</v>
      </c>
      <c r="F1270" s="34"/>
      <c r="G1270" s="47" t="s">
        <v>64</v>
      </c>
      <c r="H1270" s="48">
        <v>3.7858999999999998</v>
      </c>
      <c r="I1270" s="139">
        <v>0.25</v>
      </c>
      <c r="J1270" s="136">
        <f t="shared" si="40"/>
        <v>2.8394249999999999</v>
      </c>
    </row>
    <row r="1271" spans="1:10" ht="15.75">
      <c r="A1271" s="46">
        <f t="shared" si="39"/>
        <v>1267</v>
      </c>
      <c r="B1271" s="47" t="s">
        <v>204</v>
      </c>
      <c r="C1271" s="34" t="s">
        <v>6574</v>
      </c>
      <c r="D1271" s="34" t="s">
        <v>6575</v>
      </c>
      <c r="E1271" s="34" t="s">
        <v>4258</v>
      </c>
      <c r="F1271" s="34"/>
      <c r="G1271" s="47" t="s">
        <v>64</v>
      </c>
      <c r="H1271" s="48">
        <v>0.5827</v>
      </c>
      <c r="I1271" s="139">
        <v>0.25</v>
      </c>
      <c r="J1271" s="136">
        <f t="shared" si="40"/>
        <v>0.437025</v>
      </c>
    </row>
    <row r="1272" spans="1:10" ht="15.75">
      <c r="A1272" s="46">
        <f t="shared" si="39"/>
        <v>1268</v>
      </c>
      <c r="B1272" s="47" t="s">
        <v>204</v>
      </c>
      <c r="C1272" s="34" t="s">
        <v>6576</v>
      </c>
      <c r="D1272" s="34" t="s">
        <v>6577</v>
      </c>
      <c r="E1272" s="34" t="s">
        <v>4258</v>
      </c>
      <c r="F1272" s="34"/>
      <c r="G1272" s="47" t="s">
        <v>64</v>
      </c>
      <c r="H1272" s="48">
        <v>0.56259999999999999</v>
      </c>
      <c r="I1272" s="139">
        <v>0.25</v>
      </c>
      <c r="J1272" s="136">
        <f t="shared" si="40"/>
        <v>0.42194999999999999</v>
      </c>
    </row>
    <row r="1273" spans="1:10" ht="15.75">
      <c r="A1273" s="46">
        <f t="shared" si="39"/>
        <v>1269</v>
      </c>
      <c r="B1273" s="47" t="s">
        <v>204</v>
      </c>
      <c r="C1273" s="34" t="s">
        <v>6578</v>
      </c>
      <c r="D1273" s="34" t="s">
        <v>6579</v>
      </c>
      <c r="E1273" s="34" t="s">
        <v>4258</v>
      </c>
      <c r="F1273" s="34"/>
      <c r="G1273" s="47" t="s">
        <v>64</v>
      </c>
      <c r="H1273" s="48">
        <v>1.4996</v>
      </c>
      <c r="I1273" s="139">
        <v>0.25</v>
      </c>
      <c r="J1273" s="136">
        <f t="shared" si="40"/>
        <v>1.1247</v>
      </c>
    </row>
    <row r="1274" spans="1:10" ht="15.75">
      <c r="A1274" s="46">
        <f t="shared" si="39"/>
        <v>1270</v>
      </c>
      <c r="B1274" s="47" t="s">
        <v>204</v>
      </c>
      <c r="C1274" s="34" t="s">
        <v>6580</v>
      </c>
      <c r="D1274" s="34" t="s">
        <v>6581</v>
      </c>
      <c r="E1274" s="34" t="s">
        <v>4258</v>
      </c>
      <c r="F1274" s="34"/>
      <c r="G1274" s="47" t="s">
        <v>64</v>
      </c>
      <c r="H1274" s="48">
        <v>1.8617999999999999</v>
      </c>
      <c r="I1274" s="139">
        <v>0.25</v>
      </c>
      <c r="J1274" s="136">
        <f t="shared" si="40"/>
        <v>1.39635</v>
      </c>
    </row>
    <row r="1275" spans="1:10" ht="15.75">
      <c r="A1275" s="46">
        <f t="shared" si="39"/>
        <v>1271</v>
      </c>
      <c r="B1275" s="47" t="s">
        <v>204</v>
      </c>
      <c r="C1275" s="34" t="s">
        <v>6582</v>
      </c>
      <c r="D1275" s="34" t="s">
        <v>6583</v>
      </c>
      <c r="E1275" s="34" t="s">
        <v>4258</v>
      </c>
      <c r="F1275" s="34"/>
      <c r="G1275" s="47" t="s">
        <v>64</v>
      </c>
      <c r="H1275" s="48">
        <v>2.4796999999999998</v>
      </c>
      <c r="I1275" s="139">
        <v>0.25</v>
      </c>
      <c r="J1275" s="136">
        <f t="shared" si="40"/>
        <v>1.859775</v>
      </c>
    </row>
    <row r="1276" spans="1:10" ht="15.75">
      <c r="A1276" s="46">
        <f t="shared" si="39"/>
        <v>1272</v>
      </c>
      <c r="B1276" s="47" t="s">
        <v>204</v>
      </c>
      <c r="C1276" s="34" t="s">
        <v>6584</v>
      </c>
      <c r="D1276" s="34" t="s">
        <v>6585</v>
      </c>
      <c r="E1276" s="34" t="s">
        <v>4258</v>
      </c>
      <c r="F1276" s="34"/>
      <c r="G1276" s="47" t="s">
        <v>64</v>
      </c>
      <c r="H1276" s="48">
        <v>4.2789000000000001</v>
      </c>
      <c r="I1276" s="139">
        <v>0.25</v>
      </c>
      <c r="J1276" s="136">
        <f t="shared" si="40"/>
        <v>3.2091750000000001</v>
      </c>
    </row>
    <row r="1277" spans="1:10" ht="15.75">
      <c r="A1277" s="46">
        <f t="shared" si="39"/>
        <v>1273</v>
      </c>
      <c r="B1277" s="47" t="s">
        <v>204</v>
      </c>
      <c r="C1277" s="34" t="s">
        <v>6586</v>
      </c>
      <c r="D1277" s="34" t="s">
        <v>6587</v>
      </c>
      <c r="E1277" s="34" t="s">
        <v>4258</v>
      </c>
      <c r="F1277" s="34"/>
      <c r="G1277" s="47" t="s">
        <v>64</v>
      </c>
      <c r="H1277" s="48">
        <v>6.2529000000000003</v>
      </c>
      <c r="I1277" s="139">
        <v>0.25</v>
      </c>
      <c r="J1277" s="136">
        <f t="shared" si="40"/>
        <v>4.6896750000000003</v>
      </c>
    </row>
    <row r="1278" spans="1:10" ht="15.75">
      <c r="A1278" s="46">
        <f t="shared" si="39"/>
        <v>1274</v>
      </c>
      <c r="B1278" s="47" t="s">
        <v>204</v>
      </c>
      <c r="C1278" s="34" t="s">
        <v>6588</v>
      </c>
      <c r="D1278" s="34" t="s">
        <v>6589</v>
      </c>
      <c r="E1278" s="34" t="s">
        <v>4258</v>
      </c>
      <c r="F1278" s="34"/>
      <c r="G1278" s="47" t="s">
        <v>64</v>
      </c>
      <c r="H1278" s="48">
        <v>1.5033000000000001</v>
      </c>
      <c r="I1278" s="139">
        <v>0.25</v>
      </c>
      <c r="J1278" s="136">
        <f t="shared" si="40"/>
        <v>1.127475</v>
      </c>
    </row>
    <row r="1279" spans="1:10" ht="15.75">
      <c r="A1279" s="46">
        <f t="shared" si="39"/>
        <v>1275</v>
      </c>
      <c r="B1279" s="47" t="s">
        <v>204</v>
      </c>
      <c r="C1279" s="34" t="s">
        <v>6590</v>
      </c>
      <c r="D1279" s="34" t="s">
        <v>6591</v>
      </c>
      <c r="E1279" s="34" t="s">
        <v>4258</v>
      </c>
      <c r="F1279" s="34"/>
      <c r="G1279" s="47" t="s">
        <v>64</v>
      </c>
      <c r="H1279" s="48">
        <v>5.2074999999999996</v>
      </c>
      <c r="I1279" s="139">
        <v>0.25</v>
      </c>
      <c r="J1279" s="136">
        <f t="shared" si="40"/>
        <v>3.9056249999999997</v>
      </c>
    </row>
    <row r="1280" spans="1:10" ht="15.75">
      <c r="A1280" s="46">
        <f t="shared" si="39"/>
        <v>1276</v>
      </c>
      <c r="B1280" s="47" t="s">
        <v>204</v>
      </c>
      <c r="C1280" s="34" t="s">
        <v>6592</v>
      </c>
      <c r="D1280" s="34" t="s">
        <v>6593</v>
      </c>
      <c r="E1280" s="34" t="s">
        <v>4258</v>
      </c>
      <c r="F1280" s="34"/>
      <c r="G1280" s="47" t="s">
        <v>64</v>
      </c>
      <c r="H1280" s="48">
        <v>0.45860000000000001</v>
      </c>
      <c r="I1280" s="139">
        <v>0.25</v>
      </c>
      <c r="J1280" s="136">
        <f t="shared" si="40"/>
        <v>0.34394999999999998</v>
      </c>
    </row>
    <row r="1281" spans="1:10" ht="15.75">
      <c r="A1281" s="46">
        <f t="shared" si="39"/>
        <v>1277</v>
      </c>
      <c r="B1281" s="47" t="s">
        <v>204</v>
      </c>
      <c r="C1281" s="34" t="s">
        <v>6594</v>
      </c>
      <c r="D1281" s="34" t="s">
        <v>6595</v>
      </c>
      <c r="E1281" s="34" t="s">
        <v>4258</v>
      </c>
      <c r="F1281" s="34"/>
      <c r="G1281" s="47" t="s">
        <v>64</v>
      </c>
      <c r="H1281" s="48">
        <v>0.45860000000000001</v>
      </c>
      <c r="I1281" s="139">
        <v>0.25</v>
      </c>
      <c r="J1281" s="136">
        <f t="shared" si="40"/>
        <v>0.34394999999999998</v>
      </c>
    </row>
    <row r="1282" spans="1:10" ht="15.75">
      <c r="A1282" s="46">
        <f t="shared" si="39"/>
        <v>1278</v>
      </c>
      <c r="B1282" s="47" t="s">
        <v>204</v>
      </c>
      <c r="C1282" s="34" t="s">
        <v>6596</v>
      </c>
      <c r="D1282" s="34" t="s">
        <v>6597</v>
      </c>
      <c r="E1282" s="34" t="s">
        <v>4258</v>
      </c>
      <c r="F1282" s="34"/>
      <c r="G1282" s="47" t="s">
        <v>64</v>
      </c>
      <c r="H1282" s="48">
        <v>0.4128</v>
      </c>
      <c r="I1282" s="139">
        <v>0.25</v>
      </c>
      <c r="J1282" s="136">
        <f t="shared" si="40"/>
        <v>0.30959999999999999</v>
      </c>
    </row>
    <row r="1283" spans="1:10" ht="15.75">
      <c r="A1283" s="46">
        <f t="shared" si="39"/>
        <v>1279</v>
      </c>
      <c r="B1283" s="47" t="s">
        <v>204</v>
      </c>
      <c r="C1283" s="34" t="s">
        <v>6598</v>
      </c>
      <c r="D1283" s="34" t="s">
        <v>6599</v>
      </c>
      <c r="E1283" s="34" t="s">
        <v>4258</v>
      </c>
      <c r="F1283" s="34"/>
      <c r="G1283" s="47" t="s">
        <v>64</v>
      </c>
      <c r="H1283" s="48">
        <v>0.76439999999999997</v>
      </c>
      <c r="I1283" s="139">
        <v>0.25</v>
      </c>
      <c r="J1283" s="136">
        <f t="shared" si="40"/>
        <v>0.57329999999999992</v>
      </c>
    </row>
    <row r="1284" spans="1:10" ht="15.75">
      <c r="A1284" s="46">
        <f t="shared" si="39"/>
        <v>1280</v>
      </c>
      <c r="B1284" s="47" t="s">
        <v>204</v>
      </c>
      <c r="C1284" s="34" t="s">
        <v>6600</v>
      </c>
      <c r="D1284" s="34" t="s">
        <v>6601</v>
      </c>
      <c r="E1284" s="34" t="s">
        <v>4258</v>
      </c>
      <c r="F1284" s="34"/>
      <c r="G1284" s="47" t="s">
        <v>64</v>
      </c>
      <c r="H1284" s="48">
        <v>0.68799999999999994</v>
      </c>
      <c r="I1284" s="139">
        <v>0.25</v>
      </c>
      <c r="J1284" s="136">
        <f t="shared" si="40"/>
        <v>0.51600000000000001</v>
      </c>
    </row>
    <row r="1285" spans="1:10" ht="15.75">
      <c r="A1285" s="46">
        <f t="shared" si="39"/>
        <v>1281</v>
      </c>
      <c r="B1285" s="47" t="s">
        <v>204</v>
      </c>
      <c r="C1285" s="34" t="s">
        <v>6602</v>
      </c>
      <c r="D1285" s="34" t="s">
        <v>6603</v>
      </c>
      <c r="E1285" s="34" t="s">
        <v>4258</v>
      </c>
      <c r="F1285" s="34"/>
      <c r="G1285" s="47" t="s">
        <v>64</v>
      </c>
      <c r="H1285" s="48">
        <v>1.7208000000000001</v>
      </c>
      <c r="I1285" s="139">
        <v>0.25</v>
      </c>
      <c r="J1285" s="136">
        <f t="shared" si="40"/>
        <v>1.2906</v>
      </c>
    </row>
    <row r="1286" spans="1:10" ht="15.75">
      <c r="A1286" s="46">
        <f t="shared" si="39"/>
        <v>1282</v>
      </c>
      <c r="B1286" s="47" t="s">
        <v>204</v>
      </c>
      <c r="C1286" s="34" t="s">
        <v>6604</v>
      </c>
      <c r="D1286" s="34" t="s">
        <v>6605</v>
      </c>
      <c r="E1286" s="34" t="s">
        <v>4258</v>
      </c>
      <c r="F1286" s="34"/>
      <c r="G1286" s="47" t="s">
        <v>64</v>
      </c>
      <c r="H1286" s="48">
        <v>1.1466000000000001</v>
      </c>
      <c r="I1286" s="139">
        <v>0.25</v>
      </c>
      <c r="J1286" s="136">
        <f t="shared" si="40"/>
        <v>0.85994999999999999</v>
      </c>
    </row>
    <row r="1287" spans="1:10" ht="15.75">
      <c r="A1287" s="46">
        <f t="shared" ref="A1287:A1350" si="41">A1286+1</f>
        <v>1283</v>
      </c>
      <c r="B1287" s="47" t="s">
        <v>204</v>
      </c>
      <c r="C1287" s="34" t="s">
        <v>6606</v>
      </c>
      <c r="D1287" s="34" t="s">
        <v>6607</v>
      </c>
      <c r="E1287" s="34" t="s">
        <v>4258</v>
      </c>
      <c r="F1287" s="34"/>
      <c r="G1287" s="47" t="s">
        <v>64</v>
      </c>
      <c r="H1287" s="48">
        <v>1.0319</v>
      </c>
      <c r="I1287" s="139">
        <v>0.25</v>
      </c>
      <c r="J1287" s="136">
        <f t="shared" si="40"/>
        <v>0.77392499999999997</v>
      </c>
    </row>
    <row r="1288" spans="1:10" ht="15.75">
      <c r="A1288" s="46">
        <f t="shared" si="41"/>
        <v>1284</v>
      </c>
      <c r="B1288" s="47" t="s">
        <v>204</v>
      </c>
      <c r="C1288" s="34" t="s">
        <v>6608</v>
      </c>
      <c r="D1288" s="34" t="s">
        <v>6609</v>
      </c>
      <c r="E1288" s="34" t="s">
        <v>4258</v>
      </c>
      <c r="F1288" s="34"/>
      <c r="G1288" s="47" t="s">
        <v>64</v>
      </c>
      <c r="H1288" s="48">
        <v>1.3758999999999999</v>
      </c>
      <c r="I1288" s="139">
        <v>0.25</v>
      </c>
      <c r="J1288" s="136">
        <f t="shared" si="40"/>
        <v>1.031925</v>
      </c>
    </row>
    <row r="1289" spans="1:10" ht="15.75">
      <c r="A1289" s="46">
        <f t="shared" si="41"/>
        <v>1285</v>
      </c>
      <c r="B1289" s="47" t="s">
        <v>204</v>
      </c>
      <c r="C1289" s="34" t="s">
        <v>6610</v>
      </c>
      <c r="D1289" s="34" t="s">
        <v>6611</v>
      </c>
      <c r="E1289" s="34" t="s">
        <v>4258</v>
      </c>
      <c r="F1289" s="34"/>
      <c r="G1289" s="47" t="s">
        <v>64</v>
      </c>
      <c r="H1289" s="48">
        <v>2.8664999999999998</v>
      </c>
      <c r="I1289" s="139">
        <v>0.25</v>
      </c>
      <c r="J1289" s="136">
        <f t="shared" si="40"/>
        <v>2.1498749999999998</v>
      </c>
    </row>
    <row r="1290" spans="1:10" ht="15.75">
      <c r="A1290" s="46">
        <f t="shared" si="41"/>
        <v>1286</v>
      </c>
      <c r="B1290" s="47" t="s">
        <v>204</v>
      </c>
      <c r="C1290" s="34" t="s">
        <v>6612</v>
      </c>
      <c r="D1290" s="34" t="s">
        <v>6613</v>
      </c>
      <c r="E1290" s="34" t="s">
        <v>4258</v>
      </c>
      <c r="F1290" s="34"/>
      <c r="G1290" s="47" t="s">
        <v>64</v>
      </c>
      <c r="H1290" s="48">
        <v>1.911</v>
      </c>
      <c r="I1290" s="139">
        <v>0.25</v>
      </c>
      <c r="J1290" s="136">
        <f t="shared" si="40"/>
        <v>1.4332500000000001</v>
      </c>
    </row>
    <row r="1291" spans="1:10" ht="15.75">
      <c r="A1291" s="46">
        <f t="shared" si="41"/>
        <v>1287</v>
      </c>
      <c r="B1291" s="47" t="s">
        <v>204</v>
      </c>
      <c r="C1291" s="34" t="s">
        <v>6614</v>
      </c>
      <c r="D1291" s="34" t="s">
        <v>6615</v>
      </c>
      <c r="E1291" s="34" t="s">
        <v>4258</v>
      </c>
      <c r="F1291" s="34"/>
      <c r="G1291" s="47" t="s">
        <v>64</v>
      </c>
      <c r="H1291" s="48">
        <v>1.7199</v>
      </c>
      <c r="I1291" s="139">
        <v>0.25</v>
      </c>
      <c r="J1291" s="136">
        <f t="shared" si="40"/>
        <v>1.289925</v>
      </c>
    </row>
    <row r="1292" spans="1:10" ht="15.75">
      <c r="A1292" s="46">
        <f t="shared" si="41"/>
        <v>1288</v>
      </c>
      <c r="B1292" s="47" t="s">
        <v>204</v>
      </c>
      <c r="C1292" s="34" t="s">
        <v>6616</v>
      </c>
      <c r="D1292" s="34" t="s">
        <v>6617</v>
      </c>
      <c r="E1292" s="34" t="s">
        <v>4258</v>
      </c>
      <c r="F1292" s="34"/>
      <c r="G1292" s="47" t="s">
        <v>64</v>
      </c>
      <c r="H1292" s="48">
        <v>3.4417</v>
      </c>
      <c r="I1292" s="139">
        <v>0.25</v>
      </c>
      <c r="J1292" s="136">
        <f t="shared" si="40"/>
        <v>2.5812749999999998</v>
      </c>
    </row>
    <row r="1293" spans="1:10" ht="15.75">
      <c r="A1293" s="46">
        <f t="shared" si="41"/>
        <v>1289</v>
      </c>
      <c r="B1293" s="47" t="s">
        <v>204</v>
      </c>
      <c r="C1293" s="34" t="s">
        <v>6618</v>
      </c>
      <c r="D1293" s="34" t="s">
        <v>6619</v>
      </c>
      <c r="E1293" s="34" t="s">
        <v>4258</v>
      </c>
      <c r="F1293" s="34"/>
      <c r="G1293" s="47" t="s">
        <v>64</v>
      </c>
      <c r="H1293" s="48">
        <v>2.2932000000000001</v>
      </c>
      <c r="I1293" s="139">
        <v>0.25</v>
      </c>
      <c r="J1293" s="136">
        <f t="shared" si="40"/>
        <v>1.7199</v>
      </c>
    </row>
    <row r="1294" spans="1:10" ht="15.75">
      <c r="A1294" s="46">
        <f t="shared" si="41"/>
        <v>1290</v>
      </c>
      <c r="B1294" s="47" t="s">
        <v>204</v>
      </c>
      <c r="C1294" s="34" t="s">
        <v>6620</v>
      </c>
      <c r="D1294" s="34" t="s">
        <v>6621</v>
      </c>
      <c r="E1294" s="34" t="s">
        <v>4258</v>
      </c>
      <c r="F1294" s="34"/>
      <c r="G1294" s="47" t="s">
        <v>64</v>
      </c>
      <c r="H1294" s="48">
        <v>2.0638999999999998</v>
      </c>
      <c r="I1294" s="139">
        <v>0.25</v>
      </c>
      <c r="J1294" s="136">
        <f t="shared" si="40"/>
        <v>1.5479249999999998</v>
      </c>
    </row>
    <row r="1295" spans="1:10" ht="15.75">
      <c r="A1295" s="46">
        <f t="shared" si="41"/>
        <v>1291</v>
      </c>
      <c r="B1295" s="47" t="s">
        <v>204</v>
      </c>
      <c r="C1295" s="34" t="s">
        <v>6622</v>
      </c>
      <c r="D1295" s="34" t="s">
        <v>6623</v>
      </c>
      <c r="E1295" s="34" t="s">
        <v>4258</v>
      </c>
      <c r="F1295" s="34"/>
      <c r="G1295" s="47" t="s">
        <v>64</v>
      </c>
      <c r="H1295" s="48">
        <v>7.3037999999999998</v>
      </c>
      <c r="I1295" s="139">
        <v>0.25</v>
      </c>
      <c r="J1295" s="136">
        <f t="shared" si="40"/>
        <v>5.4778500000000001</v>
      </c>
    </row>
    <row r="1296" spans="1:10" ht="15.75">
      <c r="A1296" s="46">
        <f t="shared" si="41"/>
        <v>1292</v>
      </c>
      <c r="B1296" s="47" t="s">
        <v>204</v>
      </c>
      <c r="C1296" s="34" t="s">
        <v>6624</v>
      </c>
      <c r="D1296" s="34" t="s">
        <v>6625</v>
      </c>
      <c r="E1296" s="34" t="s">
        <v>4258</v>
      </c>
      <c r="F1296" s="34"/>
      <c r="G1296" s="47" t="s">
        <v>64</v>
      </c>
      <c r="H1296" s="48">
        <v>0.42409999999999998</v>
      </c>
      <c r="I1296" s="139">
        <v>0.25</v>
      </c>
      <c r="J1296" s="136">
        <f t="shared" si="40"/>
        <v>0.318075</v>
      </c>
    </row>
    <row r="1297" spans="1:10" ht="15.75">
      <c r="A1297" s="46">
        <f t="shared" si="41"/>
        <v>1293</v>
      </c>
      <c r="B1297" s="47" t="s">
        <v>204</v>
      </c>
      <c r="C1297" s="34" t="s">
        <v>6626</v>
      </c>
      <c r="D1297" s="34" t="s">
        <v>6627</v>
      </c>
      <c r="E1297" s="34" t="s">
        <v>4258</v>
      </c>
      <c r="F1297" s="34"/>
      <c r="G1297" s="47" t="s">
        <v>64</v>
      </c>
      <c r="H1297" s="48">
        <v>0.66830000000000001</v>
      </c>
      <c r="I1297" s="139">
        <v>0.25</v>
      </c>
      <c r="J1297" s="136">
        <f t="shared" si="40"/>
        <v>0.50122500000000003</v>
      </c>
    </row>
    <row r="1298" spans="1:10" ht="15.75">
      <c r="A1298" s="46">
        <f t="shared" si="41"/>
        <v>1294</v>
      </c>
      <c r="B1298" s="47" t="s">
        <v>204</v>
      </c>
      <c r="C1298" s="34" t="s">
        <v>6628</v>
      </c>
      <c r="D1298" s="34" t="s">
        <v>6629</v>
      </c>
      <c r="E1298" s="34" t="s">
        <v>4258</v>
      </c>
      <c r="F1298" s="34"/>
      <c r="G1298" s="47" t="s">
        <v>64</v>
      </c>
      <c r="H1298" s="48">
        <v>1.7873000000000001</v>
      </c>
      <c r="I1298" s="139">
        <v>0.25</v>
      </c>
      <c r="J1298" s="136">
        <f t="shared" ref="J1298:J1361" si="42">H1298*(1-I1298)</f>
        <v>1.3404750000000001</v>
      </c>
    </row>
    <row r="1299" spans="1:10" ht="15.75">
      <c r="A1299" s="46">
        <f t="shared" si="41"/>
        <v>1295</v>
      </c>
      <c r="B1299" s="47" t="s">
        <v>204</v>
      </c>
      <c r="C1299" s="34" t="s">
        <v>6630</v>
      </c>
      <c r="D1299" s="34" t="s">
        <v>6631</v>
      </c>
      <c r="E1299" s="34" t="s">
        <v>4258</v>
      </c>
      <c r="F1299" s="34"/>
      <c r="G1299" s="47" t="s">
        <v>64</v>
      </c>
      <c r="H1299" s="48">
        <v>0.63229999999999997</v>
      </c>
      <c r="I1299" s="139">
        <v>0.25</v>
      </c>
      <c r="J1299" s="136">
        <f t="shared" si="42"/>
        <v>0.47422500000000001</v>
      </c>
    </row>
    <row r="1300" spans="1:10" ht="15.75">
      <c r="A1300" s="46">
        <f t="shared" si="41"/>
        <v>1296</v>
      </c>
      <c r="B1300" s="47" t="s">
        <v>204</v>
      </c>
      <c r="C1300" s="34" t="s">
        <v>6632</v>
      </c>
      <c r="D1300" s="34" t="s">
        <v>6633</v>
      </c>
      <c r="E1300" s="34" t="s">
        <v>4258</v>
      </c>
      <c r="F1300" s="34"/>
      <c r="G1300" s="47" t="s">
        <v>64</v>
      </c>
      <c r="H1300" s="48">
        <v>1.1424000000000001</v>
      </c>
      <c r="I1300" s="139">
        <v>0.25</v>
      </c>
      <c r="J1300" s="136">
        <f t="shared" si="42"/>
        <v>0.85680000000000001</v>
      </c>
    </row>
    <row r="1301" spans="1:10" ht="15.75">
      <c r="A1301" s="46">
        <f t="shared" si="41"/>
        <v>1297</v>
      </c>
      <c r="B1301" s="47" t="s">
        <v>204</v>
      </c>
      <c r="C1301" s="34" t="s">
        <v>6634</v>
      </c>
      <c r="D1301" s="34" t="s">
        <v>6635</v>
      </c>
      <c r="E1301" s="34" t="s">
        <v>4258</v>
      </c>
      <c r="F1301" s="34"/>
      <c r="G1301" s="47" t="s">
        <v>64</v>
      </c>
      <c r="H1301" s="48">
        <v>2.3117000000000001</v>
      </c>
      <c r="I1301" s="139">
        <v>0.25</v>
      </c>
      <c r="J1301" s="136">
        <f t="shared" si="42"/>
        <v>1.7337750000000001</v>
      </c>
    </row>
    <row r="1302" spans="1:10" ht="15.75">
      <c r="A1302" s="46">
        <f t="shared" si="41"/>
        <v>1298</v>
      </c>
      <c r="B1302" s="47" t="s">
        <v>204</v>
      </c>
      <c r="C1302" s="34" t="s">
        <v>6636</v>
      </c>
      <c r="D1302" s="34" t="s">
        <v>6637</v>
      </c>
      <c r="E1302" s="34" t="s">
        <v>4258</v>
      </c>
      <c r="F1302" s="34"/>
      <c r="G1302" s="47" t="s">
        <v>64</v>
      </c>
      <c r="H1302" s="48">
        <v>1.1567000000000001</v>
      </c>
      <c r="I1302" s="139">
        <v>0.25</v>
      </c>
      <c r="J1302" s="136">
        <f t="shared" si="42"/>
        <v>0.8675250000000001</v>
      </c>
    </row>
    <row r="1303" spans="1:10" ht="15.75">
      <c r="A1303" s="46">
        <f t="shared" si="41"/>
        <v>1299</v>
      </c>
      <c r="B1303" s="47" t="s">
        <v>204</v>
      </c>
      <c r="C1303" s="34" t="s">
        <v>6638</v>
      </c>
      <c r="D1303" s="34" t="s">
        <v>6639</v>
      </c>
      <c r="E1303" s="34" t="s">
        <v>4258</v>
      </c>
      <c r="F1303" s="34"/>
      <c r="G1303" s="47" t="s">
        <v>64</v>
      </c>
      <c r="H1303" s="48">
        <v>5.2647000000000004</v>
      </c>
      <c r="I1303" s="139">
        <v>0.25</v>
      </c>
      <c r="J1303" s="136">
        <f t="shared" si="42"/>
        <v>3.9485250000000001</v>
      </c>
    </row>
    <row r="1304" spans="1:10" ht="15.75">
      <c r="A1304" s="46">
        <f t="shared" si="41"/>
        <v>1300</v>
      </c>
      <c r="B1304" s="47" t="s">
        <v>204</v>
      </c>
      <c r="C1304" s="34" t="s">
        <v>6640</v>
      </c>
      <c r="D1304" s="34" t="s">
        <v>6641</v>
      </c>
      <c r="E1304" s="34" t="s">
        <v>4258</v>
      </c>
      <c r="F1304" s="34"/>
      <c r="G1304" s="47" t="s">
        <v>64</v>
      </c>
      <c r="H1304" s="48">
        <v>3.8538999999999999</v>
      </c>
      <c r="I1304" s="139">
        <v>0.25</v>
      </c>
      <c r="J1304" s="136">
        <f t="shared" si="42"/>
        <v>2.890425</v>
      </c>
    </row>
    <row r="1305" spans="1:10" ht="15.75">
      <c r="A1305" s="46">
        <f t="shared" si="41"/>
        <v>1301</v>
      </c>
      <c r="B1305" s="47" t="s">
        <v>204</v>
      </c>
      <c r="C1305" s="34" t="s">
        <v>6642</v>
      </c>
      <c r="D1305" s="34" t="s">
        <v>6641</v>
      </c>
      <c r="E1305" s="34" t="s">
        <v>4258</v>
      </c>
      <c r="F1305" s="34"/>
      <c r="G1305" s="47" t="s">
        <v>64</v>
      </c>
      <c r="H1305" s="48">
        <v>4.9219999999999997</v>
      </c>
      <c r="I1305" s="139">
        <v>0.25</v>
      </c>
      <c r="J1305" s="136">
        <f t="shared" si="42"/>
        <v>3.6914999999999996</v>
      </c>
    </row>
    <row r="1306" spans="1:10" ht="15.75">
      <c r="A1306" s="46">
        <f t="shared" si="41"/>
        <v>1302</v>
      </c>
      <c r="B1306" s="47" t="s">
        <v>204</v>
      </c>
      <c r="C1306" s="34" t="s">
        <v>6643</v>
      </c>
      <c r="D1306" s="34" t="s">
        <v>6644</v>
      </c>
      <c r="E1306" s="34" t="s">
        <v>4258</v>
      </c>
      <c r="F1306" s="34"/>
      <c r="G1306" s="47" t="s">
        <v>64</v>
      </c>
      <c r="H1306" s="48">
        <v>2.9988000000000001</v>
      </c>
      <c r="I1306" s="139">
        <v>0.25</v>
      </c>
      <c r="J1306" s="136">
        <f t="shared" si="42"/>
        <v>2.2491000000000003</v>
      </c>
    </row>
    <row r="1307" spans="1:10" ht="15.75">
      <c r="A1307" s="46">
        <f t="shared" si="41"/>
        <v>1303</v>
      </c>
      <c r="B1307" s="47" t="s">
        <v>204</v>
      </c>
      <c r="C1307" s="34" t="s">
        <v>6645</v>
      </c>
      <c r="D1307" s="34" t="s">
        <v>6646</v>
      </c>
      <c r="E1307" s="34" t="s">
        <v>4258</v>
      </c>
      <c r="F1307" s="34"/>
      <c r="G1307" s="47" t="s">
        <v>64</v>
      </c>
      <c r="H1307" s="48">
        <v>2.6989000000000001</v>
      </c>
      <c r="I1307" s="139">
        <v>0.25</v>
      </c>
      <c r="J1307" s="136">
        <f t="shared" si="42"/>
        <v>2.0241750000000001</v>
      </c>
    </row>
    <row r="1308" spans="1:10" ht="15.75">
      <c r="A1308" s="46">
        <f t="shared" si="41"/>
        <v>1304</v>
      </c>
      <c r="B1308" s="47" t="s">
        <v>204</v>
      </c>
      <c r="C1308" s="34" t="s">
        <v>6647</v>
      </c>
      <c r="D1308" s="34" t="s">
        <v>6648</v>
      </c>
      <c r="E1308" s="34" t="s">
        <v>4258</v>
      </c>
      <c r="F1308" s="34"/>
      <c r="G1308" s="47" t="s">
        <v>64</v>
      </c>
      <c r="H1308" s="48">
        <v>8.2635000000000005</v>
      </c>
      <c r="I1308" s="139">
        <v>0.25</v>
      </c>
      <c r="J1308" s="136">
        <f t="shared" si="42"/>
        <v>6.1976250000000004</v>
      </c>
    </row>
    <row r="1309" spans="1:10" ht="15.75">
      <c r="A1309" s="46">
        <f t="shared" si="41"/>
        <v>1305</v>
      </c>
      <c r="B1309" s="47" t="s">
        <v>204</v>
      </c>
      <c r="C1309" s="34" t="s">
        <v>6649</v>
      </c>
      <c r="D1309" s="34" t="s">
        <v>6650</v>
      </c>
      <c r="E1309" s="34" t="s">
        <v>4258</v>
      </c>
      <c r="F1309" s="34"/>
      <c r="G1309" s="47" t="s">
        <v>64</v>
      </c>
      <c r="H1309" s="48">
        <v>7.6208999999999998</v>
      </c>
      <c r="I1309" s="139">
        <v>0.25</v>
      </c>
      <c r="J1309" s="136">
        <f t="shared" si="42"/>
        <v>5.7156750000000001</v>
      </c>
    </row>
    <row r="1310" spans="1:10" ht="15.75">
      <c r="A1310" s="46">
        <f t="shared" si="41"/>
        <v>1306</v>
      </c>
      <c r="B1310" s="47" t="s">
        <v>204</v>
      </c>
      <c r="C1310" s="34" t="s">
        <v>6651</v>
      </c>
      <c r="D1310" s="34" t="s">
        <v>6652</v>
      </c>
      <c r="E1310" s="34" t="s">
        <v>4258</v>
      </c>
      <c r="F1310" s="34"/>
      <c r="G1310" s="47" t="s">
        <v>64</v>
      </c>
      <c r="H1310" s="48">
        <v>8.0065000000000008</v>
      </c>
      <c r="I1310" s="139">
        <v>0.25</v>
      </c>
      <c r="J1310" s="136">
        <f t="shared" si="42"/>
        <v>6.0048750000000002</v>
      </c>
    </row>
    <row r="1311" spans="1:10" ht="15.75">
      <c r="A1311" s="46">
        <f t="shared" si="41"/>
        <v>1307</v>
      </c>
      <c r="B1311" s="47" t="s">
        <v>204</v>
      </c>
      <c r="C1311" s="34" t="s">
        <v>6653</v>
      </c>
      <c r="D1311" s="34" t="s">
        <v>6654</v>
      </c>
      <c r="E1311" s="34" t="s">
        <v>4258</v>
      </c>
      <c r="F1311" s="34"/>
      <c r="G1311" s="47" t="s">
        <v>64</v>
      </c>
      <c r="H1311" s="48">
        <v>7.3895999999999997</v>
      </c>
      <c r="I1311" s="139">
        <v>0.25</v>
      </c>
      <c r="J1311" s="136">
        <f t="shared" si="42"/>
        <v>5.5421999999999993</v>
      </c>
    </row>
    <row r="1312" spans="1:10" ht="15.75">
      <c r="A1312" s="46">
        <f t="shared" si="41"/>
        <v>1308</v>
      </c>
      <c r="B1312" s="47" t="s">
        <v>204</v>
      </c>
      <c r="C1312" s="34" t="s">
        <v>6655</v>
      </c>
      <c r="D1312" s="34" t="s">
        <v>6656</v>
      </c>
      <c r="E1312" s="34" t="s">
        <v>4258</v>
      </c>
      <c r="F1312" s="34"/>
      <c r="G1312" s="47" t="s">
        <v>64</v>
      </c>
      <c r="H1312" s="48">
        <v>6.1689999999999996</v>
      </c>
      <c r="I1312" s="139">
        <v>0.25</v>
      </c>
      <c r="J1312" s="136">
        <f t="shared" si="42"/>
        <v>4.6267499999999995</v>
      </c>
    </row>
    <row r="1313" spans="1:10" ht="15.75">
      <c r="A1313" s="46">
        <f t="shared" si="41"/>
        <v>1309</v>
      </c>
      <c r="B1313" s="47" t="s">
        <v>204</v>
      </c>
      <c r="C1313" s="34" t="s">
        <v>6657</v>
      </c>
      <c r="D1313" s="34" t="s">
        <v>6658</v>
      </c>
      <c r="E1313" s="34" t="s">
        <v>4258</v>
      </c>
      <c r="F1313" s="34"/>
      <c r="G1313" s="47" t="s">
        <v>64</v>
      </c>
      <c r="H1313" s="48">
        <v>5.5521000000000003</v>
      </c>
      <c r="I1313" s="139">
        <v>0.25</v>
      </c>
      <c r="J1313" s="136">
        <f t="shared" si="42"/>
        <v>4.1640750000000004</v>
      </c>
    </row>
    <row r="1314" spans="1:10" ht="15.75">
      <c r="A1314" s="46">
        <f t="shared" si="41"/>
        <v>1310</v>
      </c>
      <c r="B1314" s="47" t="s">
        <v>204</v>
      </c>
      <c r="C1314" s="34" t="s">
        <v>6659</v>
      </c>
      <c r="D1314" s="34" t="s">
        <v>6660</v>
      </c>
      <c r="E1314" s="34" t="s">
        <v>4258</v>
      </c>
      <c r="F1314" s="34"/>
      <c r="G1314" s="47" t="s">
        <v>64</v>
      </c>
      <c r="H1314" s="48">
        <v>12.1191</v>
      </c>
      <c r="I1314" s="139">
        <v>0.25</v>
      </c>
      <c r="J1314" s="136">
        <f t="shared" si="42"/>
        <v>9.0893249999999988</v>
      </c>
    </row>
    <row r="1315" spans="1:10" ht="15.75">
      <c r="A1315" s="46">
        <f t="shared" si="41"/>
        <v>1311</v>
      </c>
      <c r="B1315" s="47" t="s">
        <v>204</v>
      </c>
      <c r="C1315" s="34" t="s">
        <v>6661</v>
      </c>
      <c r="D1315" s="34" t="s">
        <v>6662</v>
      </c>
      <c r="E1315" s="34" t="s">
        <v>4258</v>
      </c>
      <c r="F1315" s="34"/>
      <c r="G1315" s="47" t="s">
        <v>64</v>
      </c>
      <c r="H1315" s="48">
        <v>11.0909</v>
      </c>
      <c r="I1315" s="139">
        <v>0.25</v>
      </c>
      <c r="J1315" s="136">
        <f t="shared" si="42"/>
        <v>8.3181750000000001</v>
      </c>
    </row>
    <row r="1316" spans="1:10" ht="15.75">
      <c r="A1316" s="46">
        <f t="shared" si="41"/>
        <v>1312</v>
      </c>
      <c r="B1316" s="47" t="s">
        <v>204</v>
      </c>
      <c r="C1316" s="34" t="s">
        <v>6663</v>
      </c>
      <c r="D1316" s="34" t="s">
        <v>6664</v>
      </c>
      <c r="E1316" s="34" t="s">
        <v>4258</v>
      </c>
      <c r="F1316" s="34"/>
      <c r="G1316" s="47" t="s">
        <v>64</v>
      </c>
      <c r="H1316" s="48">
        <v>10.281599999999999</v>
      </c>
      <c r="I1316" s="139">
        <v>0.25</v>
      </c>
      <c r="J1316" s="136">
        <f t="shared" si="42"/>
        <v>7.7111999999999998</v>
      </c>
    </row>
    <row r="1317" spans="1:10" ht="15.75">
      <c r="A1317" s="46">
        <f t="shared" si="41"/>
        <v>1313</v>
      </c>
      <c r="B1317" s="47" t="s">
        <v>204</v>
      </c>
      <c r="C1317" s="34" t="s">
        <v>6665</v>
      </c>
      <c r="D1317" s="34" t="s">
        <v>6666</v>
      </c>
      <c r="E1317" s="34" t="s">
        <v>4258</v>
      </c>
      <c r="F1317" s="34"/>
      <c r="G1317" s="47" t="s">
        <v>64</v>
      </c>
      <c r="H1317" s="48">
        <v>9.2533999999999992</v>
      </c>
      <c r="I1317" s="139">
        <v>0.25</v>
      </c>
      <c r="J1317" s="136">
        <f t="shared" si="42"/>
        <v>6.9400499999999994</v>
      </c>
    </row>
    <row r="1318" spans="1:10" ht="15.75">
      <c r="A1318" s="46">
        <f t="shared" si="41"/>
        <v>1314</v>
      </c>
      <c r="B1318" s="47" t="s">
        <v>204</v>
      </c>
      <c r="C1318" s="34" t="s">
        <v>6667</v>
      </c>
      <c r="D1318" s="34" t="s">
        <v>6668</v>
      </c>
      <c r="E1318" s="34" t="s">
        <v>4258</v>
      </c>
      <c r="F1318" s="34"/>
      <c r="G1318" s="47" t="s">
        <v>64</v>
      </c>
      <c r="H1318" s="48">
        <v>15.5463</v>
      </c>
      <c r="I1318" s="139">
        <v>0.25</v>
      </c>
      <c r="J1318" s="136">
        <f t="shared" si="42"/>
        <v>11.659725</v>
      </c>
    </row>
    <row r="1319" spans="1:10" ht="15.75">
      <c r="A1319" s="46">
        <f t="shared" si="41"/>
        <v>1315</v>
      </c>
      <c r="B1319" s="47" t="s">
        <v>204</v>
      </c>
      <c r="C1319" s="34" t="s">
        <v>6669</v>
      </c>
      <c r="D1319" s="34" t="s">
        <v>6670</v>
      </c>
      <c r="E1319" s="34" t="s">
        <v>4258</v>
      </c>
      <c r="F1319" s="34"/>
      <c r="G1319" s="47" t="s">
        <v>64</v>
      </c>
      <c r="H1319" s="48">
        <v>14.1754</v>
      </c>
      <c r="I1319" s="139">
        <v>0.25</v>
      </c>
      <c r="J1319" s="136">
        <f t="shared" si="42"/>
        <v>10.631550000000001</v>
      </c>
    </row>
    <row r="1320" spans="1:10" ht="15.75">
      <c r="A1320" s="46">
        <f t="shared" si="41"/>
        <v>1316</v>
      </c>
      <c r="B1320" s="47" t="s">
        <v>204</v>
      </c>
      <c r="C1320" s="34" t="s">
        <v>6671</v>
      </c>
      <c r="D1320" s="34" t="s">
        <v>6672</v>
      </c>
      <c r="E1320" s="34" t="s">
        <v>4258</v>
      </c>
      <c r="F1320" s="34"/>
      <c r="G1320" s="47" t="s">
        <v>64</v>
      </c>
      <c r="H1320" s="48">
        <v>13.7088</v>
      </c>
      <c r="I1320" s="139">
        <v>0.25</v>
      </c>
      <c r="J1320" s="136">
        <f t="shared" si="42"/>
        <v>10.281600000000001</v>
      </c>
    </row>
    <row r="1321" spans="1:10" ht="15.75">
      <c r="A1321" s="46">
        <f t="shared" si="41"/>
        <v>1317</v>
      </c>
      <c r="B1321" s="47" t="s">
        <v>204</v>
      </c>
      <c r="C1321" s="34" t="s">
        <v>6673</v>
      </c>
      <c r="D1321" s="34" t="s">
        <v>6674</v>
      </c>
      <c r="E1321" s="34" t="s">
        <v>4258</v>
      </c>
      <c r="F1321" s="34"/>
      <c r="G1321" s="47" t="s">
        <v>64</v>
      </c>
      <c r="H1321" s="48">
        <v>12.337899999999999</v>
      </c>
      <c r="I1321" s="139">
        <v>0.25</v>
      </c>
      <c r="J1321" s="136">
        <f t="shared" si="42"/>
        <v>9.253425</v>
      </c>
    </row>
    <row r="1322" spans="1:10" ht="15.75">
      <c r="A1322" s="46">
        <f t="shared" si="41"/>
        <v>1318</v>
      </c>
      <c r="B1322" s="47" t="s">
        <v>204</v>
      </c>
      <c r="C1322" s="34" t="s">
        <v>6675</v>
      </c>
      <c r="D1322" s="34" t="s">
        <v>6676</v>
      </c>
      <c r="E1322" s="34" t="s">
        <v>4258</v>
      </c>
      <c r="F1322" s="34"/>
      <c r="G1322" s="47" t="s">
        <v>64</v>
      </c>
      <c r="H1322" s="48">
        <v>20.3444</v>
      </c>
      <c r="I1322" s="139">
        <v>0.25</v>
      </c>
      <c r="J1322" s="136">
        <f t="shared" si="42"/>
        <v>15.2583</v>
      </c>
    </row>
    <row r="1323" spans="1:10" ht="15.75">
      <c r="A1323" s="46">
        <f t="shared" si="41"/>
        <v>1319</v>
      </c>
      <c r="B1323" s="47" t="s">
        <v>204</v>
      </c>
      <c r="C1323" s="34" t="s">
        <v>6677</v>
      </c>
      <c r="D1323" s="34" t="s">
        <v>6678</v>
      </c>
      <c r="E1323" s="34" t="s">
        <v>4258</v>
      </c>
      <c r="F1323" s="34"/>
      <c r="G1323" s="47" t="s">
        <v>64</v>
      </c>
      <c r="H1323" s="48">
        <v>18.4937</v>
      </c>
      <c r="I1323" s="139">
        <v>0.25</v>
      </c>
      <c r="J1323" s="136">
        <f t="shared" si="42"/>
        <v>13.870274999999999</v>
      </c>
    </row>
    <row r="1324" spans="1:10" ht="15.75">
      <c r="A1324" s="46">
        <f t="shared" si="41"/>
        <v>1320</v>
      </c>
      <c r="B1324" s="47" t="s">
        <v>204</v>
      </c>
      <c r="C1324" s="34" t="s">
        <v>6679</v>
      </c>
      <c r="D1324" s="34" t="s">
        <v>6680</v>
      </c>
      <c r="E1324" s="34" t="s">
        <v>4258</v>
      </c>
      <c r="F1324" s="34"/>
      <c r="G1324" s="47" t="s">
        <v>64</v>
      </c>
      <c r="H1324" s="48">
        <v>16.656199999999998</v>
      </c>
      <c r="I1324" s="139">
        <v>0.25</v>
      </c>
      <c r="J1324" s="136">
        <f t="shared" si="42"/>
        <v>12.492149999999999</v>
      </c>
    </row>
    <row r="1325" spans="1:10" ht="15.75">
      <c r="A1325" s="46">
        <f t="shared" si="41"/>
        <v>1321</v>
      </c>
      <c r="B1325" s="47" t="s">
        <v>204</v>
      </c>
      <c r="C1325" s="34" t="s">
        <v>6681</v>
      </c>
      <c r="D1325" s="34" t="s">
        <v>6682</v>
      </c>
      <c r="E1325" s="34" t="s">
        <v>4258</v>
      </c>
      <c r="F1325" s="34"/>
      <c r="G1325" s="47" t="s">
        <v>64</v>
      </c>
      <c r="H1325" s="48">
        <v>0.2954</v>
      </c>
      <c r="I1325" s="139">
        <v>0.25</v>
      </c>
      <c r="J1325" s="136">
        <f t="shared" si="42"/>
        <v>0.22155</v>
      </c>
    </row>
    <row r="1326" spans="1:10" ht="15.75">
      <c r="A1326" s="46">
        <f t="shared" si="41"/>
        <v>1322</v>
      </c>
      <c r="B1326" s="47" t="s">
        <v>204</v>
      </c>
      <c r="C1326" s="34" t="s">
        <v>6683</v>
      </c>
      <c r="D1326" s="34" t="s">
        <v>6684</v>
      </c>
      <c r="E1326" s="34" t="s">
        <v>4258</v>
      </c>
      <c r="F1326" s="34"/>
      <c r="G1326" s="47" t="s">
        <v>64</v>
      </c>
      <c r="H1326" s="48">
        <v>0.34689999999999999</v>
      </c>
      <c r="I1326" s="139">
        <v>0.25</v>
      </c>
      <c r="J1326" s="136">
        <f t="shared" si="42"/>
        <v>0.26017499999999999</v>
      </c>
    </row>
    <row r="1327" spans="1:10" ht="15.75">
      <c r="A1327" s="46">
        <f t="shared" si="41"/>
        <v>1323</v>
      </c>
      <c r="B1327" s="47" t="s">
        <v>204</v>
      </c>
      <c r="C1327" s="34" t="s">
        <v>6685</v>
      </c>
      <c r="D1327" s="34" t="s">
        <v>6686</v>
      </c>
      <c r="E1327" s="34" t="s">
        <v>4258</v>
      </c>
      <c r="F1327" s="34"/>
      <c r="G1327" s="47" t="s">
        <v>64</v>
      </c>
      <c r="H1327" s="48">
        <v>0.32429999999999998</v>
      </c>
      <c r="I1327" s="139">
        <v>0.25</v>
      </c>
      <c r="J1327" s="136">
        <f t="shared" si="42"/>
        <v>0.24322499999999997</v>
      </c>
    </row>
    <row r="1328" spans="1:10" ht="15.75">
      <c r="A1328" s="46">
        <f t="shared" si="41"/>
        <v>1324</v>
      </c>
      <c r="B1328" s="47" t="s">
        <v>204</v>
      </c>
      <c r="C1328" s="34" t="s">
        <v>6687</v>
      </c>
      <c r="D1328" s="34" t="s">
        <v>6688</v>
      </c>
      <c r="E1328" s="34" t="s">
        <v>4258</v>
      </c>
      <c r="F1328" s="34"/>
      <c r="G1328" s="47" t="s">
        <v>64</v>
      </c>
      <c r="H1328" s="48">
        <v>19.925599999999999</v>
      </c>
      <c r="I1328" s="139">
        <v>0.25</v>
      </c>
      <c r="J1328" s="136">
        <f t="shared" si="42"/>
        <v>14.944199999999999</v>
      </c>
    </row>
    <row r="1329" spans="1:10" ht="15.75">
      <c r="A1329" s="46">
        <f t="shared" si="41"/>
        <v>1325</v>
      </c>
      <c r="B1329" s="47" t="s">
        <v>204</v>
      </c>
      <c r="C1329" s="34" t="s">
        <v>6689</v>
      </c>
      <c r="D1329" s="34" t="s">
        <v>6690</v>
      </c>
      <c r="E1329" s="34" t="s">
        <v>4258</v>
      </c>
      <c r="F1329" s="34"/>
      <c r="G1329" s="47" t="s">
        <v>64</v>
      </c>
      <c r="H1329" s="48">
        <v>0.83530000000000004</v>
      </c>
      <c r="I1329" s="139">
        <v>0.25</v>
      </c>
      <c r="J1329" s="136">
        <f t="shared" si="42"/>
        <v>0.626475</v>
      </c>
    </row>
    <row r="1330" spans="1:10" ht="15.75">
      <c r="A1330" s="46">
        <f t="shared" si="41"/>
        <v>1326</v>
      </c>
      <c r="B1330" s="47" t="s">
        <v>204</v>
      </c>
      <c r="C1330" s="34" t="s">
        <v>6691</v>
      </c>
      <c r="D1330" s="34" t="s">
        <v>6692</v>
      </c>
      <c r="E1330" s="34" t="s">
        <v>4258</v>
      </c>
      <c r="F1330" s="34"/>
      <c r="G1330" s="47" t="s">
        <v>64</v>
      </c>
      <c r="H1330" s="48">
        <v>0.54600000000000004</v>
      </c>
      <c r="I1330" s="139">
        <v>0.25</v>
      </c>
      <c r="J1330" s="136">
        <f t="shared" si="42"/>
        <v>0.40950000000000003</v>
      </c>
    </row>
    <row r="1331" spans="1:10" ht="15.75">
      <c r="A1331" s="46">
        <f t="shared" si="41"/>
        <v>1327</v>
      </c>
      <c r="B1331" s="47" t="s">
        <v>204</v>
      </c>
      <c r="C1331" s="34" t="s">
        <v>6693</v>
      </c>
      <c r="D1331" s="34" t="s">
        <v>6694</v>
      </c>
      <c r="E1331" s="34" t="s">
        <v>4258</v>
      </c>
      <c r="F1331" s="34"/>
      <c r="G1331" s="47" t="s">
        <v>64</v>
      </c>
      <c r="H1331" s="48">
        <v>0.4914</v>
      </c>
      <c r="I1331" s="139">
        <v>0.25</v>
      </c>
      <c r="J1331" s="136">
        <f t="shared" si="42"/>
        <v>0.36854999999999999</v>
      </c>
    </row>
    <row r="1332" spans="1:10" ht="15.75">
      <c r="A1332" s="46">
        <f t="shared" si="41"/>
        <v>1328</v>
      </c>
      <c r="B1332" s="47" t="s">
        <v>204</v>
      </c>
      <c r="C1332" s="34" t="s">
        <v>6695</v>
      </c>
      <c r="D1332" s="34" t="s">
        <v>6696</v>
      </c>
      <c r="E1332" s="34" t="s">
        <v>4258</v>
      </c>
      <c r="F1332" s="34"/>
      <c r="G1332" s="47" t="s">
        <v>64</v>
      </c>
      <c r="H1332" s="48">
        <v>0.91</v>
      </c>
      <c r="I1332" s="139">
        <v>0.25</v>
      </c>
      <c r="J1332" s="136">
        <f t="shared" si="42"/>
        <v>0.6825</v>
      </c>
    </row>
    <row r="1333" spans="1:10" ht="15.75">
      <c r="A1333" s="46">
        <f t="shared" si="41"/>
        <v>1329</v>
      </c>
      <c r="B1333" s="47" t="s">
        <v>204</v>
      </c>
      <c r="C1333" s="34" t="s">
        <v>6697</v>
      </c>
      <c r="D1333" s="34" t="s">
        <v>6698</v>
      </c>
      <c r="E1333" s="34" t="s">
        <v>4258</v>
      </c>
      <c r="F1333" s="34"/>
      <c r="G1333" s="47" t="s">
        <v>64</v>
      </c>
      <c r="H1333" s="48">
        <v>2.0884</v>
      </c>
      <c r="I1333" s="139">
        <v>0.25</v>
      </c>
      <c r="J1333" s="136">
        <f t="shared" si="42"/>
        <v>1.5663</v>
      </c>
    </row>
    <row r="1334" spans="1:10" ht="15.75">
      <c r="A1334" s="46">
        <f t="shared" si="41"/>
        <v>1330</v>
      </c>
      <c r="B1334" s="47" t="s">
        <v>204</v>
      </c>
      <c r="C1334" s="34" t="s">
        <v>6699</v>
      </c>
      <c r="D1334" s="34" t="s">
        <v>6700</v>
      </c>
      <c r="E1334" s="34" t="s">
        <v>4258</v>
      </c>
      <c r="F1334" s="34"/>
      <c r="G1334" s="47" t="s">
        <v>64</v>
      </c>
      <c r="H1334" s="48">
        <v>1.365</v>
      </c>
      <c r="I1334" s="139">
        <v>0.25</v>
      </c>
      <c r="J1334" s="136">
        <f t="shared" si="42"/>
        <v>1.0237499999999999</v>
      </c>
    </row>
    <row r="1335" spans="1:10" ht="15.75">
      <c r="A1335" s="46">
        <f t="shared" si="41"/>
        <v>1331</v>
      </c>
      <c r="B1335" s="47" t="s">
        <v>204</v>
      </c>
      <c r="C1335" s="34" t="s">
        <v>6701</v>
      </c>
      <c r="D1335" s="34" t="s">
        <v>6702</v>
      </c>
      <c r="E1335" s="34" t="s">
        <v>4258</v>
      </c>
      <c r="F1335" s="34"/>
      <c r="G1335" s="47" t="s">
        <v>64</v>
      </c>
      <c r="H1335" s="48">
        <v>1.2284999999999999</v>
      </c>
      <c r="I1335" s="139">
        <v>0.25</v>
      </c>
      <c r="J1335" s="136">
        <f t="shared" si="42"/>
        <v>0.92137499999999994</v>
      </c>
    </row>
    <row r="1336" spans="1:10" ht="15.75">
      <c r="A1336" s="46">
        <f t="shared" si="41"/>
        <v>1332</v>
      </c>
      <c r="B1336" s="47" t="s">
        <v>204</v>
      </c>
      <c r="C1336" s="34" t="s">
        <v>6703</v>
      </c>
      <c r="D1336" s="34" t="s">
        <v>6704</v>
      </c>
      <c r="E1336" s="34" t="s">
        <v>4258</v>
      </c>
      <c r="F1336" s="34"/>
      <c r="G1336" s="47" t="s">
        <v>64</v>
      </c>
      <c r="H1336" s="48">
        <v>3.4807000000000001</v>
      </c>
      <c r="I1336" s="139">
        <v>0.25</v>
      </c>
      <c r="J1336" s="136">
        <f t="shared" si="42"/>
        <v>2.610525</v>
      </c>
    </row>
    <row r="1337" spans="1:10" ht="15.75">
      <c r="A1337" s="46">
        <f t="shared" si="41"/>
        <v>1333</v>
      </c>
      <c r="B1337" s="47" t="s">
        <v>204</v>
      </c>
      <c r="C1337" s="34" t="s">
        <v>6705</v>
      </c>
      <c r="D1337" s="34" t="s">
        <v>6706</v>
      </c>
      <c r="E1337" s="34" t="s">
        <v>4258</v>
      </c>
      <c r="F1337" s="34"/>
      <c r="G1337" s="47" t="s">
        <v>64</v>
      </c>
      <c r="H1337" s="48">
        <v>2.2749999999999999</v>
      </c>
      <c r="I1337" s="139">
        <v>0.25</v>
      </c>
      <c r="J1337" s="136">
        <f t="shared" si="42"/>
        <v>1.7062499999999998</v>
      </c>
    </row>
    <row r="1338" spans="1:10" ht="15.75">
      <c r="A1338" s="46">
        <f t="shared" si="41"/>
        <v>1334</v>
      </c>
      <c r="B1338" s="47" t="s">
        <v>204</v>
      </c>
      <c r="C1338" s="34" t="s">
        <v>6707</v>
      </c>
      <c r="D1338" s="34" t="s">
        <v>6708</v>
      </c>
      <c r="E1338" s="34" t="s">
        <v>4258</v>
      </c>
      <c r="F1338" s="34"/>
      <c r="G1338" s="47" t="s">
        <v>64</v>
      </c>
      <c r="H1338" s="48">
        <v>2.0474999999999999</v>
      </c>
      <c r="I1338" s="139">
        <v>0.25</v>
      </c>
      <c r="J1338" s="136">
        <f t="shared" si="42"/>
        <v>1.535625</v>
      </c>
    </row>
    <row r="1339" spans="1:10" ht="15.75">
      <c r="A1339" s="46">
        <f t="shared" si="41"/>
        <v>1335</v>
      </c>
      <c r="B1339" s="47" t="s">
        <v>204</v>
      </c>
      <c r="C1339" s="34" t="s">
        <v>6709</v>
      </c>
      <c r="D1339" s="34" t="s">
        <v>6710</v>
      </c>
      <c r="E1339" s="34" t="s">
        <v>4258</v>
      </c>
      <c r="F1339" s="34"/>
      <c r="G1339" s="47" t="s">
        <v>64</v>
      </c>
      <c r="H1339" s="48">
        <v>4.1768999999999998</v>
      </c>
      <c r="I1339" s="139">
        <v>0.25</v>
      </c>
      <c r="J1339" s="136">
        <f t="shared" si="42"/>
        <v>3.1326749999999999</v>
      </c>
    </row>
    <row r="1340" spans="1:10" ht="15.75">
      <c r="A1340" s="46">
        <f t="shared" si="41"/>
        <v>1336</v>
      </c>
      <c r="B1340" s="47" t="s">
        <v>204</v>
      </c>
      <c r="C1340" s="34" t="s">
        <v>6711</v>
      </c>
      <c r="D1340" s="34" t="s">
        <v>6712</v>
      </c>
      <c r="E1340" s="34" t="s">
        <v>4258</v>
      </c>
      <c r="F1340" s="34"/>
      <c r="G1340" s="47" t="s">
        <v>64</v>
      </c>
      <c r="H1340" s="48">
        <v>2.73</v>
      </c>
      <c r="I1340" s="139">
        <v>0.25</v>
      </c>
      <c r="J1340" s="136">
        <f t="shared" si="42"/>
        <v>2.0474999999999999</v>
      </c>
    </row>
    <row r="1341" spans="1:10" ht="15.75">
      <c r="A1341" s="46">
        <f t="shared" si="41"/>
        <v>1337</v>
      </c>
      <c r="B1341" s="47" t="s">
        <v>204</v>
      </c>
      <c r="C1341" s="34" t="s">
        <v>6713</v>
      </c>
      <c r="D1341" s="34" t="s">
        <v>6714</v>
      </c>
      <c r="E1341" s="34" t="s">
        <v>4258</v>
      </c>
      <c r="F1341" s="34"/>
      <c r="G1341" s="47" t="s">
        <v>64</v>
      </c>
      <c r="H1341" s="48">
        <v>2.4569999999999999</v>
      </c>
      <c r="I1341" s="139">
        <v>0.25</v>
      </c>
      <c r="J1341" s="136">
        <f t="shared" si="42"/>
        <v>1.8427499999999999</v>
      </c>
    </row>
    <row r="1342" spans="1:10" ht="15.75">
      <c r="A1342" s="46">
        <f t="shared" si="41"/>
        <v>1338</v>
      </c>
      <c r="B1342" s="47" t="s">
        <v>204</v>
      </c>
      <c r="C1342" s="34" t="s">
        <v>6715</v>
      </c>
      <c r="D1342" s="34" t="s">
        <v>6716</v>
      </c>
      <c r="E1342" s="34" t="s">
        <v>4258</v>
      </c>
      <c r="F1342" s="34"/>
      <c r="G1342" s="47" t="s">
        <v>64</v>
      </c>
      <c r="H1342" s="48">
        <v>6.2972999999999999</v>
      </c>
      <c r="I1342" s="139">
        <v>0.25</v>
      </c>
      <c r="J1342" s="136">
        <f t="shared" si="42"/>
        <v>4.7229749999999999</v>
      </c>
    </row>
    <row r="1343" spans="1:10" ht="15.75">
      <c r="A1343" s="46">
        <f t="shared" si="41"/>
        <v>1339</v>
      </c>
      <c r="B1343" s="47" t="s">
        <v>204</v>
      </c>
      <c r="C1343" s="34" t="s">
        <v>6717</v>
      </c>
      <c r="D1343" s="34" t="s">
        <v>6718</v>
      </c>
      <c r="E1343" s="34" t="s">
        <v>4258</v>
      </c>
      <c r="F1343" s="34"/>
      <c r="G1343" s="47" t="s">
        <v>64</v>
      </c>
      <c r="H1343" s="48">
        <v>0.50490000000000002</v>
      </c>
      <c r="I1343" s="139">
        <v>0.25</v>
      </c>
      <c r="J1343" s="136">
        <f t="shared" si="42"/>
        <v>0.37867499999999998</v>
      </c>
    </row>
    <row r="1344" spans="1:10" ht="15.75">
      <c r="A1344" s="46">
        <f t="shared" si="41"/>
        <v>1340</v>
      </c>
      <c r="B1344" s="47" t="s">
        <v>204</v>
      </c>
      <c r="C1344" s="34" t="s">
        <v>6719</v>
      </c>
      <c r="D1344" s="34" t="s">
        <v>6720</v>
      </c>
      <c r="E1344" s="34" t="s">
        <v>4258</v>
      </c>
      <c r="F1344" s="34"/>
      <c r="G1344" s="47" t="s">
        <v>64</v>
      </c>
      <c r="H1344" s="48">
        <v>0.79559999999999997</v>
      </c>
      <c r="I1344" s="139">
        <v>0.25</v>
      </c>
      <c r="J1344" s="136">
        <f t="shared" si="42"/>
        <v>0.59670000000000001</v>
      </c>
    </row>
    <row r="1345" spans="1:10" ht="15.75">
      <c r="A1345" s="46">
        <f t="shared" si="41"/>
        <v>1341</v>
      </c>
      <c r="B1345" s="47" t="s">
        <v>204</v>
      </c>
      <c r="C1345" s="34" t="s">
        <v>6721</v>
      </c>
      <c r="D1345" s="34" t="s">
        <v>6722</v>
      </c>
      <c r="E1345" s="34" t="s">
        <v>4258</v>
      </c>
      <c r="F1345" s="34"/>
      <c r="G1345" s="47" t="s">
        <v>64</v>
      </c>
      <c r="H1345" s="48">
        <v>1.8528</v>
      </c>
      <c r="I1345" s="139">
        <v>0.25</v>
      </c>
      <c r="J1345" s="136">
        <f t="shared" si="42"/>
        <v>1.3895999999999999</v>
      </c>
    </row>
    <row r="1346" spans="1:10" ht="15.75">
      <c r="A1346" s="46">
        <f t="shared" si="41"/>
        <v>1342</v>
      </c>
      <c r="B1346" s="47" t="s">
        <v>204</v>
      </c>
      <c r="C1346" s="34" t="s">
        <v>6723</v>
      </c>
      <c r="D1346" s="34" t="s">
        <v>6724</v>
      </c>
      <c r="E1346" s="34" t="s">
        <v>4258</v>
      </c>
      <c r="F1346" s="34"/>
      <c r="G1346" s="47" t="s">
        <v>64</v>
      </c>
      <c r="H1346" s="48">
        <v>0.75280000000000002</v>
      </c>
      <c r="I1346" s="139">
        <v>0.25</v>
      </c>
      <c r="J1346" s="136">
        <f t="shared" si="42"/>
        <v>0.56459999999999999</v>
      </c>
    </row>
    <row r="1347" spans="1:10" ht="15.75">
      <c r="A1347" s="46">
        <f t="shared" si="41"/>
        <v>1343</v>
      </c>
      <c r="B1347" s="47" t="s">
        <v>204</v>
      </c>
      <c r="C1347" s="34" t="s">
        <v>6725</v>
      </c>
      <c r="D1347" s="34" t="s">
        <v>6726</v>
      </c>
      <c r="E1347" s="34" t="s">
        <v>4258</v>
      </c>
      <c r="F1347" s="34"/>
      <c r="G1347" s="47" t="s">
        <v>64</v>
      </c>
      <c r="H1347" s="48">
        <v>1.224</v>
      </c>
      <c r="I1347" s="139">
        <v>0.25</v>
      </c>
      <c r="J1347" s="136">
        <f t="shared" si="42"/>
        <v>0.91799999999999993</v>
      </c>
    </row>
    <row r="1348" spans="1:10" ht="15.75">
      <c r="A1348" s="46">
        <f t="shared" si="41"/>
        <v>1344</v>
      </c>
      <c r="B1348" s="47" t="s">
        <v>204</v>
      </c>
      <c r="C1348" s="34" t="s">
        <v>6727</v>
      </c>
      <c r="D1348" s="34" t="s">
        <v>6728</v>
      </c>
      <c r="E1348" s="34" t="s">
        <v>4258</v>
      </c>
      <c r="F1348" s="34"/>
      <c r="G1348" s="47" t="s">
        <v>64</v>
      </c>
      <c r="H1348" s="48">
        <v>2.4769999999999999</v>
      </c>
      <c r="I1348" s="139">
        <v>0.25</v>
      </c>
      <c r="J1348" s="136">
        <f t="shared" si="42"/>
        <v>1.8577499999999998</v>
      </c>
    </row>
    <row r="1349" spans="1:10" ht="15.75">
      <c r="A1349" s="46">
        <f t="shared" si="41"/>
        <v>1345</v>
      </c>
      <c r="B1349" s="47" t="s">
        <v>204</v>
      </c>
      <c r="C1349" s="34" t="s">
        <v>6729</v>
      </c>
      <c r="D1349" s="34" t="s">
        <v>6730</v>
      </c>
      <c r="E1349" s="34" t="s">
        <v>4258</v>
      </c>
      <c r="F1349" s="34"/>
      <c r="G1349" s="47" t="s">
        <v>64</v>
      </c>
      <c r="H1349" s="48">
        <v>1.377</v>
      </c>
      <c r="I1349" s="139">
        <v>0.25</v>
      </c>
      <c r="J1349" s="136">
        <f t="shared" si="42"/>
        <v>1.0327500000000001</v>
      </c>
    </row>
    <row r="1350" spans="1:10" ht="15.75">
      <c r="A1350" s="46">
        <f t="shared" si="41"/>
        <v>1346</v>
      </c>
      <c r="B1350" s="47" t="s">
        <v>204</v>
      </c>
      <c r="C1350" s="34" t="s">
        <v>6731</v>
      </c>
      <c r="D1350" s="34" t="s">
        <v>6732</v>
      </c>
      <c r="E1350" s="34" t="s">
        <v>4258</v>
      </c>
      <c r="F1350" s="34"/>
      <c r="G1350" s="47" t="s">
        <v>64</v>
      </c>
      <c r="H1350" s="48">
        <v>5.83</v>
      </c>
      <c r="I1350" s="139">
        <v>0.25</v>
      </c>
      <c r="J1350" s="136">
        <f t="shared" si="42"/>
        <v>4.3725000000000005</v>
      </c>
    </row>
    <row r="1351" spans="1:10" ht="15.75">
      <c r="A1351" s="46">
        <f t="shared" ref="A1351:A1414" si="43">A1350+1</f>
        <v>1347</v>
      </c>
      <c r="B1351" s="47" t="s">
        <v>204</v>
      </c>
      <c r="C1351" s="34" t="s">
        <v>6733</v>
      </c>
      <c r="D1351" s="34" t="s">
        <v>6734</v>
      </c>
      <c r="E1351" s="34" t="s">
        <v>4258</v>
      </c>
      <c r="F1351" s="34"/>
      <c r="G1351" s="47" t="s">
        <v>64</v>
      </c>
      <c r="H1351" s="48">
        <v>4.3129999999999997</v>
      </c>
      <c r="I1351" s="139">
        <v>0.25</v>
      </c>
      <c r="J1351" s="136">
        <f t="shared" si="42"/>
        <v>3.23475</v>
      </c>
    </row>
    <row r="1352" spans="1:10" ht="15.75">
      <c r="A1352" s="46">
        <f t="shared" si="43"/>
        <v>1348</v>
      </c>
      <c r="B1352" s="47" t="s">
        <v>204</v>
      </c>
      <c r="C1352" s="34" t="s">
        <v>6735</v>
      </c>
      <c r="D1352" s="34" t="s">
        <v>6734</v>
      </c>
      <c r="E1352" s="34" t="s">
        <v>4258</v>
      </c>
      <c r="F1352" s="34"/>
      <c r="G1352" s="47" t="s">
        <v>64</v>
      </c>
      <c r="H1352" s="48">
        <v>5.4219999999999997</v>
      </c>
      <c r="I1352" s="139">
        <v>0.25</v>
      </c>
      <c r="J1352" s="136">
        <f t="shared" si="42"/>
        <v>4.0664999999999996</v>
      </c>
    </row>
    <row r="1353" spans="1:10" ht="15.75">
      <c r="A1353" s="46">
        <f t="shared" si="43"/>
        <v>1349</v>
      </c>
      <c r="B1353" s="47" t="s">
        <v>204</v>
      </c>
      <c r="C1353" s="34" t="s">
        <v>6736</v>
      </c>
      <c r="D1353" s="34" t="s">
        <v>6737</v>
      </c>
      <c r="E1353" s="34" t="s">
        <v>4258</v>
      </c>
      <c r="F1353" s="34"/>
      <c r="G1353" s="47" t="s">
        <v>64</v>
      </c>
      <c r="H1353" s="48">
        <v>3.57</v>
      </c>
      <c r="I1353" s="139">
        <v>0.25</v>
      </c>
      <c r="J1353" s="136">
        <f t="shared" si="42"/>
        <v>2.6774999999999998</v>
      </c>
    </row>
    <row r="1354" spans="1:10" ht="15.75">
      <c r="A1354" s="46">
        <f t="shared" si="43"/>
        <v>1350</v>
      </c>
      <c r="B1354" s="47" t="s">
        <v>204</v>
      </c>
      <c r="C1354" s="34" t="s">
        <v>6738</v>
      </c>
      <c r="D1354" s="34" t="s">
        <v>6739</v>
      </c>
      <c r="E1354" s="34" t="s">
        <v>4258</v>
      </c>
      <c r="F1354" s="34"/>
      <c r="G1354" s="47" t="s">
        <v>64</v>
      </c>
      <c r="H1354" s="48">
        <v>3.2130000000000001</v>
      </c>
      <c r="I1354" s="139">
        <v>0.25</v>
      </c>
      <c r="J1354" s="136">
        <f t="shared" si="42"/>
        <v>2.4097499999999998</v>
      </c>
    </row>
    <row r="1355" spans="1:10" ht="15.75">
      <c r="A1355" s="46">
        <f t="shared" si="43"/>
        <v>1351</v>
      </c>
      <c r="B1355" s="47" t="s">
        <v>204</v>
      </c>
      <c r="C1355" s="34" t="s">
        <v>6740</v>
      </c>
      <c r="D1355" s="34" t="s">
        <v>6739</v>
      </c>
      <c r="E1355" s="34" t="s">
        <v>4258</v>
      </c>
      <c r="F1355" s="34"/>
      <c r="G1355" s="47" t="s">
        <v>64</v>
      </c>
      <c r="H1355" s="48">
        <v>3.6720000000000002</v>
      </c>
      <c r="I1355" s="139">
        <v>0.25</v>
      </c>
      <c r="J1355" s="136">
        <f t="shared" si="42"/>
        <v>2.754</v>
      </c>
    </row>
    <row r="1356" spans="1:10" ht="15.75">
      <c r="A1356" s="46">
        <f t="shared" si="43"/>
        <v>1352</v>
      </c>
      <c r="B1356" s="47" t="s">
        <v>204</v>
      </c>
      <c r="C1356" s="34" t="s">
        <v>6741</v>
      </c>
      <c r="D1356" s="34" t="s">
        <v>6742</v>
      </c>
      <c r="E1356" s="34" t="s">
        <v>4258</v>
      </c>
      <c r="F1356" s="34"/>
      <c r="G1356" s="47" t="s">
        <v>64</v>
      </c>
      <c r="H1356" s="48">
        <v>9.4</v>
      </c>
      <c r="I1356" s="139">
        <v>0.25</v>
      </c>
      <c r="J1356" s="136">
        <f t="shared" si="42"/>
        <v>7.0500000000000007</v>
      </c>
    </row>
    <row r="1357" spans="1:10" ht="15.75">
      <c r="A1357" s="46">
        <f t="shared" si="43"/>
        <v>1353</v>
      </c>
      <c r="B1357" s="47" t="s">
        <v>204</v>
      </c>
      <c r="C1357" s="34" t="s">
        <v>6743</v>
      </c>
      <c r="D1357" s="34" t="s">
        <v>6744</v>
      </c>
      <c r="E1357" s="34" t="s">
        <v>4258</v>
      </c>
      <c r="F1357" s="34"/>
      <c r="G1357" s="47" t="s">
        <v>64</v>
      </c>
      <c r="H1357" s="48">
        <v>8.6349999999999998</v>
      </c>
      <c r="I1357" s="139">
        <v>0.25</v>
      </c>
      <c r="J1357" s="136">
        <f t="shared" si="42"/>
        <v>6.4762500000000003</v>
      </c>
    </row>
    <row r="1358" spans="1:10" ht="15.75">
      <c r="A1358" s="46">
        <f t="shared" si="43"/>
        <v>1354</v>
      </c>
      <c r="B1358" s="47" t="s">
        <v>204</v>
      </c>
      <c r="C1358" s="34" t="s">
        <v>6745</v>
      </c>
      <c r="D1358" s="34" t="s">
        <v>6746</v>
      </c>
      <c r="E1358" s="34" t="s">
        <v>4258</v>
      </c>
      <c r="F1358" s="34"/>
      <c r="G1358" s="47" t="s">
        <v>64</v>
      </c>
      <c r="H1358" s="48">
        <v>6.8849999999999998</v>
      </c>
      <c r="I1358" s="139">
        <v>0.25</v>
      </c>
      <c r="J1358" s="136">
        <f t="shared" si="42"/>
        <v>5.1637500000000003</v>
      </c>
    </row>
    <row r="1359" spans="1:10" ht="15.75">
      <c r="A1359" s="46">
        <f t="shared" si="43"/>
        <v>1355</v>
      </c>
      <c r="B1359" s="47" t="s">
        <v>204</v>
      </c>
      <c r="C1359" s="34" t="s">
        <v>6747</v>
      </c>
      <c r="D1359" s="34" t="s">
        <v>6748</v>
      </c>
      <c r="E1359" s="34" t="s">
        <v>4258</v>
      </c>
      <c r="F1359" s="34"/>
      <c r="G1359" s="47" t="s">
        <v>64</v>
      </c>
      <c r="H1359" s="48">
        <v>9.0939999999999994</v>
      </c>
      <c r="I1359" s="139">
        <v>0.25</v>
      </c>
      <c r="J1359" s="136">
        <f t="shared" si="42"/>
        <v>6.8204999999999991</v>
      </c>
    </row>
    <row r="1360" spans="1:10" ht="15.75">
      <c r="A1360" s="46">
        <f t="shared" si="43"/>
        <v>1356</v>
      </c>
      <c r="B1360" s="47" t="s">
        <v>204</v>
      </c>
      <c r="C1360" s="34" t="s">
        <v>6749</v>
      </c>
      <c r="D1360" s="34" t="s">
        <v>6750</v>
      </c>
      <c r="E1360" s="34" t="s">
        <v>4258</v>
      </c>
      <c r="F1360" s="34"/>
      <c r="G1360" s="47" t="s">
        <v>64</v>
      </c>
      <c r="H1360" s="48">
        <v>8.3596000000000004</v>
      </c>
      <c r="I1360" s="139">
        <v>0.25</v>
      </c>
      <c r="J1360" s="136">
        <f t="shared" si="42"/>
        <v>6.2697000000000003</v>
      </c>
    </row>
    <row r="1361" spans="1:10" ht="15.75">
      <c r="A1361" s="46">
        <f t="shared" si="43"/>
        <v>1357</v>
      </c>
      <c r="B1361" s="47" t="s">
        <v>204</v>
      </c>
      <c r="C1361" s="34" t="s">
        <v>6751</v>
      </c>
      <c r="D1361" s="34" t="s">
        <v>6752</v>
      </c>
      <c r="E1361" s="34" t="s">
        <v>4258</v>
      </c>
      <c r="F1361" s="34"/>
      <c r="G1361" s="47" t="s">
        <v>64</v>
      </c>
      <c r="H1361" s="48">
        <v>6.6096000000000004</v>
      </c>
      <c r="I1361" s="139">
        <v>0.25</v>
      </c>
      <c r="J1361" s="136">
        <f t="shared" si="42"/>
        <v>4.9572000000000003</v>
      </c>
    </row>
    <row r="1362" spans="1:10" ht="15.75">
      <c r="A1362" s="46">
        <f t="shared" si="43"/>
        <v>1358</v>
      </c>
      <c r="B1362" s="47" t="s">
        <v>204</v>
      </c>
      <c r="C1362" s="34" t="s">
        <v>6753</v>
      </c>
      <c r="D1362" s="34" t="s">
        <v>6754</v>
      </c>
      <c r="E1362" s="34" t="s">
        <v>4258</v>
      </c>
      <c r="F1362" s="34"/>
      <c r="G1362" s="47" t="s">
        <v>64</v>
      </c>
      <c r="H1362" s="48">
        <v>13.99</v>
      </c>
      <c r="I1362" s="139">
        <v>0.25</v>
      </c>
      <c r="J1362" s="136">
        <f t="shared" ref="J1362:J1399" si="44">H1362*(1-I1362)</f>
        <v>10.4925</v>
      </c>
    </row>
    <row r="1363" spans="1:10" ht="15.75">
      <c r="A1363" s="46">
        <f t="shared" si="43"/>
        <v>1359</v>
      </c>
      <c r="B1363" s="47" t="s">
        <v>204</v>
      </c>
      <c r="C1363" s="34" t="s">
        <v>6755</v>
      </c>
      <c r="D1363" s="34" t="s">
        <v>6756</v>
      </c>
      <c r="E1363" s="34" t="s">
        <v>4258</v>
      </c>
      <c r="F1363" s="34"/>
      <c r="G1363" s="47" t="s">
        <v>64</v>
      </c>
      <c r="H1363" s="48">
        <v>12.766</v>
      </c>
      <c r="I1363" s="139">
        <v>0.25</v>
      </c>
      <c r="J1363" s="136">
        <f t="shared" si="44"/>
        <v>9.5745000000000005</v>
      </c>
    </row>
    <row r="1364" spans="1:10" ht="15.75">
      <c r="A1364" s="46">
        <f t="shared" si="43"/>
        <v>1360</v>
      </c>
      <c r="B1364" s="47" t="s">
        <v>204</v>
      </c>
      <c r="C1364" s="34" t="s">
        <v>6757</v>
      </c>
      <c r="D1364" s="34" t="s">
        <v>6758</v>
      </c>
      <c r="E1364" s="34" t="s">
        <v>4258</v>
      </c>
      <c r="F1364" s="34"/>
      <c r="G1364" s="47" t="s">
        <v>64</v>
      </c>
      <c r="H1364" s="48">
        <v>11.016</v>
      </c>
      <c r="I1364" s="139">
        <v>0.25</v>
      </c>
      <c r="J1364" s="136">
        <f t="shared" si="44"/>
        <v>8.2620000000000005</v>
      </c>
    </row>
    <row r="1365" spans="1:10" ht="15.75">
      <c r="A1365" s="46">
        <f t="shared" si="43"/>
        <v>1361</v>
      </c>
      <c r="B1365" s="47" t="s">
        <v>204</v>
      </c>
      <c r="C1365" s="34" t="s">
        <v>6759</v>
      </c>
      <c r="D1365" s="34" t="s">
        <v>6760</v>
      </c>
      <c r="E1365" s="34" t="s">
        <v>4258</v>
      </c>
      <c r="F1365" s="34"/>
      <c r="G1365" s="47" t="s">
        <v>64</v>
      </c>
      <c r="H1365" s="48">
        <v>18.07</v>
      </c>
      <c r="I1365" s="139">
        <v>0.25</v>
      </c>
      <c r="J1365" s="136">
        <f t="shared" si="44"/>
        <v>13.5525</v>
      </c>
    </row>
    <row r="1366" spans="1:10" ht="15.75">
      <c r="A1366" s="46">
        <f t="shared" si="43"/>
        <v>1362</v>
      </c>
      <c r="B1366" s="47" t="s">
        <v>204</v>
      </c>
      <c r="C1366" s="34" t="s">
        <v>6761</v>
      </c>
      <c r="D1366" s="34" t="s">
        <v>6762</v>
      </c>
      <c r="E1366" s="34" t="s">
        <v>4258</v>
      </c>
      <c r="F1366" s="34"/>
      <c r="G1366" s="47" t="s">
        <v>64</v>
      </c>
      <c r="H1366" s="48">
        <v>16.437999999999999</v>
      </c>
      <c r="I1366" s="139">
        <v>0.25</v>
      </c>
      <c r="J1366" s="136">
        <f t="shared" si="44"/>
        <v>12.328499999999998</v>
      </c>
    </row>
    <row r="1367" spans="1:10" ht="15.75">
      <c r="A1367" s="46">
        <f t="shared" si="43"/>
        <v>1363</v>
      </c>
      <c r="B1367" s="47" t="s">
        <v>204</v>
      </c>
      <c r="C1367" s="34" t="s">
        <v>6763</v>
      </c>
      <c r="D1367" s="34" t="s">
        <v>6764</v>
      </c>
      <c r="E1367" s="34" t="s">
        <v>4258</v>
      </c>
      <c r="F1367" s="34"/>
      <c r="G1367" s="47" t="s">
        <v>64</v>
      </c>
      <c r="H1367" s="48">
        <v>16.32</v>
      </c>
      <c r="I1367" s="139">
        <v>0.25</v>
      </c>
      <c r="J1367" s="136">
        <f t="shared" si="44"/>
        <v>12.24</v>
      </c>
    </row>
    <row r="1368" spans="1:10" ht="15.75">
      <c r="A1368" s="46">
        <f t="shared" si="43"/>
        <v>1364</v>
      </c>
      <c r="B1368" s="47" t="s">
        <v>204</v>
      </c>
      <c r="C1368" s="34" t="s">
        <v>6765</v>
      </c>
      <c r="D1368" s="34" t="s">
        <v>6766</v>
      </c>
      <c r="E1368" s="34" t="s">
        <v>4258</v>
      </c>
      <c r="F1368" s="34"/>
      <c r="G1368" s="47" t="s">
        <v>64</v>
      </c>
      <c r="H1368" s="48">
        <v>14.688000000000001</v>
      </c>
      <c r="I1368" s="139">
        <v>0.25</v>
      </c>
      <c r="J1368" s="136">
        <f t="shared" si="44"/>
        <v>11.016</v>
      </c>
    </row>
    <row r="1369" spans="1:10" ht="15.75">
      <c r="A1369" s="46">
        <f t="shared" si="43"/>
        <v>1365</v>
      </c>
      <c r="B1369" s="47" t="s">
        <v>204</v>
      </c>
      <c r="C1369" s="34" t="s">
        <v>6767</v>
      </c>
      <c r="D1369" s="34" t="s">
        <v>6768</v>
      </c>
      <c r="E1369" s="34" t="s">
        <v>4258</v>
      </c>
      <c r="F1369" s="34"/>
      <c r="G1369" s="47" t="s">
        <v>64</v>
      </c>
      <c r="H1369" s="48">
        <v>23.782</v>
      </c>
      <c r="I1369" s="139">
        <v>0.25</v>
      </c>
      <c r="J1369" s="136">
        <f t="shared" si="44"/>
        <v>17.836500000000001</v>
      </c>
    </row>
    <row r="1370" spans="1:10" ht="15.75">
      <c r="A1370" s="46">
        <f t="shared" si="43"/>
        <v>1366</v>
      </c>
      <c r="B1370" s="47" t="s">
        <v>204</v>
      </c>
      <c r="C1370" s="34" t="s">
        <v>6769</v>
      </c>
      <c r="D1370" s="34" t="s">
        <v>6770</v>
      </c>
      <c r="E1370" s="34" t="s">
        <v>4258</v>
      </c>
      <c r="F1370" s="34"/>
      <c r="G1370" s="47" t="s">
        <v>64</v>
      </c>
      <c r="H1370" s="48">
        <v>21.578800000000001</v>
      </c>
      <c r="I1370" s="139">
        <v>0.25</v>
      </c>
      <c r="J1370" s="136">
        <f t="shared" si="44"/>
        <v>16.184100000000001</v>
      </c>
    </row>
    <row r="1371" spans="1:10" ht="15.75">
      <c r="A1371" s="46">
        <f t="shared" si="43"/>
        <v>1367</v>
      </c>
      <c r="B1371" s="47" t="s">
        <v>204</v>
      </c>
      <c r="C1371" s="34" t="s">
        <v>6771</v>
      </c>
      <c r="D1371" s="34" t="s">
        <v>6772</v>
      </c>
      <c r="E1371" s="34" t="s">
        <v>4258</v>
      </c>
      <c r="F1371" s="34"/>
      <c r="G1371" s="47" t="s">
        <v>64</v>
      </c>
      <c r="H1371" s="48">
        <v>19.828800000000001</v>
      </c>
      <c r="I1371" s="139">
        <v>0.25</v>
      </c>
      <c r="J1371" s="136">
        <f t="shared" si="44"/>
        <v>14.871600000000001</v>
      </c>
    </row>
    <row r="1372" spans="1:10" ht="15.75">
      <c r="A1372" s="46">
        <f t="shared" si="43"/>
        <v>1368</v>
      </c>
      <c r="B1372" s="47" t="s">
        <v>204</v>
      </c>
      <c r="C1372" s="34" t="s">
        <v>6773</v>
      </c>
      <c r="D1372" s="34" t="s">
        <v>6774</v>
      </c>
      <c r="E1372" s="34" t="s">
        <v>4258</v>
      </c>
      <c r="F1372" s="34"/>
      <c r="G1372" s="47" t="s">
        <v>64</v>
      </c>
      <c r="H1372" s="48">
        <v>0.28689999999999999</v>
      </c>
      <c r="I1372" s="139">
        <v>0.25</v>
      </c>
      <c r="J1372" s="136">
        <f t="shared" si="44"/>
        <v>0.21517500000000001</v>
      </c>
    </row>
    <row r="1373" spans="1:10" ht="15.75">
      <c r="A1373" s="46">
        <f t="shared" si="43"/>
        <v>1369</v>
      </c>
      <c r="B1373" s="47" t="s">
        <v>204</v>
      </c>
      <c r="C1373" s="34" t="s">
        <v>6775</v>
      </c>
      <c r="D1373" s="34" t="s">
        <v>6776</v>
      </c>
      <c r="E1373" s="34" t="s">
        <v>4258</v>
      </c>
      <c r="F1373" s="34"/>
      <c r="G1373" s="47" t="s">
        <v>64</v>
      </c>
      <c r="H1373" s="48">
        <v>18.976800000000001</v>
      </c>
      <c r="I1373" s="139">
        <v>0.25</v>
      </c>
      <c r="J1373" s="136">
        <f t="shared" si="44"/>
        <v>14.232600000000001</v>
      </c>
    </row>
    <row r="1374" spans="1:10" ht="15.75">
      <c r="A1374" s="46">
        <f t="shared" si="43"/>
        <v>1370</v>
      </c>
      <c r="B1374" s="47" t="s">
        <v>204</v>
      </c>
      <c r="C1374" s="34" t="s">
        <v>6777</v>
      </c>
      <c r="D1374" s="34" t="s">
        <v>4816</v>
      </c>
      <c r="E1374" s="34" t="s">
        <v>4258</v>
      </c>
      <c r="F1374" s="34"/>
      <c r="G1374" s="47" t="s">
        <v>64</v>
      </c>
      <c r="H1374" s="48">
        <v>0.83530000000000004</v>
      </c>
      <c r="I1374" s="139">
        <v>0.25</v>
      </c>
      <c r="J1374" s="136">
        <f t="shared" si="44"/>
        <v>0.626475</v>
      </c>
    </row>
    <row r="1375" spans="1:10" ht="15.75">
      <c r="A1375" s="46">
        <f t="shared" si="43"/>
        <v>1371</v>
      </c>
      <c r="B1375" s="47" t="s">
        <v>204</v>
      </c>
      <c r="C1375" s="34" t="s">
        <v>6778</v>
      </c>
      <c r="D1375" s="34" t="s">
        <v>6779</v>
      </c>
      <c r="E1375" s="34" t="s">
        <v>4258</v>
      </c>
      <c r="F1375" s="34"/>
      <c r="G1375" s="47" t="s">
        <v>64</v>
      </c>
      <c r="H1375" s="48">
        <v>0.55689999999999995</v>
      </c>
      <c r="I1375" s="139">
        <v>0.25</v>
      </c>
      <c r="J1375" s="136">
        <f t="shared" si="44"/>
        <v>0.41767499999999996</v>
      </c>
    </row>
    <row r="1376" spans="1:10" ht="15.75">
      <c r="A1376" s="46">
        <f t="shared" si="43"/>
        <v>1372</v>
      </c>
      <c r="B1376" s="47" t="s">
        <v>204</v>
      </c>
      <c r="C1376" s="34" t="s">
        <v>6780</v>
      </c>
      <c r="D1376" s="34" t="s">
        <v>6781</v>
      </c>
      <c r="E1376" s="34" t="s">
        <v>4258</v>
      </c>
      <c r="F1376" s="34"/>
      <c r="G1376" s="47" t="s">
        <v>64</v>
      </c>
      <c r="H1376" s="48">
        <v>0.6552</v>
      </c>
      <c r="I1376" s="139">
        <v>0.25</v>
      </c>
      <c r="J1376" s="136">
        <f t="shared" si="44"/>
        <v>0.4914</v>
      </c>
    </row>
    <row r="1377" spans="1:10" ht="15.75">
      <c r="A1377" s="46">
        <f t="shared" si="43"/>
        <v>1373</v>
      </c>
      <c r="B1377" s="47" t="s">
        <v>204</v>
      </c>
      <c r="C1377" s="34" t="s">
        <v>6782</v>
      </c>
      <c r="D1377" s="34" t="s">
        <v>6781</v>
      </c>
      <c r="E1377" s="34" t="s">
        <v>4258</v>
      </c>
      <c r="F1377" s="34"/>
      <c r="G1377" s="47" t="s">
        <v>64</v>
      </c>
      <c r="H1377" s="48">
        <v>0.6552</v>
      </c>
      <c r="I1377" s="139">
        <v>0.25</v>
      </c>
      <c r="J1377" s="136">
        <f t="shared" si="44"/>
        <v>0.4914</v>
      </c>
    </row>
    <row r="1378" spans="1:10" ht="15.75">
      <c r="A1378" s="46">
        <f t="shared" si="43"/>
        <v>1374</v>
      </c>
      <c r="B1378" s="47" t="s">
        <v>204</v>
      </c>
      <c r="C1378" s="34" t="s">
        <v>6783</v>
      </c>
      <c r="D1378" s="34" t="s">
        <v>6784</v>
      </c>
      <c r="E1378" s="34" t="s">
        <v>4258</v>
      </c>
      <c r="F1378" s="34"/>
      <c r="G1378" s="47" t="s">
        <v>64</v>
      </c>
      <c r="H1378" s="48">
        <v>0.50119999999999998</v>
      </c>
      <c r="I1378" s="139">
        <v>0.25</v>
      </c>
      <c r="J1378" s="136">
        <f t="shared" si="44"/>
        <v>0.37590000000000001</v>
      </c>
    </row>
    <row r="1379" spans="1:10" ht="15.75">
      <c r="A1379" s="46">
        <f t="shared" si="43"/>
        <v>1375</v>
      </c>
      <c r="B1379" s="47" t="s">
        <v>204</v>
      </c>
      <c r="C1379" s="34" t="s">
        <v>6785</v>
      </c>
      <c r="D1379" s="34" t="s">
        <v>6786</v>
      </c>
      <c r="E1379" s="34" t="s">
        <v>4258</v>
      </c>
      <c r="F1379" s="34"/>
      <c r="G1379" s="47" t="s">
        <v>64</v>
      </c>
      <c r="H1379" s="48">
        <v>0.92820000000000003</v>
      </c>
      <c r="I1379" s="139">
        <v>0.25</v>
      </c>
      <c r="J1379" s="136">
        <f t="shared" si="44"/>
        <v>0.69615000000000005</v>
      </c>
    </row>
    <row r="1380" spans="1:10" ht="15.75">
      <c r="A1380" s="46">
        <f t="shared" si="43"/>
        <v>1376</v>
      </c>
      <c r="B1380" s="47" t="s">
        <v>204</v>
      </c>
      <c r="C1380" s="34" t="s">
        <v>6787</v>
      </c>
      <c r="D1380" s="34" t="s">
        <v>6788</v>
      </c>
      <c r="E1380" s="34" t="s">
        <v>4258</v>
      </c>
      <c r="F1380" s="34"/>
      <c r="G1380" s="47" t="s">
        <v>64</v>
      </c>
      <c r="H1380" s="48">
        <v>0.83540000000000003</v>
      </c>
      <c r="I1380" s="139">
        <v>0.25</v>
      </c>
      <c r="J1380" s="136">
        <f t="shared" si="44"/>
        <v>0.62655000000000005</v>
      </c>
    </row>
    <row r="1381" spans="1:10" ht="15.75">
      <c r="A1381" s="46">
        <f t="shared" si="43"/>
        <v>1377</v>
      </c>
      <c r="B1381" s="47" t="s">
        <v>204</v>
      </c>
      <c r="C1381" s="34" t="s">
        <v>6789</v>
      </c>
      <c r="D1381" s="34" t="s">
        <v>6790</v>
      </c>
      <c r="E1381" s="34" t="s">
        <v>4258</v>
      </c>
      <c r="F1381" s="34"/>
      <c r="G1381" s="47" t="s">
        <v>64</v>
      </c>
      <c r="H1381" s="48">
        <v>1.3923000000000001</v>
      </c>
      <c r="I1381" s="139">
        <v>0.25</v>
      </c>
      <c r="J1381" s="136">
        <f t="shared" si="44"/>
        <v>1.044225</v>
      </c>
    </row>
    <row r="1382" spans="1:10" ht="15.75">
      <c r="A1382" s="46">
        <f t="shared" si="43"/>
        <v>1378</v>
      </c>
      <c r="B1382" s="47" t="s">
        <v>204</v>
      </c>
      <c r="C1382" s="34" t="s">
        <v>6791</v>
      </c>
      <c r="D1382" s="34" t="s">
        <v>6792</v>
      </c>
      <c r="E1382" s="34" t="s">
        <v>4258</v>
      </c>
      <c r="F1382" s="34"/>
      <c r="G1382" s="47" t="s">
        <v>64</v>
      </c>
      <c r="H1382" s="48">
        <v>1.2531000000000001</v>
      </c>
      <c r="I1382" s="139">
        <v>0.25</v>
      </c>
      <c r="J1382" s="136">
        <f t="shared" si="44"/>
        <v>0.93982500000000013</v>
      </c>
    </row>
    <row r="1383" spans="1:10" ht="15.75">
      <c r="A1383" s="46">
        <f t="shared" si="43"/>
        <v>1379</v>
      </c>
      <c r="B1383" s="47" t="s">
        <v>204</v>
      </c>
      <c r="C1383" s="34" t="s">
        <v>6793</v>
      </c>
      <c r="D1383" s="34" t="s">
        <v>6794</v>
      </c>
      <c r="E1383" s="34" t="s">
        <v>4258</v>
      </c>
      <c r="F1383" s="34"/>
      <c r="G1383" s="47" t="s">
        <v>64</v>
      </c>
      <c r="H1383" s="48">
        <v>1.8564000000000001</v>
      </c>
      <c r="I1383" s="139">
        <v>0.25</v>
      </c>
      <c r="J1383" s="136">
        <f t="shared" si="44"/>
        <v>1.3923000000000001</v>
      </c>
    </row>
    <row r="1384" spans="1:10" ht="15.75">
      <c r="A1384" s="46">
        <f t="shared" si="43"/>
        <v>1380</v>
      </c>
      <c r="B1384" s="47" t="s">
        <v>204</v>
      </c>
      <c r="C1384" s="34" t="s">
        <v>6795</v>
      </c>
      <c r="D1384" s="34" t="s">
        <v>6796</v>
      </c>
      <c r="E1384" s="34" t="s">
        <v>4258</v>
      </c>
      <c r="F1384" s="34"/>
      <c r="G1384" s="47" t="s">
        <v>64</v>
      </c>
      <c r="H1384" s="48">
        <v>1.6708000000000001</v>
      </c>
      <c r="I1384" s="139">
        <v>0.25</v>
      </c>
      <c r="J1384" s="136">
        <f t="shared" si="44"/>
        <v>1.2531000000000001</v>
      </c>
    </row>
    <row r="1385" spans="1:10" ht="15.75">
      <c r="A1385" s="46">
        <f t="shared" si="43"/>
        <v>1381</v>
      </c>
      <c r="B1385" s="47" t="s">
        <v>204</v>
      </c>
      <c r="C1385" s="34" t="s">
        <v>6797</v>
      </c>
      <c r="D1385" s="34" t="s">
        <v>6798</v>
      </c>
      <c r="E1385" s="34" t="s">
        <v>4258</v>
      </c>
      <c r="F1385" s="34"/>
      <c r="G1385" s="47" t="s">
        <v>64</v>
      </c>
      <c r="H1385" s="48">
        <v>3.4807999999999999</v>
      </c>
      <c r="I1385" s="139">
        <v>0.25</v>
      </c>
      <c r="J1385" s="136">
        <f t="shared" si="44"/>
        <v>2.6105999999999998</v>
      </c>
    </row>
    <row r="1386" spans="1:10" ht="15.75">
      <c r="A1386" s="46">
        <f t="shared" si="43"/>
        <v>1382</v>
      </c>
      <c r="B1386" s="47" t="s">
        <v>204</v>
      </c>
      <c r="C1386" s="34" t="s">
        <v>6799</v>
      </c>
      <c r="D1386" s="34" t="s">
        <v>6800</v>
      </c>
      <c r="E1386" s="34" t="s">
        <v>4258</v>
      </c>
      <c r="F1386" s="34"/>
      <c r="G1386" s="47" t="s">
        <v>64</v>
      </c>
      <c r="H1386" s="48">
        <v>2.3205</v>
      </c>
      <c r="I1386" s="139">
        <v>0.25</v>
      </c>
      <c r="J1386" s="136">
        <f t="shared" si="44"/>
        <v>1.740375</v>
      </c>
    </row>
    <row r="1387" spans="1:10" ht="15.75">
      <c r="A1387" s="46">
        <f t="shared" si="43"/>
        <v>1383</v>
      </c>
      <c r="B1387" s="47" t="s">
        <v>204</v>
      </c>
      <c r="C1387" s="34" t="s">
        <v>6801</v>
      </c>
      <c r="D1387" s="34" t="s">
        <v>6802</v>
      </c>
      <c r="E1387" s="34" t="s">
        <v>4258</v>
      </c>
      <c r="F1387" s="34"/>
      <c r="G1387" s="47" t="s">
        <v>64</v>
      </c>
      <c r="H1387" s="48">
        <v>2.0884999999999998</v>
      </c>
      <c r="I1387" s="139">
        <v>0.25</v>
      </c>
      <c r="J1387" s="136">
        <f t="shared" si="44"/>
        <v>1.5663749999999999</v>
      </c>
    </row>
    <row r="1388" spans="1:10" ht="15.75">
      <c r="A1388" s="46">
        <f t="shared" si="43"/>
        <v>1384</v>
      </c>
      <c r="B1388" s="47" t="s">
        <v>204</v>
      </c>
      <c r="C1388" s="34" t="s">
        <v>6803</v>
      </c>
      <c r="D1388" s="34" t="s">
        <v>4820</v>
      </c>
      <c r="E1388" s="34" t="s">
        <v>4258</v>
      </c>
      <c r="F1388" s="34"/>
      <c r="G1388" s="47" t="s">
        <v>64</v>
      </c>
      <c r="H1388" s="48">
        <v>4.1768999999999998</v>
      </c>
      <c r="I1388" s="139">
        <v>0.25</v>
      </c>
      <c r="J1388" s="136">
        <f t="shared" si="44"/>
        <v>3.1326749999999999</v>
      </c>
    </row>
    <row r="1389" spans="1:10" ht="15.75">
      <c r="A1389" s="46">
        <f t="shared" si="43"/>
        <v>1385</v>
      </c>
      <c r="B1389" s="47" t="s">
        <v>204</v>
      </c>
      <c r="C1389" s="34" t="s">
        <v>6804</v>
      </c>
      <c r="D1389" s="34" t="s">
        <v>6805</v>
      </c>
      <c r="E1389" s="34" t="s">
        <v>4258</v>
      </c>
      <c r="F1389" s="34"/>
      <c r="G1389" s="47" t="s">
        <v>64</v>
      </c>
      <c r="H1389" s="48">
        <v>2.7846000000000002</v>
      </c>
      <c r="I1389" s="139">
        <v>0.25</v>
      </c>
      <c r="J1389" s="136">
        <f t="shared" si="44"/>
        <v>2.0884499999999999</v>
      </c>
    </row>
    <row r="1390" spans="1:10" ht="15.75">
      <c r="A1390" s="46">
        <f t="shared" si="43"/>
        <v>1386</v>
      </c>
      <c r="B1390" s="47" t="s">
        <v>204</v>
      </c>
      <c r="C1390" s="34" t="s">
        <v>6806</v>
      </c>
      <c r="D1390" s="34" t="s">
        <v>6807</v>
      </c>
      <c r="E1390" s="34" t="s">
        <v>4258</v>
      </c>
      <c r="F1390" s="34"/>
      <c r="G1390" s="47" t="s">
        <v>64</v>
      </c>
      <c r="H1390" s="48">
        <v>2.5061</v>
      </c>
      <c r="I1390" s="139">
        <v>0.25</v>
      </c>
      <c r="J1390" s="136">
        <f t="shared" si="44"/>
        <v>1.879575</v>
      </c>
    </row>
    <row r="1391" spans="1:10" ht="15.75">
      <c r="A1391" s="46">
        <f t="shared" si="43"/>
        <v>1387</v>
      </c>
      <c r="B1391" s="47" t="s">
        <v>204</v>
      </c>
      <c r="C1391" s="34" t="s">
        <v>6808</v>
      </c>
      <c r="D1391" s="34" t="s">
        <v>6809</v>
      </c>
      <c r="E1391" s="34" t="s">
        <v>4258</v>
      </c>
      <c r="F1391" s="34"/>
      <c r="G1391" s="47" t="s">
        <v>64</v>
      </c>
      <c r="H1391" s="48">
        <v>4.9551999999999996</v>
      </c>
      <c r="I1391" s="139">
        <v>0.25</v>
      </c>
      <c r="J1391" s="136">
        <f t="shared" si="44"/>
        <v>3.7163999999999997</v>
      </c>
    </row>
    <row r="1392" spans="1:10" ht="15.75">
      <c r="A1392" s="46">
        <f t="shared" si="43"/>
        <v>1388</v>
      </c>
      <c r="B1392" s="47" t="s">
        <v>204</v>
      </c>
      <c r="C1392" s="34" t="s">
        <v>6810</v>
      </c>
      <c r="D1392" s="34" t="s">
        <v>6811</v>
      </c>
      <c r="E1392" s="34" t="s">
        <v>4258</v>
      </c>
      <c r="F1392" s="34"/>
      <c r="G1392" s="47" t="s">
        <v>64</v>
      </c>
      <c r="H1392" s="48">
        <v>0.50490000000000002</v>
      </c>
      <c r="I1392" s="139">
        <v>0.25</v>
      </c>
      <c r="J1392" s="136">
        <f t="shared" si="44"/>
        <v>0.37867499999999998</v>
      </c>
    </row>
    <row r="1393" spans="1:10" ht="15.75">
      <c r="A1393" s="46">
        <f t="shared" si="43"/>
        <v>1389</v>
      </c>
      <c r="B1393" s="47" t="s">
        <v>204</v>
      </c>
      <c r="C1393" s="34" t="s">
        <v>6812</v>
      </c>
      <c r="D1393" s="34" t="s">
        <v>6813</v>
      </c>
      <c r="E1393" s="34" t="s">
        <v>4258</v>
      </c>
      <c r="F1393" s="34"/>
      <c r="G1393" s="47" t="s">
        <v>64</v>
      </c>
      <c r="H1393" s="48">
        <v>0.75280000000000002</v>
      </c>
      <c r="I1393" s="139">
        <v>0.25</v>
      </c>
      <c r="J1393" s="136">
        <f t="shared" si="44"/>
        <v>0.56459999999999999</v>
      </c>
    </row>
    <row r="1394" spans="1:10" ht="15.75">
      <c r="A1394" s="46">
        <f t="shared" si="43"/>
        <v>1390</v>
      </c>
      <c r="B1394" s="47" t="s">
        <v>204</v>
      </c>
      <c r="C1394" s="34" t="s">
        <v>6814</v>
      </c>
      <c r="D1394" s="34" t="s">
        <v>6815</v>
      </c>
      <c r="E1394" s="34" t="s">
        <v>4258</v>
      </c>
      <c r="F1394" s="34"/>
      <c r="G1394" s="47" t="s">
        <v>64</v>
      </c>
      <c r="H1394" s="48">
        <v>1.36</v>
      </c>
      <c r="I1394" s="139">
        <v>0.25</v>
      </c>
      <c r="J1394" s="136">
        <f t="shared" si="44"/>
        <v>1.02</v>
      </c>
    </row>
    <row r="1395" spans="1:10" ht="15.75">
      <c r="A1395" s="46">
        <f t="shared" si="43"/>
        <v>1391</v>
      </c>
      <c r="B1395" s="47" t="s">
        <v>204</v>
      </c>
      <c r="C1395" s="34" t="s">
        <v>6816</v>
      </c>
      <c r="D1395" s="34" t="s">
        <v>6817</v>
      </c>
      <c r="E1395" s="34" t="s">
        <v>4258</v>
      </c>
      <c r="F1395" s="34"/>
      <c r="G1395" s="47" t="s">
        <v>64</v>
      </c>
      <c r="H1395" s="48">
        <v>1.224</v>
      </c>
      <c r="I1395" s="139">
        <v>0.25</v>
      </c>
      <c r="J1395" s="136">
        <f t="shared" si="44"/>
        <v>0.91799999999999993</v>
      </c>
    </row>
    <row r="1396" spans="1:10" ht="15.75">
      <c r="A1396" s="46">
        <f t="shared" si="43"/>
        <v>1392</v>
      </c>
      <c r="B1396" s="47" t="s">
        <v>204</v>
      </c>
      <c r="C1396" s="34" t="s">
        <v>6818</v>
      </c>
      <c r="D1396" s="34" t="s">
        <v>6819</v>
      </c>
      <c r="E1396" s="34" t="s">
        <v>4258</v>
      </c>
      <c r="F1396" s="34"/>
      <c r="G1396" s="47" t="s">
        <v>64</v>
      </c>
      <c r="H1396" s="48">
        <v>2.4769999999999999</v>
      </c>
      <c r="I1396" s="139">
        <v>0.25</v>
      </c>
      <c r="J1396" s="136">
        <f t="shared" si="44"/>
        <v>1.8577499999999998</v>
      </c>
    </row>
    <row r="1397" spans="1:10" ht="15.75">
      <c r="A1397" s="46">
        <f t="shared" si="43"/>
        <v>1393</v>
      </c>
      <c r="B1397" s="47" t="s">
        <v>204</v>
      </c>
      <c r="C1397" s="34" t="s">
        <v>6820</v>
      </c>
      <c r="D1397" s="34" t="s">
        <v>6821</v>
      </c>
      <c r="E1397" s="34" t="s">
        <v>4258</v>
      </c>
      <c r="F1397" s="34"/>
      <c r="G1397" s="47" t="s">
        <v>64</v>
      </c>
      <c r="H1397" s="48">
        <v>5.83</v>
      </c>
      <c r="I1397" s="139">
        <v>0.25</v>
      </c>
      <c r="J1397" s="136">
        <f t="shared" si="44"/>
        <v>4.3725000000000005</v>
      </c>
    </row>
    <row r="1398" spans="1:10" ht="15.75">
      <c r="A1398" s="46">
        <f t="shared" si="43"/>
        <v>1394</v>
      </c>
      <c r="B1398" s="47" t="s">
        <v>204</v>
      </c>
      <c r="C1398" s="34" t="s">
        <v>6822</v>
      </c>
      <c r="D1398" s="34" t="s">
        <v>6823</v>
      </c>
      <c r="E1398" s="34" t="s">
        <v>4258</v>
      </c>
      <c r="F1398" s="34"/>
      <c r="G1398" s="47" t="s">
        <v>64</v>
      </c>
      <c r="H1398" s="48">
        <v>4.3129999999999997</v>
      </c>
      <c r="I1398" s="139">
        <v>0.25</v>
      </c>
      <c r="J1398" s="136">
        <f t="shared" si="44"/>
        <v>3.23475</v>
      </c>
    </row>
    <row r="1399" spans="1:10" ht="15.75">
      <c r="A1399" s="46">
        <f t="shared" si="43"/>
        <v>1395</v>
      </c>
      <c r="B1399" s="47" t="s">
        <v>204</v>
      </c>
      <c r="C1399" s="34" t="s">
        <v>6824</v>
      </c>
      <c r="D1399" s="34" t="s">
        <v>6823</v>
      </c>
      <c r="E1399" s="34" t="s">
        <v>4258</v>
      </c>
      <c r="F1399" s="34"/>
      <c r="G1399" s="47" t="s">
        <v>64</v>
      </c>
      <c r="H1399" s="48">
        <v>5.4219999999999997</v>
      </c>
      <c r="I1399" s="139">
        <v>0.25</v>
      </c>
      <c r="J1399" s="136">
        <f t="shared" si="44"/>
        <v>4.0664999999999996</v>
      </c>
    </row>
    <row r="1400" spans="1:10" ht="15.75">
      <c r="A1400" s="46">
        <f t="shared" si="43"/>
        <v>1396</v>
      </c>
      <c r="B1400" s="47" t="s">
        <v>204</v>
      </c>
      <c r="C1400" s="34" t="s">
        <v>6825</v>
      </c>
      <c r="D1400" s="34" t="s">
        <v>6826</v>
      </c>
      <c r="E1400" s="34" t="s">
        <v>4258</v>
      </c>
      <c r="F1400" s="34"/>
      <c r="G1400" s="47" t="s">
        <v>64</v>
      </c>
      <c r="H1400" s="48">
        <v>3.57</v>
      </c>
      <c r="I1400" s="139">
        <v>0.25</v>
      </c>
      <c r="J1400" s="136">
        <f t="shared" ref="J1400:J1463" si="45">H1400*(1-I1400)</f>
        <v>2.6774999999999998</v>
      </c>
    </row>
    <row r="1401" spans="1:10" ht="15.75">
      <c r="A1401" s="46">
        <f t="shared" si="43"/>
        <v>1397</v>
      </c>
      <c r="B1401" s="47" t="s">
        <v>204</v>
      </c>
      <c r="C1401" s="34" t="s">
        <v>6827</v>
      </c>
      <c r="D1401" s="34" t="s">
        <v>6828</v>
      </c>
      <c r="E1401" s="34" t="s">
        <v>4258</v>
      </c>
      <c r="F1401" s="34"/>
      <c r="G1401" s="47" t="s">
        <v>64</v>
      </c>
      <c r="H1401" s="48">
        <v>9.4</v>
      </c>
      <c r="I1401" s="139">
        <v>0.25</v>
      </c>
      <c r="J1401" s="136">
        <f t="shared" si="45"/>
        <v>7.0500000000000007</v>
      </c>
    </row>
    <row r="1402" spans="1:10" ht="15.75">
      <c r="A1402" s="46">
        <f t="shared" si="43"/>
        <v>1398</v>
      </c>
      <c r="B1402" s="47" t="s">
        <v>204</v>
      </c>
      <c r="C1402" s="34" t="s">
        <v>6829</v>
      </c>
      <c r="D1402" s="34" t="s">
        <v>6830</v>
      </c>
      <c r="E1402" s="34" t="s">
        <v>4258</v>
      </c>
      <c r="F1402" s="34"/>
      <c r="G1402" s="47" t="s">
        <v>64</v>
      </c>
      <c r="H1402" s="48">
        <v>8.6349999999999998</v>
      </c>
      <c r="I1402" s="139">
        <v>0.25</v>
      </c>
      <c r="J1402" s="136">
        <f t="shared" si="45"/>
        <v>6.4762500000000003</v>
      </c>
    </row>
    <row r="1403" spans="1:10" ht="15.75">
      <c r="A1403" s="46">
        <f t="shared" si="43"/>
        <v>1399</v>
      </c>
      <c r="B1403" s="47" t="s">
        <v>204</v>
      </c>
      <c r="C1403" s="34" t="s">
        <v>6831</v>
      </c>
      <c r="D1403" s="34" t="s">
        <v>6832</v>
      </c>
      <c r="E1403" s="34" t="s">
        <v>4258</v>
      </c>
      <c r="F1403" s="34"/>
      <c r="G1403" s="47" t="s">
        <v>64</v>
      </c>
      <c r="H1403" s="48">
        <v>6.8849999999999998</v>
      </c>
      <c r="I1403" s="139">
        <v>0.25</v>
      </c>
      <c r="J1403" s="136">
        <f t="shared" si="45"/>
        <v>5.1637500000000003</v>
      </c>
    </row>
    <row r="1404" spans="1:10" ht="15.75">
      <c r="A1404" s="46">
        <f t="shared" si="43"/>
        <v>1400</v>
      </c>
      <c r="B1404" s="47" t="s">
        <v>204</v>
      </c>
      <c r="C1404" s="34" t="s">
        <v>6833</v>
      </c>
      <c r="D1404" s="34" t="s">
        <v>6834</v>
      </c>
      <c r="E1404" s="34" t="s">
        <v>4258</v>
      </c>
      <c r="F1404" s="34"/>
      <c r="G1404" s="47" t="s">
        <v>64</v>
      </c>
      <c r="H1404" s="48">
        <v>9.0939999999999994</v>
      </c>
      <c r="I1404" s="139">
        <v>0.25</v>
      </c>
      <c r="J1404" s="136">
        <f t="shared" si="45"/>
        <v>6.8204999999999991</v>
      </c>
    </row>
    <row r="1405" spans="1:10" ht="15.75">
      <c r="A1405" s="46">
        <f t="shared" si="43"/>
        <v>1401</v>
      </c>
      <c r="B1405" s="47" t="s">
        <v>204</v>
      </c>
      <c r="C1405" s="34" t="s">
        <v>6835</v>
      </c>
      <c r="D1405" s="34" t="s">
        <v>6836</v>
      </c>
      <c r="E1405" s="34" t="s">
        <v>4258</v>
      </c>
      <c r="F1405" s="34"/>
      <c r="G1405" s="47" t="s">
        <v>64</v>
      </c>
      <c r="H1405" s="48">
        <v>8.3596000000000004</v>
      </c>
      <c r="I1405" s="139">
        <v>0.25</v>
      </c>
      <c r="J1405" s="136">
        <f t="shared" si="45"/>
        <v>6.2697000000000003</v>
      </c>
    </row>
    <row r="1406" spans="1:10" ht="15.75">
      <c r="A1406" s="46">
        <f t="shared" si="43"/>
        <v>1402</v>
      </c>
      <c r="B1406" s="47" t="s">
        <v>204</v>
      </c>
      <c r="C1406" s="34" t="s">
        <v>6837</v>
      </c>
      <c r="D1406" s="34" t="s">
        <v>6838</v>
      </c>
      <c r="E1406" s="34" t="s">
        <v>4258</v>
      </c>
      <c r="F1406" s="34"/>
      <c r="G1406" s="47" t="s">
        <v>64</v>
      </c>
      <c r="H1406" s="48">
        <v>7.3440000000000003</v>
      </c>
      <c r="I1406" s="139">
        <v>0.25</v>
      </c>
      <c r="J1406" s="136">
        <f t="shared" si="45"/>
        <v>5.508</v>
      </c>
    </row>
    <row r="1407" spans="1:10" ht="15.75">
      <c r="A1407" s="46">
        <f t="shared" si="43"/>
        <v>1403</v>
      </c>
      <c r="B1407" s="47" t="s">
        <v>204</v>
      </c>
      <c r="C1407" s="34" t="s">
        <v>6839</v>
      </c>
      <c r="D1407" s="34" t="s">
        <v>6840</v>
      </c>
      <c r="E1407" s="34" t="s">
        <v>4258</v>
      </c>
      <c r="F1407" s="34"/>
      <c r="G1407" s="47" t="s">
        <v>64</v>
      </c>
      <c r="H1407" s="48">
        <v>6.6096000000000004</v>
      </c>
      <c r="I1407" s="139">
        <v>0.25</v>
      </c>
      <c r="J1407" s="136">
        <f t="shared" si="45"/>
        <v>4.9572000000000003</v>
      </c>
    </row>
    <row r="1408" spans="1:10" ht="15.75">
      <c r="A1408" s="46">
        <f t="shared" si="43"/>
        <v>1404</v>
      </c>
      <c r="B1408" s="47" t="s">
        <v>204</v>
      </c>
      <c r="C1408" s="34" t="s">
        <v>6841</v>
      </c>
      <c r="D1408" s="34" t="s">
        <v>6842</v>
      </c>
      <c r="E1408" s="34" t="s">
        <v>4258</v>
      </c>
      <c r="F1408" s="34"/>
      <c r="G1408" s="47" t="s">
        <v>64</v>
      </c>
      <c r="H1408" s="48">
        <v>13.99</v>
      </c>
      <c r="I1408" s="139">
        <v>0.25</v>
      </c>
      <c r="J1408" s="136">
        <f t="shared" si="45"/>
        <v>10.4925</v>
      </c>
    </row>
    <row r="1409" spans="1:10" ht="15.75">
      <c r="A1409" s="46">
        <f t="shared" si="43"/>
        <v>1405</v>
      </c>
      <c r="B1409" s="47" t="s">
        <v>204</v>
      </c>
      <c r="C1409" s="34" t="s">
        <v>6843</v>
      </c>
      <c r="D1409" s="34" t="s">
        <v>6844</v>
      </c>
      <c r="E1409" s="34" t="s">
        <v>4258</v>
      </c>
      <c r="F1409" s="34"/>
      <c r="G1409" s="47" t="s">
        <v>64</v>
      </c>
      <c r="H1409" s="48">
        <v>12.766</v>
      </c>
      <c r="I1409" s="139">
        <v>0.25</v>
      </c>
      <c r="J1409" s="136">
        <f t="shared" si="45"/>
        <v>9.5745000000000005</v>
      </c>
    </row>
    <row r="1410" spans="1:10" ht="15.75">
      <c r="A1410" s="46">
        <f t="shared" si="43"/>
        <v>1406</v>
      </c>
      <c r="B1410" s="47" t="s">
        <v>204</v>
      </c>
      <c r="C1410" s="34" t="s">
        <v>6845</v>
      </c>
      <c r="D1410" s="34" t="s">
        <v>6846</v>
      </c>
      <c r="E1410" s="34" t="s">
        <v>4258</v>
      </c>
      <c r="F1410" s="34"/>
      <c r="G1410" s="47" t="s">
        <v>64</v>
      </c>
      <c r="H1410" s="48">
        <v>12.24</v>
      </c>
      <c r="I1410" s="139">
        <v>0.25</v>
      </c>
      <c r="J1410" s="136">
        <f t="shared" si="45"/>
        <v>9.18</v>
      </c>
    </row>
    <row r="1411" spans="1:10" ht="15.75">
      <c r="A1411" s="46">
        <f t="shared" si="43"/>
        <v>1407</v>
      </c>
      <c r="B1411" s="47" t="s">
        <v>204</v>
      </c>
      <c r="C1411" s="34" t="s">
        <v>6847</v>
      </c>
      <c r="D1411" s="34" t="s">
        <v>6848</v>
      </c>
      <c r="E1411" s="34" t="s">
        <v>4258</v>
      </c>
      <c r="F1411" s="34"/>
      <c r="G1411" s="47" t="s">
        <v>64</v>
      </c>
      <c r="H1411" s="48">
        <v>11.016</v>
      </c>
      <c r="I1411" s="139">
        <v>0.25</v>
      </c>
      <c r="J1411" s="136">
        <f t="shared" si="45"/>
        <v>8.2620000000000005</v>
      </c>
    </row>
    <row r="1412" spans="1:10" ht="15.75">
      <c r="A1412" s="46">
        <f t="shared" si="43"/>
        <v>1408</v>
      </c>
      <c r="B1412" s="47" t="s">
        <v>204</v>
      </c>
      <c r="C1412" s="34" t="s">
        <v>6849</v>
      </c>
      <c r="D1412" s="34" t="s">
        <v>6850</v>
      </c>
      <c r="E1412" s="34" t="s">
        <v>4258</v>
      </c>
      <c r="F1412" s="34"/>
      <c r="G1412" s="47" t="s">
        <v>64</v>
      </c>
      <c r="H1412" s="48">
        <v>18.07</v>
      </c>
      <c r="I1412" s="139">
        <v>0.25</v>
      </c>
      <c r="J1412" s="136">
        <f t="shared" si="45"/>
        <v>13.5525</v>
      </c>
    </row>
    <row r="1413" spans="1:10" ht="15.75">
      <c r="A1413" s="46">
        <f t="shared" si="43"/>
        <v>1409</v>
      </c>
      <c r="B1413" s="47" t="s">
        <v>204</v>
      </c>
      <c r="C1413" s="34" t="s">
        <v>6851</v>
      </c>
      <c r="D1413" s="34" t="s">
        <v>6852</v>
      </c>
      <c r="E1413" s="34" t="s">
        <v>4258</v>
      </c>
      <c r="F1413" s="34"/>
      <c r="G1413" s="47" t="s">
        <v>64</v>
      </c>
      <c r="H1413" s="48">
        <v>16.437999999999999</v>
      </c>
      <c r="I1413" s="139">
        <v>0.25</v>
      </c>
      <c r="J1413" s="136">
        <f t="shared" si="45"/>
        <v>12.328499999999998</v>
      </c>
    </row>
    <row r="1414" spans="1:10" ht="15.75">
      <c r="A1414" s="46">
        <f t="shared" si="43"/>
        <v>1410</v>
      </c>
      <c r="B1414" s="47" t="s">
        <v>204</v>
      </c>
      <c r="C1414" s="34" t="s">
        <v>6853</v>
      </c>
      <c r="D1414" s="34" t="s">
        <v>6854</v>
      </c>
      <c r="E1414" s="34" t="s">
        <v>4258</v>
      </c>
      <c r="F1414" s="34"/>
      <c r="G1414" s="47" t="s">
        <v>64</v>
      </c>
      <c r="H1414" s="48">
        <v>16.32</v>
      </c>
      <c r="I1414" s="139">
        <v>0.25</v>
      </c>
      <c r="J1414" s="136">
        <f t="shared" si="45"/>
        <v>12.24</v>
      </c>
    </row>
    <row r="1415" spans="1:10" ht="15.75">
      <c r="A1415" s="46">
        <f t="shared" ref="A1415:A1478" si="46">A1414+1</f>
        <v>1411</v>
      </c>
      <c r="B1415" s="47" t="s">
        <v>204</v>
      </c>
      <c r="C1415" s="34" t="s">
        <v>6855</v>
      </c>
      <c r="D1415" s="34" t="s">
        <v>6856</v>
      </c>
      <c r="E1415" s="34" t="s">
        <v>4258</v>
      </c>
      <c r="F1415" s="34"/>
      <c r="G1415" s="47" t="s">
        <v>64</v>
      </c>
      <c r="H1415" s="48">
        <v>14.688000000000001</v>
      </c>
      <c r="I1415" s="139">
        <v>0.25</v>
      </c>
      <c r="J1415" s="136">
        <f t="shared" si="45"/>
        <v>11.016</v>
      </c>
    </row>
    <row r="1416" spans="1:10" ht="15.75">
      <c r="A1416" s="46">
        <f t="shared" si="46"/>
        <v>1412</v>
      </c>
      <c r="B1416" s="47" t="s">
        <v>204</v>
      </c>
      <c r="C1416" s="34" t="s">
        <v>6857</v>
      </c>
      <c r="D1416" s="34" t="s">
        <v>6858</v>
      </c>
      <c r="E1416" s="34" t="s">
        <v>4258</v>
      </c>
      <c r="F1416" s="34"/>
      <c r="G1416" s="47" t="s">
        <v>64</v>
      </c>
      <c r="H1416" s="48">
        <v>23.782</v>
      </c>
      <c r="I1416" s="139">
        <v>0.25</v>
      </c>
      <c r="J1416" s="136">
        <f t="shared" si="45"/>
        <v>17.836500000000001</v>
      </c>
    </row>
    <row r="1417" spans="1:10" ht="15.75">
      <c r="A1417" s="46">
        <f t="shared" si="46"/>
        <v>1413</v>
      </c>
      <c r="B1417" s="47" t="s">
        <v>204</v>
      </c>
      <c r="C1417" s="34" t="s">
        <v>6859</v>
      </c>
      <c r="D1417" s="34" t="s">
        <v>6860</v>
      </c>
      <c r="E1417" s="34" t="s">
        <v>4258</v>
      </c>
      <c r="F1417" s="34"/>
      <c r="G1417" s="47" t="s">
        <v>64</v>
      </c>
      <c r="H1417" s="48">
        <v>21.578800000000001</v>
      </c>
      <c r="I1417" s="139">
        <v>0.25</v>
      </c>
      <c r="J1417" s="136">
        <f t="shared" si="45"/>
        <v>16.184100000000001</v>
      </c>
    </row>
    <row r="1418" spans="1:10" ht="15.75">
      <c r="A1418" s="46">
        <f t="shared" si="46"/>
        <v>1414</v>
      </c>
      <c r="B1418" s="47" t="s">
        <v>204</v>
      </c>
      <c r="C1418" s="34" t="s">
        <v>6861</v>
      </c>
      <c r="D1418" s="34" t="s">
        <v>6862</v>
      </c>
      <c r="E1418" s="34" t="s">
        <v>4258</v>
      </c>
      <c r="F1418" s="34"/>
      <c r="G1418" s="47" t="s">
        <v>64</v>
      </c>
      <c r="H1418" s="48">
        <v>19.828800000000001</v>
      </c>
      <c r="I1418" s="139">
        <v>0.25</v>
      </c>
      <c r="J1418" s="136">
        <f t="shared" si="45"/>
        <v>14.871600000000001</v>
      </c>
    </row>
    <row r="1419" spans="1:10" ht="15.75">
      <c r="A1419" s="46">
        <f t="shared" si="46"/>
        <v>1415</v>
      </c>
      <c r="B1419" s="47" t="s">
        <v>204</v>
      </c>
      <c r="C1419" s="34" t="s">
        <v>6863</v>
      </c>
      <c r="D1419" s="34" t="s">
        <v>6864</v>
      </c>
      <c r="E1419" s="34" t="s">
        <v>4258</v>
      </c>
      <c r="F1419" s="34"/>
      <c r="G1419" s="47" t="s">
        <v>64</v>
      </c>
      <c r="H1419" s="48">
        <v>0.28689999999999999</v>
      </c>
      <c r="I1419" s="139">
        <v>0.25</v>
      </c>
      <c r="J1419" s="136">
        <f t="shared" si="45"/>
        <v>0.21517500000000001</v>
      </c>
    </row>
    <row r="1420" spans="1:10" ht="15.75">
      <c r="A1420" s="46">
        <f t="shared" si="46"/>
        <v>1416</v>
      </c>
      <c r="B1420" s="47" t="s">
        <v>204</v>
      </c>
      <c r="C1420" s="34" t="s">
        <v>6865</v>
      </c>
      <c r="D1420" s="34" t="s">
        <v>6866</v>
      </c>
      <c r="E1420" s="34" t="s">
        <v>4258</v>
      </c>
      <c r="F1420" s="34"/>
      <c r="G1420" s="47" t="s">
        <v>64</v>
      </c>
      <c r="H1420" s="48">
        <v>0.28689999999999999</v>
      </c>
      <c r="I1420" s="139">
        <v>0.25</v>
      </c>
      <c r="J1420" s="136">
        <f t="shared" si="45"/>
        <v>0.21517500000000001</v>
      </c>
    </row>
    <row r="1421" spans="1:10" ht="15.75">
      <c r="A1421" s="46">
        <f t="shared" si="46"/>
        <v>1417</v>
      </c>
      <c r="B1421" s="47" t="s">
        <v>204</v>
      </c>
      <c r="C1421" s="34" t="s">
        <v>6867</v>
      </c>
      <c r="D1421" s="34" t="s">
        <v>6868</v>
      </c>
      <c r="E1421" s="34" t="s">
        <v>4258</v>
      </c>
      <c r="F1421" s="34"/>
      <c r="G1421" s="47" t="s">
        <v>64</v>
      </c>
      <c r="H1421" s="48">
        <v>0.35799999999999998</v>
      </c>
      <c r="I1421" s="139">
        <v>0.25</v>
      </c>
      <c r="J1421" s="136">
        <f t="shared" si="45"/>
        <v>0.26849999999999996</v>
      </c>
    </row>
    <row r="1422" spans="1:10" ht="15.75">
      <c r="A1422" s="46">
        <f t="shared" si="46"/>
        <v>1418</v>
      </c>
      <c r="B1422" s="47" t="s">
        <v>204</v>
      </c>
      <c r="C1422" s="34" t="s">
        <v>6869</v>
      </c>
      <c r="D1422" s="34" t="s">
        <v>6870</v>
      </c>
      <c r="E1422" s="34" t="s">
        <v>4258</v>
      </c>
      <c r="F1422" s="34"/>
      <c r="G1422" s="47" t="s">
        <v>64</v>
      </c>
      <c r="H1422" s="48">
        <v>0.42120000000000002</v>
      </c>
      <c r="I1422" s="139">
        <v>0.25</v>
      </c>
      <c r="J1422" s="136">
        <f t="shared" si="45"/>
        <v>0.31590000000000001</v>
      </c>
    </row>
    <row r="1423" spans="1:10" ht="15.75">
      <c r="A1423" s="46">
        <f t="shared" si="46"/>
        <v>1419</v>
      </c>
      <c r="B1423" s="47" t="s">
        <v>204</v>
      </c>
      <c r="C1423" s="34" t="s">
        <v>6871</v>
      </c>
      <c r="D1423" s="34" t="s">
        <v>6872</v>
      </c>
      <c r="E1423" s="34" t="s">
        <v>4258</v>
      </c>
      <c r="F1423" s="34"/>
      <c r="G1423" s="47" t="s">
        <v>64</v>
      </c>
      <c r="H1423" s="48">
        <v>0.42120000000000002</v>
      </c>
      <c r="I1423" s="139">
        <v>0.25</v>
      </c>
      <c r="J1423" s="136">
        <f t="shared" si="45"/>
        <v>0.31590000000000001</v>
      </c>
    </row>
    <row r="1424" spans="1:10" ht="15.75">
      <c r="A1424" s="46">
        <f t="shared" si="46"/>
        <v>1420</v>
      </c>
      <c r="B1424" s="47" t="s">
        <v>204</v>
      </c>
      <c r="C1424" s="34" t="s">
        <v>6873</v>
      </c>
      <c r="D1424" s="34" t="s">
        <v>6874</v>
      </c>
      <c r="E1424" s="34" t="s">
        <v>4258</v>
      </c>
      <c r="F1424" s="34"/>
      <c r="G1424" s="47" t="s">
        <v>64</v>
      </c>
      <c r="H1424" s="48">
        <v>0.42120000000000002</v>
      </c>
      <c r="I1424" s="139">
        <v>0.25</v>
      </c>
      <c r="J1424" s="136">
        <f t="shared" si="45"/>
        <v>0.31590000000000001</v>
      </c>
    </row>
    <row r="1425" spans="1:10" ht="15.75">
      <c r="A1425" s="46">
        <f t="shared" si="46"/>
        <v>1421</v>
      </c>
      <c r="B1425" s="47" t="s">
        <v>204</v>
      </c>
      <c r="C1425" s="34" t="s">
        <v>6875</v>
      </c>
      <c r="D1425" s="34" t="s">
        <v>6876</v>
      </c>
      <c r="E1425" s="34" t="s">
        <v>4258</v>
      </c>
      <c r="F1425" s="34"/>
      <c r="G1425" s="47" t="s">
        <v>64</v>
      </c>
      <c r="H1425" s="48">
        <v>0.42120000000000002</v>
      </c>
      <c r="I1425" s="139">
        <v>0.25</v>
      </c>
      <c r="J1425" s="136">
        <f t="shared" si="45"/>
        <v>0.31590000000000001</v>
      </c>
    </row>
    <row r="1426" spans="1:10" ht="15.75">
      <c r="A1426" s="46">
        <f t="shared" si="46"/>
        <v>1422</v>
      </c>
      <c r="B1426" s="47" t="s">
        <v>204</v>
      </c>
      <c r="C1426" s="34" t="s">
        <v>6877</v>
      </c>
      <c r="D1426" s="34" t="s">
        <v>6878</v>
      </c>
      <c r="E1426" s="34" t="s">
        <v>4258</v>
      </c>
      <c r="F1426" s="34"/>
      <c r="G1426" s="47" t="s">
        <v>64</v>
      </c>
      <c r="H1426" s="48">
        <v>0.39379999999999998</v>
      </c>
      <c r="I1426" s="139">
        <v>0.25</v>
      </c>
      <c r="J1426" s="136">
        <f t="shared" si="45"/>
        <v>0.29535</v>
      </c>
    </row>
    <row r="1427" spans="1:10" ht="15.75">
      <c r="A1427" s="46">
        <f t="shared" si="46"/>
        <v>1423</v>
      </c>
      <c r="B1427" s="47" t="s">
        <v>204</v>
      </c>
      <c r="C1427" s="34" t="s">
        <v>6879</v>
      </c>
      <c r="D1427" s="34" t="s">
        <v>6880</v>
      </c>
      <c r="E1427" s="34" t="s">
        <v>4258</v>
      </c>
      <c r="F1427" s="34"/>
      <c r="G1427" s="47" t="s">
        <v>64</v>
      </c>
      <c r="H1427" s="48">
        <v>1.4688000000000001</v>
      </c>
      <c r="I1427" s="139">
        <v>0.25</v>
      </c>
      <c r="J1427" s="136">
        <f t="shared" si="45"/>
        <v>1.1016000000000001</v>
      </c>
    </row>
    <row r="1428" spans="1:10" ht="15.75">
      <c r="A1428" s="46">
        <f t="shared" si="46"/>
        <v>1424</v>
      </c>
      <c r="B1428" s="47" t="s">
        <v>204</v>
      </c>
      <c r="C1428" s="34" t="s">
        <v>6881</v>
      </c>
      <c r="D1428" s="34" t="s">
        <v>6882</v>
      </c>
      <c r="E1428" s="34" t="s">
        <v>4258</v>
      </c>
      <c r="F1428" s="34"/>
      <c r="G1428" s="47" t="s">
        <v>64</v>
      </c>
      <c r="H1428" s="48">
        <v>1.4345000000000001</v>
      </c>
      <c r="I1428" s="139">
        <v>0.25</v>
      </c>
      <c r="J1428" s="136">
        <f t="shared" si="45"/>
        <v>1.0758750000000001</v>
      </c>
    </row>
    <row r="1429" spans="1:10" ht="15.75">
      <c r="A1429" s="46">
        <f t="shared" si="46"/>
        <v>1425</v>
      </c>
      <c r="B1429" s="47" t="s">
        <v>204</v>
      </c>
      <c r="C1429" s="34" t="s">
        <v>6883</v>
      </c>
      <c r="D1429" s="34" t="s">
        <v>6884</v>
      </c>
      <c r="E1429" s="34" t="s">
        <v>4258</v>
      </c>
      <c r="F1429" s="34"/>
      <c r="G1429" s="47" t="s">
        <v>64</v>
      </c>
      <c r="H1429" s="48">
        <v>1.5840000000000001</v>
      </c>
      <c r="I1429" s="139">
        <v>0.25</v>
      </c>
      <c r="J1429" s="136">
        <f t="shared" si="45"/>
        <v>1.1880000000000002</v>
      </c>
    </row>
    <row r="1430" spans="1:10" ht="15.75">
      <c r="A1430" s="46">
        <f t="shared" si="46"/>
        <v>1426</v>
      </c>
      <c r="B1430" s="47" t="s">
        <v>204</v>
      </c>
      <c r="C1430" s="34" t="s">
        <v>6885</v>
      </c>
      <c r="D1430" s="34" t="s">
        <v>6886</v>
      </c>
      <c r="E1430" s="34" t="s">
        <v>4258</v>
      </c>
      <c r="F1430" s="34"/>
      <c r="G1430" s="47" t="s">
        <v>64</v>
      </c>
      <c r="H1430" s="48">
        <v>1.4064000000000001</v>
      </c>
      <c r="I1430" s="139">
        <v>0.25</v>
      </c>
      <c r="J1430" s="136">
        <f t="shared" si="45"/>
        <v>1.0548000000000002</v>
      </c>
    </row>
    <row r="1431" spans="1:10" ht="15.75">
      <c r="A1431" s="46">
        <f t="shared" si="46"/>
        <v>1427</v>
      </c>
      <c r="B1431" s="47" t="s">
        <v>204</v>
      </c>
      <c r="C1431" s="34" t="s">
        <v>6887</v>
      </c>
      <c r="D1431" s="34" t="s">
        <v>6888</v>
      </c>
      <c r="E1431" s="34" t="s">
        <v>4258</v>
      </c>
      <c r="F1431" s="34"/>
      <c r="G1431" s="47" t="s">
        <v>64</v>
      </c>
      <c r="H1431" s="48">
        <v>3.456</v>
      </c>
      <c r="I1431" s="139">
        <v>0.25</v>
      </c>
      <c r="J1431" s="136">
        <f t="shared" si="45"/>
        <v>2.5920000000000001</v>
      </c>
    </row>
    <row r="1432" spans="1:10" ht="15.75">
      <c r="A1432" s="46">
        <f t="shared" si="46"/>
        <v>1428</v>
      </c>
      <c r="B1432" s="47" t="s">
        <v>204</v>
      </c>
      <c r="C1432" s="34" t="s">
        <v>6889</v>
      </c>
      <c r="D1432" s="34" t="s">
        <v>6890</v>
      </c>
      <c r="E1432" s="34" t="s">
        <v>4258</v>
      </c>
      <c r="F1432" s="34"/>
      <c r="G1432" s="47" t="s">
        <v>64</v>
      </c>
      <c r="H1432" s="48">
        <v>3.3754</v>
      </c>
      <c r="I1432" s="139">
        <v>0.25</v>
      </c>
      <c r="J1432" s="136">
        <f t="shared" si="45"/>
        <v>2.5315500000000002</v>
      </c>
    </row>
    <row r="1433" spans="1:10" ht="15.75">
      <c r="A1433" s="46">
        <f t="shared" si="46"/>
        <v>1429</v>
      </c>
      <c r="B1433" s="47" t="s">
        <v>204</v>
      </c>
      <c r="C1433" s="34" t="s">
        <v>6891</v>
      </c>
      <c r="D1433" s="34" t="s">
        <v>6892</v>
      </c>
      <c r="E1433" s="34" t="s">
        <v>4258</v>
      </c>
      <c r="F1433" s="34"/>
      <c r="G1433" s="47" t="s">
        <v>64</v>
      </c>
      <c r="H1433" s="48">
        <v>4.2191999999999998</v>
      </c>
      <c r="I1433" s="139">
        <v>0.25</v>
      </c>
      <c r="J1433" s="136">
        <f t="shared" si="45"/>
        <v>3.1643999999999997</v>
      </c>
    </row>
    <row r="1434" spans="1:10" ht="15.75">
      <c r="A1434" s="46">
        <f t="shared" si="46"/>
        <v>1430</v>
      </c>
      <c r="B1434" s="47" t="s">
        <v>204</v>
      </c>
      <c r="C1434" s="34" t="s">
        <v>6893</v>
      </c>
      <c r="D1434" s="34" t="s">
        <v>6894</v>
      </c>
      <c r="E1434" s="34" t="s">
        <v>4258</v>
      </c>
      <c r="F1434" s="34"/>
      <c r="G1434" s="47" t="s">
        <v>64</v>
      </c>
      <c r="H1434" s="48">
        <v>5.76</v>
      </c>
      <c r="I1434" s="139">
        <v>0.25</v>
      </c>
      <c r="J1434" s="136">
        <f t="shared" si="45"/>
        <v>4.32</v>
      </c>
    </row>
    <row r="1435" spans="1:10" ht="15.75">
      <c r="A1435" s="46">
        <f t="shared" si="46"/>
        <v>1431</v>
      </c>
      <c r="B1435" s="47" t="s">
        <v>204</v>
      </c>
      <c r="C1435" s="34" t="s">
        <v>6895</v>
      </c>
      <c r="D1435" s="34" t="s">
        <v>6896</v>
      </c>
      <c r="E1435" s="34" t="s">
        <v>4258</v>
      </c>
      <c r="F1435" s="34"/>
      <c r="G1435" s="47" t="s">
        <v>64</v>
      </c>
      <c r="H1435" s="48">
        <v>5.6256000000000004</v>
      </c>
      <c r="I1435" s="139">
        <v>0.25</v>
      </c>
      <c r="J1435" s="136">
        <f t="shared" si="45"/>
        <v>4.2192000000000007</v>
      </c>
    </row>
    <row r="1436" spans="1:10" ht="15.75">
      <c r="A1436" s="46">
        <f t="shared" si="46"/>
        <v>1432</v>
      </c>
      <c r="B1436" s="47" t="s">
        <v>204</v>
      </c>
      <c r="C1436" s="34" t="s">
        <v>6897</v>
      </c>
      <c r="D1436" s="34" t="s">
        <v>6898</v>
      </c>
      <c r="E1436" s="34" t="s">
        <v>4258</v>
      </c>
      <c r="F1436" s="34"/>
      <c r="G1436" s="47" t="s">
        <v>64</v>
      </c>
      <c r="H1436" s="48">
        <v>10.538399999999999</v>
      </c>
      <c r="I1436" s="139">
        <v>0.25</v>
      </c>
      <c r="J1436" s="136">
        <f t="shared" si="45"/>
        <v>7.9037999999999995</v>
      </c>
    </row>
    <row r="1437" spans="1:10" ht="15.75">
      <c r="A1437" s="46">
        <f t="shared" si="46"/>
        <v>1433</v>
      </c>
      <c r="B1437" s="47" t="s">
        <v>204</v>
      </c>
      <c r="C1437" s="34" t="s">
        <v>6899</v>
      </c>
      <c r="D1437" s="34" t="s">
        <v>6900</v>
      </c>
      <c r="E1437" s="34" t="s">
        <v>4258</v>
      </c>
      <c r="F1437" s="34"/>
      <c r="G1437" s="47" t="s">
        <v>64</v>
      </c>
      <c r="H1437" s="48">
        <v>8.4383999999999997</v>
      </c>
      <c r="I1437" s="139">
        <v>0.25</v>
      </c>
      <c r="J1437" s="136">
        <f t="shared" si="45"/>
        <v>6.3287999999999993</v>
      </c>
    </row>
    <row r="1438" spans="1:10" ht="15.75">
      <c r="A1438" s="46">
        <f t="shared" si="46"/>
        <v>1434</v>
      </c>
      <c r="B1438" s="47" t="s">
        <v>204</v>
      </c>
      <c r="C1438" s="34" t="s">
        <v>6901</v>
      </c>
      <c r="D1438" s="34" t="s">
        <v>6902</v>
      </c>
      <c r="E1438" s="34" t="s">
        <v>4258</v>
      </c>
      <c r="F1438" s="34"/>
      <c r="G1438" s="47" t="s">
        <v>64</v>
      </c>
      <c r="H1438" s="48">
        <v>17.28</v>
      </c>
      <c r="I1438" s="139">
        <v>0.25</v>
      </c>
      <c r="J1438" s="136">
        <f t="shared" si="45"/>
        <v>12.96</v>
      </c>
    </row>
    <row r="1439" spans="1:10" ht="15.75">
      <c r="A1439" s="46">
        <f t="shared" si="46"/>
        <v>1435</v>
      </c>
      <c r="B1439" s="47" t="s">
        <v>204</v>
      </c>
      <c r="C1439" s="34" t="s">
        <v>6903</v>
      </c>
      <c r="D1439" s="34" t="s">
        <v>6904</v>
      </c>
      <c r="E1439" s="34" t="s">
        <v>4258</v>
      </c>
      <c r="F1439" s="34"/>
      <c r="G1439" s="47" t="s">
        <v>64</v>
      </c>
      <c r="H1439" s="48">
        <v>16.876799999999999</v>
      </c>
      <c r="I1439" s="139">
        <v>0.25</v>
      </c>
      <c r="J1439" s="136">
        <f t="shared" si="45"/>
        <v>12.657599999999999</v>
      </c>
    </row>
    <row r="1440" spans="1:10" ht="15.75">
      <c r="A1440" s="46">
        <f t="shared" si="46"/>
        <v>1436</v>
      </c>
      <c r="B1440" s="47" t="s">
        <v>204</v>
      </c>
      <c r="C1440" s="34" t="s">
        <v>6905</v>
      </c>
      <c r="D1440" s="34" t="s">
        <v>6906</v>
      </c>
      <c r="E1440" s="34" t="s">
        <v>4258</v>
      </c>
      <c r="F1440" s="34"/>
      <c r="G1440" s="47" t="s">
        <v>64</v>
      </c>
      <c r="H1440" s="48">
        <v>1.2531000000000001</v>
      </c>
      <c r="I1440" s="139">
        <v>0.25</v>
      </c>
      <c r="J1440" s="136">
        <f t="shared" si="45"/>
        <v>0.93982500000000013</v>
      </c>
    </row>
    <row r="1441" spans="1:10" ht="15.75">
      <c r="A1441" s="46">
        <f t="shared" si="46"/>
        <v>1437</v>
      </c>
      <c r="B1441" s="47" t="s">
        <v>204</v>
      </c>
      <c r="C1441" s="34" t="s">
        <v>6907</v>
      </c>
      <c r="D1441" s="34" t="s">
        <v>6908</v>
      </c>
      <c r="E1441" s="34" t="s">
        <v>4258</v>
      </c>
      <c r="F1441" s="34"/>
      <c r="G1441" s="47" t="s">
        <v>64</v>
      </c>
      <c r="H1441" s="48">
        <v>1.2531000000000001</v>
      </c>
      <c r="I1441" s="139">
        <v>0.25</v>
      </c>
      <c r="J1441" s="136">
        <f t="shared" si="45"/>
        <v>0.93982500000000013</v>
      </c>
    </row>
    <row r="1442" spans="1:10" ht="15.75">
      <c r="A1442" s="46">
        <f t="shared" si="46"/>
        <v>1438</v>
      </c>
      <c r="B1442" s="47" t="s">
        <v>204</v>
      </c>
      <c r="C1442" s="34" t="s">
        <v>6909</v>
      </c>
      <c r="D1442" s="34" t="s">
        <v>6910</v>
      </c>
      <c r="E1442" s="34" t="s">
        <v>4258</v>
      </c>
      <c r="F1442" s="34"/>
      <c r="G1442" s="47" t="s">
        <v>64</v>
      </c>
      <c r="H1442" s="48">
        <v>0.83540000000000003</v>
      </c>
      <c r="I1442" s="139">
        <v>0.25</v>
      </c>
      <c r="J1442" s="136">
        <f t="shared" si="45"/>
        <v>0.62655000000000005</v>
      </c>
    </row>
    <row r="1443" spans="1:10" ht="15.75">
      <c r="A1443" s="46">
        <f t="shared" si="46"/>
        <v>1439</v>
      </c>
      <c r="B1443" s="47" t="s">
        <v>204</v>
      </c>
      <c r="C1443" s="34" t="s">
        <v>6911</v>
      </c>
      <c r="D1443" s="34" t="s">
        <v>6912</v>
      </c>
      <c r="E1443" s="34" t="s">
        <v>4258</v>
      </c>
      <c r="F1443" s="34"/>
      <c r="G1443" s="47" t="s">
        <v>64</v>
      </c>
      <c r="H1443" s="48">
        <v>0.75180000000000002</v>
      </c>
      <c r="I1443" s="139">
        <v>0.25</v>
      </c>
      <c r="J1443" s="136">
        <f t="shared" si="45"/>
        <v>0.56384999999999996</v>
      </c>
    </row>
    <row r="1444" spans="1:10" ht="15.75">
      <c r="A1444" s="46">
        <f t="shared" si="46"/>
        <v>1440</v>
      </c>
      <c r="B1444" s="47" t="s">
        <v>204</v>
      </c>
      <c r="C1444" s="34" t="s">
        <v>6913</v>
      </c>
      <c r="D1444" s="34" t="s">
        <v>6912</v>
      </c>
      <c r="E1444" s="34" t="s">
        <v>4258</v>
      </c>
      <c r="F1444" s="34"/>
      <c r="G1444" s="47" t="s">
        <v>64</v>
      </c>
      <c r="H1444" s="48">
        <v>0.75180000000000002</v>
      </c>
      <c r="I1444" s="139">
        <v>0.25</v>
      </c>
      <c r="J1444" s="136">
        <f t="shared" si="45"/>
        <v>0.56384999999999996</v>
      </c>
    </row>
    <row r="1445" spans="1:10" ht="15.75">
      <c r="A1445" s="46">
        <f t="shared" si="46"/>
        <v>1441</v>
      </c>
      <c r="B1445" s="47" t="s">
        <v>204</v>
      </c>
      <c r="C1445" s="34" t="s">
        <v>6914</v>
      </c>
      <c r="D1445" s="34" t="s">
        <v>6915</v>
      </c>
      <c r="E1445" s="34" t="s">
        <v>4258</v>
      </c>
      <c r="F1445" s="34"/>
      <c r="G1445" s="47" t="s">
        <v>64</v>
      </c>
      <c r="H1445" s="48">
        <v>1.3923000000000001</v>
      </c>
      <c r="I1445" s="139">
        <v>0.25</v>
      </c>
      <c r="J1445" s="136">
        <f t="shared" si="45"/>
        <v>1.044225</v>
      </c>
    </row>
    <row r="1446" spans="1:10" ht="15.75">
      <c r="A1446" s="46">
        <f t="shared" si="46"/>
        <v>1442</v>
      </c>
      <c r="B1446" s="47" t="s">
        <v>204</v>
      </c>
      <c r="C1446" s="34" t="s">
        <v>6916</v>
      </c>
      <c r="D1446" s="34" t="s">
        <v>6917</v>
      </c>
      <c r="E1446" s="34" t="s">
        <v>4258</v>
      </c>
      <c r="F1446" s="34"/>
      <c r="G1446" s="47" t="s">
        <v>64</v>
      </c>
      <c r="H1446" s="48">
        <v>1.2531000000000001</v>
      </c>
      <c r="I1446" s="139">
        <v>0.25</v>
      </c>
      <c r="J1446" s="136">
        <f t="shared" si="45"/>
        <v>0.93982500000000013</v>
      </c>
    </row>
    <row r="1447" spans="1:10" ht="15.75">
      <c r="A1447" s="46">
        <f t="shared" si="46"/>
        <v>1443</v>
      </c>
      <c r="B1447" s="47" t="s">
        <v>204</v>
      </c>
      <c r="C1447" s="34" t="s">
        <v>6918</v>
      </c>
      <c r="D1447" s="34" t="s">
        <v>6919</v>
      </c>
      <c r="E1447" s="34" t="s">
        <v>4258</v>
      </c>
      <c r="F1447" s="34"/>
      <c r="G1447" s="47" t="s">
        <v>64</v>
      </c>
      <c r="H1447" s="48">
        <v>1.2531000000000001</v>
      </c>
      <c r="I1447" s="139">
        <v>0.25</v>
      </c>
      <c r="J1447" s="136">
        <f t="shared" si="45"/>
        <v>0.93982500000000013</v>
      </c>
    </row>
    <row r="1448" spans="1:10" ht="15.75">
      <c r="A1448" s="46">
        <f t="shared" si="46"/>
        <v>1444</v>
      </c>
      <c r="B1448" s="47" t="s">
        <v>204</v>
      </c>
      <c r="C1448" s="34" t="s">
        <v>6920</v>
      </c>
      <c r="D1448" s="34" t="s">
        <v>6921</v>
      </c>
      <c r="E1448" s="34" t="s">
        <v>4258</v>
      </c>
      <c r="F1448" s="34"/>
      <c r="G1448" s="47" t="s">
        <v>64</v>
      </c>
      <c r="H1448" s="48">
        <v>3.1326999999999998</v>
      </c>
      <c r="I1448" s="139">
        <v>0.25</v>
      </c>
      <c r="J1448" s="136">
        <f t="shared" si="45"/>
        <v>2.3495249999999999</v>
      </c>
    </row>
    <row r="1449" spans="1:10" ht="15.75">
      <c r="A1449" s="46">
        <f t="shared" si="46"/>
        <v>1445</v>
      </c>
      <c r="B1449" s="47" t="s">
        <v>204</v>
      </c>
      <c r="C1449" s="34" t="s">
        <v>6922</v>
      </c>
      <c r="D1449" s="34" t="s">
        <v>6923</v>
      </c>
      <c r="E1449" s="34" t="s">
        <v>4258</v>
      </c>
      <c r="F1449" s="34"/>
      <c r="G1449" s="47" t="s">
        <v>64</v>
      </c>
      <c r="H1449" s="48">
        <v>3.1326999999999998</v>
      </c>
      <c r="I1449" s="139">
        <v>0.25</v>
      </c>
      <c r="J1449" s="136">
        <f t="shared" si="45"/>
        <v>2.3495249999999999</v>
      </c>
    </row>
    <row r="1450" spans="1:10" ht="15.75">
      <c r="A1450" s="46">
        <f t="shared" si="46"/>
        <v>1446</v>
      </c>
      <c r="B1450" s="47" t="s">
        <v>204</v>
      </c>
      <c r="C1450" s="34" t="s">
        <v>6924</v>
      </c>
      <c r="D1450" s="34" t="s">
        <v>6925</v>
      </c>
      <c r="E1450" s="34" t="s">
        <v>4258</v>
      </c>
      <c r="F1450" s="34"/>
      <c r="G1450" s="47" t="s">
        <v>64</v>
      </c>
      <c r="H1450" s="48">
        <v>2.0884999999999998</v>
      </c>
      <c r="I1450" s="139">
        <v>0.25</v>
      </c>
      <c r="J1450" s="136">
        <f t="shared" si="45"/>
        <v>1.5663749999999999</v>
      </c>
    </row>
    <row r="1451" spans="1:10" ht="15.75">
      <c r="A1451" s="46">
        <f t="shared" si="46"/>
        <v>1447</v>
      </c>
      <c r="B1451" s="47" t="s">
        <v>204</v>
      </c>
      <c r="C1451" s="34" t="s">
        <v>6926</v>
      </c>
      <c r="D1451" s="34" t="s">
        <v>6927</v>
      </c>
      <c r="E1451" s="34" t="s">
        <v>4258</v>
      </c>
      <c r="F1451" s="34"/>
      <c r="G1451" s="47" t="s">
        <v>64</v>
      </c>
      <c r="H1451" s="48">
        <v>2.0884999999999998</v>
      </c>
      <c r="I1451" s="139">
        <v>0.25</v>
      </c>
      <c r="J1451" s="136">
        <f t="shared" si="45"/>
        <v>1.5663749999999999</v>
      </c>
    </row>
    <row r="1452" spans="1:10" ht="15.75">
      <c r="A1452" s="46">
        <f t="shared" si="46"/>
        <v>1448</v>
      </c>
      <c r="B1452" s="47" t="s">
        <v>204</v>
      </c>
      <c r="C1452" s="34" t="s">
        <v>6928</v>
      </c>
      <c r="D1452" s="34" t="s">
        <v>6929</v>
      </c>
      <c r="E1452" s="34" t="s">
        <v>4258</v>
      </c>
      <c r="F1452" s="34"/>
      <c r="G1452" s="47" t="s">
        <v>64</v>
      </c>
      <c r="H1452" s="48">
        <v>1.8796999999999999</v>
      </c>
      <c r="I1452" s="139">
        <v>0.25</v>
      </c>
      <c r="J1452" s="136">
        <f t="shared" si="45"/>
        <v>1.409775</v>
      </c>
    </row>
    <row r="1453" spans="1:10" ht="15.75">
      <c r="A1453" s="46">
        <f t="shared" si="46"/>
        <v>1449</v>
      </c>
      <c r="B1453" s="47" t="s">
        <v>204</v>
      </c>
      <c r="C1453" s="34" t="s">
        <v>6930</v>
      </c>
      <c r="D1453" s="34" t="s">
        <v>6931</v>
      </c>
      <c r="E1453" s="34" t="s">
        <v>4258</v>
      </c>
      <c r="F1453" s="34"/>
      <c r="G1453" s="47" t="s">
        <v>64</v>
      </c>
      <c r="H1453" s="48">
        <v>1.8796999999999999</v>
      </c>
      <c r="I1453" s="139">
        <v>0.25</v>
      </c>
      <c r="J1453" s="136">
        <f t="shared" si="45"/>
        <v>1.409775</v>
      </c>
    </row>
    <row r="1454" spans="1:10" ht="15.75">
      <c r="A1454" s="46">
        <f t="shared" si="46"/>
        <v>1450</v>
      </c>
      <c r="B1454" s="47" t="s">
        <v>204</v>
      </c>
      <c r="C1454" s="34" t="s">
        <v>6932</v>
      </c>
      <c r="D1454" s="34" t="s">
        <v>6933</v>
      </c>
      <c r="E1454" s="34" t="s">
        <v>4258</v>
      </c>
      <c r="F1454" s="34"/>
      <c r="G1454" s="47" t="s">
        <v>64</v>
      </c>
      <c r="H1454" s="48">
        <v>2.5061</v>
      </c>
      <c r="I1454" s="139">
        <v>0.25</v>
      </c>
      <c r="J1454" s="136">
        <f t="shared" si="45"/>
        <v>1.879575</v>
      </c>
    </row>
    <row r="1455" spans="1:10" ht="15.75">
      <c r="A1455" s="46">
        <f t="shared" si="46"/>
        <v>1451</v>
      </c>
      <c r="B1455" s="47" t="s">
        <v>204</v>
      </c>
      <c r="C1455" s="34" t="s">
        <v>6934</v>
      </c>
      <c r="D1455" s="34" t="s">
        <v>6933</v>
      </c>
      <c r="E1455" s="34" t="s">
        <v>4258</v>
      </c>
      <c r="F1455" s="34"/>
      <c r="G1455" s="47" t="s">
        <v>64</v>
      </c>
      <c r="H1455" s="48">
        <v>2.5061</v>
      </c>
      <c r="I1455" s="139">
        <v>0.25</v>
      </c>
      <c r="J1455" s="136">
        <f t="shared" si="45"/>
        <v>1.879575</v>
      </c>
    </row>
    <row r="1456" spans="1:10" ht="15.75">
      <c r="A1456" s="46">
        <f t="shared" si="46"/>
        <v>1452</v>
      </c>
      <c r="B1456" s="47" t="s">
        <v>204</v>
      </c>
      <c r="C1456" s="34" t="s">
        <v>6935</v>
      </c>
      <c r="D1456" s="34" t="s">
        <v>6936</v>
      </c>
      <c r="E1456" s="34" t="s">
        <v>4258</v>
      </c>
      <c r="F1456" s="34"/>
      <c r="G1456" s="47" t="s">
        <v>64</v>
      </c>
      <c r="H1456" s="48">
        <v>5.2211999999999996</v>
      </c>
      <c r="I1456" s="139">
        <v>0.25</v>
      </c>
      <c r="J1456" s="136">
        <f t="shared" si="45"/>
        <v>3.9158999999999997</v>
      </c>
    </row>
    <row r="1457" spans="1:10" ht="15.75">
      <c r="A1457" s="46">
        <f t="shared" si="46"/>
        <v>1453</v>
      </c>
      <c r="B1457" s="47" t="s">
        <v>204</v>
      </c>
      <c r="C1457" s="34" t="s">
        <v>6937</v>
      </c>
      <c r="D1457" s="34" t="s">
        <v>6938</v>
      </c>
      <c r="E1457" s="34" t="s">
        <v>4258</v>
      </c>
      <c r="F1457" s="34"/>
      <c r="G1457" s="47" t="s">
        <v>64</v>
      </c>
      <c r="H1457" s="48">
        <v>5.2211999999999996</v>
      </c>
      <c r="I1457" s="139">
        <v>0.25</v>
      </c>
      <c r="J1457" s="136">
        <f t="shared" si="45"/>
        <v>3.9158999999999997</v>
      </c>
    </row>
    <row r="1458" spans="1:10" ht="15.75">
      <c r="A1458" s="46">
        <f t="shared" si="46"/>
        <v>1454</v>
      </c>
      <c r="B1458" s="47" t="s">
        <v>204</v>
      </c>
      <c r="C1458" s="34" t="s">
        <v>6939</v>
      </c>
      <c r="D1458" s="34" t="s">
        <v>6940</v>
      </c>
      <c r="E1458" s="34" t="s">
        <v>4258</v>
      </c>
      <c r="F1458" s="34"/>
      <c r="G1458" s="47" t="s">
        <v>64</v>
      </c>
      <c r="H1458" s="48">
        <v>3.4807999999999999</v>
      </c>
      <c r="I1458" s="139">
        <v>0.25</v>
      </c>
      <c r="J1458" s="136">
        <f t="shared" si="45"/>
        <v>2.6105999999999998</v>
      </c>
    </row>
    <row r="1459" spans="1:10" ht="15.75">
      <c r="A1459" s="46">
        <f t="shared" si="46"/>
        <v>1455</v>
      </c>
      <c r="B1459" s="47" t="s">
        <v>204</v>
      </c>
      <c r="C1459" s="34" t="s">
        <v>6941</v>
      </c>
      <c r="D1459" s="34" t="s">
        <v>6942</v>
      </c>
      <c r="E1459" s="34" t="s">
        <v>4258</v>
      </c>
      <c r="F1459" s="34"/>
      <c r="G1459" s="47" t="s">
        <v>64</v>
      </c>
      <c r="H1459" s="48">
        <v>3.4807999999999999</v>
      </c>
      <c r="I1459" s="139">
        <v>0.25</v>
      </c>
      <c r="J1459" s="136">
        <f t="shared" si="45"/>
        <v>2.6105999999999998</v>
      </c>
    </row>
    <row r="1460" spans="1:10" ht="15.75">
      <c r="A1460" s="46">
        <f t="shared" si="46"/>
        <v>1456</v>
      </c>
      <c r="B1460" s="47" t="s">
        <v>204</v>
      </c>
      <c r="C1460" s="34" t="s">
        <v>6943</v>
      </c>
      <c r="D1460" s="34" t="s">
        <v>6944</v>
      </c>
      <c r="E1460" s="34" t="s">
        <v>4258</v>
      </c>
      <c r="F1460" s="34"/>
      <c r="G1460" s="47" t="s">
        <v>64</v>
      </c>
      <c r="H1460" s="48">
        <v>3.1326999999999998</v>
      </c>
      <c r="I1460" s="139">
        <v>0.25</v>
      </c>
      <c r="J1460" s="136">
        <f t="shared" si="45"/>
        <v>2.3495249999999999</v>
      </c>
    </row>
    <row r="1461" spans="1:10" ht="15.75">
      <c r="A1461" s="46">
        <f t="shared" si="46"/>
        <v>1457</v>
      </c>
      <c r="B1461" s="47" t="s">
        <v>204</v>
      </c>
      <c r="C1461" s="34" t="s">
        <v>6945</v>
      </c>
      <c r="D1461" s="34" t="s">
        <v>6946</v>
      </c>
      <c r="E1461" s="34" t="s">
        <v>4258</v>
      </c>
      <c r="F1461" s="34"/>
      <c r="G1461" s="47" t="s">
        <v>64</v>
      </c>
      <c r="H1461" s="48">
        <v>3.1326999999999998</v>
      </c>
      <c r="I1461" s="139">
        <v>0.25</v>
      </c>
      <c r="J1461" s="136">
        <f t="shared" si="45"/>
        <v>2.3495249999999999</v>
      </c>
    </row>
    <row r="1462" spans="1:10" ht="15.75">
      <c r="A1462" s="46">
        <f t="shared" si="46"/>
        <v>1458</v>
      </c>
      <c r="B1462" s="47" t="s">
        <v>204</v>
      </c>
      <c r="C1462" s="34" t="s">
        <v>6947</v>
      </c>
      <c r="D1462" s="34" t="s">
        <v>6948</v>
      </c>
      <c r="E1462" s="34" t="s">
        <v>4258</v>
      </c>
      <c r="F1462" s="34"/>
      <c r="G1462" s="47" t="s">
        <v>64</v>
      </c>
      <c r="H1462" s="48">
        <v>6.2653999999999996</v>
      </c>
      <c r="I1462" s="139">
        <v>0.25</v>
      </c>
      <c r="J1462" s="136">
        <f t="shared" si="45"/>
        <v>4.6990499999999997</v>
      </c>
    </row>
    <row r="1463" spans="1:10" ht="15.75">
      <c r="A1463" s="46">
        <f t="shared" si="46"/>
        <v>1459</v>
      </c>
      <c r="B1463" s="47" t="s">
        <v>204</v>
      </c>
      <c r="C1463" s="34" t="s">
        <v>6949</v>
      </c>
      <c r="D1463" s="34" t="s">
        <v>6950</v>
      </c>
      <c r="E1463" s="34" t="s">
        <v>4258</v>
      </c>
      <c r="F1463" s="34"/>
      <c r="G1463" s="47" t="s">
        <v>64</v>
      </c>
      <c r="H1463" s="48">
        <v>6.2653999999999996</v>
      </c>
      <c r="I1463" s="139">
        <v>0.25</v>
      </c>
      <c r="J1463" s="136">
        <f t="shared" si="45"/>
        <v>4.6990499999999997</v>
      </c>
    </row>
    <row r="1464" spans="1:10" ht="15.75">
      <c r="A1464" s="46">
        <f t="shared" si="46"/>
        <v>1460</v>
      </c>
      <c r="B1464" s="47" t="s">
        <v>204</v>
      </c>
      <c r="C1464" s="34" t="s">
        <v>6951</v>
      </c>
      <c r="D1464" s="34" t="s">
        <v>6952</v>
      </c>
      <c r="E1464" s="34" t="s">
        <v>4258</v>
      </c>
      <c r="F1464" s="34"/>
      <c r="G1464" s="47" t="s">
        <v>64</v>
      </c>
      <c r="H1464" s="48">
        <v>4.1768999999999998</v>
      </c>
      <c r="I1464" s="139">
        <v>0.25</v>
      </c>
      <c r="J1464" s="136">
        <f t="shared" ref="J1464:J1527" si="47">H1464*(1-I1464)</f>
        <v>3.1326749999999999</v>
      </c>
    </row>
    <row r="1465" spans="1:10" ht="15.75">
      <c r="A1465" s="46">
        <f t="shared" si="46"/>
        <v>1461</v>
      </c>
      <c r="B1465" s="47" t="s">
        <v>204</v>
      </c>
      <c r="C1465" s="34" t="s">
        <v>6953</v>
      </c>
      <c r="D1465" s="34" t="s">
        <v>6954</v>
      </c>
      <c r="E1465" s="34" t="s">
        <v>4258</v>
      </c>
      <c r="F1465" s="34"/>
      <c r="G1465" s="47" t="s">
        <v>64</v>
      </c>
      <c r="H1465" s="48">
        <v>4.1768999999999998</v>
      </c>
      <c r="I1465" s="139">
        <v>0.25</v>
      </c>
      <c r="J1465" s="136">
        <f t="shared" si="47"/>
        <v>3.1326749999999999</v>
      </c>
    </row>
    <row r="1466" spans="1:10" ht="15.75">
      <c r="A1466" s="46">
        <f t="shared" si="46"/>
        <v>1462</v>
      </c>
      <c r="B1466" s="47" t="s">
        <v>204</v>
      </c>
      <c r="C1466" s="34" t="s">
        <v>6955</v>
      </c>
      <c r="D1466" s="34" t="s">
        <v>6956</v>
      </c>
      <c r="E1466" s="34" t="s">
        <v>4258</v>
      </c>
      <c r="F1466" s="34"/>
      <c r="G1466" s="47" t="s">
        <v>64</v>
      </c>
      <c r="H1466" s="48">
        <v>3.7591999999999999</v>
      </c>
      <c r="I1466" s="139">
        <v>0.25</v>
      </c>
      <c r="J1466" s="136">
        <f t="shared" si="47"/>
        <v>2.8193999999999999</v>
      </c>
    </row>
    <row r="1467" spans="1:10" ht="15.75">
      <c r="A1467" s="46">
        <f t="shared" si="46"/>
        <v>1463</v>
      </c>
      <c r="B1467" s="47" t="s">
        <v>204</v>
      </c>
      <c r="C1467" s="34" t="s">
        <v>6957</v>
      </c>
      <c r="D1467" s="34" t="s">
        <v>6958</v>
      </c>
      <c r="E1467" s="34" t="s">
        <v>4258</v>
      </c>
      <c r="F1467" s="34"/>
      <c r="G1467" s="47" t="s">
        <v>64</v>
      </c>
      <c r="H1467" s="48">
        <v>3.7591999999999999</v>
      </c>
      <c r="I1467" s="139">
        <v>0.25</v>
      </c>
      <c r="J1467" s="136">
        <f t="shared" si="47"/>
        <v>2.8193999999999999</v>
      </c>
    </row>
    <row r="1468" spans="1:10" ht="15.75">
      <c r="A1468" s="46">
        <f t="shared" si="46"/>
        <v>1464</v>
      </c>
      <c r="B1468" s="47" t="s">
        <v>204</v>
      </c>
      <c r="C1468" s="34" t="s">
        <v>6959</v>
      </c>
      <c r="D1468" s="34" t="s">
        <v>6960</v>
      </c>
      <c r="E1468" s="34" t="s">
        <v>4258</v>
      </c>
      <c r="F1468" s="34"/>
      <c r="G1468" s="47" t="s">
        <v>64</v>
      </c>
      <c r="H1468" s="48">
        <v>13.6951</v>
      </c>
      <c r="I1468" s="139">
        <v>0.25</v>
      </c>
      <c r="J1468" s="136">
        <f t="shared" si="47"/>
        <v>10.271325000000001</v>
      </c>
    </row>
    <row r="1469" spans="1:10" ht="15.75">
      <c r="A1469" s="46">
        <f t="shared" si="46"/>
        <v>1465</v>
      </c>
      <c r="B1469" s="47" t="s">
        <v>204</v>
      </c>
      <c r="C1469" s="34" t="s">
        <v>6961</v>
      </c>
      <c r="D1469" s="34" t="s">
        <v>6962</v>
      </c>
      <c r="E1469" s="34" t="s">
        <v>4258</v>
      </c>
      <c r="F1469" s="34"/>
      <c r="G1469" s="47" t="s">
        <v>64</v>
      </c>
      <c r="H1469" s="48">
        <v>6.3444000000000003</v>
      </c>
      <c r="I1469" s="139">
        <v>0.25</v>
      </c>
      <c r="J1469" s="136">
        <f t="shared" si="47"/>
        <v>4.7583000000000002</v>
      </c>
    </row>
    <row r="1470" spans="1:10" ht="15.75">
      <c r="A1470" s="46">
        <f t="shared" si="46"/>
        <v>1466</v>
      </c>
      <c r="B1470" s="47" t="s">
        <v>204</v>
      </c>
      <c r="C1470" s="34" t="s">
        <v>6963</v>
      </c>
      <c r="D1470" s="34" t="s">
        <v>6964</v>
      </c>
      <c r="E1470" s="34" t="s">
        <v>4258</v>
      </c>
      <c r="F1470" s="34"/>
      <c r="G1470" s="47" t="s">
        <v>64</v>
      </c>
      <c r="H1470" s="48">
        <v>0.75739999999999996</v>
      </c>
      <c r="I1470" s="139">
        <v>0.25</v>
      </c>
      <c r="J1470" s="136">
        <f t="shared" si="47"/>
        <v>0.56804999999999994</v>
      </c>
    </row>
    <row r="1471" spans="1:10" ht="15.75">
      <c r="A1471" s="46">
        <f t="shared" si="46"/>
        <v>1467</v>
      </c>
      <c r="B1471" s="47" t="s">
        <v>204</v>
      </c>
      <c r="C1471" s="34" t="s">
        <v>6965</v>
      </c>
      <c r="D1471" s="34" t="s">
        <v>6966</v>
      </c>
      <c r="E1471" s="34" t="s">
        <v>4258</v>
      </c>
      <c r="F1471" s="34"/>
      <c r="G1471" s="47" t="s">
        <v>64</v>
      </c>
      <c r="H1471" s="48">
        <v>1.1934</v>
      </c>
      <c r="I1471" s="139">
        <v>0.25</v>
      </c>
      <c r="J1471" s="136">
        <f t="shared" si="47"/>
        <v>0.89505000000000001</v>
      </c>
    </row>
    <row r="1472" spans="1:10" ht="15.75">
      <c r="A1472" s="46">
        <f t="shared" si="46"/>
        <v>1468</v>
      </c>
      <c r="B1472" s="47" t="s">
        <v>204</v>
      </c>
      <c r="C1472" s="34" t="s">
        <v>6967</v>
      </c>
      <c r="D1472" s="34" t="s">
        <v>6968</v>
      </c>
      <c r="E1472" s="34" t="s">
        <v>4258</v>
      </c>
      <c r="F1472" s="34"/>
      <c r="G1472" s="47" t="s">
        <v>64</v>
      </c>
      <c r="H1472" s="48">
        <v>1.1934</v>
      </c>
      <c r="I1472" s="139">
        <v>0.25</v>
      </c>
      <c r="J1472" s="136">
        <f t="shared" si="47"/>
        <v>0.89505000000000001</v>
      </c>
    </row>
    <row r="1473" spans="1:10" ht="15.75">
      <c r="A1473" s="46">
        <f t="shared" si="46"/>
        <v>1469</v>
      </c>
      <c r="B1473" s="47" t="s">
        <v>204</v>
      </c>
      <c r="C1473" s="34" t="s">
        <v>6969</v>
      </c>
      <c r="D1473" s="34" t="s">
        <v>6970</v>
      </c>
      <c r="E1473" s="34" t="s">
        <v>4258</v>
      </c>
      <c r="F1473" s="34"/>
      <c r="G1473" s="47" t="s">
        <v>64</v>
      </c>
      <c r="H1473" s="48">
        <v>2.2290999999999999</v>
      </c>
      <c r="I1473" s="139">
        <v>0.25</v>
      </c>
      <c r="J1473" s="136">
        <f t="shared" si="47"/>
        <v>1.6718249999999999</v>
      </c>
    </row>
    <row r="1474" spans="1:10" ht="15.75">
      <c r="A1474" s="46">
        <f t="shared" si="46"/>
        <v>1470</v>
      </c>
      <c r="B1474" s="47" t="s">
        <v>204</v>
      </c>
      <c r="C1474" s="34" t="s">
        <v>6971</v>
      </c>
      <c r="D1474" s="34" t="s">
        <v>6970</v>
      </c>
      <c r="E1474" s="34" t="s">
        <v>4258</v>
      </c>
      <c r="F1474" s="34"/>
      <c r="G1474" s="47" t="s">
        <v>64</v>
      </c>
      <c r="H1474" s="48">
        <v>2.2290999999999999</v>
      </c>
      <c r="I1474" s="139">
        <v>0.25</v>
      </c>
      <c r="J1474" s="136">
        <f t="shared" si="47"/>
        <v>1.6718249999999999</v>
      </c>
    </row>
    <row r="1475" spans="1:10" ht="15.75">
      <c r="A1475" s="46">
        <f t="shared" si="46"/>
        <v>1471</v>
      </c>
      <c r="B1475" s="47" t="s">
        <v>204</v>
      </c>
      <c r="C1475" s="34" t="s">
        <v>6972</v>
      </c>
      <c r="D1475" s="34" t="s">
        <v>6973</v>
      </c>
      <c r="E1475" s="34" t="s">
        <v>4258</v>
      </c>
      <c r="F1475" s="34"/>
      <c r="G1475" s="47" t="s">
        <v>64</v>
      </c>
      <c r="H1475" s="48">
        <v>1.1291</v>
      </c>
      <c r="I1475" s="139">
        <v>0.25</v>
      </c>
      <c r="J1475" s="136">
        <f t="shared" si="47"/>
        <v>0.84682499999999994</v>
      </c>
    </row>
    <row r="1476" spans="1:10" ht="15.75">
      <c r="A1476" s="46">
        <f t="shared" si="46"/>
        <v>1472</v>
      </c>
      <c r="B1476" s="47" t="s">
        <v>204</v>
      </c>
      <c r="C1476" s="34" t="s">
        <v>6974</v>
      </c>
      <c r="D1476" s="34" t="s">
        <v>6973</v>
      </c>
      <c r="E1476" s="34" t="s">
        <v>4258</v>
      </c>
      <c r="F1476" s="34"/>
      <c r="G1476" s="47" t="s">
        <v>64</v>
      </c>
      <c r="H1476" s="48">
        <v>1.1291</v>
      </c>
      <c r="I1476" s="139">
        <v>0.25</v>
      </c>
      <c r="J1476" s="136">
        <f t="shared" si="47"/>
        <v>0.84682499999999994</v>
      </c>
    </row>
    <row r="1477" spans="1:10" ht="15.75">
      <c r="A1477" s="46">
        <f t="shared" si="46"/>
        <v>1473</v>
      </c>
      <c r="B1477" s="47" t="s">
        <v>204</v>
      </c>
      <c r="C1477" s="34" t="s">
        <v>6975</v>
      </c>
      <c r="D1477" s="34" t="s">
        <v>6976</v>
      </c>
      <c r="E1477" s="34" t="s">
        <v>4258</v>
      </c>
      <c r="F1477" s="34"/>
      <c r="G1477" s="47" t="s">
        <v>64</v>
      </c>
      <c r="H1477" s="48">
        <v>1.8360000000000001</v>
      </c>
      <c r="I1477" s="139">
        <v>0.25</v>
      </c>
      <c r="J1477" s="136">
        <f t="shared" si="47"/>
        <v>1.377</v>
      </c>
    </row>
    <row r="1478" spans="1:10" ht="15.75">
      <c r="A1478" s="46">
        <f t="shared" si="46"/>
        <v>1474</v>
      </c>
      <c r="B1478" s="47" t="s">
        <v>204</v>
      </c>
      <c r="C1478" s="34" t="s">
        <v>6977</v>
      </c>
      <c r="D1478" s="34" t="s">
        <v>6978</v>
      </c>
      <c r="E1478" s="34" t="s">
        <v>4258</v>
      </c>
      <c r="F1478" s="34"/>
      <c r="G1478" s="47" t="s">
        <v>64</v>
      </c>
      <c r="H1478" s="48">
        <v>1.8360000000000001</v>
      </c>
      <c r="I1478" s="139">
        <v>0.25</v>
      </c>
      <c r="J1478" s="136">
        <f t="shared" si="47"/>
        <v>1.377</v>
      </c>
    </row>
    <row r="1479" spans="1:10" ht="15.75">
      <c r="A1479" s="46">
        <f t="shared" ref="A1479:A1542" si="48">A1478+1</f>
        <v>1475</v>
      </c>
      <c r="B1479" s="47" t="s">
        <v>204</v>
      </c>
      <c r="C1479" s="34" t="s">
        <v>6979</v>
      </c>
      <c r="D1479" s="34" t="s">
        <v>6980</v>
      </c>
      <c r="E1479" s="34" t="s">
        <v>4258</v>
      </c>
      <c r="F1479" s="34"/>
      <c r="G1479" s="47" t="s">
        <v>64</v>
      </c>
      <c r="H1479" s="48">
        <v>3.1655000000000002</v>
      </c>
      <c r="I1479" s="139">
        <v>0.25</v>
      </c>
      <c r="J1479" s="136">
        <f t="shared" si="47"/>
        <v>2.3741250000000003</v>
      </c>
    </row>
    <row r="1480" spans="1:10" ht="15.75">
      <c r="A1480" s="46">
        <f t="shared" si="48"/>
        <v>1476</v>
      </c>
      <c r="B1480" s="47" t="s">
        <v>204</v>
      </c>
      <c r="C1480" s="34" t="s">
        <v>6981</v>
      </c>
      <c r="D1480" s="34" t="s">
        <v>6982</v>
      </c>
      <c r="E1480" s="34" t="s">
        <v>4258</v>
      </c>
      <c r="F1480" s="34"/>
      <c r="G1480" s="47" t="s">
        <v>64</v>
      </c>
      <c r="H1480" s="48">
        <v>2.0655000000000001</v>
      </c>
      <c r="I1480" s="139">
        <v>0.25</v>
      </c>
      <c r="J1480" s="136">
        <f t="shared" si="47"/>
        <v>1.5491250000000001</v>
      </c>
    </row>
    <row r="1481" spans="1:10" ht="15.75">
      <c r="A1481" s="46">
        <f t="shared" si="48"/>
        <v>1477</v>
      </c>
      <c r="B1481" s="47" t="s">
        <v>204</v>
      </c>
      <c r="C1481" s="34" t="s">
        <v>6983</v>
      </c>
      <c r="D1481" s="34" t="s">
        <v>6982</v>
      </c>
      <c r="E1481" s="34" t="s">
        <v>4258</v>
      </c>
      <c r="F1481" s="34"/>
      <c r="G1481" s="47" t="s">
        <v>64</v>
      </c>
      <c r="H1481" s="48">
        <v>2.0655000000000001</v>
      </c>
      <c r="I1481" s="139">
        <v>0.25</v>
      </c>
      <c r="J1481" s="136">
        <f t="shared" si="47"/>
        <v>1.5491250000000001</v>
      </c>
    </row>
    <row r="1482" spans="1:10" ht="15.75">
      <c r="A1482" s="46">
        <f t="shared" si="48"/>
        <v>1478</v>
      </c>
      <c r="B1482" s="47" t="s">
        <v>204</v>
      </c>
      <c r="C1482" s="34" t="s">
        <v>6984</v>
      </c>
      <c r="D1482" s="34" t="s">
        <v>6985</v>
      </c>
      <c r="E1482" s="34" t="s">
        <v>4258</v>
      </c>
      <c r="F1482" s="34"/>
      <c r="G1482" s="47" t="s">
        <v>64</v>
      </c>
      <c r="H1482" s="48">
        <v>7.87</v>
      </c>
      <c r="I1482" s="139">
        <v>0.25</v>
      </c>
      <c r="J1482" s="136">
        <f t="shared" si="47"/>
        <v>5.9024999999999999</v>
      </c>
    </row>
    <row r="1483" spans="1:10" ht="15.75">
      <c r="A1483" s="46">
        <f t="shared" si="48"/>
        <v>1479</v>
      </c>
      <c r="B1483" s="47" t="s">
        <v>204</v>
      </c>
      <c r="C1483" s="34" t="s">
        <v>6986</v>
      </c>
      <c r="D1483" s="34" t="s">
        <v>6987</v>
      </c>
      <c r="E1483" s="34" t="s">
        <v>4258</v>
      </c>
      <c r="F1483" s="34"/>
      <c r="G1483" s="47" t="s">
        <v>64</v>
      </c>
      <c r="H1483" s="48">
        <v>5.9195000000000002</v>
      </c>
      <c r="I1483" s="139">
        <v>0.25</v>
      </c>
      <c r="J1483" s="136">
        <f t="shared" si="47"/>
        <v>4.4396250000000004</v>
      </c>
    </row>
    <row r="1484" spans="1:10" ht="15.75">
      <c r="A1484" s="46">
        <f t="shared" si="48"/>
        <v>1480</v>
      </c>
      <c r="B1484" s="47" t="s">
        <v>204</v>
      </c>
      <c r="C1484" s="34" t="s">
        <v>6988</v>
      </c>
      <c r="D1484" s="34" t="s">
        <v>6987</v>
      </c>
      <c r="E1484" s="34" t="s">
        <v>4258</v>
      </c>
      <c r="F1484" s="34"/>
      <c r="G1484" s="47" t="s">
        <v>64</v>
      </c>
      <c r="H1484" s="48">
        <v>5.9195000000000002</v>
      </c>
      <c r="I1484" s="139">
        <v>0.25</v>
      </c>
      <c r="J1484" s="136">
        <f t="shared" si="47"/>
        <v>4.4396250000000004</v>
      </c>
    </row>
    <row r="1485" spans="1:10" ht="15.75">
      <c r="A1485" s="46">
        <f t="shared" si="48"/>
        <v>1481</v>
      </c>
      <c r="B1485" s="47" t="s">
        <v>204</v>
      </c>
      <c r="C1485" s="34" t="s">
        <v>6989</v>
      </c>
      <c r="D1485" s="34" t="s">
        <v>6987</v>
      </c>
      <c r="E1485" s="34" t="s">
        <v>4258</v>
      </c>
      <c r="F1485" s="34"/>
      <c r="G1485" s="47" t="s">
        <v>64</v>
      </c>
      <c r="H1485" s="48">
        <v>7.258</v>
      </c>
      <c r="I1485" s="139">
        <v>0.25</v>
      </c>
      <c r="J1485" s="136">
        <f t="shared" si="47"/>
        <v>5.4435000000000002</v>
      </c>
    </row>
    <row r="1486" spans="1:10" ht="15.75">
      <c r="A1486" s="46">
        <f t="shared" si="48"/>
        <v>1482</v>
      </c>
      <c r="B1486" s="47" t="s">
        <v>204</v>
      </c>
      <c r="C1486" s="34" t="s">
        <v>6990</v>
      </c>
      <c r="D1486" s="34" t="s">
        <v>6987</v>
      </c>
      <c r="E1486" s="34" t="s">
        <v>4258</v>
      </c>
      <c r="F1486" s="34"/>
      <c r="G1486" s="47" t="s">
        <v>64</v>
      </c>
      <c r="H1486" s="48">
        <v>7.258</v>
      </c>
      <c r="I1486" s="139">
        <v>0.25</v>
      </c>
      <c r="J1486" s="136">
        <f t="shared" si="47"/>
        <v>5.4435000000000002</v>
      </c>
    </row>
    <row r="1487" spans="1:10" ht="15.75">
      <c r="A1487" s="46">
        <f t="shared" si="48"/>
        <v>1483</v>
      </c>
      <c r="B1487" s="47" t="s">
        <v>204</v>
      </c>
      <c r="C1487" s="34" t="s">
        <v>6991</v>
      </c>
      <c r="D1487" s="34" t="s">
        <v>6992</v>
      </c>
      <c r="E1487" s="34" t="s">
        <v>4258</v>
      </c>
      <c r="F1487" s="34"/>
      <c r="G1487" s="47" t="s">
        <v>64</v>
      </c>
      <c r="H1487" s="48">
        <v>7.7648000000000001</v>
      </c>
      <c r="I1487" s="139">
        <v>0.25</v>
      </c>
      <c r="J1487" s="136">
        <f t="shared" si="47"/>
        <v>5.8235999999999999</v>
      </c>
    </row>
    <row r="1488" spans="1:10" ht="15.75">
      <c r="A1488" s="46">
        <f t="shared" si="48"/>
        <v>1484</v>
      </c>
      <c r="B1488" s="47" t="s">
        <v>204</v>
      </c>
      <c r="C1488" s="34" t="s">
        <v>6993</v>
      </c>
      <c r="D1488" s="34" t="s">
        <v>6994</v>
      </c>
      <c r="E1488" s="34" t="s">
        <v>4258</v>
      </c>
      <c r="F1488" s="34"/>
      <c r="G1488" s="47" t="s">
        <v>64</v>
      </c>
      <c r="H1488" s="48">
        <v>5.3550000000000004</v>
      </c>
      <c r="I1488" s="139">
        <v>0.25</v>
      </c>
      <c r="J1488" s="136">
        <f t="shared" si="47"/>
        <v>4.0162500000000003</v>
      </c>
    </row>
    <row r="1489" spans="1:10" ht="15.75">
      <c r="A1489" s="46">
        <f t="shared" si="48"/>
        <v>1485</v>
      </c>
      <c r="B1489" s="47" t="s">
        <v>204</v>
      </c>
      <c r="C1489" s="34" t="s">
        <v>6995</v>
      </c>
      <c r="D1489" s="34" t="s">
        <v>6996</v>
      </c>
      <c r="E1489" s="34" t="s">
        <v>4258</v>
      </c>
      <c r="F1489" s="34"/>
      <c r="G1489" s="47" t="s">
        <v>64</v>
      </c>
      <c r="H1489" s="48">
        <v>5.3550000000000004</v>
      </c>
      <c r="I1489" s="139">
        <v>0.25</v>
      </c>
      <c r="J1489" s="136">
        <f t="shared" si="47"/>
        <v>4.0162500000000003</v>
      </c>
    </row>
    <row r="1490" spans="1:10" ht="15.75">
      <c r="A1490" s="46">
        <f t="shared" si="48"/>
        <v>1486</v>
      </c>
      <c r="B1490" s="47" t="s">
        <v>204</v>
      </c>
      <c r="C1490" s="34" t="s">
        <v>6997</v>
      </c>
      <c r="D1490" s="34" t="s">
        <v>6998</v>
      </c>
      <c r="E1490" s="34" t="s">
        <v>4258</v>
      </c>
      <c r="F1490" s="34"/>
      <c r="G1490" s="47" t="s">
        <v>64</v>
      </c>
      <c r="H1490" s="48">
        <v>4.8194999999999997</v>
      </c>
      <c r="I1490" s="139">
        <v>0.25</v>
      </c>
      <c r="J1490" s="136">
        <f t="shared" si="47"/>
        <v>3.6146249999999998</v>
      </c>
    </row>
    <row r="1491" spans="1:10" ht="15.75">
      <c r="A1491" s="46">
        <f t="shared" si="48"/>
        <v>1487</v>
      </c>
      <c r="B1491" s="47" t="s">
        <v>204</v>
      </c>
      <c r="C1491" s="34" t="s">
        <v>6999</v>
      </c>
      <c r="D1491" s="34" t="s">
        <v>7000</v>
      </c>
      <c r="E1491" s="34" t="s">
        <v>4258</v>
      </c>
      <c r="F1491" s="34"/>
      <c r="G1491" s="47" t="s">
        <v>64</v>
      </c>
      <c r="H1491" s="48">
        <v>5.508</v>
      </c>
      <c r="I1491" s="139">
        <v>0.25</v>
      </c>
      <c r="J1491" s="136">
        <f t="shared" si="47"/>
        <v>4.1310000000000002</v>
      </c>
    </row>
    <row r="1492" spans="1:10" ht="15.75">
      <c r="A1492" s="46">
        <f t="shared" si="48"/>
        <v>1488</v>
      </c>
      <c r="B1492" s="47" t="s">
        <v>204</v>
      </c>
      <c r="C1492" s="34" t="s">
        <v>7001</v>
      </c>
      <c r="D1492" s="34" t="s">
        <v>4848</v>
      </c>
      <c r="E1492" s="34" t="s">
        <v>4258</v>
      </c>
      <c r="F1492" s="34"/>
      <c r="G1492" s="47" t="s">
        <v>64</v>
      </c>
      <c r="H1492" s="48">
        <v>13.225</v>
      </c>
      <c r="I1492" s="139">
        <v>0.25</v>
      </c>
      <c r="J1492" s="136">
        <f t="shared" si="47"/>
        <v>9.9187499999999993</v>
      </c>
    </row>
    <row r="1493" spans="1:10" ht="15.75">
      <c r="A1493" s="46">
        <f t="shared" si="48"/>
        <v>1489</v>
      </c>
      <c r="B1493" s="47" t="s">
        <v>204</v>
      </c>
      <c r="C1493" s="34" t="s">
        <v>7002</v>
      </c>
      <c r="D1493" s="34" t="s">
        <v>7003</v>
      </c>
      <c r="E1493" s="34" t="s">
        <v>4258</v>
      </c>
      <c r="F1493" s="34"/>
      <c r="G1493" s="47" t="s">
        <v>64</v>
      </c>
      <c r="H1493" s="48">
        <v>13.225</v>
      </c>
      <c r="I1493" s="139">
        <v>0.25</v>
      </c>
      <c r="J1493" s="136">
        <f t="shared" si="47"/>
        <v>9.9187499999999993</v>
      </c>
    </row>
    <row r="1494" spans="1:10" ht="15.75">
      <c r="A1494" s="46">
        <f t="shared" si="48"/>
        <v>1490</v>
      </c>
      <c r="B1494" s="47" t="s">
        <v>204</v>
      </c>
      <c r="C1494" s="34" t="s">
        <v>7004</v>
      </c>
      <c r="D1494" s="34" t="s">
        <v>7005</v>
      </c>
      <c r="E1494" s="34" t="s">
        <v>4258</v>
      </c>
      <c r="F1494" s="34"/>
      <c r="G1494" s="47" t="s">
        <v>64</v>
      </c>
      <c r="H1494" s="48">
        <v>12.077500000000001</v>
      </c>
      <c r="I1494" s="139">
        <v>0.25</v>
      </c>
      <c r="J1494" s="136">
        <f t="shared" si="47"/>
        <v>9.0581250000000004</v>
      </c>
    </row>
    <row r="1495" spans="1:10" ht="15.75">
      <c r="A1495" s="46">
        <f t="shared" si="48"/>
        <v>1491</v>
      </c>
      <c r="B1495" s="47" t="s">
        <v>204</v>
      </c>
      <c r="C1495" s="34" t="s">
        <v>7006</v>
      </c>
      <c r="D1495" s="34" t="s">
        <v>7005</v>
      </c>
      <c r="E1495" s="34" t="s">
        <v>4258</v>
      </c>
      <c r="F1495" s="34"/>
      <c r="G1495" s="47" t="s">
        <v>64</v>
      </c>
      <c r="H1495" s="48">
        <v>12.077500000000001</v>
      </c>
      <c r="I1495" s="139">
        <v>0.25</v>
      </c>
      <c r="J1495" s="136">
        <f t="shared" si="47"/>
        <v>9.0581250000000004</v>
      </c>
    </row>
    <row r="1496" spans="1:10" ht="15.75">
      <c r="A1496" s="46">
        <f t="shared" si="48"/>
        <v>1492</v>
      </c>
      <c r="B1496" s="47" t="s">
        <v>204</v>
      </c>
      <c r="C1496" s="34" t="s">
        <v>7007</v>
      </c>
      <c r="D1496" s="34" t="s">
        <v>7008</v>
      </c>
      <c r="E1496" s="34" t="s">
        <v>4258</v>
      </c>
      <c r="F1496" s="34"/>
      <c r="G1496" s="47" t="s">
        <v>64</v>
      </c>
      <c r="H1496" s="48">
        <v>10.327500000000001</v>
      </c>
      <c r="I1496" s="139">
        <v>0.25</v>
      </c>
      <c r="J1496" s="136">
        <f t="shared" si="47"/>
        <v>7.7456250000000004</v>
      </c>
    </row>
    <row r="1497" spans="1:10" ht="15.75">
      <c r="A1497" s="46">
        <f t="shared" si="48"/>
        <v>1493</v>
      </c>
      <c r="B1497" s="47" t="s">
        <v>204</v>
      </c>
      <c r="C1497" s="34" t="s">
        <v>7009</v>
      </c>
      <c r="D1497" s="34" t="s">
        <v>7008</v>
      </c>
      <c r="E1497" s="34" t="s">
        <v>4258</v>
      </c>
      <c r="F1497" s="34"/>
      <c r="G1497" s="47" t="s">
        <v>64</v>
      </c>
      <c r="H1497" s="48">
        <v>10.327500000000001</v>
      </c>
      <c r="I1497" s="139">
        <v>0.25</v>
      </c>
      <c r="J1497" s="136">
        <f t="shared" si="47"/>
        <v>7.7456250000000004</v>
      </c>
    </row>
    <row r="1498" spans="1:10" ht="15.75">
      <c r="A1498" s="46">
        <f t="shared" si="48"/>
        <v>1494</v>
      </c>
      <c r="B1498" s="47" t="s">
        <v>204</v>
      </c>
      <c r="C1498" s="34" t="s">
        <v>7010</v>
      </c>
      <c r="D1498" s="34" t="s">
        <v>7011</v>
      </c>
      <c r="E1498" s="34" t="s">
        <v>4258</v>
      </c>
      <c r="F1498" s="34"/>
      <c r="G1498" s="47" t="s">
        <v>64</v>
      </c>
      <c r="H1498" s="48">
        <v>12.766</v>
      </c>
      <c r="I1498" s="139">
        <v>0.25</v>
      </c>
      <c r="J1498" s="136">
        <f t="shared" si="47"/>
        <v>9.5745000000000005</v>
      </c>
    </row>
    <row r="1499" spans="1:10" ht="15.75">
      <c r="A1499" s="46">
        <f t="shared" si="48"/>
        <v>1495</v>
      </c>
      <c r="B1499" s="47" t="s">
        <v>204</v>
      </c>
      <c r="C1499" s="34" t="s">
        <v>7012</v>
      </c>
      <c r="D1499" s="34" t="s">
        <v>7013</v>
      </c>
      <c r="E1499" s="34" t="s">
        <v>4258</v>
      </c>
      <c r="F1499" s="34"/>
      <c r="G1499" s="47" t="s">
        <v>64</v>
      </c>
      <c r="H1499" s="48">
        <v>11.664400000000001</v>
      </c>
      <c r="I1499" s="139">
        <v>0.25</v>
      </c>
      <c r="J1499" s="136">
        <f t="shared" si="47"/>
        <v>8.7483000000000004</v>
      </c>
    </row>
    <row r="1500" spans="1:10" ht="15.75">
      <c r="A1500" s="46">
        <f t="shared" si="48"/>
        <v>1496</v>
      </c>
      <c r="B1500" s="47" t="s">
        <v>204</v>
      </c>
      <c r="C1500" s="34" t="s">
        <v>7014</v>
      </c>
      <c r="D1500" s="34" t="s">
        <v>7013</v>
      </c>
      <c r="E1500" s="34" t="s">
        <v>4258</v>
      </c>
      <c r="F1500" s="34"/>
      <c r="G1500" s="47" t="s">
        <v>64</v>
      </c>
      <c r="H1500" s="48">
        <v>11.664400000000001</v>
      </c>
      <c r="I1500" s="139">
        <v>0.25</v>
      </c>
      <c r="J1500" s="136">
        <f t="shared" si="47"/>
        <v>8.7483000000000004</v>
      </c>
    </row>
    <row r="1501" spans="1:10" ht="15.75">
      <c r="A1501" s="46">
        <f t="shared" si="48"/>
        <v>1497</v>
      </c>
      <c r="B1501" s="47" t="s">
        <v>204</v>
      </c>
      <c r="C1501" s="34" t="s">
        <v>7015</v>
      </c>
      <c r="D1501" s="34" t="s">
        <v>7016</v>
      </c>
      <c r="E1501" s="34" t="s">
        <v>4258</v>
      </c>
      <c r="F1501" s="34"/>
      <c r="G1501" s="47" t="s">
        <v>64</v>
      </c>
      <c r="H1501" s="48">
        <v>11.016</v>
      </c>
      <c r="I1501" s="139">
        <v>0.25</v>
      </c>
      <c r="J1501" s="136">
        <f t="shared" si="47"/>
        <v>8.2620000000000005</v>
      </c>
    </row>
    <row r="1502" spans="1:10" ht="15.75">
      <c r="A1502" s="46">
        <f t="shared" si="48"/>
        <v>1498</v>
      </c>
      <c r="B1502" s="47" t="s">
        <v>204</v>
      </c>
      <c r="C1502" s="34" t="s">
        <v>7017</v>
      </c>
      <c r="D1502" s="34" t="s">
        <v>7018</v>
      </c>
      <c r="E1502" s="34" t="s">
        <v>4258</v>
      </c>
      <c r="F1502" s="34"/>
      <c r="G1502" s="47" t="s">
        <v>64</v>
      </c>
      <c r="H1502" s="48">
        <v>11.016</v>
      </c>
      <c r="I1502" s="139">
        <v>0.25</v>
      </c>
      <c r="J1502" s="136">
        <f t="shared" si="47"/>
        <v>8.2620000000000005</v>
      </c>
    </row>
    <row r="1503" spans="1:10" ht="15.75">
      <c r="A1503" s="46">
        <f t="shared" si="48"/>
        <v>1499</v>
      </c>
      <c r="B1503" s="47" t="s">
        <v>204</v>
      </c>
      <c r="C1503" s="34" t="s">
        <v>7019</v>
      </c>
      <c r="D1503" s="34" t="s">
        <v>7020</v>
      </c>
      <c r="E1503" s="34" t="s">
        <v>4258</v>
      </c>
      <c r="F1503" s="34"/>
      <c r="G1503" s="47" t="s">
        <v>64</v>
      </c>
      <c r="H1503" s="48">
        <v>9.9144000000000005</v>
      </c>
      <c r="I1503" s="139">
        <v>0.25</v>
      </c>
      <c r="J1503" s="136">
        <f t="shared" si="47"/>
        <v>7.4358000000000004</v>
      </c>
    </row>
    <row r="1504" spans="1:10" ht="15.75">
      <c r="A1504" s="46">
        <f t="shared" si="48"/>
        <v>1500</v>
      </c>
      <c r="B1504" s="47" t="s">
        <v>204</v>
      </c>
      <c r="C1504" s="34" t="s">
        <v>7021</v>
      </c>
      <c r="D1504" s="34" t="s">
        <v>7022</v>
      </c>
      <c r="E1504" s="34" t="s">
        <v>4258</v>
      </c>
      <c r="F1504" s="34"/>
      <c r="G1504" s="47" t="s">
        <v>64</v>
      </c>
      <c r="H1504" s="48">
        <v>9.9144000000000005</v>
      </c>
      <c r="I1504" s="139">
        <v>0.25</v>
      </c>
      <c r="J1504" s="136">
        <f t="shared" si="47"/>
        <v>7.4358000000000004</v>
      </c>
    </row>
    <row r="1505" spans="1:10" ht="15.75">
      <c r="A1505" s="46">
        <f t="shared" si="48"/>
        <v>1501</v>
      </c>
      <c r="B1505" s="47" t="s">
        <v>204</v>
      </c>
      <c r="C1505" s="34" t="s">
        <v>7023</v>
      </c>
      <c r="D1505" s="34" t="s">
        <v>7024</v>
      </c>
      <c r="E1505" s="34" t="s">
        <v>4258</v>
      </c>
      <c r="F1505" s="34"/>
      <c r="G1505" s="47" t="s">
        <v>64</v>
      </c>
      <c r="H1505" s="48">
        <v>20.11</v>
      </c>
      <c r="I1505" s="139">
        <v>0.25</v>
      </c>
      <c r="J1505" s="136">
        <f t="shared" si="47"/>
        <v>15.0825</v>
      </c>
    </row>
    <row r="1506" spans="1:10" ht="15.75">
      <c r="A1506" s="46">
        <f t="shared" si="48"/>
        <v>1502</v>
      </c>
      <c r="B1506" s="47" t="s">
        <v>204</v>
      </c>
      <c r="C1506" s="34" t="s">
        <v>7025</v>
      </c>
      <c r="D1506" s="34" t="s">
        <v>7024</v>
      </c>
      <c r="E1506" s="34" t="s">
        <v>4258</v>
      </c>
      <c r="F1506" s="34"/>
      <c r="G1506" s="47" t="s">
        <v>64</v>
      </c>
      <c r="H1506" s="48">
        <v>20.11</v>
      </c>
      <c r="I1506" s="139">
        <v>0.25</v>
      </c>
      <c r="J1506" s="136">
        <f t="shared" si="47"/>
        <v>15.0825</v>
      </c>
    </row>
    <row r="1507" spans="1:10" ht="15.75">
      <c r="A1507" s="46">
        <f t="shared" si="48"/>
        <v>1503</v>
      </c>
      <c r="B1507" s="47" t="s">
        <v>204</v>
      </c>
      <c r="C1507" s="34" t="s">
        <v>7026</v>
      </c>
      <c r="D1507" s="34" t="s">
        <v>7027</v>
      </c>
      <c r="E1507" s="34" t="s">
        <v>4258</v>
      </c>
      <c r="F1507" s="34"/>
      <c r="G1507" s="47" t="s">
        <v>64</v>
      </c>
      <c r="H1507" s="48">
        <v>18.274000000000001</v>
      </c>
      <c r="I1507" s="139">
        <v>0.25</v>
      </c>
      <c r="J1507" s="136">
        <f t="shared" si="47"/>
        <v>13.705500000000001</v>
      </c>
    </row>
    <row r="1508" spans="1:10" ht="15.75">
      <c r="A1508" s="46">
        <f t="shared" si="48"/>
        <v>1504</v>
      </c>
      <c r="B1508" s="47" t="s">
        <v>204</v>
      </c>
      <c r="C1508" s="34" t="s">
        <v>7028</v>
      </c>
      <c r="D1508" s="34" t="s">
        <v>7027</v>
      </c>
      <c r="E1508" s="34" t="s">
        <v>4258</v>
      </c>
      <c r="F1508" s="34"/>
      <c r="G1508" s="47" t="s">
        <v>64</v>
      </c>
      <c r="H1508" s="48">
        <v>18.274000000000001</v>
      </c>
      <c r="I1508" s="139">
        <v>0.25</v>
      </c>
      <c r="J1508" s="136">
        <f t="shared" si="47"/>
        <v>13.705500000000001</v>
      </c>
    </row>
    <row r="1509" spans="1:10" ht="15.75">
      <c r="A1509" s="46">
        <f t="shared" si="48"/>
        <v>1505</v>
      </c>
      <c r="B1509" s="47" t="s">
        <v>204</v>
      </c>
      <c r="C1509" s="34" t="s">
        <v>7029</v>
      </c>
      <c r="D1509" s="34" t="s">
        <v>7016</v>
      </c>
      <c r="E1509" s="34" t="s">
        <v>4258</v>
      </c>
      <c r="F1509" s="34"/>
      <c r="G1509" s="47" t="s">
        <v>64</v>
      </c>
      <c r="H1509" s="48">
        <v>18.36</v>
      </c>
      <c r="I1509" s="139">
        <v>0.25</v>
      </c>
      <c r="J1509" s="136">
        <f t="shared" si="47"/>
        <v>13.77</v>
      </c>
    </row>
    <row r="1510" spans="1:10" ht="15.75">
      <c r="A1510" s="46">
        <f t="shared" si="48"/>
        <v>1506</v>
      </c>
      <c r="B1510" s="47" t="s">
        <v>204</v>
      </c>
      <c r="C1510" s="34" t="s">
        <v>7030</v>
      </c>
      <c r="D1510" s="34" t="s">
        <v>7031</v>
      </c>
      <c r="E1510" s="34" t="s">
        <v>4258</v>
      </c>
      <c r="F1510" s="34"/>
      <c r="G1510" s="47" t="s">
        <v>64</v>
      </c>
      <c r="H1510" s="48">
        <v>16.524000000000001</v>
      </c>
      <c r="I1510" s="139">
        <v>0.25</v>
      </c>
      <c r="J1510" s="136">
        <f t="shared" si="47"/>
        <v>12.393000000000001</v>
      </c>
    </row>
    <row r="1511" spans="1:10" ht="15.75">
      <c r="A1511" s="46">
        <f t="shared" si="48"/>
        <v>1507</v>
      </c>
      <c r="B1511" s="47" t="s">
        <v>204</v>
      </c>
      <c r="C1511" s="34" t="s">
        <v>7032</v>
      </c>
      <c r="D1511" s="34" t="s">
        <v>7033</v>
      </c>
      <c r="E1511" s="34" t="s">
        <v>4258</v>
      </c>
      <c r="F1511" s="34"/>
      <c r="G1511" s="47" t="s">
        <v>64</v>
      </c>
      <c r="H1511" s="48">
        <v>16.524000000000001</v>
      </c>
      <c r="I1511" s="139">
        <v>0.25</v>
      </c>
      <c r="J1511" s="136">
        <f t="shared" si="47"/>
        <v>12.393000000000001</v>
      </c>
    </row>
    <row r="1512" spans="1:10" ht="15.75">
      <c r="A1512" s="46">
        <f t="shared" si="48"/>
        <v>1508</v>
      </c>
      <c r="B1512" s="47" t="s">
        <v>204</v>
      </c>
      <c r="C1512" s="34" t="s">
        <v>7034</v>
      </c>
      <c r="D1512" s="34" t="s">
        <v>7035</v>
      </c>
      <c r="E1512" s="34" t="s">
        <v>4258</v>
      </c>
      <c r="F1512" s="34"/>
      <c r="G1512" s="47" t="s">
        <v>64</v>
      </c>
      <c r="H1512" s="48">
        <v>26.23</v>
      </c>
      <c r="I1512" s="139">
        <v>0.25</v>
      </c>
      <c r="J1512" s="136">
        <f t="shared" si="47"/>
        <v>19.672499999999999</v>
      </c>
    </row>
    <row r="1513" spans="1:10" ht="15.75">
      <c r="A1513" s="46">
        <f t="shared" si="48"/>
        <v>1509</v>
      </c>
      <c r="B1513" s="47" t="s">
        <v>204</v>
      </c>
      <c r="C1513" s="34" t="s">
        <v>7036</v>
      </c>
      <c r="D1513" s="34" t="s">
        <v>7035</v>
      </c>
      <c r="E1513" s="34" t="s">
        <v>4258</v>
      </c>
      <c r="F1513" s="34"/>
      <c r="G1513" s="47" t="s">
        <v>64</v>
      </c>
      <c r="H1513" s="48">
        <v>26.23</v>
      </c>
      <c r="I1513" s="139">
        <v>0.25</v>
      </c>
      <c r="J1513" s="136">
        <f t="shared" si="47"/>
        <v>19.672499999999999</v>
      </c>
    </row>
    <row r="1514" spans="1:10" ht="15.75">
      <c r="A1514" s="46">
        <f t="shared" si="48"/>
        <v>1510</v>
      </c>
      <c r="B1514" s="47" t="s">
        <v>204</v>
      </c>
      <c r="C1514" s="34" t="s">
        <v>7037</v>
      </c>
      <c r="D1514" s="34" t="s">
        <v>7038</v>
      </c>
      <c r="E1514" s="34" t="s">
        <v>4258</v>
      </c>
      <c r="F1514" s="34"/>
      <c r="G1514" s="47" t="s">
        <v>64</v>
      </c>
      <c r="H1514" s="48">
        <v>23.782</v>
      </c>
      <c r="I1514" s="139">
        <v>0.25</v>
      </c>
      <c r="J1514" s="136">
        <f t="shared" si="47"/>
        <v>17.836500000000001</v>
      </c>
    </row>
    <row r="1515" spans="1:10" ht="15.75">
      <c r="A1515" s="46">
        <f t="shared" si="48"/>
        <v>1511</v>
      </c>
      <c r="B1515" s="47" t="s">
        <v>204</v>
      </c>
      <c r="C1515" s="34" t="s">
        <v>7039</v>
      </c>
      <c r="D1515" s="34" t="s">
        <v>7038</v>
      </c>
      <c r="E1515" s="34" t="s">
        <v>4258</v>
      </c>
      <c r="F1515" s="34"/>
      <c r="G1515" s="47" t="s">
        <v>64</v>
      </c>
      <c r="H1515" s="48">
        <v>23.782</v>
      </c>
      <c r="I1515" s="139">
        <v>0.25</v>
      </c>
      <c r="J1515" s="136">
        <f t="shared" si="47"/>
        <v>17.836500000000001</v>
      </c>
    </row>
    <row r="1516" spans="1:10" ht="15.75">
      <c r="A1516" s="46">
        <f t="shared" si="48"/>
        <v>1512</v>
      </c>
      <c r="B1516" s="47" t="s">
        <v>204</v>
      </c>
      <c r="C1516" s="34" t="s">
        <v>7040</v>
      </c>
      <c r="D1516" s="34" t="s">
        <v>7041</v>
      </c>
      <c r="E1516" s="34" t="s">
        <v>4258</v>
      </c>
      <c r="F1516" s="34"/>
      <c r="G1516" s="47" t="s">
        <v>64</v>
      </c>
      <c r="H1516" s="48">
        <v>24.48</v>
      </c>
      <c r="I1516" s="139">
        <v>0.25</v>
      </c>
      <c r="J1516" s="136">
        <f t="shared" si="47"/>
        <v>18.36</v>
      </c>
    </row>
    <row r="1517" spans="1:10" ht="15.75">
      <c r="A1517" s="46">
        <f t="shared" si="48"/>
        <v>1513</v>
      </c>
      <c r="B1517" s="47" t="s">
        <v>204</v>
      </c>
      <c r="C1517" s="34" t="s">
        <v>7042</v>
      </c>
      <c r="D1517" s="34" t="s">
        <v>7043</v>
      </c>
      <c r="E1517" s="34" t="s">
        <v>4258</v>
      </c>
      <c r="F1517" s="34"/>
      <c r="G1517" s="47" t="s">
        <v>64</v>
      </c>
      <c r="H1517" s="48">
        <v>22.032</v>
      </c>
      <c r="I1517" s="139">
        <v>0.25</v>
      </c>
      <c r="J1517" s="136">
        <f t="shared" si="47"/>
        <v>16.524000000000001</v>
      </c>
    </row>
    <row r="1518" spans="1:10" ht="15.75">
      <c r="A1518" s="46">
        <f t="shared" si="48"/>
        <v>1514</v>
      </c>
      <c r="B1518" s="47" t="s">
        <v>204</v>
      </c>
      <c r="C1518" s="34" t="s">
        <v>7044</v>
      </c>
      <c r="D1518" s="34" t="s">
        <v>7045</v>
      </c>
      <c r="E1518" s="34" t="s">
        <v>4258</v>
      </c>
      <c r="F1518" s="34"/>
      <c r="G1518" s="47" t="s">
        <v>64</v>
      </c>
      <c r="H1518" s="48">
        <v>22.032</v>
      </c>
      <c r="I1518" s="139">
        <v>0.25</v>
      </c>
      <c r="J1518" s="136">
        <f t="shared" si="47"/>
        <v>16.524000000000001</v>
      </c>
    </row>
    <row r="1519" spans="1:10" ht="15.75">
      <c r="A1519" s="46">
        <f t="shared" si="48"/>
        <v>1515</v>
      </c>
      <c r="B1519" s="47" t="s">
        <v>204</v>
      </c>
      <c r="C1519" s="34" t="s">
        <v>7046</v>
      </c>
      <c r="D1519" s="34" t="s">
        <v>7047</v>
      </c>
      <c r="E1519" s="34" t="s">
        <v>4258</v>
      </c>
      <c r="F1519" s="34"/>
      <c r="G1519" s="47" t="s">
        <v>64</v>
      </c>
      <c r="H1519" s="48">
        <v>34.798000000000002</v>
      </c>
      <c r="I1519" s="139">
        <v>0.25</v>
      </c>
      <c r="J1519" s="136">
        <f t="shared" si="47"/>
        <v>26.098500000000001</v>
      </c>
    </row>
    <row r="1520" spans="1:10" ht="15.75">
      <c r="A1520" s="46">
        <f t="shared" si="48"/>
        <v>1516</v>
      </c>
      <c r="B1520" s="47" t="s">
        <v>204</v>
      </c>
      <c r="C1520" s="34" t="s">
        <v>7048</v>
      </c>
      <c r="D1520" s="34" t="s">
        <v>7047</v>
      </c>
      <c r="E1520" s="34" t="s">
        <v>4258</v>
      </c>
      <c r="F1520" s="34"/>
      <c r="G1520" s="47" t="s">
        <v>64</v>
      </c>
      <c r="H1520" s="48">
        <v>34.798000000000002</v>
      </c>
      <c r="I1520" s="139">
        <v>0.25</v>
      </c>
      <c r="J1520" s="136">
        <f t="shared" si="47"/>
        <v>26.098500000000001</v>
      </c>
    </row>
    <row r="1521" spans="1:10" ht="15.75">
      <c r="A1521" s="46">
        <f t="shared" si="48"/>
        <v>1517</v>
      </c>
      <c r="B1521" s="47" t="s">
        <v>204</v>
      </c>
      <c r="C1521" s="34" t="s">
        <v>7049</v>
      </c>
      <c r="D1521" s="34" t="s">
        <v>7050</v>
      </c>
      <c r="E1521" s="34" t="s">
        <v>4258</v>
      </c>
      <c r="F1521" s="34"/>
      <c r="G1521" s="47" t="s">
        <v>64</v>
      </c>
      <c r="H1521" s="48">
        <v>31.493200000000002</v>
      </c>
      <c r="I1521" s="139">
        <v>0.25</v>
      </c>
      <c r="J1521" s="136">
        <f t="shared" si="47"/>
        <v>23.619900000000001</v>
      </c>
    </row>
    <row r="1522" spans="1:10" ht="15.75">
      <c r="A1522" s="46">
        <f t="shared" si="48"/>
        <v>1518</v>
      </c>
      <c r="B1522" s="47" t="s">
        <v>204</v>
      </c>
      <c r="C1522" s="34" t="s">
        <v>7051</v>
      </c>
      <c r="D1522" s="34" t="s">
        <v>7050</v>
      </c>
      <c r="E1522" s="34" t="s">
        <v>4258</v>
      </c>
      <c r="F1522" s="34"/>
      <c r="G1522" s="47" t="s">
        <v>64</v>
      </c>
      <c r="H1522" s="48">
        <v>31.493200000000002</v>
      </c>
      <c r="I1522" s="139">
        <v>0.25</v>
      </c>
      <c r="J1522" s="136">
        <f t="shared" si="47"/>
        <v>23.619900000000001</v>
      </c>
    </row>
    <row r="1523" spans="1:10" ht="15.75">
      <c r="A1523" s="46">
        <f t="shared" si="48"/>
        <v>1519</v>
      </c>
      <c r="B1523" s="47" t="s">
        <v>204</v>
      </c>
      <c r="C1523" s="34" t="s">
        <v>7052</v>
      </c>
      <c r="D1523" s="34" t="s">
        <v>7053</v>
      </c>
      <c r="E1523" s="34" t="s">
        <v>4258</v>
      </c>
      <c r="F1523" s="34"/>
      <c r="G1523" s="47" t="s">
        <v>64</v>
      </c>
      <c r="H1523" s="48">
        <v>29.743200000000002</v>
      </c>
      <c r="I1523" s="139">
        <v>0.25</v>
      </c>
      <c r="J1523" s="136">
        <f t="shared" si="47"/>
        <v>22.307400000000001</v>
      </c>
    </row>
    <row r="1524" spans="1:10" ht="15.75">
      <c r="A1524" s="46">
        <f t="shared" si="48"/>
        <v>1520</v>
      </c>
      <c r="B1524" s="47" t="s">
        <v>204</v>
      </c>
      <c r="C1524" s="34" t="s">
        <v>7054</v>
      </c>
      <c r="D1524" s="34" t="s">
        <v>7055</v>
      </c>
      <c r="E1524" s="34" t="s">
        <v>4258</v>
      </c>
      <c r="F1524" s="34"/>
      <c r="G1524" s="47" t="s">
        <v>64</v>
      </c>
      <c r="H1524" s="48">
        <v>29.743200000000002</v>
      </c>
      <c r="I1524" s="139">
        <v>0.25</v>
      </c>
      <c r="J1524" s="136">
        <f t="shared" si="47"/>
        <v>22.307400000000001</v>
      </c>
    </row>
    <row r="1525" spans="1:10" ht="15.75">
      <c r="A1525" s="46">
        <f t="shared" si="48"/>
        <v>1521</v>
      </c>
      <c r="B1525" s="47" t="s">
        <v>204</v>
      </c>
      <c r="C1525" s="34" t="s">
        <v>7056</v>
      </c>
      <c r="D1525" s="34" t="s">
        <v>7057</v>
      </c>
      <c r="E1525" s="34" t="s">
        <v>4258</v>
      </c>
      <c r="F1525" s="34"/>
      <c r="G1525" s="47" t="s">
        <v>64</v>
      </c>
      <c r="H1525" s="48">
        <v>0.2954</v>
      </c>
      <c r="I1525" s="139">
        <v>0.25</v>
      </c>
      <c r="J1525" s="136">
        <f t="shared" si="47"/>
        <v>0.22155</v>
      </c>
    </row>
    <row r="1526" spans="1:10" ht="15.75">
      <c r="A1526" s="46">
        <f t="shared" si="48"/>
        <v>1522</v>
      </c>
      <c r="B1526" s="47" t="s">
        <v>204</v>
      </c>
      <c r="C1526" s="34" t="s">
        <v>7058</v>
      </c>
      <c r="D1526" s="34" t="s">
        <v>7059</v>
      </c>
      <c r="E1526" s="34" t="s">
        <v>4258</v>
      </c>
      <c r="F1526" s="34"/>
      <c r="G1526" s="47" t="s">
        <v>64</v>
      </c>
      <c r="H1526" s="48">
        <v>0.43030000000000002</v>
      </c>
      <c r="I1526" s="139">
        <v>0.25</v>
      </c>
      <c r="J1526" s="136">
        <f t="shared" si="47"/>
        <v>0.32272500000000004</v>
      </c>
    </row>
    <row r="1527" spans="1:10" ht="15.75">
      <c r="A1527" s="46">
        <f t="shared" si="48"/>
        <v>1523</v>
      </c>
      <c r="B1527" s="47" t="s">
        <v>204</v>
      </c>
      <c r="C1527" s="34" t="s">
        <v>7060</v>
      </c>
      <c r="D1527" s="34" t="s">
        <v>7059</v>
      </c>
      <c r="E1527" s="34" t="s">
        <v>4258</v>
      </c>
      <c r="F1527" s="34"/>
      <c r="G1527" s="47" t="s">
        <v>64</v>
      </c>
      <c r="H1527" s="48">
        <v>0.43030000000000002</v>
      </c>
      <c r="I1527" s="139">
        <v>0.25</v>
      </c>
      <c r="J1527" s="136">
        <f t="shared" si="47"/>
        <v>0.32272500000000004</v>
      </c>
    </row>
    <row r="1528" spans="1:10" ht="15.75">
      <c r="A1528" s="46">
        <f t="shared" si="48"/>
        <v>1524</v>
      </c>
      <c r="B1528" s="47" t="s">
        <v>204</v>
      </c>
      <c r="C1528" s="34" t="s">
        <v>7061</v>
      </c>
      <c r="D1528" s="34" t="s">
        <v>7062</v>
      </c>
      <c r="E1528" s="34" t="s">
        <v>4258</v>
      </c>
      <c r="F1528" s="34"/>
      <c r="G1528" s="47" t="s">
        <v>64</v>
      </c>
      <c r="H1528" s="48">
        <v>0.43030000000000002</v>
      </c>
      <c r="I1528" s="139">
        <v>0.25</v>
      </c>
      <c r="J1528" s="136">
        <f t="shared" ref="J1528:J1591" si="49">H1528*(1-I1528)</f>
        <v>0.32272500000000004</v>
      </c>
    </row>
    <row r="1529" spans="1:10" ht="15.75">
      <c r="A1529" s="46">
        <f t="shared" si="48"/>
        <v>1525</v>
      </c>
      <c r="B1529" s="47" t="s">
        <v>204</v>
      </c>
      <c r="C1529" s="34" t="s">
        <v>7063</v>
      </c>
      <c r="D1529" s="34" t="s">
        <v>7064</v>
      </c>
      <c r="E1529" s="34" t="s">
        <v>4258</v>
      </c>
      <c r="F1529" s="34"/>
      <c r="G1529" s="47" t="s">
        <v>64</v>
      </c>
      <c r="H1529" s="48">
        <v>0.43030000000000002</v>
      </c>
      <c r="I1529" s="139">
        <v>0.25</v>
      </c>
      <c r="J1529" s="136">
        <f t="shared" si="49"/>
        <v>0.32272500000000004</v>
      </c>
    </row>
    <row r="1530" spans="1:10" ht="15.75">
      <c r="A1530" s="46">
        <f t="shared" si="48"/>
        <v>1526</v>
      </c>
      <c r="B1530" s="47" t="s">
        <v>204</v>
      </c>
      <c r="C1530" s="34" t="s">
        <v>7065</v>
      </c>
      <c r="D1530" s="34" t="s">
        <v>7066</v>
      </c>
      <c r="E1530" s="34" t="s">
        <v>4258</v>
      </c>
      <c r="F1530" s="34"/>
      <c r="G1530" s="47" t="s">
        <v>64</v>
      </c>
      <c r="H1530" s="48">
        <v>0.53700000000000003</v>
      </c>
      <c r="I1530" s="139">
        <v>0.25</v>
      </c>
      <c r="J1530" s="136">
        <f t="shared" si="49"/>
        <v>0.40275000000000005</v>
      </c>
    </row>
    <row r="1531" spans="1:10" ht="15.75">
      <c r="A1531" s="46">
        <f t="shared" si="48"/>
        <v>1527</v>
      </c>
      <c r="B1531" s="47" t="s">
        <v>204</v>
      </c>
      <c r="C1531" s="34" t="s">
        <v>7067</v>
      </c>
      <c r="D1531" s="34" t="s">
        <v>7068</v>
      </c>
      <c r="E1531" s="34" t="s">
        <v>4258</v>
      </c>
      <c r="F1531" s="34"/>
      <c r="G1531" s="47" t="s">
        <v>64</v>
      </c>
      <c r="H1531" s="48">
        <v>0.53700000000000003</v>
      </c>
      <c r="I1531" s="139">
        <v>0.25</v>
      </c>
      <c r="J1531" s="136">
        <f t="shared" si="49"/>
        <v>0.40275000000000005</v>
      </c>
    </row>
    <row r="1532" spans="1:10" ht="15.75">
      <c r="A1532" s="46">
        <f t="shared" si="48"/>
        <v>1528</v>
      </c>
      <c r="B1532" s="47" t="s">
        <v>204</v>
      </c>
      <c r="C1532" s="34" t="s">
        <v>7069</v>
      </c>
      <c r="D1532" s="34" t="s">
        <v>7070</v>
      </c>
      <c r="E1532" s="34" t="s">
        <v>4258</v>
      </c>
      <c r="F1532" s="34"/>
      <c r="G1532" s="47" t="s">
        <v>64</v>
      </c>
      <c r="H1532" s="48">
        <v>0.59079999999999999</v>
      </c>
      <c r="I1532" s="139">
        <v>0.25</v>
      </c>
      <c r="J1532" s="136">
        <f t="shared" si="49"/>
        <v>0.44309999999999999</v>
      </c>
    </row>
    <row r="1533" spans="1:10" ht="15.75">
      <c r="A1533" s="46">
        <f t="shared" si="48"/>
        <v>1529</v>
      </c>
      <c r="B1533" s="47" t="s">
        <v>204</v>
      </c>
      <c r="C1533" s="34" t="s">
        <v>7071</v>
      </c>
      <c r="D1533" s="34" t="s">
        <v>7072</v>
      </c>
      <c r="E1533" s="34" t="s">
        <v>4258</v>
      </c>
      <c r="F1533" s="34"/>
      <c r="G1533" s="47" t="s">
        <v>64</v>
      </c>
      <c r="H1533" s="48">
        <v>0.59079999999999999</v>
      </c>
      <c r="I1533" s="139">
        <v>0.25</v>
      </c>
      <c r="J1533" s="136">
        <f t="shared" si="49"/>
        <v>0.44309999999999999</v>
      </c>
    </row>
    <row r="1534" spans="1:10" ht="15.75">
      <c r="A1534" s="46">
        <f t="shared" si="48"/>
        <v>1530</v>
      </c>
      <c r="B1534" s="47" t="s">
        <v>204</v>
      </c>
      <c r="C1534" s="34" t="s">
        <v>7073</v>
      </c>
      <c r="D1534" s="34" t="s">
        <v>7074</v>
      </c>
      <c r="E1534" s="34" t="s">
        <v>4258</v>
      </c>
      <c r="F1534" s="34"/>
      <c r="G1534" s="47" t="s">
        <v>64</v>
      </c>
      <c r="H1534" s="48">
        <v>2.2031999999999998</v>
      </c>
      <c r="I1534" s="139">
        <v>0.25</v>
      </c>
      <c r="J1534" s="136">
        <f t="shared" si="49"/>
        <v>1.6523999999999999</v>
      </c>
    </row>
    <row r="1535" spans="1:10" ht="15.75">
      <c r="A1535" s="46">
        <f t="shared" si="48"/>
        <v>1531</v>
      </c>
      <c r="B1535" s="47" t="s">
        <v>204</v>
      </c>
      <c r="C1535" s="34" t="s">
        <v>7075</v>
      </c>
      <c r="D1535" s="34" t="s">
        <v>7076</v>
      </c>
      <c r="E1535" s="34" t="s">
        <v>4258</v>
      </c>
      <c r="F1535" s="34"/>
      <c r="G1535" s="47" t="s">
        <v>64</v>
      </c>
      <c r="H1535" s="48">
        <v>2.2031999999999998</v>
      </c>
      <c r="I1535" s="139">
        <v>0.25</v>
      </c>
      <c r="J1535" s="136">
        <f t="shared" si="49"/>
        <v>1.6523999999999999</v>
      </c>
    </row>
    <row r="1536" spans="1:10" ht="15.75">
      <c r="A1536" s="46">
        <f t="shared" si="48"/>
        <v>1532</v>
      </c>
      <c r="B1536" s="47" t="s">
        <v>204</v>
      </c>
      <c r="C1536" s="34" t="s">
        <v>7077</v>
      </c>
      <c r="D1536" s="34" t="s">
        <v>7078</v>
      </c>
      <c r="E1536" s="34" t="s">
        <v>4258</v>
      </c>
      <c r="F1536" s="34"/>
      <c r="G1536" s="47" t="s">
        <v>64</v>
      </c>
      <c r="H1536" s="48">
        <v>2.1518000000000002</v>
      </c>
      <c r="I1536" s="139">
        <v>0.25</v>
      </c>
      <c r="J1536" s="136">
        <f t="shared" si="49"/>
        <v>1.6138500000000002</v>
      </c>
    </row>
    <row r="1537" spans="1:10" ht="15.75">
      <c r="A1537" s="46">
        <f t="shared" si="48"/>
        <v>1533</v>
      </c>
      <c r="B1537" s="47" t="s">
        <v>204</v>
      </c>
      <c r="C1537" s="34" t="s">
        <v>7079</v>
      </c>
      <c r="D1537" s="34" t="s">
        <v>7080</v>
      </c>
      <c r="E1537" s="34" t="s">
        <v>4258</v>
      </c>
      <c r="F1537" s="34"/>
      <c r="G1537" s="47" t="s">
        <v>64</v>
      </c>
      <c r="H1537" s="48">
        <v>2.1518000000000002</v>
      </c>
      <c r="I1537" s="139">
        <v>0.25</v>
      </c>
      <c r="J1537" s="136">
        <f t="shared" si="49"/>
        <v>1.6138500000000002</v>
      </c>
    </row>
    <row r="1538" spans="1:10" ht="15.75">
      <c r="A1538" s="46">
        <f t="shared" si="48"/>
        <v>1534</v>
      </c>
      <c r="B1538" s="47" t="s">
        <v>204</v>
      </c>
      <c r="C1538" s="34" t="s">
        <v>7081</v>
      </c>
      <c r="D1538" s="34" t="s">
        <v>7082</v>
      </c>
      <c r="E1538" s="34" t="s">
        <v>4258</v>
      </c>
      <c r="F1538" s="34"/>
      <c r="G1538" s="47" t="s">
        <v>64</v>
      </c>
      <c r="H1538" s="48">
        <v>2.3759999999999999</v>
      </c>
      <c r="I1538" s="139">
        <v>0.25</v>
      </c>
      <c r="J1538" s="136">
        <f t="shared" si="49"/>
        <v>1.782</v>
      </c>
    </row>
    <row r="1539" spans="1:10" ht="15.75">
      <c r="A1539" s="46">
        <f t="shared" si="48"/>
        <v>1535</v>
      </c>
      <c r="B1539" s="47" t="s">
        <v>204</v>
      </c>
      <c r="C1539" s="34" t="s">
        <v>7083</v>
      </c>
      <c r="D1539" s="34" t="s">
        <v>7084</v>
      </c>
      <c r="E1539" s="34" t="s">
        <v>4258</v>
      </c>
      <c r="F1539" s="34"/>
      <c r="G1539" s="47" t="s">
        <v>64</v>
      </c>
      <c r="H1539" s="48">
        <v>2.1095999999999999</v>
      </c>
      <c r="I1539" s="139">
        <v>0.25</v>
      </c>
      <c r="J1539" s="136">
        <f t="shared" si="49"/>
        <v>1.5821999999999998</v>
      </c>
    </row>
    <row r="1540" spans="1:10" ht="15.75">
      <c r="A1540" s="46">
        <f t="shared" si="48"/>
        <v>1536</v>
      </c>
      <c r="B1540" s="47" t="s">
        <v>204</v>
      </c>
      <c r="C1540" s="34" t="s">
        <v>7085</v>
      </c>
      <c r="D1540" s="34" t="s">
        <v>7086</v>
      </c>
      <c r="E1540" s="34" t="s">
        <v>4258</v>
      </c>
      <c r="F1540" s="34"/>
      <c r="G1540" s="47" t="s">
        <v>64</v>
      </c>
      <c r="H1540" s="48">
        <v>2.1095999999999999</v>
      </c>
      <c r="I1540" s="139">
        <v>0.25</v>
      </c>
      <c r="J1540" s="136">
        <f t="shared" si="49"/>
        <v>1.5821999999999998</v>
      </c>
    </row>
    <row r="1541" spans="1:10" ht="15.75">
      <c r="A1541" s="46">
        <f t="shared" si="48"/>
        <v>1537</v>
      </c>
      <c r="B1541" s="47" t="s">
        <v>204</v>
      </c>
      <c r="C1541" s="34" t="s">
        <v>7087</v>
      </c>
      <c r="D1541" s="34" t="s">
        <v>7088</v>
      </c>
      <c r="E1541" s="34" t="s">
        <v>4258</v>
      </c>
      <c r="F1541" s="34"/>
      <c r="G1541" s="47" t="s">
        <v>64</v>
      </c>
      <c r="H1541" s="48">
        <v>5.1840000000000002</v>
      </c>
      <c r="I1541" s="139">
        <v>0.25</v>
      </c>
      <c r="J1541" s="136">
        <f t="shared" si="49"/>
        <v>3.8879999999999999</v>
      </c>
    </row>
    <row r="1542" spans="1:10" ht="15.75">
      <c r="A1542" s="46">
        <f t="shared" si="48"/>
        <v>1538</v>
      </c>
      <c r="B1542" s="47" t="s">
        <v>204</v>
      </c>
      <c r="C1542" s="34" t="s">
        <v>7089</v>
      </c>
      <c r="D1542" s="34" t="s">
        <v>7090</v>
      </c>
      <c r="E1542" s="34" t="s">
        <v>4258</v>
      </c>
      <c r="F1542" s="34"/>
      <c r="G1542" s="47" t="s">
        <v>64</v>
      </c>
      <c r="H1542" s="48">
        <v>5.1840000000000002</v>
      </c>
      <c r="I1542" s="139">
        <v>0.25</v>
      </c>
      <c r="J1542" s="136">
        <f t="shared" si="49"/>
        <v>3.8879999999999999</v>
      </c>
    </row>
    <row r="1543" spans="1:10" ht="15.75">
      <c r="A1543" s="46">
        <f t="shared" ref="A1543:A1606" si="50">A1542+1</f>
        <v>1539</v>
      </c>
      <c r="B1543" s="47" t="s">
        <v>204</v>
      </c>
      <c r="C1543" s="34" t="s">
        <v>7091</v>
      </c>
      <c r="D1543" s="34" t="s">
        <v>7092</v>
      </c>
      <c r="E1543" s="34" t="s">
        <v>4258</v>
      </c>
      <c r="F1543" s="34"/>
      <c r="G1543" s="47" t="s">
        <v>64</v>
      </c>
      <c r="H1543" s="48">
        <v>5.0629999999999997</v>
      </c>
      <c r="I1543" s="139">
        <v>0.25</v>
      </c>
      <c r="J1543" s="136">
        <f t="shared" si="49"/>
        <v>3.79725</v>
      </c>
    </row>
    <row r="1544" spans="1:10" ht="15.75">
      <c r="A1544" s="46">
        <f t="shared" si="50"/>
        <v>1540</v>
      </c>
      <c r="B1544" s="47" t="s">
        <v>204</v>
      </c>
      <c r="C1544" s="34" t="s">
        <v>7093</v>
      </c>
      <c r="D1544" s="34" t="s">
        <v>7094</v>
      </c>
      <c r="E1544" s="34" t="s">
        <v>4258</v>
      </c>
      <c r="F1544" s="34"/>
      <c r="G1544" s="47" t="s">
        <v>64</v>
      </c>
      <c r="H1544" s="48">
        <v>5.0629999999999997</v>
      </c>
      <c r="I1544" s="139">
        <v>0.25</v>
      </c>
      <c r="J1544" s="136">
        <f t="shared" si="49"/>
        <v>3.79725</v>
      </c>
    </row>
    <row r="1545" spans="1:10" ht="15.75">
      <c r="A1545" s="46">
        <f t="shared" si="50"/>
        <v>1541</v>
      </c>
      <c r="B1545" s="47" t="s">
        <v>204</v>
      </c>
      <c r="C1545" s="34" t="s">
        <v>7095</v>
      </c>
      <c r="D1545" s="34" t="s">
        <v>7096</v>
      </c>
      <c r="E1545" s="34" t="s">
        <v>4258</v>
      </c>
      <c r="F1545" s="34"/>
      <c r="G1545" s="47" t="s">
        <v>64</v>
      </c>
      <c r="H1545" s="48">
        <v>6.3288000000000002</v>
      </c>
      <c r="I1545" s="139">
        <v>0.25</v>
      </c>
      <c r="J1545" s="136">
        <f t="shared" si="49"/>
        <v>4.7465999999999999</v>
      </c>
    </row>
    <row r="1546" spans="1:10" ht="15.75">
      <c r="A1546" s="46">
        <f t="shared" si="50"/>
        <v>1542</v>
      </c>
      <c r="B1546" s="47" t="s">
        <v>204</v>
      </c>
      <c r="C1546" s="34" t="s">
        <v>7097</v>
      </c>
      <c r="D1546" s="34" t="s">
        <v>7098</v>
      </c>
      <c r="E1546" s="34" t="s">
        <v>4258</v>
      </c>
      <c r="F1546" s="34"/>
      <c r="G1546" s="47" t="s">
        <v>64</v>
      </c>
      <c r="H1546" s="48">
        <v>7.4455999999999998</v>
      </c>
      <c r="I1546" s="139">
        <v>0.25</v>
      </c>
      <c r="J1546" s="136">
        <f t="shared" si="49"/>
        <v>5.5842000000000001</v>
      </c>
    </row>
    <row r="1547" spans="1:10" ht="15.75">
      <c r="A1547" s="46">
        <f t="shared" si="50"/>
        <v>1543</v>
      </c>
      <c r="B1547" s="47" t="s">
        <v>204</v>
      </c>
      <c r="C1547" s="34" t="s">
        <v>7099</v>
      </c>
      <c r="D1547" s="34" t="s">
        <v>7100</v>
      </c>
      <c r="E1547" s="34" t="s">
        <v>4258</v>
      </c>
      <c r="F1547" s="34"/>
      <c r="G1547" s="47" t="s">
        <v>64</v>
      </c>
      <c r="H1547" s="48">
        <v>10.538399999999999</v>
      </c>
      <c r="I1547" s="139">
        <v>0.25</v>
      </c>
      <c r="J1547" s="136">
        <f t="shared" si="49"/>
        <v>7.9037999999999995</v>
      </c>
    </row>
    <row r="1548" spans="1:10" ht="15.75">
      <c r="A1548" s="46">
        <f t="shared" si="50"/>
        <v>1544</v>
      </c>
      <c r="B1548" s="47" t="s">
        <v>204</v>
      </c>
      <c r="C1548" s="34" t="s">
        <v>7101</v>
      </c>
      <c r="D1548" s="34" t="s">
        <v>7102</v>
      </c>
      <c r="E1548" s="34" t="s">
        <v>4258</v>
      </c>
      <c r="F1548" s="34"/>
      <c r="G1548" s="47" t="s">
        <v>64</v>
      </c>
      <c r="H1548" s="48">
        <v>8.64</v>
      </c>
      <c r="I1548" s="139">
        <v>0.25</v>
      </c>
      <c r="J1548" s="136">
        <f t="shared" si="49"/>
        <v>6.48</v>
      </c>
    </row>
    <row r="1549" spans="1:10" ht="15.75">
      <c r="A1549" s="46">
        <f t="shared" si="50"/>
        <v>1545</v>
      </c>
      <c r="B1549" s="47" t="s">
        <v>204</v>
      </c>
      <c r="C1549" s="34" t="s">
        <v>7103</v>
      </c>
      <c r="D1549" s="34" t="s">
        <v>7104</v>
      </c>
      <c r="E1549" s="34" t="s">
        <v>4258</v>
      </c>
      <c r="F1549" s="34"/>
      <c r="G1549" s="47" t="s">
        <v>64</v>
      </c>
      <c r="H1549" s="48">
        <v>8.4383999999999997</v>
      </c>
      <c r="I1549" s="139">
        <v>0.25</v>
      </c>
      <c r="J1549" s="136">
        <f t="shared" si="49"/>
        <v>6.3287999999999993</v>
      </c>
    </row>
    <row r="1550" spans="1:10" ht="15.75">
      <c r="A1550" s="46">
        <f t="shared" si="50"/>
        <v>1546</v>
      </c>
      <c r="B1550" s="47" t="s">
        <v>204</v>
      </c>
      <c r="C1550" s="34" t="s">
        <v>7105</v>
      </c>
      <c r="D1550" s="34" t="s">
        <v>7106</v>
      </c>
      <c r="E1550" s="34" t="s">
        <v>4258</v>
      </c>
      <c r="F1550" s="34"/>
      <c r="G1550" s="47" t="s">
        <v>64</v>
      </c>
      <c r="H1550" s="48">
        <v>12.6576</v>
      </c>
      <c r="I1550" s="139">
        <v>0.25</v>
      </c>
      <c r="J1550" s="136">
        <f t="shared" si="49"/>
        <v>9.4931999999999999</v>
      </c>
    </row>
    <row r="1551" spans="1:10" ht="15.75">
      <c r="A1551" s="46">
        <f t="shared" si="50"/>
        <v>1547</v>
      </c>
      <c r="B1551" s="47" t="s">
        <v>204</v>
      </c>
      <c r="C1551" s="34" t="s">
        <v>7107</v>
      </c>
      <c r="D1551" s="34" t="s">
        <v>7108</v>
      </c>
      <c r="E1551" s="34" t="s">
        <v>4258</v>
      </c>
      <c r="F1551" s="34"/>
      <c r="G1551" s="47" t="s">
        <v>64</v>
      </c>
      <c r="H1551" s="48">
        <v>16.876799999999999</v>
      </c>
      <c r="I1551" s="139">
        <v>0.25</v>
      </c>
      <c r="J1551" s="136">
        <f t="shared" si="49"/>
        <v>12.657599999999999</v>
      </c>
    </row>
    <row r="1552" spans="1:10" ht="15.75">
      <c r="A1552" s="46">
        <f t="shared" si="50"/>
        <v>1548</v>
      </c>
      <c r="B1552" s="47" t="s">
        <v>204</v>
      </c>
      <c r="C1552" s="34" t="s">
        <v>7109</v>
      </c>
      <c r="D1552" s="34" t="s">
        <v>7110</v>
      </c>
      <c r="E1552" s="34" t="s">
        <v>4258</v>
      </c>
      <c r="F1552" s="34"/>
      <c r="G1552" s="47" t="s">
        <v>64</v>
      </c>
      <c r="H1552" s="48">
        <v>27.415199999999999</v>
      </c>
      <c r="I1552" s="139">
        <v>0.25</v>
      </c>
      <c r="J1552" s="136">
        <f t="shared" si="49"/>
        <v>20.561399999999999</v>
      </c>
    </row>
    <row r="1553" spans="1:10" ht="15.75">
      <c r="A1553" s="46">
        <f t="shared" si="50"/>
        <v>1549</v>
      </c>
      <c r="B1553" s="47" t="s">
        <v>204</v>
      </c>
      <c r="C1553" s="34" t="s">
        <v>7111</v>
      </c>
      <c r="D1553" s="34" t="s">
        <v>7112</v>
      </c>
      <c r="E1553" s="34" t="s">
        <v>4258</v>
      </c>
      <c r="F1553" s="34"/>
      <c r="G1553" s="47" t="s">
        <v>64</v>
      </c>
      <c r="H1553" s="48">
        <v>25.92</v>
      </c>
      <c r="I1553" s="139">
        <v>0.25</v>
      </c>
      <c r="J1553" s="136">
        <f t="shared" si="49"/>
        <v>19.440000000000001</v>
      </c>
    </row>
    <row r="1554" spans="1:10" ht="15.75">
      <c r="A1554" s="46">
        <f t="shared" si="50"/>
        <v>1550</v>
      </c>
      <c r="B1554" s="47" t="s">
        <v>204</v>
      </c>
      <c r="C1554" s="34" t="s">
        <v>7113</v>
      </c>
      <c r="D1554" s="34" t="s">
        <v>7114</v>
      </c>
      <c r="E1554" s="34" t="s">
        <v>4258</v>
      </c>
      <c r="F1554" s="34"/>
      <c r="G1554" s="47" t="s">
        <v>64</v>
      </c>
      <c r="H1554" s="48">
        <v>25.315200000000001</v>
      </c>
      <c r="I1554" s="139">
        <v>0.25</v>
      </c>
      <c r="J1554" s="136">
        <f t="shared" si="49"/>
        <v>18.9864</v>
      </c>
    </row>
    <row r="1555" spans="1:10" ht="15.75">
      <c r="A1555" s="46">
        <f t="shared" si="50"/>
        <v>1551</v>
      </c>
      <c r="B1555" s="47" t="s">
        <v>204</v>
      </c>
      <c r="C1555" s="34" t="s">
        <v>7115</v>
      </c>
      <c r="D1555" s="34" t="s">
        <v>7116</v>
      </c>
      <c r="E1555" s="34" t="s">
        <v>3592</v>
      </c>
      <c r="F1555" s="34"/>
      <c r="G1555" s="47" t="s">
        <v>64</v>
      </c>
      <c r="H1555" s="48">
        <v>505.7</v>
      </c>
      <c r="I1555" s="139">
        <v>0.25</v>
      </c>
      <c r="J1555" s="136">
        <f t="shared" si="49"/>
        <v>379.27499999999998</v>
      </c>
    </row>
    <row r="1556" spans="1:10" ht="15.75">
      <c r="A1556" s="46">
        <f t="shared" si="50"/>
        <v>1552</v>
      </c>
      <c r="B1556" s="47" t="s">
        <v>204</v>
      </c>
      <c r="C1556" s="34" t="s">
        <v>7117</v>
      </c>
      <c r="D1556" s="34" t="s">
        <v>7118</v>
      </c>
      <c r="E1556" s="34" t="s">
        <v>3592</v>
      </c>
      <c r="F1556" s="34"/>
      <c r="G1556" s="47" t="s">
        <v>64</v>
      </c>
      <c r="H1556" s="48">
        <v>1217.42</v>
      </c>
      <c r="I1556" s="139">
        <v>0.25</v>
      </c>
      <c r="J1556" s="136">
        <f t="shared" si="49"/>
        <v>913.06500000000005</v>
      </c>
    </row>
    <row r="1557" spans="1:10" ht="15.75">
      <c r="A1557" s="46">
        <f t="shared" si="50"/>
        <v>1553</v>
      </c>
      <c r="B1557" s="47" t="s">
        <v>204</v>
      </c>
      <c r="C1557" s="34" t="s">
        <v>7119</v>
      </c>
      <c r="D1557" s="34" t="s">
        <v>7120</v>
      </c>
      <c r="E1557" s="34" t="s">
        <v>4258</v>
      </c>
      <c r="F1557" s="34"/>
      <c r="G1557" s="47" t="s">
        <v>64</v>
      </c>
      <c r="H1557" s="48">
        <v>5.6769999999999996</v>
      </c>
      <c r="I1557" s="139">
        <v>0.25</v>
      </c>
      <c r="J1557" s="136">
        <f t="shared" si="49"/>
        <v>4.2577499999999997</v>
      </c>
    </row>
    <row r="1558" spans="1:10" ht="15.75">
      <c r="A1558" s="46">
        <f t="shared" si="50"/>
        <v>1554</v>
      </c>
      <c r="B1558" s="47" t="s">
        <v>204</v>
      </c>
      <c r="C1558" s="34" t="s">
        <v>7121</v>
      </c>
      <c r="D1558" s="34" t="s">
        <v>7122</v>
      </c>
      <c r="E1558" s="34" t="s">
        <v>4258</v>
      </c>
      <c r="F1558" s="34"/>
      <c r="G1558" s="47" t="s">
        <v>64</v>
      </c>
      <c r="H1558" s="48">
        <v>6.9825999999999997</v>
      </c>
      <c r="I1558" s="139">
        <v>0.25</v>
      </c>
      <c r="J1558" s="136">
        <f t="shared" si="49"/>
        <v>5.2369500000000002</v>
      </c>
    </row>
    <row r="1559" spans="1:10" ht="15.75">
      <c r="A1559" s="46">
        <f t="shared" si="50"/>
        <v>1555</v>
      </c>
      <c r="B1559" s="47" t="s">
        <v>204</v>
      </c>
      <c r="C1559" s="34" t="s">
        <v>7123</v>
      </c>
      <c r="D1559" s="34" t="s">
        <v>7124</v>
      </c>
      <c r="E1559" s="34" t="s">
        <v>4258</v>
      </c>
      <c r="F1559" s="34"/>
      <c r="G1559" s="47" t="s">
        <v>64</v>
      </c>
      <c r="H1559" s="48">
        <v>6.4592999999999998</v>
      </c>
      <c r="I1559" s="139">
        <v>0.25</v>
      </c>
      <c r="J1559" s="136">
        <f t="shared" si="49"/>
        <v>4.8444750000000001</v>
      </c>
    </row>
    <row r="1560" spans="1:10" ht="15.75">
      <c r="A1560" s="46">
        <f t="shared" si="50"/>
        <v>1556</v>
      </c>
      <c r="B1560" s="47" t="s">
        <v>204</v>
      </c>
      <c r="C1560" s="34" t="s">
        <v>7125</v>
      </c>
      <c r="D1560" s="34" t="s">
        <v>7126</v>
      </c>
      <c r="E1560" s="34" t="s">
        <v>4258</v>
      </c>
      <c r="F1560" s="34"/>
      <c r="G1560" s="47" t="s">
        <v>64</v>
      </c>
      <c r="H1560" s="48">
        <v>0.50119999999999998</v>
      </c>
      <c r="I1560" s="139">
        <v>0.25</v>
      </c>
      <c r="J1560" s="136">
        <f t="shared" si="49"/>
        <v>0.37590000000000001</v>
      </c>
    </row>
    <row r="1561" spans="1:10" ht="15.75">
      <c r="A1561" s="46">
        <f t="shared" si="50"/>
        <v>1557</v>
      </c>
      <c r="B1561" s="47" t="s">
        <v>204</v>
      </c>
      <c r="C1561" s="34" t="s">
        <v>7127</v>
      </c>
      <c r="D1561" s="34" t="s">
        <v>7128</v>
      </c>
      <c r="E1561" s="34" t="s">
        <v>4258</v>
      </c>
      <c r="F1561" s="34"/>
      <c r="G1561" s="47" t="s">
        <v>64</v>
      </c>
      <c r="H1561" s="48">
        <v>0.3342</v>
      </c>
      <c r="I1561" s="139">
        <v>0.25</v>
      </c>
      <c r="J1561" s="136">
        <f t="shared" si="49"/>
        <v>0.25064999999999998</v>
      </c>
    </row>
    <row r="1562" spans="1:10" ht="15.75">
      <c r="A1562" s="46">
        <f t="shared" si="50"/>
        <v>1558</v>
      </c>
      <c r="B1562" s="47" t="s">
        <v>204</v>
      </c>
      <c r="C1562" s="34" t="s">
        <v>7129</v>
      </c>
      <c r="D1562" s="34" t="s">
        <v>7130</v>
      </c>
      <c r="E1562" s="34" t="s">
        <v>4258</v>
      </c>
      <c r="F1562" s="34"/>
      <c r="G1562" s="47" t="s">
        <v>64</v>
      </c>
      <c r="H1562" s="48">
        <v>0.30070000000000002</v>
      </c>
      <c r="I1562" s="139">
        <v>0.25</v>
      </c>
      <c r="J1562" s="136">
        <f t="shared" si="49"/>
        <v>0.22552500000000003</v>
      </c>
    </row>
    <row r="1563" spans="1:10" ht="15.75">
      <c r="A1563" s="46">
        <f t="shared" si="50"/>
        <v>1559</v>
      </c>
      <c r="B1563" s="47" t="s">
        <v>204</v>
      </c>
      <c r="C1563" s="34" t="s">
        <v>7131</v>
      </c>
      <c r="D1563" s="34" t="s">
        <v>7132</v>
      </c>
      <c r="E1563" s="34" t="s">
        <v>4258</v>
      </c>
      <c r="F1563" s="34"/>
      <c r="G1563" s="47" t="s">
        <v>64</v>
      </c>
      <c r="H1563" s="48">
        <v>0.55689999999999995</v>
      </c>
      <c r="I1563" s="139">
        <v>0.25</v>
      </c>
      <c r="J1563" s="136">
        <f t="shared" si="49"/>
        <v>0.41767499999999996</v>
      </c>
    </row>
    <row r="1564" spans="1:10" ht="15.75">
      <c r="A1564" s="46">
        <f t="shared" si="50"/>
        <v>1560</v>
      </c>
      <c r="B1564" s="47" t="s">
        <v>204</v>
      </c>
      <c r="C1564" s="34" t="s">
        <v>7133</v>
      </c>
      <c r="D1564" s="34" t="s">
        <v>7134</v>
      </c>
      <c r="E1564" s="34" t="s">
        <v>4258</v>
      </c>
      <c r="F1564" s="34"/>
      <c r="G1564" s="47" t="s">
        <v>64</v>
      </c>
      <c r="H1564" s="48">
        <v>0.50119999999999998</v>
      </c>
      <c r="I1564" s="139">
        <v>0.25</v>
      </c>
      <c r="J1564" s="136">
        <f t="shared" si="49"/>
        <v>0.37590000000000001</v>
      </c>
    </row>
    <row r="1565" spans="1:10" ht="15.75">
      <c r="A1565" s="46">
        <f t="shared" si="50"/>
        <v>1561</v>
      </c>
      <c r="B1565" s="47" t="s">
        <v>204</v>
      </c>
      <c r="C1565" s="34" t="s">
        <v>7135</v>
      </c>
      <c r="D1565" s="34" t="s">
        <v>7136</v>
      </c>
      <c r="E1565" s="34" t="s">
        <v>4258</v>
      </c>
      <c r="F1565" s="34"/>
      <c r="G1565" s="47" t="s">
        <v>64</v>
      </c>
      <c r="H1565" s="48">
        <v>1.2531000000000001</v>
      </c>
      <c r="I1565" s="139">
        <v>0.25</v>
      </c>
      <c r="J1565" s="136">
        <f t="shared" si="49"/>
        <v>0.93982500000000013</v>
      </c>
    </row>
    <row r="1566" spans="1:10" ht="15.75">
      <c r="A1566" s="46">
        <f t="shared" si="50"/>
        <v>1562</v>
      </c>
      <c r="B1566" s="47" t="s">
        <v>204</v>
      </c>
      <c r="C1566" s="34" t="s">
        <v>7137</v>
      </c>
      <c r="D1566" s="34" t="s">
        <v>7138</v>
      </c>
      <c r="E1566" s="34" t="s">
        <v>4258</v>
      </c>
      <c r="F1566" s="34"/>
      <c r="G1566" s="47" t="s">
        <v>64</v>
      </c>
      <c r="H1566" s="48">
        <v>0.83540000000000003</v>
      </c>
      <c r="I1566" s="139">
        <v>0.25</v>
      </c>
      <c r="J1566" s="136">
        <f t="shared" si="49"/>
        <v>0.62655000000000005</v>
      </c>
    </row>
    <row r="1567" spans="1:10" ht="15.75">
      <c r="A1567" s="46">
        <f t="shared" si="50"/>
        <v>1563</v>
      </c>
      <c r="B1567" s="47" t="s">
        <v>204</v>
      </c>
      <c r="C1567" s="34" t="s">
        <v>7139</v>
      </c>
      <c r="D1567" s="34" t="s">
        <v>7140</v>
      </c>
      <c r="E1567" s="34" t="s">
        <v>4258</v>
      </c>
      <c r="F1567" s="34"/>
      <c r="G1567" s="47" t="s">
        <v>64</v>
      </c>
      <c r="H1567" s="48">
        <v>0.75180000000000002</v>
      </c>
      <c r="I1567" s="139">
        <v>0.25</v>
      </c>
      <c r="J1567" s="136">
        <f t="shared" si="49"/>
        <v>0.56384999999999996</v>
      </c>
    </row>
    <row r="1568" spans="1:10" ht="15.75">
      <c r="A1568" s="46">
        <f t="shared" si="50"/>
        <v>1564</v>
      </c>
      <c r="B1568" s="47" t="s">
        <v>204</v>
      </c>
      <c r="C1568" s="34" t="s">
        <v>7141</v>
      </c>
      <c r="D1568" s="34" t="s">
        <v>7142</v>
      </c>
      <c r="E1568" s="34" t="s">
        <v>4258</v>
      </c>
      <c r="F1568" s="34"/>
      <c r="G1568" s="47" t="s">
        <v>64</v>
      </c>
      <c r="H1568" s="48">
        <v>1.0024999999999999</v>
      </c>
      <c r="I1568" s="139">
        <v>0.25</v>
      </c>
      <c r="J1568" s="136">
        <f t="shared" si="49"/>
        <v>0.75187499999999996</v>
      </c>
    </row>
    <row r="1569" spans="1:10" ht="15.75">
      <c r="A1569" s="46">
        <f t="shared" si="50"/>
        <v>1565</v>
      </c>
      <c r="B1569" s="47" t="s">
        <v>204</v>
      </c>
      <c r="C1569" s="34" t="s">
        <v>7143</v>
      </c>
      <c r="D1569" s="34" t="s">
        <v>7144</v>
      </c>
      <c r="E1569" s="34" t="s">
        <v>4258</v>
      </c>
      <c r="F1569" s="34"/>
      <c r="G1569" s="47" t="s">
        <v>64</v>
      </c>
      <c r="H1569" s="48">
        <v>2.0884999999999998</v>
      </c>
      <c r="I1569" s="139">
        <v>0.25</v>
      </c>
      <c r="J1569" s="136">
        <f t="shared" si="49"/>
        <v>1.5663749999999999</v>
      </c>
    </row>
    <row r="1570" spans="1:10" ht="15.75">
      <c r="A1570" s="46">
        <f t="shared" si="50"/>
        <v>1566</v>
      </c>
      <c r="B1570" s="47" t="s">
        <v>204</v>
      </c>
      <c r="C1570" s="34" t="s">
        <v>7145</v>
      </c>
      <c r="D1570" s="34" t="s">
        <v>7146</v>
      </c>
      <c r="E1570" s="34" t="s">
        <v>4258</v>
      </c>
      <c r="F1570" s="34"/>
      <c r="G1570" s="47" t="s">
        <v>64</v>
      </c>
      <c r="H1570" s="48">
        <v>1.3923000000000001</v>
      </c>
      <c r="I1570" s="139">
        <v>0.25</v>
      </c>
      <c r="J1570" s="136">
        <f t="shared" si="49"/>
        <v>1.044225</v>
      </c>
    </row>
    <row r="1571" spans="1:10" ht="15.75">
      <c r="A1571" s="46">
        <f t="shared" si="50"/>
        <v>1567</v>
      </c>
      <c r="B1571" s="47" t="s">
        <v>204</v>
      </c>
      <c r="C1571" s="34" t="s">
        <v>7147</v>
      </c>
      <c r="D1571" s="34" t="s">
        <v>7148</v>
      </c>
      <c r="E1571" s="34" t="s">
        <v>4258</v>
      </c>
      <c r="F1571" s="34"/>
      <c r="G1571" s="47" t="s">
        <v>64</v>
      </c>
      <c r="H1571" s="48">
        <v>1.2531000000000001</v>
      </c>
      <c r="I1571" s="139">
        <v>0.25</v>
      </c>
      <c r="J1571" s="136">
        <f t="shared" si="49"/>
        <v>0.93982500000000013</v>
      </c>
    </row>
    <row r="1572" spans="1:10" ht="15.75">
      <c r="A1572" s="46">
        <f t="shared" si="50"/>
        <v>1568</v>
      </c>
      <c r="B1572" s="47" t="s">
        <v>204</v>
      </c>
      <c r="C1572" s="34" t="s">
        <v>7149</v>
      </c>
      <c r="D1572" s="34" t="s">
        <v>7150</v>
      </c>
      <c r="E1572" s="34" t="s">
        <v>4258</v>
      </c>
      <c r="F1572" s="34"/>
      <c r="G1572" s="47" t="s">
        <v>64</v>
      </c>
      <c r="H1572" s="48">
        <v>2.5061</v>
      </c>
      <c r="I1572" s="139">
        <v>0.25</v>
      </c>
      <c r="J1572" s="136">
        <f t="shared" si="49"/>
        <v>1.879575</v>
      </c>
    </row>
    <row r="1573" spans="1:10" ht="15.75">
      <c r="A1573" s="46">
        <f t="shared" si="50"/>
        <v>1569</v>
      </c>
      <c r="B1573" s="47" t="s">
        <v>204</v>
      </c>
      <c r="C1573" s="34" t="s">
        <v>7151</v>
      </c>
      <c r="D1573" s="34" t="s">
        <v>7152</v>
      </c>
      <c r="E1573" s="34" t="s">
        <v>4258</v>
      </c>
      <c r="F1573" s="34"/>
      <c r="G1573" s="47" t="s">
        <v>64</v>
      </c>
      <c r="H1573" s="48">
        <v>1.6708000000000001</v>
      </c>
      <c r="I1573" s="139">
        <v>0.25</v>
      </c>
      <c r="J1573" s="136">
        <f t="shared" si="49"/>
        <v>1.2531000000000001</v>
      </c>
    </row>
    <row r="1574" spans="1:10" ht="15.75">
      <c r="A1574" s="46">
        <f t="shared" si="50"/>
        <v>1570</v>
      </c>
      <c r="B1574" s="47" t="s">
        <v>204</v>
      </c>
      <c r="C1574" s="34" t="s">
        <v>7153</v>
      </c>
      <c r="D1574" s="34" t="s">
        <v>7154</v>
      </c>
      <c r="E1574" s="34" t="s">
        <v>4258</v>
      </c>
      <c r="F1574" s="34"/>
      <c r="G1574" s="47" t="s">
        <v>64</v>
      </c>
      <c r="H1574" s="48">
        <v>1.5037</v>
      </c>
      <c r="I1574" s="139">
        <v>0.25</v>
      </c>
      <c r="J1574" s="136">
        <f t="shared" si="49"/>
        <v>1.127775</v>
      </c>
    </row>
    <row r="1575" spans="1:10" ht="15.75">
      <c r="A1575" s="46">
        <f t="shared" si="50"/>
        <v>1571</v>
      </c>
      <c r="B1575" s="47" t="s">
        <v>204</v>
      </c>
      <c r="C1575" s="34" t="s">
        <v>7155</v>
      </c>
      <c r="D1575" s="34" t="s">
        <v>7156</v>
      </c>
      <c r="E1575" s="34" t="s">
        <v>4258</v>
      </c>
      <c r="F1575" s="34"/>
      <c r="G1575" s="47" t="s">
        <v>64</v>
      </c>
      <c r="H1575" s="48">
        <v>1.9172</v>
      </c>
      <c r="I1575" s="139">
        <v>0.25</v>
      </c>
      <c r="J1575" s="136">
        <f t="shared" si="49"/>
        <v>1.4379</v>
      </c>
    </row>
    <row r="1576" spans="1:10" ht="15.75">
      <c r="A1576" s="46">
        <f t="shared" si="50"/>
        <v>1572</v>
      </c>
      <c r="B1576" s="47" t="s">
        <v>204</v>
      </c>
      <c r="C1576" s="34" t="s">
        <v>7157</v>
      </c>
      <c r="D1576" s="34" t="s">
        <v>7158</v>
      </c>
      <c r="E1576" s="34" t="s">
        <v>4258</v>
      </c>
      <c r="F1576" s="34"/>
      <c r="G1576" s="47" t="s">
        <v>64</v>
      </c>
      <c r="H1576" s="48">
        <v>0.21460000000000001</v>
      </c>
      <c r="I1576" s="139">
        <v>0.25</v>
      </c>
      <c r="J1576" s="136">
        <f t="shared" si="49"/>
        <v>0.16095000000000001</v>
      </c>
    </row>
    <row r="1577" spans="1:10" ht="15.75">
      <c r="A1577" s="46">
        <f t="shared" si="50"/>
        <v>1573</v>
      </c>
      <c r="B1577" s="47" t="s">
        <v>204</v>
      </c>
      <c r="C1577" s="34" t="s">
        <v>7159</v>
      </c>
      <c r="D1577" s="34" t="s">
        <v>7160</v>
      </c>
      <c r="E1577" s="34" t="s">
        <v>4258</v>
      </c>
      <c r="F1577" s="34"/>
      <c r="G1577" s="47" t="s">
        <v>64</v>
      </c>
      <c r="H1577" s="48">
        <v>0.33810000000000001</v>
      </c>
      <c r="I1577" s="139">
        <v>0.25</v>
      </c>
      <c r="J1577" s="136">
        <f t="shared" si="49"/>
        <v>0.25357499999999999</v>
      </c>
    </row>
    <row r="1578" spans="1:10" ht="15.75">
      <c r="A1578" s="46">
        <f t="shared" si="50"/>
        <v>1574</v>
      </c>
      <c r="B1578" s="47" t="s">
        <v>204</v>
      </c>
      <c r="C1578" s="34" t="s">
        <v>7161</v>
      </c>
      <c r="D1578" s="34" t="s">
        <v>7162</v>
      </c>
      <c r="E1578" s="34" t="s">
        <v>4258</v>
      </c>
      <c r="F1578" s="34"/>
      <c r="G1578" s="47" t="s">
        <v>64</v>
      </c>
      <c r="H1578" s="48">
        <v>1.4555</v>
      </c>
      <c r="I1578" s="139">
        <v>0.25</v>
      </c>
      <c r="J1578" s="136">
        <f t="shared" si="49"/>
        <v>1.0916250000000001</v>
      </c>
    </row>
    <row r="1579" spans="1:10" ht="15.75">
      <c r="A1579" s="46">
        <f t="shared" si="50"/>
        <v>1575</v>
      </c>
      <c r="B1579" s="47" t="s">
        <v>204</v>
      </c>
      <c r="C1579" s="34" t="s">
        <v>7163</v>
      </c>
      <c r="D1579" s="34" t="s">
        <v>7164</v>
      </c>
      <c r="E1579" s="34" t="s">
        <v>4258</v>
      </c>
      <c r="F1579" s="34"/>
      <c r="G1579" s="47" t="s">
        <v>64</v>
      </c>
      <c r="H1579" s="48">
        <v>1.4198999999999999</v>
      </c>
      <c r="I1579" s="139">
        <v>0.25</v>
      </c>
      <c r="J1579" s="136">
        <f t="shared" si="49"/>
        <v>1.0649249999999999</v>
      </c>
    </row>
    <row r="1580" spans="1:10" ht="15.75">
      <c r="A1580" s="46">
        <f t="shared" si="50"/>
        <v>1576</v>
      </c>
      <c r="B1580" s="47" t="s">
        <v>204</v>
      </c>
      <c r="C1580" s="34" t="s">
        <v>7165</v>
      </c>
      <c r="D1580" s="34" t="s">
        <v>7166</v>
      </c>
      <c r="E1580" s="34" t="s">
        <v>4258</v>
      </c>
      <c r="F1580" s="34"/>
      <c r="G1580" s="47" t="s">
        <v>64</v>
      </c>
      <c r="H1580" s="48">
        <v>0.31990000000000002</v>
      </c>
      <c r="I1580" s="139">
        <v>0.25</v>
      </c>
      <c r="J1580" s="136">
        <f t="shared" si="49"/>
        <v>0.239925</v>
      </c>
    </row>
    <row r="1581" spans="1:10" ht="15.75">
      <c r="A1581" s="46">
        <f t="shared" si="50"/>
        <v>1577</v>
      </c>
      <c r="B1581" s="47" t="s">
        <v>204</v>
      </c>
      <c r="C1581" s="34" t="s">
        <v>7167</v>
      </c>
      <c r="D1581" s="34" t="s">
        <v>7168</v>
      </c>
      <c r="E1581" s="34" t="s">
        <v>4258</v>
      </c>
      <c r="F1581" s="34"/>
      <c r="G1581" s="47" t="s">
        <v>64</v>
      </c>
      <c r="H1581" s="48">
        <v>0.65029999999999999</v>
      </c>
      <c r="I1581" s="139">
        <v>0.25</v>
      </c>
      <c r="J1581" s="136">
        <f t="shared" si="49"/>
        <v>0.48772499999999996</v>
      </c>
    </row>
    <row r="1582" spans="1:10" ht="15.75">
      <c r="A1582" s="46">
        <f t="shared" si="50"/>
        <v>1578</v>
      </c>
      <c r="B1582" s="47" t="s">
        <v>204</v>
      </c>
      <c r="C1582" s="34" t="s">
        <v>7169</v>
      </c>
      <c r="D1582" s="34" t="s">
        <v>7170</v>
      </c>
      <c r="E1582" s="34" t="s">
        <v>4258</v>
      </c>
      <c r="F1582" s="34"/>
      <c r="G1582" s="47" t="s">
        <v>64</v>
      </c>
      <c r="H1582" s="48">
        <v>0.58520000000000005</v>
      </c>
      <c r="I1582" s="139">
        <v>0.25</v>
      </c>
      <c r="J1582" s="136">
        <f t="shared" si="49"/>
        <v>0.43890000000000007</v>
      </c>
    </row>
    <row r="1583" spans="1:10" ht="15.75">
      <c r="A1583" s="46">
        <f t="shared" si="50"/>
        <v>1579</v>
      </c>
      <c r="B1583" s="47" t="s">
        <v>204</v>
      </c>
      <c r="C1583" s="34" t="s">
        <v>7171</v>
      </c>
      <c r="D1583" s="34" t="s">
        <v>7172</v>
      </c>
      <c r="E1583" s="34" t="s">
        <v>4258</v>
      </c>
      <c r="F1583" s="34"/>
      <c r="G1583" s="47" t="s">
        <v>64</v>
      </c>
      <c r="H1583" s="48">
        <v>3.3106</v>
      </c>
      <c r="I1583" s="139">
        <v>0.25</v>
      </c>
      <c r="J1583" s="136">
        <f t="shared" si="49"/>
        <v>2.4829499999999998</v>
      </c>
    </row>
    <row r="1584" spans="1:10" ht="15.75">
      <c r="A1584" s="46">
        <f t="shared" si="50"/>
        <v>1580</v>
      </c>
      <c r="B1584" s="47" t="s">
        <v>204</v>
      </c>
      <c r="C1584" s="34" t="s">
        <v>7173</v>
      </c>
      <c r="D1584" s="34" t="s">
        <v>7174</v>
      </c>
      <c r="E1584" s="34" t="s">
        <v>4258</v>
      </c>
      <c r="F1584" s="34"/>
      <c r="G1584" s="47" t="s">
        <v>64</v>
      </c>
      <c r="H1584" s="48">
        <v>2.2000000000000002</v>
      </c>
      <c r="I1584" s="139">
        <v>0.25</v>
      </c>
      <c r="J1584" s="136">
        <f t="shared" si="49"/>
        <v>1.6500000000000001</v>
      </c>
    </row>
    <row r="1585" spans="1:10" ht="15.75">
      <c r="A1585" s="46">
        <f t="shared" si="50"/>
        <v>1581</v>
      </c>
      <c r="B1585" s="47" t="s">
        <v>204</v>
      </c>
      <c r="C1585" s="34" t="s">
        <v>7175</v>
      </c>
      <c r="D1585" s="34" t="s">
        <v>7176</v>
      </c>
      <c r="E1585" s="34" t="s">
        <v>4258</v>
      </c>
      <c r="F1585" s="34"/>
      <c r="G1585" s="47" t="s">
        <v>64</v>
      </c>
      <c r="H1585" s="48">
        <v>1.5173000000000001</v>
      </c>
      <c r="I1585" s="139">
        <v>0.25</v>
      </c>
      <c r="J1585" s="136">
        <f t="shared" si="49"/>
        <v>1.137975</v>
      </c>
    </row>
    <row r="1586" spans="1:10" ht="15.75">
      <c r="A1586" s="46">
        <f t="shared" si="50"/>
        <v>1582</v>
      </c>
      <c r="B1586" s="47" t="s">
        <v>204</v>
      </c>
      <c r="C1586" s="34" t="s">
        <v>7177</v>
      </c>
      <c r="D1586" s="34" t="s">
        <v>7178</v>
      </c>
      <c r="E1586" s="34" t="s">
        <v>4258</v>
      </c>
      <c r="F1586" s="34"/>
      <c r="G1586" s="47" t="s">
        <v>64</v>
      </c>
      <c r="H1586" s="48">
        <v>1.5606</v>
      </c>
      <c r="I1586" s="139">
        <v>0.25</v>
      </c>
      <c r="J1586" s="136">
        <f t="shared" si="49"/>
        <v>1.17045</v>
      </c>
    </row>
    <row r="1587" spans="1:10" ht="15.75">
      <c r="A1587" s="46">
        <f t="shared" si="50"/>
        <v>1583</v>
      </c>
      <c r="B1587" s="47" t="s">
        <v>204</v>
      </c>
      <c r="C1587" s="34" t="s">
        <v>7179</v>
      </c>
      <c r="D1587" s="34" t="s">
        <v>7180</v>
      </c>
      <c r="E1587" s="34" t="s">
        <v>4258</v>
      </c>
      <c r="F1587" s="34"/>
      <c r="G1587" s="47" t="s">
        <v>64</v>
      </c>
      <c r="H1587" s="48">
        <v>4.6760999999999999</v>
      </c>
      <c r="I1587" s="139">
        <v>0.25</v>
      </c>
      <c r="J1587" s="136">
        <f t="shared" si="49"/>
        <v>3.5070749999999999</v>
      </c>
    </row>
    <row r="1588" spans="1:10" ht="15.75">
      <c r="A1588" s="46">
        <f t="shared" si="50"/>
        <v>1584</v>
      </c>
      <c r="B1588" s="47" t="s">
        <v>204</v>
      </c>
      <c r="C1588" s="34" t="s">
        <v>7181</v>
      </c>
      <c r="D1588" s="34" t="s">
        <v>7182</v>
      </c>
      <c r="E1588" s="34" t="s">
        <v>4258</v>
      </c>
      <c r="F1588" s="34"/>
      <c r="G1588" s="47" t="s">
        <v>64</v>
      </c>
      <c r="H1588" s="48">
        <v>3.2513000000000001</v>
      </c>
      <c r="I1588" s="139">
        <v>0.25</v>
      </c>
      <c r="J1588" s="136">
        <f t="shared" si="49"/>
        <v>2.4384749999999999</v>
      </c>
    </row>
    <row r="1589" spans="1:10" ht="15.75">
      <c r="A1589" s="46">
        <f t="shared" si="50"/>
        <v>1585</v>
      </c>
      <c r="B1589" s="47" t="s">
        <v>204</v>
      </c>
      <c r="C1589" s="34" t="s">
        <v>7183</v>
      </c>
      <c r="D1589" s="34" t="s">
        <v>7184</v>
      </c>
      <c r="E1589" s="34" t="s">
        <v>4258</v>
      </c>
      <c r="F1589" s="34"/>
      <c r="G1589" s="47" t="s">
        <v>64</v>
      </c>
      <c r="H1589" s="48">
        <v>2.9260999999999999</v>
      </c>
      <c r="I1589" s="139">
        <v>0.25</v>
      </c>
      <c r="J1589" s="136">
        <f t="shared" si="49"/>
        <v>2.1945749999999999</v>
      </c>
    </row>
    <row r="1590" spans="1:10" ht="15.75">
      <c r="A1590" s="46">
        <f t="shared" si="50"/>
        <v>1586</v>
      </c>
      <c r="B1590" s="47" t="s">
        <v>204</v>
      </c>
      <c r="C1590" s="34" t="s">
        <v>7185</v>
      </c>
      <c r="D1590" s="34" t="s">
        <v>7186</v>
      </c>
      <c r="E1590" s="34" t="s">
        <v>4258</v>
      </c>
      <c r="F1590" s="34"/>
      <c r="G1590" s="47" t="s">
        <v>64</v>
      </c>
      <c r="H1590" s="48">
        <v>4.8712</v>
      </c>
      <c r="I1590" s="139">
        <v>0.25</v>
      </c>
      <c r="J1590" s="136">
        <f t="shared" si="49"/>
        <v>3.6534</v>
      </c>
    </row>
    <row r="1591" spans="1:10" ht="15.75">
      <c r="A1591" s="46">
        <f t="shared" si="50"/>
        <v>1587</v>
      </c>
      <c r="B1591" s="47" t="s">
        <v>204</v>
      </c>
      <c r="C1591" s="34" t="s">
        <v>7187</v>
      </c>
      <c r="D1591" s="34" t="s">
        <v>7188</v>
      </c>
      <c r="E1591" s="34" t="s">
        <v>4258</v>
      </c>
      <c r="F1591" s="34"/>
      <c r="G1591" s="47" t="s">
        <v>64</v>
      </c>
      <c r="H1591" s="48">
        <v>4.5590999999999999</v>
      </c>
      <c r="I1591" s="139">
        <v>0.25</v>
      </c>
      <c r="J1591" s="136">
        <f t="shared" si="49"/>
        <v>3.4193249999999997</v>
      </c>
    </row>
    <row r="1592" spans="1:10" ht="15.75">
      <c r="A1592" s="46">
        <f t="shared" si="50"/>
        <v>1588</v>
      </c>
      <c r="B1592" s="47" t="s">
        <v>204</v>
      </c>
      <c r="C1592" s="34" t="s">
        <v>7189</v>
      </c>
      <c r="D1592" s="34" t="s">
        <v>7190</v>
      </c>
      <c r="E1592" s="34" t="s">
        <v>4258</v>
      </c>
      <c r="F1592" s="34"/>
      <c r="G1592" s="47" t="s">
        <v>64</v>
      </c>
      <c r="H1592" s="48">
        <v>3.1212</v>
      </c>
      <c r="I1592" s="139">
        <v>0.25</v>
      </c>
      <c r="J1592" s="136">
        <f t="shared" ref="J1592:J1655" si="51">H1592*(1-I1592)</f>
        <v>2.3409</v>
      </c>
    </row>
    <row r="1593" spans="1:10" ht="15.75">
      <c r="A1593" s="46">
        <f t="shared" si="50"/>
        <v>1589</v>
      </c>
      <c r="B1593" s="47" t="s">
        <v>204</v>
      </c>
      <c r="C1593" s="34" t="s">
        <v>7191</v>
      </c>
      <c r="D1593" s="34" t="s">
        <v>7192</v>
      </c>
      <c r="E1593" s="34" t="s">
        <v>4258</v>
      </c>
      <c r="F1593" s="34"/>
      <c r="G1593" s="47" t="s">
        <v>64</v>
      </c>
      <c r="H1593" s="48">
        <v>2.8090999999999999</v>
      </c>
      <c r="I1593" s="139">
        <v>0.25</v>
      </c>
      <c r="J1593" s="136">
        <f t="shared" si="51"/>
        <v>2.1068249999999997</v>
      </c>
    </row>
    <row r="1594" spans="1:10" ht="15.75">
      <c r="A1594" s="46">
        <f t="shared" si="50"/>
        <v>1590</v>
      </c>
      <c r="B1594" s="47" t="s">
        <v>204</v>
      </c>
      <c r="C1594" s="34" t="s">
        <v>7193</v>
      </c>
      <c r="D1594" s="34" t="s">
        <v>7194</v>
      </c>
      <c r="E1594" s="34" t="s">
        <v>4258</v>
      </c>
      <c r="F1594" s="34"/>
      <c r="G1594" s="47" t="s">
        <v>64</v>
      </c>
      <c r="H1594" s="48">
        <v>6.952</v>
      </c>
      <c r="I1594" s="139">
        <v>0.25</v>
      </c>
      <c r="J1594" s="136">
        <f t="shared" si="51"/>
        <v>5.2140000000000004</v>
      </c>
    </row>
    <row r="1595" spans="1:10" ht="15.75">
      <c r="A1595" s="46">
        <f t="shared" si="50"/>
        <v>1591</v>
      </c>
      <c r="B1595" s="47" t="s">
        <v>204</v>
      </c>
      <c r="C1595" s="34" t="s">
        <v>7195</v>
      </c>
      <c r="D1595" s="34" t="s">
        <v>7196</v>
      </c>
      <c r="E1595" s="34" t="s">
        <v>4258</v>
      </c>
      <c r="F1595" s="34"/>
      <c r="G1595" s="47" t="s">
        <v>64</v>
      </c>
      <c r="H1595" s="48">
        <v>6.4318</v>
      </c>
      <c r="I1595" s="139">
        <v>0.25</v>
      </c>
      <c r="J1595" s="136">
        <f t="shared" si="51"/>
        <v>4.8238500000000002</v>
      </c>
    </row>
    <row r="1596" spans="1:10" ht="15.75">
      <c r="A1596" s="46">
        <f t="shared" si="50"/>
        <v>1592</v>
      </c>
      <c r="B1596" s="47" t="s">
        <v>204</v>
      </c>
      <c r="C1596" s="34" t="s">
        <v>7197</v>
      </c>
      <c r="D1596" s="34" t="s">
        <v>7198</v>
      </c>
      <c r="E1596" s="34" t="s">
        <v>4258</v>
      </c>
      <c r="F1596" s="34"/>
      <c r="G1596" s="47" t="s">
        <v>64</v>
      </c>
      <c r="H1596" s="48">
        <v>5.202</v>
      </c>
      <c r="I1596" s="139">
        <v>0.25</v>
      </c>
      <c r="J1596" s="136">
        <f t="shared" si="51"/>
        <v>3.9015</v>
      </c>
    </row>
    <row r="1597" spans="1:10" ht="15.75">
      <c r="A1597" s="46">
        <f t="shared" si="50"/>
        <v>1593</v>
      </c>
      <c r="B1597" s="47" t="s">
        <v>204</v>
      </c>
      <c r="C1597" s="34" t="s">
        <v>7199</v>
      </c>
      <c r="D1597" s="34" t="s">
        <v>7200</v>
      </c>
      <c r="E1597" s="34" t="s">
        <v>4258</v>
      </c>
      <c r="F1597" s="34"/>
      <c r="G1597" s="47" t="s">
        <v>64</v>
      </c>
      <c r="H1597" s="48">
        <v>4.6818</v>
      </c>
      <c r="I1597" s="139">
        <v>0.25</v>
      </c>
      <c r="J1597" s="136">
        <f t="shared" si="51"/>
        <v>3.5113500000000002</v>
      </c>
    </row>
    <row r="1598" spans="1:10" ht="15.75">
      <c r="A1598" s="46">
        <f t="shared" si="50"/>
        <v>1594</v>
      </c>
      <c r="B1598" s="47" t="s">
        <v>204</v>
      </c>
      <c r="C1598" s="34" t="s">
        <v>7201</v>
      </c>
      <c r="D1598" s="34" t="s">
        <v>7202</v>
      </c>
      <c r="E1598" s="34" t="s">
        <v>4258</v>
      </c>
      <c r="F1598" s="34"/>
      <c r="G1598" s="47" t="s">
        <v>64</v>
      </c>
      <c r="H1598" s="48">
        <v>8.6859999999999999</v>
      </c>
      <c r="I1598" s="139">
        <v>0.25</v>
      </c>
      <c r="J1598" s="136">
        <f t="shared" si="51"/>
        <v>6.5145</v>
      </c>
    </row>
    <row r="1599" spans="1:10" ht="15.75">
      <c r="A1599" s="46">
        <f t="shared" si="50"/>
        <v>1595</v>
      </c>
      <c r="B1599" s="47" t="s">
        <v>204</v>
      </c>
      <c r="C1599" s="34" t="s">
        <v>7203</v>
      </c>
      <c r="D1599" s="34" t="s">
        <v>7204</v>
      </c>
      <c r="E1599" s="34" t="s">
        <v>4258</v>
      </c>
      <c r="F1599" s="34"/>
      <c r="G1599" s="47" t="s">
        <v>64</v>
      </c>
      <c r="H1599" s="48">
        <v>7.9923999999999999</v>
      </c>
      <c r="I1599" s="139">
        <v>0.25</v>
      </c>
      <c r="J1599" s="136">
        <f t="shared" si="51"/>
        <v>5.9943</v>
      </c>
    </row>
    <row r="1600" spans="1:10" ht="15.75">
      <c r="A1600" s="46">
        <f t="shared" si="50"/>
        <v>1596</v>
      </c>
      <c r="B1600" s="47" t="s">
        <v>204</v>
      </c>
      <c r="C1600" s="34" t="s">
        <v>7205</v>
      </c>
      <c r="D1600" s="34" t="s">
        <v>7206</v>
      </c>
      <c r="E1600" s="34" t="s">
        <v>4258</v>
      </c>
      <c r="F1600" s="34"/>
      <c r="G1600" s="47" t="s">
        <v>64</v>
      </c>
      <c r="H1600" s="48">
        <v>6.9359999999999999</v>
      </c>
      <c r="I1600" s="139">
        <v>0.25</v>
      </c>
      <c r="J1600" s="136">
        <f t="shared" si="51"/>
        <v>5.202</v>
      </c>
    </row>
    <row r="1601" spans="1:10" ht="15.75">
      <c r="A1601" s="46">
        <f t="shared" si="50"/>
        <v>1597</v>
      </c>
      <c r="B1601" s="47" t="s">
        <v>204</v>
      </c>
      <c r="C1601" s="34" t="s">
        <v>7207</v>
      </c>
      <c r="D1601" s="34" t="s">
        <v>7208</v>
      </c>
      <c r="E1601" s="34" t="s">
        <v>4258</v>
      </c>
      <c r="F1601" s="34"/>
      <c r="G1601" s="47" t="s">
        <v>64</v>
      </c>
      <c r="H1601" s="48">
        <v>6.2423999999999999</v>
      </c>
      <c r="I1601" s="139">
        <v>0.25</v>
      </c>
      <c r="J1601" s="136">
        <f t="shared" si="51"/>
        <v>4.6818</v>
      </c>
    </row>
    <row r="1602" spans="1:10" ht="15.75">
      <c r="A1602" s="46">
        <f t="shared" si="50"/>
        <v>1598</v>
      </c>
      <c r="B1602" s="47" t="s">
        <v>204</v>
      </c>
      <c r="C1602" s="34" t="s">
        <v>7209</v>
      </c>
      <c r="D1602" s="34" t="s">
        <v>7210</v>
      </c>
      <c r="E1602" s="34" t="s">
        <v>4258</v>
      </c>
      <c r="F1602" s="34"/>
      <c r="G1602" s="47" t="s">
        <v>64</v>
      </c>
      <c r="H1602" s="48">
        <v>11.1136</v>
      </c>
      <c r="I1602" s="139">
        <v>0.25</v>
      </c>
      <c r="J1602" s="136">
        <f t="shared" si="51"/>
        <v>8.3352000000000004</v>
      </c>
    </row>
    <row r="1603" spans="1:10" ht="15.75">
      <c r="A1603" s="46">
        <f t="shared" si="50"/>
        <v>1599</v>
      </c>
      <c r="B1603" s="47" t="s">
        <v>204</v>
      </c>
      <c r="C1603" s="34" t="s">
        <v>7211</v>
      </c>
      <c r="D1603" s="34" t="s">
        <v>7212</v>
      </c>
      <c r="E1603" s="34" t="s">
        <v>4258</v>
      </c>
      <c r="F1603" s="34"/>
      <c r="G1603" s="47" t="s">
        <v>64</v>
      </c>
      <c r="H1603" s="48">
        <v>10.177199999999999</v>
      </c>
      <c r="I1603" s="139">
        <v>0.25</v>
      </c>
      <c r="J1603" s="136">
        <f t="shared" si="51"/>
        <v>7.6328999999999994</v>
      </c>
    </row>
    <row r="1604" spans="1:10" ht="15.75">
      <c r="A1604" s="46">
        <f t="shared" si="50"/>
        <v>1600</v>
      </c>
      <c r="B1604" s="47" t="s">
        <v>204</v>
      </c>
      <c r="C1604" s="34" t="s">
        <v>7213</v>
      </c>
      <c r="D1604" s="34" t="s">
        <v>7214</v>
      </c>
      <c r="E1604" s="34" t="s">
        <v>4258</v>
      </c>
      <c r="F1604" s="34"/>
      <c r="G1604" s="47" t="s">
        <v>64</v>
      </c>
      <c r="H1604" s="48">
        <v>9.3635999999999999</v>
      </c>
      <c r="I1604" s="139">
        <v>0.25</v>
      </c>
      <c r="J1604" s="136">
        <f t="shared" si="51"/>
        <v>7.0227000000000004</v>
      </c>
    </row>
    <row r="1605" spans="1:10" ht="15.75">
      <c r="A1605" s="46">
        <f t="shared" si="50"/>
        <v>1601</v>
      </c>
      <c r="B1605" s="47" t="s">
        <v>204</v>
      </c>
      <c r="C1605" s="34" t="s">
        <v>7215</v>
      </c>
      <c r="D1605" s="34" t="s">
        <v>7216</v>
      </c>
      <c r="E1605" s="34" t="s">
        <v>4258</v>
      </c>
      <c r="F1605" s="34"/>
      <c r="G1605" s="47" t="s">
        <v>64</v>
      </c>
      <c r="H1605" s="48">
        <v>8.4271999999999991</v>
      </c>
      <c r="I1605" s="139">
        <v>0.25</v>
      </c>
      <c r="J1605" s="136">
        <f t="shared" si="51"/>
        <v>6.3203999999999994</v>
      </c>
    </row>
    <row r="1606" spans="1:10" ht="15.75">
      <c r="A1606" s="46">
        <f t="shared" si="50"/>
        <v>1602</v>
      </c>
      <c r="B1606" s="47" t="s">
        <v>204</v>
      </c>
      <c r="C1606" s="34" t="s">
        <v>7217</v>
      </c>
      <c r="D1606" s="34" t="s">
        <v>7218</v>
      </c>
      <c r="E1606" s="34" t="s">
        <v>4258</v>
      </c>
      <c r="F1606" s="34"/>
      <c r="G1606" s="47" t="s">
        <v>64</v>
      </c>
      <c r="H1606" s="48">
        <v>0.1313</v>
      </c>
      <c r="I1606" s="139">
        <v>0.25</v>
      </c>
      <c r="J1606" s="136">
        <f t="shared" si="51"/>
        <v>9.8475000000000007E-2</v>
      </c>
    </row>
    <row r="1607" spans="1:10" ht="15.75">
      <c r="A1607" s="46">
        <f t="shared" ref="A1607:A1670" si="52">A1606+1</f>
        <v>1603</v>
      </c>
      <c r="B1607" s="47" t="s">
        <v>204</v>
      </c>
      <c r="C1607" s="34" t="s">
        <v>7219</v>
      </c>
      <c r="D1607" s="34" t="s">
        <v>7218</v>
      </c>
      <c r="E1607" s="34" t="s">
        <v>4258</v>
      </c>
      <c r="F1607" s="34"/>
      <c r="G1607" s="47" t="s">
        <v>64</v>
      </c>
      <c r="H1607" s="48">
        <v>0.14319999999999999</v>
      </c>
      <c r="I1607" s="139">
        <v>0.25</v>
      </c>
      <c r="J1607" s="136">
        <f t="shared" si="51"/>
        <v>0.1074</v>
      </c>
    </row>
    <row r="1608" spans="1:10" ht="15.75">
      <c r="A1608" s="46">
        <f t="shared" si="52"/>
        <v>1604</v>
      </c>
      <c r="B1608" s="47" t="s">
        <v>204</v>
      </c>
      <c r="C1608" s="34" t="s">
        <v>7220</v>
      </c>
      <c r="D1608" s="34" t="s">
        <v>7221</v>
      </c>
      <c r="E1608" s="34" t="s">
        <v>4258</v>
      </c>
      <c r="F1608" s="34"/>
      <c r="G1608" s="47" t="s">
        <v>64</v>
      </c>
      <c r="H1608" s="48">
        <v>0.1181</v>
      </c>
      <c r="I1608" s="139">
        <v>0.25</v>
      </c>
      <c r="J1608" s="136">
        <f t="shared" si="51"/>
        <v>8.8575000000000001E-2</v>
      </c>
    </row>
    <row r="1609" spans="1:10" ht="15.75">
      <c r="A1609" s="46">
        <f t="shared" si="52"/>
        <v>1605</v>
      </c>
      <c r="B1609" s="47" t="s">
        <v>204</v>
      </c>
      <c r="C1609" s="34" t="s">
        <v>7222</v>
      </c>
      <c r="D1609" s="34" t="s">
        <v>7223</v>
      </c>
      <c r="E1609" s="34" t="s">
        <v>4258</v>
      </c>
      <c r="F1609" s="34"/>
      <c r="G1609" s="47" t="s">
        <v>64</v>
      </c>
      <c r="H1609" s="48">
        <v>0.12889999999999999</v>
      </c>
      <c r="I1609" s="139">
        <v>0.25</v>
      </c>
      <c r="J1609" s="136">
        <f t="shared" si="51"/>
        <v>9.6674999999999983E-2</v>
      </c>
    </row>
    <row r="1610" spans="1:10" ht="15.75">
      <c r="A1610" s="46">
        <f t="shared" si="52"/>
        <v>1606</v>
      </c>
      <c r="B1610" s="47" t="s">
        <v>204</v>
      </c>
      <c r="C1610" s="34" t="s">
        <v>7224</v>
      </c>
      <c r="D1610" s="34" t="s">
        <v>7225</v>
      </c>
      <c r="E1610" s="34" t="s">
        <v>4258</v>
      </c>
      <c r="F1610" s="34"/>
      <c r="G1610" s="47" t="s">
        <v>64</v>
      </c>
      <c r="H1610" s="48">
        <v>0.1148</v>
      </c>
      <c r="I1610" s="139">
        <v>0.25</v>
      </c>
      <c r="J1610" s="136">
        <f t="shared" si="51"/>
        <v>8.6099999999999996E-2</v>
      </c>
    </row>
    <row r="1611" spans="1:10" ht="15.75">
      <c r="A1611" s="46">
        <f t="shared" si="52"/>
        <v>1607</v>
      </c>
      <c r="B1611" s="47" t="s">
        <v>204</v>
      </c>
      <c r="C1611" s="34" t="s">
        <v>7226</v>
      </c>
      <c r="D1611" s="34" t="s">
        <v>7227</v>
      </c>
      <c r="E1611" s="34" t="s">
        <v>4258</v>
      </c>
      <c r="F1611" s="34"/>
      <c r="G1611" s="47" t="s">
        <v>64</v>
      </c>
      <c r="H1611" s="48">
        <v>0.24</v>
      </c>
      <c r="I1611" s="139">
        <v>0.25</v>
      </c>
      <c r="J1611" s="136">
        <f t="shared" si="51"/>
        <v>0.18</v>
      </c>
    </row>
    <row r="1612" spans="1:10" ht="15.75">
      <c r="A1612" s="46">
        <f t="shared" si="52"/>
        <v>1608</v>
      </c>
      <c r="B1612" s="47" t="s">
        <v>204</v>
      </c>
      <c r="C1612" s="34" t="s">
        <v>7228</v>
      </c>
      <c r="D1612" s="34" t="s">
        <v>7229</v>
      </c>
      <c r="E1612" s="34" t="s">
        <v>4258</v>
      </c>
      <c r="F1612" s="34"/>
      <c r="G1612" s="47" t="s">
        <v>64</v>
      </c>
      <c r="H1612" s="48">
        <v>0.26250000000000001</v>
      </c>
      <c r="I1612" s="139">
        <v>0.25</v>
      </c>
      <c r="J1612" s="136">
        <f t="shared" si="51"/>
        <v>0.19687500000000002</v>
      </c>
    </row>
    <row r="1613" spans="1:10" ht="15.75">
      <c r="A1613" s="46">
        <f t="shared" si="52"/>
        <v>1609</v>
      </c>
      <c r="B1613" s="47" t="s">
        <v>204</v>
      </c>
      <c r="C1613" s="34" t="s">
        <v>7230</v>
      </c>
      <c r="D1613" s="34" t="s">
        <v>7231</v>
      </c>
      <c r="E1613" s="34" t="s">
        <v>4258</v>
      </c>
      <c r="F1613" s="34"/>
      <c r="G1613" s="47" t="s">
        <v>64</v>
      </c>
      <c r="H1613" s="48">
        <v>0.21479999999999999</v>
      </c>
      <c r="I1613" s="139">
        <v>0.25</v>
      </c>
      <c r="J1613" s="136">
        <f t="shared" si="51"/>
        <v>0.16109999999999999</v>
      </c>
    </row>
    <row r="1614" spans="1:10" ht="15.75">
      <c r="A1614" s="46">
        <f t="shared" si="52"/>
        <v>1610</v>
      </c>
      <c r="B1614" s="47" t="s">
        <v>204</v>
      </c>
      <c r="C1614" s="34" t="s">
        <v>7232</v>
      </c>
      <c r="D1614" s="34" t="s">
        <v>7233</v>
      </c>
      <c r="E1614" s="34" t="s">
        <v>4258</v>
      </c>
      <c r="F1614" s="34"/>
      <c r="G1614" s="47" t="s">
        <v>64</v>
      </c>
      <c r="H1614" s="48">
        <v>0.23630000000000001</v>
      </c>
      <c r="I1614" s="139">
        <v>0.25</v>
      </c>
      <c r="J1614" s="136">
        <f t="shared" si="51"/>
        <v>0.17722500000000002</v>
      </c>
    </row>
    <row r="1615" spans="1:10" ht="15.75">
      <c r="A1615" s="46">
        <f t="shared" si="52"/>
        <v>1611</v>
      </c>
      <c r="B1615" s="47" t="s">
        <v>204</v>
      </c>
      <c r="C1615" s="34" t="s">
        <v>7234</v>
      </c>
      <c r="D1615" s="34" t="s">
        <v>7235</v>
      </c>
      <c r="E1615" s="34" t="s">
        <v>4258</v>
      </c>
      <c r="F1615" s="34"/>
      <c r="G1615" s="47" t="s">
        <v>64</v>
      </c>
      <c r="H1615" s="48">
        <v>0.58750000000000002</v>
      </c>
      <c r="I1615" s="139">
        <v>0.25</v>
      </c>
      <c r="J1615" s="136">
        <f t="shared" si="51"/>
        <v>0.44062500000000004</v>
      </c>
    </row>
    <row r="1616" spans="1:10" ht="15.75">
      <c r="A1616" s="46">
        <f t="shared" si="52"/>
        <v>1612</v>
      </c>
      <c r="B1616" s="47" t="s">
        <v>204</v>
      </c>
      <c r="C1616" s="34" t="s">
        <v>7236</v>
      </c>
      <c r="D1616" s="34" t="s">
        <v>7237</v>
      </c>
      <c r="E1616" s="34" t="s">
        <v>4258</v>
      </c>
      <c r="F1616" s="34"/>
      <c r="G1616" s="47" t="s">
        <v>64</v>
      </c>
      <c r="H1616" s="48">
        <v>0.57389999999999997</v>
      </c>
      <c r="I1616" s="139">
        <v>0.25</v>
      </c>
      <c r="J1616" s="136">
        <f t="shared" si="51"/>
        <v>0.43042499999999995</v>
      </c>
    </row>
    <row r="1617" spans="1:10" ht="15.75">
      <c r="A1617" s="46">
        <f t="shared" si="52"/>
        <v>1613</v>
      </c>
      <c r="B1617" s="47" t="s">
        <v>204</v>
      </c>
      <c r="C1617" s="34" t="s">
        <v>7238</v>
      </c>
      <c r="D1617" s="34" t="s">
        <v>7239</v>
      </c>
      <c r="E1617" s="34" t="s">
        <v>4258</v>
      </c>
      <c r="F1617" s="34"/>
      <c r="G1617" s="47" t="s">
        <v>64</v>
      </c>
      <c r="H1617" s="48">
        <v>2.6625999999999999</v>
      </c>
      <c r="I1617" s="139">
        <v>0.25</v>
      </c>
      <c r="J1617" s="136">
        <f t="shared" si="51"/>
        <v>1.99695</v>
      </c>
    </row>
    <row r="1618" spans="1:10" ht="15.75">
      <c r="A1618" s="46">
        <f t="shared" si="52"/>
        <v>1614</v>
      </c>
      <c r="B1618" s="47" t="s">
        <v>204</v>
      </c>
      <c r="C1618" s="34" t="s">
        <v>7240</v>
      </c>
      <c r="D1618" s="34" t="s">
        <v>7241</v>
      </c>
      <c r="E1618" s="34" t="s">
        <v>4258</v>
      </c>
      <c r="F1618" s="34"/>
      <c r="G1618" s="47" t="s">
        <v>64</v>
      </c>
      <c r="H1618" s="48">
        <v>0.56259999999999999</v>
      </c>
      <c r="I1618" s="139">
        <v>0.25</v>
      </c>
      <c r="J1618" s="136">
        <f t="shared" si="51"/>
        <v>0.42194999999999999</v>
      </c>
    </row>
    <row r="1619" spans="1:10" ht="15.75">
      <c r="A1619" s="46">
        <f t="shared" si="52"/>
        <v>1615</v>
      </c>
      <c r="B1619" s="47" t="s">
        <v>204</v>
      </c>
      <c r="C1619" s="34" t="s">
        <v>7242</v>
      </c>
      <c r="D1619" s="34" t="s">
        <v>7243</v>
      </c>
      <c r="E1619" s="34" t="s">
        <v>4258</v>
      </c>
      <c r="F1619" s="34"/>
      <c r="G1619" s="47" t="s">
        <v>64</v>
      </c>
      <c r="H1619" s="48">
        <v>1.3824000000000001</v>
      </c>
      <c r="I1619" s="139">
        <v>0.25</v>
      </c>
      <c r="J1619" s="136">
        <f t="shared" si="51"/>
        <v>1.0367999999999999</v>
      </c>
    </row>
    <row r="1620" spans="1:10" ht="15.75">
      <c r="A1620" s="46">
        <f t="shared" si="52"/>
        <v>1616</v>
      </c>
      <c r="B1620" s="47" t="s">
        <v>204</v>
      </c>
      <c r="C1620" s="34" t="s">
        <v>7244</v>
      </c>
      <c r="D1620" s="34" t="s">
        <v>7245</v>
      </c>
      <c r="E1620" s="34" t="s">
        <v>4258</v>
      </c>
      <c r="F1620" s="34"/>
      <c r="G1620" s="47" t="s">
        <v>64</v>
      </c>
      <c r="H1620" s="48">
        <v>1.3501000000000001</v>
      </c>
      <c r="I1620" s="139">
        <v>0.25</v>
      </c>
      <c r="J1620" s="136">
        <f t="shared" si="51"/>
        <v>1.012575</v>
      </c>
    </row>
    <row r="1621" spans="1:10" ht="15.75">
      <c r="A1621" s="46">
        <f t="shared" si="52"/>
        <v>1617</v>
      </c>
      <c r="B1621" s="47" t="s">
        <v>204</v>
      </c>
      <c r="C1621" s="34" t="s">
        <v>7246</v>
      </c>
      <c r="D1621" s="34" t="s">
        <v>7247</v>
      </c>
      <c r="E1621" s="34" t="s">
        <v>4258</v>
      </c>
      <c r="F1621" s="34"/>
      <c r="G1621" s="47" t="s">
        <v>64</v>
      </c>
      <c r="H1621" s="48">
        <v>2.3039999999999998</v>
      </c>
      <c r="I1621" s="139">
        <v>0.25</v>
      </c>
      <c r="J1621" s="136">
        <f t="shared" si="51"/>
        <v>1.7279999999999998</v>
      </c>
    </row>
    <row r="1622" spans="1:10" ht="15.75">
      <c r="A1622" s="46">
        <f t="shared" si="52"/>
        <v>1618</v>
      </c>
      <c r="B1622" s="47" t="s">
        <v>204</v>
      </c>
      <c r="C1622" s="34" t="s">
        <v>7248</v>
      </c>
      <c r="D1622" s="34" t="s">
        <v>7249</v>
      </c>
      <c r="E1622" s="34" t="s">
        <v>4258</v>
      </c>
      <c r="F1622" s="34"/>
      <c r="G1622" s="47" t="s">
        <v>64</v>
      </c>
      <c r="H1622" s="48">
        <v>2.2502</v>
      </c>
      <c r="I1622" s="139">
        <v>0.25</v>
      </c>
      <c r="J1622" s="136">
        <f t="shared" si="51"/>
        <v>1.6876500000000001</v>
      </c>
    </row>
    <row r="1623" spans="1:10" ht="15.75">
      <c r="A1623" s="46">
        <f t="shared" si="52"/>
        <v>1619</v>
      </c>
      <c r="B1623" s="47" t="s">
        <v>204</v>
      </c>
      <c r="C1623" s="34" t="s">
        <v>7250</v>
      </c>
      <c r="D1623" s="34" t="s">
        <v>7251</v>
      </c>
      <c r="E1623" s="34" t="s">
        <v>4258</v>
      </c>
      <c r="F1623" s="34"/>
      <c r="G1623" s="47" t="s">
        <v>64</v>
      </c>
      <c r="H1623" s="48">
        <v>8.8506999999999998</v>
      </c>
      <c r="I1623" s="139">
        <v>0.25</v>
      </c>
      <c r="J1623" s="136">
        <f t="shared" si="51"/>
        <v>6.6380249999999998</v>
      </c>
    </row>
    <row r="1624" spans="1:10" ht="15.75">
      <c r="A1624" s="46">
        <f t="shared" si="52"/>
        <v>1620</v>
      </c>
      <c r="B1624" s="47" t="s">
        <v>204</v>
      </c>
      <c r="C1624" s="34" t="s">
        <v>7252</v>
      </c>
      <c r="D1624" s="34" t="s">
        <v>7253</v>
      </c>
      <c r="E1624" s="34" t="s">
        <v>4258</v>
      </c>
      <c r="F1624" s="34"/>
      <c r="G1624" s="47" t="s">
        <v>64</v>
      </c>
      <c r="H1624" s="48">
        <v>6.7507000000000001</v>
      </c>
      <c r="I1624" s="139">
        <v>0.25</v>
      </c>
      <c r="J1624" s="136">
        <f t="shared" si="51"/>
        <v>5.0630249999999997</v>
      </c>
    </row>
    <row r="1625" spans="1:10" ht="15.75">
      <c r="A1625" s="46">
        <f t="shared" si="52"/>
        <v>1621</v>
      </c>
      <c r="B1625" s="47" t="s">
        <v>204</v>
      </c>
      <c r="C1625" s="34" t="s">
        <v>7254</v>
      </c>
      <c r="D1625" s="34" t="s">
        <v>7255</v>
      </c>
      <c r="E1625" s="34" t="s">
        <v>4258</v>
      </c>
      <c r="F1625" s="34"/>
      <c r="G1625" s="47" t="s">
        <v>64</v>
      </c>
      <c r="H1625" s="48">
        <v>0.74119999999999997</v>
      </c>
      <c r="I1625" s="139">
        <v>0.25</v>
      </c>
      <c r="J1625" s="136">
        <f t="shared" si="51"/>
        <v>0.55589999999999995</v>
      </c>
    </row>
    <row r="1626" spans="1:10" ht="15.75">
      <c r="A1626" s="46">
        <f t="shared" si="52"/>
        <v>1622</v>
      </c>
      <c r="B1626" s="47" t="s">
        <v>204</v>
      </c>
      <c r="C1626" s="34" t="s">
        <v>7256</v>
      </c>
      <c r="D1626" s="34" t="s">
        <v>7257</v>
      </c>
      <c r="E1626" s="34" t="s">
        <v>4258</v>
      </c>
      <c r="F1626" s="34"/>
      <c r="G1626" s="47" t="s">
        <v>64</v>
      </c>
      <c r="H1626" s="48">
        <v>0.59530000000000005</v>
      </c>
      <c r="I1626" s="139">
        <v>0.25</v>
      </c>
      <c r="J1626" s="136">
        <f t="shared" si="51"/>
        <v>0.44647500000000007</v>
      </c>
    </row>
    <row r="1627" spans="1:10" ht="15.75">
      <c r="A1627" s="46">
        <f t="shared" si="52"/>
        <v>1623</v>
      </c>
      <c r="B1627" s="47" t="s">
        <v>204</v>
      </c>
      <c r="C1627" s="34" t="s">
        <v>7258</v>
      </c>
      <c r="D1627" s="34" t="s">
        <v>7259</v>
      </c>
      <c r="E1627" s="34" t="s">
        <v>4258</v>
      </c>
      <c r="F1627" s="34"/>
      <c r="G1627" s="47" t="s">
        <v>64</v>
      </c>
      <c r="H1627" s="48">
        <v>0.92620000000000002</v>
      </c>
      <c r="I1627" s="139">
        <v>0.25</v>
      </c>
      <c r="J1627" s="136">
        <f t="shared" si="51"/>
        <v>0.69464999999999999</v>
      </c>
    </row>
    <row r="1628" spans="1:10" ht="15.75">
      <c r="A1628" s="46">
        <f t="shared" si="52"/>
        <v>1624</v>
      </c>
      <c r="B1628" s="47" t="s">
        <v>204</v>
      </c>
      <c r="C1628" s="34" t="s">
        <v>7260</v>
      </c>
      <c r="D1628" s="34" t="s">
        <v>7261</v>
      </c>
      <c r="E1628" s="34" t="s">
        <v>4258</v>
      </c>
      <c r="F1628" s="34"/>
      <c r="G1628" s="47" t="s">
        <v>64</v>
      </c>
      <c r="H1628" s="48">
        <v>0.77690000000000003</v>
      </c>
      <c r="I1628" s="139">
        <v>0.25</v>
      </c>
      <c r="J1628" s="136">
        <f t="shared" si="51"/>
        <v>0.58267500000000005</v>
      </c>
    </row>
    <row r="1629" spans="1:10" ht="15.75">
      <c r="A1629" s="46">
        <f t="shared" si="52"/>
        <v>1625</v>
      </c>
      <c r="B1629" s="47" t="s">
        <v>204</v>
      </c>
      <c r="C1629" s="34" t="s">
        <v>7262</v>
      </c>
      <c r="D1629" s="34" t="s">
        <v>7263</v>
      </c>
      <c r="E1629" s="34" t="s">
        <v>4258</v>
      </c>
      <c r="F1629" s="34"/>
      <c r="G1629" s="47" t="s">
        <v>64</v>
      </c>
      <c r="H1629" s="48">
        <v>1.0849</v>
      </c>
      <c r="I1629" s="139">
        <v>0.25</v>
      </c>
      <c r="J1629" s="136">
        <f t="shared" si="51"/>
        <v>0.81367499999999993</v>
      </c>
    </row>
    <row r="1630" spans="1:10" ht="15.75">
      <c r="A1630" s="46">
        <f t="shared" si="52"/>
        <v>1626</v>
      </c>
      <c r="B1630" s="47" t="s">
        <v>204</v>
      </c>
      <c r="C1630" s="34" t="s">
        <v>7264</v>
      </c>
      <c r="D1630" s="34" t="s">
        <v>7265</v>
      </c>
      <c r="E1630" s="34" t="s">
        <v>4258</v>
      </c>
      <c r="F1630" s="34"/>
      <c r="G1630" s="47" t="s">
        <v>64</v>
      </c>
      <c r="H1630" s="48">
        <v>0.88239999999999996</v>
      </c>
      <c r="I1630" s="139">
        <v>0.25</v>
      </c>
      <c r="J1630" s="136">
        <f t="shared" si="51"/>
        <v>0.66179999999999994</v>
      </c>
    </row>
    <row r="1631" spans="1:10" ht="15.75">
      <c r="A1631" s="46">
        <f t="shared" si="52"/>
        <v>1627</v>
      </c>
      <c r="B1631" s="47" t="s">
        <v>204</v>
      </c>
      <c r="C1631" s="34" t="s">
        <v>7266</v>
      </c>
      <c r="D1631" s="34" t="s">
        <v>7267</v>
      </c>
      <c r="E1631" s="34" t="s">
        <v>4258</v>
      </c>
      <c r="F1631" s="34"/>
      <c r="G1631" s="47" t="s">
        <v>64</v>
      </c>
      <c r="H1631" s="48">
        <v>1.3002</v>
      </c>
      <c r="I1631" s="139">
        <v>0.25</v>
      </c>
      <c r="J1631" s="136">
        <f t="shared" si="51"/>
        <v>0.97514999999999996</v>
      </c>
    </row>
    <row r="1632" spans="1:10" ht="15.75">
      <c r="A1632" s="46">
        <f t="shared" si="52"/>
        <v>1628</v>
      </c>
      <c r="B1632" s="47" t="s">
        <v>204</v>
      </c>
      <c r="C1632" s="34" t="s">
        <v>7268</v>
      </c>
      <c r="D1632" s="34" t="s">
        <v>7269</v>
      </c>
      <c r="E1632" s="34" t="s">
        <v>4258</v>
      </c>
      <c r="F1632" s="34"/>
      <c r="G1632" s="47" t="s">
        <v>64</v>
      </c>
      <c r="H1632" s="48">
        <v>1.115</v>
      </c>
      <c r="I1632" s="139">
        <v>0.25</v>
      </c>
      <c r="J1632" s="136">
        <f t="shared" si="51"/>
        <v>0.83624999999999994</v>
      </c>
    </row>
    <row r="1633" spans="1:10" ht="15.75">
      <c r="A1633" s="46">
        <f t="shared" si="52"/>
        <v>1629</v>
      </c>
      <c r="B1633" s="47" t="s">
        <v>204</v>
      </c>
      <c r="C1633" s="34" t="s">
        <v>7270</v>
      </c>
      <c r="D1633" s="34" t="s">
        <v>7271</v>
      </c>
      <c r="E1633" s="34" t="s">
        <v>4258</v>
      </c>
      <c r="F1633" s="34"/>
      <c r="G1633" s="47" t="s">
        <v>64</v>
      </c>
      <c r="H1633" s="48">
        <v>1.4987999999999999</v>
      </c>
      <c r="I1633" s="139">
        <v>0.25</v>
      </c>
      <c r="J1633" s="136">
        <f t="shared" si="51"/>
        <v>1.1240999999999999</v>
      </c>
    </row>
    <row r="1634" spans="1:10" ht="15.75">
      <c r="A1634" s="46">
        <f t="shared" si="52"/>
        <v>1630</v>
      </c>
      <c r="B1634" s="47" t="s">
        <v>204</v>
      </c>
      <c r="C1634" s="34" t="s">
        <v>7272</v>
      </c>
      <c r="D1634" s="34" t="s">
        <v>7273</v>
      </c>
      <c r="E1634" s="34" t="s">
        <v>4258</v>
      </c>
      <c r="F1634" s="34"/>
      <c r="G1634" s="47" t="s">
        <v>64</v>
      </c>
      <c r="H1634" s="48">
        <v>1.3976999999999999</v>
      </c>
      <c r="I1634" s="139">
        <v>0.25</v>
      </c>
      <c r="J1634" s="136">
        <f t="shared" si="51"/>
        <v>1.0482749999999998</v>
      </c>
    </row>
    <row r="1635" spans="1:10" ht="15.75">
      <c r="A1635" s="46">
        <f t="shared" si="52"/>
        <v>1631</v>
      </c>
      <c r="B1635" s="47" t="s">
        <v>204</v>
      </c>
      <c r="C1635" s="34" t="s">
        <v>7274</v>
      </c>
      <c r="D1635" s="34" t="s">
        <v>7275</v>
      </c>
      <c r="E1635" s="34" t="s">
        <v>4258</v>
      </c>
      <c r="F1635" s="34"/>
      <c r="G1635" s="47" t="s">
        <v>64</v>
      </c>
      <c r="H1635" s="48">
        <v>1.5153000000000001</v>
      </c>
      <c r="I1635" s="139">
        <v>0.25</v>
      </c>
      <c r="J1635" s="136">
        <f t="shared" si="51"/>
        <v>1.1364750000000001</v>
      </c>
    </row>
    <row r="1636" spans="1:10" ht="15.75">
      <c r="A1636" s="46">
        <f t="shared" si="52"/>
        <v>1632</v>
      </c>
      <c r="B1636" s="47" t="s">
        <v>204</v>
      </c>
      <c r="C1636" s="34" t="s">
        <v>7276</v>
      </c>
      <c r="D1636" s="34" t="s">
        <v>7277</v>
      </c>
      <c r="E1636" s="34" t="s">
        <v>4258</v>
      </c>
      <c r="F1636" s="34"/>
      <c r="G1636" s="47" t="s">
        <v>64</v>
      </c>
      <c r="H1636" s="48">
        <v>1.3127</v>
      </c>
      <c r="I1636" s="139">
        <v>0.25</v>
      </c>
      <c r="J1636" s="136">
        <f t="shared" si="51"/>
        <v>0.98452499999999998</v>
      </c>
    </row>
    <row r="1637" spans="1:10" ht="15.75">
      <c r="A1637" s="46">
        <f t="shared" si="52"/>
        <v>1633</v>
      </c>
      <c r="B1637" s="47" t="s">
        <v>204</v>
      </c>
      <c r="C1637" s="34" t="s">
        <v>7278</v>
      </c>
      <c r="D1637" s="34" t="s">
        <v>7279</v>
      </c>
      <c r="E1637" s="34" t="s">
        <v>4258</v>
      </c>
      <c r="F1637" s="34"/>
      <c r="G1637" s="47" t="s">
        <v>64</v>
      </c>
      <c r="H1637" s="48">
        <v>1.5157</v>
      </c>
      <c r="I1637" s="139">
        <v>0.25</v>
      </c>
      <c r="J1637" s="136">
        <f t="shared" si="51"/>
        <v>1.1367750000000001</v>
      </c>
    </row>
    <row r="1638" spans="1:10" ht="15.75">
      <c r="A1638" s="46">
        <f t="shared" si="52"/>
        <v>1634</v>
      </c>
      <c r="B1638" s="47" t="s">
        <v>204</v>
      </c>
      <c r="C1638" s="34" t="s">
        <v>7280</v>
      </c>
      <c r="D1638" s="34" t="s">
        <v>7281</v>
      </c>
      <c r="E1638" s="34" t="s">
        <v>4258</v>
      </c>
      <c r="F1638" s="34"/>
      <c r="G1638" s="47" t="s">
        <v>64</v>
      </c>
      <c r="H1638" s="48">
        <v>1.9374</v>
      </c>
      <c r="I1638" s="139">
        <v>0.25</v>
      </c>
      <c r="J1638" s="136">
        <f t="shared" si="51"/>
        <v>1.45305</v>
      </c>
    </row>
    <row r="1639" spans="1:10" ht="15.75">
      <c r="A1639" s="46">
        <f t="shared" si="52"/>
        <v>1635</v>
      </c>
      <c r="B1639" s="47" t="s">
        <v>204</v>
      </c>
      <c r="C1639" s="34" t="s">
        <v>7282</v>
      </c>
      <c r="D1639" s="34" t="s">
        <v>7281</v>
      </c>
      <c r="E1639" s="34" t="s">
        <v>4258</v>
      </c>
      <c r="F1639" s="34"/>
      <c r="G1639" s="47" t="s">
        <v>64</v>
      </c>
      <c r="H1639" s="48">
        <v>1.6063000000000001</v>
      </c>
      <c r="I1639" s="139">
        <v>0.25</v>
      </c>
      <c r="J1639" s="136">
        <f t="shared" si="51"/>
        <v>1.204725</v>
      </c>
    </row>
    <row r="1640" spans="1:10" ht="15.75">
      <c r="A1640" s="46">
        <f t="shared" si="52"/>
        <v>1636</v>
      </c>
      <c r="B1640" s="47" t="s">
        <v>204</v>
      </c>
      <c r="C1640" s="34" t="s">
        <v>7283</v>
      </c>
      <c r="D1640" s="34" t="s">
        <v>7284</v>
      </c>
      <c r="E1640" s="34" t="s">
        <v>4258</v>
      </c>
      <c r="F1640" s="34"/>
      <c r="G1640" s="47" t="s">
        <v>64</v>
      </c>
      <c r="H1640" s="48">
        <v>2.9020999999999999</v>
      </c>
      <c r="I1640" s="139">
        <v>0.25</v>
      </c>
      <c r="J1640" s="136">
        <f t="shared" si="51"/>
        <v>2.1765749999999997</v>
      </c>
    </row>
    <row r="1641" spans="1:10" ht="15.75">
      <c r="A1641" s="46">
        <f t="shared" si="52"/>
        <v>1637</v>
      </c>
      <c r="B1641" s="47" t="s">
        <v>204</v>
      </c>
      <c r="C1641" s="34" t="s">
        <v>7285</v>
      </c>
      <c r="D1641" s="34" t="s">
        <v>7286</v>
      </c>
      <c r="E1641" s="34" t="s">
        <v>4258</v>
      </c>
      <c r="F1641" s="34"/>
      <c r="G1641" s="47" t="s">
        <v>64</v>
      </c>
      <c r="H1641" s="48">
        <v>2.9020999999999999</v>
      </c>
      <c r="I1641" s="139">
        <v>0.25</v>
      </c>
      <c r="J1641" s="136">
        <f t="shared" si="51"/>
        <v>2.1765749999999997</v>
      </c>
    </row>
    <row r="1642" spans="1:10" ht="15.75">
      <c r="A1642" s="46">
        <f t="shared" si="52"/>
        <v>1638</v>
      </c>
      <c r="B1642" s="47" t="s">
        <v>204</v>
      </c>
      <c r="C1642" s="34" t="s">
        <v>7287</v>
      </c>
      <c r="D1642" s="34" t="s">
        <v>7288</v>
      </c>
      <c r="E1642" s="34" t="s">
        <v>4258</v>
      </c>
      <c r="F1642" s="34"/>
      <c r="G1642" s="47" t="s">
        <v>64</v>
      </c>
      <c r="H1642" s="48">
        <v>2.4621</v>
      </c>
      <c r="I1642" s="139">
        <v>0.25</v>
      </c>
      <c r="J1642" s="136">
        <f t="shared" si="51"/>
        <v>1.8465750000000001</v>
      </c>
    </row>
    <row r="1643" spans="1:10" ht="15.75">
      <c r="A1643" s="46">
        <f t="shared" si="52"/>
        <v>1639</v>
      </c>
      <c r="B1643" s="47" t="s">
        <v>204</v>
      </c>
      <c r="C1643" s="34" t="s">
        <v>7289</v>
      </c>
      <c r="D1643" s="34" t="s">
        <v>7290</v>
      </c>
      <c r="E1643" s="34" t="s">
        <v>4258</v>
      </c>
      <c r="F1643" s="34"/>
      <c r="G1643" s="47" t="s">
        <v>64</v>
      </c>
      <c r="H1643" s="48">
        <v>3.9247999999999998</v>
      </c>
      <c r="I1643" s="139">
        <v>0.25</v>
      </c>
      <c r="J1643" s="136">
        <f t="shared" si="51"/>
        <v>2.9436</v>
      </c>
    </row>
    <row r="1644" spans="1:10" ht="15.75">
      <c r="A1644" s="46">
        <f t="shared" si="52"/>
        <v>1640</v>
      </c>
      <c r="B1644" s="47" t="s">
        <v>204</v>
      </c>
      <c r="C1644" s="34" t="s">
        <v>7291</v>
      </c>
      <c r="D1644" s="34" t="s">
        <v>7292</v>
      </c>
      <c r="E1644" s="34" t="s">
        <v>4258</v>
      </c>
      <c r="F1644" s="34"/>
      <c r="G1644" s="47" t="s">
        <v>64</v>
      </c>
      <c r="H1644" s="48">
        <v>4.3521000000000001</v>
      </c>
      <c r="I1644" s="139">
        <v>0.25</v>
      </c>
      <c r="J1644" s="136">
        <f t="shared" si="51"/>
        <v>3.2640750000000001</v>
      </c>
    </row>
    <row r="1645" spans="1:10" ht="15.75">
      <c r="A1645" s="46">
        <f t="shared" si="52"/>
        <v>1641</v>
      </c>
      <c r="B1645" s="47" t="s">
        <v>204</v>
      </c>
      <c r="C1645" s="34" t="s">
        <v>7293</v>
      </c>
      <c r="D1645" s="34" t="s">
        <v>7294</v>
      </c>
      <c r="E1645" s="34" t="s">
        <v>4258</v>
      </c>
      <c r="F1645" s="34"/>
      <c r="G1645" s="47" t="s">
        <v>64</v>
      </c>
      <c r="H1645" s="48">
        <v>4.9820000000000002</v>
      </c>
      <c r="I1645" s="139">
        <v>0.25</v>
      </c>
      <c r="J1645" s="136">
        <f t="shared" si="51"/>
        <v>3.7365000000000004</v>
      </c>
    </row>
    <row r="1646" spans="1:10" ht="15.75">
      <c r="A1646" s="46">
        <f t="shared" si="52"/>
        <v>1642</v>
      </c>
      <c r="B1646" s="47" t="s">
        <v>204</v>
      </c>
      <c r="C1646" s="34" t="s">
        <v>7295</v>
      </c>
      <c r="D1646" s="34" t="s">
        <v>7296</v>
      </c>
      <c r="E1646" s="34" t="s">
        <v>4258</v>
      </c>
      <c r="F1646" s="34"/>
      <c r="G1646" s="47" t="s">
        <v>64</v>
      </c>
      <c r="H1646" s="48">
        <v>6.6801000000000004</v>
      </c>
      <c r="I1646" s="139">
        <v>0.25</v>
      </c>
      <c r="J1646" s="136">
        <f t="shared" si="51"/>
        <v>5.0100750000000005</v>
      </c>
    </row>
    <row r="1647" spans="1:10" ht="15.75">
      <c r="A1647" s="46">
        <f t="shared" si="52"/>
        <v>1643</v>
      </c>
      <c r="B1647" s="47" t="s">
        <v>204</v>
      </c>
      <c r="C1647" s="34" t="s">
        <v>7297</v>
      </c>
      <c r="D1647" s="34" t="s">
        <v>7298</v>
      </c>
      <c r="E1647" s="34" t="s">
        <v>4258</v>
      </c>
      <c r="F1647" s="34"/>
      <c r="G1647" s="47" t="s">
        <v>64</v>
      </c>
      <c r="H1647" s="48">
        <v>8.9415999999999993</v>
      </c>
      <c r="I1647" s="139">
        <v>0.25</v>
      </c>
      <c r="J1647" s="136">
        <f t="shared" si="51"/>
        <v>6.7061999999999991</v>
      </c>
    </row>
    <row r="1648" spans="1:10" ht="15.75">
      <c r="A1648" s="46">
        <f t="shared" si="52"/>
        <v>1644</v>
      </c>
      <c r="B1648" s="47" t="s">
        <v>204</v>
      </c>
      <c r="C1648" s="34" t="s">
        <v>7299</v>
      </c>
      <c r="D1648" s="34" t="s">
        <v>7300</v>
      </c>
      <c r="E1648" s="34" t="s">
        <v>4258</v>
      </c>
      <c r="F1648" s="34"/>
      <c r="G1648" s="47" t="s">
        <v>64</v>
      </c>
      <c r="H1648" s="48">
        <v>12.906700000000001</v>
      </c>
      <c r="I1648" s="139">
        <v>0.25</v>
      </c>
      <c r="J1648" s="136">
        <f t="shared" si="51"/>
        <v>9.6800250000000005</v>
      </c>
    </row>
    <row r="1649" spans="1:10" ht="15.75">
      <c r="A1649" s="46">
        <f t="shared" si="52"/>
        <v>1645</v>
      </c>
      <c r="B1649" s="47" t="s">
        <v>204</v>
      </c>
      <c r="C1649" s="34" t="s">
        <v>7301</v>
      </c>
      <c r="D1649" s="34" t="s">
        <v>7302</v>
      </c>
      <c r="E1649" s="34" t="s">
        <v>4258</v>
      </c>
      <c r="F1649" s="34"/>
      <c r="G1649" s="47" t="s">
        <v>64</v>
      </c>
      <c r="H1649" s="48">
        <v>12.023</v>
      </c>
      <c r="I1649" s="139">
        <v>0.25</v>
      </c>
      <c r="J1649" s="136">
        <f t="shared" si="51"/>
        <v>9.0172500000000007</v>
      </c>
    </row>
    <row r="1650" spans="1:10" ht="15.75">
      <c r="A1650" s="46">
        <f t="shared" si="52"/>
        <v>1646</v>
      </c>
      <c r="B1650" s="47" t="s">
        <v>204</v>
      </c>
      <c r="C1650" s="34" t="s">
        <v>7303</v>
      </c>
      <c r="D1650" s="34" t="s">
        <v>7304</v>
      </c>
      <c r="E1650" s="34" t="s">
        <v>4258</v>
      </c>
      <c r="F1650" s="34"/>
      <c r="G1650" s="47" t="s">
        <v>64</v>
      </c>
      <c r="H1650" s="48">
        <v>18.575700000000001</v>
      </c>
      <c r="I1650" s="139">
        <v>0.25</v>
      </c>
      <c r="J1650" s="136">
        <f t="shared" si="51"/>
        <v>13.931775000000002</v>
      </c>
    </row>
    <row r="1651" spans="1:10" ht="15.75">
      <c r="A1651" s="46">
        <f t="shared" si="52"/>
        <v>1647</v>
      </c>
      <c r="B1651" s="47" t="s">
        <v>204</v>
      </c>
      <c r="C1651" s="34" t="s">
        <v>7305</v>
      </c>
      <c r="D1651" s="34" t="s">
        <v>7306</v>
      </c>
      <c r="E1651" s="34" t="s">
        <v>4258</v>
      </c>
      <c r="F1651" s="34"/>
      <c r="G1651" s="47" t="s">
        <v>64</v>
      </c>
      <c r="H1651" s="48">
        <v>1.2161999999999999</v>
      </c>
      <c r="I1651" s="139">
        <v>0.25</v>
      </c>
      <c r="J1651" s="136">
        <f t="shared" si="51"/>
        <v>0.91215000000000002</v>
      </c>
    </row>
    <row r="1652" spans="1:10" ht="15.75">
      <c r="A1652" s="46">
        <f t="shared" si="52"/>
        <v>1648</v>
      </c>
      <c r="B1652" s="47" t="s">
        <v>204</v>
      </c>
      <c r="C1652" s="34" t="s">
        <v>7307</v>
      </c>
      <c r="D1652" s="34" t="s">
        <v>7308</v>
      </c>
      <c r="E1652" s="34" t="s">
        <v>4258</v>
      </c>
      <c r="F1652" s="34"/>
      <c r="G1652" s="47" t="s">
        <v>64</v>
      </c>
      <c r="H1652" s="48">
        <v>1.0851999999999999</v>
      </c>
      <c r="I1652" s="139">
        <v>0.25</v>
      </c>
      <c r="J1652" s="136">
        <f t="shared" si="51"/>
        <v>0.81389999999999996</v>
      </c>
    </row>
    <row r="1653" spans="1:10" ht="15.75">
      <c r="A1653" s="46">
        <f t="shared" si="52"/>
        <v>1649</v>
      </c>
      <c r="B1653" s="47" t="s">
        <v>204</v>
      </c>
      <c r="C1653" s="34" t="s">
        <v>7309</v>
      </c>
      <c r="D1653" s="34" t="s">
        <v>7310</v>
      </c>
      <c r="E1653" s="34" t="s">
        <v>4258</v>
      </c>
      <c r="F1653" s="34"/>
      <c r="G1653" s="47" t="s">
        <v>64</v>
      </c>
      <c r="H1653" s="48">
        <v>1.617</v>
      </c>
      <c r="I1653" s="139">
        <v>0.25</v>
      </c>
      <c r="J1653" s="136">
        <f t="shared" si="51"/>
        <v>1.21275</v>
      </c>
    </row>
    <row r="1654" spans="1:10" ht="15.75">
      <c r="A1654" s="46">
        <f t="shared" si="52"/>
        <v>1650</v>
      </c>
      <c r="B1654" s="47" t="s">
        <v>204</v>
      </c>
      <c r="C1654" s="34" t="s">
        <v>7311</v>
      </c>
      <c r="D1654" s="34" t="s">
        <v>7312</v>
      </c>
      <c r="E1654" s="34" t="s">
        <v>4258</v>
      </c>
      <c r="F1654" s="34"/>
      <c r="G1654" s="47" t="s">
        <v>64</v>
      </c>
      <c r="H1654" s="48">
        <v>1.617</v>
      </c>
      <c r="I1654" s="139">
        <v>0.25</v>
      </c>
      <c r="J1654" s="136">
        <f t="shared" si="51"/>
        <v>1.21275</v>
      </c>
    </row>
    <row r="1655" spans="1:10" ht="15.75">
      <c r="A1655" s="46">
        <f t="shared" si="52"/>
        <v>1651</v>
      </c>
      <c r="B1655" s="47" t="s">
        <v>204</v>
      </c>
      <c r="C1655" s="34" t="s">
        <v>7313</v>
      </c>
      <c r="D1655" s="34" t="s">
        <v>7314</v>
      </c>
      <c r="E1655" s="34" t="s">
        <v>4258</v>
      </c>
      <c r="F1655" s="34"/>
      <c r="G1655" s="47" t="s">
        <v>64</v>
      </c>
      <c r="H1655" s="48">
        <v>1.4595</v>
      </c>
      <c r="I1655" s="139">
        <v>0.25</v>
      </c>
      <c r="J1655" s="136">
        <f t="shared" si="51"/>
        <v>1.094625</v>
      </c>
    </row>
    <row r="1656" spans="1:10" ht="15.75">
      <c r="A1656" s="46">
        <f t="shared" si="52"/>
        <v>1652</v>
      </c>
      <c r="B1656" s="47" t="s">
        <v>204</v>
      </c>
      <c r="C1656" s="34" t="s">
        <v>7315</v>
      </c>
      <c r="D1656" s="34" t="s">
        <v>7316</v>
      </c>
      <c r="E1656" s="34" t="s">
        <v>4258</v>
      </c>
      <c r="F1656" s="34"/>
      <c r="G1656" s="47" t="s">
        <v>64</v>
      </c>
      <c r="H1656" s="48">
        <v>1.5439000000000001</v>
      </c>
      <c r="I1656" s="139">
        <v>0.25</v>
      </c>
      <c r="J1656" s="136">
        <f t="shared" ref="J1656:J1719" si="53">H1656*(1-I1656)</f>
        <v>1.1579250000000001</v>
      </c>
    </row>
    <row r="1657" spans="1:10" ht="15.75">
      <c r="A1657" s="46">
        <f t="shared" si="52"/>
        <v>1653</v>
      </c>
      <c r="B1657" s="47" t="s">
        <v>204</v>
      </c>
      <c r="C1657" s="34" t="s">
        <v>7317</v>
      </c>
      <c r="D1657" s="34" t="s">
        <v>7318</v>
      </c>
      <c r="E1657" s="34" t="s">
        <v>4258</v>
      </c>
      <c r="F1657" s="34"/>
      <c r="G1657" s="47" t="s">
        <v>64</v>
      </c>
      <c r="H1657" s="48">
        <v>1.5439000000000001</v>
      </c>
      <c r="I1657" s="139">
        <v>0.25</v>
      </c>
      <c r="J1657" s="136">
        <f t="shared" si="53"/>
        <v>1.1579250000000001</v>
      </c>
    </row>
    <row r="1658" spans="1:10" ht="15.75">
      <c r="A1658" s="46">
        <f t="shared" si="52"/>
        <v>1654</v>
      </c>
      <c r="B1658" s="47" t="s">
        <v>204</v>
      </c>
      <c r="C1658" s="34" t="s">
        <v>7319</v>
      </c>
      <c r="D1658" s="34" t="s">
        <v>7320</v>
      </c>
      <c r="E1658" s="34" t="s">
        <v>4258</v>
      </c>
      <c r="F1658" s="34"/>
      <c r="G1658" s="47" t="s">
        <v>64</v>
      </c>
      <c r="H1658" s="48">
        <v>2.3197000000000001</v>
      </c>
      <c r="I1658" s="139">
        <v>0.25</v>
      </c>
      <c r="J1658" s="136">
        <f t="shared" si="53"/>
        <v>1.7397750000000001</v>
      </c>
    </row>
    <row r="1659" spans="1:10" ht="15.75">
      <c r="A1659" s="46">
        <f t="shared" si="52"/>
        <v>1655</v>
      </c>
      <c r="B1659" s="47" t="s">
        <v>204</v>
      </c>
      <c r="C1659" s="34" t="s">
        <v>7321</v>
      </c>
      <c r="D1659" s="34" t="s">
        <v>7322</v>
      </c>
      <c r="E1659" s="34" t="s">
        <v>4258</v>
      </c>
      <c r="F1659" s="34"/>
      <c r="G1659" s="47" t="s">
        <v>64</v>
      </c>
      <c r="H1659" s="48">
        <v>2.1621999999999999</v>
      </c>
      <c r="I1659" s="139">
        <v>0.25</v>
      </c>
      <c r="J1659" s="136">
        <f t="shared" si="53"/>
        <v>1.6216499999999998</v>
      </c>
    </row>
    <row r="1660" spans="1:10" ht="15.75">
      <c r="A1660" s="46">
        <f t="shared" si="52"/>
        <v>1656</v>
      </c>
      <c r="B1660" s="47" t="s">
        <v>204</v>
      </c>
      <c r="C1660" s="34" t="s">
        <v>7323</v>
      </c>
      <c r="D1660" s="34" t="s">
        <v>7324</v>
      </c>
      <c r="E1660" s="34" t="s">
        <v>4258</v>
      </c>
      <c r="F1660" s="34"/>
      <c r="G1660" s="47" t="s">
        <v>64</v>
      </c>
      <c r="H1660" s="48">
        <v>2.3107000000000002</v>
      </c>
      <c r="I1660" s="139">
        <v>0.25</v>
      </c>
      <c r="J1660" s="136">
        <f t="shared" si="53"/>
        <v>1.733025</v>
      </c>
    </row>
    <row r="1661" spans="1:10" ht="15.75">
      <c r="A1661" s="46">
        <f t="shared" si="52"/>
        <v>1657</v>
      </c>
      <c r="B1661" s="47" t="s">
        <v>204</v>
      </c>
      <c r="C1661" s="34" t="s">
        <v>7325</v>
      </c>
      <c r="D1661" s="34" t="s">
        <v>7326</v>
      </c>
      <c r="E1661" s="34" t="s">
        <v>4258</v>
      </c>
      <c r="F1661" s="34"/>
      <c r="G1661" s="47" t="s">
        <v>64</v>
      </c>
      <c r="H1661" s="48">
        <v>2.3107000000000002</v>
      </c>
      <c r="I1661" s="139">
        <v>0.25</v>
      </c>
      <c r="J1661" s="136">
        <f t="shared" si="53"/>
        <v>1.733025</v>
      </c>
    </row>
    <row r="1662" spans="1:10" ht="15.75">
      <c r="A1662" s="46">
        <f t="shared" si="52"/>
        <v>1658</v>
      </c>
      <c r="B1662" s="47" t="s">
        <v>204</v>
      </c>
      <c r="C1662" s="34" t="s">
        <v>7327</v>
      </c>
      <c r="D1662" s="34" t="s">
        <v>7328</v>
      </c>
      <c r="E1662" s="34" t="s">
        <v>4258</v>
      </c>
      <c r="F1662" s="34"/>
      <c r="G1662" s="47" t="s">
        <v>64</v>
      </c>
      <c r="H1662" s="48">
        <v>2.5899000000000001</v>
      </c>
      <c r="I1662" s="139">
        <v>0.25</v>
      </c>
      <c r="J1662" s="136">
        <f t="shared" si="53"/>
        <v>1.9424250000000001</v>
      </c>
    </row>
    <row r="1663" spans="1:10" ht="15.75">
      <c r="A1663" s="46">
        <f t="shared" si="52"/>
        <v>1659</v>
      </c>
      <c r="B1663" s="47" t="s">
        <v>204</v>
      </c>
      <c r="C1663" s="34" t="s">
        <v>7329</v>
      </c>
      <c r="D1663" s="34" t="s">
        <v>7330</v>
      </c>
      <c r="E1663" s="34" t="s">
        <v>4258</v>
      </c>
      <c r="F1663" s="34"/>
      <c r="G1663" s="47" t="s">
        <v>64</v>
      </c>
      <c r="H1663" s="48">
        <v>2.4323999999999999</v>
      </c>
      <c r="I1663" s="139">
        <v>0.25</v>
      </c>
      <c r="J1663" s="136">
        <f t="shared" si="53"/>
        <v>1.8243</v>
      </c>
    </row>
    <row r="1664" spans="1:10" ht="15.75">
      <c r="A1664" s="46">
        <f t="shared" si="52"/>
        <v>1660</v>
      </c>
      <c r="B1664" s="47" t="s">
        <v>204</v>
      </c>
      <c r="C1664" s="34" t="s">
        <v>7331</v>
      </c>
      <c r="D1664" s="34" t="s">
        <v>7332</v>
      </c>
      <c r="E1664" s="34" t="s">
        <v>4258</v>
      </c>
      <c r="F1664" s="34"/>
      <c r="G1664" s="47" t="s">
        <v>64</v>
      </c>
      <c r="H1664" s="48">
        <v>3.2696000000000001</v>
      </c>
      <c r="I1664" s="139">
        <v>0.25</v>
      </c>
      <c r="J1664" s="136">
        <f t="shared" si="53"/>
        <v>2.4521999999999999</v>
      </c>
    </row>
    <row r="1665" spans="1:10" ht="15.75">
      <c r="A1665" s="46">
        <f t="shared" si="52"/>
        <v>1661</v>
      </c>
      <c r="B1665" s="47" t="s">
        <v>204</v>
      </c>
      <c r="C1665" s="34" t="s">
        <v>7333</v>
      </c>
      <c r="D1665" s="34" t="s">
        <v>7334</v>
      </c>
      <c r="E1665" s="34" t="s">
        <v>4258</v>
      </c>
      <c r="F1665" s="34"/>
      <c r="G1665" s="47" t="s">
        <v>64</v>
      </c>
      <c r="H1665" s="48">
        <v>3.2696000000000001</v>
      </c>
      <c r="I1665" s="139">
        <v>0.25</v>
      </c>
      <c r="J1665" s="136">
        <f t="shared" si="53"/>
        <v>2.4521999999999999</v>
      </c>
    </row>
    <row r="1666" spans="1:10" ht="15.75">
      <c r="A1666" s="46">
        <f t="shared" si="52"/>
        <v>1662</v>
      </c>
      <c r="B1666" s="47" t="s">
        <v>204</v>
      </c>
      <c r="C1666" s="34" t="s">
        <v>7335</v>
      </c>
      <c r="D1666" s="34" t="s">
        <v>7336</v>
      </c>
      <c r="E1666" s="34" t="s">
        <v>4258</v>
      </c>
      <c r="F1666" s="34"/>
      <c r="G1666" s="47" t="s">
        <v>64</v>
      </c>
      <c r="H1666" s="48">
        <v>2.8828999999999998</v>
      </c>
      <c r="I1666" s="139">
        <v>0.25</v>
      </c>
      <c r="J1666" s="136">
        <f t="shared" si="53"/>
        <v>2.162175</v>
      </c>
    </row>
    <row r="1667" spans="1:10" ht="15.75">
      <c r="A1667" s="46">
        <f t="shared" si="52"/>
        <v>1663</v>
      </c>
      <c r="B1667" s="47" t="s">
        <v>204</v>
      </c>
      <c r="C1667" s="34" t="s">
        <v>7337</v>
      </c>
      <c r="D1667" s="34" t="s">
        <v>7338</v>
      </c>
      <c r="E1667" s="34" t="s">
        <v>4258</v>
      </c>
      <c r="F1667" s="34"/>
      <c r="G1667" s="47" t="s">
        <v>64</v>
      </c>
      <c r="H1667" s="48">
        <v>4.3041</v>
      </c>
      <c r="I1667" s="139">
        <v>0.25</v>
      </c>
      <c r="J1667" s="136">
        <f t="shared" si="53"/>
        <v>3.228075</v>
      </c>
    </row>
    <row r="1668" spans="1:10" ht="15.75">
      <c r="A1668" s="46">
        <f t="shared" si="52"/>
        <v>1664</v>
      </c>
      <c r="B1668" s="47" t="s">
        <v>204</v>
      </c>
      <c r="C1668" s="34" t="s">
        <v>7339</v>
      </c>
      <c r="D1668" s="34" t="s">
        <v>7340</v>
      </c>
      <c r="E1668" s="34" t="s">
        <v>4258</v>
      </c>
      <c r="F1668" s="34"/>
      <c r="G1668" s="47" t="s">
        <v>64</v>
      </c>
      <c r="H1668" s="48">
        <v>3.7837999999999998</v>
      </c>
      <c r="I1668" s="139">
        <v>0.25</v>
      </c>
      <c r="J1668" s="136">
        <f t="shared" si="53"/>
        <v>2.83785</v>
      </c>
    </row>
    <row r="1669" spans="1:10" ht="15.75">
      <c r="A1669" s="46">
        <f t="shared" si="52"/>
        <v>1665</v>
      </c>
      <c r="B1669" s="47" t="s">
        <v>204</v>
      </c>
      <c r="C1669" s="34" t="s">
        <v>7341</v>
      </c>
      <c r="D1669" s="34" t="s">
        <v>7342</v>
      </c>
      <c r="E1669" s="34" t="s">
        <v>4258</v>
      </c>
      <c r="F1669" s="34"/>
      <c r="G1669" s="47" t="s">
        <v>64</v>
      </c>
      <c r="H1669" s="48">
        <v>6.0848000000000004</v>
      </c>
      <c r="I1669" s="139">
        <v>0.25</v>
      </c>
      <c r="J1669" s="136">
        <f t="shared" si="53"/>
        <v>4.5636000000000001</v>
      </c>
    </row>
    <row r="1670" spans="1:10" ht="15.75">
      <c r="A1670" s="46">
        <f t="shared" si="52"/>
        <v>1666</v>
      </c>
      <c r="B1670" s="47" t="s">
        <v>204</v>
      </c>
      <c r="C1670" s="34" t="s">
        <v>7343</v>
      </c>
      <c r="D1670" s="34" t="s">
        <v>7344</v>
      </c>
      <c r="E1670" s="34" t="s">
        <v>4258</v>
      </c>
      <c r="F1670" s="34"/>
      <c r="G1670" s="47" t="s">
        <v>64</v>
      </c>
      <c r="H1670" s="48">
        <v>5.5495999999999999</v>
      </c>
      <c r="I1670" s="139">
        <v>0.25</v>
      </c>
      <c r="J1670" s="136">
        <f t="shared" si="53"/>
        <v>4.1622000000000003</v>
      </c>
    </row>
    <row r="1671" spans="1:10" ht="15.75">
      <c r="A1671" s="46">
        <f t="shared" ref="A1671:A1734" si="54">A1670+1</f>
        <v>1667</v>
      </c>
      <c r="B1671" s="47" t="s">
        <v>204</v>
      </c>
      <c r="C1671" s="34" t="s">
        <v>7345</v>
      </c>
      <c r="D1671" s="34" t="s">
        <v>7346</v>
      </c>
      <c r="E1671" s="34" t="s">
        <v>4258</v>
      </c>
      <c r="F1671" s="34"/>
      <c r="G1671" s="47" t="s">
        <v>64</v>
      </c>
      <c r="H1671" s="48">
        <v>8.2383000000000006</v>
      </c>
      <c r="I1671" s="139">
        <v>0.25</v>
      </c>
      <c r="J1671" s="136">
        <f t="shared" si="53"/>
        <v>6.178725</v>
      </c>
    </row>
    <row r="1672" spans="1:10" ht="15.75">
      <c r="A1672" s="46">
        <f t="shared" si="54"/>
        <v>1668</v>
      </c>
      <c r="B1672" s="47" t="s">
        <v>204</v>
      </c>
      <c r="C1672" s="34" t="s">
        <v>7347</v>
      </c>
      <c r="D1672" s="34" t="s">
        <v>7348</v>
      </c>
      <c r="E1672" s="34" t="s">
        <v>4258</v>
      </c>
      <c r="F1672" s="34"/>
      <c r="G1672" s="47" t="s">
        <v>64</v>
      </c>
      <c r="H1672" s="48">
        <v>7.6757</v>
      </c>
      <c r="I1672" s="139">
        <v>0.25</v>
      </c>
      <c r="J1672" s="136">
        <f t="shared" si="53"/>
        <v>5.7567750000000002</v>
      </c>
    </row>
    <row r="1673" spans="1:10" ht="15.75">
      <c r="A1673" s="46">
        <f t="shared" si="54"/>
        <v>1669</v>
      </c>
      <c r="B1673" s="47" t="s">
        <v>204</v>
      </c>
      <c r="C1673" s="34" t="s">
        <v>7349</v>
      </c>
      <c r="D1673" s="34" t="s">
        <v>7350</v>
      </c>
      <c r="E1673" s="34" t="s">
        <v>4258</v>
      </c>
      <c r="F1673" s="34"/>
      <c r="G1673" s="47" t="s">
        <v>64</v>
      </c>
      <c r="H1673" s="48">
        <v>11.3832</v>
      </c>
      <c r="I1673" s="139">
        <v>0.25</v>
      </c>
      <c r="J1673" s="136">
        <f t="shared" si="53"/>
        <v>8.5373999999999999</v>
      </c>
    </row>
    <row r="1674" spans="1:10" ht="15.75">
      <c r="A1674" s="46">
        <f t="shared" si="54"/>
        <v>1670</v>
      </c>
      <c r="B1674" s="47" t="s">
        <v>204</v>
      </c>
      <c r="C1674" s="34" t="s">
        <v>7351</v>
      </c>
      <c r="D1674" s="34" t="s">
        <v>7352</v>
      </c>
      <c r="E1674" s="34" t="s">
        <v>4258</v>
      </c>
      <c r="F1674" s="34"/>
      <c r="G1674" s="47" t="s">
        <v>64</v>
      </c>
      <c r="H1674" s="48">
        <v>16.457100000000001</v>
      </c>
      <c r="I1674" s="139">
        <v>0.25</v>
      </c>
      <c r="J1674" s="136">
        <f t="shared" si="53"/>
        <v>12.342825000000001</v>
      </c>
    </row>
    <row r="1675" spans="1:10" ht="15.75">
      <c r="A1675" s="46">
        <f t="shared" si="54"/>
        <v>1671</v>
      </c>
      <c r="B1675" s="47" t="s">
        <v>204</v>
      </c>
      <c r="C1675" s="34" t="s">
        <v>7353</v>
      </c>
      <c r="D1675" s="34" t="s">
        <v>7354</v>
      </c>
      <c r="E1675" s="34" t="s">
        <v>4258</v>
      </c>
      <c r="F1675" s="34"/>
      <c r="G1675" s="47" t="s">
        <v>64</v>
      </c>
      <c r="H1675" s="48">
        <v>0.71519999999999995</v>
      </c>
      <c r="I1675" s="139">
        <v>0.25</v>
      </c>
      <c r="J1675" s="136">
        <f t="shared" si="53"/>
        <v>0.53639999999999999</v>
      </c>
    </row>
    <row r="1676" spans="1:10" ht="15.75">
      <c r="A1676" s="46">
        <f t="shared" si="54"/>
        <v>1672</v>
      </c>
      <c r="B1676" s="47" t="s">
        <v>204</v>
      </c>
      <c r="C1676" s="34" t="s">
        <v>7355</v>
      </c>
      <c r="D1676" s="34" t="s">
        <v>7356</v>
      </c>
      <c r="E1676" s="34" t="s">
        <v>4258</v>
      </c>
      <c r="F1676" s="34"/>
      <c r="G1676" s="47" t="s">
        <v>64</v>
      </c>
      <c r="H1676" s="48">
        <v>0.56669999999999998</v>
      </c>
      <c r="I1676" s="139">
        <v>0.25</v>
      </c>
      <c r="J1676" s="136">
        <f t="shared" si="53"/>
        <v>0.42502499999999999</v>
      </c>
    </row>
    <row r="1677" spans="1:10" ht="15.75">
      <c r="A1677" s="46">
        <f t="shared" si="54"/>
        <v>1673</v>
      </c>
      <c r="B1677" s="47" t="s">
        <v>204</v>
      </c>
      <c r="C1677" s="34" t="s">
        <v>7357</v>
      </c>
      <c r="D1677" s="34" t="s">
        <v>7358</v>
      </c>
      <c r="E1677" s="34" t="s">
        <v>4258</v>
      </c>
      <c r="F1677" s="34"/>
      <c r="G1677" s="47" t="s">
        <v>64</v>
      </c>
      <c r="H1677" s="48">
        <v>0.82969999999999999</v>
      </c>
      <c r="I1677" s="139">
        <v>0.25</v>
      </c>
      <c r="J1677" s="136">
        <f t="shared" si="53"/>
        <v>0.62227500000000002</v>
      </c>
    </row>
    <row r="1678" spans="1:10" ht="15.75">
      <c r="A1678" s="46">
        <f t="shared" si="54"/>
        <v>1674</v>
      </c>
      <c r="B1678" s="47" t="s">
        <v>204</v>
      </c>
      <c r="C1678" s="34" t="s">
        <v>7359</v>
      </c>
      <c r="D1678" s="34" t="s">
        <v>7360</v>
      </c>
      <c r="E1678" s="34" t="s">
        <v>4258</v>
      </c>
      <c r="F1678" s="34"/>
      <c r="G1678" s="47" t="s">
        <v>64</v>
      </c>
      <c r="H1678" s="48">
        <v>0.68159999999999998</v>
      </c>
      <c r="I1678" s="139">
        <v>0.25</v>
      </c>
      <c r="J1678" s="136">
        <f t="shared" si="53"/>
        <v>0.51119999999999999</v>
      </c>
    </row>
    <row r="1679" spans="1:10" ht="15.75">
      <c r="A1679" s="46">
        <f t="shared" si="54"/>
        <v>1675</v>
      </c>
      <c r="B1679" s="47" t="s">
        <v>204</v>
      </c>
      <c r="C1679" s="34" t="s">
        <v>7361</v>
      </c>
      <c r="D1679" s="34" t="s">
        <v>7362</v>
      </c>
      <c r="E1679" s="34" t="s">
        <v>4258</v>
      </c>
      <c r="F1679" s="34"/>
      <c r="G1679" s="47" t="s">
        <v>64</v>
      </c>
      <c r="H1679" s="48">
        <v>0.99919999999999998</v>
      </c>
      <c r="I1679" s="139">
        <v>0.25</v>
      </c>
      <c r="J1679" s="136">
        <f t="shared" si="53"/>
        <v>0.74939999999999996</v>
      </c>
    </row>
    <row r="1680" spans="1:10" ht="15.75">
      <c r="A1680" s="46">
        <f t="shared" si="54"/>
        <v>1676</v>
      </c>
      <c r="B1680" s="47" t="s">
        <v>204</v>
      </c>
      <c r="C1680" s="34" t="s">
        <v>7363</v>
      </c>
      <c r="D1680" s="34" t="s">
        <v>7364</v>
      </c>
      <c r="E1680" s="34" t="s">
        <v>4258</v>
      </c>
      <c r="F1680" s="34"/>
      <c r="G1680" s="47" t="s">
        <v>64</v>
      </c>
      <c r="H1680" s="48">
        <v>0.79610000000000003</v>
      </c>
      <c r="I1680" s="139">
        <v>0.25</v>
      </c>
      <c r="J1680" s="136">
        <f t="shared" si="53"/>
        <v>0.59707500000000002</v>
      </c>
    </row>
    <row r="1681" spans="1:10" ht="15.75">
      <c r="A1681" s="46">
        <f t="shared" si="54"/>
        <v>1677</v>
      </c>
      <c r="B1681" s="47" t="s">
        <v>204</v>
      </c>
      <c r="C1681" s="34" t="s">
        <v>7365</v>
      </c>
      <c r="D1681" s="34" t="s">
        <v>7366</v>
      </c>
      <c r="E1681" s="34" t="s">
        <v>4258</v>
      </c>
      <c r="F1681" s="34"/>
      <c r="G1681" s="47" t="s">
        <v>64</v>
      </c>
      <c r="H1681" s="48">
        <v>1.2402</v>
      </c>
      <c r="I1681" s="139">
        <v>0.25</v>
      </c>
      <c r="J1681" s="136">
        <f t="shared" si="53"/>
        <v>0.93015000000000003</v>
      </c>
    </row>
    <row r="1682" spans="1:10" ht="15.75">
      <c r="A1682" s="46">
        <f t="shared" si="54"/>
        <v>1678</v>
      </c>
      <c r="B1682" s="47" t="s">
        <v>204</v>
      </c>
      <c r="C1682" s="34" t="s">
        <v>7367</v>
      </c>
      <c r="D1682" s="34" t="s">
        <v>7368</v>
      </c>
      <c r="E1682" s="34" t="s">
        <v>4258</v>
      </c>
      <c r="F1682" s="34"/>
      <c r="G1682" s="47" t="s">
        <v>64</v>
      </c>
      <c r="H1682" s="48">
        <v>1.0009999999999999</v>
      </c>
      <c r="I1682" s="139">
        <v>0.25</v>
      </c>
      <c r="J1682" s="136">
        <f t="shared" si="53"/>
        <v>0.75074999999999992</v>
      </c>
    </row>
    <row r="1683" spans="1:10" ht="15.75">
      <c r="A1683" s="46">
        <f t="shared" si="54"/>
        <v>1679</v>
      </c>
      <c r="B1683" s="47" t="s">
        <v>204</v>
      </c>
      <c r="C1683" s="34" t="s">
        <v>7369</v>
      </c>
      <c r="D1683" s="34" t="s">
        <v>7370</v>
      </c>
      <c r="E1683" s="34" t="s">
        <v>4258</v>
      </c>
      <c r="F1683" s="34"/>
      <c r="G1683" s="47" t="s">
        <v>64</v>
      </c>
      <c r="H1683" s="48">
        <v>1.4083000000000001</v>
      </c>
      <c r="I1683" s="139">
        <v>0.25</v>
      </c>
      <c r="J1683" s="136">
        <f t="shared" si="53"/>
        <v>1.056225</v>
      </c>
    </row>
    <row r="1684" spans="1:10" ht="15.75">
      <c r="A1684" s="46">
        <f t="shared" si="54"/>
        <v>1680</v>
      </c>
      <c r="B1684" s="47" t="s">
        <v>204</v>
      </c>
      <c r="C1684" s="34" t="s">
        <v>7371</v>
      </c>
      <c r="D1684" s="34" t="s">
        <v>7372</v>
      </c>
      <c r="E1684" s="34" t="s">
        <v>4258</v>
      </c>
      <c r="F1684" s="34"/>
      <c r="G1684" s="47" t="s">
        <v>64</v>
      </c>
      <c r="H1684" s="48">
        <v>1.0782</v>
      </c>
      <c r="I1684" s="139">
        <v>0.25</v>
      </c>
      <c r="J1684" s="136">
        <f t="shared" si="53"/>
        <v>0.80865000000000009</v>
      </c>
    </row>
    <row r="1685" spans="1:10" ht="15.75">
      <c r="A1685" s="46">
        <f t="shared" si="54"/>
        <v>1681</v>
      </c>
      <c r="B1685" s="47" t="s">
        <v>204</v>
      </c>
      <c r="C1685" s="34" t="s">
        <v>7373</v>
      </c>
      <c r="D1685" s="34" t="s">
        <v>7374</v>
      </c>
      <c r="E1685" s="34" t="s">
        <v>4258</v>
      </c>
      <c r="F1685" s="34"/>
      <c r="G1685" s="47" t="s">
        <v>64</v>
      </c>
      <c r="H1685" s="48">
        <v>1.3431999999999999</v>
      </c>
      <c r="I1685" s="139">
        <v>0.25</v>
      </c>
      <c r="J1685" s="136">
        <f t="shared" si="53"/>
        <v>1.0074000000000001</v>
      </c>
    </row>
    <row r="1686" spans="1:10" ht="15.75">
      <c r="A1686" s="46">
        <f t="shared" si="54"/>
        <v>1682</v>
      </c>
      <c r="B1686" s="47" t="s">
        <v>204</v>
      </c>
      <c r="C1686" s="34" t="s">
        <v>7375</v>
      </c>
      <c r="D1686" s="34" t="s">
        <v>7376</v>
      </c>
      <c r="E1686" s="34" t="s">
        <v>4258</v>
      </c>
      <c r="F1686" s="34"/>
      <c r="G1686" s="47" t="s">
        <v>64</v>
      </c>
      <c r="H1686" s="48">
        <v>1.1404000000000001</v>
      </c>
      <c r="I1686" s="139">
        <v>0.25</v>
      </c>
      <c r="J1686" s="136">
        <f t="shared" si="53"/>
        <v>0.85530000000000006</v>
      </c>
    </row>
    <row r="1687" spans="1:10" ht="15.75">
      <c r="A1687" s="46">
        <f t="shared" si="54"/>
        <v>1683</v>
      </c>
      <c r="B1687" s="47" t="s">
        <v>204</v>
      </c>
      <c r="C1687" s="34" t="s">
        <v>7377</v>
      </c>
      <c r="D1687" s="34" t="s">
        <v>7378</v>
      </c>
      <c r="E1687" s="34" t="s">
        <v>4258</v>
      </c>
      <c r="F1687" s="34"/>
      <c r="G1687" s="47" t="s">
        <v>64</v>
      </c>
      <c r="H1687" s="48">
        <v>1.9261999999999999</v>
      </c>
      <c r="I1687" s="139">
        <v>0.25</v>
      </c>
      <c r="J1687" s="136">
        <f t="shared" si="53"/>
        <v>1.44465</v>
      </c>
    </row>
    <row r="1688" spans="1:10" ht="15.75">
      <c r="A1688" s="46">
        <f t="shared" si="54"/>
        <v>1684</v>
      </c>
      <c r="B1688" s="47" t="s">
        <v>204</v>
      </c>
      <c r="C1688" s="34" t="s">
        <v>7379</v>
      </c>
      <c r="D1688" s="34" t="s">
        <v>7380</v>
      </c>
      <c r="E1688" s="34" t="s">
        <v>4258</v>
      </c>
      <c r="F1688" s="34"/>
      <c r="G1688" s="47" t="s">
        <v>64</v>
      </c>
      <c r="H1688" s="48">
        <v>1.2707999999999999</v>
      </c>
      <c r="I1688" s="139">
        <v>0.25</v>
      </c>
      <c r="J1688" s="136">
        <f t="shared" si="53"/>
        <v>0.95309999999999995</v>
      </c>
    </row>
    <row r="1689" spans="1:10" ht="15.75">
      <c r="A1689" s="46">
        <f t="shared" si="54"/>
        <v>1685</v>
      </c>
      <c r="B1689" s="47" t="s">
        <v>204</v>
      </c>
      <c r="C1689" s="34" t="s">
        <v>7381</v>
      </c>
      <c r="D1689" s="34" t="s">
        <v>7382</v>
      </c>
      <c r="E1689" s="34" t="s">
        <v>4258</v>
      </c>
      <c r="F1689" s="34"/>
      <c r="G1689" s="47" t="s">
        <v>64</v>
      </c>
      <c r="H1689" s="48">
        <v>2.6089000000000002</v>
      </c>
      <c r="I1689" s="139">
        <v>0.25</v>
      </c>
      <c r="J1689" s="136">
        <f t="shared" si="53"/>
        <v>1.9566750000000002</v>
      </c>
    </row>
    <row r="1690" spans="1:10" ht="15.75">
      <c r="A1690" s="46">
        <f t="shared" si="54"/>
        <v>1686</v>
      </c>
      <c r="B1690" s="47" t="s">
        <v>204</v>
      </c>
      <c r="C1690" s="34" t="s">
        <v>7383</v>
      </c>
      <c r="D1690" s="34" t="s">
        <v>7384</v>
      </c>
      <c r="E1690" s="34" t="s">
        <v>4258</v>
      </c>
      <c r="F1690" s="34"/>
      <c r="G1690" s="47" t="s">
        <v>64</v>
      </c>
      <c r="H1690" s="48">
        <v>2.1446999999999998</v>
      </c>
      <c r="I1690" s="139">
        <v>0.25</v>
      </c>
      <c r="J1690" s="136">
        <f t="shared" si="53"/>
        <v>1.6085249999999998</v>
      </c>
    </row>
    <row r="1691" spans="1:10" ht="15.75">
      <c r="A1691" s="46">
        <f t="shared" si="54"/>
        <v>1687</v>
      </c>
      <c r="B1691" s="47" t="s">
        <v>204</v>
      </c>
      <c r="C1691" s="34" t="s">
        <v>7385</v>
      </c>
      <c r="D1691" s="34" t="s">
        <v>7386</v>
      </c>
      <c r="E1691" s="34" t="s">
        <v>4258</v>
      </c>
      <c r="F1691" s="34"/>
      <c r="G1691" s="47" t="s">
        <v>64</v>
      </c>
      <c r="H1691" s="48">
        <v>4.2916999999999996</v>
      </c>
      <c r="I1691" s="139">
        <v>0.25</v>
      </c>
      <c r="J1691" s="136">
        <f t="shared" si="53"/>
        <v>3.2187749999999999</v>
      </c>
    </row>
    <row r="1692" spans="1:10" ht="15.75">
      <c r="A1692" s="46">
        <f t="shared" si="54"/>
        <v>1688</v>
      </c>
      <c r="B1692" s="47" t="s">
        <v>204</v>
      </c>
      <c r="C1692" s="34" t="s">
        <v>7387</v>
      </c>
      <c r="D1692" s="34" t="s">
        <v>7388</v>
      </c>
      <c r="E1692" s="34" t="s">
        <v>4258</v>
      </c>
      <c r="F1692" s="34"/>
      <c r="G1692" s="47" t="s">
        <v>64</v>
      </c>
      <c r="H1692" s="48">
        <v>3.5747</v>
      </c>
      <c r="I1692" s="139">
        <v>0.25</v>
      </c>
      <c r="J1692" s="136">
        <f t="shared" si="53"/>
        <v>2.681025</v>
      </c>
    </row>
    <row r="1693" spans="1:10" ht="15.75">
      <c r="A1693" s="46">
        <f t="shared" si="54"/>
        <v>1689</v>
      </c>
      <c r="B1693" s="47" t="s">
        <v>204</v>
      </c>
      <c r="C1693" s="34" t="s">
        <v>7389</v>
      </c>
      <c r="D1693" s="34" t="s">
        <v>7390</v>
      </c>
      <c r="E1693" s="34" t="s">
        <v>4258</v>
      </c>
      <c r="F1693" s="34"/>
      <c r="G1693" s="47" t="s">
        <v>64</v>
      </c>
      <c r="H1693" s="48">
        <v>7.6186999999999996</v>
      </c>
      <c r="I1693" s="139">
        <v>0.25</v>
      </c>
      <c r="J1693" s="136">
        <f t="shared" si="53"/>
        <v>5.7140249999999995</v>
      </c>
    </row>
    <row r="1694" spans="1:10" ht="15.75">
      <c r="A1694" s="46">
        <f t="shared" si="54"/>
        <v>1690</v>
      </c>
      <c r="B1694" s="47" t="s">
        <v>204</v>
      </c>
      <c r="C1694" s="34" t="s">
        <v>7391</v>
      </c>
      <c r="D1694" s="34" t="s">
        <v>7392</v>
      </c>
      <c r="E1694" s="34" t="s">
        <v>4258</v>
      </c>
      <c r="F1694" s="34"/>
      <c r="G1694" s="47" t="s">
        <v>64</v>
      </c>
      <c r="H1694" s="48">
        <v>7.2042999999999999</v>
      </c>
      <c r="I1694" s="139">
        <v>0.25</v>
      </c>
      <c r="J1694" s="136">
        <f t="shared" si="53"/>
        <v>5.4032249999999999</v>
      </c>
    </row>
    <row r="1695" spans="1:10" ht="15.75">
      <c r="A1695" s="46">
        <f t="shared" si="54"/>
        <v>1691</v>
      </c>
      <c r="B1695" s="47" t="s">
        <v>204</v>
      </c>
      <c r="C1695" s="34" t="s">
        <v>7393</v>
      </c>
      <c r="D1695" s="34" t="s">
        <v>7394</v>
      </c>
      <c r="E1695" s="34" t="s">
        <v>4258</v>
      </c>
      <c r="F1695" s="34"/>
      <c r="G1695" s="47" t="s">
        <v>64</v>
      </c>
      <c r="H1695" s="48">
        <v>10.051399999999999</v>
      </c>
      <c r="I1695" s="139">
        <v>0.25</v>
      </c>
      <c r="J1695" s="136">
        <f t="shared" si="53"/>
        <v>7.538549999999999</v>
      </c>
    </row>
    <row r="1696" spans="1:10" ht="15.75">
      <c r="A1696" s="46">
        <f t="shared" si="54"/>
        <v>1692</v>
      </c>
      <c r="B1696" s="47" t="s">
        <v>204</v>
      </c>
      <c r="C1696" s="34" t="s">
        <v>7395</v>
      </c>
      <c r="D1696" s="34" t="s">
        <v>7396</v>
      </c>
      <c r="E1696" s="34" t="s">
        <v>4258</v>
      </c>
      <c r="F1696" s="34"/>
      <c r="G1696" s="47" t="s">
        <v>64</v>
      </c>
      <c r="H1696" s="48">
        <v>13.463100000000001</v>
      </c>
      <c r="I1696" s="139">
        <v>0.25</v>
      </c>
      <c r="J1696" s="136">
        <f t="shared" si="53"/>
        <v>10.097325000000001</v>
      </c>
    </row>
    <row r="1697" spans="1:10" ht="15.75">
      <c r="A1697" s="46">
        <f t="shared" si="54"/>
        <v>1693</v>
      </c>
      <c r="B1697" s="47" t="s">
        <v>204</v>
      </c>
      <c r="C1697" s="34" t="s">
        <v>7397</v>
      </c>
      <c r="D1697" s="34" t="s">
        <v>7398</v>
      </c>
      <c r="E1697" s="34" t="s">
        <v>4258</v>
      </c>
      <c r="F1697" s="34"/>
      <c r="G1697" s="47" t="s">
        <v>64</v>
      </c>
      <c r="H1697" s="48">
        <v>19.670999999999999</v>
      </c>
      <c r="I1697" s="139">
        <v>0.25</v>
      </c>
      <c r="J1697" s="136">
        <f t="shared" si="53"/>
        <v>14.75325</v>
      </c>
    </row>
    <row r="1698" spans="1:10" ht="15.75">
      <c r="A1698" s="46">
        <f t="shared" si="54"/>
        <v>1694</v>
      </c>
      <c r="B1698" s="47" t="s">
        <v>204</v>
      </c>
      <c r="C1698" s="34" t="s">
        <v>7399</v>
      </c>
      <c r="D1698" s="34" t="s">
        <v>7400</v>
      </c>
      <c r="E1698" s="34" t="s">
        <v>4258</v>
      </c>
      <c r="F1698" s="34"/>
      <c r="G1698" s="47" t="s">
        <v>64</v>
      </c>
      <c r="H1698" s="48">
        <v>18.728899999999999</v>
      </c>
      <c r="I1698" s="139">
        <v>0.25</v>
      </c>
      <c r="J1698" s="136">
        <f t="shared" si="53"/>
        <v>14.046675</v>
      </c>
    </row>
    <row r="1699" spans="1:10" ht="15.75">
      <c r="A1699" s="46">
        <f t="shared" si="54"/>
        <v>1695</v>
      </c>
      <c r="B1699" s="47" t="s">
        <v>204</v>
      </c>
      <c r="C1699" s="34" t="s">
        <v>7401</v>
      </c>
      <c r="D1699" s="34" t="s">
        <v>7402</v>
      </c>
      <c r="E1699" s="34" t="s">
        <v>4258</v>
      </c>
      <c r="F1699" s="34"/>
      <c r="G1699" s="47" t="s">
        <v>64</v>
      </c>
      <c r="H1699" s="48">
        <v>26.220400000000001</v>
      </c>
      <c r="I1699" s="139">
        <v>0.25</v>
      </c>
      <c r="J1699" s="136">
        <f t="shared" si="53"/>
        <v>19.665300000000002</v>
      </c>
    </row>
    <row r="1700" spans="1:10" ht="15.75">
      <c r="A1700" s="46">
        <f t="shared" si="54"/>
        <v>1696</v>
      </c>
      <c r="B1700" s="47" t="s">
        <v>204</v>
      </c>
      <c r="C1700" s="34" t="s">
        <v>7403</v>
      </c>
      <c r="D1700" s="34" t="s">
        <v>7404</v>
      </c>
      <c r="E1700" s="34" t="s">
        <v>4258</v>
      </c>
      <c r="F1700" s="34"/>
      <c r="G1700" s="47" t="s">
        <v>64</v>
      </c>
      <c r="H1700" s="48">
        <v>1.6848000000000001</v>
      </c>
      <c r="I1700" s="139">
        <v>0.25</v>
      </c>
      <c r="J1700" s="136">
        <f t="shared" si="53"/>
        <v>1.2636000000000001</v>
      </c>
    </row>
    <row r="1701" spans="1:10" ht="15.75">
      <c r="A1701" s="46">
        <f t="shared" si="54"/>
        <v>1697</v>
      </c>
      <c r="B1701" s="47" t="s">
        <v>204</v>
      </c>
      <c r="C1701" s="34" t="s">
        <v>7405</v>
      </c>
      <c r="D1701" s="34" t="s">
        <v>7406</v>
      </c>
      <c r="E1701" s="34" t="s">
        <v>4258</v>
      </c>
      <c r="F1701" s="34"/>
      <c r="G1701" s="47" t="s">
        <v>64</v>
      </c>
      <c r="H1701" s="48">
        <v>1.4339999999999999</v>
      </c>
      <c r="I1701" s="139">
        <v>0.25</v>
      </c>
      <c r="J1701" s="136">
        <f t="shared" si="53"/>
        <v>1.0754999999999999</v>
      </c>
    </row>
    <row r="1702" spans="1:10" ht="15.75">
      <c r="A1702" s="46">
        <f t="shared" si="54"/>
        <v>1698</v>
      </c>
      <c r="B1702" s="47" t="s">
        <v>204</v>
      </c>
      <c r="C1702" s="34" t="s">
        <v>7407</v>
      </c>
      <c r="D1702" s="34" t="s">
        <v>7408</v>
      </c>
      <c r="E1702" s="34" t="s">
        <v>4258</v>
      </c>
      <c r="F1702" s="34"/>
      <c r="G1702" s="47" t="s">
        <v>64</v>
      </c>
      <c r="H1702" s="48">
        <v>1.6662999999999999</v>
      </c>
      <c r="I1702" s="139">
        <v>0.25</v>
      </c>
      <c r="J1702" s="136">
        <f t="shared" si="53"/>
        <v>1.249725</v>
      </c>
    </row>
    <row r="1703" spans="1:10" ht="15.75">
      <c r="A1703" s="46">
        <f t="shared" si="54"/>
        <v>1699</v>
      </c>
      <c r="B1703" s="47" t="s">
        <v>204</v>
      </c>
      <c r="C1703" s="34" t="s">
        <v>7409</v>
      </c>
      <c r="D1703" s="34" t="s">
        <v>7410</v>
      </c>
      <c r="E1703" s="34" t="s">
        <v>4258</v>
      </c>
      <c r="F1703" s="34"/>
      <c r="G1703" s="47" t="s">
        <v>64</v>
      </c>
      <c r="H1703" s="48">
        <v>2.0217999999999998</v>
      </c>
      <c r="I1703" s="139">
        <v>0.25</v>
      </c>
      <c r="J1703" s="136">
        <f t="shared" si="53"/>
        <v>1.5163499999999999</v>
      </c>
    </row>
    <row r="1704" spans="1:10" ht="15.75">
      <c r="A1704" s="46">
        <f t="shared" si="54"/>
        <v>1700</v>
      </c>
      <c r="B1704" s="47" t="s">
        <v>204</v>
      </c>
      <c r="C1704" s="34" t="s">
        <v>7411</v>
      </c>
      <c r="D1704" s="34" t="s">
        <v>7412</v>
      </c>
      <c r="E1704" s="34" t="s">
        <v>4258</v>
      </c>
      <c r="F1704" s="34"/>
      <c r="G1704" s="47" t="s">
        <v>64</v>
      </c>
      <c r="H1704" s="48">
        <v>2.2713999999999999</v>
      </c>
      <c r="I1704" s="139">
        <v>0.25</v>
      </c>
      <c r="J1704" s="136">
        <f t="shared" si="53"/>
        <v>1.7035499999999999</v>
      </c>
    </row>
    <row r="1705" spans="1:10" ht="15.75">
      <c r="A1705" s="46">
        <f t="shared" si="54"/>
        <v>1701</v>
      </c>
      <c r="B1705" s="47" t="s">
        <v>204</v>
      </c>
      <c r="C1705" s="34" t="s">
        <v>7413</v>
      </c>
      <c r="D1705" s="34" t="s">
        <v>7414</v>
      </c>
      <c r="E1705" s="34" t="s">
        <v>4258</v>
      </c>
      <c r="F1705" s="34"/>
      <c r="G1705" s="47" t="s">
        <v>64</v>
      </c>
      <c r="H1705" s="48">
        <v>2.2713999999999999</v>
      </c>
      <c r="I1705" s="139">
        <v>0.25</v>
      </c>
      <c r="J1705" s="136">
        <f t="shared" si="53"/>
        <v>1.7035499999999999</v>
      </c>
    </row>
    <row r="1706" spans="1:10" ht="15.75">
      <c r="A1706" s="46">
        <f t="shared" si="54"/>
        <v>1702</v>
      </c>
      <c r="B1706" s="47" t="s">
        <v>204</v>
      </c>
      <c r="C1706" s="34" t="s">
        <v>7415</v>
      </c>
      <c r="D1706" s="34" t="s">
        <v>7416</v>
      </c>
      <c r="E1706" s="34" t="s">
        <v>4258</v>
      </c>
      <c r="F1706" s="34"/>
      <c r="G1706" s="47" t="s">
        <v>64</v>
      </c>
      <c r="H1706" s="48">
        <v>2.3963999999999999</v>
      </c>
      <c r="I1706" s="139">
        <v>0.25</v>
      </c>
      <c r="J1706" s="136">
        <f t="shared" si="53"/>
        <v>1.7972999999999999</v>
      </c>
    </row>
    <row r="1707" spans="1:10" ht="15.75">
      <c r="A1707" s="46">
        <f t="shared" si="54"/>
        <v>1703</v>
      </c>
      <c r="B1707" s="47" t="s">
        <v>204</v>
      </c>
      <c r="C1707" s="34" t="s">
        <v>7417</v>
      </c>
      <c r="D1707" s="34" t="s">
        <v>7418</v>
      </c>
      <c r="E1707" s="34" t="s">
        <v>4258</v>
      </c>
      <c r="F1707" s="34"/>
      <c r="G1707" s="47" t="s">
        <v>64</v>
      </c>
      <c r="H1707" s="48">
        <v>2.9952000000000001</v>
      </c>
      <c r="I1707" s="139">
        <v>0.25</v>
      </c>
      <c r="J1707" s="136">
        <f t="shared" si="53"/>
        <v>2.2464</v>
      </c>
    </row>
    <row r="1708" spans="1:10" ht="15.75">
      <c r="A1708" s="46">
        <f t="shared" si="54"/>
        <v>1704</v>
      </c>
      <c r="B1708" s="47" t="s">
        <v>204</v>
      </c>
      <c r="C1708" s="34" t="s">
        <v>7419</v>
      </c>
      <c r="D1708" s="34" t="s">
        <v>7420</v>
      </c>
      <c r="E1708" s="34" t="s">
        <v>4258</v>
      </c>
      <c r="F1708" s="34"/>
      <c r="G1708" s="47" t="s">
        <v>64</v>
      </c>
      <c r="H1708" s="48">
        <v>3.7307999999999999</v>
      </c>
      <c r="I1708" s="139">
        <v>0.25</v>
      </c>
      <c r="J1708" s="136">
        <f t="shared" si="53"/>
        <v>2.7980999999999998</v>
      </c>
    </row>
    <row r="1709" spans="1:10" ht="15.75">
      <c r="A1709" s="46">
        <f t="shared" si="54"/>
        <v>1705</v>
      </c>
      <c r="B1709" s="47" t="s">
        <v>204</v>
      </c>
      <c r="C1709" s="34" t="s">
        <v>7421</v>
      </c>
      <c r="D1709" s="34" t="s">
        <v>7422</v>
      </c>
      <c r="E1709" s="34" t="s">
        <v>4258</v>
      </c>
      <c r="F1709" s="34"/>
      <c r="G1709" s="47" t="s">
        <v>64</v>
      </c>
      <c r="H1709" s="48">
        <v>3.7307999999999999</v>
      </c>
      <c r="I1709" s="139">
        <v>0.25</v>
      </c>
      <c r="J1709" s="136">
        <f t="shared" si="53"/>
        <v>2.7980999999999998</v>
      </c>
    </row>
    <row r="1710" spans="1:10" ht="15.75">
      <c r="A1710" s="46">
        <f t="shared" si="54"/>
        <v>1706</v>
      </c>
      <c r="B1710" s="47" t="s">
        <v>204</v>
      </c>
      <c r="C1710" s="34" t="s">
        <v>7423</v>
      </c>
      <c r="D1710" s="34" t="s">
        <v>7424</v>
      </c>
      <c r="E1710" s="34" t="s">
        <v>4258</v>
      </c>
      <c r="F1710" s="34"/>
      <c r="G1710" s="47" t="s">
        <v>64</v>
      </c>
      <c r="H1710" s="48">
        <v>2.6772</v>
      </c>
      <c r="I1710" s="139">
        <v>0.25</v>
      </c>
      <c r="J1710" s="136">
        <f t="shared" si="53"/>
        <v>2.0079000000000002</v>
      </c>
    </row>
    <row r="1711" spans="1:10" ht="15.75">
      <c r="A1711" s="46">
        <f t="shared" si="54"/>
        <v>1707</v>
      </c>
      <c r="B1711" s="47" t="s">
        <v>204</v>
      </c>
      <c r="C1711" s="34" t="s">
        <v>7425</v>
      </c>
      <c r="D1711" s="34" t="s">
        <v>7426</v>
      </c>
      <c r="E1711" s="34" t="s">
        <v>4258</v>
      </c>
      <c r="F1711" s="34"/>
      <c r="G1711" s="47" t="s">
        <v>64</v>
      </c>
      <c r="H1711" s="48">
        <v>3.3696000000000002</v>
      </c>
      <c r="I1711" s="139">
        <v>0.25</v>
      </c>
      <c r="J1711" s="136">
        <f t="shared" si="53"/>
        <v>2.5272000000000001</v>
      </c>
    </row>
    <row r="1712" spans="1:10" ht="15.75">
      <c r="A1712" s="46">
        <f t="shared" si="54"/>
        <v>1708</v>
      </c>
      <c r="B1712" s="47" t="s">
        <v>204</v>
      </c>
      <c r="C1712" s="34" t="s">
        <v>7427</v>
      </c>
      <c r="D1712" s="34" t="s">
        <v>7428</v>
      </c>
      <c r="E1712" s="34" t="s">
        <v>4258</v>
      </c>
      <c r="F1712" s="34"/>
      <c r="G1712" s="47" t="s">
        <v>64</v>
      </c>
      <c r="H1712" s="48">
        <v>5.4546000000000001</v>
      </c>
      <c r="I1712" s="139">
        <v>0.25</v>
      </c>
      <c r="J1712" s="136">
        <f t="shared" si="53"/>
        <v>4.0909500000000003</v>
      </c>
    </row>
    <row r="1713" spans="1:10" ht="15.75">
      <c r="A1713" s="46">
        <f t="shared" si="54"/>
        <v>1709</v>
      </c>
      <c r="B1713" s="47" t="s">
        <v>204</v>
      </c>
      <c r="C1713" s="34" t="s">
        <v>7429</v>
      </c>
      <c r="D1713" s="34" t="s">
        <v>7430</v>
      </c>
      <c r="E1713" s="34" t="s">
        <v>4258</v>
      </c>
      <c r="F1713" s="34"/>
      <c r="G1713" s="47" t="s">
        <v>64</v>
      </c>
      <c r="H1713" s="48">
        <v>5.4546000000000001</v>
      </c>
      <c r="I1713" s="139">
        <v>0.25</v>
      </c>
      <c r="J1713" s="136">
        <f t="shared" si="53"/>
        <v>4.0909500000000003</v>
      </c>
    </row>
    <row r="1714" spans="1:10" ht="15.75">
      <c r="A1714" s="46">
        <f t="shared" si="54"/>
        <v>1710</v>
      </c>
      <c r="B1714" s="47" t="s">
        <v>204</v>
      </c>
      <c r="C1714" s="34" t="s">
        <v>7431</v>
      </c>
      <c r="D1714" s="34" t="s">
        <v>7432</v>
      </c>
      <c r="E1714" s="34" t="s">
        <v>4258</v>
      </c>
      <c r="F1714" s="34"/>
      <c r="G1714" s="47" t="s">
        <v>64</v>
      </c>
      <c r="H1714" s="48">
        <v>3.9935999999999998</v>
      </c>
      <c r="I1714" s="139">
        <v>0.25</v>
      </c>
      <c r="J1714" s="136">
        <f t="shared" si="53"/>
        <v>2.9951999999999996</v>
      </c>
    </row>
    <row r="1715" spans="1:10" ht="15.75">
      <c r="A1715" s="46">
        <f t="shared" si="54"/>
        <v>1711</v>
      </c>
      <c r="B1715" s="47" t="s">
        <v>204</v>
      </c>
      <c r="C1715" s="34" t="s">
        <v>7433</v>
      </c>
      <c r="D1715" s="34" t="s">
        <v>7434</v>
      </c>
      <c r="E1715" s="34" t="s">
        <v>4258</v>
      </c>
      <c r="F1715" s="34"/>
      <c r="G1715" s="47" t="s">
        <v>64</v>
      </c>
      <c r="H1715" s="48">
        <v>7.2728000000000002</v>
      </c>
      <c r="I1715" s="139">
        <v>0.25</v>
      </c>
      <c r="J1715" s="136">
        <f t="shared" si="53"/>
        <v>5.4546000000000001</v>
      </c>
    </row>
    <row r="1716" spans="1:10" ht="15.75">
      <c r="A1716" s="46">
        <f t="shared" si="54"/>
        <v>1712</v>
      </c>
      <c r="B1716" s="47" t="s">
        <v>204</v>
      </c>
      <c r="C1716" s="34" t="s">
        <v>7435</v>
      </c>
      <c r="D1716" s="34" t="s">
        <v>7436</v>
      </c>
      <c r="E1716" s="34" t="s">
        <v>4258</v>
      </c>
      <c r="F1716" s="34"/>
      <c r="G1716" s="47" t="s">
        <v>64</v>
      </c>
      <c r="H1716" s="48">
        <v>5.2416</v>
      </c>
      <c r="I1716" s="139">
        <v>0.25</v>
      </c>
      <c r="J1716" s="136">
        <f t="shared" si="53"/>
        <v>3.9312</v>
      </c>
    </row>
    <row r="1717" spans="1:10" ht="15.75">
      <c r="A1717" s="46">
        <f t="shared" si="54"/>
        <v>1713</v>
      </c>
      <c r="B1717" s="47" t="s">
        <v>204</v>
      </c>
      <c r="C1717" s="34" t="s">
        <v>7437</v>
      </c>
      <c r="D1717" s="34" t="s">
        <v>7438</v>
      </c>
      <c r="E1717" s="34" t="s">
        <v>4258</v>
      </c>
      <c r="F1717" s="34"/>
      <c r="G1717" s="47" t="s">
        <v>64</v>
      </c>
      <c r="H1717" s="48">
        <v>8.9002999999999997</v>
      </c>
      <c r="I1717" s="139">
        <v>0.25</v>
      </c>
      <c r="J1717" s="136">
        <f t="shared" si="53"/>
        <v>6.6752249999999993</v>
      </c>
    </row>
    <row r="1718" spans="1:10" ht="15.75">
      <c r="A1718" s="46">
        <f t="shared" si="54"/>
        <v>1714</v>
      </c>
      <c r="B1718" s="47" t="s">
        <v>204</v>
      </c>
      <c r="C1718" s="34" t="s">
        <v>7439</v>
      </c>
      <c r="D1718" s="34" t="s">
        <v>7440</v>
      </c>
      <c r="E1718" s="34" t="s">
        <v>4258</v>
      </c>
      <c r="F1718" s="34"/>
      <c r="G1718" s="47" t="s">
        <v>64</v>
      </c>
      <c r="H1718" s="48">
        <v>6.9888000000000003</v>
      </c>
      <c r="I1718" s="139">
        <v>0.25</v>
      </c>
      <c r="J1718" s="136">
        <f t="shared" si="53"/>
        <v>5.2416</v>
      </c>
    </row>
    <row r="1719" spans="1:10" ht="15.75">
      <c r="A1719" s="46">
        <f t="shared" si="54"/>
        <v>1715</v>
      </c>
      <c r="B1719" s="47" t="s">
        <v>204</v>
      </c>
      <c r="C1719" s="34" t="s">
        <v>7441</v>
      </c>
      <c r="D1719" s="34" t="s">
        <v>7442</v>
      </c>
      <c r="E1719" s="34" t="s">
        <v>4258</v>
      </c>
      <c r="F1719" s="34"/>
      <c r="G1719" s="47" t="s">
        <v>64</v>
      </c>
      <c r="H1719" s="48">
        <v>11.731299999999999</v>
      </c>
      <c r="I1719" s="139">
        <v>0.25</v>
      </c>
      <c r="J1719" s="136">
        <f t="shared" si="53"/>
        <v>8.7984749999999998</v>
      </c>
    </row>
    <row r="1720" spans="1:10" ht="15.75">
      <c r="A1720" s="46">
        <f t="shared" si="54"/>
        <v>1716</v>
      </c>
      <c r="B1720" s="47" t="s">
        <v>204</v>
      </c>
      <c r="C1720" s="34" t="s">
        <v>7443</v>
      </c>
      <c r="D1720" s="34" t="s">
        <v>7444</v>
      </c>
      <c r="E1720" s="34" t="s">
        <v>4258</v>
      </c>
      <c r="F1720" s="34"/>
      <c r="G1720" s="47" t="s">
        <v>64</v>
      </c>
      <c r="H1720" s="48">
        <v>10.632999999999999</v>
      </c>
      <c r="I1720" s="139">
        <v>0.25</v>
      </c>
      <c r="J1720" s="136">
        <f t="shared" ref="J1720:J1783" si="55">H1720*(1-I1720)</f>
        <v>7.9747499999999993</v>
      </c>
    </row>
    <row r="1721" spans="1:10" ht="15.75">
      <c r="A1721" s="46">
        <f t="shared" si="54"/>
        <v>1717</v>
      </c>
      <c r="B1721" s="47" t="s">
        <v>204</v>
      </c>
      <c r="C1721" s="34" t="s">
        <v>7445</v>
      </c>
      <c r="D1721" s="34" t="s">
        <v>7446</v>
      </c>
      <c r="E1721" s="34" t="s">
        <v>4258</v>
      </c>
      <c r="F1721" s="34"/>
      <c r="G1721" s="47" t="s">
        <v>64</v>
      </c>
      <c r="H1721" s="48">
        <v>21.3872</v>
      </c>
      <c r="I1721" s="139">
        <v>0.25</v>
      </c>
      <c r="J1721" s="136">
        <f t="shared" si="55"/>
        <v>16.040399999999998</v>
      </c>
    </row>
    <row r="1722" spans="1:10" ht="15.75">
      <c r="A1722" s="46">
        <f t="shared" si="54"/>
        <v>1718</v>
      </c>
      <c r="B1722" s="47" t="s">
        <v>204</v>
      </c>
      <c r="C1722" s="34" t="s">
        <v>7447</v>
      </c>
      <c r="D1722" s="34" t="s">
        <v>7448</v>
      </c>
      <c r="E1722" s="34" t="s">
        <v>4258</v>
      </c>
      <c r="F1722" s="34"/>
      <c r="G1722" s="47" t="s">
        <v>64</v>
      </c>
      <c r="H1722" s="48">
        <v>0.84660000000000002</v>
      </c>
      <c r="I1722" s="139">
        <v>0.25</v>
      </c>
      <c r="J1722" s="136">
        <f t="shared" si="55"/>
        <v>0.63495000000000001</v>
      </c>
    </row>
    <row r="1723" spans="1:10" ht="15.75">
      <c r="A1723" s="46">
        <f t="shared" si="54"/>
        <v>1719</v>
      </c>
      <c r="B1723" s="47" t="s">
        <v>204</v>
      </c>
      <c r="C1723" s="34" t="s">
        <v>7449</v>
      </c>
      <c r="D1723" s="34" t="s">
        <v>7450</v>
      </c>
      <c r="E1723" s="34" t="s">
        <v>4258</v>
      </c>
      <c r="F1723" s="34"/>
      <c r="G1723" s="47" t="s">
        <v>64</v>
      </c>
      <c r="H1723" s="48">
        <v>0.73680000000000001</v>
      </c>
      <c r="I1723" s="139">
        <v>0.25</v>
      </c>
      <c r="J1723" s="136">
        <f t="shared" si="55"/>
        <v>0.55259999999999998</v>
      </c>
    </row>
    <row r="1724" spans="1:10" ht="15.75">
      <c r="A1724" s="46">
        <f t="shared" si="54"/>
        <v>1720</v>
      </c>
      <c r="B1724" s="47" t="s">
        <v>204</v>
      </c>
      <c r="C1724" s="34" t="s">
        <v>7451</v>
      </c>
      <c r="D1724" s="34" t="s">
        <v>7452</v>
      </c>
      <c r="E1724" s="34" t="s">
        <v>4258</v>
      </c>
      <c r="F1724" s="34"/>
      <c r="G1724" s="47" t="s">
        <v>64</v>
      </c>
      <c r="H1724" s="48">
        <v>1.0926</v>
      </c>
      <c r="I1724" s="139">
        <v>0.25</v>
      </c>
      <c r="J1724" s="136">
        <f t="shared" si="55"/>
        <v>0.81945000000000001</v>
      </c>
    </row>
    <row r="1725" spans="1:10" ht="15.75">
      <c r="A1725" s="46">
        <f t="shared" si="54"/>
        <v>1721</v>
      </c>
      <c r="B1725" s="47" t="s">
        <v>204</v>
      </c>
      <c r="C1725" s="34" t="s">
        <v>7453</v>
      </c>
      <c r="D1725" s="34" t="s">
        <v>7454</v>
      </c>
      <c r="E1725" s="34" t="s">
        <v>4258</v>
      </c>
      <c r="F1725" s="34"/>
      <c r="G1725" s="47" t="s">
        <v>64</v>
      </c>
      <c r="H1725" s="48">
        <v>1.5829</v>
      </c>
      <c r="I1725" s="139">
        <v>0.25</v>
      </c>
      <c r="J1725" s="136">
        <f t="shared" si="55"/>
        <v>1.1871749999999999</v>
      </c>
    </row>
    <row r="1726" spans="1:10" ht="15.75">
      <c r="A1726" s="46">
        <f t="shared" si="54"/>
        <v>1722</v>
      </c>
      <c r="B1726" s="47" t="s">
        <v>204</v>
      </c>
      <c r="C1726" s="34" t="s">
        <v>7455</v>
      </c>
      <c r="D1726" s="34" t="s">
        <v>7456</v>
      </c>
      <c r="E1726" s="34" t="s">
        <v>4258</v>
      </c>
      <c r="F1726" s="34"/>
      <c r="G1726" s="47" t="s">
        <v>64</v>
      </c>
      <c r="H1726" s="48">
        <v>1.3059000000000001</v>
      </c>
      <c r="I1726" s="139">
        <v>0.25</v>
      </c>
      <c r="J1726" s="136">
        <f t="shared" si="55"/>
        <v>0.97942499999999999</v>
      </c>
    </row>
    <row r="1727" spans="1:10" ht="15.75">
      <c r="A1727" s="46">
        <f t="shared" si="54"/>
        <v>1723</v>
      </c>
      <c r="B1727" s="47" t="s">
        <v>204</v>
      </c>
      <c r="C1727" s="34" t="s">
        <v>7457</v>
      </c>
      <c r="D1727" s="34" t="s">
        <v>7458</v>
      </c>
      <c r="E1727" s="34" t="s">
        <v>4258</v>
      </c>
      <c r="F1727" s="34"/>
      <c r="G1727" s="47" t="s">
        <v>64</v>
      </c>
      <c r="H1727" s="48">
        <v>2.4028</v>
      </c>
      <c r="I1727" s="139">
        <v>0.25</v>
      </c>
      <c r="J1727" s="136">
        <f t="shared" si="55"/>
        <v>1.8021</v>
      </c>
    </row>
    <row r="1728" spans="1:10" ht="15.75">
      <c r="A1728" s="46">
        <f t="shared" si="54"/>
        <v>1724</v>
      </c>
      <c r="B1728" s="47" t="s">
        <v>204</v>
      </c>
      <c r="C1728" s="34" t="s">
        <v>7459</v>
      </c>
      <c r="D1728" s="34" t="s">
        <v>7460</v>
      </c>
      <c r="E1728" s="34" t="s">
        <v>4258</v>
      </c>
      <c r="F1728" s="34"/>
      <c r="G1728" s="47" t="s">
        <v>64</v>
      </c>
      <c r="H1728" s="48">
        <v>1.575</v>
      </c>
      <c r="I1728" s="139">
        <v>0.25</v>
      </c>
      <c r="J1728" s="136">
        <f t="shared" si="55"/>
        <v>1.1812499999999999</v>
      </c>
    </row>
    <row r="1729" spans="1:10" ht="15.75">
      <c r="A1729" s="46">
        <f t="shared" si="54"/>
        <v>1725</v>
      </c>
      <c r="B1729" s="47" t="s">
        <v>204</v>
      </c>
      <c r="C1729" s="34" t="s">
        <v>7461</v>
      </c>
      <c r="D1729" s="34" t="s">
        <v>7462</v>
      </c>
      <c r="E1729" s="34" t="s">
        <v>4258</v>
      </c>
      <c r="F1729" s="34"/>
      <c r="G1729" s="47" t="s">
        <v>64</v>
      </c>
      <c r="H1729" s="48">
        <v>2.8469000000000002</v>
      </c>
      <c r="I1729" s="139">
        <v>0.25</v>
      </c>
      <c r="J1729" s="136">
        <f t="shared" si="55"/>
        <v>2.1351750000000003</v>
      </c>
    </row>
    <row r="1730" spans="1:10" ht="15.75">
      <c r="A1730" s="46">
        <f t="shared" si="54"/>
        <v>1726</v>
      </c>
      <c r="B1730" s="47" t="s">
        <v>204</v>
      </c>
      <c r="C1730" s="34" t="s">
        <v>7463</v>
      </c>
      <c r="D1730" s="34" t="s">
        <v>7464</v>
      </c>
      <c r="E1730" s="34" t="s">
        <v>4258</v>
      </c>
      <c r="F1730" s="34"/>
      <c r="G1730" s="47" t="s">
        <v>64</v>
      </c>
      <c r="H1730" s="48">
        <v>1.952</v>
      </c>
      <c r="I1730" s="139">
        <v>0.25</v>
      </c>
      <c r="J1730" s="136">
        <f t="shared" si="55"/>
        <v>1.464</v>
      </c>
    </row>
    <row r="1731" spans="1:10" ht="15.75">
      <c r="A1731" s="46">
        <f t="shared" si="54"/>
        <v>1727</v>
      </c>
      <c r="B1731" s="47" t="s">
        <v>204</v>
      </c>
      <c r="C1731" s="34" t="s">
        <v>7465</v>
      </c>
      <c r="D1731" s="34" t="s">
        <v>7466</v>
      </c>
      <c r="E1731" s="34" t="s">
        <v>4258</v>
      </c>
      <c r="F1731" s="34"/>
      <c r="G1731" s="47" t="s">
        <v>64</v>
      </c>
      <c r="H1731" s="48">
        <v>2.2033999999999998</v>
      </c>
      <c r="I1731" s="139">
        <v>0.25</v>
      </c>
      <c r="J1731" s="136">
        <f t="shared" si="55"/>
        <v>1.6525499999999997</v>
      </c>
    </row>
    <row r="1732" spans="1:10" ht="15.75">
      <c r="A1732" s="46">
        <f t="shared" si="54"/>
        <v>1728</v>
      </c>
      <c r="B1732" s="47" t="s">
        <v>204</v>
      </c>
      <c r="C1732" s="34" t="s">
        <v>7467</v>
      </c>
      <c r="D1732" s="34" t="s">
        <v>7468</v>
      </c>
      <c r="E1732" s="34" t="s">
        <v>4258</v>
      </c>
      <c r="F1732" s="34"/>
      <c r="G1732" s="47" t="s">
        <v>64</v>
      </c>
      <c r="H1732" s="48">
        <v>2.2038000000000002</v>
      </c>
      <c r="I1732" s="139">
        <v>0.25</v>
      </c>
      <c r="J1732" s="136">
        <f t="shared" si="55"/>
        <v>1.6528500000000002</v>
      </c>
    </row>
    <row r="1733" spans="1:10" ht="15.75">
      <c r="A1733" s="46">
        <f t="shared" si="54"/>
        <v>1729</v>
      </c>
      <c r="B1733" s="47" t="s">
        <v>204</v>
      </c>
      <c r="C1733" s="34" t="s">
        <v>7469</v>
      </c>
      <c r="D1733" s="34" t="s">
        <v>7470</v>
      </c>
      <c r="E1733" s="34" t="s">
        <v>4258</v>
      </c>
      <c r="F1733" s="34"/>
      <c r="G1733" s="47" t="s">
        <v>64</v>
      </c>
      <c r="H1733" s="48">
        <v>2.4862000000000002</v>
      </c>
      <c r="I1733" s="139">
        <v>0.25</v>
      </c>
      <c r="J1733" s="136">
        <f t="shared" si="55"/>
        <v>1.8646500000000001</v>
      </c>
    </row>
    <row r="1734" spans="1:10" ht="15.75">
      <c r="A1734" s="46">
        <f t="shared" si="54"/>
        <v>1730</v>
      </c>
      <c r="B1734" s="47" t="s">
        <v>204</v>
      </c>
      <c r="C1734" s="34" t="s">
        <v>7471</v>
      </c>
      <c r="D1734" s="34" t="s">
        <v>7472</v>
      </c>
      <c r="E1734" s="34" t="s">
        <v>4258</v>
      </c>
      <c r="F1734" s="34"/>
      <c r="G1734" s="47" t="s">
        <v>64</v>
      </c>
      <c r="H1734" s="48">
        <v>1.9261999999999999</v>
      </c>
      <c r="I1734" s="139">
        <v>0.25</v>
      </c>
      <c r="J1734" s="136">
        <f t="shared" si="55"/>
        <v>1.44465</v>
      </c>
    </row>
    <row r="1735" spans="1:10" ht="15.75">
      <c r="A1735" s="46">
        <f t="shared" ref="A1735:A1798" si="56">A1734+1</f>
        <v>1731</v>
      </c>
      <c r="B1735" s="47" t="s">
        <v>204</v>
      </c>
      <c r="C1735" s="34" t="s">
        <v>7473</v>
      </c>
      <c r="D1735" s="34" t="s">
        <v>7474</v>
      </c>
      <c r="E1735" s="34" t="s">
        <v>4258</v>
      </c>
      <c r="F1735" s="34"/>
      <c r="G1735" s="47" t="s">
        <v>64</v>
      </c>
      <c r="H1735" s="48">
        <v>2.6089000000000002</v>
      </c>
      <c r="I1735" s="139">
        <v>0.25</v>
      </c>
      <c r="J1735" s="136">
        <f t="shared" si="55"/>
        <v>1.9566750000000002</v>
      </c>
    </row>
    <row r="1736" spans="1:10" ht="15.75">
      <c r="A1736" s="46">
        <f t="shared" si="56"/>
        <v>1732</v>
      </c>
      <c r="B1736" s="47" t="s">
        <v>204</v>
      </c>
      <c r="C1736" s="34" t="s">
        <v>7475</v>
      </c>
      <c r="D1736" s="34" t="s">
        <v>7476</v>
      </c>
      <c r="E1736" s="34" t="s">
        <v>4258</v>
      </c>
      <c r="F1736" s="34"/>
      <c r="G1736" s="47" t="s">
        <v>64</v>
      </c>
      <c r="H1736" s="48">
        <v>2.1446999999999998</v>
      </c>
      <c r="I1736" s="139">
        <v>0.25</v>
      </c>
      <c r="J1736" s="136">
        <f t="shared" si="55"/>
        <v>1.6085249999999998</v>
      </c>
    </row>
    <row r="1737" spans="1:10" ht="15.75">
      <c r="A1737" s="46">
        <f t="shared" si="56"/>
        <v>1733</v>
      </c>
      <c r="B1737" s="47" t="s">
        <v>204</v>
      </c>
      <c r="C1737" s="34" t="s">
        <v>7477</v>
      </c>
      <c r="D1737" s="34" t="s">
        <v>7478</v>
      </c>
      <c r="E1737" s="34" t="s">
        <v>4258</v>
      </c>
      <c r="F1737" s="34"/>
      <c r="G1737" s="47" t="s">
        <v>64</v>
      </c>
      <c r="H1737" s="48">
        <v>4.2916999999999996</v>
      </c>
      <c r="I1737" s="139">
        <v>0.25</v>
      </c>
      <c r="J1737" s="136">
        <f t="shared" si="55"/>
        <v>3.2187749999999999</v>
      </c>
    </row>
    <row r="1738" spans="1:10" ht="15.75">
      <c r="A1738" s="46">
        <f t="shared" si="56"/>
        <v>1734</v>
      </c>
      <c r="B1738" s="47" t="s">
        <v>204</v>
      </c>
      <c r="C1738" s="34" t="s">
        <v>7479</v>
      </c>
      <c r="D1738" s="34" t="s">
        <v>7480</v>
      </c>
      <c r="E1738" s="34" t="s">
        <v>4258</v>
      </c>
      <c r="F1738" s="34"/>
      <c r="G1738" s="47" t="s">
        <v>64</v>
      </c>
      <c r="H1738" s="48">
        <v>3.5747</v>
      </c>
      <c r="I1738" s="139">
        <v>0.25</v>
      </c>
      <c r="J1738" s="136">
        <f t="shared" si="55"/>
        <v>2.681025</v>
      </c>
    </row>
    <row r="1739" spans="1:10" ht="15.75">
      <c r="A1739" s="46">
        <f t="shared" si="56"/>
        <v>1735</v>
      </c>
      <c r="B1739" s="47" t="s">
        <v>204</v>
      </c>
      <c r="C1739" s="34" t="s">
        <v>7481</v>
      </c>
      <c r="D1739" s="34" t="s">
        <v>7482</v>
      </c>
      <c r="E1739" s="34" t="s">
        <v>4258</v>
      </c>
      <c r="F1739" s="34"/>
      <c r="G1739" s="47" t="s">
        <v>64</v>
      </c>
      <c r="H1739" s="48">
        <v>5.5827999999999998</v>
      </c>
      <c r="I1739" s="139">
        <v>0.25</v>
      </c>
      <c r="J1739" s="136">
        <f t="shared" si="55"/>
        <v>4.1871</v>
      </c>
    </row>
    <row r="1740" spans="1:10" ht="15.75">
      <c r="A1740" s="46">
        <f t="shared" si="56"/>
        <v>1736</v>
      </c>
      <c r="B1740" s="47" t="s">
        <v>204</v>
      </c>
      <c r="C1740" s="34" t="s">
        <v>7483</v>
      </c>
      <c r="D1740" s="34" t="s">
        <v>7484</v>
      </c>
      <c r="E1740" s="34" t="s">
        <v>4258</v>
      </c>
      <c r="F1740" s="34"/>
      <c r="G1740" s="47" t="s">
        <v>64</v>
      </c>
      <c r="H1740" s="48">
        <v>7.6186999999999996</v>
      </c>
      <c r="I1740" s="139">
        <v>0.25</v>
      </c>
      <c r="J1740" s="136">
        <f t="shared" si="55"/>
        <v>5.7140249999999995</v>
      </c>
    </row>
    <row r="1741" spans="1:10" ht="15.75">
      <c r="A1741" s="46">
        <f t="shared" si="56"/>
        <v>1737</v>
      </c>
      <c r="B1741" s="47" t="s">
        <v>204</v>
      </c>
      <c r="C1741" s="34" t="s">
        <v>7485</v>
      </c>
      <c r="D1741" s="34" t="s">
        <v>7486</v>
      </c>
      <c r="E1741" s="34" t="s">
        <v>4258</v>
      </c>
      <c r="F1741" s="34"/>
      <c r="G1741" s="47" t="s">
        <v>64</v>
      </c>
      <c r="H1741" s="48">
        <v>7.2042999999999999</v>
      </c>
      <c r="I1741" s="139">
        <v>0.25</v>
      </c>
      <c r="J1741" s="136">
        <f t="shared" si="55"/>
        <v>5.4032249999999999</v>
      </c>
    </row>
    <row r="1742" spans="1:10" ht="15.75">
      <c r="A1742" s="46">
        <f t="shared" si="56"/>
        <v>1738</v>
      </c>
      <c r="B1742" s="47" t="s">
        <v>204</v>
      </c>
      <c r="C1742" s="34" t="s">
        <v>7487</v>
      </c>
      <c r="D1742" s="34" t="s">
        <v>7488</v>
      </c>
      <c r="E1742" s="34" t="s">
        <v>4258</v>
      </c>
      <c r="F1742" s="34"/>
      <c r="G1742" s="47" t="s">
        <v>64</v>
      </c>
      <c r="H1742" s="48">
        <v>10.051399999999999</v>
      </c>
      <c r="I1742" s="139">
        <v>0.25</v>
      </c>
      <c r="J1742" s="136">
        <f t="shared" si="55"/>
        <v>7.538549999999999</v>
      </c>
    </row>
    <row r="1743" spans="1:10" ht="15.75">
      <c r="A1743" s="46">
        <f t="shared" si="56"/>
        <v>1739</v>
      </c>
      <c r="B1743" s="47" t="s">
        <v>204</v>
      </c>
      <c r="C1743" s="34" t="s">
        <v>7489</v>
      </c>
      <c r="D1743" s="34" t="s">
        <v>7490</v>
      </c>
      <c r="E1743" s="34" t="s">
        <v>4258</v>
      </c>
      <c r="F1743" s="34"/>
      <c r="G1743" s="47" t="s">
        <v>64</v>
      </c>
      <c r="H1743" s="48">
        <v>13.463100000000001</v>
      </c>
      <c r="I1743" s="139">
        <v>0.25</v>
      </c>
      <c r="J1743" s="136">
        <f t="shared" si="55"/>
        <v>10.097325000000001</v>
      </c>
    </row>
    <row r="1744" spans="1:10" ht="15.75">
      <c r="A1744" s="46">
        <f t="shared" si="56"/>
        <v>1740</v>
      </c>
      <c r="B1744" s="47" t="s">
        <v>204</v>
      </c>
      <c r="C1744" s="34" t="s">
        <v>7491</v>
      </c>
      <c r="D1744" s="34" t="s">
        <v>7492</v>
      </c>
      <c r="E1744" s="34" t="s">
        <v>4258</v>
      </c>
      <c r="F1744" s="34"/>
      <c r="G1744" s="47" t="s">
        <v>64</v>
      </c>
      <c r="H1744" s="48">
        <v>12.3546</v>
      </c>
      <c r="I1744" s="139">
        <v>0.25</v>
      </c>
      <c r="J1744" s="136">
        <f t="shared" si="55"/>
        <v>9.2659500000000001</v>
      </c>
    </row>
    <row r="1745" spans="1:10" ht="15.75">
      <c r="A1745" s="46">
        <f t="shared" si="56"/>
        <v>1741</v>
      </c>
      <c r="B1745" s="47" t="s">
        <v>204</v>
      </c>
      <c r="C1745" s="34" t="s">
        <v>7493</v>
      </c>
      <c r="D1745" s="34" t="s">
        <v>7494</v>
      </c>
      <c r="E1745" s="34" t="s">
        <v>4258</v>
      </c>
      <c r="F1745" s="34"/>
      <c r="G1745" s="47" t="s">
        <v>64</v>
      </c>
      <c r="H1745" s="48">
        <v>19.670999999999999</v>
      </c>
      <c r="I1745" s="139">
        <v>0.25</v>
      </c>
      <c r="J1745" s="136">
        <f t="shared" si="55"/>
        <v>14.75325</v>
      </c>
    </row>
    <row r="1746" spans="1:10" ht="15.75">
      <c r="A1746" s="46">
        <f t="shared" si="56"/>
        <v>1742</v>
      </c>
      <c r="B1746" s="47" t="s">
        <v>204</v>
      </c>
      <c r="C1746" s="34" t="s">
        <v>7495</v>
      </c>
      <c r="D1746" s="34" t="s">
        <v>7496</v>
      </c>
      <c r="E1746" s="34" t="s">
        <v>4258</v>
      </c>
      <c r="F1746" s="34"/>
      <c r="G1746" s="47" t="s">
        <v>64</v>
      </c>
      <c r="H1746" s="48">
        <v>18.728899999999999</v>
      </c>
      <c r="I1746" s="139">
        <v>0.25</v>
      </c>
      <c r="J1746" s="136">
        <f t="shared" si="55"/>
        <v>14.046675</v>
      </c>
    </row>
    <row r="1747" spans="1:10" ht="15.75">
      <c r="A1747" s="46">
        <f t="shared" si="56"/>
        <v>1743</v>
      </c>
      <c r="B1747" s="47" t="s">
        <v>204</v>
      </c>
      <c r="C1747" s="34" t="s">
        <v>7497</v>
      </c>
      <c r="D1747" s="34" t="s">
        <v>7498</v>
      </c>
      <c r="E1747" s="34" t="s">
        <v>4258</v>
      </c>
      <c r="F1747" s="34"/>
      <c r="G1747" s="47" t="s">
        <v>64</v>
      </c>
      <c r="H1747" s="48">
        <v>1.6848000000000001</v>
      </c>
      <c r="I1747" s="139">
        <v>0.25</v>
      </c>
      <c r="J1747" s="136">
        <f t="shared" si="55"/>
        <v>1.2636000000000001</v>
      </c>
    </row>
    <row r="1748" spans="1:10" ht="15.75">
      <c r="A1748" s="46">
        <f t="shared" si="56"/>
        <v>1744</v>
      </c>
      <c r="B1748" s="47" t="s">
        <v>204</v>
      </c>
      <c r="C1748" s="34" t="s">
        <v>7499</v>
      </c>
      <c r="D1748" s="34" t="s">
        <v>7500</v>
      </c>
      <c r="E1748" s="34" t="s">
        <v>4258</v>
      </c>
      <c r="F1748" s="34"/>
      <c r="G1748" s="47" t="s">
        <v>64</v>
      </c>
      <c r="H1748" s="48">
        <v>1.4339999999999999</v>
      </c>
      <c r="I1748" s="139">
        <v>0.25</v>
      </c>
      <c r="J1748" s="136">
        <f t="shared" si="55"/>
        <v>1.0754999999999999</v>
      </c>
    </row>
    <row r="1749" spans="1:10" ht="15.75">
      <c r="A1749" s="46">
        <f t="shared" si="56"/>
        <v>1745</v>
      </c>
      <c r="B1749" s="47" t="s">
        <v>204</v>
      </c>
      <c r="C1749" s="34" t="s">
        <v>7501</v>
      </c>
      <c r="D1749" s="34" t="s">
        <v>7502</v>
      </c>
      <c r="E1749" s="34" t="s">
        <v>4258</v>
      </c>
      <c r="F1749" s="34"/>
      <c r="G1749" s="47" t="s">
        <v>64</v>
      </c>
      <c r="H1749" s="48">
        <v>1.4136</v>
      </c>
      <c r="I1749" s="139">
        <v>0.25</v>
      </c>
      <c r="J1749" s="136">
        <f t="shared" si="55"/>
        <v>1.0602</v>
      </c>
    </row>
    <row r="1750" spans="1:10" ht="15.75">
      <c r="A1750" s="46">
        <f t="shared" si="56"/>
        <v>1746</v>
      </c>
      <c r="B1750" s="47" t="s">
        <v>204</v>
      </c>
      <c r="C1750" s="34" t="s">
        <v>7503</v>
      </c>
      <c r="D1750" s="34" t="s">
        <v>7504</v>
      </c>
      <c r="E1750" s="34" t="s">
        <v>4258</v>
      </c>
      <c r="F1750" s="34"/>
      <c r="G1750" s="47" t="s">
        <v>64</v>
      </c>
      <c r="H1750" s="48">
        <v>2.0217999999999998</v>
      </c>
      <c r="I1750" s="139">
        <v>0.25</v>
      </c>
      <c r="J1750" s="136">
        <f t="shared" si="55"/>
        <v>1.5163499999999999</v>
      </c>
    </row>
    <row r="1751" spans="1:10" ht="15.75">
      <c r="A1751" s="46">
        <f t="shared" si="56"/>
        <v>1747</v>
      </c>
      <c r="B1751" s="47" t="s">
        <v>204</v>
      </c>
      <c r="C1751" s="34" t="s">
        <v>7505</v>
      </c>
      <c r="D1751" s="34" t="s">
        <v>7506</v>
      </c>
      <c r="E1751" s="34" t="s">
        <v>4258</v>
      </c>
      <c r="F1751" s="34"/>
      <c r="G1751" s="47" t="s">
        <v>64</v>
      </c>
      <c r="H1751" s="48">
        <v>2.2713999999999999</v>
      </c>
      <c r="I1751" s="139">
        <v>0.25</v>
      </c>
      <c r="J1751" s="136">
        <f t="shared" si="55"/>
        <v>1.7035499999999999</v>
      </c>
    </row>
    <row r="1752" spans="1:10" ht="15.75">
      <c r="A1752" s="46">
        <f t="shared" si="56"/>
        <v>1748</v>
      </c>
      <c r="B1752" s="47" t="s">
        <v>204</v>
      </c>
      <c r="C1752" s="34" t="s">
        <v>7507</v>
      </c>
      <c r="D1752" s="34" t="s">
        <v>7508</v>
      </c>
      <c r="E1752" s="34" t="s">
        <v>4258</v>
      </c>
      <c r="F1752" s="34"/>
      <c r="G1752" s="47" t="s">
        <v>64</v>
      </c>
      <c r="H1752" s="48">
        <v>2.2713999999999999</v>
      </c>
      <c r="I1752" s="139">
        <v>0.25</v>
      </c>
      <c r="J1752" s="136">
        <f t="shared" si="55"/>
        <v>1.7035499999999999</v>
      </c>
    </row>
    <row r="1753" spans="1:10" ht="15.75">
      <c r="A1753" s="46">
        <f t="shared" si="56"/>
        <v>1749</v>
      </c>
      <c r="B1753" s="47" t="s">
        <v>204</v>
      </c>
      <c r="C1753" s="34" t="s">
        <v>7509</v>
      </c>
      <c r="D1753" s="34" t="s">
        <v>7510</v>
      </c>
      <c r="E1753" s="34" t="s">
        <v>4258</v>
      </c>
      <c r="F1753" s="34"/>
      <c r="G1753" s="47" t="s">
        <v>64</v>
      </c>
      <c r="H1753" s="48">
        <v>2.0219999999999998</v>
      </c>
      <c r="I1753" s="139">
        <v>0.25</v>
      </c>
      <c r="J1753" s="136">
        <f t="shared" si="55"/>
        <v>1.5164999999999997</v>
      </c>
    </row>
    <row r="1754" spans="1:10" ht="15.75">
      <c r="A1754" s="46">
        <f t="shared" si="56"/>
        <v>1750</v>
      </c>
      <c r="B1754" s="47" t="s">
        <v>204</v>
      </c>
      <c r="C1754" s="34" t="s">
        <v>7511</v>
      </c>
      <c r="D1754" s="34" t="s">
        <v>7512</v>
      </c>
      <c r="E1754" s="34" t="s">
        <v>4258</v>
      </c>
      <c r="F1754" s="34"/>
      <c r="G1754" s="47" t="s">
        <v>64</v>
      </c>
      <c r="H1754" s="48">
        <v>2.9952000000000001</v>
      </c>
      <c r="I1754" s="139">
        <v>0.25</v>
      </c>
      <c r="J1754" s="136">
        <f t="shared" si="55"/>
        <v>2.2464</v>
      </c>
    </row>
    <row r="1755" spans="1:10" ht="15.75">
      <c r="A1755" s="46">
        <f t="shared" si="56"/>
        <v>1751</v>
      </c>
      <c r="B1755" s="47" t="s">
        <v>204</v>
      </c>
      <c r="C1755" s="34" t="s">
        <v>7513</v>
      </c>
      <c r="D1755" s="34" t="s">
        <v>7514</v>
      </c>
      <c r="E1755" s="34" t="s">
        <v>4258</v>
      </c>
      <c r="F1755" s="34"/>
      <c r="G1755" s="47" t="s">
        <v>64</v>
      </c>
      <c r="H1755" s="48">
        <v>3.7307999999999999</v>
      </c>
      <c r="I1755" s="139">
        <v>0.25</v>
      </c>
      <c r="J1755" s="136">
        <f t="shared" si="55"/>
        <v>2.7980999999999998</v>
      </c>
    </row>
    <row r="1756" spans="1:10" ht="15.75">
      <c r="A1756" s="46">
        <f t="shared" si="56"/>
        <v>1752</v>
      </c>
      <c r="B1756" s="47" t="s">
        <v>204</v>
      </c>
      <c r="C1756" s="34" t="s">
        <v>7515</v>
      </c>
      <c r="D1756" s="34" t="s">
        <v>7516</v>
      </c>
      <c r="E1756" s="34" t="s">
        <v>4258</v>
      </c>
      <c r="F1756" s="34"/>
      <c r="G1756" s="47" t="s">
        <v>64</v>
      </c>
      <c r="H1756" s="48">
        <v>3.7307999999999999</v>
      </c>
      <c r="I1756" s="139">
        <v>0.25</v>
      </c>
      <c r="J1756" s="136">
        <f t="shared" si="55"/>
        <v>2.7980999999999998</v>
      </c>
    </row>
    <row r="1757" spans="1:10" ht="15.75">
      <c r="A1757" s="46">
        <f t="shared" si="56"/>
        <v>1753</v>
      </c>
      <c r="B1757" s="47" t="s">
        <v>204</v>
      </c>
      <c r="C1757" s="34" t="s">
        <v>7517</v>
      </c>
      <c r="D1757" s="34" t="s">
        <v>7518</v>
      </c>
      <c r="E1757" s="34" t="s">
        <v>4258</v>
      </c>
      <c r="F1757" s="34"/>
      <c r="G1757" s="47" t="s">
        <v>64</v>
      </c>
      <c r="H1757" s="48">
        <v>3.3696000000000002</v>
      </c>
      <c r="I1757" s="139">
        <v>0.25</v>
      </c>
      <c r="J1757" s="136">
        <f t="shared" si="55"/>
        <v>2.5272000000000001</v>
      </c>
    </row>
    <row r="1758" spans="1:10" ht="15.75">
      <c r="A1758" s="46">
        <f t="shared" si="56"/>
        <v>1754</v>
      </c>
      <c r="B1758" s="47" t="s">
        <v>204</v>
      </c>
      <c r="C1758" s="34" t="s">
        <v>7519</v>
      </c>
      <c r="D1758" s="34" t="s">
        <v>7520</v>
      </c>
      <c r="E1758" s="34" t="s">
        <v>4258</v>
      </c>
      <c r="F1758" s="34"/>
      <c r="G1758" s="47" t="s">
        <v>64</v>
      </c>
      <c r="H1758" s="48">
        <v>5.4546000000000001</v>
      </c>
      <c r="I1758" s="139">
        <v>0.25</v>
      </c>
      <c r="J1758" s="136">
        <f t="shared" si="55"/>
        <v>4.0909500000000003</v>
      </c>
    </row>
    <row r="1759" spans="1:10" ht="15.75">
      <c r="A1759" s="46">
        <f t="shared" si="56"/>
        <v>1755</v>
      </c>
      <c r="B1759" s="47" t="s">
        <v>204</v>
      </c>
      <c r="C1759" s="34" t="s">
        <v>7521</v>
      </c>
      <c r="D1759" s="34" t="s">
        <v>7522</v>
      </c>
      <c r="E1759" s="34" t="s">
        <v>4258</v>
      </c>
      <c r="F1759" s="34"/>
      <c r="G1759" s="47" t="s">
        <v>64</v>
      </c>
      <c r="H1759" s="48">
        <v>5.4546000000000001</v>
      </c>
      <c r="I1759" s="139">
        <v>0.25</v>
      </c>
      <c r="J1759" s="136">
        <f t="shared" si="55"/>
        <v>4.0909500000000003</v>
      </c>
    </row>
    <row r="1760" spans="1:10" ht="15.75">
      <c r="A1760" s="46">
        <f t="shared" si="56"/>
        <v>1756</v>
      </c>
      <c r="B1760" s="47" t="s">
        <v>204</v>
      </c>
      <c r="C1760" s="34" t="s">
        <v>7523</v>
      </c>
      <c r="D1760" s="34" t="s">
        <v>7524</v>
      </c>
      <c r="E1760" s="34" t="s">
        <v>4258</v>
      </c>
      <c r="F1760" s="34"/>
      <c r="G1760" s="47" t="s">
        <v>64</v>
      </c>
      <c r="H1760" s="48">
        <v>3.9935999999999998</v>
      </c>
      <c r="I1760" s="139">
        <v>0.25</v>
      </c>
      <c r="J1760" s="136">
        <f t="shared" si="55"/>
        <v>2.9951999999999996</v>
      </c>
    </row>
    <row r="1761" spans="1:10" ht="15.75">
      <c r="A1761" s="46">
        <f t="shared" si="56"/>
        <v>1757</v>
      </c>
      <c r="B1761" s="47" t="s">
        <v>204</v>
      </c>
      <c r="C1761" s="34" t="s">
        <v>7525</v>
      </c>
      <c r="D1761" s="34" t="s">
        <v>7526</v>
      </c>
      <c r="E1761" s="34" t="s">
        <v>4258</v>
      </c>
      <c r="F1761" s="34"/>
      <c r="G1761" s="47" t="s">
        <v>64</v>
      </c>
      <c r="H1761" s="48">
        <v>7.2728000000000002</v>
      </c>
      <c r="I1761" s="139">
        <v>0.25</v>
      </c>
      <c r="J1761" s="136">
        <f t="shared" si="55"/>
        <v>5.4546000000000001</v>
      </c>
    </row>
    <row r="1762" spans="1:10" ht="15.75">
      <c r="A1762" s="46">
        <f t="shared" si="56"/>
        <v>1758</v>
      </c>
      <c r="B1762" s="47" t="s">
        <v>204</v>
      </c>
      <c r="C1762" s="34" t="s">
        <v>7527</v>
      </c>
      <c r="D1762" s="34" t="s">
        <v>7528</v>
      </c>
      <c r="E1762" s="34" t="s">
        <v>4258</v>
      </c>
      <c r="F1762" s="34"/>
      <c r="G1762" s="47" t="s">
        <v>64</v>
      </c>
      <c r="H1762" s="48">
        <v>5.2416</v>
      </c>
      <c r="I1762" s="139">
        <v>0.25</v>
      </c>
      <c r="J1762" s="136">
        <f t="shared" si="55"/>
        <v>3.9312</v>
      </c>
    </row>
    <row r="1763" spans="1:10" ht="15.75">
      <c r="A1763" s="46">
        <f t="shared" si="56"/>
        <v>1759</v>
      </c>
      <c r="B1763" s="47" t="s">
        <v>204</v>
      </c>
      <c r="C1763" s="34" t="s">
        <v>7529</v>
      </c>
      <c r="D1763" s="34" t="s">
        <v>7530</v>
      </c>
      <c r="E1763" s="34" t="s">
        <v>4258</v>
      </c>
      <c r="F1763" s="34"/>
      <c r="G1763" s="47" t="s">
        <v>64</v>
      </c>
      <c r="H1763" s="48">
        <v>8.9002999999999997</v>
      </c>
      <c r="I1763" s="139">
        <v>0.25</v>
      </c>
      <c r="J1763" s="136">
        <f t="shared" si="55"/>
        <v>6.6752249999999993</v>
      </c>
    </row>
    <row r="1764" spans="1:10" ht="15.75">
      <c r="A1764" s="46">
        <f t="shared" si="56"/>
        <v>1760</v>
      </c>
      <c r="B1764" s="47" t="s">
        <v>204</v>
      </c>
      <c r="C1764" s="34" t="s">
        <v>7531</v>
      </c>
      <c r="D1764" s="34" t="s">
        <v>7532</v>
      </c>
      <c r="E1764" s="34" t="s">
        <v>4258</v>
      </c>
      <c r="F1764" s="34"/>
      <c r="G1764" s="47" t="s">
        <v>64</v>
      </c>
      <c r="H1764" s="48">
        <v>6.9888000000000003</v>
      </c>
      <c r="I1764" s="139">
        <v>0.25</v>
      </c>
      <c r="J1764" s="136">
        <f t="shared" si="55"/>
        <v>5.2416</v>
      </c>
    </row>
    <row r="1765" spans="1:10" ht="15.75">
      <c r="A1765" s="46">
        <f t="shared" si="56"/>
        <v>1761</v>
      </c>
      <c r="B1765" s="47" t="s">
        <v>204</v>
      </c>
      <c r="C1765" s="34" t="s">
        <v>7533</v>
      </c>
      <c r="D1765" s="34" t="s">
        <v>7534</v>
      </c>
      <c r="E1765" s="34" t="s">
        <v>4258</v>
      </c>
      <c r="F1765" s="34"/>
      <c r="G1765" s="47" t="s">
        <v>64</v>
      </c>
      <c r="H1765" s="48">
        <v>11.731299999999999</v>
      </c>
      <c r="I1765" s="139">
        <v>0.25</v>
      </c>
      <c r="J1765" s="136">
        <f t="shared" si="55"/>
        <v>8.7984749999999998</v>
      </c>
    </row>
    <row r="1766" spans="1:10" ht="15.75">
      <c r="A1766" s="46">
        <f t="shared" si="56"/>
        <v>1762</v>
      </c>
      <c r="B1766" s="47" t="s">
        <v>204</v>
      </c>
      <c r="C1766" s="34" t="s">
        <v>7535</v>
      </c>
      <c r="D1766" s="34" t="s">
        <v>7536</v>
      </c>
      <c r="E1766" s="34" t="s">
        <v>4258</v>
      </c>
      <c r="F1766" s="34"/>
      <c r="G1766" s="47" t="s">
        <v>64</v>
      </c>
      <c r="H1766" s="48">
        <v>10.632999999999999</v>
      </c>
      <c r="I1766" s="139">
        <v>0.25</v>
      </c>
      <c r="J1766" s="136">
        <f t="shared" si="55"/>
        <v>7.9747499999999993</v>
      </c>
    </row>
    <row r="1767" spans="1:10" ht="15.75">
      <c r="A1767" s="46">
        <f t="shared" si="56"/>
        <v>1763</v>
      </c>
      <c r="B1767" s="47" t="s">
        <v>204</v>
      </c>
      <c r="C1767" s="34" t="s">
        <v>7537</v>
      </c>
      <c r="D1767" s="34" t="s">
        <v>7538</v>
      </c>
      <c r="E1767" s="34" t="s">
        <v>4258</v>
      </c>
      <c r="F1767" s="34"/>
      <c r="G1767" s="47" t="s">
        <v>64</v>
      </c>
      <c r="H1767" s="48">
        <v>14.130699999999999</v>
      </c>
      <c r="I1767" s="139">
        <v>0.25</v>
      </c>
      <c r="J1767" s="136">
        <f t="shared" si="55"/>
        <v>10.598025</v>
      </c>
    </row>
    <row r="1768" spans="1:10" ht="15.75">
      <c r="A1768" s="46">
        <f t="shared" si="56"/>
        <v>1764</v>
      </c>
      <c r="B1768" s="47" t="s">
        <v>204</v>
      </c>
      <c r="C1768" s="34" t="s">
        <v>7539</v>
      </c>
      <c r="D1768" s="34" t="s">
        <v>7540</v>
      </c>
      <c r="E1768" s="34" t="s">
        <v>4258</v>
      </c>
      <c r="F1768" s="34"/>
      <c r="G1768" s="47" t="s">
        <v>64</v>
      </c>
      <c r="H1768" s="48">
        <v>1.1429</v>
      </c>
      <c r="I1768" s="139">
        <v>0.25</v>
      </c>
      <c r="J1768" s="136">
        <f t="shared" si="55"/>
        <v>0.85717500000000002</v>
      </c>
    </row>
    <row r="1769" spans="1:10" ht="15.75">
      <c r="A1769" s="46">
        <f t="shared" si="56"/>
        <v>1765</v>
      </c>
      <c r="B1769" s="47" t="s">
        <v>204</v>
      </c>
      <c r="C1769" s="34" t="s">
        <v>7541</v>
      </c>
      <c r="D1769" s="34" t="s">
        <v>7542</v>
      </c>
      <c r="E1769" s="34" t="s">
        <v>4258</v>
      </c>
      <c r="F1769" s="34"/>
      <c r="G1769" s="47" t="s">
        <v>64</v>
      </c>
      <c r="H1769" s="48">
        <v>0.99460000000000004</v>
      </c>
      <c r="I1769" s="139">
        <v>0.25</v>
      </c>
      <c r="J1769" s="136">
        <f t="shared" si="55"/>
        <v>0.74595</v>
      </c>
    </row>
    <row r="1770" spans="1:10" ht="15.75">
      <c r="A1770" s="46">
        <f t="shared" si="56"/>
        <v>1766</v>
      </c>
      <c r="B1770" s="47" t="s">
        <v>204</v>
      </c>
      <c r="C1770" s="34" t="s">
        <v>7543</v>
      </c>
      <c r="D1770" s="34" t="s">
        <v>7544</v>
      </c>
      <c r="E1770" s="34" t="s">
        <v>4258</v>
      </c>
      <c r="F1770" s="34"/>
      <c r="G1770" s="47" t="s">
        <v>64</v>
      </c>
      <c r="H1770" s="48">
        <v>1.4749000000000001</v>
      </c>
      <c r="I1770" s="139">
        <v>0.25</v>
      </c>
      <c r="J1770" s="136">
        <f t="shared" si="55"/>
        <v>1.1061750000000001</v>
      </c>
    </row>
    <row r="1771" spans="1:10" ht="15.75">
      <c r="A1771" s="46">
        <f t="shared" si="56"/>
        <v>1767</v>
      </c>
      <c r="B1771" s="47" t="s">
        <v>204</v>
      </c>
      <c r="C1771" s="34" t="s">
        <v>7545</v>
      </c>
      <c r="D1771" s="34" t="s">
        <v>7546</v>
      </c>
      <c r="E1771" s="34" t="s">
        <v>4258</v>
      </c>
      <c r="F1771" s="34"/>
      <c r="G1771" s="47" t="s">
        <v>64</v>
      </c>
      <c r="H1771" s="48">
        <v>1.3778999999999999</v>
      </c>
      <c r="I1771" s="139">
        <v>0.25</v>
      </c>
      <c r="J1771" s="136">
        <f t="shared" si="55"/>
        <v>1.0334249999999998</v>
      </c>
    </row>
    <row r="1772" spans="1:10" ht="15.75">
      <c r="A1772" s="46">
        <f t="shared" si="56"/>
        <v>1768</v>
      </c>
      <c r="B1772" s="47" t="s">
        <v>204</v>
      </c>
      <c r="C1772" s="34" t="s">
        <v>7547</v>
      </c>
      <c r="D1772" s="34" t="s">
        <v>7548</v>
      </c>
      <c r="E1772" s="34" t="s">
        <v>4258</v>
      </c>
      <c r="F1772" s="34"/>
      <c r="G1772" s="47" t="s">
        <v>64</v>
      </c>
      <c r="H1772" s="48">
        <v>0.72240000000000004</v>
      </c>
      <c r="I1772" s="139">
        <v>0.25</v>
      </c>
      <c r="J1772" s="136">
        <f t="shared" si="55"/>
        <v>0.54180000000000006</v>
      </c>
    </row>
    <row r="1773" spans="1:10" ht="15.75">
      <c r="A1773" s="46">
        <f t="shared" si="56"/>
        <v>1769</v>
      </c>
      <c r="B1773" s="47" t="s">
        <v>204</v>
      </c>
      <c r="C1773" s="34" t="s">
        <v>7549</v>
      </c>
      <c r="D1773" s="34" t="s">
        <v>7550</v>
      </c>
      <c r="E1773" s="34" t="s">
        <v>4258</v>
      </c>
      <c r="F1773" s="34"/>
      <c r="G1773" s="47" t="s">
        <v>64</v>
      </c>
      <c r="H1773" s="48">
        <v>1.7628999999999999</v>
      </c>
      <c r="I1773" s="139">
        <v>0.25</v>
      </c>
      <c r="J1773" s="136">
        <f t="shared" si="55"/>
        <v>1.3221749999999999</v>
      </c>
    </row>
    <row r="1774" spans="1:10" ht="15.75">
      <c r="A1774" s="46">
        <f t="shared" si="56"/>
        <v>1770</v>
      </c>
      <c r="B1774" s="47" t="s">
        <v>204</v>
      </c>
      <c r="C1774" s="34" t="s">
        <v>7551</v>
      </c>
      <c r="D1774" s="34" t="s">
        <v>7552</v>
      </c>
      <c r="E1774" s="34" t="s">
        <v>4258</v>
      </c>
      <c r="F1774" s="34"/>
      <c r="G1774" s="47" t="s">
        <v>64</v>
      </c>
      <c r="H1774" s="48">
        <v>2.4750000000000001</v>
      </c>
      <c r="I1774" s="139">
        <v>0.25</v>
      </c>
      <c r="J1774" s="136">
        <f t="shared" si="55"/>
        <v>1.8562500000000002</v>
      </c>
    </row>
    <row r="1775" spans="1:10" ht="15.75">
      <c r="A1775" s="46">
        <f t="shared" si="56"/>
        <v>1771</v>
      </c>
      <c r="B1775" s="47" t="s">
        <v>204</v>
      </c>
      <c r="C1775" s="34" t="s">
        <v>7553</v>
      </c>
      <c r="D1775" s="34" t="s">
        <v>7554</v>
      </c>
      <c r="E1775" s="34" t="s">
        <v>4258</v>
      </c>
      <c r="F1775" s="34"/>
      <c r="G1775" s="47" t="s">
        <v>64</v>
      </c>
      <c r="H1775" s="48">
        <v>2.1259999999999999</v>
      </c>
      <c r="I1775" s="139">
        <v>0.25</v>
      </c>
      <c r="J1775" s="136">
        <f t="shared" si="55"/>
        <v>1.5945</v>
      </c>
    </row>
    <row r="1776" spans="1:10" ht="15.75">
      <c r="A1776" s="46">
        <f t="shared" si="56"/>
        <v>1772</v>
      </c>
      <c r="B1776" s="47" t="s">
        <v>204</v>
      </c>
      <c r="C1776" s="34" t="s">
        <v>7555</v>
      </c>
      <c r="D1776" s="34" t="s">
        <v>7556</v>
      </c>
      <c r="E1776" s="34" t="s">
        <v>4258</v>
      </c>
      <c r="F1776" s="34"/>
      <c r="G1776" s="47" t="s">
        <v>64</v>
      </c>
      <c r="H1776" s="48">
        <v>2.7654000000000001</v>
      </c>
      <c r="I1776" s="139">
        <v>0.25</v>
      </c>
      <c r="J1776" s="136">
        <f t="shared" si="55"/>
        <v>2.0740500000000002</v>
      </c>
    </row>
    <row r="1777" spans="1:10" ht="15.75">
      <c r="A1777" s="46">
        <f t="shared" si="56"/>
        <v>1773</v>
      </c>
      <c r="B1777" s="47" t="s">
        <v>204</v>
      </c>
      <c r="C1777" s="34" t="s">
        <v>7557</v>
      </c>
      <c r="D1777" s="34" t="s">
        <v>7558</v>
      </c>
      <c r="E1777" s="34" t="s">
        <v>4258</v>
      </c>
      <c r="F1777" s="34"/>
      <c r="G1777" s="47" t="s">
        <v>64</v>
      </c>
      <c r="H1777" s="48">
        <v>3.1154000000000002</v>
      </c>
      <c r="I1777" s="139">
        <v>0.25</v>
      </c>
      <c r="J1777" s="136">
        <f t="shared" si="55"/>
        <v>2.3365499999999999</v>
      </c>
    </row>
    <row r="1778" spans="1:10" ht="15.75">
      <c r="A1778" s="46">
        <f t="shared" si="56"/>
        <v>1774</v>
      </c>
      <c r="B1778" s="47" t="s">
        <v>204</v>
      </c>
      <c r="C1778" s="34" t="s">
        <v>7559</v>
      </c>
      <c r="D1778" s="34" t="s">
        <v>7560</v>
      </c>
      <c r="E1778" s="34" t="s">
        <v>4258</v>
      </c>
      <c r="F1778" s="34"/>
      <c r="G1778" s="47" t="s">
        <v>64</v>
      </c>
      <c r="H1778" s="48">
        <v>3.0562999999999998</v>
      </c>
      <c r="I1778" s="139">
        <v>0.25</v>
      </c>
      <c r="J1778" s="136">
        <f t="shared" si="55"/>
        <v>2.2922249999999997</v>
      </c>
    </row>
    <row r="1779" spans="1:10" ht="15.75">
      <c r="A1779" s="46">
        <f t="shared" si="56"/>
        <v>1775</v>
      </c>
      <c r="B1779" s="47" t="s">
        <v>204</v>
      </c>
      <c r="C1779" s="34" t="s">
        <v>7561</v>
      </c>
      <c r="D1779" s="34" t="s">
        <v>7562</v>
      </c>
      <c r="E1779" s="34" t="s">
        <v>4258</v>
      </c>
      <c r="F1779" s="34"/>
      <c r="G1779" s="47" t="s">
        <v>64</v>
      </c>
      <c r="H1779" s="48">
        <v>2.9148000000000001</v>
      </c>
      <c r="I1779" s="139">
        <v>0.25</v>
      </c>
      <c r="J1779" s="136">
        <f t="shared" si="55"/>
        <v>2.1861000000000002</v>
      </c>
    </row>
    <row r="1780" spans="1:10" ht="15.75">
      <c r="A1780" s="46">
        <f t="shared" si="56"/>
        <v>1776</v>
      </c>
      <c r="B1780" s="47" t="s">
        <v>204</v>
      </c>
      <c r="C1780" s="34" t="s">
        <v>7563</v>
      </c>
      <c r="D1780" s="34" t="s">
        <v>7564</v>
      </c>
      <c r="E1780" s="34" t="s">
        <v>4258</v>
      </c>
      <c r="F1780" s="34"/>
      <c r="G1780" s="47" t="s">
        <v>64</v>
      </c>
      <c r="H1780" s="48">
        <v>2.6004999999999998</v>
      </c>
      <c r="I1780" s="139">
        <v>0.25</v>
      </c>
      <c r="J1780" s="136">
        <f t="shared" si="55"/>
        <v>1.9503749999999997</v>
      </c>
    </row>
    <row r="1781" spans="1:10" ht="15.75">
      <c r="A1781" s="46">
        <f t="shared" si="56"/>
        <v>1777</v>
      </c>
      <c r="B1781" s="47" t="s">
        <v>204</v>
      </c>
      <c r="C1781" s="34" t="s">
        <v>7565</v>
      </c>
      <c r="D1781" s="34" t="s">
        <v>7566</v>
      </c>
      <c r="E1781" s="34" t="s">
        <v>4258</v>
      </c>
      <c r="F1781" s="34"/>
      <c r="G1781" s="47" t="s">
        <v>64</v>
      </c>
      <c r="H1781" s="48">
        <v>3.5219999999999998</v>
      </c>
      <c r="I1781" s="139">
        <v>0.25</v>
      </c>
      <c r="J1781" s="136">
        <f t="shared" si="55"/>
        <v>2.6414999999999997</v>
      </c>
    </row>
    <row r="1782" spans="1:10" ht="15.75">
      <c r="A1782" s="46">
        <f t="shared" si="56"/>
        <v>1778</v>
      </c>
      <c r="B1782" s="47" t="s">
        <v>204</v>
      </c>
      <c r="C1782" s="34" t="s">
        <v>7567</v>
      </c>
      <c r="D1782" s="34" t="s">
        <v>7568</v>
      </c>
      <c r="E1782" s="34" t="s">
        <v>4258</v>
      </c>
      <c r="F1782" s="34"/>
      <c r="G1782" s="47" t="s">
        <v>64</v>
      </c>
      <c r="H1782" s="48">
        <v>2.8955000000000002</v>
      </c>
      <c r="I1782" s="139">
        <v>0.25</v>
      </c>
      <c r="J1782" s="136">
        <f t="shared" si="55"/>
        <v>2.1716250000000001</v>
      </c>
    </row>
    <row r="1783" spans="1:10" ht="15.75">
      <c r="A1783" s="46">
        <f t="shared" si="56"/>
        <v>1779</v>
      </c>
      <c r="B1783" s="47" t="s">
        <v>204</v>
      </c>
      <c r="C1783" s="34" t="s">
        <v>7569</v>
      </c>
      <c r="D1783" s="34" t="s">
        <v>7570</v>
      </c>
      <c r="E1783" s="34" t="s">
        <v>4258</v>
      </c>
      <c r="F1783" s="34"/>
      <c r="G1783" s="47" t="s">
        <v>64</v>
      </c>
      <c r="H1783" s="48">
        <v>5.7938999999999998</v>
      </c>
      <c r="I1783" s="139">
        <v>0.25</v>
      </c>
      <c r="J1783" s="136">
        <f t="shared" si="55"/>
        <v>4.3454249999999996</v>
      </c>
    </row>
    <row r="1784" spans="1:10" ht="15.75">
      <c r="A1784" s="46">
        <f t="shared" si="56"/>
        <v>1780</v>
      </c>
      <c r="B1784" s="47" t="s">
        <v>204</v>
      </c>
      <c r="C1784" s="34" t="s">
        <v>7571</v>
      </c>
      <c r="D1784" s="34" t="s">
        <v>7572</v>
      </c>
      <c r="E1784" s="34" t="s">
        <v>4258</v>
      </c>
      <c r="F1784" s="34"/>
      <c r="G1784" s="47" t="s">
        <v>64</v>
      </c>
      <c r="H1784" s="48">
        <v>4.8258999999999999</v>
      </c>
      <c r="I1784" s="139">
        <v>0.25</v>
      </c>
      <c r="J1784" s="136">
        <f t="shared" ref="J1784:J1847" si="57">H1784*(1-I1784)</f>
        <v>3.6194249999999997</v>
      </c>
    </row>
    <row r="1785" spans="1:10" ht="15.75">
      <c r="A1785" s="46">
        <f t="shared" si="56"/>
        <v>1781</v>
      </c>
      <c r="B1785" s="47" t="s">
        <v>204</v>
      </c>
      <c r="C1785" s="34" t="s">
        <v>7573</v>
      </c>
      <c r="D1785" s="34" t="s">
        <v>7574</v>
      </c>
      <c r="E1785" s="34" t="s">
        <v>4258</v>
      </c>
      <c r="F1785" s="34"/>
      <c r="G1785" s="47" t="s">
        <v>64</v>
      </c>
      <c r="H1785" s="48">
        <v>7.5368000000000004</v>
      </c>
      <c r="I1785" s="139">
        <v>0.25</v>
      </c>
      <c r="J1785" s="136">
        <f t="shared" si="57"/>
        <v>5.6526000000000005</v>
      </c>
    </row>
    <row r="1786" spans="1:10" ht="15.75">
      <c r="A1786" s="46">
        <f t="shared" si="56"/>
        <v>1782</v>
      </c>
      <c r="B1786" s="47" t="s">
        <v>204</v>
      </c>
      <c r="C1786" s="34" t="s">
        <v>7575</v>
      </c>
      <c r="D1786" s="34" t="s">
        <v>7576</v>
      </c>
      <c r="E1786" s="34" t="s">
        <v>4258</v>
      </c>
      <c r="F1786" s="34"/>
      <c r="G1786" s="47" t="s">
        <v>64</v>
      </c>
      <c r="H1786" s="48">
        <v>10.285399999999999</v>
      </c>
      <c r="I1786" s="139">
        <v>0.25</v>
      </c>
      <c r="J1786" s="136">
        <f t="shared" si="57"/>
        <v>7.7140499999999994</v>
      </c>
    </row>
    <row r="1787" spans="1:10" ht="15.75">
      <c r="A1787" s="46">
        <f t="shared" si="56"/>
        <v>1783</v>
      </c>
      <c r="B1787" s="47" t="s">
        <v>204</v>
      </c>
      <c r="C1787" s="34" t="s">
        <v>7577</v>
      </c>
      <c r="D1787" s="34" t="s">
        <v>7578</v>
      </c>
      <c r="E1787" s="34" t="s">
        <v>4258</v>
      </c>
      <c r="F1787" s="34"/>
      <c r="G1787" s="47" t="s">
        <v>64</v>
      </c>
      <c r="H1787" s="48">
        <v>9.7258999999999993</v>
      </c>
      <c r="I1787" s="139">
        <v>0.25</v>
      </c>
      <c r="J1787" s="136">
        <f t="shared" si="57"/>
        <v>7.2944249999999995</v>
      </c>
    </row>
    <row r="1788" spans="1:10" ht="15.75">
      <c r="A1788" s="46">
        <f t="shared" si="56"/>
        <v>1784</v>
      </c>
      <c r="B1788" s="47" t="s">
        <v>204</v>
      </c>
      <c r="C1788" s="34" t="s">
        <v>7579</v>
      </c>
      <c r="D1788" s="34" t="s">
        <v>7580</v>
      </c>
      <c r="E1788" s="34" t="s">
        <v>4258</v>
      </c>
      <c r="F1788" s="34"/>
      <c r="G1788" s="47" t="s">
        <v>64</v>
      </c>
      <c r="H1788" s="48">
        <v>13.5693</v>
      </c>
      <c r="I1788" s="139">
        <v>0.25</v>
      </c>
      <c r="J1788" s="136">
        <f t="shared" si="57"/>
        <v>10.176975000000001</v>
      </c>
    </row>
    <row r="1789" spans="1:10" ht="15.75">
      <c r="A1789" s="46">
        <f t="shared" si="56"/>
        <v>1785</v>
      </c>
      <c r="B1789" s="47" t="s">
        <v>204</v>
      </c>
      <c r="C1789" s="34" t="s">
        <v>7581</v>
      </c>
      <c r="D1789" s="34" t="s">
        <v>7582</v>
      </c>
      <c r="E1789" s="34" t="s">
        <v>4258</v>
      </c>
      <c r="F1789" s="34"/>
      <c r="G1789" s="47" t="s">
        <v>64</v>
      </c>
      <c r="H1789" s="48">
        <v>18.1752</v>
      </c>
      <c r="I1789" s="139">
        <v>0.25</v>
      </c>
      <c r="J1789" s="136">
        <f t="shared" si="57"/>
        <v>13.631399999999999</v>
      </c>
    </row>
    <row r="1790" spans="1:10" ht="15.75">
      <c r="A1790" s="46">
        <f t="shared" si="56"/>
        <v>1786</v>
      </c>
      <c r="B1790" s="47" t="s">
        <v>204</v>
      </c>
      <c r="C1790" s="34" t="s">
        <v>7583</v>
      </c>
      <c r="D1790" s="34" t="s">
        <v>7584</v>
      </c>
      <c r="E1790" s="34" t="s">
        <v>4258</v>
      </c>
      <c r="F1790" s="34"/>
      <c r="G1790" s="47" t="s">
        <v>64</v>
      </c>
      <c r="H1790" s="48">
        <v>26.556100000000001</v>
      </c>
      <c r="I1790" s="139">
        <v>0.25</v>
      </c>
      <c r="J1790" s="136">
        <f t="shared" si="57"/>
        <v>19.917075000000001</v>
      </c>
    </row>
    <row r="1791" spans="1:10" ht="15.75">
      <c r="A1791" s="46">
        <f t="shared" si="56"/>
        <v>1787</v>
      </c>
      <c r="B1791" s="47" t="s">
        <v>204</v>
      </c>
      <c r="C1791" s="34" t="s">
        <v>7585</v>
      </c>
      <c r="D1791" s="34" t="s">
        <v>7586</v>
      </c>
      <c r="E1791" s="34" t="s">
        <v>4258</v>
      </c>
      <c r="F1791" s="34"/>
      <c r="G1791" s="47" t="s">
        <v>64</v>
      </c>
      <c r="H1791" s="48">
        <v>25.283899999999999</v>
      </c>
      <c r="I1791" s="139">
        <v>0.25</v>
      </c>
      <c r="J1791" s="136">
        <f t="shared" si="57"/>
        <v>18.962924999999998</v>
      </c>
    </row>
    <row r="1792" spans="1:10" ht="15.75">
      <c r="A1792" s="46">
        <f t="shared" si="56"/>
        <v>1788</v>
      </c>
      <c r="B1792" s="47" t="s">
        <v>204</v>
      </c>
      <c r="C1792" s="34" t="s">
        <v>7587</v>
      </c>
      <c r="D1792" s="34" t="s">
        <v>7588</v>
      </c>
      <c r="E1792" s="34" t="s">
        <v>4258</v>
      </c>
      <c r="F1792" s="34"/>
      <c r="G1792" s="47" t="s">
        <v>64</v>
      </c>
      <c r="H1792" s="48">
        <v>2.3166000000000002</v>
      </c>
      <c r="I1792" s="139">
        <v>0.25</v>
      </c>
      <c r="J1792" s="136">
        <f t="shared" si="57"/>
        <v>1.7374500000000002</v>
      </c>
    </row>
    <row r="1793" spans="1:10" ht="15.75">
      <c r="A1793" s="46">
        <f t="shared" si="56"/>
        <v>1789</v>
      </c>
      <c r="B1793" s="47" t="s">
        <v>204</v>
      </c>
      <c r="C1793" s="34" t="s">
        <v>7589</v>
      </c>
      <c r="D1793" s="34" t="s">
        <v>7590</v>
      </c>
      <c r="E1793" s="34" t="s">
        <v>4258</v>
      </c>
      <c r="F1793" s="34"/>
      <c r="G1793" s="47" t="s">
        <v>64</v>
      </c>
      <c r="H1793" s="48">
        <v>1.9359999999999999</v>
      </c>
      <c r="I1793" s="139">
        <v>0.25</v>
      </c>
      <c r="J1793" s="136">
        <f t="shared" si="57"/>
        <v>1.452</v>
      </c>
    </row>
    <row r="1794" spans="1:10" ht="15.75">
      <c r="A1794" s="46">
        <f t="shared" si="56"/>
        <v>1790</v>
      </c>
      <c r="B1794" s="47" t="s">
        <v>204</v>
      </c>
      <c r="C1794" s="34" t="s">
        <v>7591</v>
      </c>
      <c r="D1794" s="34" t="s">
        <v>7592</v>
      </c>
      <c r="E1794" s="34" t="s">
        <v>4258</v>
      </c>
      <c r="F1794" s="34"/>
      <c r="G1794" s="47" t="s">
        <v>64</v>
      </c>
      <c r="H1794" s="48">
        <v>2.7799</v>
      </c>
      <c r="I1794" s="139">
        <v>0.25</v>
      </c>
      <c r="J1794" s="136">
        <f t="shared" si="57"/>
        <v>2.0849250000000001</v>
      </c>
    </row>
    <row r="1795" spans="1:10" ht="15.75">
      <c r="A1795" s="46">
        <f t="shared" si="56"/>
        <v>1791</v>
      </c>
      <c r="B1795" s="47" t="s">
        <v>204</v>
      </c>
      <c r="C1795" s="34" t="s">
        <v>7593</v>
      </c>
      <c r="D1795" s="34" t="s">
        <v>7594</v>
      </c>
      <c r="E1795" s="34" t="s">
        <v>4258</v>
      </c>
      <c r="F1795" s="34"/>
      <c r="G1795" s="47" t="s">
        <v>64</v>
      </c>
      <c r="H1795" s="48">
        <v>3.0663999999999998</v>
      </c>
      <c r="I1795" s="139">
        <v>0.25</v>
      </c>
      <c r="J1795" s="136">
        <f t="shared" si="57"/>
        <v>2.2997999999999998</v>
      </c>
    </row>
    <row r="1796" spans="1:10" ht="15.75">
      <c r="A1796" s="46">
        <f t="shared" si="56"/>
        <v>1792</v>
      </c>
      <c r="B1796" s="47" t="s">
        <v>204</v>
      </c>
      <c r="C1796" s="34" t="s">
        <v>7595</v>
      </c>
      <c r="D1796" s="34" t="s">
        <v>7596</v>
      </c>
      <c r="E1796" s="34" t="s">
        <v>4258</v>
      </c>
      <c r="F1796" s="34"/>
      <c r="G1796" s="47" t="s">
        <v>64</v>
      </c>
      <c r="H1796" s="48">
        <v>3.0663999999999998</v>
      </c>
      <c r="I1796" s="139">
        <v>0.25</v>
      </c>
      <c r="J1796" s="136">
        <f t="shared" si="57"/>
        <v>2.2997999999999998</v>
      </c>
    </row>
    <row r="1797" spans="1:10" ht="15.75">
      <c r="A1797" s="46">
        <f t="shared" si="56"/>
        <v>1793</v>
      </c>
      <c r="B1797" s="47" t="s">
        <v>204</v>
      </c>
      <c r="C1797" s="34" t="s">
        <v>7597</v>
      </c>
      <c r="D1797" s="34" t="s">
        <v>7598</v>
      </c>
      <c r="E1797" s="34" t="s">
        <v>4258</v>
      </c>
      <c r="F1797" s="34"/>
      <c r="G1797" s="47" t="s">
        <v>64</v>
      </c>
      <c r="H1797" s="48">
        <v>4.1184000000000003</v>
      </c>
      <c r="I1797" s="139">
        <v>0.25</v>
      </c>
      <c r="J1797" s="136">
        <f t="shared" si="57"/>
        <v>3.0888</v>
      </c>
    </row>
    <row r="1798" spans="1:10" ht="15.75">
      <c r="A1798" s="46">
        <f t="shared" si="56"/>
        <v>1794</v>
      </c>
      <c r="B1798" s="47" t="s">
        <v>204</v>
      </c>
      <c r="C1798" s="34" t="s">
        <v>7599</v>
      </c>
      <c r="D1798" s="34" t="s">
        <v>7600</v>
      </c>
      <c r="E1798" s="34" t="s">
        <v>4258</v>
      </c>
      <c r="F1798" s="34"/>
      <c r="G1798" s="47" t="s">
        <v>64</v>
      </c>
      <c r="H1798" s="48">
        <v>5.0366</v>
      </c>
      <c r="I1798" s="139">
        <v>0.25</v>
      </c>
      <c r="J1798" s="136">
        <f t="shared" si="57"/>
        <v>3.77745</v>
      </c>
    </row>
    <row r="1799" spans="1:10" ht="15.75">
      <c r="A1799" s="46">
        <f t="shared" ref="A1799:A1862" si="58">A1798+1</f>
        <v>1795</v>
      </c>
      <c r="B1799" s="47" t="s">
        <v>204</v>
      </c>
      <c r="C1799" s="34" t="s">
        <v>7601</v>
      </c>
      <c r="D1799" s="34" t="s">
        <v>7602</v>
      </c>
      <c r="E1799" s="34" t="s">
        <v>4258</v>
      </c>
      <c r="F1799" s="34"/>
      <c r="G1799" s="47" t="s">
        <v>64</v>
      </c>
      <c r="H1799" s="48">
        <v>5.0366</v>
      </c>
      <c r="I1799" s="139">
        <v>0.25</v>
      </c>
      <c r="J1799" s="136">
        <f t="shared" si="57"/>
        <v>3.77745</v>
      </c>
    </row>
    <row r="1800" spans="1:10" ht="15.75">
      <c r="A1800" s="46">
        <f t="shared" si="58"/>
        <v>1796</v>
      </c>
      <c r="B1800" s="47" t="s">
        <v>204</v>
      </c>
      <c r="C1800" s="34" t="s">
        <v>7603</v>
      </c>
      <c r="D1800" s="34" t="s">
        <v>7604</v>
      </c>
      <c r="E1800" s="34" t="s">
        <v>4258</v>
      </c>
      <c r="F1800" s="34"/>
      <c r="G1800" s="47" t="s">
        <v>64</v>
      </c>
      <c r="H1800" s="48">
        <v>4.6332000000000004</v>
      </c>
      <c r="I1800" s="139">
        <v>0.25</v>
      </c>
      <c r="J1800" s="136">
        <f t="shared" si="57"/>
        <v>3.4749000000000003</v>
      </c>
    </row>
    <row r="1801" spans="1:10" ht="15.75">
      <c r="A1801" s="46">
        <f t="shared" si="58"/>
        <v>1797</v>
      </c>
      <c r="B1801" s="47" t="s">
        <v>204</v>
      </c>
      <c r="C1801" s="34" t="s">
        <v>7605</v>
      </c>
      <c r="D1801" s="34" t="s">
        <v>7606</v>
      </c>
      <c r="E1801" s="34" t="s">
        <v>4258</v>
      </c>
      <c r="F1801" s="34"/>
      <c r="G1801" s="47" t="s">
        <v>64</v>
      </c>
      <c r="H1801" s="48">
        <v>7.3636999999999997</v>
      </c>
      <c r="I1801" s="139">
        <v>0.25</v>
      </c>
      <c r="J1801" s="136">
        <f t="shared" si="57"/>
        <v>5.5227749999999993</v>
      </c>
    </row>
    <row r="1802" spans="1:10" ht="15.75">
      <c r="A1802" s="46">
        <f t="shared" si="58"/>
        <v>1798</v>
      </c>
      <c r="B1802" s="47" t="s">
        <v>204</v>
      </c>
      <c r="C1802" s="34" t="s">
        <v>7607</v>
      </c>
      <c r="D1802" s="34" t="s">
        <v>7606</v>
      </c>
      <c r="E1802" s="34" t="s">
        <v>4258</v>
      </c>
      <c r="F1802" s="34"/>
      <c r="G1802" s="47" t="s">
        <v>64</v>
      </c>
      <c r="H1802" s="48">
        <v>7.3636999999999997</v>
      </c>
      <c r="I1802" s="139">
        <v>0.25</v>
      </c>
      <c r="J1802" s="136">
        <f t="shared" si="57"/>
        <v>5.5227749999999993</v>
      </c>
    </row>
    <row r="1803" spans="1:10" ht="15.75">
      <c r="A1803" s="46">
        <f t="shared" si="58"/>
        <v>1799</v>
      </c>
      <c r="B1803" s="47" t="s">
        <v>204</v>
      </c>
      <c r="C1803" s="34" t="s">
        <v>7608</v>
      </c>
      <c r="D1803" s="34" t="s">
        <v>7609</v>
      </c>
      <c r="E1803" s="34" t="s">
        <v>4258</v>
      </c>
      <c r="F1803" s="34"/>
      <c r="G1803" s="47" t="s">
        <v>64</v>
      </c>
      <c r="H1803" s="48">
        <v>3.8940000000000001</v>
      </c>
      <c r="I1803" s="139">
        <v>0.25</v>
      </c>
      <c r="J1803" s="136">
        <f t="shared" si="57"/>
        <v>2.9205000000000001</v>
      </c>
    </row>
    <row r="1804" spans="1:10" ht="15.75">
      <c r="A1804" s="46">
        <f t="shared" si="58"/>
        <v>1800</v>
      </c>
      <c r="B1804" s="47" t="s">
        <v>204</v>
      </c>
      <c r="C1804" s="34" t="s">
        <v>7610</v>
      </c>
      <c r="D1804" s="34" t="s">
        <v>7611</v>
      </c>
      <c r="E1804" s="34" t="s">
        <v>4258</v>
      </c>
      <c r="F1804" s="34"/>
      <c r="G1804" s="47" t="s">
        <v>64</v>
      </c>
      <c r="H1804" s="48">
        <v>5.4912000000000001</v>
      </c>
      <c r="I1804" s="139">
        <v>0.25</v>
      </c>
      <c r="J1804" s="136">
        <f t="shared" si="57"/>
        <v>4.1184000000000003</v>
      </c>
    </row>
    <row r="1805" spans="1:10" ht="15.75">
      <c r="A1805" s="46">
        <f t="shared" si="58"/>
        <v>1801</v>
      </c>
      <c r="B1805" s="47" t="s">
        <v>204</v>
      </c>
      <c r="C1805" s="34" t="s">
        <v>7612</v>
      </c>
      <c r="D1805" s="34" t="s">
        <v>7613</v>
      </c>
      <c r="E1805" s="34" t="s">
        <v>4258</v>
      </c>
      <c r="F1805" s="34"/>
      <c r="G1805" s="47" t="s">
        <v>64</v>
      </c>
      <c r="H1805" s="48">
        <v>9.8181999999999992</v>
      </c>
      <c r="I1805" s="139">
        <v>0.25</v>
      </c>
      <c r="J1805" s="136">
        <f t="shared" si="57"/>
        <v>7.3636499999999998</v>
      </c>
    </row>
    <row r="1806" spans="1:10" ht="15.75">
      <c r="A1806" s="46">
        <f t="shared" si="58"/>
        <v>1802</v>
      </c>
      <c r="B1806" s="47" t="s">
        <v>204</v>
      </c>
      <c r="C1806" s="34" t="s">
        <v>7614</v>
      </c>
      <c r="D1806" s="34" t="s">
        <v>7615</v>
      </c>
      <c r="E1806" s="34" t="s">
        <v>4258</v>
      </c>
      <c r="F1806" s="34"/>
      <c r="G1806" s="47" t="s">
        <v>64</v>
      </c>
      <c r="H1806" s="48">
        <v>7.2072000000000003</v>
      </c>
      <c r="I1806" s="139">
        <v>0.25</v>
      </c>
      <c r="J1806" s="136">
        <f t="shared" si="57"/>
        <v>5.4054000000000002</v>
      </c>
    </row>
    <row r="1807" spans="1:10" ht="15.75">
      <c r="A1807" s="46">
        <f t="shared" si="58"/>
        <v>1803</v>
      </c>
      <c r="B1807" s="47" t="s">
        <v>204</v>
      </c>
      <c r="C1807" s="34" t="s">
        <v>7616</v>
      </c>
      <c r="D1807" s="34" t="s">
        <v>7617</v>
      </c>
      <c r="E1807" s="34" t="s">
        <v>4258</v>
      </c>
      <c r="F1807" s="34"/>
      <c r="G1807" s="47" t="s">
        <v>64</v>
      </c>
      <c r="H1807" s="48">
        <v>13.7956</v>
      </c>
      <c r="I1807" s="139">
        <v>0.25</v>
      </c>
      <c r="J1807" s="136">
        <f t="shared" si="57"/>
        <v>10.3467</v>
      </c>
    </row>
    <row r="1808" spans="1:10" ht="15.75">
      <c r="A1808" s="46">
        <f t="shared" si="58"/>
        <v>1804</v>
      </c>
      <c r="B1808" s="47" t="s">
        <v>204</v>
      </c>
      <c r="C1808" s="34" t="s">
        <v>7618</v>
      </c>
      <c r="D1808" s="34" t="s">
        <v>7619</v>
      </c>
      <c r="E1808" s="34" t="s">
        <v>4258</v>
      </c>
      <c r="F1808" s="34"/>
      <c r="G1808" s="47" t="s">
        <v>64</v>
      </c>
      <c r="H1808" s="48">
        <v>9.6096000000000004</v>
      </c>
      <c r="I1808" s="139">
        <v>0.25</v>
      </c>
      <c r="J1808" s="136">
        <f t="shared" si="57"/>
        <v>7.2072000000000003</v>
      </c>
    </row>
    <row r="1809" spans="1:10" ht="15.75">
      <c r="A1809" s="46">
        <f t="shared" si="58"/>
        <v>1805</v>
      </c>
      <c r="B1809" s="47" t="s">
        <v>204</v>
      </c>
      <c r="C1809" s="34" t="s">
        <v>7620</v>
      </c>
      <c r="D1809" s="34" t="s">
        <v>7621</v>
      </c>
      <c r="E1809" s="34" t="s">
        <v>4258</v>
      </c>
      <c r="F1809" s="34"/>
      <c r="G1809" s="47" t="s">
        <v>64</v>
      </c>
      <c r="H1809" s="48">
        <v>18.183399999999999</v>
      </c>
      <c r="I1809" s="139">
        <v>0.25</v>
      </c>
      <c r="J1809" s="136">
        <f t="shared" si="57"/>
        <v>13.637549999999999</v>
      </c>
    </row>
    <row r="1810" spans="1:10" ht="15.75">
      <c r="A1810" s="46">
        <f t="shared" si="58"/>
        <v>1806</v>
      </c>
      <c r="B1810" s="47" t="s">
        <v>204</v>
      </c>
      <c r="C1810" s="34" t="s">
        <v>7622</v>
      </c>
      <c r="D1810" s="34" t="s">
        <v>7623</v>
      </c>
      <c r="E1810" s="34" t="s">
        <v>4258</v>
      </c>
      <c r="F1810" s="34"/>
      <c r="G1810" s="47" t="s">
        <v>64</v>
      </c>
      <c r="H1810" s="48">
        <v>14.6203</v>
      </c>
      <c r="I1810" s="139">
        <v>0.25</v>
      </c>
      <c r="J1810" s="136">
        <f t="shared" si="57"/>
        <v>10.965225</v>
      </c>
    </row>
    <row r="1811" spans="1:10" ht="15.75">
      <c r="A1811" s="46">
        <f t="shared" si="58"/>
        <v>1807</v>
      </c>
      <c r="B1811" s="47" t="s">
        <v>204</v>
      </c>
      <c r="C1811" s="34" t="s">
        <v>7624</v>
      </c>
      <c r="D1811" s="34" t="s">
        <v>7625</v>
      </c>
      <c r="E1811" s="34" t="s">
        <v>4258</v>
      </c>
      <c r="F1811" s="34"/>
      <c r="G1811" s="47" t="s">
        <v>64</v>
      </c>
      <c r="H1811" s="48">
        <v>21.9026</v>
      </c>
      <c r="I1811" s="139">
        <v>0.25</v>
      </c>
      <c r="J1811" s="136">
        <f t="shared" si="57"/>
        <v>16.426949999999998</v>
      </c>
    </row>
    <row r="1812" spans="1:10" ht="15.75">
      <c r="A1812" s="46">
        <f t="shared" si="58"/>
        <v>1808</v>
      </c>
      <c r="B1812" s="47" t="s">
        <v>204</v>
      </c>
      <c r="C1812" s="34" t="s">
        <v>7626</v>
      </c>
      <c r="D1812" s="34" t="s">
        <v>7627</v>
      </c>
      <c r="E1812" s="34" t="s">
        <v>4258</v>
      </c>
      <c r="F1812" s="34"/>
      <c r="G1812" s="47" t="s">
        <v>64</v>
      </c>
      <c r="H1812" s="48">
        <v>0.62970000000000004</v>
      </c>
      <c r="I1812" s="139">
        <v>0.25</v>
      </c>
      <c r="J1812" s="136">
        <f t="shared" si="57"/>
        <v>0.472275</v>
      </c>
    </row>
    <row r="1813" spans="1:10" ht="15.75">
      <c r="A1813" s="46">
        <f t="shared" si="58"/>
        <v>1809</v>
      </c>
      <c r="B1813" s="47" t="s">
        <v>204</v>
      </c>
      <c r="C1813" s="34" t="s">
        <v>7628</v>
      </c>
      <c r="D1813" s="34" t="s">
        <v>7629</v>
      </c>
      <c r="E1813" s="34" t="s">
        <v>4258</v>
      </c>
      <c r="F1813" s="34"/>
      <c r="G1813" s="47" t="s">
        <v>64</v>
      </c>
      <c r="H1813" s="48">
        <v>0.47360000000000002</v>
      </c>
      <c r="I1813" s="139">
        <v>0.25</v>
      </c>
      <c r="J1813" s="136">
        <f t="shared" si="57"/>
        <v>0.35520000000000002</v>
      </c>
    </row>
    <row r="1814" spans="1:10" ht="15.75">
      <c r="A1814" s="46">
        <f t="shared" si="58"/>
        <v>1810</v>
      </c>
      <c r="B1814" s="47" t="s">
        <v>204</v>
      </c>
      <c r="C1814" s="34" t="s">
        <v>7630</v>
      </c>
      <c r="D1814" s="34" t="s">
        <v>7631</v>
      </c>
      <c r="E1814" s="34" t="s">
        <v>4258</v>
      </c>
      <c r="F1814" s="34"/>
      <c r="G1814" s="47" t="s">
        <v>64</v>
      </c>
      <c r="H1814" s="48">
        <v>0.65890000000000004</v>
      </c>
      <c r="I1814" s="139">
        <v>0.25</v>
      </c>
      <c r="J1814" s="136">
        <f t="shared" si="57"/>
        <v>0.49417500000000003</v>
      </c>
    </row>
    <row r="1815" spans="1:10" ht="15.75">
      <c r="A1815" s="46">
        <f t="shared" si="58"/>
        <v>1811</v>
      </c>
      <c r="B1815" s="47" t="s">
        <v>204</v>
      </c>
      <c r="C1815" s="34" t="s">
        <v>7632</v>
      </c>
      <c r="D1815" s="34" t="s">
        <v>7633</v>
      </c>
      <c r="E1815" s="34" t="s">
        <v>4258</v>
      </c>
      <c r="F1815" s="34"/>
      <c r="G1815" s="47" t="s">
        <v>64</v>
      </c>
      <c r="H1815" s="48">
        <v>0.47310000000000002</v>
      </c>
      <c r="I1815" s="139">
        <v>0.25</v>
      </c>
      <c r="J1815" s="136">
        <f t="shared" si="57"/>
        <v>0.354825</v>
      </c>
    </row>
    <row r="1816" spans="1:10" ht="15.75">
      <c r="A1816" s="46">
        <f t="shared" si="58"/>
        <v>1812</v>
      </c>
      <c r="B1816" s="47" t="s">
        <v>204</v>
      </c>
      <c r="C1816" s="34" t="s">
        <v>7634</v>
      </c>
      <c r="D1816" s="34" t="s">
        <v>7635</v>
      </c>
      <c r="E1816" s="34" t="s">
        <v>4258</v>
      </c>
      <c r="F1816" s="34"/>
      <c r="G1816" s="47" t="s">
        <v>64</v>
      </c>
      <c r="H1816" s="48">
        <v>0.72250000000000003</v>
      </c>
      <c r="I1816" s="139">
        <v>0.25</v>
      </c>
      <c r="J1816" s="136">
        <f t="shared" si="57"/>
        <v>0.541875</v>
      </c>
    </row>
    <row r="1817" spans="1:10" ht="15.75">
      <c r="A1817" s="46">
        <f t="shared" si="58"/>
        <v>1813</v>
      </c>
      <c r="B1817" s="47" t="s">
        <v>204</v>
      </c>
      <c r="C1817" s="34" t="s">
        <v>7636</v>
      </c>
      <c r="D1817" s="34" t="s">
        <v>7637</v>
      </c>
      <c r="E1817" s="34" t="s">
        <v>4258</v>
      </c>
      <c r="F1817" s="34"/>
      <c r="G1817" s="47" t="s">
        <v>64</v>
      </c>
      <c r="H1817" s="48">
        <v>0.50700000000000001</v>
      </c>
      <c r="I1817" s="139">
        <v>0.25</v>
      </c>
      <c r="J1817" s="136">
        <f t="shared" si="57"/>
        <v>0.38024999999999998</v>
      </c>
    </row>
    <row r="1818" spans="1:10" ht="15.75">
      <c r="A1818" s="46">
        <f t="shared" si="58"/>
        <v>1814</v>
      </c>
      <c r="B1818" s="47" t="s">
        <v>204</v>
      </c>
      <c r="C1818" s="34" t="s">
        <v>7638</v>
      </c>
      <c r="D1818" s="34" t="s">
        <v>7639</v>
      </c>
      <c r="E1818" s="34" t="s">
        <v>4258</v>
      </c>
      <c r="F1818" s="34"/>
      <c r="G1818" s="47" t="s">
        <v>64</v>
      </c>
      <c r="H1818" s="48">
        <v>1.0532999999999999</v>
      </c>
      <c r="I1818" s="139">
        <v>0.25</v>
      </c>
      <c r="J1818" s="136">
        <f t="shared" si="57"/>
        <v>0.78997499999999987</v>
      </c>
    </row>
    <row r="1819" spans="1:10" ht="15.75">
      <c r="A1819" s="46">
        <f t="shared" si="58"/>
        <v>1815</v>
      </c>
      <c r="B1819" s="47" t="s">
        <v>204</v>
      </c>
      <c r="C1819" s="34" t="s">
        <v>7640</v>
      </c>
      <c r="D1819" s="34" t="s">
        <v>7641</v>
      </c>
      <c r="E1819" s="34" t="s">
        <v>4258</v>
      </c>
      <c r="F1819" s="34"/>
      <c r="G1819" s="47" t="s">
        <v>64</v>
      </c>
      <c r="H1819" s="48">
        <v>0.62809999999999999</v>
      </c>
      <c r="I1819" s="139">
        <v>0.25</v>
      </c>
      <c r="J1819" s="136">
        <f t="shared" si="57"/>
        <v>0.47107500000000002</v>
      </c>
    </row>
    <row r="1820" spans="1:10" ht="15.75">
      <c r="A1820" s="46">
        <f t="shared" si="58"/>
        <v>1816</v>
      </c>
      <c r="B1820" s="47" t="s">
        <v>204</v>
      </c>
      <c r="C1820" s="34" t="s">
        <v>7642</v>
      </c>
      <c r="D1820" s="34" t="s">
        <v>7643</v>
      </c>
      <c r="E1820" s="34" t="s">
        <v>4258</v>
      </c>
      <c r="F1820" s="34"/>
      <c r="G1820" s="47" t="s">
        <v>64</v>
      </c>
      <c r="H1820" s="48">
        <v>0.90459999999999996</v>
      </c>
      <c r="I1820" s="139">
        <v>0.25</v>
      </c>
      <c r="J1820" s="136">
        <f t="shared" si="57"/>
        <v>0.67845</v>
      </c>
    </row>
    <row r="1821" spans="1:10" ht="15.75">
      <c r="A1821" s="46">
        <f t="shared" si="58"/>
        <v>1817</v>
      </c>
      <c r="B1821" s="47" t="s">
        <v>204</v>
      </c>
      <c r="C1821" s="34" t="s">
        <v>7644</v>
      </c>
      <c r="D1821" s="34" t="s">
        <v>7645</v>
      </c>
      <c r="E1821" s="34" t="s">
        <v>4258</v>
      </c>
      <c r="F1821" s="34"/>
      <c r="G1821" s="47" t="s">
        <v>64</v>
      </c>
      <c r="H1821" s="48">
        <v>0.49180000000000001</v>
      </c>
      <c r="I1821" s="139">
        <v>0.25</v>
      </c>
      <c r="J1821" s="136">
        <f t="shared" si="57"/>
        <v>0.36885000000000001</v>
      </c>
    </row>
    <row r="1822" spans="1:10" ht="15.75">
      <c r="A1822" s="46">
        <f t="shared" si="58"/>
        <v>1818</v>
      </c>
      <c r="B1822" s="47" t="s">
        <v>204</v>
      </c>
      <c r="C1822" s="34" t="s">
        <v>7646</v>
      </c>
      <c r="D1822" s="34" t="s">
        <v>7647</v>
      </c>
      <c r="E1822" s="34" t="s">
        <v>4258</v>
      </c>
      <c r="F1822" s="34"/>
      <c r="G1822" s="47" t="s">
        <v>64</v>
      </c>
      <c r="H1822" s="48">
        <v>0.78410000000000002</v>
      </c>
      <c r="I1822" s="139">
        <v>0.25</v>
      </c>
      <c r="J1822" s="136">
        <f t="shared" si="57"/>
        <v>0.58807500000000001</v>
      </c>
    </row>
    <row r="1823" spans="1:10" ht="15.75">
      <c r="A1823" s="46">
        <f t="shared" si="58"/>
        <v>1819</v>
      </c>
      <c r="B1823" s="47" t="s">
        <v>204</v>
      </c>
      <c r="C1823" s="34" t="s">
        <v>7648</v>
      </c>
      <c r="D1823" s="34" t="s">
        <v>7649</v>
      </c>
      <c r="E1823" s="34" t="s">
        <v>4258</v>
      </c>
      <c r="F1823" s="34"/>
      <c r="G1823" s="47" t="s">
        <v>64</v>
      </c>
      <c r="H1823" s="48">
        <v>0.60240000000000005</v>
      </c>
      <c r="I1823" s="139">
        <v>0.25</v>
      </c>
      <c r="J1823" s="136">
        <f t="shared" si="57"/>
        <v>0.45180000000000003</v>
      </c>
    </row>
    <row r="1824" spans="1:10" ht="15.75">
      <c r="A1824" s="46">
        <f t="shared" si="58"/>
        <v>1820</v>
      </c>
      <c r="B1824" s="47" t="s">
        <v>204</v>
      </c>
      <c r="C1824" s="34" t="s">
        <v>7650</v>
      </c>
      <c r="D1824" s="34" t="s">
        <v>7651</v>
      </c>
      <c r="E1824" s="34" t="s">
        <v>4258</v>
      </c>
      <c r="F1824" s="34"/>
      <c r="G1824" s="47" t="s">
        <v>64</v>
      </c>
      <c r="H1824" s="48">
        <v>1.1144000000000001</v>
      </c>
      <c r="I1824" s="139">
        <v>0.25</v>
      </c>
      <c r="J1824" s="136">
        <f t="shared" si="57"/>
        <v>0.8358000000000001</v>
      </c>
    </row>
    <row r="1825" spans="1:10" ht="15.75">
      <c r="A1825" s="46">
        <f t="shared" si="58"/>
        <v>1821</v>
      </c>
      <c r="B1825" s="47" t="s">
        <v>204</v>
      </c>
      <c r="C1825" s="34" t="s">
        <v>7652</v>
      </c>
      <c r="D1825" s="34" t="s">
        <v>7653</v>
      </c>
      <c r="E1825" s="34" t="s">
        <v>4258</v>
      </c>
      <c r="F1825" s="34"/>
      <c r="G1825" s="47" t="s">
        <v>64</v>
      </c>
      <c r="H1825" s="48">
        <v>1.0537000000000001</v>
      </c>
      <c r="I1825" s="139">
        <v>0.25</v>
      </c>
      <c r="J1825" s="136">
        <f t="shared" si="57"/>
        <v>0.79027500000000006</v>
      </c>
    </row>
    <row r="1826" spans="1:10" ht="15.75">
      <c r="A1826" s="46">
        <f t="shared" si="58"/>
        <v>1822</v>
      </c>
      <c r="B1826" s="47" t="s">
        <v>204</v>
      </c>
      <c r="C1826" s="34" t="s">
        <v>7654</v>
      </c>
      <c r="D1826" s="34" t="s">
        <v>7655</v>
      </c>
      <c r="E1826" s="34" t="s">
        <v>4258</v>
      </c>
      <c r="F1826" s="34"/>
      <c r="G1826" s="47" t="s">
        <v>64</v>
      </c>
      <c r="H1826" s="48">
        <v>0.72599999999999998</v>
      </c>
      <c r="I1826" s="139">
        <v>0.25</v>
      </c>
      <c r="J1826" s="136">
        <f t="shared" si="57"/>
        <v>0.54449999999999998</v>
      </c>
    </row>
    <row r="1827" spans="1:10" ht="15.75">
      <c r="A1827" s="46">
        <f t="shared" si="58"/>
        <v>1823</v>
      </c>
      <c r="B1827" s="47" t="s">
        <v>204</v>
      </c>
      <c r="C1827" s="34" t="s">
        <v>7656</v>
      </c>
      <c r="D1827" s="34" t="s">
        <v>7657</v>
      </c>
      <c r="E1827" s="34" t="s">
        <v>4258</v>
      </c>
      <c r="F1827" s="34"/>
      <c r="G1827" s="47" t="s">
        <v>64</v>
      </c>
      <c r="H1827" s="48">
        <v>1.153</v>
      </c>
      <c r="I1827" s="139">
        <v>0.25</v>
      </c>
      <c r="J1827" s="136">
        <f t="shared" si="57"/>
        <v>0.86475000000000002</v>
      </c>
    </row>
    <row r="1828" spans="1:10" ht="15.75">
      <c r="A1828" s="46">
        <f t="shared" si="58"/>
        <v>1824</v>
      </c>
      <c r="B1828" s="47" t="s">
        <v>204</v>
      </c>
      <c r="C1828" s="34" t="s">
        <v>7658</v>
      </c>
      <c r="D1828" s="34" t="s">
        <v>7659</v>
      </c>
      <c r="E1828" s="34" t="s">
        <v>4258</v>
      </c>
      <c r="F1828" s="34"/>
      <c r="G1828" s="47" t="s">
        <v>64</v>
      </c>
      <c r="H1828" s="48">
        <v>0.84989999999999999</v>
      </c>
      <c r="I1828" s="139">
        <v>0.25</v>
      </c>
      <c r="J1828" s="136">
        <f t="shared" si="57"/>
        <v>0.63742500000000002</v>
      </c>
    </row>
    <row r="1829" spans="1:10" ht="15.75">
      <c r="A1829" s="46">
        <f t="shared" si="58"/>
        <v>1825</v>
      </c>
      <c r="B1829" s="47" t="s">
        <v>204</v>
      </c>
      <c r="C1829" s="34" t="s">
        <v>7660</v>
      </c>
      <c r="D1829" s="34" t="s">
        <v>7661</v>
      </c>
      <c r="E1829" s="34" t="s">
        <v>4258</v>
      </c>
      <c r="F1829" s="34"/>
      <c r="G1829" s="47" t="s">
        <v>64</v>
      </c>
      <c r="H1829" s="48">
        <v>1.4522999999999999</v>
      </c>
      <c r="I1829" s="139">
        <v>0.25</v>
      </c>
      <c r="J1829" s="136">
        <f t="shared" si="57"/>
        <v>1.0892249999999999</v>
      </c>
    </row>
    <row r="1830" spans="1:10" ht="15.75">
      <c r="A1830" s="46">
        <f t="shared" si="58"/>
        <v>1826</v>
      </c>
      <c r="B1830" s="47" t="s">
        <v>204</v>
      </c>
      <c r="C1830" s="34" t="s">
        <v>7662</v>
      </c>
      <c r="D1830" s="34" t="s">
        <v>7663</v>
      </c>
      <c r="E1830" s="34" t="s">
        <v>4258</v>
      </c>
      <c r="F1830" s="34"/>
      <c r="G1830" s="47" t="s">
        <v>64</v>
      </c>
      <c r="H1830" s="48">
        <v>1.0382</v>
      </c>
      <c r="I1830" s="139">
        <v>0.25</v>
      </c>
      <c r="J1830" s="136">
        <f t="shared" si="57"/>
        <v>0.77865000000000006</v>
      </c>
    </row>
    <row r="1831" spans="1:10" ht="15.75">
      <c r="A1831" s="46">
        <f t="shared" si="58"/>
        <v>1827</v>
      </c>
      <c r="B1831" s="47" t="s">
        <v>204</v>
      </c>
      <c r="C1831" s="34" t="s">
        <v>7664</v>
      </c>
      <c r="D1831" s="34" t="s">
        <v>7665</v>
      </c>
      <c r="E1831" s="34" t="s">
        <v>4258</v>
      </c>
      <c r="F1831" s="34"/>
      <c r="G1831" s="47" t="s">
        <v>64</v>
      </c>
      <c r="H1831" s="48">
        <v>1.6296999999999999</v>
      </c>
      <c r="I1831" s="139">
        <v>0.25</v>
      </c>
      <c r="J1831" s="136">
        <f t="shared" si="57"/>
        <v>1.222275</v>
      </c>
    </row>
    <row r="1832" spans="1:10" ht="15.75">
      <c r="A1832" s="46">
        <f t="shared" si="58"/>
        <v>1828</v>
      </c>
      <c r="B1832" s="47" t="s">
        <v>204</v>
      </c>
      <c r="C1832" s="34" t="s">
        <v>7666</v>
      </c>
      <c r="D1832" s="34" t="s">
        <v>7667</v>
      </c>
      <c r="E1832" s="34" t="s">
        <v>4258</v>
      </c>
      <c r="F1832" s="34"/>
      <c r="G1832" s="47" t="s">
        <v>64</v>
      </c>
      <c r="H1832" s="48">
        <v>1.4191</v>
      </c>
      <c r="I1832" s="139">
        <v>0.25</v>
      </c>
      <c r="J1832" s="136">
        <f t="shared" si="57"/>
        <v>1.064325</v>
      </c>
    </row>
    <row r="1833" spans="1:10" ht="15.75">
      <c r="A1833" s="46">
        <f t="shared" si="58"/>
        <v>1829</v>
      </c>
      <c r="B1833" s="47" t="s">
        <v>204</v>
      </c>
      <c r="C1833" s="34" t="s">
        <v>7668</v>
      </c>
      <c r="D1833" s="34" t="s">
        <v>7669</v>
      </c>
      <c r="E1833" s="34" t="s">
        <v>4258</v>
      </c>
      <c r="F1833" s="34"/>
      <c r="G1833" s="47" t="s">
        <v>64</v>
      </c>
      <c r="H1833" s="48">
        <v>1.9749000000000001</v>
      </c>
      <c r="I1833" s="139">
        <v>0.25</v>
      </c>
      <c r="J1833" s="136">
        <f t="shared" si="57"/>
        <v>1.4811750000000001</v>
      </c>
    </row>
    <row r="1834" spans="1:10" ht="15.75">
      <c r="A1834" s="46">
        <f t="shared" si="58"/>
        <v>1830</v>
      </c>
      <c r="B1834" s="47" t="s">
        <v>204</v>
      </c>
      <c r="C1834" s="34" t="s">
        <v>7670</v>
      </c>
      <c r="D1834" s="34" t="s">
        <v>7671</v>
      </c>
      <c r="E1834" s="34" t="s">
        <v>4258</v>
      </c>
      <c r="F1834" s="34"/>
      <c r="G1834" s="47" t="s">
        <v>64</v>
      </c>
      <c r="H1834" s="48">
        <v>2.4419</v>
      </c>
      <c r="I1834" s="139">
        <v>0.25</v>
      </c>
      <c r="J1834" s="136">
        <f t="shared" si="57"/>
        <v>1.8314249999999999</v>
      </c>
    </row>
    <row r="1835" spans="1:10" ht="15.75">
      <c r="A1835" s="46">
        <f t="shared" si="58"/>
        <v>1831</v>
      </c>
      <c r="B1835" s="47" t="s">
        <v>204</v>
      </c>
      <c r="C1835" s="34" t="s">
        <v>7672</v>
      </c>
      <c r="D1835" s="34" t="s">
        <v>7673</v>
      </c>
      <c r="E1835" s="34" t="s">
        <v>4258</v>
      </c>
      <c r="F1835" s="34"/>
      <c r="G1835" s="47" t="s">
        <v>64</v>
      </c>
      <c r="H1835" s="48">
        <v>3.0547</v>
      </c>
      <c r="I1835" s="139">
        <v>0.25</v>
      </c>
      <c r="J1835" s="136">
        <f t="shared" si="57"/>
        <v>2.2910249999999999</v>
      </c>
    </row>
    <row r="1836" spans="1:10" ht="15.75">
      <c r="A1836" s="46">
        <f t="shared" si="58"/>
        <v>1832</v>
      </c>
      <c r="B1836" s="47" t="s">
        <v>204</v>
      </c>
      <c r="C1836" s="34" t="s">
        <v>7674</v>
      </c>
      <c r="D1836" s="34" t="s">
        <v>7675</v>
      </c>
      <c r="E1836" s="34" t="s">
        <v>4258</v>
      </c>
      <c r="F1836" s="34"/>
      <c r="G1836" s="47" t="s">
        <v>64</v>
      </c>
      <c r="H1836" s="48">
        <v>4.1341000000000001</v>
      </c>
      <c r="I1836" s="139">
        <v>0.25</v>
      </c>
      <c r="J1836" s="136">
        <f t="shared" si="57"/>
        <v>3.1005750000000001</v>
      </c>
    </row>
    <row r="1837" spans="1:10" ht="15.75">
      <c r="A1837" s="46">
        <f t="shared" si="58"/>
        <v>1833</v>
      </c>
      <c r="B1837" s="47" t="s">
        <v>204</v>
      </c>
      <c r="C1837" s="34" t="s">
        <v>7676</v>
      </c>
      <c r="D1837" s="34" t="s">
        <v>7677</v>
      </c>
      <c r="E1837" s="34" t="s">
        <v>4258</v>
      </c>
      <c r="F1837" s="34"/>
      <c r="G1837" s="47" t="s">
        <v>64</v>
      </c>
      <c r="H1837" s="48">
        <v>3.6446999999999998</v>
      </c>
      <c r="I1837" s="139">
        <v>0.25</v>
      </c>
      <c r="J1837" s="136">
        <f t="shared" si="57"/>
        <v>2.7335249999999998</v>
      </c>
    </row>
    <row r="1838" spans="1:10" ht="15.75">
      <c r="A1838" s="46">
        <f t="shared" si="58"/>
        <v>1834</v>
      </c>
      <c r="B1838" s="47" t="s">
        <v>204</v>
      </c>
      <c r="C1838" s="34" t="s">
        <v>7678</v>
      </c>
      <c r="D1838" s="34" t="s">
        <v>7679</v>
      </c>
      <c r="E1838" s="34" t="s">
        <v>4258</v>
      </c>
      <c r="F1838" s="34"/>
      <c r="G1838" s="47" t="s">
        <v>64</v>
      </c>
      <c r="H1838" s="48">
        <v>0.6573</v>
      </c>
      <c r="I1838" s="139">
        <v>0.25</v>
      </c>
      <c r="J1838" s="136">
        <f t="shared" si="57"/>
        <v>0.492975</v>
      </c>
    </row>
    <row r="1839" spans="1:10" ht="15.75">
      <c r="A1839" s="46">
        <f t="shared" si="58"/>
        <v>1835</v>
      </c>
      <c r="B1839" s="47" t="s">
        <v>204</v>
      </c>
      <c r="C1839" s="34" t="s">
        <v>7680</v>
      </c>
      <c r="D1839" s="34" t="s">
        <v>7681</v>
      </c>
      <c r="E1839" s="34" t="s">
        <v>4258</v>
      </c>
      <c r="F1839" s="34"/>
      <c r="G1839" s="47" t="s">
        <v>64</v>
      </c>
      <c r="H1839" s="48">
        <v>0.80379999999999996</v>
      </c>
      <c r="I1839" s="139">
        <v>0.25</v>
      </c>
      <c r="J1839" s="136">
        <f t="shared" si="57"/>
        <v>0.60285</v>
      </c>
    </row>
    <row r="1840" spans="1:10" ht="15.75">
      <c r="A1840" s="46">
        <f t="shared" si="58"/>
        <v>1836</v>
      </c>
      <c r="B1840" s="47" t="s">
        <v>204</v>
      </c>
      <c r="C1840" s="34" t="s">
        <v>7682</v>
      </c>
      <c r="D1840" s="34" t="s">
        <v>7683</v>
      </c>
      <c r="E1840" s="34" t="s">
        <v>4258</v>
      </c>
      <c r="F1840" s="34"/>
      <c r="G1840" s="47" t="s">
        <v>64</v>
      </c>
      <c r="H1840" s="48">
        <v>0.36859999999999998</v>
      </c>
      <c r="I1840" s="139">
        <v>0.25</v>
      </c>
      <c r="J1840" s="136">
        <f t="shared" si="57"/>
        <v>0.27644999999999997</v>
      </c>
    </row>
    <row r="1841" spans="1:10" ht="15.75">
      <c r="A1841" s="46">
        <f t="shared" si="58"/>
        <v>1837</v>
      </c>
      <c r="B1841" s="47" t="s">
        <v>204</v>
      </c>
      <c r="C1841" s="34" t="s">
        <v>7684</v>
      </c>
      <c r="D1841" s="34" t="s">
        <v>7685</v>
      </c>
      <c r="E1841" s="34" t="s">
        <v>4258</v>
      </c>
      <c r="F1841" s="34"/>
      <c r="G1841" s="47" t="s">
        <v>64</v>
      </c>
      <c r="H1841" s="48">
        <v>0.6573</v>
      </c>
      <c r="I1841" s="139">
        <v>0.25</v>
      </c>
      <c r="J1841" s="136">
        <f t="shared" si="57"/>
        <v>0.492975</v>
      </c>
    </row>
    <row r="1842" spans="1:10" ht="15.75">
      <c r="A1842" s="46">
        <f t="shared" si="58"/>
        <v>1838</v>
      </c>
      <c r="B1842" s="47" t="s">
        <v>204</v>
      </c>
      <c r="C1842" s="34" t="s">
        <v>7686</v>
      </c>
      <c r="D1842" s="34" t="s">
        <v>7687</v>
      </c>
      <c r="E1842" s="34" t="s">
        <v>4258</v>
      </c>
      <c r="F1842" s="34"/>
      <c r="G1842" s="47" t="s">
        <v>64</v>
      </c>
      <c r="H1842" s="48">
        <v>0.65149999999999997</v>
      </c>
      <c r="I1842" s="139">
        <v>0.25</v>
      </c>
      <c r="J1842" s="136">
        <f t="shared" si="57"/>
        <v>0.48862499999999998</v>
      </c>
    </row>
    <row r="1843" spans="1:10" ht="15.75">
      <c r="A1843" s="46">
        <f t="shared" si="58"/>
        <v>1839</v>
      </c>
      <c r="B1843" s="47" t="s">
        <v>204</v>
      </c>
      <c r="C1843" s="34" t="s">
        <v>7688</v>
      </c>
      <c r="D1843" s="34" t="s">
        <v>7689</v>
      </c>
      <c r="E1843" s="34" t="s">
        <v>4258</v>
      </c>
      <c r="F1843" s="34"/>
      <c r="G1843" s="47" t="s">
        <v>64</v>
      </c>
      <c r="H1843" s="48">
        <v>0.59230000000000005</v>
      </c>
      <c r="I1843" s="139">
        <v>0.25</v>
      </c>
      <c r="J1843" s="136">
        <f t="shared" si="57"/>
        <v>0.44422500000000004</v>
      </c>
    </row>
    <row r="1844" spans="1:10" ht="15.75">
      <c r="A1844" s="46">
        <f t="shared" si="58"/>
        <v>1840</v>
      </c>
      <c r="B1844" s="47" t="s">
        <v>204</v>
      </c>
      <c r="C1844" s="34" t="s">
        <v>7690</v>
      </c>
      <c r="D1844" s="34" t="s">
        <v>7691</v>
      </c>
      <c r="E1844" s="34" t="s">
        <v>4258</v>
      </c>
      <c r="F1844" s="34"/>
      <c r="G1844" s="47" t="s">
        <v>64</v>
      </c>
      <c r="H1844" s="48">
        <v>0.65149999999999997</v>
      </c>
      <c r="I1844" s="139">
        <v>0.25</v>
      </c>
      <c r="J1844" s="136">
        <f t="shared" si="57"/>
        <v>0.48862499999999998</v>
      </c>
    </row>
    <row r="1845" spans="1:10" ht="15.75">
      <c r="A1845" s="46">
        <f t="shared" si="58"/>
        <v>1841</v>
      </c>
      <c r="B1845" s="47" t="s">
        <v>204</v>
      </c>
      <c r="C1845" s="34" t="s">
        <v>7692</v>
      </c>
      <c r="D1845" s="34" t="s">
        <v>7693</v>
      </c>
      <c r="E1845" s="34" t="s">
        <v>4258</v>
      </c>
      <c r="F1845" s="34"/>
      <c r="G1845" s="47" t="s">
        <v>64</v>
      </c>
      <c r="H1845" s="48">
        <v>0.44230000000000003</v>
      </c>
      <c r="I1845" s="139">
        <v>0.25</v>
      </c>
      <c r="J1845" s="136">
        <f t="shared" si="57"/>
        <v>0.33172500000000005</v>
      </c>
    </row>
    <row r="1846" spans="1:10" ht="15.75">
      <c r="A1846" s="46">
        <f t="shared" si="58"/>
        <v>1842</v>
      </c>
      <c r="B1846" s="47" t="s">
        <v>204</v>
      </c>
      <c r="C1846" s="34" t="s">
        <v>7694</v>
      </c>
      <c r="D1846" s="34" t="s">
        <v>7695</v>
      </c>
      <c r="E1846" s="34" t="s">
        <v>4258</v>
      </c>
      <c r="F1846" s="34"/>
      <c r="G1846" s="47" t="s">
        <v>64</v>
      </c>
      <c r="H1846" s="48">
        <v>0.76870000000000005</v>
      </c>
      <c r="I1846" s="139">
        <v>0.25</v>
      </c>
      <c r="J1846" s="136">
        <f t="shared" si="57"/>
        <v>0.57652500000000007</v>
      </c>
    </row>
    <row r="1847" spans="1:10" ht="15.75">
      <c r="A1847" s="46">
        <f t="shared" si="58"/>
        <v>1843</v>
      </c>
      <c r="B1847" s="47" t="s">
        <v>204</v>
      </c>
      <c r="C1847" s="34" t="s">
        <v>7696</v>
      </c>
      <c r="D1847" s="34" t="s">
        <v>7697</v>
      </c>
      <c r="E1847" s="34" t="s">
        <v>4258</v>
      </c>
      <c r="F1847" s="34"/>
      <c r="G1847" s="47" t="s">
        <v>64</v>
      </c>
      <c r="H1847" s="48">
        <v>0.76870000000000005</v>
      </c>
      <c r="I1847" s="139">
        <v>0.25</v>
      </c>
      <c r="J1847" s="136">
        <f t="shared" si="57"/>
        <v>0.57652500000000007</v>
      </c>
    </row>
    <row r="1848" spans="1:10" ht="15.75">
      <c r="A1848" s="46">
        <f t="shared" si="58"/>
        <v>1844</v>
      </c>
      <c r="B1848" s="47" t="s">
        <v>204</v>
      </c>
      <c r="C1848" s="34" t="s">
        <v>7698</v>
      </c>
      <c r="D1848" s="34" t="s">
        <v>7699</v>
      </c>
      <c r="E1848" s="34" t="s">
        <v>4258</v>
      </c>
      <c r="F1848" s="34"/>
      <c r="G1848" s="47" t="s">
        <v>64</v>
      </c>
      <c r="H1848" s="48">
        <v>0.88570000000000004</v>
      </c>
      <c r="I1848" s="139">
        <v>0.25</v>
      </c>
      <c r="J1848" s="136">
        <f t="shared" ref="J1848:J1911" si="59">H1848*(1-I1848)</f>
        <v>0.66427500000000006</v>
      </c>
    </row>
    <row r="1849" spans="1:10" ht="15.75">
      <c r="A1849" s="46">
        <f t="shared" si="58"/>
        <v>1845</v>
      </c>
      <c r="B1849" s="47" t="s">
        <v>204</v>
      </c>
      <c r="C1849" s="34" t="s">
        <v>7700</v>
      </c>
      <c r="D1849" s="34" t="s">
        <v>7701</v>
      </c>
      <c r="E1849" s="34" t="s">
        <v>4258</v>
      </c>
      <c r="F1849" s="34"/>
      <c r="G1849" s="47" t="s">
        <v>64</v>
      </c>
      <c r="H1849" s="48">
        <v>0.80520000000000003</v>
      </c>
      <c r="I1849" s="139">
        <v>0.25</v>
      </c>
      <c r="J1849" s="136">
        <f t="shared" si="59"/>
        <v>0.60389999999999999</v>
      </c>
    </row>
    <row r="1850" spans="1:10" ht="15.75">
      <c r="A1850" s="46">
        <f t="shared" si="58"/>
        <v>1846</v>
      </c>
      <c r="B1850" s="47" t="s">
        <v>204</v>
      </c>
      <c r="C1850" s="34" t="s">
        <v>7702</v>
      </c>
      <c r="D1850" s="34" t="s">
        <v>7703</v>
      </c>
      <c r="E1850" s="34" t="s">
        <v>4258</v>
      </c>
      <c r="F1850" s="34"/>
      <c r="G1850" s="47" t="s">
        <v>64</v>
      </c>
      <c r="H1850" s="48">
        <v>0.80520000000000003</v>
      </c>
      <c r="I1850" s="139">
        <v>0.25</v>
      </c>
      <c r="J1850" s="136">
        <f t="shared" si="59"/>
        <v>0.60389999999999999</v>
      </c>
    </row>
    <row r="1851" spans="1:10" ht="15.75">
      <c r="A1851" s="46">
        <f t="shared" si="58"/>
        <v>1847</v>
      </c>
      <c r="B1851" s="47" t="s">
        <v>204</v>
      </c>
      <c r="C1851" s="34" t="s">
        <v>7704</v>
      </c>
      <c r="D1851" s="34" t="s">
        <v>7705</v>
      </c>
      <c r="E1851" s="34" t="s">
        <v>4258</v>
      </c>
      <c r="F1851" s="34"/>
      <c r="G1851" s="47" t="s">
        <v>64</v>
      </c>
      <c r="H1851" s="48">
        <v>0.79459999999999997</v>
      </c>
      <c r="I1851" s="139">
        <v>0.25</v>
      </c>
      <c r="J1851" s="136">
        <f t="shared" si="59"/>
        <v>0.59594999999999998</v>
      </c>
    </row>
    <row r="1852" spans="1:10" ht="15.75">
      <c r="A1852" s="46">
        <f t="shared" si="58"/>
        <v>1848</v>
      </c>
      <c r="B1852" s="47" t="s">
        <v>204</v>
      </c>
      <c r="C1852" s="34" t="s">
        <v>7706</v>
      </c>
      <c r="D1852" s="34" t="s">
        <v>7707</v>
      </c>
      <c r="E1852" s="34" t="s">
        <v>4258</v>
      </c>
      <c r="F1852" s="34"/>
      <c r="G1852" s="47" t="s">
        <v>64</v>
      </c>
      <c r="H1852" s="48">
        <v>0.9143</v>
      </c>
      <c r="I1852" s="139">
        <v>0.25</v>
      </c>
      <c r="J1852" s="136">
        <f t="shared" si="59"/>
        <v>0.68572500000000003</v>
      </c>
    </row>
    <row r="1853" spans="1:10" ht="15.75">
      <c r="A1853" s="46">
        <f t="shared" si="58"/>
        <v>1849</v>
      </c>
      <c r="B1853" s="47" t="s">
        <v>204</v>
      </c>
      <c r="C1853" s="34" t="s">
        <v>7708</v>
      </c>
      <c r="D1853" s="34" t="s">
        <v>7709</v>
      </c>
      <c r="E1853" s="34" t="s">
        <v>4258</v>
      </c>
      <c r="F1853" s="34"/>
      <c r="G1853" s="47" t="s">
        <v>64</v>
      </c>
      <c r="H1853" s="48">
        <v>0.9143</v>
      </c>
      <c r="I1853" s="139">
        <v>0.25</v>
      </c>
      <c r="J1853" s="136">
        <f t="shared" si="59"/>
        <v>0.68572500000000003</v>
      </c>
    </row>
    <row r="1854" spans="1:10" ht="15.75">
      <c r="A1854" s="46">
        <f t="shared" si="58"/>
        <v>1850</v>
      </c>
      <c r="B1854" s="47" t="s">
        <v>204</v>
      </c>
      <c r="C1854" s="34" t="s">
        <v>7710</v>
      </c>
      <c r="D1854" s="34" t="s">
        <v>7711</v>
      </c>
      <c r="E1854" s="34" t="s">
        <v>4258</v>
      </c>
      <c r="F1854" s="34"/>
      <c r="G1854" s="47" t="s">
        <v>64</v>
      </c>
      <c r="H1854" s="48">
        <v>0.9758</v>
      </c>
      <c r="I1854" s="139">
        <v>0.25</v>
      </c>
      <c r="J1854" s="136">
        <f t="shared" si="59"/>
        <v>0.73185</v>
      </c>
    </row>
    <row r="1855" spans="1:10" ht="15.75">
      <c r="A1855" s="46">
        <f t="shared" si="58"/>
        <v>1851</v>
      </c>
      <c r="B1855" s="47" t="s">
        <v>204</v>
      </c>
      <c r="C1855" s="34" t="s">
        <v>7712</v>
      </c>
      <c r="D1855" s="34" t="s">
        <v>7713</v>
      </c>
      <c r="E1855" s="34" t="s">
        <v>4258</v>
      </c>
      <c r="F1855" s="34"/>
      <c r="G1855" s="47" t="s">
        <v>64</v>
      </c>
      <c r="H1855" s="48">
        <v>0.8871</v>
      </c>
      <c r="I1855" s="139">
        <v>0.25</v>
      </c>
      <c r="J1855" s="136">
        <f t="shared" si="59"/>
        <v>0.66532499999999994</v>
      </c>
    </row>
    <row r="1856" spans="1:10" ht="15.75">
      <c r="A1856" s="46">
        <f t="shared" si="58"/>
        <v>1852</v>
      </c>
      <c r="B1856" s="47" t="s">
        <v>204</v>
      </c>
      <c r="C1856" s="34" t="s">
        <v>7714</v>
      </c>
      <c r="D1856" s="34" t="s">
        <v>7715</v>
      </c>
      <c r="E1856" s="34" t="s">
        <v>4258</v>
      </c>
      <c r="F1856" s="34"/>
      <c r="G1856" s="47" t="s">
        <v>64</v>
      </c>
      <c r="H1856" s="48">
        <v>0.73709999999999998</v>
      </c>
      <c r="I1856" s="139">
        <v>0.25</v>
      </c>
      <c r="J1856" s="136">
        <f t="shared" si="59"/>
        <v>0.55282500000000001</v>
      </c>
    </row>
    <row r="1857" spans="1:10" ht="15.75">
      <c r="A1857" s="46">
        <f t="shared" si="58"/>
        <v>1853</v>
      </c>
      <c r="B1857" s="47" t="s">
        <v>204</v>
      </c>
      <c r="C1857" s="34" t="s">
        <v>7716</v>
      </c>
      <c r="D1857" s="34" t="s">
        <v>7717</v>
      </c>
      <c r="E1857" s="34" t="s">
        <v>4258</v>
      </c>
      <c r="F1857" s="34"/>
      <c r="G1857" s="47" t="s">
        <v>64</v>
      </c>
      <c r="H1857" s="48">
        <v>1.2311000000000001</v>
      </c>
      <c r="I1857" s="139">
        <v>0.25</v>
      </c>
      <c r="J1857" s="136">
        <f t="shared" si="59"/>
        <v>0.92332500000000006</v>
      </c>
    </row>
    <row r="1858" spans="1:10" ht="15.75">
      <c r="A1858" s="46">
        <f t="shared" si="58"/>
        <v>1854</v>
      </c>
      <c r="B1858" s="47" t="s">
        <v>204</v>
      </c>
      <c r="C1858" s="34" t="s">
        <v>7718</v>
      </c>
      <c r="D1858" s="34" t="s">
        <v>7719</v>
      </c>
      <c r="E1858" s="34" t="s">
        <v>4258</v>
      </c>
      <c r="F1858" s="34"/>
      <c r="G1858" s="47" t="s">
        <v>64</v>
      </c>
      <c r="H1858" s="48">
        <v>1.2311000000000001</v>
      </c>
      <c r="I1858" s="139">
        <v>0.25</v>
      </c>
      <c r="J1858" s="136">
        <f t="shared" si="59"/>
        <v>0.92332500000000006</v>
      </c>
    </row>
    <row r="1859" spans="1:10" ht="15.75">
      <c r="A1859" s="46">
        <f t="shared" si="58"/>
        <v>1855</v>
      </c>
      <c r="B1859" s="47" t="s">
        <v>204</v>
      </c>
      <c r="C1859" s="34" t="s">
        <v>7720</v>
      </c>
      <c r="D1859" s="34" t="s">
        <v>7721</v>
      </c>
      <c r="E1859" s="34" t="s">
        <v>4258</v>
      </c>
      <c r="F1859" s="34"/>
      <c r="G1859" s="47" t="s">
        <v>64</v>
      </c>
      <c r="H1859" s="48">
        <v>1.1259999999999999</v>
      </c>
      <c r="I1859" s="139">
        <v>0.25</v>
      </c>
      <c r="J1859" s="136">
        <f t="shared" si="59"/>
        <v>0.84449999999999992</v>
      </c>
    </row>
    <row r="1860" spans="1:10" ht="15.75">
      <c r="A1860" s="46">
        <f t="shared" si="58"/>
        <v>1856</v>
      </c>
      <c r="B1860" s="47" t="s">
        <v>204</v>
      </c>
      <c r="C1860" s="34" t="s">
        <v>7722</v>
      </c>
      <c r="D1860" s="34" t="s">
        <v>7723</v>
      </c>
      <c r="E1860" s="34" t="s">
        <v>4258</v>
      </c>
      <c r="F1860" s="34"/>
      <c r="G1860" s="47" t="s">
        <v>64</v>
      </c>
      <c r="H1860" s="48">
        <v>1.0236000000000001</v>
      </c>
      <c r="I1860" s="139">
        <v>0.25</v>
      </c>
      <c r="J1860" s="136">
        <f t="shared" si="59"/>
        <v>0.76770000000000005</v>
      </c>
    </row>
    <row r="1861" spans="1:10" ht="15.75">
      <c r="A1861" s="46">
        <f t="shared" si="58"/>
        <v>1857</v>
      </c>
      <c r="B1861" s="47" t="s">
        <v>204</v>
      </c>
      <c r="C1861" s="34" t="s">
        <v>7724</v>
      </c>
      <c r="D1861" s="34" t="s">
        <v>7725</v>
      </c>
      <c r="E1861" s="34" t="s">
        <v>4258</v>
      </c>
      <c r="F1861" s="34"/>
      <c r="G1861" s="47" t="s">
        <v>64</v>
      </c>
      <c r="H1861" s="48">
        <v>0.87360000000000004</v>
      </c>
      <c r="I1861" s="139">
        <v>0.25</v>
      </c>
      <c r="J1861" s="136">
        <f t="shared" si="59"/>
        <v>0.6552</v>
      </c>
    </row>
    <row r="1862" spans="1:10" ht="15.75">
      <c r="A1862" s="46">
        <f t="shared" si="58"/>
        <v>1858</v>
      </c>
      <c r="B1862" s="47" t="s">
        <v>204</v>
      </c>
      <c r="C1862" s="34" t="s">
        <v>7726</v>
      </c>
      <c r="D1862" s="34" t="s">
        <v>7727</v>
      </c>
      <c r="E1862" s="34" t="s">
        <v>4258</v>
      </c>
      <c r="F1862" s="34"/>
      <c r="G1862" s="47" t="s">
        <v>64</v>
      </c>
      <c r="H1862" s="48">
        <v>1.5476000000000001</v>
      </c>
      <c r="I1862" s="139">
        <v>0.25</v>
      </c>
      <c r="J1862" s="136">
        <f t="shared" si="59"/>
        <v>1.1607000000000001</v>
      </c>
    </row>
    <row r="1863" spans="1:10" ht="15.75">
      <c r="A1863" s="46">
        <f t="shared" ref="A1863:A1926" si="60">A1862+1</f>
        <v>1859</v>
      </c>
      <c r="B1863" s="47" t="s">
        <v>204</v>
      </c>
      <c r="C1863" s="34" t="s">
        <v>7728</v>
      </c>
      <c r="D1863" s="34" t="s">
        <v>7729</v>
      </c>
      <c r="E1863" s="34" t="s">
        <v>4258</v>
      </c>
      <c r="F1863" s="34"/>
      <c r="G1863" s="47" t="s">
        <v>64</v>
      </c>
      <c r="H1863" s="48">
        <v>1.4262999999999999</v>
      </c>
      <c r="I1863" s="139">
        <v>0.25</v>
      </c>
      <c r="J1863" s="136">
        <f t="shared" si="59"/>
        <v>1.069725</v>
      </c>
    </row>
    <row r="1864" spans="1:10" ht="15.75">
      <c r="A1864" s="46">
        <f t="shared" si="60"/>
        <v>1860</v>
      </c>
      <c r="B1864" s="47" t="s">
        <v>204</v>
      </c>
      <c r="C1864" s="34" t="s">
        <v>7730</v>
      </c>
      <c r="D1864" s="34" t="s">
        <v>7731</v>
      </c>
      <c r="E1864" s="34" t="s">
        <v>4258</v>
      </c>
      <c r="F1864" s="34"/>
      <c r="G1864" s="47" t="s">
        <v>64</v>
      </c>
      <c r="H1864" s="48">
        <v>1.4262999999999999</v>
      </c>
      <c r="I1864" s="139">
        <v>0.25</v>
      </c>
      <c r="J1864" s="136">
        <f t="shared" si="59"/>
        <v>1.069725</v>
      </c>
    </row>
    <row r="1865" spans="1:10" ht="15.75">
      <c r="A1865" s="46">
        <f t="shared" si="60"/>
        <v>1861</v>
      </c>
      <c r="B1865" s="47" t="s">
        <v>204</v>
      </c>
      <c r="C1865" s="34" t="s">
        <v>7732</v>
      </c>
      <c r="D1865" s="34" t="s">
        <v>7733</v>
      </c>
      <c r="E1865" s="34" t="s">
        <v>4258</v>
      </c>
      <c r="F1865" s="34"/>
      <c r="G1865" s="47" t="s">
        <v>64</v>
      </c>
      <c r="H1865" s="48">
        <v>1.1466000000000001</v>
      </c>
      <c r="I1865" s="139">
        <v>0.25</v>
      </c>
      <c r="J1865" s="136">
        <f t="shared" si="59"/>
        <v>0.85994999999999999</v>
      </c>
    </row>
    <row r="1866" spans="1:10" ht="15.75">
      <c r="A1866" s="46">
        <f t="shared" si="60"/>
        <v>1862</v>
      </c>
      <c r="B1866" s="47" t="s">
        <v>204</v>
      </c>
      <c r="C1866" s="34" t="s">
        <v>7734</v>
      </c>
      <c r="D1866" s="34" t="s">
        <v>7735</v>
      </c>
      <c r="E1866" s="34" t="s">
        <v>4258</v>
      </c>
      <c r="F1866" s="34"/>
      <c r="G1866" s="47" t="s">
        <v>64</v>
      </c>
      <c r="H1866" s="48">
        <v>1.925</v>
      </c>
      <c r="I1866" s="139">
        <v>0.25</v>
      </c>
      <c r="J1866" s="136">
        <f t="shared" si="59"/>
        <v>1.4437500000000001</v>
      </c>
    </row>
    <row r="1867" spans="1:10" ht="15.75">
      <c r="A1867" s="46">
        <f t="shared" si="60"/>
        <v>1863</v>
      </c>
      <c r="B1867" s="47" t="s">
        <v>204</v>
      </c>
      <c r="C1867" s="34" t="s">
        <v>7736</v>
      </c>
      <c r="D1867" s="34" t="s">
        <v>7737</v>
      </c>
      <c r="E1867" s="34" t="s">
        <v>4258</v>
      </c>
      <c r="F1867" s="34"/>
      <c r="G1867" s="47" t="s">
        <v>64</v>
      </c>
      <c r="H1867" s="48">
        <v>1.8467</v>
      </c>
      <c r="I1867" s="139">
        <v>0.25</v>
      </c>
      <c r="J1867" s="136">
        <f t="shared" si="59"/>
        <v>1.385025</v>
      </c>
    </row>
    <row r="1868" spans="1:10" ht="15.75">
      <c r="A1868" s="46">
        <f t="shared" si="60"/>
        <v>1864</v>
      </c>
      <c r="B1868" s="47" t="s">
        <v>204</v>
      </c>
      <c r="C1868" s="34" t="s">
        <v>7738</v>
      </c>
      <c r="D1868" s="34" t="s">
        <v>7739</v>
      </c>
      <c r="E1868" s="34" t="s">
        <v>4258</v>
      </c>
      <c r="F1868" s="34"/>
      <c r="G1868" s="47" t="s">
        <v>64</v>
      </c>
      <c r="H1868" s="48">
        <v>1.5287999999999999</v>
      </c>
      <c r="I1868" s="139">
        <v>0.25</v>
      </c>
      <c r="J1868" s="136">
        <f t="shared" si="59"/>
        <v>1.1465999999999998</v>
      </c>
    </row>
    <row r="1869" spans="1:10" ht="15.75">
      <c r="A1869" s="46">
        <f t="shared" si="60"/>
        <v>1865</v>
      </c>
      <c r="B1869" s="47" t="s">
        <v>204</v>
      </c>
      <c r="C1869" s="34" t="s">
        <v>7740</v>
      </c>
      <c r="D1869" s="34" t="s">
        <v>7741</v>
      </c>
      <c r="E1869" s="34" t="s">
        <v>4258</v>
      </c>
      <c r="F1869" s="34"/>
      <c r="G1869" s="47" t="s">
        <v>64</v>
      </c>
      <c r="H1869" s="48">
        <v>2.4304999999999999</v>
      </c>
      <c r="I1869" s="139">
        <v>0.25</v>
      </c>
      <c r="J1869" s="136">
        <f t="shared" si="59"/>
        <v>1.8228749999999998</v>
      </c>
    </row>
    <row r="1870" spans="1:10" ht="15.75">
      <c r="A1870" s="46">
        <f t="shared" si="60"/>
        <v>1866</v>
      </c>
      <c r="B1870" s="47" t="s">
        <v>204</v>
      </c>
      <c r="C1870" s="34" t="s">
        <v>7742</v>
      </c>
      <c r="D1870" s="34" t="s">
        <v>7743</v>
      </c>
      <c r="E1870" s="34" t="s">
        <v>4258</v>
      </c>
      <c r="F1870" s="34"/>
      <c r="G1870" s="47" t="s">
        <v>64</v>
      </c>
      <c r="H1870" s="48">
        <v>2.7235999999999998</v>
      </c>
      <c r="I1870" s="139">
        <v>0.25</v>
      </c>
      <c r="J1870" s="136">
        <f t="shared" si="59"/>
        <v>2.0427</v>
      </c>
    </row>
    <row r="1871" spans="1:10" ht="15.75">
      <c r="A1871" s="46">
        <f t="shared" si="60"/>
        <v>1867</v>
      </c>
      <c r="B1871" s="47" t="s">
        <v>204</v>
      </c>
      <c r="C1871" s="34" t="s">
        <v>7744</v>
      </c>
      <c r="D1871" s="34" t="s">
        <v>7745</v>
      </c>
      <c r="E1871" s="34" t="s">
        <v>4258</v>
      </c>
      <c r="F1871" s="34"/>
      <c r="G1871" s="47" t="s">
        <v>64</v>
      </c>
      <c r="H1871" s="48">
        <v>3.3077000000000001</v>
      </c>
      <c r="I1871" s="139">
        <v>0.25</v>
      </c>
      <c r="J1871" s="136">
        <f t="shared" si="59"/>
        <v>2.480775</v>
      </c>
    </row>
    <row r="1872" spans="1:10" ht="15.75">
      <c r="A1872" s="46">
        <f t="shared" si="60"/>
        <v>1868</v>
      </c>
      <c r="B1872" s="47" t="s">
        <v>204</v>
      </c>
      <c r="C1872" s="34" t="s">
        <v>7746</v>
      </c>
      <c r="D1872" s="34" t="s">
        <v>7747</v>
      </c>
      <c r="E1872" s="34" t="s">
        <v>4258</v>
      </c>
      <c r="F1872" s="34"/>
      <c r="G1872" s="47" t="s">
        <v>64</v>
      </c>
      <c r="H1872" s="48">
        <v>1.9448000000000001</v>
      </c>
      <c r="I1872" s="139">
        <v>0.25</v>
      </c>
      <c r="J1872" s="136">
        <f t="shared" si="59"/>
        <v>1.4586000000000001</v>
      </c>
    </row>
    <row r="1873" spans="1:10" ht="15.75">
      <c r="A1873" s="46">
        <f t="shared" si="60"/>
        <v>1869</v>
      </c>
      <c r="B1873" s="47" t="s">
        <v>204</v>
      </c>
      <c r="C1873" s="34" t="s">
        <v>7748</v>
      </c>
      <c r="D1873" s="34" t="s">
        <v>7747</v>
      </c>
      <c r="E1873" s="34" t="s">
        <v>4258</v>
      </c>
      <c r="F1873" s="34"/>
      <c r="G1873" s="47" t="s">
        <v>64</v>
      </c>
      <c r="H1873" s="48">
        <v>1.9441999999999999</v>
      </c>
      <c r="I1873" s="139">
        <v>0.25</v>
      </c>
      <c r="J1873" s="136">
        <f t="shared" si="59"/>
        <v>1.4581499999999998</v>
      </c>
    </row>
    <row r="1874" spans="1:10" ht="15.75">
      <c r="A1874" s="46">
        <f t="shared" si="60"/>
        <v>1870</v>
      </c>
      <c r="B1874" s="47" t="s">
        <v>204</v>
      </c>
      <c r="C1874" s="34" t="s">
        <v>7749</v>
      </c>
      <c r="D1874" s="34" t="s">
        <v>7750</v>
      </c>
      <c r="E1874" s="34" t="s">
        <v>4258</v>
      </c>
      <c r="F1874" s="34"/>
      <c r="G1874" s="47" t="s">
        <v>64</v>
      </c>
      <c r="H1874" s="48">
        <v>0.67649999999999999</v>
      </c>
      <c r="I1874" s="139">
        <v>0.25</v>
      </c>
      <c r="J1874" s="136">
        <f t="shared" si="59"/>
        <v>0.50737500000000002</v>
      </c>
    </row>
    <row r="1875" spans="1:10" ht="15.75">
      <c r="A1875" s="46">
        <f t="shared" si="60"/>
        <v>1871</v>
      </c>
      <c r="B1875" s="47" t="s">
        <v>204</v>
      </c>
      <c r="C1875" s="34" t="s">
        <v>7751</v>
      </c>
      <c r="D1875" s="34" t="s">
        <v>7750</v>
      </c>
      <c r="E1875" s="34" t="s">
        <v>4258</v>
      </c>
      <c r="F1875" s="34"/>
      <c r="G1875" s="47" t="s">
        <v>64</v>
      </c>
      <c r="H1875" s="48">
        <v>0.67649999999999999</v>
      </c>
      <c r="I1875" s="139">
        <v>0.25</v>
      </c>
      <c r="J1875" s="136">
        <f t="shared" si="59"/>
        <v>0.50737500000000002</v>
      </c>
    </row>
    <row r="1876" spans="1:10" ht="15.75">
      <c r="A1876" s="46">
        <f t="shared" si="60"/>
        <v>1872</v>
      </c>
      <c r="B1876" s="47" t="s">
        <v>204</v>
      </c>
      <c r="C1876" s="34" t="s">
        <v>7752</v>
      </c>
      <c r="D1876" s="34" t="s">
        <v>7750</v>
      </c>
      <c r="E1876" s="34" t="s">
        <v>4258</v>
      </c>
      <c r="F1876" s="34"/>
      <c r="G1876" s="47" t="s">
        <v>64</v>
      </c>
      <c r="H1876" s="48">
        <v>0.67649999999999999</v>
      </c>
      <c r="I1876" s="139">
        <v>0.25</v>
      </c>
      <c r="J1876" s="136">
        <f t="shared" si="59"/>
        <v>0.50737500000000002</v>
      </c>
    </row>
    <row r="1877" spans="1:10" ht="15.75">
      <c r="A1877" s="46">
        <f t="shared" si="60"/>
        <v>1873</v>
      </c>
      <c r="B1877" s="47" t="s">
        <v>204</v>
      </c>
      <c r="C1877" s="34" t="s">
        <v>7753</v>
      </c>
      <c r="D1877" s="34" t="s">
        <v>7754</v>
      </c>
      <c r="E1877" s="34" t="s">
        <v>4258</v>
      </c>
      <c r="F1877" s="34"/>
      <c r="G1877" s="47" t="s">
        <v>64</v>
      </c>
      <c r="H1877" s="48">
        <v>0.67649999999999999</v>
      </c>
      <c r="I1877" s="139">
        <v>0.25</v>
      </c>
      <c r="J1877" s="136">
        <f t="shared" si="59"/>
        <v>0.50737500000000002</v>
      </c>
    </row>
    <row r="1878" spans="1:10" ht="15.75">
      <c r="A1878" s="46">
        <f t="shared" si="60"/>
        <v>1874</v>
      </c>
      <c r="B1878" s="47" t="s">
        <v>204</v>
      </c>
      <c r="C1878" s="34" t="s">
        <v>7755</v>
      </c>
      <c r="D1878" s="34" t="s">
        <v>7756</v>
      </c>
      <c r="E1878" s="34" t="s">
        <v>4258</v>
      </c>
      <c r="F1878" s="34"/>
      <c r="G1878" s="47" t="s">
        <v>64</v>
      </c>
      <c r="H1878" s="48">
        <v>0.67649999999999999</v>
      </c>
      <c r="I1878" s="139">
        <v>0.25</v>
      </c>
      <c r="J1878" s="136">
        <f t="shared" si="59"/>
        <v>0.50737500000000002</v>
      </c>
    </row>
    <row r="1879" spans="1:10" ht="15.75">
      <c r="A1879" s="46">
        <f t="shared" si="60"/>
        <v>1875</v>
      </c>
      <c r="B1879" s="47" t="s">
        <v>204</v>
      </c>
      <c r="C1879" s="34" t="s">
        <v>7757</v>
      </c>
      <c r="D1879" s="34" t="s">
        <v>7758</v>
      </c>
      <c r="E1879" s="34" t="s">
        <v>4258</v>
      </c>
      <c r="F1879" s="34"/>
      <c r="G1879" s="47" t="s">
        <v>64</v>
      </c>
      <c r="H1879" s="48">
        <v>0.67649999999999999</v>
      </c>
      <c r="I1879" s="139">
        <v>0.25</v>
      </c>
      <c r="J1879" s="136">
        <f t="shared" si="59"/>
        <v>0.50737500000000002</v>
      </c>
    </row>
    <row r="1880" spans="1:10" ht="15.75">
      <c r="A1880" s="46">
        <f t="shared" si="60"/>
        <v>1876</v>
      </c>
      <c r="B1880" s="47" t="s">
        <v>204</v>
      </c>
      <c r="C1880" s="34" t="s">
        <v>7759</v>
      </c>
      <c r="D1880" s="34" t="s">
        <v>7758</v>
      </c>
      <c r="E1880" s="34" t="s">
        <v>4258</v>
      </c>
      <c r="F1880" s="34"/>
      <c r="G1880" s="47" t="s">
        <v>64</v>
      </c>
      <c r="H1880" s="48">
        <v>0.67649999999999999</v>
      </c>
      <c r="I1880" s="139">
        <v>0.25</v>
      </c>
      <c r="J1880" s="136">
        <f t="shared" si="59"/>
        <v>0.50737500000000002</v>
      </c>
    </row>
    <row r="1881" spans="1:10" ht="15.75">
      <c r="A1881" s="46">
        <f t="shared" si="60"/>
        <v>1877</v>
      </c>
      <c r="B1881" s="47" t="s">
        <v>204</v>
      </c>
      <c r="C1881" s="34" t="s">
        <v>7760</v>
      </c>
      <c r="D1881" s="34" t="s">
        <v>7758</v>
      </c>
      <c r="E1881" s="34" t="s">
        <v>4258</v>
      </c>
      <c r="F1881" s="34"/>
      <c r="G1881" s="47" t="s">
        <v>64</v>
      </c>
      <c r="H1881" s="48">
        <v>0.67649999999999999</v>
      </c>
      <c r="I1881" s="139">
        <v>0.25</v>
      </c>
      <c r="J1881" s="136">
        <f t="shared" si="59"/>
        <v>0.50737500000000002</v>
      </c>
    </row>
    <row r="1882" spans="1:10" ht="15.75">
      <c r="A1882" s="46">
        <f t="shared" si="60"/>
        <v>1878</v>
      </c>
      <c r="B1882" s="47" t="s">
        <v>204</v>
      </c>
      <c r="C1882" s="34" t="s">
        <v>7761</v>
      </c>
      <c r="D1882" s="34" t="s">
        <v>7762</v>
      </c>
      <c r="E1882" s="34" t="s">
        <v>4258</v>
      </c>
      <c r="F1882" s="34"/>
      <c r="G1882" s="47" t="s">
        <v>64</v>
      </c>
      <c r="H1882" s="48">
        <v>0.67649999999999999</v>
      </c>
      <c r="I1882" s="139">
        <v>0.25</v>
      </c>
      <c r="J1882" s="136">
        <f t="shared" si="59"/>
        <v>0.50737500000000002</v>
      </c>
    </row>
    <row r="1883" spans="1:10" ht="15.75">
      <c r="A1883" s="46">
        <f t="shared" si="60"/>
        <v>1879</v>
      </c>
      <c r="B1883" s="47" t="s">
        <v>204</v>
      </c>
      <c r="C1883" s="34" t="s">
        <v>7763</v>
      </c>
      <c r="D1883" s="34" t="s">
        <v>7764</v>
      </c>
      <c r="E1883" s="34" t="s">
        <v>4258</v>
      </c>
      <c r="F1883" s="34"/>
      <c r="G1883" s="47" t="s">
        <v>64</v>
      </c>
      <c r="H1883" s="48">
        <v>0.67649999999999999</v>
      </c>
      <c r="I1883" s="139">
        <v>0.25</v>
      </c>
      <c r="J1883" s="136">
        <f t="shared" si="59"/>
        <v>0.50737500000000002</v>
      </c>
    </row>
    <row r="1884" spans="1:10" ht="15.75">
      <c r="A1884" s="46">
        <f t="shared" si="60"/>
        <v>1880</v>
      </c>
      <c r="B1884" s="47" t="s">
        <v>204</v>
      </c>
      <c r="C1884" s="34" t="s">
        <v>7765</v>
      </c>
      <c r="D1884" s="34" t="s">
        <v>7766</v>
      </c>
      <c r="E1884" s="34" t="s">
        <v>4258</v>
      </c>
      <c r="F1884" s="34"/>
      <c r="G1884" s="47" t="s">
        <v>64</v>
      </c>
      <c r="H1884" s="48">
        <v>0.67649999999999999</v>
      </c>
      <c r="I1884" s="139">
        <v>0.25</v>
      </c>
      <c r="J1884" s="136">
        <f t="shared" si="59"/>
        <v>0.50737500000000002</v>
      </c>
    </row>
    <row r="1885" spans="1:10" ht="15.75">
      <c r="A1885" s="46">
        <f t="shared" si="60"/>
        <v>1881</v>
      </c>
      <c r="B1885" s="47" t="s">
        <v>204</v>
      </c>
      <c r="C1885" s="34" t="s">
        <v>7767</v>
      </c>
      <c r="D1885" s="34" t="s">
        <v>7766</v>
      </c>
      <c r="E1885" s="34" t="s">
        <v>4258</v>
      </c>
      <c r="F1885" s="34"/>
      <c r="G1885" s="47" t="s">
        <v>64</v>
      </c>
      <c r="H1885" s="48">
        <v>0.67649999999999999</v>
      </c>
      <c r="I1885" s="139">
        <v>0.25</v>
      </c>
      <c r="J1885" s="136">
        <f t="shared" si="59"/>
        <v>0.50737500000000002</v>
      </c>
    </row>
    <row r="1886" spans="1:10" ht="15.75">
      <c r="A1886" s="46">
        <f t="shared" si="60"/>
        <v>1882</v>
      </c>
      <c r="B1886" s="47" t="s">
        <v>204</v>
      </c>
      <c r="C1886" s="34" t="s">
        <v>7768</v>
      </c>
      <c r="D1886" s="34" t="s">
        <v>7766</v>
      </c>
      <c r="E1886" s="34" t="s">
        <v>4258</v>
      </c>
      <c r="F1886" s="34"/>
      <c r="G1886" s="47" t="s">
        <v>64</v>
      </c>
      <c r="H1886" s="48">
        <v>0.67649999999999999</v>
      </c>
      <c r="I1886" s="139">
        <v>0.25</v>
      </c>
      <c r="J1886" s="136">
        <f t="shared" si="59"/>
        <v>0.50737500000000002</v>
      </c>
    </row>
    <row r="1887" spans="1:10" ht="15.75">
      <c r="A1887" s="46">
        <f t="shared" si="60"/>
        <v>1883</v>
      </c>
      <c r="B1887" s="47" t="s">
        <v>204</v>
      </c>
      <c r="C1887" s="34" t="s">
        <v>7769</v>
      </c>
      <c r="D1887" s="34" t="s">
        <v>7770</v>
      </c>
      <c r="E1887" s="34" t="s">
        <v>4258</v>
      </c>
      <c r="F1887" s="34"/>
      <c r="G1887" s="47" t="s">
        <v>64</v>
      </c>
      <c r="H1887" s="48">
        <v>0.67649999999999999</v>
      </c>
      <c r="I1887" s="139">
        <v>0.25</v>
      </c>
      <c r="J1887" s="136">
        <f t="shared" si="59"/>
        <v>0.50737500000000002</v>
      </c>
    </row>
    <row r="1888" spans="1:10" ht="15.75">
      <c r="A1888" s="46">
        <f t="shared" si="60"/>
        <v>1884</v>
      </c>
      <c r="B1888" s="47" t="s">
        <v>204</v>
      </c>
      <c r="C1888" s="34" t="s">
        <v>7771</v>
      </c>
      <c r="D1888" s="34" t="s">
        <v>7772</v>
      </c>
      <c r="E1888" s="34" t="s">
        <v>4258</v>
      </c>
      <c r="F1888" s="34"/>
      <c r="G1888" s="47" t="s">
        <v>64</v>
      </c>
      <c r="H1888" s="48">
        <v>0.67649999999999999</v>
      </c>
      <c r="I1888" s="139">
        <v>0.25</v>
      </c>
      <c r="J1888" s="136">
        <f t="shared" si="59"/>
        <v>0.50737500000000002</v>
      </c>
    </row>
    <row r="1889" spans="1:10" ht="15.75">
      <c r="A1889" s="46">
        <f t="shared" si="60"/>
        <v>1885</v>
      </c>
      <c r="B1889" s="47" t="s">
        <v>204</v>
      </c>
      <c r="C1889" s="34" t="s">
        <v>7773</v>
      </c>
      <c r="D1889" s="34" t="s">
        <v>7774</v>
      </c>
      <c r="E1889" s="34" t="s">
        <v>4258</v>
      </c>
      <c r="F1889" s="34"/>
      <c r="G1889" s="47" t="s">
        <v>64</v>
      </c>
      <c r="H1889" s="48">
        <v>0.67649999999999999</v>
      </c>
      <c r="I1889" s="139">
        <v>0.25</v>
      </c>
      <c r="J1889" s="136">
        <f t="shared" si="59"/>
        <v>0.50737500000000002</v>
      </c>
    </row>
    <row r="1890" spans="1:10" ht="15.75">
      <c r="A1890" s="46">
        <f t="shared" si="60"/>
        <v>1886</v>
      </c>
      <c r="B1890" s="47" t="s">
        <v>204</v>
      </c>
      <c r="C1890" s="34" t="s">
        <v>7775</v>
      </c>
      <c r="D1890" s="34" t="s">
        <v>7776</v>
      </c>
      <c r="E1890" s="34" t="s">
        <v>4258</v>
      </c>
      <c r="F1890" s="34"/>
      <c r="G1890" s="47" t="s">
        <v>64</v>
      </c>
      <c r="H1890" s="48">
        <v>0.67649999999999999</v>
      </c>
      <c r="I1890" s="139">
        <v>0.25</v>
      </c>
      <c r="J1890" s="136">
        <f t="shared" si="59"/>
        <v>0.50737500000000002</v>
      </c>
    </row>
    <row r="1891" spans="1:10" ht="15.75">
      <c r="A1891" s="46">
        <f t="shared" si="60"/>
        <v>1887</v>
      </c>
      <c r="B1891" s="47" t="s">
        <v>204</v>
      </c>
      <c r="C1891" s="34" t="s">
        <v>7777</v>
      </c>
      <c r="D1891" s="34" t="s">
        <v>7778</v>
      </c>
      <c r="E1891" s="34" t="s">
        <v>4258</v>
      </c>
      <c r="F1891" s="34"/>
      <c r="G1891" s="47" t="s">
        <v>64</v>
      </c>
      <c r="H1891" s="48">
        <v>0.67649999999999999</v>
      </c>
      <c r="I1891" s="139">
        <v>0.25</v>
      </c>
      <c r="J1891" s="136">
        <f t="shared" si="59"/>
        <v>0.50737500000000002</v>
      </c>
    </row>
    <row r="1892" spans="1:10" ht="15.75">
      <c r="A1892" s="46">
        <f t="shared" si="60"/>
        <v>1888</v>
      </c>
      <c r="B1892" s="47" t="s">
        <v>204</v>
      </c>
      <c r="C1892" s="34" t="s">
        <v>7779</v>
      </c>
      <c r="D1892" s="34" t="s">
        <v>7780</v>
      </c>
      <c r="E1892" s="34" t="s">
        <v>4258</v>
      </c>
      <c r="F1892" s="34"/>
      <c r="G1892" s="47" t="s">
        <v>64</v>
      </c>
      <c r="H1892" s="48">
        <v>0.67649999999999999</v>
      </c>
      <c r="I1892" s="139">
        <v>0.25</v>
      </c>
      <c r="J1892" s="136">
        <f t="shared" si="59"/>
        <v>0.50737500000000002</v>
      </c>
    </row>
    <row r="1893" spans="1:10" ht="15.75">
      <c r="A1893" s="46">
        <f t="shared" si="60"/>
        <v>1889</v>
      </c>
      <c r="B1893" s="47" t="s">
        <v>204</v>
      </c>
      <c r="C1893" s="34" t="s">
        <v>7781</v>
      </c>
      <c r="D1893" s="34" t="s">
        <v>7780</v>
      </c>
      <c r="E1893" s="34" t="s">
        <v>4258</v>
      </c>
      <c r="F1893" s="34"/>
      <c r="G1893" s="47" t="s">
        <v>64</v>
      </c>
      <c r="H1893" s="48">
        <v>0.67649999999999999</v>
      </c>
      <c r="I1893" s="139">
        <v>0.25</v>
      </c>
      <c r="J1893" s="136">
        <f t="shared" si="59"/>
        <v>0.50737500000000002</v>
      </c>
    </row>
    <row r="1894" spans="1:10" ht="15.75">
      <c r="A1894" s="46">
        <f t="shared" si="60"/>
        <v>1890</v>
      </c>
      <c r="B1894" s="47" t="s">
        <v>204</v>
      </c>
      <c r="C1894" s="34" t="s">
        <v>7782</v>
      </c>
      <c r="D1894" s="34" t="s">
        <v>7780</v>
      </c>
      <c r="E1894" s="34" t="s">
        <v>4258</v>
      </c>
      <c r="F1894" s="34"/>
      <c r="G1894" s="47" t="s">
        <v>64</v>
      </c>
      <c r="H1894" s="48">
        <v>0.67649999999999999</v>
      </c>
      <c r="I1894" s="139">
        <v>0.25</v>
      </c>
      <c r="J1894" s="136">
        <f t="shared" si="59"/>
        <v>0.50737500000000002</v>
      </c>
    </row>
    <row r="1895" spans="1:10" ht="15.75">
      <c r="A1895" s="46">
        <f t="shared" si="60"/>
        <v>1891</v>
      </c>
      <c r="B1895" s="47" t="s">
        <v>204</v>
      </c>
      <c r="C1895" s="34" t="s">
        <v>7783</v>
      </c>
      <c r="D1895" s="34" t="s">
        <v>7784</v>
      </c>
      <c r="E1895" s="34" t="s">
        <v>4258</v>
      </c>
      <c r="F1895" s="34"/>
      <c r="G1895" s="47" t="s">
        <v>64</v>
      </c>
      <c r="H1895" s="48">
        <v>0.67649999999999999</v>
      </c>
      <c r="I1895" s="139">
        <v>0.25</v>
      </c>
      <c r="J1895" s="136">
        <f t="shared" si="59"/>
        <v>0.50737500000000002</v>
      </c>
    </row>
    <row r="1896" spans="1:10" ht="15.75">
      <c r="A1896" s="46">
        <f t="shared" si="60"/>
        <v>1892</v>
      </c>
      <c r="B1896" s="47" t="s">
        <v>204</v>
      </c>
      <c r="C1896" s="34" t="s">
        <v>7785</v>
      </c>
      <c r="D1896" s="34" t="s">
        <v>7786</v>
      </c>
      <c r="E1896" s="34" t="s">
        <v>4258</v>
      </c>
      <c r="F1896" s="34"/>
      <c r="G1896" s="47" t="s">
        <v>64</v>
      </c>
      <c r="H1896" s="48">
        <v>0.67649999999999999</v>
      </c>
      <c r="I1896" s="139">
        <v>0.25</v>
      </c>
      <c r="J1896" s="136">
        <f t="shared" si="59"/>
        <v>0.50737500000000002</v>
      </c>
    </row>
    <row r="1897" spans="1:10" ht="15.75">
      <c r="A1897" s="46">
        <f t="shared" si="60"/>
        <v>1893</v>
      </c>
      <c r="B1897" s="47" t="s">
        <v>204</v>
      </c>
      <c r="C1897" s="34" t="s">
        <v>7787</v>
      </c>
      <c r="D1897" s="34" t="s">
        <v>7788</v>
      </c>
      <c r="E1897" s="34" t="s">
        <v>4258</v>
      </c>
      <c r="F1897" s="34"/>
      <c r="G1897" s="47" t="s">
        <v>64</v>
      </c>
      <c r="H1897" s="48">
        <v>0.67649999999999999</v>
      </c>
      <c r="I1897" s="139">
        <v>0.25</v>
      </c>
      <c r="J1897" s="136">
        <f t="shared" si="59"/>
        <v>0.50737500000000002</v>
      </c>
    </row>
    <row r="1898" spans="1:10" ht="15.75">
      <c r="A1898" s="46">
        <f t="shared" si="60"/>
        <v>1894</v>
      </c>
      <c r="B1898" s="47" t="s">
        <v>204</v>
      </c>
      <c r="C1898" s="34" t="s">
        <v>7789</v>
      </c>
      <c r="D1898" s="34" t="s">
        <v>7790</v>
      </c>
      <c r="E1898" s="34" t="s">
        <v>4258</v>
      </c>
      <c r="F1898" s="34"/>
      <c r="G1898" s="47" t="s">
        <v>64</v>
      </c>
      <c r="H1898" s="48">
        <v>0.67649999999999999</v>
      </c>
      <c r="I1898" s="139">
        <v>0.25</v>
      </c>
      <c r="J1898" s="136">
        <f t="shared" si="59"/>
        <v>0.50737500000000002</v>
      </c>
    </row>
    <row r="1899" spans="1:10" ht="15.75">
      <c r="A1899" s="46">
        <f t="shared" si="60"/>
        <v>1895</v>
      </c>
      <c r="B1899" s="47" t="s">
        <v>204</v>
      </c>
      <c r="C1899" s="34" t="s">
        <v>7791</v>
      </c>
      <c r="D1899" s="34" t="s">
        <v>7792</v>
      </c>
      <c r="E1899" s="34" t="s">
        <v>4258</v>
      </c>
      <c r="F1899" s="34"/>
      <c r="G1899" s="47" t="s">
        <v>64</v>
      </c>
      <c r="H1899" s="48">
        <v>0.67649999999999999</v>
      </c>
      <c r="I1899" s="139">
        <v>0.25</v>
      </c>
      <c r="J1899" s="136">
        <f t="shared" si="59"/>
        <v>0.50737500000000002</v>
      </c>
    </row>
    <row r="1900" spans="1:10" ht="15.75">
      <c r="A1900" s="46">
        <f t="shared" si="60"/>
        <v>1896</v>
      </c>
      <c r="B1900" s="47" t="s">
        <v>204</v>
      </c>
      <c r="C1900" s="34" t="s">
        <v>7793</v>
      </c>
      <c r="D1900" s="34" t="s">
        <v>7794</v>
      </c>
      <c r="E1900" s="34" t="s">
        <v>4258</v>
      </c>
      <c r="F1900" s="34"/>
      <c r="G1900" s="47" t="s">
        <v>64</v>
      </c>
      <c r="H1900" s="48">
        <v>0.34100000000000003</v>
      </c>
      <c r="I1900" s="139">
        <v>0.25</v>
      </c>
      <c r="J1900" s="136">
        <f t="shared" si="59"/>
        <v>0.25575000000000003</v>
      </c>
    </row>
    <row r="1901" spans="1:10" ht="15.75">
      <c r="A1901" s="46">
        <f t="shared" si="60"/>
        <v>1897</v>
      </c>
      <c r="B1901" s="47" t="s">
        <v>204</v>
      </c>
      <c r="C1901" s="34" t="s">
        <v>7795</v>
      </c>
      <c r="D1901" s="34" t="s">
        <v>7794</v>
      </c>
      <c r="E1901" s="34" t="s">
        <v>4258</v>
      </c>
      <c r="F1901" s="34"/>
      <c r="G1901" s="47" t="s">
        <v>64</v>
      </c>
      <c r="H1901" s="48">
        <v>0.34100000000000003</v>
      </c>
      <c r="I1901" s="139">
        <v>0.25</v>
      </c>
      <c r="J1901" s="136">
        <f t="shared" si="59"/>
        <v>0.25575000000000003</v>
      </c>
    </row>
    <row r="1902" spans="1:10" ht="15.75">
      <c r="A1902" s="46">
        <f t="shared" si="60"/>
        <v>1898</v>
      </c>
      <c r="B1902" s="47" t="s">
        <v>204</v>
      </c>
      <c r="C1902" s="34" t="s">
        <v>7796</v>
      </c>
      <c r="D1902" s="34" t="s">
        <v>7794</v>
      </c>
      <c r="E1902" s="34" t="s">
        <v>4258</v>
      </c>
      <c r="F1902" s="34"/>
      <c r="G1902" s="47" t="s">
        <v>64</v>
      </c>
      <c r="H1902" s="48">
        <v>0.34100000000000003</v>
      </c>
      <c r="I1902" s="139">
        <v>0.25</v>
      </c>
      <c r="J1902" s="136">
        <f t="shared" si="59"/>
        <v>0.25575000000000003</v>
      </c>
    </row>
    <row r="1903" spans="1:10" ht="15.75">
      <c r="A1903" s="46">
        <f t="shared" si="60"/>
        <v>1899</v>
      </c>
      <c r="B1903" s="47" t="s">
        <v>204</v>
      </c>
      <c r="C1903" s="34" t="s">
        <v>7797</v>
      </c>
      <c r="D1903" s="34" t="s">
        <v>7798</v>
      </c>
      <c r="E1903" s="34" t="s">
        <v>4258</v>
      </c>
      <c r="F1903" s="34"/>
      <c r="G1903" s="47" t="s">
        <v>64</v>
      </c>
      <c r="H1903" s="48">
        <v>0.34100000000000003</v>
      </c>
      <c r="I1903" s="139">
        <v>0.25</v>
      </c>
      <c r="J1903" s="136">
        <f t="shared" si="59"/>
        <v>0.25575000000000003</v>
      </c>
    </row>
    <row r="1904" spans="1:10" ht="15.75">
      <c r="A1904" s="46">
        <f t="shared" si="60"/>
        <v>1900</v>
      </c>
      <c r="B1904" s="47" t="s">
        <v>204</v>
      </c>
      <c r="C1904" s="34" t="s">
        <v>7799</v>
      </c>
      <c r="D1904" s="34" t="s">
        <v>7800</v>
      </c>
      <c r="E1904" s="34" t="s">
        <v>4258</v>
      </c>
      <c r="F1904" s="34"/>
      <c r="G1904" s="47" t="s">
        <v>64</v>
      </c>
      <c r="H1904" s="48">
        <v>0.34100000000000003</v>
      </c>
      <c r="I1904" s="139">
        <v>0.25</v>
      </c>
      <c r="J1904" s="136">
        <f t="shared" si="59"/>
        <v>0.25575000000000003</v>
      </c>
    </row>
    <row r="1905" spans="1:10" ht="15.75">
      <c r="A1905" s="46">
        <f t="shared" si="60"/>
        <v>1901</v>
      </c>
      <c r="B1905" s="47" t="s">
        <v>204</v>
      </c>
      <c r="C1905" s="34" t="s">
        <v>7801</v>
      </c>
      <c r="D1905" s="34" t="s">
        <v>7802</v>
      </c>
      <c r="E1905" s="34" t="s">
        <v>4258</v>
      </c>
      <c r="F1905" s="34"/>
      <c r="G1905" s="47" t="s">
        <v>64</v>
      </c>
      <c r="H1905" s="48">
        <v>0.34100000000000003</v>
      </c>
      <c r="I1905" s="139">
        <v>0.25</v>
      </c>
      <c r="J1905" s="136">
        <f t="shared" si="59"/>
        <v>0.25575000000000003</v>
      </c>
    </row>
    <row r="1906" spans="1:10" ht="15.75">
      <c r="A1906" s="46">
        <f t="shared" si="60"/>
        <v>1902</v>
      </c>
      <c r="B1906" s="47" t="s">
        <v>204</v>
      </c>
      <c r="C1906" s="34" t="s">
        <v>7803</v>
      </c>
      <c r="D1906" s="34" t="s">
        <v>7804</v>
      </c>
      <c r="E1906" s="34" t="s">
        <v>4258</v>
      </c>
      <c r="F1906" s="34"/>
      <c r="G1906" s="47" t="s">
        <v>64</v>
      </c>
      <c r="H1906" s="48">
        <v>0.34100000000000003</v>
      </c>
      <c r="I1906" s="139">
        <v>0.25</v>
      </c>
      <c r="J1906" s="136">
        <f t="shared" si="59"/>
        <v>0.25575000000000003</v>
      </c>
    </row>
    <row r="1907" spans="1:10" ht="15.75">
      <c r="A1907" s="46">
        <f t="shared" si="60"/>
        <v>1903</v>
      </c>
      <c r="B1907" s="47" t="s">
        <v>204</v>
      </c>
      <c r="C1907" s="34" t="s">
        <v>7805</v>
      </c>
      <c r="D1907" s="34" t="s">
        <v>7806</v>
      </c>
      <c r="E1907" s="34" t="s">
        <v>4258</v>
      </c>
      <c r="F1907" s="34"/>
      <c r="G1907" s="47" t="s">
        <v>64</v>
      </c>
      <c r="H1907" s="48">
        <v>0.34100000000000003</v>
      </c>
      <c r="I1907" s="139">
        <v>0.25</v>
      </c>
      <c r="J1907" s="136">
        <f t="shared" si="59"/>
        <v>0.25575000000000003</v>
      </c>
    </row>
    <row r="1908" spans="1:10" ht="15.75">
      <c r="A1908" s="46">
        <f t="shared" si="60"/>
        <v>1904</v>
      </c>
      <c r="B1908" s="47" t="s">
        <v>204</v>
      </c>
      <c r="C1908" s="34" t="s">
        <v>7807</v>
      </c>
      <c r="D1908" s="34" t="s">
        <v>7808</v>
      </c>
      <c r="E1908" s="34" t="s">
        <v>4258</v>
      </c>
      <c r="F1908" s="34"/>
      <c r="G1908" s="47" t="s">
        <v>64</v>
      </c>
      <c r="H1908" s="48">
        <v>0.34100000000000003</v>
      </c>
      <c r="I1908" s="139">
        <v>0.25</v>
      </c>
      <c r="J1908" s="136">
        <f t="shared" si="59"/>
        <v>0.25575000000000003</v>
      </c>
    </row>
    <row r="1909" spans="1:10" ht="15.75">
      <c r="A1909" s="46">
        <f t="shared" si="60"/>
        <v>1905</v>
      </c>
      <c r="B1909" s="47" t="s">
        <v>204</v>
      </c>
      <c r="C1909" s="34" t="s">
        <v>7809</v>
      </c>
      <c r="D1909" s="34" t="s">
        <v>7810</v>
      </c>
      <c r="E1909" s="34" t="s">
        <v>4258</v>
      </c>
      <c r="F1909" s="34"/>
      <c r="G1909" s="47" t="s">
        <v>64</v>
      </c>
      <c r="H1909" s="48">
        <v>0.34100000000000003</v>
      </c>
      <c r="I1909" s="139">
        <v>0.25</v>
      </c>
      <c r="J1909" s="136">
        <f t="shared" si="59"/>
        <v>0.25575000000000003</v>
      </c>
    </row>
    <row r="1910" spans="1:10" ht="15.75">
      <c r="A1910" s="46">
        <f t="shared" si="60"/>
        <v>1906</v>
      </c>
      <c r="B1910" s="47" t="s">
        <v>204</v>
      </c>
      <c r="C1910" s="34" t="s">
        <v>7811</v>
      </c>
      <c r="D1910" s="34" t="s">
        <v>7812</v>
      </c>
      <c r="E1910" s="34" t="s">
        <v>4258</v>
      </c>
      <c r="F1910" s="34"/>
      <c r="G1910" s="47" t="s">
        <v>64</v>
      </c>
      <c r="H1910" s="48">
        <v>0.34100000000000003</v>
      </c>
      <c r="I1910" s="139">
        <v>0.25</v>
      </c>
      <c r="J1910" s="136">
        <f t="shared" si="59"/>
        <v>0.25575000000000003</v>
      </c>
    </row>
    <row r="1911" spans="1:10" ht="15.75">
      <c r="A1911" s="46">
        <f t="shared" si="60"/>
        <v>1907</v>
      </c>
      <c r="B1911" s="47" t="s">
        <v>204</v>
      </c>
      <c r="C1911" s="34" t="s">
        <v>7813</v>
      </c>
      <c r="D1911" s="34" t="s">
        <v>7814</v>
      </c>
      <c r="E1911" s="34" t="s">
        <v>4258</v>
      </c>
      <c r="F1911" s="34"/>
      <c r="G1911" s="47" t="s">
        <v>64</v>
      </c>
      <c r="H1911" s="48">
        <v>0.34100000000000003</v>
      </c>
      <c r="I1911" s="139">
        <v>0.25</v>
      </c>
      <c r="J1911" s="136">
        <f t="shared" si="59"/>
        <v>0.25575000000000003</v>
      </c>
    </row>
    <row r="1912" spans="1:10" ht="15.75">
      <c r="A1912" s="46">
        <f t="shared" si="60"/>
        <v>1908</v>
      </c>
      <c r="B1912" s="47" t="s">
        <v>204</v>
      </c>
      <c r="C1912" s="34" t="s">
        <v>7815</v>
      </c>
      <c r="D1912" s="34" t="s">
        <v>7816</v>
      </c>
      <c r="E1912" s="34" t="s">
        <v>4258</v>
      </c>
      <c r="F1912" s="34"/>
      <c r="G1912" s="47" t="s">
        <v>64</v>
      </c>
      <c r="H1912" s="48">
        <v>0.34100000000000003</v>
      </c>
      <c r="I1912" s="139">
        <v>0.25</v>
      </c>
      <c r="J1912" s="136">
        <f t="shared" ref="J1912:J1975" si="61">H1912*(1-I1912)</f>
        <v>0.25575000000000003</v>
      </c>
    </row>
    <row r="1913" spans="1:10" ht="15.75">
      <c r="A1913" s="46">
        <f t="shared" si="60"/>
        <v>1909</v>
      </c>
      <c r="B1913" s="47" t="s">
        <v>204</v>
      </c>
      <c r="C1913" s="34" t="s">
        <v>7817</v>
      </c>
      <c r="D1913" s="34" t="s">
        <v>7818</v>
      </c>
      <c r="E1913" s="34" t="s">
        <v>4258</v>
      </c>
      <c r="F1913" s="34"/>
      <c r="G1913" s="47" t="s">
        <v>64</v>
      </c>
      <c r="H1913" s="48">
        <v>0.34100000000000003</v>
      </c>
      <c r="I1913" s="139">
        <v>0.25</v>
      </c>
      <c r="J1913" s="136">
        <f t="shared" si="61"/>
        <v>0.25575000000000003</v>
      </c>
    </row>
    <row r="1914" spans="1:10" ht="15.75">
      <c r="A1914" s="46">
        <f t="shared" si="60"/>
        <v>1910</v>
      </c>
      <c r="B1914" s="47" t="s">
        <v>204</v>
      </c>
      <c r="C1914" s="34" t="s">
        <v>7819</v>
      </c>
      <c r="D1914" s="34" t="s">
        <v>7820</v>
      </c>
      <c r="E1914" s="34" t="s">
        <v>4258</v>
      </c>
      <c r="F1914" s="34"/>
      <c r="G1914" s="47" t="s">
        <v>64</v>
      </c>
      <c r="H1914" s="48">
        <v>0.34100000000000003</v>
      </c>
      <c r="I1914" s="139">
        <v>0.25</v>
      </c>
      <c r="J1914" s="136">
        <f t="shared" si="61"/>
        <v>0.25575000000000003</v>
      </c>
    </row>
    <row r="1915" spans="1:10" ht="15.75">
      <c r="A1915" s="46">
        <f t="shared" si="60"/>
        <v>1911</v>
      </c>
      <c r="B1915" s="47" t="s">
        <v>204</v>
      </c>
      <c r="C1915" s="34" t="s">
        <v>7821</v>
      </c>
      <c r="D1915" s="34" t="s">
        <v>7822</v>
      </c>
      <c r="E1915" s="34" t="s">
        <v>4258</v>
      </c>
      <c r="F1915" s="34"/>
      <c r="G1915" s="47" t="s">
        <v>64</v>
      </c>
      <c r="H1915" s="48">
        <v>0.34100000000000003</v>
      </c>
      <c r="I1915" s="139">
        <v>0.25</v>
      </c>
      <c r="J1915" s="136">
        <f t="shared" si="61"/>
        <v>0.25575000000000003</v>
      </c>
    </row>
    <row r="1916" spans="1:10" ht="15.75">
      <c r="A1916" s="46">
        <f t="shared" si="60"/>
        <v>1912</v>
      </c>
      <c r="B1916" s="47" t="s">
        <v>204</v>
      </c>
      <c r="C1916" s="34" t="s">
        <v>7823</v>
      </c>
      <c r="D1916" s="34" t="s">
        <v>7824</v>
      </c>
      <c r="E1916" s="34" t="s">
        <v>4258</v>
      </c>
      <c r="F1916" s="34"/>
      <c r="G1916" s="47" t="s">
        <v>64</v>
      </c>
      <c r="H1916" s="48">
        <v>0.34100000000000003</v>
      </c>
      <c r="I1916" s="139">
        <v>0.25</v>
      </c>
      <c r="J1916" s="136">
        <f t="shared" si="61"/>
        <v>0.25575000000000003</v>
      </c>
    </row>
    <row r="1917" spans="1:10" ht="15.75">
      <c r="A1917" s="46">
        <f t="shared" si="60"/>
        <v>1913</v>
      </c>
      <c r="B1917" s="47" t="s">
        <v>204</v>
      </c>
      <c r="C1917" s="34" t="s">
        <v>7825</v>
      </c>
      <c r="D1917" s="34" t="s">
        <v>7826</v>
      </c>
      <c r="E1917" s="34" t="s">
        <v>4258</v>
      </c>
      <c r="F1917" s="34"/>
      <c r="G1917" s="47" t="s">
        <v>64</v>
      </c>
      <c r="H1917" s="48">
        <v>0.34100000000000003</v>
      </c>
      <c r="I1917" s="139">
        <v>0.25</v>
      </c>
      <c r="J1917" s="136">
        <f t="shared" si="61"/>
        <v>0.25575000000000003</v>
      </c>
    </row>
    <row r="1918" spans="1:10" ht="15.75">
      <c r="A1918" s="46">
        <f t="shared" si="60"/>
        <v>1914</v>
      </c>
      <c r="B1918" s="47" t="s">
        <v>204</v>
      </c>
      <c r="C1918" s="34" t="s">
        <v>7827</v>
      </c>
      <c r="D1918" s="34" t="s">
        <v>7828</v>
      </c>
      <c r="E1918" s="34" t="s">
        <v>4258</v>
      </c>
      <c r="F1918" s="34"/>
      <c r="G1918" s="47" t="s">
        <v>64</v>
      </c>
      <c r="H1918" s="48">
        <v>0.34100000000000003</v>
      </c>
      <c r="I1918" s="139">
        <v>0.25</v>
      </c>
      <c r="J1918" s="136">
        <f t="shared" si="61"/>
        <v>0.25575000000000003</v>
      </c>
    </row>
    <row r="1919" spans="1:10" ht="15.75">
      <c r="A1919" s="46">
        <f t="shared" si="60"/>
        <v>1915</v>
      </c>
      <c r="B1919" s="47" t="s">
        <v>204</v>
      </c>
      <c r="C1919" s="34" t="s">
        <v>7829</v>
      </c>
      <c r="D1919" s="34" t="s">
        <v>7830</v>
      </c>
      <c r="E1919" s="34" t="s">
        <v>4258</v>
      </c>
      <c r="F1919" s="34"/>
      <c r="G1919" s="47" t="s">
        <v>64</v>
      </c>
      <c r="H1919" s="48">
        <v>0.34100000000000003</v>
      </c>
      <c r="I1919" s="139">
        <v>0.25</v>
      </c>
      <c r="J1919" s="136">
        <f t="shared" si="61"/>
        <v>0.25575000000000003</v>
      </c>
    </row>
    <row r="1920" spans="1:10" ht="15.75">
      <c r="A1920" s="46">
        <f t="shared" si="60"/>
        <v>1916</v>
      </c>
      <c r="B1920" s="47" t="s">
        <v>204</v>
      </c>
      <c r="C1920" s="34" t="s">
        <v>7831</v>
      </c>
      <c r="D1920" s="34" t="s">
        <v>7830</v>
      </c>
      <c r="E1920" s="34" t="s">
        <v>4258</v>
      </c>
      <c r="F1920" s="34"/>
      <c r="G1920" s="47" t="s">
        <v>64</v>
      </c>
      <c r="H1920" s="48">
        <v>0.34100000000000003</v>
      </c>
      <c r="I1920" s="139">
        <v>0.25</v>
      </c>
      <c r="J1920" s="136">
        <f t="shared" si="61"/>
        <v>0.25575000000000003</v>
      </c>
    </row>
    <row r="1921" spans="1:10" ht="15.75">
      <c r="A1921" s="46">
        <f t="shared" si="60"/>
        <v>1917</v>
      </c>
      <c r="B1921" s="47" t="s">
        <v>204</v>
      </c>
      <c r="C1921" s="34" t="s">
        <v>7832</v>
      </c>
      <c r="D1921" s="34" t="s">
        <v>7830</v>
      </c>
      <c r="E1921" s="34" t="s">
        <v>4258</v>
      </c>
      <c r="F1921" s="34"/>
      <c r="G1921" s="47" t="s">
        <v>64</v>
      </c>
      <c r="H1921" s="48">
        <v>0.34100000000000003</v>
      </c>
      <c r="I1921" s="139">
        <v>0.25</v>
      </c>
      <c r="J1921" s="136">
        <f t="shared" si="61"/>
        <v>0.25575000000000003</v>
      </c>
    </row>
    <row r="1922" spans="1:10" ht="15.75">
      <c r="A1922" s="46">
        <f t="shared" si="60"/>
        <v>1918</v>
      </c>
      <c r="B1922" s="47" t="s">
        <v>204</v>
      </c>
      <c r="C1922" s="34" t="s">
        <v>7833</v>
      </c>
      <c r="D1922" s="34" t="s">
        <v>7830</v>
      </c>
      <c r="E1922" s="34" t="s">
        <v>4258</v>
      </c>
      <c r="F1922" s="34"/>
      <c r="G1922" s="47" t="s">
        <v>64</v>
      </c>
      <c r="H1922" s="48">
        <v>0.34100000000000003</v>
      </c>
      <c r="I1922" s="139">
        <v>0.25</v>
      </c>
      <c r="J1922" s="136">
        <f t="shared" si="61"/>
        <v>0.25575000000000003</v>
      </c>
    </row>
    <row r="1923" spans="1:10" ht="15.75">
      <c r="A1923" s="46">
        <f t="shared" si="60"/>
        <v>1919</v>
      </c>
      <c r="B1923" s="47" t="s">
        <v>204</v>
      </c>
      <c r="C1923" s="34" t="s">
        <v>7834</v>
      </c>
      <c r="D1923" s="34" t="s">
        <v>7835</v>
      </c>
      <c r="E1923" s="34" t="s">
        <v>4258</v>
      </c>
      <c r="F1923" s="34"/>
      <c r="G1923" s="47" t="s">
        <v>64</v>
      </c>
      <c r="H1923" s="48">
        <v>0.34100000000000003</v>
      </c>
      <c r="I1923" s="139">
        <v>0.25</v>
      </c>
      <c r="J1923" s="136">
        <f t="shared" si="61"/>
        <v>0.25575000000000003</v>
      </c>
    </row>
    <row r="1924" spans="1:10" ht="15.75">
      <c r="A1924" s="46">
        <f t="shared" si="60"/>
        <v>1920</v>
      </c>
      <c r="B1924" s="47" t="s">
        <v>204</v>
      </c>
      <c r="C1924" s="34" t="s">
        <v>7836</v>
      </c>
      <c r="D1924" s="34" t="s">
        <v>7837</v>
      </c>
      <c r="E1924" s="34" t="s">
        <v>4258</v>
      </c>
      <c r="F1924" s="34"/>
      <c r="G1924" s="47" t="s">
        <v>64</v>
      </c>
      <c r="H1924" s="48">
        <v>0.34100000000000003</v>
      </c>
      <c r="I1924" s="139">
        <v>0.25</v>
      </c>
      <c r="J1924" s="136">
        <f t="shared" si="61"/>
        <v>0.25575000000000003</v>
      </c>
    </row>
    <row r="1925" spans="1:10" ht="15.75">
      <c r="A1925" s="46">
        <f t="shared" si="60"/>
        <v>1921</v>
      </c>
      <c r="B1925" s="47" t="s">
        <v>204</v>
      </c>
      <c r="C1925" s="34" t="s">
        <v>7838</v>
      </c>
      <c r="D1925" s="34" t="s">
        <v>7839</v>
      </c>
      <c r="E1925" s="34" t="s">
        <v>4258</v>
      </c>
      <c r="F1925" s="34"/>
      <c r="G1925" s="47" t="s">
        <v>64</v>
      </c>
      <c r="H1925" s="48">
        <v>0.34100000000000003</v>
      </c>
      <c r="I1925" s="139">
        <v>0.25</v>
      </c>
      <c r="J1925" s="136">
        <f t="shared" si="61"/>
        <v>0.25575000000000003</v>
      </c>
    </row>
    <row r="1926" spans="1:10" ht="15.75">
      <c r="A1926" s="46">
        <f t="shared" si="60"/>
        <v>1922</v>
      </c>
      <c r="B1926" s="47" t="s">
        <v>204</v>
      </c>
      <c r="C1926" s="34" t="s">
        <v>7840</v>
      </c>
      <c r="D1926" s="34" t="s">
        <v>7841</v>
      </c>
      <c r="E1926" s="34" t="s">
        <v>4258</v>
      </c>
      <c r="F1926" s="34"/>
      <c r="G1926" s="47" t="s">
        <v>64</v>
      </c>
      <c r="H1926" s="48">
        <v>0.34100000000000003</v>
      </c>
      <c r="I1926" s="139">
        <v>0.25</v>
      </c>
      <c r="J1926" s="136">
        <f t="shared" si="61"/>
        <v>0.25575000000000003</v>
      </c>
    </row>
    <row r="1927" spans="1:10" ht="15.75">
      <c r="A1927" s="46">
        <f t="shared" ref="A1927:A1990" si="62">A1926+1</f>
        <v>1923</v>
      </c>
      <c r="B1927" s="47" t="s">
        <v>204</v>
      </c>
      <c r="C1927" s="34" t="s">
        <v>7842</v>
      </c>
      <c r="D1927" s="34" t="s">
        <v>7843</v>
      </c>
      <c r="E1927" s="34" t="s">
        <v>4258</v>
      </c>
      <c r="F1927" s="34"/>
      <c r="G1927" s="47" t="s">
        <v>64</v>
      </c>
      <c r="H1927" s="48">
        <v>0.34100000000000003</v>
      </c>
      <c r="I1927" s="139">
        <v>0.25</v>
      </c>
      <c r="J1927" s="136">
        <f t="shared" si="61"/>
        <v>0.25575000000000003</v>
      </c>
    </row>
    <row r="1928" spans="1:10" ht="15.75">
      <c r="A1928" s="46">
        <f t="shared" si="62"/>
        <v>1924</v>
      </c>
      <c r="B1928" s="47" t="s">
        <v>204</v>
      </c>
      <c r="C1928" s="34" t="s">
        <v>7844</v>
      </c>
      <c r="D1928" s="34" t="s">
        <v>7845</v>
      </c>
      <c r="E1928" s="34" t="s">
        <v>4258</v>
      </c>
      <c r="F1928" s="34"/>
      <c r="G1928" s="47" t="s">
        <v>64</v>
      </c>
      <c r="H1928" s="48">
        <v>0.55820000000000003</v>
      </c>
      <c r="I1928" s="139">
        <v>0.25</v>
      </c>
      <c r="J1928" s="136">
        <f t="shared" si="61"/>
        <v>0.41865000000000002</v>
      </c>
    </row>
    <row r="1929" spans="1:10" ht="15.75">
      <c r="A1929" s="46">
        <f t="shared" si="62"/>
        <v>1925</v>
      </c>
      <c r="B1929" s="47" t="s">
        <v>204</v>
      </c>
      <c r="C1929" s="34" t="s">
        <v>7846</v>
      </c>
      <c r="D1929" s="34" t="s">
        <v>7845</v>
      </c>
      <c r="E1929" s="34" t="s">
        <v>4258</v>
      </c>
      <c r="F1929" s="34"/>
      <c r="G1929" s="47" t="s">
        <v>64</v>
      </c>
      <c r="H1929" s="48">
        <v>0.55820000000000003</v>
      </c>
      <c r="I1929" s="139">
        <v>0.25</v>
      </c>
      <c r="J1929" s="136">
        <f t="shared" si="61"/>
        <v>0.41865000000000002</v>
      </c>
    </row>
    <row r="1930" spans="1:10" ht="15.75">
      <c r="A1930" s="46">
        <f t="shared" si="62"/>
        <v>1926</v>
      </c>
      <c r="B1930" s="47" t="s">
        <v>204</v>
      </c>
      <c r="C1930" s="34" t="s">
        <v>7847</v>
      </c>
      <c r="D1930" s="34" t="s">
        <v>7845</v>
      </c>
      <c r="E1930" s="34" t="s">
        <v>4258</v>
      </c>
      <c r="F1930" s="34"/>
      <c r="G1930" s="47" t="s">
        <v>64</v>
      </c>
      <c r="H1930" s="48">
        <v>0.55820000000000003</v>
      </c>
      <c r="I1930" s="139">
        <v>0.25</v>
      </c>
      <c r="J1930" s="136">
        <f t="shared" si="61"/>
        <v>0.41865000000000002</v>
      </c>
    </row>
    <row r="1931" spans="1:10" ht="15.75">
      <c r="A1931" s="46">
        <f t="shared" si="62"/>
        <v>1927</v>
      </c>
      <c r="B1931" s="47" t="s">
        <v>204</v>
      </c>
      <c r="C1931" s="34" t="s">
        <v>7848</v>
      </c>
      <c r="D1931" s="34" t="s">
        <v>7845</v>
      </c>
      <c r="E1931" s="34" t="s">
        <v>4258</v>
      </c>
      <c r="F1931" s="34"/>
      <c r="G1931" s="47" t="s">
        <v>64</v>
      </c>
      <c r="H1931" s="48">
        <v>0.55820000000000003</v>
      </c>
      <c r="I1931" s="139">
        <v>0.25</v>
      </c>
      <c r="J1931" s="136">
        <f t="shared" si="61"/>
        <v>0.41865000000000002</v>
      </c>
    </row>
    <row r="1932" spans="1:10" ht="15.75">
      <c r="A1932" s="46">
        <f t="shared" si="62"/>
        <v>1928</v>
      </c>
      <c r="B1932" s="47" t="s">
        <v>204</v>
      </c>
      <c r="C1932" s="34" t="s">
        <v>7849</v>
      </c>
      <c r="D1932" s="34" t="s">
        <v>7845</v>
      </c>
      <c r="E1932" s="34" t="s">
        <v>4258</v>
      </c>
      <c r="F1932" s="34"/>
      <c r="G1932" s="47" t="s">
        <v>64</v>
      </c>
      <c r="H1932" s="48">
        <v>0.55820000000000003</v>
      </c>
      <c r="I1932" s="139">
        <v>0.25</v>
      </c>
      <c r="J1932" s="136">
        <f t="shared" si="61"/>
        <v>0.41865000000000002</v>
      </c>
    </row>
    <row r="1933" spans="1:10" ht="15.75">
      <c r="A1933" s="46">
        <f t="shared" si="62"/>
        <v>1929</v>
      </c>
      <c r="B1933" s="47" t="s">
        <v>204</v>
      </c>
      <c r="C1933" s="34" t="s">
        <v>7850</v>
      </c>
      <c r="D1933" s="34" t="s">
        <v>7845</v>
      </c>
      <c r="E1933" s="34" t="s">
        <v>4258</v>
      </c>
      <c r="F1933" s="34"/>
      <c r="G1933" s="47" t="s">
        <v>64</v>
      </c>
      <c r="H1933" s="48">
        <v>0.55820000000000003</v>
      </c>
      <c r="I1933" s="139">
        <v>0.25</v>
      </c>
      <c r="J1933" s="136">
        <f t="shared" si="61"/>
        <v>0.41865000000000002</v>
      </c>
    </row>
    <row r="1934" spans="1:10" ht="15.75">
      <c r="A1934" s="46">
        <f t="shared" si="62"/>
        <v>1930</v>
      </c>
      <c r="B1934" s="47" t="s">
        <v>204</v>
      </c>
      <c r="C1934" s="34" t="s">
        <v>7851</v>
      </c>
      <c r="D1934" s="34" t="s">
        <v>7845</v>
      </c>
      <c r="E1934" s="34" t="s">
        <v>4258</v>
      </c>
      <c r="F1934" s="34"/>
      <c r="G1934" s="47" t="s">
        <v>64</v>
      </c>
      <c r="H1934" s="48">
        <v>0.55820000000000003</v>
      </c>
      <c r="I1934" s="139">
        <v>0.25</v>
      </c>
      <c r="J1934" s="136">
        <f t="shared" si="61"/>
        <v>0.41865000000000002</v>
      </c>
    </row>
    <row r="1935" spans="1:10" ht="15.75">
      <c r="A1935" s="46">
        <f t="shared" si="62"/>
        <v>1931</v>
      </c>
      <c r="B1935" s="47" t="s">
        <v>204</v>
      </c>
      <c r="C1935" s="34" t="s">
        <v>7852</v>
      </c>
      <c r="D1935" s="34" t="s">
        <v>7853</v>
      </c>
      <c r="E1935" s="34" t="s">
        <v>4258</v>
      </c>
      <c r="F1935" s="34"/>
      <c r="G1935" s="47" t="s">
        <v>64</v>
      </c>
      <c r="H1935" s="48">
        <v>0.54930000000000001</v>
      </c>
      <c r="I1935" s="139">
        <v>0.25</v>
      </c>
      <c r="J1935" s="136">
        <f t="shared" si="61"/>
        <v>0.41197499999999998</v>
      </c>
    </row>
    <row r="1936" spans="1:10" ht="15.75">
      <c r="A1936" s="46">
        <f t="shared" si="62"/>
        <v>1932</v>
      </c>
      <c r="B1936" s="47" t="s">
        <v>204</v>
      </c>
      <c r="C1936" s="34" t="s">
        <v>7854</v>
      </c>
      <c r="D1936" s="34" t="s">
        <v>7853</v>
      </c>
      <c r="E1936" s="34" t="s">
        <v>4258</v>
      </c>
      <c r="F1936" s="34"/>
      <c r="G1936" s="47" t="s">
        <v>64</v>
      </c>
      <c r="H1936" s="48">
        <v>0.54930000000000001</v>
      </c>
      <c r="I1936" s="139">
        <v>0.25</v>
      </c>
      <c r="J1936" s="136">
        <f t="shared" si="61"/>
        <v>0.41197499999999998</v>
      </c>
    </row>
    <row r="1937" spans="1:10" ht="15.75">
      <c r="A1937" s="46">
        <f t="shared" si="62"/>
        <v>1933</v>
      </c>
      <c r="B1937" s="47" t="s">
        <v>204</v>
      </c>
      <c r="C1937" s="34" t="s">
        <v>7855</v>
      </c>
      <c r="D1937" s="34" t="s">
        <v>7853</v>
      </c>
      <c r="E1937" s="34" t="s">
        <v>4258</v>
      </c>
      <c r="F1937" s="34"/>
      <c r="G1937" s="47" t="s">
        <v>64</v>
      </c>
      <c r="H1937" s="48">
        <v>0.54930000000000001</v>
      </c>
      <c r="I1937" s="139">
        <v>0.25</v>
      </c>
      <c r="J1937" s="136">
        <f t="shared" si="61"/>
        <v>0.41197499999999998</v>
      </c>
    </row>
    <row r="1938" spans="1:10" ht="15.75">
      <c r="A1938" s="46">
        <f t="shared" si="62"/>
        <v>1934</v>
      </c>
      <c r="B1938" s="47" t="s">
        <v>204</v>
      </c>
      <c r="C1938" s="34" t="s">
        <v>7856</v>
      </c>
      <c r="D1938" s="34" t="s">
        <v>7853</v>
      </c>
      <c r="E1938" s="34" t="s">
        <v>4258</v>
      </c>
      <c r="F1938" s="34"/>
      <c r="G1938" s="47" t="s">
        <v>64</v>
      </c>
      <c r="H1938" s="48">
        <v>0.54930000000000001</v>
      </c>
      <c r="I1938" s="139">
        <v>0.25</v>
      </c>
      <c r="J1938" s="136">
        <f t="shared" si="61"/>
        <v>0.41197499999999998</v>
      </c>
    </row>
    <row r="1939" spans="1:10" ht="15.75">
      <c r="A1939" s="46">
        <f t="shared" si="62"/>
        <v>1935</v>
      </c>
      <c r="B1939" s="47" t="s">
        <v>204</v>
      </c>
      <c r="C1939" s="34" t="s">
        <v>7857</v>
      </c>
      <c r="D1939" s="34" t="s">
        <v>7858</v>
      </c>
      <c r="E1939" s="34" t="s">
        <v>4258</v>
      </c>
      <c r="F1939" s="34"/>
      <c r="G1939" s="47" t="s">
        <v>64</v>
      </c>
      <c r="H1939" s="48">
        <v>0.54930000000000001</v>
      </c>
      <c r="I1939" s="139">
        <v>0.25</v>
      </c>
      <c r="J1939" s="136">
        <f t="shared" si="61"/>
        <v>0.41197499999999998</v>
      </c>
    </row>
    <row r="1940" spans="1:10" ht="15.75">
      <c r="A1940" s="46">
        <f t="shared" si="62"/>
        <v>1936</v>
      </c>
      <c r="B1940" s="47" t="s">
        <v>204</v>
      </c>
      <c r="C1940" s="34" t="s">
        <v>7859</v>
      </c>
      <c r="D1940" s="34" t="s">
        <v>7860</v>
      </c>
      <c r="E1940" s="34" t="s">
        <v>4258</v>
      </c>
      <c r="F1940" s="34"/>
      <c r="G1940" s="47" t="s">
        <v>64</v>
      </c>
      <c r="H1940" s="48">
        <v>0.54930000000000001</v>
      </c>
      <c r="I1940" s="139">
        <v>0.25</v>
      </c>
      <c r="J1940" s="136">
        <f t="shared" si="61"/>
        <v>0.41197499999999998</v>
      </c>
    </row>
    <row r="1941" spans="1:10" ht="15.75">
      <c r="A1941" s="46">
        <f t="shared" si="62"/>
        <v>1937</v>
      </c>
      <c r="B1941" s="47" t="s">
        <v>204</v>
      </c>
      <c r="C1941" s="34" t="s">
        <v>7861</v>
      </c>
      <c r="D1941" s="34" t="s">
        <v>7862</v>
      </c>
      <c r="E1941" s="34" t="s">
        <v>4258</v>
      </c>
      <c r="F1941" s="34"/>
      <c r="G1941" s="47" t="s">
        <v>64</v>
      </c>
      <c r="H1941" s="48">
        <v>0.54930000000000001</v>
      </c>
      <c r="I1941" s="139">
        <v>0.25</v>
      </c>
      <c r="J1941" s="136">
        <f t="shared" si="61"/>
        <v>0.41197499999999998</v>
      </c>
    </row>
    <row r="1942" spans="1:10" ht="15.75">
      <c r="A1942" s="46">
        <f t="shared" si="62"/>
        <v>1938</v>
      </c>
      <c r="B1942" s="47" t="s">
        <v>204</v>
      </c>
      <c r="C1942" s="34" t="s">
        <v>7863</v>
      </c>
      <c r="D1942" s="34" t="s">
        <v>7862</v>
      </c>
      <c r="E1942" s="34" t="s">
        <v>4258</v>
      </c>
      <c r="F1942" s="34"/>
      <c r="G1942" s="47" t="s">
        <v>64</v>
      </c>
      <c r="H1942" s="48">
        <v>0.54930000000000001</v>
      </c>
      <c r="I1942" s="139">
        <v>0.25</v>
      </c>
      <c r="J1942" s="136">
        <f t="shared" si="61"/>
        <v>0.41197499999999998</v>
      </c>
    </row>
    <row r="1943" spans="1:10" ht="15.75">
      <c r="A1943" s="46">
        <f t="shared" si="62"/>
        <v>1939</v>
      </c>
      <c r="B1943" s="47" t="s">
        <v>204</v>
      </c>
      <c r="C1943" s="34" t="s">
        <v>7864</v>
      </c>
      <c r="D1943" s="34" t="s">
        <v>7862</v>
      </c>
      <c r="E1943" s="34" t="s">
        <v>4258</v>
      </c>
      <c r="F1943" s="34"/>
      <c r="G1943" s="47" t="s">
        <v>64</v>
      </c>
      <c r="H1943" s="48">
        <v>0.54930000000000001</v>
      </c>
      <c r="I1943" s="139">
        <v>0.25</v>
      </c>
      <c r="J1943" s="136">
        <f t="shared" si="61"/>
        <v>0.41197499999999998</v>
      </c>
    </row>
    <row r="1944" spans="1:10" ht="15.75">
      <c r="A1944" s="46">
        <f t="shared" si="62"/>
        <v>1940</v>
      </c>
      <c r="B1944" s="47" t="s">
        <v>204</v>
      </c>
      <c r="C1944" s="34" t="s">
        <v>7865</v>
      </c>
      <c r="D1944" s="34" t="s">
        <v>7862</v>
      </c>
      <c r="E1944" s="34" t="s">
        <v>4258</v>
      </c>
      <c r="F1944" s="34"/>
      <c r="G1944" s="47" t="s">
        <v>64</v>
      </c>
      <c r="H1944" s="48">
        <v>0.54930000000000001</v>
      </c>
      <c r="I1944" s="139">
        <v>0.25</v>
      </c>
      <c r="J1944" s="136">
        <f t="shared" si="61"/>
        <v>0.41197499999999998</v>
      </c>
    </row>
    <row r="1945" spans="1:10" ht="15.75">
      <c r="A1945" s="46">
        <f t="shared" si="62"/>
        <v>1941</v>
      </c>
      <c r="B1945" s="47" t="s">
        <v>204</v>
      </c>
      <c r="C1945" s="34" t="s">
        <v>7866</v>
      </c>
      <c r="D1945" s="34" t="s">
        <v>7862</v>
      </c>
      <c r="E1945" s="34" t="s">
        <v>4258</v>
      </c>
      <c r="F1945" s="34"/>
      <c r="G1945" s="47" t="s">
        <v>64</v>
      </c>
      <c r="H1945" s="48">
        <v>0.54930000000000001</v>
      </c>
      <c r="I1945" s="139">
        <v>0.25</v>
      </c>
      <c r="J1945" s="136">
        <f t="shared" si="61"/>
        <v>0.41197499999999998</v>
      </c>
    </row>
    <row r="1946" spans="1:10" ht="15.75">
      <c r="A1946" s="46">
        <f t="shared" si="62"/>
        <v>1942</v>
      </c>
      <c r="B1946" s="47" t="s">
        <v>204</v>
      </c>
      <c r="C1946" s="34" t="s">
        <v>7867</v>
      </c>
      <c r="D1946" s="34" t="s">
        <v>7862</v>
      </c>
      <c r="E1946" s="34" t="s">
        <v>4258</v>
      </c>
      <c r="F1946" s="34"/>
      <c r="G1946" s="47" t="s">
        <v>64</v>
      </c>
      <c r="H1946" s="48">
        <v>0.54930000000000001</v>
      </c>
      <c r="I1946" s="139">
        <v>0.25</v>
      </c>
      <c r="J1946" s="136">
        <f t="shared" si="61"/>
        <v>0.41197499999999998</v>
      </c>
    </row>
    <row r="1947" spans="1:10" ht="15.75">
      <c r="A1947" s="46">
        <f t="shared" si="62"/>
        <v>1943</v>
      </c>
      <c r="B1947" s="47" t="s">
        <v>204</v>
      </c>
      <c r="C1947" s="34" t="s">
        <v>7868</v>
      </c>
      <c r="D1947" s="34" t="s">
        <v>7869</v>
      </c>
      <c r="E1947" s="34" t="s">
        <v>4258</v>
      </c>
      <c r="F1947" s="34"/>
      <c r="G1947" s="47" t="s">
        <v>64</v>
      </c>
      <c r="H1947" s="48">
        <v>0.54930000000000001</v>
      </c>
      <c r="I1947" s="139">
        <v>0.25</v>
      </c>
      <c r="J1947" s="136">
        <f t="shared" si="61"/>
        <v>0.41197499999999998</v>
      </c>
    </row>
    <row r="1948" spans="1:10" ht="15.75">
      <c r="A1948" s="46">
        <f t="shared" si="62"/>
        <v>1944</v>
      </c>
      <c r="B1948" s="47" t="s">
        <v>204</v>
      </c>
      <c r="C1948" s="34" t="s">
        <v>7870</v>
      </c>
      <c r="D1948" s="34" t="s">
        <v>7871</v>
      </c>
      <c r="E1948" s="34" t="s">
        <v>4258</v>
      </c>
      <c r="F1948" s="34"/>
      <c r="G1948" s="47" t="s">
        <v>64</v>
      </c>
      <c r="H1948" s="48">
        <v>0.54930000000000001</v>
      </c>
      <c r="I1948" s="139">
        <v>0.25</v>
      </c>
      <c r="J1948" s="136">
        <f t="shared" si="61"/>
        <v>0.41197499999999998</v>
      </c>
    </row>
    <row r="1949" spans="1:10" ht="15.75">
      <c r="A1949" s="46">
        <f t="shared" si="62"/>
        <v>1945</v>
      </c>
      <c r="B1949" s="47" t="s">
        <v>204</v>
      </c>
      <c r="C1949" s="34" t="s">
        <v>7872</v>
      </c>
      <c r="D1949" s="34" t="s">
        <v>7873</v>
      </c>
      <c r="E1949" s="34" t="s">
        <v>4258</v>
      </c>
      <c r="F1949" s="34"/>
      <c r="G1949" s="47" t="s">
        <v>64</v>
      </c>
      <c r="H1949" s="48">
        <v>0.54930000000000001</v>
      </c>
      <c r="I1949" s="139">
        <v>0.25</v>
      </c>
      <c r="J1949" s="136">
        <f t="shared" si="61"/>
        <v>0.41197499999999998</v>
      </c>
    </row>
    <row r="1950" spans="1:10" ht="15.75">
      <c r="A1950" s="46">
        <f t="shared" si="62"/>
        <v>1946</v>
      </c>
      <c r="B1950" s="47" t="s">
        <v>204</v>
      </c>
      <c r="C1950" s="34" t="s">
        <v>7874</v>
      </c>
      <c r="D1950" s="34" t="s">
        <v>7873</v>
      </c>
      <c r="E1950" s="34" t="s">
        <v>4258</v>
      </c>
      <c r="F1950" s="34"/>
      <c r="G1950" s="47" t="s">
        <v>64</v>
      </c>
      <c r="H1950" s="48">
        <v>0.54930000000000001</v>
      </c>
      <c r="I1950" s="139">
        <v>0.25</v>
      </c>
      <c r="J1950" s="136">
        <f t="shared" si="61"/>
        <v>0.41197499999999998</v>
      </c>
    </row>
    <row r="1951" spans="1:10" ht="15.75">
      <c r="A1951" s="46">
        <f t="shared" si="62"/>
        <v>1947</v>
      </c>
      <c r="B1951" s="47" t="s">
        <v>204</v>
      </c>
      <c r="C1951" s="34" t="s">
        <v>7875</v>
      </c>
      <c r="D1951" s="34" t="s">
        <v>7873</v>
      </c>
      <c r="E1951" s="34" t="s">
        <v>4258</v>
      </c>
      <c r="F1951" s="34"/>
      <c r="G1951" s="47" t="s">
        <v>64</v>
      </c>
      <c r="H1951" s="48">
        <v>0.54930000000000001</v>
      </c>
      <c r="I1951" s="139">
        <v>0.25</v>
      </c>
      <c r="J1951" s="136">
        <f t="shared" si="61"/>
        <v>0.41197499999999998</v>
      </c>
    </row>
    <row r="1952" spans="1:10" ht="15.75">
      <c r="A1952" s="46">
        <f t="shared" si="62"/>
        <v>1948</v>
      </c>
      <c r="B1952" s="47" t="s">
        <v>204</v>
      </c>
      <c r="C1952" s="34" t="s">
        <v>7876</v>
      </c>
      <c r="D1952" s="34" t="s">
        <v>7877</v>
      </c>
      <c r="E1952" s="34" t="s">
        <v>4258</v>
      </c>
      <c r="F1952" s="34"/>
      <c r="G1952" s="47" t="s">
        <v>64</v>
      </c>
      <c r="H1952" s="48">
        <v>0.54930000000000001</v>
      </c>
      <c r="I1952" s="139">
        <v>0.25</v>
      </c>
      <c r="J1952" s="136">
        <f t="shared" si="61"/>
        <v>0.41197499999999998</v>
      </c>
    </row>
    <row r="1953" spans="1:10" ht="15.75">
      <c r="A1953" s="46">
        <f t="shared" si="62"/>
        <v>1949</v>
      </c>
      <c r="B1953" s="47" t="s">
        <v>204</v>
      </c>
      <c r="C1953" s="34" t="s">
        <v>7878</v>
      </c>
      <c r="D1953" s="34" t="s">
        <v>7879</v>
      </c>
      <c r="E1953" s="34" t="s">
        <v>4258</v>
      </c>
      <c r="F1953" s="34"/>
      <c r="G1953" s="47" t="s">
        <v>64</v>
      </c>
      <c r="H1953" s="48">
        <v>0.54930000000000001</v>
      </c>
      <c r="I1953" s="139">
        <v>0.25</v>
      </c>
      <c r="J1953" s="136">
        <f t="shared" si="61"/>
        <v>0.41197499999999998</v>
      </c>
    </row>
    <row r="1954" spans="1:10" ht="15.75">
      <c r="A1954" s="46">
        <f t="shared" si="62"/>
        <v>1950</v>
      </c>
      <c r="B1954" s="47" t="s">
        <v>204</v>
      </c>
      <c r="C1954" s="34" t="s">
        <v>7880</v>
      </c>
      <c r="D1954" s="34" t="s">
        <v>7881</v>
      </c>
      <c r="E1954" s="34" t="s">
        <v>4258</v>
      </c>
      <c r="F1954" s="34"/>
      <c r="G1954" s="47" t="s">
        <v>64</v>
      </c>
      <c r="H1954" s="48">
        <v>0.54930000000000001</v>
      </c>
      <c r="I1954" s="139">
        <v>0.25</v>
      </c>
      <c r="J1954" s="136">
        <f t="shared" si="61"/>
        <v>0.41197499999999998</v>
      </c>
    </row>
    <row r="1955" spans="1:10" ht="15.75">
      <c r="A1955" s="46">
        <f t="shared" si="62"/>
        <v>1951</v>
      </c>
      <c r="B1955" s="47" t="s">
        <v>204</v>
      </c>
      <c r="C1955" s="34" t="s">
        <v>7882</v>
      </c>
      <c r="D1955" s="34" t="s">
        <v>7881</v>
      </c>
      <c r="E1955" s="34" t="s">
        <v>4258</v>
      </c>
      <c r="F1955" s="34"/>
      <c r="G1955" s="47" t="s">
        <v>64</v>
      </c>
      <c r="H1955" s="48">
        <v>0.54930000000000001</v>
      </c>
      <c r="I1955" s="139">
        <v>0.25</v>
      </c>
      <c r="J1955" s="136">
        <f t="shared" si="61"/>
        <v>0.41197499999999998</v>
      </c>
    </row>
    <row r="1956" spans="1:10" ht="15.75">
      <c r="A1956" s="46">
        <f t="shared" si="62"/>
        <v>1952</v>
      </c>
      <c r="B1956" s="47" t="s">
        <v>204</v>
      </c>
      <c r="C1956" s="34" t="s">
        <v>7883</v>
      </c>
      <c r="D1956" s="34" t="s">
        <v>7881</v>
      </c>
      <c r="E1956" s="34" t="s">
        <v>4258</v>
      </c>
      <c r="F1956" s="34"/>
      <c r="G1956" s="47" t="s">
        <v>64</v>
      </c>
      <c r="H1956" s="48">
        <v>0.54930000000000001</v>
      </c>
      <c r="I1956" s="139">
        <v>0.25</v>
      </c>
      <c r="J1956" s="136">
        <f t="shared" si="61"/>
        <v>0.41197499999999998</v>
      </c>
    </row>
    <row r="1957" spans="1:10" ht="15.75">
      <c r="A1957" s="46">
        <f t="shared" si="62"/>
        <v>1953</v>
      </c>
      <c r="B1957" s="47" t="s">
        <v>204</v>
      </c>
      <c r="C1957" s="34" t="s">
        <v>7884</v>
      </c>
      <c r="D1957" s="34" t="s">
        <v>7881</v>
      </c>
      <c r="E1957" s="34" t="s">
        <v>4258</v>
      </c>
      <c r="F1957" s="34"/>
      <c r="G1957" s="47" t="s">
        <v>64</v>
      </c>
      <c r="H1957" s="48">
        <v>0.54930000000000001</v>
      </c>
      <c r="I1957" s="139">
        <v>0.25</v>
      </c>
      <c r="J1957" s="136">
        <f t="shared" si="61"/>
        <v>0.41197499999999998</v>
      </c>
    </row>
    <row r="1958" spans="1:10" ht="15.75">
      <c r="A1958" s="46">
        <f t="shared" si="62"/>
        <v>1954</v>
      </c>
      <c r="B1958" s="47" t="s">
        <v>204</v>
      </c>
      <c r="C1958" s="34" t="s">
        <v>7885</v>
      </c>
      <c r="D1958" s="34" t="s">
        <v>7886</v>
      </c>
      <c r="E1958" s="34" t="s">
        <v>4258</v>
      </c>
      <c r="F1958" s="34"/>
      <c r="G1958" s="47" t="s">
        <v>64</v>
      </c>
      <c r="H1958" s="48">
        <v>0.54930000000000001</v>
      </c>
      <c r="I1958" s="139">
        <v>0.25</v>
      </c>
      <c r="J1958" s="136">
        <f t="shared" si="61"/>
        <v>0.41197499999999998</v>
      </c>
    </row>
    <row r="1959" spans="1:10" ht="15.75">
      <c r="A1959" s="46">
        <f t="shared" si="62"/>
        <v>1955</v>
      </c>
      <c r="B1959" s="47" t="s">
        <v>204</v>
      </c>
      <c r="C1959" s="34" t="s">
        <v>7887</v>
      </c>
      <c r="D1959" s="34" t="s">
        <v>7888</v>
      </c>
      <c r="E1959" s="34" t="s">
        <v>4258</v>
      </c>
      <c r="F1959" s="34"/>
      <c r="G1959" s="47" t="s">
        <v>64</v>
      </c>
      <c r="H1959" s="48">
        <v>0.54930000000000001</v>
      </c>
      <c r="I1959" s="139">
        <v>0.25</v>
      </c>
      <c r="J1959" s="136">
        <f t="shared" si="61"/>
        <v>0.41197499999999998</v>
      </c>
    </row>
    <row r="1960" spans="1:10" ht="15.75">
      <c r="A1960" s="46">
        <f t="shared" si="62"/>
        <v>1956</v>
      </c>
      <c r="B1960" s="47" t="s">
        <v>204</v>
      </c>
      <c r="C1960" s="34" t="s">
        <v>7889</v>
      </c>
      <c r="D1960" s="34" t="s">
        <v>7890</v>
      </c>
      <c r="E1960" s="34" t="s">
        <v>4258</v>
      </c>
      <c r="F1960" s="34"/>
      <c r="G1960" s="47" t="s">
        <v>64</v>
      </c>
      <c r="H1960" s="48">
        <v>0.54930000000000001</v>
      </c>
      <c r="I1960" s="139">
        <v>0.25</v>
      </c>
      <c r="J1960" s="136">
        <f t="shared" si="61"/>
        <v>0.41197499999999998</v>
      </c>
    </row>
    <row r="1961" spans="1:10" ht="15.75">
      <c r="A1961" s="46">
        <f t="shared" si="62"/>
        <v>1957</v>
      </c>
      <c r="B1961" s="47" t="s">
        <v>204</v>
      </c>
      <c r="C1961" s="34" t="s">
        <v>7891</v>
      </c>
      <c r="D1961" s="34" t="s">
        <v>7890</v>
      </c>
      <c r="E1961" s="34" t="s">
        <v>4258</v>
      </c>
      <c r="F1961" s="34"/>
      <c r="G1961" s="47" t="s">
        <v>64</v>
      </c>
      <c r="H1961" s="48">
        <v>0.54930000000000001</v>
      </c>
      <c r="I1961" s="139">
        <v>0.25</v>
      </c>
      <c r="J1961" s="136">
        <f t="shared" si="61"/>
        <v>0.41197499999999998</v>
      </c>
    </row>
    <row r="1962" spans="1:10" ht="15.75">
      <c r="A1962" s="46">
        <f t="shared" si="62"/>
        <v>1958</v>
      </c>
      <c r="B1962" s="47" t="s">
        <v>204</v>
      </c>
      <c r="C1962" s="34" t="s">
        <v>7892</v>
      </c>
      <c r="D1962" s="34" t="s">
        <v>7893</v>
      </c>
      <c r="E1962" s="34" t="s">
        <v>4258</v>
      </c>
      <c r="F1962" s="34"/>
      <c r="G1962" s="47" t="s">
        <v>64</v>
      </c>
      <c r="H1962" s="48">
        <v>0.54930000000000001</v>
      </c>
      <c r="I1962" s="139">
        <v>0.25</v>
      </c>
      <c r="J1962" s="136">
        <f t="shared" si="61"/>
        <v>0.41197499999999998</v>
      </c>
    </row>
    <row r="1963" spans="1:10" ht="15.75">
      <c r="A1963" s="46">
        <f t="shared" si="62"/>
        <v>1959</v>
      </c>
      <c r="B1963" s="47" t="s">
        <v>204</v>
      </c>
      <c r="C1963" s="34" t="s">
        <v>7894</v>
      </c>
      <c r="D1963" s="34" t="s">
        <v>7895</v>
      </c>
      <c r="E1963" s="34" t="s">
        <v>4258</v>
      </c>
      <c r="F1963" s="34"/>
      <c r="G1963" s="47" t="s">
        <v>64</v>
      </c>
      <c r="H1963" s="48">
        <v>0.54930000000000001</v>
      </c>
      <c r="I1963" s="139">
        <v>0.25</v>
      </c>
      <c r="J1963" s="136">
        <f t="shared" si="61"/>
        <v>0.41197499999999998</v>
      </c>
    </row>
    <row r="1964" spans="1:10" ht="15.75">
      <c r="A1964" s="46">
        <f t="shared" si="62"/>
        <v>1960</v>
      </c>
      <c r="B1964" s="47" t="s">
        <v>204</v>
      </c>
      <c r="C1964" s="34" t="s">
        <v>7896</v>
      </c>
      <c r="D1964" s="34" t="s">
        <v>7897</v>
      </c>
      <c r="E1964" s="34" t="s">
        <v>4258</v>
      </c>
      <c r="F1964" s="34"/>
      <c r="G1964" s="47" t="s">
        <v>64</v>
      </c>
      <c r="H1964" s="48">
        <v>0.54930000000000001</v>
      </c>
      <c r="I1964" s="139">
        <v>0.25</v>
      </c>
      <c r="J1964" s="136">
        <f t="shared" si="61"/>
        <v>0.41197499999999998</v>
      </c>
    </row>
    <row r="1965" spans="1:10" ht="15.75">
      <c r="A1965" s="46">
        <f t="shared" si="62"/>
        <v>1961</v>
      </c>
      <c r="B1965" s="47" t="s">
        <v>204</v>
      </c>
      <c r="C1965" s="34" t="s">
        <v>7898</v>
      </c>
      <c r="D1965" s="34" t="s">
        <v>7897</v>
      </c>
      <c r="E1965" s="34" t="s">
        <v>4258</v>
      </c>
      <c r="F1965" s="34"/>
      <c r="G1965" s="47" t="s">
        <v>64</v>
      </c>
      <c r="H1965" s="48">
        <v>0.54930000000000001</v>
      </c>
      <c r="I1965" s="139">
        <v>0.25</v>
      </c>
      <c r="J1965" s="136">
        <f t="shared" si="61"/>
        <v>0.41197499999999998</v>
      </c>
    </row>
    <row r="1966" spans="1:10" ht="15.75">
      <c r="A1966" s="46">
        <f t="shared" si="62"/>
        <v>1962</v>
      </c>
      <c r="B1966" s="47" t="s">
        <v>204</v>
      </c>
      <c r="C1966" s="34" t="s">
        <v>7899</v>
      </c>
      <c r="D1966" s="34" t="s">
        <v>7897</v>
      </c>
      <c r="E1966" s="34" t="s">
        <v>4258</v>
      </c>
      <c r="F1966" s="34"/>
      <c r="G1966" s="47" t="s">
        <v>64</v>
      </c>
      <c r="H1966" s="48">
        <v>0.54930000000000001</v>
      </c>
      <c r="I1966" s="139">
        <v>0.25</v>
      </c>
      <c r="J1966" s="136">
        <f t="shared" si="61"/>
        <v>0.41197499999999998</v>
      </c>
    </row>
    <row r="1967" spans="1:10" ht="15.75">
      <c r="A1967" s="46">
        <f t="shared" si="62"/>
        <v>1963</v>
      </c>
      <c r="B1967" s="47" t="s">
        <v>204</v>
      </c>
      <c r="C1967" s="34" t="s">
        <v>7900</v>
      </c>
      <c r="D1967" s="34" t="s">
        <v>7901</v>
      </c>
      <c r="E1967" s="34" t="s">
        <v>4258</v>
      </c>
      <c r="F1967" s="34"/>
      <c r="G1967" s="47" t="s">
        <v>64</v>
      </c>
      <c r="H1967" s="48">
        <v>0.54930000000000001</v>
      </c>
      <c r="I1967" s="139">
        <v>0.25</v>
      </c>
      <c r="J1967" s="136">
        <f t="shared" si="61"/>
        <v>0.41197499999999998</v>
      </c>
    </row>
    <row r="1968" spans="1:10" ht="15.75">
      <c r="A1968" s="46">
        <f t="shared" si="62"/>
        <v>1964</v>
      </c>
      <c r="B1968" s="47" t="s">
        <v>204</v>
      </c>
      <c r="C1968" s="34" t="s">
        <v>7902</v>
      </c>
      <c r="D1968" s="34" t="s">
        <v>7903</v>
      </c>
      <c r="E1968" s="34" t="s">
        <v>4258</v>
      </c>
      <c r="F1968" s="34"/>
      <c r="G1968" s="47" t="s">
        <v>64</v>
      </c>
      <c r="H1968" s="48">
        <v>0.54930000000000001</v>
      </c>
      <c r="I1968" s="139">
        <v>0.25</v>
      </c>
      <c r="J1968" s="136">
        <f t="shared" si="61"/>
        <v>0.41197499999999998</v>
      </c>
    </row>
    <row r="1969" spans="1:10" ht="15.75">
      <c r="A1969" s="46">
        <f t="shared" si="62"/>
        <v>1965</v>
      </c>
      <c r="B1969" s="47" t="s">
        <v>204</v>
      </c>
      <c r="C1969" s="34" t="s">
        <v>7904</v>
      </c>
      <c r="D1969" s="34" t="s">
        <v>7905</v>
      </c>
      <c r="E1969" s="34" t="s">
        <v>4258</v>
      </c>
      <c r="F1969" s="34"/>
      <c r="G1969" s="47" t="s">
        <v>64</v>
      </c>
      <c r="H1969" s="48">
        <v>0.54930000000000001</v>
      </c>
      <c r="I1969" s="139">
        <v>0.25</v>
      </c>
      <c r="J1969" s="136">
        <f t="shared" si="61"/>
        <v>0.41197499999999998</v>
      </c>
    </row>
    <row r="1970" spans="1:10" ht="15.75">
      <c r="A1970" s="46">
        <f t="shared" si="62"/>
        <v>1966</v>
      </c>
      <c r="B1970" s="47" t="s">
        <v>204</v>
      </c>
      <c r="C1970" s="34" t="s">
        <v>7906</v>
      </c>
      <c r="D1970" s="34" t="s">
        <v>7907</v>
      </c>
      <c r="E1970" s="34" t="s">
        <v>4258</v>
      </c>
      <c r="F1970" s="34"/>
      <c r="G1970" s="47" t="s">
        <v>64</v>
      </c>
      <c r="H1970" s="48">
        <v>0.54930000000000001</v>
      </c>
      <c r="I1970" s="139">
        <v>0.25</v>
      </c>
      <c r="J1970" s="136">
        <f t="shared" si="61"/>
        <v>0.41197499999999998</v>
      </c>
    </row>
    <row r="1971" spans="1:10" ht="15.75">
      <c r="A1971" s="46">
        <f t="shared" si="62"/>
        <v>1967</v>
      </c>
      <c r="B1971" s="47" t="s">
        <v>204</v>
      </c>
      <c r="C1971" s="34" t="s">
        <v>7908</v>
      </c>
      <c r="D1971" s="34" t="s">
        <v>7907</v>
      </c>
      <c r="E1971" s="34" t="s">
        <v>4258</v>
      </c>
      <c r="F1971" s="34"/>
      <c r="G1971" s="47" t="s">
        <v>64</v>
      </c>
      <c r="H1971" s="48">
        <v>0.54930000000000001</v>
      </c>
      <c r="I1971" s="139">
        <v>0.25</v>
      </c>
      <c r="J1971" s="136">
        <f t="shared" si="61"/>
        <v>0.41197499999999998</v>
      </c>
    </row>
    <row r="1972" spans="1:10" ht="15.75">
      <c r="A1972" s="46">
        <f t="shared" si="62"/>
        <v>1968</v>
      </c>
      <c r="B1972" s="47" t="s">
        <v>204</v>
      </c>
      <c r="C1972" s="34" t="s">
        <v>7909</v>
      </c>
      <c r="D1972" s="34" t="s">
        <v>7910</v>
      </c>
      <c r="E1972" s="34" t="s">
        <v>4258</v>
      </c>
      <c r="F1972" s="34"/>
      <c r="G1972" s="47" t="s">
        <v>64</v>
      </c>
      <c r="H1972" s="48">
        <v>0.54930000000000001</v>
      </c>
      <c r="I1972" s="139">
        <v>0.25</v>
      </c>
      <c r="J1972" s="136">
        <f t="shared" si="61"/>
        <v>0.41197499999999998</v>
      </c>
    </row>
    <row r="1973" spans="1:10" ht="15.75">
      <c r="A1973" s="46">
        <f t="shared" si="62"/>
        <v>1969</v>
      </c>
      <c r="B1973" s="47" t="s">
        <v>204</v>
      </c>
      <c r="C1973" s="34" t="s">
        <v>7911</v>
      </c>
      <c r="D1973" s="34" t="s">
        <v>7910</v>
      </c>
      <c r="E1973" s="34" t="s">
        <v>4258</v>
      </c>
      <c r="F1973" s="34"/>
      <c r="G1973" s="47" t="s">
        <v>64</v>
      </c>
      <c r="H1973" s="48">
        <v>0.54930000000000001</v>
      </c>
      <c r="I1973" s="139">
        <v>0.25</v>
      </c>
      <c r="J1973" s="136">
        <f t="shared" si="61"/>
        <v>0.41197499999999998</v>
      </c>
    </row>
    <row r="1974" spans="1:10" ht="15.75">
      <c r="A1974" s="46">
        <f t="shared" si="62"/>
        <v>1970</v>
      </c>
      <c r="B1974" s="47" t="s">
        <v>204</v>
      </c>
      <c r="C1974" s="34" t="s">
        <v>7912</v>
      </c>
      <c r="D1974" s="34" t="s">
        <v>7910</v>
      </c>
      <c r="E1974" s="34" t="s">
        <v>4258</v>
      </c>
      <c r="F1974" s="34"/>
      <c r="G1974" s="47" t="s">
        <v>64</v>
      </c>
      <c r="H1974" s="48">
        <v>0.54930000000000001</v>
      </c>
      <c r="I1974" s="139">
        <v>0.25</v>
      </c>
      <c r="J1974" s="136">
        <f t="shared" si="61"/>
        <v>0.41197499999999998</v>
      </c>
    </row>
    <row r="1975" spans="1:10" ht="15.75">
      <c r="A1975" s="46">
        <f t="shared" si="62"/>
        <v>1971</v>
      </c>
      <c r="B1975" s="47" t="s">
        <v>204</v>
      </c>
      <c r="C1975" s="34" t="s">
        <v>7913</v>
      </c>
      <c r="D1975" s="34" t="s">
        <v>7914</v>
      </c>
      <c r="E1975" s="34" t="s">
        <v>4258</v>
      </c>
      <c r="F1975" s="34"/>
      <c r="G1975" s="47" t="s">
        <v>64</v>
      </c>
      <c r="H1975" s="48">
        <v>0.54930000000000001</v>
      </c>
      <c r="I1975" s="139">
        <v>0.25</v>
      </c>
      <c r="J1975" s="136">
        <f t="shared" si="61"/>
        <v>0.41197499999999998</v>
      </c>
    </row>
    <row r="1976" spans="1:10" ht="15.75">
      <c r="A1976" s="46">
        <f t="shared" si="62"/>
        <v>1972</v>
      </c>
      <c r="B1976" s="47" t="s">
        <v>204</v>
      </c>
      <c r="C1976" s="34" t="s">
        <v>7915</v>
      </c>
      <c r="D1976" s="34" t="s">
        <v>7916</v>
      </c>
      <c r="E1976" s="34" t="s">
        <v>4258</v>
      </c>
      <c r="F1976" s="34"/>
      <c r="G1976" s="47" t="s">
        <v>64</v>
      </c>
      <c r="H1976" s="48">
        <v>0.54930000000000001</v>
      </c>
      <c r="I1976" s="139">
        <v>0.25</v>
      </c>
      <c r="J1976" s="136">
        <f t="shared" ref="J1976:J2039" si="63">H1976*(1-I1976)</f>
        <v>0.41197499999999998</v>
      </c>
    </row>
    <row r="1977" spans="1:10" ht="15.75">
      <c r="A1977" s="46">
        <f t="shared" si="62"/>
        <v>1973</v>
      </c>
      <c r="B1977" s="47" t="s">
        <v>204</v>
      </c>
      <c r="C1977" s="34" t="s">
        <v>7917</v>
      </c>
      <c r="D1977" s="34" t="s">
        <v>7918</v>
      </c>
      <c r="E1977" s="34" t="s">
        <v>4258</v>
      </c>
      <c r="F1977" s="34"/>
      <c r="G1977" s="47" t="s">
        <v>64</v>
      </c>
      <c r="H1977" s="48">
        <v>0.54930000000000001</v>
      </c>
      <c r="I1977" s="139">
        <v>0.25</v>
      </c>
      <c r="J1977" s="136">
        <f t="shared" si="63"/>
        <v>0.41197499999999998</v>
      </c>
    </row>
    <row r="1978" spans="1:10" ht="15.75">
      <c r="A1978" s="46">
        <f t="shared" si="62"/>
        <v>1974</v>
      </c>
      <c r="B1978" s="47" t="s">
        <v>204</v>
      </c>
      <c r="C1978" s="34" t="s">
        <v>7919</v>
      </c>
      <c r="D1978" s="34" t="s">
        <v>7918</v>
      </c>
      <c r="E1978" s="34" t="s">
        <v>4258</v>
      </c>
      <c r="F1978" s="34"/>
      <c r="G1978" s="47" t="s">
        <v>64</v>
      </c>
      <c r="H1978" s="48">
        <v>0.54930000000000001</v>
      </c>
      <c r="I1978" s="139">
        <v>0.25</v>
      </c>
      <c r="J1978" s="136">
        <f t="shared" si="63"/>
        <v>0.41197499999999998</v>
      </c>
    </row>
    <row r="1979" spans="1:10" ht="15.75">
      <c r="A1979" s="46">
        <f t="shared" si="62"/>
        <v>1975</v>
      </c>
      <c r="B1979" s="47" t="s">
        <v>204</v>
      </c>
      <c r="C1979" s="34" t="s">
        <v>7920</v>
      </c>
      <c r="D1979" s="34" t="s">
        <v>7921</v>
      </c>
      <c r="E1979" s="34" t="s">
        <v>4258</v>
      </c>
      <c r="F1979" s="34"/>
      <c r="G1979" s="47" t="s">
        <v>64</v>
      </c>
      <c r="H1979" s="48">
        <v>0.54930000000000001</v>
      </c>
      <c r="I1979" s="139">
        <v>0.25</v>
      </c>
      <c r="J1979" s="136">
        <f t="shared" si="63"/>
        <v>0.41197499999999998</v>
      </c>
    </row>
    <row r="1980" spans="1:10" ht="15.75">
      <c r="A1980" s="46">
        <f t="shared" si="62"/>
        <v>1976</v>
      </c>
      <c r="B1980" s="47" t="s">
        <v>204</v>
      </c>
      <c r="C1980" s="34" t="s">
        <v>7922</v>
      </c>
      <c r="D1980" s="34" t="s">
        <v>7923</v>
      </c>
      <c r="E1980" s="34" t="s">
        <v>4258</v>
      </c>
      <c r="F1980" s="34"/>
      <c r="G1980" s="47" t="s">
        <v>64</v>
      </c>
      <c r="H1980" s="48">
        <v>0.54930000000000001</v>
      </c>
      <c r="I1980" s="139">
        <v>0.25</v>
      </c>
      <c r="J1980" s="136">
        <f t="shared" si="63"/>
        <v>0.41197499999999998</v>
      </c>
    </row>
    <row r="1981" spans="1:10" ht="15.75">
      <c r="A1981" s="46">
        <f t="shared" si="62"/>
        <v>1977</v>
      </c>
      <c r="B1981" s="47" t="s">
        <v>204</v>
      </c>
      <c r="C1981" s="34" t="s">
        <v>7924</v>
      </c>
      <c r="D1981" s="34" t="s">
        <v>7925</v>
      </c>
      <c r="E1981" s="34" t="s">
        <v>4258</v>
      </c>
      <c r="F1981" s="34"/>
      <c r="G1981" s="47" t="s">
        <v>64</v>
      </c>
      <c r="H1981" s="48">
        <v>0.28939999999999999</v>
      </c>
      <c r="I1981" s="139">
        <v>0.25</v>
      </c>
      <c r="J1981" s="136">
        <f t="shared" si="63"/>
        <v>0.21704999999999999</v>
      </c>
    </row>
    <row r="1982" spans="1:10" ht="15.75">
      <c r="A1982" s="46">
        <f t="shared" si="62"/>
        <v>1978</v>
      </c>
      <c r="B1982" s="47" t="s">
        <v>204</v>
      </c>
      <c r="C1982" s="34" t="s">
        <v>7926</v>
      </c>
      <c r="D1982" s="34" t="s">
        <v>7925</v>
      </c>
      <c r="E1982" s="34" t="s">
        <v>4258</v>
      </c>
      <c r="F1982" s="34"/>
      <c r="G1982" s="47" t="s">
        <v>64</v>
      </c>
      <c r="H1982" s="48">
        <v>0.28939999999999999</v>
      </c>
      <c r="I1982" s="139">
        <v>0.25</v>
      </c>
      <c r="J1982" s="136">
        <f t="shared" si="63"/>
        <v>0.21704999999999999</v>
      </c>
    </row>
    <row r="1983" spans="1:10" ht="15.75">
      <c r="A1983" s="46">
        <f t="shared" si="62"/>
        <v>1979</v>
      </c>
      <c r="B1983" s="47" t="s">
        <v>204</v>
      </c>
      <c r="C1983" s="34" t="s">
        <v>7927</v>
      </c>
      <c r="D1983" s="34" t="s">
        <v>7928</v>
      </c>
      <c r="E1983" s="34" t="s">
        <v>4258</v>
      </c>
      <c r="F1983" s="34"/>
      <c r="G1983" s="47" t="s">
        <v>64</v>
      </c>
      <c r="H1983" s="48">
        <v>0.28939999999999999</v>
      </c>
      <c r="I1983" s="139">
        <v>0.25</v>
      </c>
      <c r="J1983" s="136">
        <f t="shared" si="63"/>
        <v>0.21704999999999999</v>
      </c>
    </row>
    <row r="1984" spans="1:10" ht="15.75">
      <c r="A1984" s="46">
        <f t="shared" si="62"/>
        <v>1980</v>
      </c>
      <c r="B1984" s="47" t="s">
        <v>204</v>
      </c>
      <c r="C1984" s="34" t="s">
        <v>7929</v>
      </c>
      <c r="D1984" s="34" t="s">
        <v>7930</v>
      </c>
      <c r="E1984" s="34" t="s">
        <v>4258</v>
      </c>
      <c r="F1984" s="34"/>
      <c r="G1984" s="47" t="s">
        <v>64</v>
      </c>
      <c r="H1984" s="48">
        <v>0.28939999999999999</v>
      </c>
      <c r="I1984" s="139">
        <v>0.25</v>
      </c>
      <c r="J1984" s="136">
        <f t="shared" si="63"/>
        <v>0.21704999999999999</v>
      </c>
    </row>
    <row r="1985" spans="1:10" ht="15.75">
      <c r="A1985" s="46">
        <f t="shared" si="62"/>
        <v>1981</v>
      </c>
      <c r="B1985" s="47" t="s">
        <v>204</v>
      </c>
      <c r="C1985" s="34" t="s">
        <v>7931</v>
      </c>
      <c r="D1985" s="34" t="s">
        <v>7932</v>
      </c>
      <c r="E1985" s="34" t="s">
        <v>4258</v>
      </c>
      <c r="F1985" s="34"/>
      <c r="G1985" s="47" t="s">
        <v>64</v>
      </c>
      <c r="H1985" s="48">
        <v>0.28939999999999999</v>
      </c>
      <c r="I1985" s="139">
        <v>0.25</v>
      </c>
      <c r="J1985" s="136">
        <f t="shared" si="63"/>
        <v>0.21704999999999999</v>
      </c>
    </row>
    <row r="1986" spans="1:10" ht="15.75">
      <c r="A1986" s="46">
        <f t="shared" si="62"/>
        <v>1982</v>
      </c>
      <c r="B1986" s="47" t="s">
        <v>204</v>
      </c>
      <c r="C1986" s="34" t="s">
        <v>7933</v>
      </c>
      <c r="D1986" s="34" t="s">
        <v>7932</v>
      </c>
      <c r="E1986" s="34" t="s">
        <v>4258</v>
      </c>
      <c r="F1986" s="34"/>
      <c r="G1986" s="47" t="s">
        <v>64</v>
      </c>
      <c r="H1986" s="48">
        <v>0.28939999999999999</v>
      </c>
      <c r="I1986" s="139">
        <v>0.25</v>
      </c>
      <c r="J1986" s="136">
        <f t="shared" si="63"/>
        <v>0.21704999999999999</v>
      </c>
    </row>
    <row r="1987" spans="1:10" ht="15.75">
      <c r="A1987" s="46">
        <f t="shared" si="62"/>
        <v>1983</v>
      </c>
      <c r="B1987" s="47" t="s">
        <v>204</v>
      </c>
      <c r="C1987" s="34" t="s">
        <v>7934</v>
      </c>
      <c r="D1987" s="34" t="s">
        <v>7932</v>
      </c>
      <c r="E1987" s="34" t="s">
        <v>4258</v>
      </c>
      <c r="F1987" s="34"/>
      <c r="G1987" s="47" t="s">
        <v>64</v>
      </c>
      <c r="H1987" s="48">
        <v>0.28939999999999999</v>
      </c>
      <c r="I1987" s="139">
        <v>0.25</v>
      </c>
      <c r="J1987" s="136">
        <f t="shared" si="63"/>
        <v>0.21704999999999999</v>
      </c>
    </row>
    <row r="1988" spans="1:10" ht="15.75">
      <c r="A1988" s="46">
        <f t="shared" si="62"/>
        <v>1984</v>
      </c>
      <c r="B1988" s="47" t="s">
        <v>204</v>
      </c>
      <c r="C1988" s="34" t="s">
        <v>7935</v>
      </c>
      <c r="D1988" s="34" t="s">
        <v>7932</v>
      </c>
      <c r="E1988" s="34" t="s">
        <v>4258</v>
      </c>
      <c r="F1988" s="34"/>
      <c r="G1988" s="47" t="s">
        <v>64</v>
      </c>
      <c r="H1988" s="48">
        <v>0.28939999999999999</v>
      </c>
      <c r="I1988" s="139">
        <v>0.25</v>
      </c>
      <c r="J1988" s="136">
        <f t="shared" si="63"/>
        <v>0.21704999999999999</v>
      </c>
    </row>
    <row r="1989" spans="1:10" ht="15.75">
      <c r="A1989" s="46">
        <f t="shared" si="62"/>
        <v>1985</v>
      </c>
      <c r="B1989" s="47" t="s">
        <v>204</v>
      </c>
      <c r="C1989" s="34" t="s">
        <v>7936</v>
      </c>
      <c r="D1989" s="34" t="s">
        <v>7932</v>
      </c>
      <c r="E1989" s="34" t="s">
        <v>4258</v>
      </c>
      <c r="F1989" s="34"/>
      <c r="G1989" s="47" t="s">
        <v>64</v>
      </c>
      <c r="H1989" s="48">
        <v>0.28939999999999999</v>
      </c>
      <c r="I1989" s="139">
        <v>0.25</v>
      </c>
      <c r="J1989" s="136">
        <f t="shared" si="63"/>
        <v>0.21704999999999999</v>
      </c>
    </row>
    <row r="1990" spans="1:10" ht="15.75">
      <c r="A1990" s="46">
        <f t="shared" si="62"/>
        <v>1986</v>
      </c>
      <c r="B1990" s="47" t="s">
        <v>204</v>
      </c>
      <c r="C1990" s="34" t="s">
        <v>7937</v>
      </c>
      <c r="D1990" s="34" t="s">
        <v>7938</v>
      </c>
      <c r="E1990" s="34" t="s">
        <v>4258</v>
      </c>
      <c r="F1990" s="34"/>
      <c r="G1990" s="47" t="s">
        <v>64</v>
      </c>
      <c r="H1990" s="48">
        <v>0.28939999999999999</v>
      </c>
      <c r="I1990" s="139">
        <v>0.25</v>
      </c>
      <c r="J1990" s="136">
        <f t="shared" si="63"/>
        <v>0.21704999999999999</v>
      </c>
    </row>
    <row r="1991" spans="1:10" ht="15.75">
      <c r="A1991" s="46">
        <f t="shared" ref="A1991:A2054" si="64">A1990+1</f>
        <v>1987</v>
      </c>
      <c r="B1991" s="47" t="s">
        <v>204</v>
      </c>
      <c r="C1991" s="34" t="s">
        <v>7939</v>
      </c>
      <c r="D1991" s="34" t="s">
        <v>7940</v>
      </c>
      <c r="E1991" s="34" t="s">
        <v>4258</v>
      </c>
      <c r="F1991" s="34"/>
      <c r="G1991" s="47" t="s">
        <v>64</v>
      </c>
      <c r="H1991" s="48">
        <v>0.28939999999999999</v>
      </c>
      <c r="I1991" s="139">
        <v>0.25</v>
      </c>
      <c r="J1991" s="136">
        <f t="shared" si="63"/>
        <v>0.21704999999999999</v>
      </c>
    </row>
    <row r="1992" spans="1:10" ht="15.75">
      <c r="A1992" s="46">
        <f t="shared" si="64"/>
        <v>1988</v>
      </c>
      <c r="B1992" s="47" t="s">
        <v>204</v>
      </c>
      <c r="C1992" s="34" t="s">
        <v>7941</v>
      </c>
      <c r="D1992" s="34" t="s">
        <v>7942</v>
      </c>
      <c r="E1992" s="34" t="s">
        <v>4258</v>
      </c>
      <c r="F1992" s="34"/>
      <c r="G1992" s="47" t="s">
        <v>64</v>
      </c>
      <c r="H1992" s="48">
        <v>0.28939999999999999</v>
      </c>
      <c r="I1992" s="139">
        <v>0.25</v>
      </c>
      <c r="J1992" s="136">
        <f t="shared" si="63"/>
        <v>0.21704999999999999</v>
      </c>
    </row>
    <row r="1993" spans="1:10" ht="15.75">
      <c r="A1993" s="46">
        <f t="shared" si="64"/>
        <v>1989</v>
      </c>
      <c r="B1993" s="47" t="s">
        <v>204</v>
      </c>
      <c r="C1993" s="34" t="s">
        <v>7943</v>
      </c>
      <c r="D1993" s="34" t="s">
        <v>7942</v>
      </c>
      <c r="E1993" s="34" t="s">
        <v>4258</v>
      </c>
      <c r="F1993" s="34"/>
      <c r="G1993" s="47" t="s">
        <v>64</v>
      </c>
      <c r="H1993" s="48">
        <v>0.28939999999999999</v>
      </c>
      <c r="I1993" s="139">
        <v>0.25</v>
      </c>
      <c r="J1993" s="136">
        <f t="shared" si="63"/>
        <v>0.21704999999999999</v>
      </c>
    </row>
    <row r="1994" spans="1:10" ht="15.75">
      <c r="A1994" s="46">
        <f t="shared" si="64"/>
        <v>1990</v>
      </c>
      <c r="B1994" s="47" t="s">
        <v>204</v>
      </c>
      <c r="C1994" s="34" t="s">
        <v>7944</v>
      </c>
      <c r="D1994" s="34" t="s">
        <v>7942</v>
      </c>
      <c r="E1994" s="34" t="s">
        <v>4258</v>
      </c>
      <c r="F1994" s="34"/>
      <c r="G1994" s="47" t="s">
        <v>64</v>
      </c>
      <c r="H1994" s="48">
        <v>0.28939999999999999</v>
      </c>
      <c r="I1994" s="139">
        <v>0.25</v>
      </c>
      <c r="J1994" s="136">
        <f t="shared" si="63"/>
        <v>0.21704999999999999</v>
      </c>
    </row>
    <row r="1995" spans="1:10" ht="15.75">
      <c r="A1995" s="46">
        <f t="shared" si="64"/>
        <v>1991</v>
      </c>
      <c r="B1995" s="47" t="s">
        <v>204</v>
      </c>
      <c r="C1995" s="34" t="s">
        <v>7945</v>
      </c>
      <c r="D1995" s="34" t="s">
        <v>7946</v>
      </c>
      <c r="E1995" s="34" t="s">
        <v>4258</v>
      </c>
      <c r="F1995" s="34"/>
      <c r="G1995" s="47" t="s">
        <v>64</v>
      </c>
      <c r="H1995" s="48">
        <v>0.28939999999999999</v>
      </c>
      <c r="I1995" s="139">
        <v>0.25</v>
      </c>
      <c r="J1995" s="136">
        <f t="shared" si="63"/>
        <v>0.21704999999999999</v>
      </c>
    </row>
    <row r="1996" spans="1:10" ht="15.75">
      <c r="A1996" s="46">
        <f t="shared" si="64"/>
        <v>1992</v>
      </c>
      <c r="B1996" s="47" t="s">
        <v>204</v>
      </c>
      <c r="C1996" s="34" t="s">
        <v>7947</v>
      </c>
      <c r="D1996" s="34" t="s">
        <v>7948</v>
      </c>
      <c r="E1996" s="34" t="s">
        <v>4258</v>
      </c>
      <c r="F1996" s="34"/>
      <c r="G1996" s="47" t="s">
        <v>64</v>
      </c>
      <c r="H1996" s="48">
        <v>0.28939999999999999</v>
      </c>
      <c r="I1996" s="139">
        <v>0.25</v>
      </c>
      <c r="J1996" s="136">
        <f t="shared" si="63"/>
        <v>0.21704999999999999</v>
      </c>
    </row>
    <row r="1997" spans="1:10" ht="15.75">
      <c r="A1997" s="46">
        <f t="shared" si="64"/>
        <v>1993</v>
      </c>
      <c r="B1997" s="47" t="s">
        <v>204</v>
      </c>
      <c r="C1997" s="34" t="s">
        <v>7949</v>
      </c>
      <c r="D1997" s="34" t="s">
        <v>7950</v>
      </c>
      <c r="E1997" s="34" t="s">
        <v>4258</v>
      </c>
      <c r="F1997" s="34"/>
      <c r="G1997" s="47" t="s">
        <v>64</v>
      </c>
      <c r="H1997" s="48">
        <v>0.28939999999999999</v>
      </c>
      <c r="I1997" s="139">
        <v>0.25</v>
      </c>
      <c r="J1997" s="136">
        <f t="shared" si="63"/>
        <v>0.21704999999999999</v>
      </c>
    </row>
    <row r="1998" spans="1:10" ht="15.75">
      <c r="A1998" s="46">
        <f t="shared" si="64"/>
        <v>1994</v>
      </c>
      <c r="B1998" s="47" t="s">
        <v>204</v>
      </c>
      <c r="C1998" s="34" t="s">
        <v>7951</v>
      </c>
      <c r="D1998" s="34" t="s">
        <v>7952</v>
      </c>
      <c r="E1998" s="34" t="s">
        <v>4258</v>
      </c>
      <c r="F1998" s="34"/>
      <c r="G1998" s="47" t="s">
        <v>64</v>
      </c>
      <c r="H1998" s="48">
        <v>0.28939999999999999</v>
      </c>
      <c r="I1998" s="139">
        <v>0.25</v>
      </c>
      <c r="J1998" s="136">
        <f t="shared" si="63"/>
        <v>0.21704999999999999</v>
      </c>
    </row>
    <row r="1999" spans="1:10" ht="15.75">
      <c r="A1999" s="46">
        <f t="shared" si="64"/>
        <v>1995</v>
      </c>
      <c r="B1999" s="47" t="s">
        <v>204</v>
      </c>
      <c r="C1999" s="34" t="s">
        <v>7953</v>
      </c>
      <c r="D1999" s="34" t="s">
        <v>7954</v>
      </c>
      <c r="E1999" s="34" t="s">
        <v>4258</v>
      </c>
      <c r="F1999" s="34"/>
      <c r="G1999" s="47" t="s">
        <v>64</v>
      </c>
      <c r="H1999" s="48">
        <v>0.28939999999999999</v>
      </c>
      <c r="I1999" s="139">
        <v>0.25</v>
      </c>
      <c r="J1999" s="136">
        <f t="shared" si="63"/>
        <v>0.21704999999999999</v>
      </c>
    </row>
    <row r="2000" spans="1:10" ht="15.75">
      <c r="A2000" s="46">
        <f t="shared" si="64"/>
        <v>1996</v>
      </c>
      <c r="B2000" s="47" t="s">
        <v>204</v>
      </c>
      <c r="C2000" s="34" t="s">
        <v>7955</v>
      </c>
      <c r="D2000" s="34" t="s">
        <v>7956</v>
      </c>
      <c r="E2000" s="34" t="s">
        <v>4258</v>
      </c>
      <c r="F2000" s="34"/>
      <c r="G2000" s="47" t="s">
        <v>64</v>
      </c>
      <c r="H2000" s="48">
        <v>0.28939999999999999</v>
      </c>
      <c r="I2000" s="139">
        <v>0.25</v>
      </c>
      <c r="J2000" s="136">
        <f t="shared" si="63"/>
        <v>0.21704999999999999</v>
      </c>
    </row>
    <row r="2001" spans="1:10" ht="15.75">
      <c r="A2001" s="46">
        <f t="shared" si="64"/>
        <v>1997</v>
      </c>
      <c r="B2001" s="47" t="s">
        <v>204</v>
      </c>
      <c r="C2001" s="34" t="s">
        <v>7957</v>
      </c>
      <c r="D2001" s="34" t="s">
        <v>7956</v>
      </c>
      <c r="E2001" s="34" t="s">
        <v>4258</v>
      </c>
      <c r="F2001" s="34"/>
      <c r="G2001" s="47" t="s">
        <v>64</v>
      </c>
      <c r="H2001" s="48">
        <v>0.28939999999999999</v>
      </c>
      <c r="I2001" s="139">
        <v>0.25</v>
      </c>
      <c r="J2001" s="136">
        <f t="shared" si="63"/>
        <v>0.21704999999999999</v>
      </c>
    </row>
    <row r="2002" spans="1:10" ht="15.75">
      <c r="A2002" s="46">
        <f t="shared" si="64"/>
        <v>1998</v>
      </c>
      <c r="B2002" s="47" t="s">
        <v>204</v>
      </c>
      <c r="C2002" s="34" t="s">
        <v>7958</v>
      </c>
      <c r="D2002" s="34" t="s">
        <v>7959</v>
      </c>
      <c r="E2002" s="34" t="s">
        <v>4258</v>
      </c>
      <c r="F2002" s="34"/>
      <c r="G2002" s="47" t="s">
        <v>64</v>
      </c>
      <c r="H2002" s="48">
        <v>0.28939999999999999</v>
      </c>
      <c r="I2002" s="139">
        <v>0.25</v>
      </c>
      <c r="J2002" s="136">
        <f t="shared" si="63"/>
        <v>0.21704999999999999</v>
      </c>
    </row>
    <row r="2003" spans="1:10" ht="15.75">
      <c r="A2003" s="46">
        <f t="shared" si="64"/>
        <v>1999</v>
      </c>
      <c r="B2003" s="47" t="s">
        <v>204</v>
      </c>
      <c r="C2003" s="34" t="s">
        <v>7960</v>
      </c>
      <c r="D2003" s="34" t="s">
        <v>7961</v>
      </c>
      <c r="E2003" s="34" t="s">
        <v>4258</v>
      </c>
      <c r="F2003" s="34"/>
      <c r="G2003" s="47" t="s">
        <v>64</v>
      </c>
      <c r="H2003" s="48">
        <v>0.28939999999999999</v>
      </c>
      <c r="I2003" s="139">
        <v>0.25</v>
      </c>
      <c r="J2003" s="136">
        <f t="shared" si="63"/>
        <v>0.21704999999999999</v>
      </c>
    </row>
    <row r="2004" spans="1:10" ht="15.75">
      <c r="A2004" s="46">
        <f t="shared" si="64"/>
        <v>2000</v>
      </c>
      <c r="B2004" s="47" t="s">
        <v>204</v>
      </c>
      <c r="C2004" s="34" t="s">
        <v>7962</v>
      </c>
      <c r="D2004" s="34" t="s">
        <v>7963</v>
      </c>
      <c r="E2004" s="34" t="s">
        <v>4258</v>
      </c>
      <c r="F2004" s="34"/>
      <c r="G2004" s="47" t="s">
        <v>64</v>
      </c>
      <c r="H2004" s="48">
        <v>0.28939999999999999</v>
      </c>
      <c r="I2004" s="139">
        <v>0.25</v>
      </c>
      <c r="J2004" s="136">
        <f t="shared" si="63"/>
        <v>0.21704999999999999</v>
      </c>
    </row>
    <row r="2005" spans="1:10" ht="15.75">
      <c r="A2005" s="46">
        <f t="shared" si="64"/>
        <v>2001</v>
      </c>
      <c r="B2005" s="47" t="s">
        <v>204</v>
      </c>
      <c r="C2005" s="34" t="s">
        <v>7964</v>
      </c>
      <c r="D2005" s="34" t="s">
        <v>7965</v>
      </c>
      <c r="E2005" s="34" t="s">
        <v>4258</v>
      </c>
      <c r="F2005" s="34"/>
      <c r="G2005" s="47" t="s">
        <v>64</v>
      </c>
      <c r="H2005" s="48">
        <v>0.28939999999999999</v>
      </c>
      <c r="I2005" s="139">
        <v>0.25</v>
      </c>
      <c r="J2005" s="136">
        <f t="shared" si="63"/>
        <v>0.21704999999999999</v>
      </c>
    </row>
    <row r="2006" spans="1:10" ht="15.75">
      <c r="A2006" s="46">
        <f t="shared" si="64"/>
        <v>2002</v>
      </c>
      <c r="B2006" s="47" t="s">
        <v>204</v>
      </c>
      <c r="C2006" s="34" t="s">
        <v>7966</v>
      </c>
      <c r="D2006" s="34" t="s">
        <v>7967</v>
      </c>
      <c r="E2006" s="34" t="s">
        <v>4258</v>
      </c>
      <c r="F2006" s="34"/>
      <c r="G2006" s="47" t="s">
        <v>64</v>
      </c>
      <c r="H2006" s="48">
        <v>0.28939999999999999</v>
      </c>
      <c r="I2006" s="139">
        <v>0.25</v>
      </c>
      <c r="J2006" s="136">
        <f t="shared" si="63"/>
        <v>0.21704999999999999</v>
      </c>
    </row>
    <row r="2007" spans="1:10" ht="15.75">
      <c r="A2007" s="46">
        <f t="shared" si="64"/>
        <v>2003</v>
      </c>
      <c r="B2007" s="47" t="s">
        <v>204</v>
      </c>
      <c r="C2007" s="34" t="s">
        <v>7968</v>
      </c>
      <c r="D2007" s="34" t="s">
        <v>7969</v>
      </c>
      <c r="E2007" s="34" t="s">
        <v>4258</v>
      </c>
      <c r="F2007" s="34"/>
      <c r="G2007" s="47" t="s">
        <v>64</v>
      </c>
      <c r="H2007" s="48">
        <v>0.28939999999999999</v>
      </c>
      <c r="I2007" s="139">
        <v>0.25</v>
      </c>
      <c r="J2007" s="136">
        <f t="shared" si="63"/>
        <v>0.21704999999999999</v>
      </c>
    </row>
    <row r="2008" spans="1:10" ht="15.75">
      <c r="A2008" s="46">
        <f t="shared" si="64"/>
        <v>2004</v>
      </c>
      <c r="B2008" s="47" t="s">
        <v>204</v>
      </c>
      <c r="C2008" s="34" t="s">
        <v>7970</v>
      </c>
      <c r="D2008" s="34" t="s">
        <v>7971</v>
      </c>
      <c r="E2008" s="34" t="s">
        <v>4258</v>
      </c>
      <c r="F2008" s="34"/>
      <c r="G2008" s="47" t="s">
        <v>64</v>
      </c>
      <c r="H2008" s="48">
        <v>0.28939999999999999</v>
      </c>
      <c r="I2008" s="139">
        <v>0.25</v>
      </c>
      <c r="J2008" s="136">
        <f t="shared" si="63"/>
        <v>0.21704999999999999</v>
      </c>
    </row>
    <row r="2009" spans="1:10" ht="15.75">
      <c r="A2009" s="46">
        <f t="shared" si="64"/>
        <v>2005</v>
      </c>
      <c r="B2009" s="47" t="s">
        <v>204</v>
      </c>
      <c r="C2009" s="34" t="s">
        <v>7972</v>
      </c>
      <c r="D2009" s="34" t="s">
        <v>7973</v>
      </c>
      <c r="E2009" s="34" t="s">
        <v>4258</v>
      </c>
      <c r="F2009" s="34"/>
      <c r="G2009" s="47" t="s">
        <v>64</v>
      </c>
      <c r="H2009" s="48">
        <v>0.28939999999999999</v>
      </c>
      <c r="I2009" s="139">
        <v>0.25</v>
      </c>
      <c r="J2009" s="136">
        <f t="shared" si="63"/>
        <v>0.21704999999999999</v>
      </c>
    </row>
    <row r="2010" spans="1:10" ht="15.75">
      <c r="A2010" s="46">
        <f t="shared" si="64"/>
        <v>2006</v>
      </c>
      <c r="B2010" s="47" t="s">
        <v>204</v>
      </c>
      <c r="C2010" s="34" t="s">
        <v>7974</v>
      </c>
      <c r="D2010" s="34" t="s">
        <v>7975</v>
      </c>
      <c r="E2010" s="34" t="s">
        <v>4258</v>
      </c>
      <c r="F2010" s="34"/>
      <c r="G2010" s="47" t="s">
        <v>64</v>
      </c>
      <c r="H2010" s="48">
        <v>0.28939999999999999</v>
      </c>
      <c r="I2010" s="139">
        <v>0.25</v>
      </c>
      <c r="J2010" s="136">
        <f t="shared" si="63"/>
        <v>0.21704999999999999</v>
      </c>
    </row>
    <row r="2011" spans="1:10" ht="15.75">
      <c r="A2011" s="46">
        <f t="shared" si="64"/>
        <v>2007</v>
      </c>
      <c r="B2011" s="47" t="s">
        <v>204</v>
      </c>
      <c r="C2011" s="34" t="s">
        <v>7976</v>
      </c>
      <c r="D2011" s="34" t="s">
        <v>7977</v>
      </c>
      <c r="E2011" s="34" t="s">
        <v>4258</v>
      </c>
      <c r="F2011" s="34"/>
      <c r="G2011" s="47" t="s">
        <v>64</v>
      </c>
      <c r="H2011" s="48">
        <v>0.28939999999999999</v>
      </c>
      <c r="I2011" s="139">
        <v>0.25</v>
      </c>
      <c r="J2011" s="136">
        <f t="shared" si="63"/>
        <v>0.21704999999999999</v>
      </c>
    </row>
    <row r="2012" spans="1:10" ht="15.75">
      <c r="A2012" s="46">
        <f t="shared" si="64"/>
        <v>2008</v>
      </c>
      <c r="B2012" s="47" t="s">
        <v>204</v>
      </c>
      <c r="C2012" s="34" t="s">
        <v>7978</v>
      </c>
      <c r="D2012" s="34" t="s">
        <v>7979</v>
      </c>
      <c r="E2012" s="34" t="s">
        <v>4258</v>
      </c>
      <c r="F2012" s="34"/>
      <c r="G2012" s="47" t="s">
        <v>64</v>
      </c>
      <c r="H2012" s="48">
        <v>0.28939999999999999</v>
      </c>
      <c r="I2012" s="139">
        <v>0.25</v>
      </c>
      <c r="J2012" s="136">
        <f t="shared" si="63"/>
        <v>0.21704999999999999</v>
      </c>
    </row>
    <row r="2013" spans="1:10" ht="15.75">
      <c r="A2013" s="46">
        <f t="shared" si="64"/>
        <v>2009</v>
      </c>
      <c r="B2013" s="47" t="s">
        <v>204</v>
      </c>
      <c r="C2013" s="34" t="s">
        <v>7980</v>
      </c>
      <c r="D2013" s="34" t="s">
        <v>7981</v>
      </c>
      <c r="E2013" s="34" t="s">
        <v>4258</v>
      </c>
      <c r="F2013" s="34"/>
      <c r="G2013" s="47" t="s">
        <v>64</v>
      </c>
      <c r="H2013" s="48">
        <v>0.28939999999999999</v>
      </c>
      <c r="I2013" s="139">
        <v>0.25</v>
      </c>
      <c r="J2013" s="136">
        <f t="shared" si="63"/>
        <v>0.21704999999999999</v>
      </c>
    </row>
    <row r="2014" spans="1:10" ht="15.75">
      <c r="A2014" s="46">
        <f t="shared" si="64"/>
        <v>2010</v>
      </c>
      <c r="B2014" s="47" t="s">
        <v>204</v>
      </c>
      <c r="C2014" s="34" t="s">
        <v>7982</v>
      </c>
      <c r="D2014" s="34" t="s">
        <v>7981</v>
      </c>
      <c r="E2014" s="34" t="s">
        <v>4258</v>
      </c>
      <c r="F2014" s="34"/>
      <c r="G2014" s="47" t="s">
        <v>64</v>
      </c>
      <c r="H2014" s="48">
        <v>0.28939999999999999</v>
      </c>
      <c r="I2014" s="139">
        <v>0.25</v>
      </c>
      <c r="J2014" s="136">
        <f t="shared" si="63"/>
        <v>0.21704999999999999</v>
      </c>
    </row>
    <row r="2015" spans="1:10" ht="15.75">
      <c r="A2015" s="46">
        <f t="shared" si="64"/>
        <v>2011</v>
      </c>
      <c r="B2015" s="47" t="s">
        <v>204</v>
      </c>
      <c r="C2015" s="34" t="s">
        <v>7983</v>
      </c>
      <c r="D2015" s="34" t="s">
        <v>7984</v>
      </c>
      <c r="E2015" s="34" t="s">
        <v>4258</v>
      </c>
      <c r="F2015" s="34"/>
      <c r="G2015" s="47" t="s">
        <v>64</v>
      </c>
      <c r="H2015" s="48">
        <v>0.28939999999999999</v>
      </c>
      <c r="I2015" s="139">
        <v>0.25</v>
      </c>
      <c r="J2015" s="136">
        <f t="shared" si="63"/>
        <v>0.21704999999999999</v>
      </c>
    </row>
    <row r="2016" spans="1:10" ht="15.75">
      <c r="A2016" s="46">
        <f t="shared" si="64"/>
        <v>2012</v>
      </c>
      <c r="B2016" s="47" t="s">
        <v>204</v>
      </c>
      <c r="C2016" s="34" t="s">
        <v>7985</v>
      </c>
      <c r="D2016" s="34" t="s">
        <v>7986</v>
      </c>
      <c r="E2016" s="34" t="s">
        <v>4258</v>
      </c>
      <c r="F2016" s="34"/>
      <c r="G2016" s="47" t="s">
        <v>64</v>
      </c>
      <c r="H2016" s="48">
        <v>0.28939999999999999</v>
      </c>
      <c r="I2016" s="139">
        <v>0.25</v>
      </c>
      <c r="J2016" s="136">
        <f t="shared" si="63"/>
        <v>0.21704999999999999</v>
      </c>
    </row>
    <row r="2017" spans="1:10" ht="15.75">
      <c r="A2017" s="46">
        <f t="shared" si="64"/>
        <v>2013</v>
      </c>
      <c r="B2017" s="47" t="s">
        <v>204</v>
      </c>
      <c r="C2017" s="34" t="s">
        <v>7987</v>
      </c>
      <c r="D2017" s="34" t="s">
        <v>7988</v>
      </c>
      <c r="E2017" s="34" t="s">
        <v>4258</v>
      </c>
      <c r="F2017" s="34"/>
      <c r="G2017" s="47" t="s">
        <v>64</v>
      </c>
      <c r="H2017" s="48">
        <v>1.3161</v>
      </c>
      <c r="I2017" s="139">
        <v>0.25</v>
      </c>
      <c r="J2017" s="136">
        <f t="shared" si="63"/>
        <v>0.98707500000000004</v>
      </c>
    </row>
    <row r="2018" spans="1:10" ht="15.75">
      <c r="A2018" s="46">
        <f t="shared" si="64"/>
        <v>2014</v>
      </c>
      <c r="B2018" s="47" t="s">
        <v>204</v>
      </c>
      <c r="C2018" s="34" t="s">
        <v>7989</v>
      </c>
      <c r="D2018" s="34" t="s">
        <v>7990</v>
      </c>
      <c r="E2018" s="34" t="s">
        <v>4258</v>
      </c>
      <c r="F2018" s="34"/>
      <c r="G2018" s="47" t="s">
        <v>64</v>
      </c>
      <c r="H2018" s="48">
        <v>1.3161</v>
      </c>
      <c r="I2018" s="139">
        <v>0.25</v>
      </c>
      <c r="J2018" s="136">
        <f t="shared" si="63"/>
        <v>0.98707500000000004</v>
      </c>
    </row>
    <row r="2019" spans="1:10" ht="15.75">
      <c r="A2019" s="46">
        <f t="shared" si="64"/>
        <v>2015</v>
      </c>
      <c r="B2019" s="47" t="s">
        <v>204</v>
      </c>
      <c r="C2019" s="34" t="s">
        <v>7991</v>
      </c>
      <c r="D2019" s="34" t="s">
        <v>7990</v>
      </c>
      <c r="E2019" s="34" t="s">
        <v>4258</v>
      </c>
      <c r="F2019" s="34"/>
      <c r="G2019" s="47" t="s">
        <v>64</v>
      </c>
      <c r="H2019" s="48">
        <v>1.3161</v>
      </c>
      <c r="I2019" s="139">
        <v>0.25</v>
      </c>
      <c r="J2019" s="136">
        <f t="shared" si="63"/>
        <v>0.98707500000000004</v>
      </c>
    </row>
    <row r="2020" spans="1:10" ht="15.75">
      <c r="A2020" s="46">
        <f t="shared" si="64"/>
        <v>2016</v>
      </c>
      <c r="B2020" s="47" t="s">
        <v>204</v>
      </c>
      <c r="C2020" s="34" t="s">
        <v>7992</v>
      </c>
      <c r="D2020" s="34" t="s">
        <v>7993</v>
      </c>
      <c r="E2020" s="34" t="s">
        <v>4258</v>
      </c>
      <c r="F2020" s="34"/>
      <c r="G2020" s="47" t="s">
        <v>64</v>
      </c>
      <c r="H2020" s="48">
        <v>1.3161</v>
      </c>
      <c r="I2020" s="139">
        <v>0.25</v>
      </c>
      <c r="J2020" s="136">
        <f t="shared" si="63"/>
        <v>0.98707500000000004</v>
      </c>
    </row>
    <row r="2021" spans="1:10" ht="15.75">
      <c r="A2021" s="46">
        <f t="shared" si="64"/>
        <v>2017</v>
      </c>
      <c r="B2021" s="47" t="s">
        <v>204</v>
      </c>
      <c r="C2021" s="34" t="s">
        <v>7994</v>
      </c>
      <c r="D2021" s="34" t="s">
        <v>7995</v>
      </c>
      <c r="E2021" s="34" t="s">
        <v>4258</v>
      </c>
      <c r="F2021" s="34"/>
      <c r="G2021" s="47" t="s">
        <v>64</v>
      </c>
      <c r="H2021" s="48">
        <v>1.3161</v>
      </c>
      <c r="I2021" s="139">
        <v>0.25</v>
      </c>
      <c r="J2021" s="136">
        <f t="shared" si="63"/>
        <v>0.98707500000000004</v>
      </c>
    </row>
    <row r="2022" spans="1:10" ht="15.75">
      <c r="A2022" s="46">
        <f t="shared" si="64"/>
        <v>2018</v>
      </c>
      <c r="B2022" s="47" t="s">
        <v>204</v>
      </c>
      <c r="C2022" s="34" t="s">
        <v>7996</v>
      </c>
      <c r="D2022" s="34" t="s">
        <v>7997</v>
      </c>
      <c r="E2022" s="34" t="s">
        <v>4258</v>
      </c>
      <c r="F2022" s="34"/>
      <c r="G2022" s="47" t="s">
        <v>64</v>
      </c>
      <c r="H2022" s="48">
        <v>0.62309999999999999</v>
      </c>
      <c r="I2022" s="139">
        <v>0.25</v>
      </c>
      <c r="J2022" s="136">
        <f t="shared" si="63"/>
        <v>0.46732499999999999</v>
      </c>
    </row>
    <row r="2023" spans="1:10" ht="15.75">
      <c r="A2023" s="46">
        <f t="shared" si="64"/>
        <v>2019</v>
      </c>
      <c r="B2023" s="47" t="s">
        <v>204</v>
      </c>
      <c r="C2023" s="34" t="s">
        <v>7998</v>
      </c>
      <c r="D2023" s="34" t="s">
        <v>7997</v>
      </c>
      <c r="E2023" s="34" t="s">
        <v>4258</v>
      </c>
      <c r="F2023" s="34"/>
      <c r="G2023" s="47" t="s">
        <v>64</v>
      </c>
      <c r="H2023" s="48">
        <v>0.62309999999999999</v>
      </c>
      <c r="I2023" s="139">
        <v>0.25</v>
      </c>
      <c r="J2023" s="136">
        <f t="shared" si="63"/>
        <v>0.46732499999999999</v>
      </c>
    </row>
    <row r="2024" spans="1:10" ht="15.75">
      <c r="A2024" s="46">
        <f t="shared" si="64"/>
        <v>2020</v>
      </c>
      <c r="B2024" s="47" t="s">
        <v>204</v>
      </c>
      <c r="C2024" s="34" t="s">
        <v>7999</v>
      </c>
      <c r="D2024" s="34" t="s">
        <v>8000</v>
      </c>
      <c r="E2024" s="34" t="s">
        <v>4258</v>
      </c>
      <c r="F2024" s="34"/>
      <c r="G2024" s="47" t="s">
        <v>64</v>
      </c>
      <c r="H2024" s="48">
        <v>0.62309999999999999</v>
      </c>
      <c r="I2024" s="139">
        <v>0.25</v>
      </c>
      <c r="J2024" s="136">
        <f t="shared" si="63"/>
        <v>0.46732499999999999</v>
      </c>
    </row>
    <row r="2025" spans="1:10" ht="15.75">
      <c r="A2025" s="46">
        <f t="shared" si="64"/>
        <v>2021</v>
      </c>
      <c r="B2025" s="47" t="s">
        <v>204</v>
      </c>
      <c r="C2025" s="34" t="s">
        <v>8001</v>
      </c>
      <c r="D2025" s="34" t="s">
        <v>8000</v>
      </c>
      <c r="E2025" s="34" t="s">
        <v>4258</v>
      </c>
      <c r="F2025" s="34"/>
      <c r="G2025" s="47" t="s">
        <v>64</v>
      </c>
      <c r="H2025" s="48">
        <v>0.62309999999999999</v>
      </c>
      <c r="I2025" s="139">
        <v>0.25</v>
      </c>
      <c r="J2025" s="136">
        <f t="shared" si="63"/>
        <v>0.46732499999999999</v>
      </c>
    </row>
    <row r="2026" spans="1:10" ht="15.75">
      <c r="A2026" s="46">
        <f t="shared" si="64"/>
        <v>2022</v>
      </c>
      <c r="B2026" s="47" t="s">
        <v>204</v>
      </c>
      <c r="C2026" s="34" t="s">
        <v>8002</v>
      </c>
      <c r="D2026" s="34" t="s">
        <v>8003</v>
      </c>
      <c r="E2026" s="34" t="s">
        <v>4258</v>
      </c>
      <c r="F2026" s="34"/>
      <c r="G2026" s="47" t="s">
        <v>64</v>
      </c>
      <c r="H2026" s="48">
        <v>0.62309999999999999</v>
      </c>
      <c r="I2026" s="139">
        <v>0.25</v>
      </c>
      <c r="J2026" s="136">
        <f t="shared" si="63"/>
        <v>0.46732499999999999</v>
      </c>
    </row>
    <row r="2027" spans="1:10" ht="15.75">
      <c r="A2027" s="46">
        <f t="shared" si="64"/>
        <v>2023</v>
      </c>
      <c r="B2027" s="47" t="s">
        <v>204</v>
      </c>
      <c r="C2027" s="34" t="s">
        <v>8004</v>
      </c>
      <c r="D2027" s="34" t="s">
        <v>8003</v>
      </c>
      <c r="E2027" s="34" t="s">
        <v>4258</v>
      </c>
      <c r="F2027" s="34"/>
      <c r="G2027" s="47" t="s">
        <v>64</v>
      </c>
      <c r="H2027" s="48">
        <v>0.62309999999999999</v>
      </c>
      <c r="I2027" s="139">
        <v>0.25</v>
      </c>
      <c r="J2027" s="136">
        <f t="shared" si="63"/>
        <v>0.46732499999999999</v>
      </c>
    </row>
    <row r="2028" spans="1:10" ht="15.75">
      <c r="A2028" s="46">
        <f t="shared" si="64"/>
        <v>2024</v>
      </c>
      <c r="B2028" s="47" t="s">
        <v>204</v>
      </c>
      <c r="C2028" s="34" t="s">
        <v>8005</v>
      </c>
      <c r="D2028" s="34" t="s">
        <v>8003</v>
      </c>
      <c r="E2028" s="34" t="s">
        <v>4258</v>
      </c>
      <c r="F2028" s="34"/>
      <c r="G2028" s="47" t="s">
        <v>64</v>
      </c>
      <c r="H2028" s="48">
        <v>0.62309999999999999</v>
      </c>
      <c r="I2028" s="139">
        <v>0.25</v>
      </c>
      <c r="J2028" s="136">
        <f t="shared" si="63"/>
        <v>0.46732499999999999</v>
      </c>
    </row>
    <row r="2029" spans="1:10" ht="15.75">
      <c r="A2029" s="46">
        <f t="shared" si="64"/>
        <v>2025</v>
      </c>
      <c r="B2029" s="47" t="s">
        <v>204</v>
      </c>
      <c r="C2029" s="34" t="s">
        <v>8006</v>
      </c>
      <c r="D2029" s="34" t="s">
        <v>8007</v>
      </c>
      <c r="E2029" s="34" t="s">
        <v>4258</v>
      </c>
      <c r="F2029" s="34"/>
      <c r="G2029" s="47" t="s">
        <v>64</v>
      </c>
      <c r="H2029" s="48">
        <v>0.62309999999999999</v>
      </c>
      <c r="I2029" s="139">
        <v>0.25</v>
      </c>
      <c r="J2029" s="136">
        <f t="shared" si="63"/>
        <v>0.46732499999999999</v>
      </c>
    </row>
    <row r="2030" spans="1:10" ht="15.75">
      <c r="A2030" s="46">
        <f t="shared" si="64"/>
        <v>2026</v>
      </c>
      <c r="B2030" s="47" t="s">
        <v>204</v>
      </c>
      <c r="C2030" s="34" t="s">
        <v>8008</v>
      </c>
      <c r="D2030" s="34" t="s">
        <v>8007</v>
      </c>
      <c r="E2030" s="34" t="s">
        <v>4258</v>
      </c>
      <c r="F2030" s="34"/>
      <c r="G2030" s="47" t="s">
        <v>64</v>
      </c>
      <c r="H2030" s="48">
        <v>0.62309999999999999</v>
      </c>
      <c r="I2030" s="139">
        <v>0.25</v>
      </c>
      <c r="J2030" s="136">
        <f t="shared" si="63"/>
        <v>0.46732499999999999</v>
      </c>
    </row>
    <row r="2031" spans="1:10" ht="15.75">
      <c r="A2031" s="46">
        <f t="shared" si="64"/>
        <v>2027</v>
      </c>
      <c r="B2031" s="47" t="s">
        <v>204</v>
      </c>
      <c r="C2031" s="34" t="s">
        <v>8009</v>
      </c>
      <c r="D2031" s="34" t="s">
        <v>8010</v>
      </c>
      <c r="E2031" s="34" t="s">
        <v>4258</v>
      </c>
      <c r="F2031" s="34"/>
      <c r="G2031" s="47" t="s">
        <v>64</v>
      </c>
      <c r="H2031" s="48">
        <v>1.3161</v>
      </c>
      <c r="I2031" s="139">
        <v>0.25</v>
      </c>
      <c r="J2031" s="136">
        <f t="shared" si="63"/>
        <v>0.98707500000000004</v>
      </c>
    </row>
    <row r="2032" spans="1:10" ht="15.75">
      <c r="A2032" s="46">
        <f t="shared" si="64"/>
        <v>2028</v>
      </c>
      <c r="B2032" s="47" t="s">
        <v>204</v>
      </c>
      <c r="C2032" s="34" t="s">
        <v>8011</v>
      </c>
      <c r="D2032" s="34" t="s">
        <v>8012</v>
      </c>
      <c r="E2032" s="34" t="s">
        <v>4258</v>
      </c>
      <c r="F2032" s="34"/>
      <c r="G2032" s="47" t="s">
        <v>64</v>
      </c>
      <c r="H2032" s="48">
        <v>1.3161</v>
      </c>
      <c r="I2032" s="139">
        <v>0.25</v>
      </c>
      <c r="J2032" s="136">
        <f t="shared" si="63"/>
        <v>0.98707500000000004</v>
      </c>
    </row>
    <row r="2033" spans="1:10" ht="15.75">
      <c r="A2033" s="46">
        <f t="shared" si="64"/>
        <v>2029</v>
      </c>
      <c r="B2033" s="47" t="s">
        <v>204</v>
      </c>
      <c r="C2033" s="34" t="s">
        <v>8013</v>
      </c>
      <c r="D2033" s="34" t="s">
        <v>8014</v>
      </c>
      <c r="E2033" s="34" t="s">
        <v>4258</v>
      </c>
      <c r="F2033" s="34"/>
      <c r="G2033" s="47" t="s">
        <v>64</v>
      </c>
      <c r="H2033" s="48">
        <v>1.3161</v>
      </c>
      <c r="I2033" s="139">
        <v>0.25</v>
      </c>
      <c r="J2033" s="136">
        <f t="shared" si="63"/>
        <v>0.98707500000000004</v>
      </c>
    </row>
    <row r="2034" spans="1:10" ht="15.75">
      <c r="A2034" s="46">
        <f t="shared" si="64"/>
        <v>2030</v>
      </c>
      <c r="B2034" s="47" t="s">
        <v>204</v>
      </c>
      <c r="C2034" s="34" t="s">
        <v>8015</v>
      </c>
      <c r="D2034" s="34" t="s">
        <v>8016</v>
      </c>
      <c r="E2034" s="34" t="s">
        <v>4258</v>
      </c>
      <c r="F2034" s="34"/>
      <c r="G2034" s="47" t="s">
        <v>64</v>
      </c>
      <c r="H2034" s="48">
        <v>1.3161</v>
      </c>
      <c r="I2034" s="139">
        <v>0.25</v>
      </c>
      <c r="J2034" s="136">
        <f t="shared" si="63"/>
        <v>0.98707500000000004</v>
      </c>
    </row>
    <row r="2035" spans="1:10" ht="15.75">
      <c r="A2035" s="46">
        <f t="shared" si="64"/>
        <v>2031</v>
      </c>
      <c r="B2035" s="47" t="s">
        <v>204</v>
      </c>
      <c r="C2035" s="34" t="s">
        <v>8017</v>
      </c>
      <c r="D2035" s="34" t="s">
        <v>8018</v>
      </c>
      <c r="E2035" s="34" t="s">
        <v>4258</v>
      </c>
      <c r="F2035" s="34"/>
      <c r="G2035" s="47" t="s">
        <v>64</v>
      </c>
      <c r="H2035" s="48">
        <v>0.62309999999999999</v>
      </c>
      <c r="I2035" s="139">
        <v>0.25</v>
      </c>
      <c r="J2035" s="136">
        <f t="shared" si="63"/>
        <v>0.46732499999999999</v>
      </c>
    </row>
    <row r="2036" spans="1:10" ht="15.75">
      <c r="A2036" s="46">
        <f t="shared" si="64"/>
        <v>2032</v>
      </c>
      <c r="B2036" s="47" t="s">
        <v>204</v>
      </c>
      <c r="C2036" s="34" t="s">
        <v>8019</v>
      </c>
      <c r="D2036" s="34" t="s">
        <v>8020</v>
      </c>
      <c r="E2036" s="34" t="s">
        <v>4258</v>
      </c>
      <c r="F2036" s="34"/>
      <c r="G2036" s="47" t="s">
        <v>64</v>
      </c>
      <c r="H2036" s="48">
        <v>0.62309999999999999</v>
      </c>
      <c r="I2036" s="139">
        <v>0.25</v>
      </c>
      <c r="J2036" s="136">
        <f t="shared" si="63"/>
        <v>0.46732499999999999</v>
      </c>
    </row>
    <row r="2037" spans="1:10" ht="15.75">
      <c r="A2037" s="46">
        <f t="shared" si="64"/>
        <v>2033</v>
      </c>
      <c r="B2037" s="47" t="s">
        <v>204</v>
      </c>
      <c r="C2037" s="34" t="s">
        <v>8021</v>
      </c>
      <c r="D2037" s="34" t="s">
        <v>8020</v>
      </c>
      <c r="E2037" s="34" t="s">
        <v>4258</v>
      </c>
      <c r="F2037" s="34"/>
      <c r="G2037" s="47" t="s">
        <v>64</v>
      </c>
      <c r="H2037" s="48">
        <v>0.62309999999999999</v>
      </c>
      <c r="I2037" s="139">
        <v>0.25</v>
      </c>
      <c r="J2037" s="136">
        <f t="shared" si="63"/>
        <v>0.46732499999999999</v>
      </c>
    </row>
    <row r="2038" spans="1:10" ht="15.75">
      <c r="A2038" s="46">
        <f t="shared" si="64"/>
        <v>2034</v>
      </c>
      <c r="B2038" s="47" t="s">
        <v>204</v>
      </c>
      <c r="C2038" s="34" t="s">
        <v>8022</v>
      </c>
      <c r="D2038" s="34" t="s">
        <v>8023</v>
      </c>
      <c r="E2038" s="34" t="s">
        <v>4258</v>
      </c>
      <c r="F2038" s="34"/>
      <c r="G2038" s="47" t="s">
        <v>64</v>
      </c>
      <c r="H2038" s="48">
        <v>0.62309999999999999</v>
      </c>
      <c r="I2038" s="139">
        <v>0.25</v>
      </c>
      <c r="J2038" s="136">
        <f t="shared" si="63"/>
        <v>0.46732499999999999</v>
      </c>
    </row>
    <row r="2039" spans="1:10" ht="15.75">
      <c r="A2039" s="46">
        <f t="shared" si="64"/>
        <v>2035</v>
      </c>
      <c r="B2039" s="47" t="s">
        <v>204</v>
      </c>
      <c r="C2039" s="34" t="s">
        <v>8024</v>
      </c>
      <c r="D2039" s="34" t="s">
        <v>8025</v>
      </c>
      <c r="E2039" s="34" t="s">
        <v>4258</v>
      </c>
      <c r="F2039" s="34"/>
      <c r="G2039" s="47" t="s">
        <v>64</v>
      </c>
      <c r="H2039" s="48">
        <v>0.62309999999999999</v>
      </c>
      <c r="I2039" s="139">
        <v>0.25</v>
      </c>
      <c r="J2039" s="136">
        <f t="shared" si="63"/>
        <v>0.46732499999999999</v>
      </c>
    </row>
    <row r="2040" spans="1:10" ht="15.75">
      <c r="A2040" s="46">
        <f t="shared" si="64"/>
        <v>2036</v>
      </c>
      <c r="B2040" s="47" t="s">
        <v>204</v>
      </c>
      <c r="C2040" s="34" t="s">
        <v>8026</v>
      </c>
      <c r="D2040" s="34" t="s">
        <v>8025</v>
      </c>
      <c r="E2040" s="34" t="s">
        <v>4258</v>
      </c>
      <c r="F2040" s="34"/>
      <c r="G2040" s="47" t="s">
        <v>64</v>
      </c>
      <c r="H2040" s="48">
        <v>0.62309999999999999</v>
      </c>
      <c r="I2040" s="139">
        <v>0.25</v>
      </c>
      <c r="J2040" s="136">
        <f t="shared" ref="J2040:J2103" si="65">H2040*(1-I2040)</f>
        <v>0.46732499999999999</v>
      </c>
    </row>
    <row r="2041" spans="1:10" ht="15.75">
      <c r="A2041" s="46">
        <f t="shared" si="64"/>
        <v>2037</v>
      </c>
      <c r="B2041" s="47" t="s">
        <v>204</v>
      </c>
      <c r="C2041" s="34" t="s">
        <v>8027</v>
      </c>
      <c r="D2041" s="34" t="s">
        <v>8028</v>
      </c>
      <c r="E2041" s="34" t="s">
        <v>4258</v>
      </c>
      <c r="F2041" s="34"/>
      <c r="G2041" s="47" t="s">
        <v>64</v>
      </c>
      <c r="H2041" s="48">
        <v>0.62309999999999999</v>
      </c>
      <c r="I2041" s="139">
        <v>0.25</v>
      </c>
      <c r="J2041" s="136">
        <f t="shared" si="65"/>
        <v>0.46732499999999999</v>
      </c>
    </row>
    <row r="2042" spans="1:10" ht="15.75">
      <c r="A2042" s="46">
        <f t="shared" si="64"/>
        <v>2038</v>
      </c>
      <c r="B2042" s="47" t="s">
        <v>204</v>
      </c>
      <c r="C2042" s="34" t="s">
        <v>8029</v>
      </c>
      <c r="D2042" s="34" t="s">
        <v>8030</v>
      </c>
      <c r="E2042" s="34" t="s">
        <v>4258</v>
      </c>
      <c r="F2042" s="34"/>
      <c r="G2042" s="47" t="s">
        <v>64</v>
      </c>
      <c r="H2042" s="48">
        <v>0.54930000000000001</v>
      </c>
      <c r="I2042" s="139">
        <v>0.25</v>
      </c>
      <c r="J2042" s="136">
        <f t="shared" si="65"/>
        <v>0.41197499999999998</v>
      </c>
    </row>
    <row r="2043" spans="1:10" ht="15.75">
      <c r="A2043" s="46">
        <f t="shared" si="64"/>
        <v>2039</v>
      </c>
      <c r="B2043" s="47" t="s">
        <v>204</v>
      </c>
      <c r="C2043" s="34" t="s">
        <v>8031</v>
      </c>
      <c r="D2043" s="34" t="s">
        <v>8032</v>
      </c>
      <c r="E2043" s="34" t="s">
        <v>4258</v>
      </c>
      <c r="F2043" s="34"/>
      <c r="G2043" s="47" t="s">
        <v>64</v>
      </c>
      <c r="H2043" s="48">
        <v>0.54930000000000001</v>
      </c>
      <c r="I2043" s="139">
        <v>0.25</v>
      </c>
      <c r="J2043" s="136">
        <f t="shared" si="65"/>
        <v>0.41197499999999998</v>
      </c>
    </row>
    <row r="2044" spans="1:10" ht="15.75">
      <c r="A2044" s="46">
        <f t="shared" si="64"/>
        <v>2040</v>
      </c>
      <c r="B2044" s="47" t="s">
        <v>204</v>
      </c>
      <c r="C2044" s="34" t="s">
        <v>8033</v>
      </c>
      <c r="D2044" s="34" t="s">
        <v>8034</v>
      </c>
      <c r="E2044" s="34" t="s">
        <v>4258</v>
      </c>
      <c r="F2044" s="34"/>
      <c r="G2044" s="47" t="s">
        <v>64</v>
      </c>
      <c r="H2044" s="48">
        <v>0.68410000000000004</v>
      </c>
      <c r="I2044" s="139">
        <v>0.25</v>
      </c>
      <c r="J2044" s="136">
        <f t="shared" si="65"/>
        <v>0.51307500000000006</v>
      </c>
    </row>
    <row r="2045" spans="1:10" ht="15.75">
      <c r="A2045" s="46">
        <f t="shared" si="64"/>
        <v>2041</v>
      </c>
      <c r="B2045" s="47" t="s">
        <v>204</v>
      </c>
      <c r="C2045" s="34" t="s">
        <v>8035</v>
      </c>
      <c r="D2045" s="34" t="s">
        <v>8034</v>
      </c>
      <c r="E2045" s="34" t="s">
        <v>4258</v>
      </c>
      <c r="F2045" s="34"/>
      <c r="G2045" s="47" t="s">
        <v>64</v>
      </c>
      <c r="H2045" s="48">
        <v>0.68410000000000004</v>
      </c>
      <c r="I2045" s="139">
        <v>0.25</v>
      </c>
      <c r="J2045" s="136">
        <f t="shared" si="65"/>
        <v>0.51307500000000006</v>
      </c>
    </row>
    <row r="2046" spans="1:10" ht="15.75">
      <c r="A2046" s="46">
        <f t="shared" si="64"/>
        <v>2042</v>
      </c>
      <c r="B2046" s="47" t="s">
        <v>204</v>
      </c>
      <c r="C2046" s="34" t="s">
        <v>8036</v>
      </c>
      <c r="D2046" s="34" t="s">
        <v>8034</v>
      </c>
      <c r="E2046" s="34" t="s">
        <v>4258</v>
      </c>
      <c r="F2046" s="34"/>
      <c r="G2046" s="47" t="s">
        <v>64</v>
      </c>
      <c r="H2046" s="48">
        <v>0.68410000000000004</v>
      </c>
      <c r="I2046" s="139">
        <v>0.25</v>
      </c>
      <c r="J2046" s="136">
        <f t="shared" si="65"/>
        <v>0.51307500000000006</v>
      </c>
    </row>
    <row r="2047" spans="1:10" ht="15.75">
      <c r="A2047" s="46">
        <f t="shared" si="64"/>
        <v>2043</v>
      </c>
      <c r="B2047" s="47" t="s">
        <v>204</v>
      </c>
      <c r="C2047" s="34" t="s">
        <v>8037</v>
      </c>
      <c r="D2047" s="34" t="s">
        <v>8034</v>
      </c>
      <c r="E2047" s="34" t="s">
        <v>4258</v>
      </c>
      <c r="F2047" s="34"/>
      <c r="G2047" s="47" t="s">
        <v>64</v>
      </c>
      <c r="H2047" s="48">
        <v>0.68410000000000004</v>
      </c>
      <c r="I2047" s="139">
        <v>0.25</v>
      </c>
      <c r="J2047" s="136">
        <f t="shared" si="65"/>
        <v>0.51307500000000006</v>
      </c>
    </row>
    <row r="2048" spans="1:10" ht="15.75">
      <c r="A2048" s="46">
        <f t="shared" si="64"/>
        <v>2044</v>
      </c>
      <c r="B2048" s="47" t="s">
        <v>204</v>
      </c>
      <c r="C2048" s="34" t="s">
        <v>8038</v>
      </c>
      <c r="D2048" s="34" t="s">
        <v>8034</v>
      </c>
      <c r="E2048" s="34" t="s">
        <v>4258</v>
      </c>
      <c r="F2048" s="34"/>
      <c r="G2048" s="47" t="s">
        <v>64</v>
      </c>
      <c r="H2048" s="48">
        <v>0.68410000000000004</v>
      </c>
      <c r="I2048" s="139">
        <v>0.25</v>
      </c>
      <c r="J2048" s="136">
        <f t="shared" si="65"/>
        <v>0.51307500000000006</v>
      </c>
    </row>
    <row r="2049" spans="1:10" ht="15.75">
      <c r="A2049" s="46">
        <f t="shared" si="64"/>
        <v>2045</v>
      </c>
      <c r="B2049" s="47" t="s">
        <v>204</v>
      </c>
      <c r="C2049" s="34" t="s">
        <v>8039</v>
      </c>
      <c r="D2049" s="34" t="s">
        <v>8040</v>
      </c>
      <c r="E2049" s="34" t="s">
        <v>4258</v>
      </c>
      <c r="F2049" s="34"/>
      <c r="G2049" s="47" t="s">
        <v>64</v>
      </c>
      <c r="H2049" s="48">
        <v>1.4997</v>
      </c>
      <c r="I2049" s="139">
        <v>0.25</v>
      </c>
      <c r="J2049" s="136">
        <f t="shared" si="65"/>
        <v>1.1247750000000001</v>
      </c>
    </row>
    <row r="2050" spans="1:10" ht="15.75">
      <c r="A2050" s="46">
        <f t="shared" si="64"/>
        <v>2046</v>
      </c>
      <c r="B2050" s="47" t="s">
        <v>204</v>
      </c>
      <c r="C2050" s="34" t="s">
        <v>8041</v>
      </c>
      <c r="D2050" s="34" t="s">
        <v>8042</v>
      </c>
      <c r="E2050" s="34" t="s">
        <v>4258</v>
      </c>
      <c r="F2050" s="34"/>
      <c r="G2050" s="47" t="s">
        <v>64</v>
      </c>
      <c r="H2050" s="48">
        <v>1.4997</v>
      </c>
      <c r="I2050" s="139">
        <v>0.25</v>
      </c>
      <c r="J2050" s="136">
        <f t="shared" si="65"/>
        <v>1.1247750000000001</v>
      </c>
    </row>
    <row r="2051" spans="1:10" ht="15.75">
      <c r="A2051" s="46">
        <f t="shared" si="64"/>
        <v>2047</v>
      </c>
      <c r="B2051" s="47" t="s">
        <v>204</v>
      </c>
      <c r="C2051" s="34" t="s">
        <v>8043</v>
      </c>
      <c r="D2051" s="34" t="s">
        <v>8044</v>
      </c>
      <c r="E2051" s="34" t="s">
        <v>4258</v>
      </c>
      <c r="F2051" s="34"/>
      <c r="G2051" s="47" t="s">
        <v>64</v>
      </c>
      <c r="H2051" s="48">
        <v>0.5806</v>
      </c>
      <c r="I2051" s="139">
        <v>0.25</v>
      </c>
      <c r="J2051" s="136">
        <f t="shared" si="65"/>
        <v>0.43545</v>
      </c>
    </row>
    <row r="2052" spans="1:10" ht="15.75">
      <c r="A2052" s="46">
        <f t="shared" si="64"/>
        <v>2048</v>
      </c>
      <c r="B2052" s="47" t="s">
        <v>204</v>
      </c>
      <c r="C2052" s="34" t="s">
        <v>8045</v>
      </c>
      <c r="D2052" s="34" t="s">
        <v>8044</v>
      </c>
      <c r="E2052" s="34" t="s">
        <v>4258</v>
      </c>
      <c r="F2052" s="34"/>
      <c r="G2052" s="47" t="s">
        <v>64</v>
      </c>
      <c r="H2052" s="48">
        <v>0.5806</v>
      </c>
      <c r="I2052" s="139">
        <v>0.25</v>
      </c>
      <c r="J2052" s="136">
        <f t="shared" si="65"/>
        <v>0.43545</v>
      </c>
    </row>
    <row r="2053" spans="1:10" ht="15.75">
      <c r="A2053" s="46">
        <f t="shared" si="64"/>
        <v>2049</v>
      </c>
      <c r="B2053" s="47" t="s">
        <v>204</v>
      </c>
      <c r="C2053" s="34" t="s">
        <v>8046</v>
      </c>
      <c r="D2053" s="34" t="s">
        <v>8047</v>
      </c>
      <c r="E2053" s="34" t="s">
        <v>4258</v>
      </c>
      <c r="F2053" s="34"/>
      <c r="G2053" s="47" t="s">
        <v>64</v>
      </c>
      <c r="H2053" s="48">
        <v>0.5806</v>
      </c>
      <c r="I2053" s="139">
        <v>0.25</v>
      </c>
      <c r="J2053" s="136">
        <f t="shared" si="65"/>
        <v>0.43545</v>
      </c>
    </row>
    <row r="2054" spans="1:10" ht="15.75">
      <c r="A2054" s="46">
        <f t="shared" si="64"/>
        <v>2050</v>
      </c>
      <c r="B2054" s="47" t="s">
        <v>204</v>
      </c>
      <c r="C2054" s="34" t="s">
        <v>8048</v>
      </c>
      <c r="D2054" s="34" t="s">
        <v>8049</v>
      </c>
      <c r="E2054" s="34" t="s">
        <v>4258</v>
      </c>
      <c r="F2054" s="34"/>
      <c r="G2054" s="47" t="s">
        <v>64</v>
      </c>
      <c r="H2054" s="48">
        <v>0.5806</v>
      </c>
      <c r="I2054" s="139">
        <v>0.25</v>
      </c>
      <c r="J2054" s="136">
        <f t="shared" si="65"/>
        <v>0.43545</v>
      </c>
    </row>
    <row r="2055" spans="1:10" ht="15.75">
      <c r="A2055" s="46">
        <f t="shared" ref="A2055:A2118" si="66">A2054+1</f>
        <v>2051</v>
      </c>
      <c r="B2055" s="47" t="s">
        <v>204</v>
      </c>
      <c r="C2055" s="34" t="s">
        <v>8050</v>
      </c>
      <c r="D2055" s="34" t="s">
        <v>8051</v>
      </c>
      <c r="E2055" s="34" t="s">
        <v>4258</v>
      </c>
      <c r="F2055" s="34"/>
      <c r="G2055" s="47" t="s">
        <v>64</v>
      </c>
      <c r="H2055" s="48">
        <v>0.30590000000000001</v>
      </c>
      <c r="I2055" s="139">
        <v>0.25</v>
      </c>
      <c r="J2055" s="136">
        <f t="shared" si="65"/>
        <v>0.22942499999999999</v>
      </c>
    </row>
    <row r="2056" spans="1:10" ht="15.75">
      <c r="A2056" s="46">
        <f t="shared" si="66"/>
        <v>2052</v>
      </c>
      <c r="B2056" s="47" t="s">
        <v>204</v>
      </c>
      <c r="C2056" s="34" t="s">
        <v>8052</v>
      </c>
      <c r="D2056" s="34" t="s">
        <v>8053</v>
      </c>
      <c r="E2056" s="34" t="s">
        <v>4258</v>
      </c>
      <c r="F2056" s="34"/>
      <c r="G2056" s="47" t="s">
        <v>64</v>
      </c>
      <c r="H2056" s="48">
        <v>0.30590000000000001</v>
      </c>
      <c r="I2056" s="139">
        <v>0.25</v>
      </c>
      <c r="J2056" s="136">
        <f t="shared" si="65"/>
        <v>0.22942499999999999</v>
      </c>
    </row>
    <row r="2057" spans="1:10" ht="15.75">
      <c r="A2057" s="46">
        <f t="shared" si="66"/>
        <v>2053</v>
      </c>
      <c r="B2057" s="47" t="s">
        <v>204</v>
      </c>
      <c r="C2057" s="34" t="s">
        <v>8054</v>
      </c>
      <c r="D2057" s="34" t="s">
        <v>8055</v>
      </c>
      <c r="E2057" s="34" t="s">
        <v>4258</v>
      </c>
      <c r="F2057" s="34"/>
      <c r="G2057" s="47" t="s">
        <v>64</v>
      </c>
      <c r="H2057" s="48">
        <v>0.30590000000000001</v>
      </c>
      <c r="I2057" s="139">
        <v>0.25</v>
      </c>
      <c r="J2057" s="136">
        <f t="shared" si="65"/>
        <v>0.22942499999999999</v>
      </c>
    </row>
    <row r="2058" spans="1:10" ht="15.75">
      <c r="A2058" s="46">
        <f t="shared" si="66"/>
        <v>2054</v>
      </c>
      <c r="B2058" s="47" t="s">
        <v>204</v>
      </c>
      <c r="C2058" s="34" t="s">
        <v>8056</v>
      </c>
      <c r="D2058" s="34" t="s">
        <v>8057</v>
      </c>
      <c r="E2058" s="34" t="s">
        <v>4258</v>
      </c>
      <c r="F2058" s="34"/>
      <c r="G2058" s="47" t="s">
        <v>64</v>
      </c>
      <c r="H2058" s="48">
        <v>0.5806</v>
      </c>
      <c r="I2058" s="139">
        <v>0.25</v>
      </c>
      <c r="J2058" s="136">
        <f t="shared" si="65"/>
        <v>0.43545</v>
      </c>
    </row>
    <row r="2059" spans="1:10" ht="15.75">
      <c r="A2059" s="46">
        <f t="shared" si="66"/>
        <v>2055</v>
      </c>
      <c r="B2059" s="47" t="s">
        <v>204</v>
      </c>
      <c r="C2059" s="34" t="s">
        <v>8058</v>
      </c>
      <c r="D2059" s="34" t="s">
        <v>8057</v>
      </c>
      <c r="E2059" s="34" t="s">
        <v>4258</v>
      </c>
      <c r="F2059" s="34"/>
      <c r="G2059" s="47" t="s">
        <v>64</v>
      </c>
      <c r="H2059" s="48">
        <v>0.5806</v>
      </c>
      <c r="I2059" s="139">
        <v>0.25</v>
      </c>
      <c r="J2059" s="136">
        <f t="shared" si="65"/>
        <v>0.43545</v>
      </c>
    </row>
    <row r="2060" spans="1:10" ht="15.75">
      <c r="A2060" s="46">
        <f t="shared" si="66"/>
        <v>2056</v>
      </c>
      <c r="B2060" s="47" t="s">
        <v>204</v>
      </c>
      <c r="C2060" s="34" t="s">
        <v>8059</v>
      </c>
      <c r="D2060" s="34" t="s">
        <v>8060</v>
      </c>
      <c r="E2060" s="34" t="s">
        <v>4258</v>
      </c>
      <c r="F2060" s="34"/>
      <c r="G2060" s="47" t="s">
        <v>64</v>
      </c>
      <c r="H2060" s="48">
        <v>0.5806</v>
      </c>
      <c r="I2060" s="139">
        <v>0.25</v>
      </c>
      <c r="J2060" s="136">
        <f t="shared" si="65"/>
        <v>0.43545</v>
      </c>
    </row>
    <row r="2061" spans="1:10" ht="15.75">
      <c r="A2061" s="46">
        <f t="shared" si="66"/>
        <v>2057</v>
      </c>
      <c r="B2061" s="47" t="s">
        <v>204</v>
      </c>
      <c r="C2061" s="34" t="s">
        <v>8061</v>
      </c>
      <c r="D2061" s="34" t="s">
        <v>8062</v>
      </c>
      <c r="E2061" s="34" t="s">
        <v>4258</v>
      </c>
      <c r="F2061" s="34"/>
      <c r="G2061" s="47" t="s">
        <v>64</v>
      </c>
      <c r="H2061" s="48">
        <v>0.5806</v>
      </c>
      <c r="I2061" s="139">
        <v>0.25</v>
      </c>
      <c r="J2061" s="136">
        <f t="shared" si="65"/>
        <v>0.43545</v>
      </c>
    </row>
    <row r="2062" spans="1:10" ht="15.75">
      <c r="A2062" s="46">
        <f t="shared" si="66"/>
        <v>2058</v>
      </c>
      <c r="B2062" s="47" t="s">
        <v>204</v>
      </c>
      <c r="C2062" s="34" t="s">
        <v>8063</v>
      </c>
      <c r="D2062" s="34" t="s">
        <v>8064</v>
      </c>
      <c r="E2062" s="34" t="s">
        <v>4258</v>
      </c>
      <c r="F2062" s="34"/>
      <c r="G2062" s="47" t="s">
        <v>64</v>
      </c>
      <c r="H2062" s="48">
        <v>0.5806</v>
      </c>
      <c r="I2062" s="139">
        <v>0.25</v>
      </c>
      <c r="J2062" s="136">
        <f t="shared" si="65"/>
        <v>0.43545</v>
      </c>
    </row>
    <row r="2063" spans="1:10" ht="15.75">
      <c r="A2063" s="46">
        <f t="shared" si="66"/>
        <v>2059</v>
      </c>
      <c r="B2063" s="47" t="s">
        <v>204</v>
      </c>
      <c r="C2063" s="34" t="s">
        <v>8065</v>
      </c>
      <c r="D2063" s="34" t="s">
        <v>8064</v>
      </c>
      <c r="E2063" s="34" t="s">
        <v>4258</v>
      </c>
      <c r="F2063" s="34"/>
      <c r="G2063" s="47" t="s">
        <v>64</v>
      </c>
      <c r="H2063" s="48">
        <v>0.5806</v>
      </c>
      <c r="I2063" s="139">
        <v>0.25</v>
      </c>
      <c r="J2063" s="136">
        <f t="shared" si="65"/>
        <v>0.43545</v>
      </c>
    </row>
    <row r="2064" spans="1:10" ht="15.75">
      <c r="A2064" s="46">
        <f t="shared" si="66"/>
        <v>2060</v>
      </c>
      <c r="B2064" s="47" t="s">
        <v>204</v>
      </c>
      <c r="C2064" s="34" t="s">
        <v>8066</v>
      </c>
      <c r="D2064" s="34" t="s">
        <v>8064</v>
      </c>
      <c r="E2064" s="34" t="s">
        <v>4258</v>
      </c>
      <c r="F2064" s="34"/>
      <c r="G2064" s="47" t="s">
        <v>64</v>
      </c>
      <c r="H2064" s="48">
        <v>0.5806</v>
      </c>
      <c r="I2064" s="139">
        <v>0.25</v>
      </c>
      <c r="J2064" s="136">
        <f t="shared" si="65"/>
        <v>0.43545</v>
      </c>
    </row>
    <row r="2065" spans="1:10" ht="15.75">
      <c r="A2065" s="46">
        <f t="shared" si="66"/>
        <v>2061</v>
      </c>
      <c r="B2065" s="47" t="s">
        <v>204</v>
      </c>
      <c r="C2065" s="34" t="s">
        <v>8067</v>
      </c>
      <c r="D2065" s="34" t="s">
        <v>8068</v>
      </c>
      <c r="E2065" s="34" t="s">
        <v>4258</v>
      </c>
      <c r="F2065" s="34"/>
      <c r="G2065" s="47" t="s">
        <v>64</v>
      </c>
      <c r="H2065" s="48">
        <v>0.5806</v>
      </c>
      <c r="I2065" s="139">
        <v>0.25</v>
      </c>
      <c r="J2065" s="136">
        <f t="shared" si="65"/>
        <v>0.43545</v>
      </c>
    </row>
    <row r="2066" spans="1:10" ht="15.75">
      <c r="A2066" s="46">
        <f t="shared" si="66"/>
        <v>2062</v>
      </c>
      <c r="B2066" s="47" t="s">
        <v>204</v>
      </c>
      <c r="C2066" s="34" t="s">
        <v>8069</v>
      </c>
      <c r="D2066" s="34" t="s">
        <v>8070</v>
      </c>
      <c r="E2066" s="34" t="s">
        <v>4258</v>
      </c>
      <c r="F2066" s="34"/>
      <c r="G2066" s="47" t="s">
        <v>64</v>
      </c>
      <c r="H2066" s="48">
        <v>0.5806</v>
      </c>
      <c r="I2066" s="139">
        <v>0.25</v>
      </c>
      <c r="J2066" s="136">
        <f t="shared" si="65"/>
        <v>0.43545</v>
      </c>
    </row>
    <row r="2067" spans="1:10" ht="15.75">
      <c r="A2067" s="46">
        <f t="shared" si="66"/>
        <v>2063</v>
      </c>
      <c r="B2067" s="47" t="s">
        <v>204</v>
      </c>
      <c r="C2067" s="34" t="s">
        <v>8071</v>
      </c>
      <c r="D2067" s="34" t="s">
        <v>8072</v>
      </c>
      <c r="E2067" s="34" t="s">
        <v>4258</v>
      </c>
      <c r="F2067" s="34"/>
      <c r="G2067" s="47" t="s">
        <v>64</v>
      </c>
      <c r="H2067" s="48">
        <v>0.5806</v>
      </c>
      <c r="I2067" s="139">
        <v>0.25</v>
      </c>
      <c r="J2067" s="136">
        <f t="shared" si="65"/>
        <v>0.43545</v>
      </c>
    </row>
    <row r="2068" spans="1:10" ht="15.75">
      <c r="A2068" s="46">
        <f t="shared" si="66"/>
        <v>2064</v>
      </c>
      <c r="B2068" s="47" t="s">
        <v>204</v>
      </c>
      <c r="C2068" s="34" t="s">
        <v>8073</v>
      </c>
      <c r="D2068" s="34" t="s">
        <v>8072</v>
      </c>
      <c r="E2068" s="34" t="s">
        <v>4258</v>
      </c>
      <c r="F2068" s="34"/>
      <c r="G2068" s="47" t="s">
        <v>64</v>
      </c>
      <c r="H2068" s="48">
        <v>0.5806</v>
      </c>
      <c r="I2068" s="139">
        <v>0.25</v>
      </c>
      <c r="J2068" s="136">
        <f t="shared" si="65"/>
        <v>0.43545</v>
      </c>
    </row>
    <row r="2069" spans="1:10" ht="15.75">
      <c r="A2069" s="46">
        <f t="shared" si="66"/>
        <v>2065</v>
      </c>
      <c r="B2069" s="47" t="s">
        <v>204</v>
      </c>
      <c r="C2069" s="34" t="s">
        <v>8074</v>
      </c>
      <c r="D2069" s="34" t="s">
        <v>8075</v>
      </c>
      <c r="E2069" s="34" t="s">
        <v>4258</v>
      </c>
      <c r="F2069" s="34"/>
      <c r="G2069" s="47" t="s">
        <v>64</v>
      </c>
      <c r="H2069" s="48">
        <v>0.5806</v>
      </c>
      <c r="I2069" s="139">
        <v>0.25</v>
      </c>
      <c r="J2069" s="136">
        <f t="shared" si="65"/>
        <v>0.43545</v>
      </c>
    </row>
    <row r="2070" spans="1:10" ht="15.75">
      <c r="A2070" s="46">
        <f t="shared" si="66"/>
        <v>2066</v>
      </c>
      <c r="B2070" s="47" t="s">
        <v>204</v>
      </c>
      <c r="C2070" s="34" t="s">
        <v>8076</v>
      </c>
      <c r="D2070" s="34" t="s">
        <v>8077</v>
      </c>
      <c r="E2070" s="34" t="s">
        <v>4258</v>
      </c>
      <c r="F2070" s="34"/>
      <c r="G2070" s="47" t="s">
        <v>64</v>
      </c>
      <c r="H2070" s="48">
        <v>0.5806</v>
      </c>
      <c r="I2070" s="139">
        <v>0.25</v>
      </c>
      <c r="J2070" s="136">
        <f t="shared" si="65"/>
        <v>0.43545</v>
      </c>
    </row>
    <row r="2071" spans="1:10" ht="15.75">
      <c r="A2071" s="46">
        <f t="shared" si="66"/>
        <v>2067</v>
      </c>
      <c r="B2071" s="47" t="s">
        <v>204</v>
      </c>
      <c r="C2071" s="34" t="s">
        <v>8078</v>
      </c>
      <c r="D2071" s="34" t="s">
        <v>8079</v>
      </c>
      <c r="E2071" s="34" t="s">
        <v>4258</v>
      </c>
      <c r="F2071" s="34"/>
      <c r="G2071" s="47" t="s">
        <v>64</v>
      </c>
      <c r="H2071" s="48">
        <v>0.30590000000000001</v>
      </c>
      <c r="I2071" s="139">
        <v>0.25</v>
      </c>
      <c r="J2071" s="136">
        <f t="shared" si="65"/>
        <v>0.22942499999999999</v>
      </c>
    </row>
    <row r="2072" spans="1:10" ht="15.75">
      <c r="A2072" s="46">
        <f t="shared" si="66"/>
        <v>2068</v>
      </c>
      <c r="B2072" s="47" t="s">
        <v>204</v>
      </c>
      <c r="C2072" s="34" t="s">
        <v>8080</v>
      </c>
      <c r="D2072" s="34" t="s">
        <v>8079</v>
      </c>
      <c r="E2072" s="34" t="s">
        <v>4258</v>
      </c>
      <c r="F2072" s="34"/>
      <c r="G2072" s="47" t="s">
        <v>64</v>
      </c>
      <c r="H2072" s="48">
        <v>0.30590000000000001</v>
      </c>
      <c r="I2072" s="139">
        <v>0.25</v>
      </c>
      <c r="J2072" s="136">
        <f t="shared" si="65"/>
        <v>0.22942499999999999</v>
      </c>
    </row>
    <row r="2073" spans="1:10" ht="15.75">
      <c r="A2073" s="46">
        <f t="shared" si="66"/>
        <v>2069</v>
      </c>
      <c r="B2073" s="47" t="s">
        <v>204</v>
      </c>
      <c r="C2073" s="34" t="s">
        <v>8081</v>
      </c>
      <c r="D2073" s="34" t="s">
        <v>8079</v>
      </c>
      <c r="E2073" s="34" t="s">
        <v>4258</v>
      </c>
      <c r="F2073" s="34"/>
      <c r="G2073" s="47" t="s">
        <v>64</v>
      </c>
      <c r="H2073" s="48">
        <v>0.30590000000000001</v>
      </c>
      <c r="I2073" s="139">
        <v>0.25</v>
      </c>
      <c r="J2073" s="136">
        <f t="shared" si="65"/>
        <v>0.22942499999999999</v>
      </c>
    </row>
    <row r="2074" spans="1:10" ht="15.75">
      <c r="A2074" s="46">
        <f t="shared" si="66"/>
        <v>2070</v>
      </c>
      <c r="B2074" s="47" t="s">
        <v>204</v>
      </c>
      <c r="C2074" s="34" t="s">
        <v>8082</v>
      </c>
      <c r="D2074" s="34" t="s">
        <v>8083</v>
      </c>
      <c r="E2074" s="34" t="s">
        <v>4258</v>
      </c>
      <c r="F2074" s="34"/>
      <c r="G2074" s="47" t="s">
        <v>64</v>
      </c>
      <c r="H2074" s="48">
        <v>0.30590000000000001</v>
      </c>
      <c r="I2074" s="139">
        <v>0.25</v>
      </c>
      <c r="J2074" s="136">
        <f t="shared" si="65"/>
        <v>0.22942499999999999</v>
      </c>
    </row>
    <row r="2075" spans="1:10" ht="15.75">
      <c r="A2075" s="46">
        <f t="shared" si="66"/>
        <v>2071</v>
      </c>
      <c r="B2075" s="47" t="s">
        <v>204</v>
      </c>
      <c r="C2075" s="34" t="s">
        <v>8084</v>
      </c>
      <c r="D2075" s="34" t="s">
        <v>8085</v>
      </c>
      <c r="E2075" s="34" t="s">
        <v>4258</v>
      </c>
      <c r="F2075" s="34"/>
      <c r="G2075" s="47" t="s">
        <v>64</v>
      </c>
      <c r="H2075" s="48">
        <v>0.30590000000000001</v>
      </c>
      <c r="I2075" s="139">
        <v>0.25</v>
      </c>
      <c r="J2075" s="136">
        <f t="shared" si="65"/>
        <v>0.22942499999999999</v>
      </c>
    </row>
    <row r="2076" spans="1:10" ht="15.75">
      <c r="A2076" s="46">
        <f t="shared" si="66"/>
        <v>2072</v>
      </c>
      <c r="B2076" s="47" t="s">
        <v>204</v>
      </c>
      <c r="C2076" s="34" t="s">
        <v>8086</v>
      </c>
      <c r="D2076" s="34" t="s">
        <v>8087</v>
      </c>
      <c r="E2076" s="34" t="s">
        <v>4258</v>
      </c>
      <c r="F2076" s="34"/>
      <c r="G2076" s="47" t="s">
        <v>64</v>
      </c>
      <c r="H2076" s="48">
        <v>0.30590000000000001</v>
      </c>
      <c r="I2076" s="139">
        <v>0.25</v>
      </c>
      <c r="J2076" s="136">
        <f t="shared" si="65"/>
        <v>0.22942499999999999</v>
      </c>
    </row>
    <row r="2077" spans="1:10" ht="15.75">
      <c r="A2077" s="46">
        <f t="shared" si="66"/>
        <v>2073</v>
      </c>
      <c r="B2077" s="47" t="s">
        <v>204</v>
      </c>
      <c r="C2077" s="34" t="s">
        <v>8088</v>
      </c>
      <c r="D2077" s="34" t="s">
        <v>8087</v>
      </c>
      <c r="E2077" s="34" t="s">
        <v>4258</v>
      </c>
      <c r="F2077" s="34"/>
      <c r="G2077" s="47" t="s">
        <v>64</v>
      </c>
      <c r="H2077" s="48">
        <v>0.30590000000000001</v>
      </c>
      <c r="I2077" s="139">
        <v>0.25</v>
      </c>
      <c r="J2077" s="136">
        <f t="shared" si="65"/>
        <v>0.22942499999999999</v>
      </c>
    </row>
    <row r="2078" spans="1:10" ht="15.75">
      <c r="A2078" s="46">
        <f t="shared" si="66"/>
        <v>2074</v>
      </c>
      <c r="B2078" s="47" t="s">
        <v>204</v>
      </c>
      <c r="C2078" s="34" t="s">
        <v>8089</v>
      </c>
      <c r="D2078" s="34" t="s">
        <v>8090</v>
      </c>
      <c r="E2078" s="34" t="s">
        <v>4258</v>
      </c>
      <c r="F2078" s="34"/>
      <c r="G2078" s="47" t="s">
        <v>64</v>
      </c>
      <c r="H2078" s="48">
        <v>0.30590000000000001</v>
      </c>
      <c r="I2078" s="139">
        <v>0.25</v>
      </c>
      <c r="J2078" s="136">
        <f t="shared" si="65"/>
        <v>0.22942499999999999</v>
      </c>
    </row>
    <row r="2079" spans="1:10" ht="15.75">
      <c r="A2079" s="46">
        <f t="shared" si="66"/>
        <v>2075</v>
      </c>
      <c r="B2079" s="47" t="s">
        <v>204</v>
      </c>
      <c r="C2079" s="34" t="s">
        <v>8091</v>
      </c>
      <c r="D2079" s="34" t="s">
        <v>8092</v>
      </c>
      <c r="E2079" s="34" t="s">
        <v>4258</v>
      </c>
      <c r="F2079" s="34"/>
      <c r="G2079" s="47" t="s">
        <v>64</v>
      </c>
      <c r="H2079" s="48">
        <v>0.30590000000000001</v>
      </c>
      <c r="I2079" s="139">
        <v>0.25</v>
      </c>
      <c r="J2079" s="136">
        <f t="shared" si="65"/>
        <v>0.22942499999999999</v>
      </c>
    </row>
    <row r="2080" spans="1:10" ht="15.75">
      <c r="A2080" s="46">
        <f t="shared" si="66"/>
        <v>2076</v>
      </c>
      <c r="B2080" s="47" t="s">
        <v>204</v>
      </c>
      <c r="C2080" s="34" t="s">
        <v>8093</v>
      </c>
      <c r="D2080" s="34" t="s">
        <v>8094</v>
      </c>
      <c r="E2080" s="34" t="s">
        <v>4258</v>
      </c>
      <c r="F2080" s="34"/>
      <c r="G2080" s="47" t="s">
        <v>64</v>
      </c>
      <c r="H2080" s="48">
        <v>0.30590000000000001</v>
      </c>
      <c r="I2080" s="139">
        <v>0.25</v>
      </c>
      <c r="J2080" s="136">
        <f t="shared" si="65"/>
        <v>0.22942499999999999</v>
      </c>
    </row>
    <row r="2081" spans="1:10" ht="15.75">
      <c r="A2081" s="46">
        <f t="shared" si="66"/>
        <v>2077</v>
      </c>
      <c r="B2081" s="47" t="s">
        <v>204</v>
      </c>
      <c r="C2081" s="34" t="s">
        <v>8095</v>
      </c>
      <c r="D2081" s="34" t="s">
        <v>8096</v>
      </c>
      <c r="E2081" s="34" t="s">
        <v>4258</v>
      </c>
      <c r="F2081" s="34"/>
      <c r="G2081" s="47" t="s">
        <v>64</v>
      </c>
      <c r="H2081" s="48">
        <v>0.30590000000000001</v>
      </c>
      <c r="I2081" s="139">
        <v>0.25</v>
      </c>
      <c r="J2081" s="136">
        <f t="shared" si="65"/>
        <v>0.22942499999999999</v>
      </c>
    </row>
    <row r="2082" spans="1:10" ht="15.75">
      <c r="A2082" s="46">
        <f t="shared" si="66"/>
        <v>2078</v>
      </c>
      <c r="B2082" s="47" t="s">
        <v>204</v>
      </c>
      <c r="C2082" s="34" t="s">
        <v>8097</v>
      </c>
      <c r="D2082" s="34" t="s">
        <v>8098</v>
      </c>
      <c r="E2082" s="34" t="s">
        <v>4258</v>
      </c>
      <c r="F2082" s="34"/>
      <c r="G2082" s="47" t="s">
        <v>64</v>
      </c>
      <c r="H2082" s="48">
        <v>0.30590000000000001</v>
      </c>
      <c r="I2082" s="139">
        <v>0.25</v>
      </c>
      <c r="J2082" s="136">
        <f t="shared" si="65"/>
        <v>0.22942499999999999</v>
      </c>
    </row>
    <row r="2083" spans="1:10" ht="15.75">
      <c r="A2083" s="46">
        <f t="shared" si="66"/>
        <v>2079</v>
      </c>
      <c r="B2083" s="47" t="s">
        <v>204</v>
      </c>
      <c r="C2083" s="34" t="s">
        <v>8099</v>
      </c>
      <c r="D2083" s="34" t="s">
        <v>8100</v>
      </c>
      <c r="E2083" s="34" t="s">
        <v>4258</v>
      </c>
      <c r="F2083" s="34"/>
      <c r="G2083" s="47" t="s">
        <v>64</v>
      </c>
      <c r="H2083" s="48">
        <v>0.73009999999999997</v>
      </c>
      <c r="I2083" s="139">
        <v>0.25</v>
      </c>
      <c r="J2083" s="136">
        <f t="shared" si="65"/>
        <v>0.54757499999999992</v>
      </c>
    </row>
    <row r="2084" spans="1:10" ht="15.75">
      <c r="A2084" s="46">
        <f t="shared" si="66"/>
        <v>2080</v>
      </c>
      <c r="B2084" s="47" t="s">
        <v>204</v>
      </c>
      <c r="C2084" s="34" t="s">
        <v>8101</v>
      </c>
      <c r="D2084" s="34" t="s">
        <v>8102</v>
      </c>
      <c r="E2084" s="34" t="s">
        <v>4258</v>
      </c>
      <c r="F2084" s="34"/>
      <c r="G2084" s="47" t="s">
        <v>64</v>
      </c>
      <c r="H2084" s="48">
        <v>0.73009999999999997</v>
      </c>
      <c r="I2084" s="139">
        <v>0.25</v>
      </c>
      <c r="J2084" s="136">
        <f t="shared" si="65"/>
        <v>0.54757499999999992</v>
      </c>
    </row>
    <row r="2085" spans="1:10" ht="15.75">
      <c r="A2085" s="46">
        <f t="shared" si="66"/>
        <v>2081</v>
      </c>
      <c r="B2085" s="47" t="s">
        <v>204</v>
      </c>
      <c r="C2085" s="34" t="s">
        <v>8103</v>
      </c>
      <c r="D2085" s="34" t="s">
        <v>8104</v>
      </c>
      <c r="E2085" s="34" t="s">
        <v>4258</v>
      </c>
      <c r="F2085" s="34"/>
      <c r="G2085" s="47" t="s">
        <v>64</v>
      </c>
      <c r="H2085" s="48">
        <v>0.5806</v>
      </c>
      <c r="I2085" s="139">
        <v>0.25</v>
      </c>
      <c r="J2085" s="136">
        <f t="shared" si="65"/>
        <v>0.43545</v>
      </c>
    </row>
    <row r="2086" spans="1:10" ht="15.75">
      <c r="A2086" s="46">
        <f t="shared" si="66"/>
        <v>2082</v>
      </c>
      <c r="B2086" s="47" t="s">
        <v>204</v>
      </c>
      <c r="C2086" s="34" t="s">
        <v>8105</v>
      </c>
      <c r="D2086" s="34" t="s">
        <v>8106</v>
      </c>
      <c r="E2086" s="34" t="s">
        <v>4258</v>
      </c>
      <c r="F2086" s="34"/>
      <c r="G2086" s="47" t="s">
        <v>64</v>
      </c>
      <c r="H2086" s="48">
        <v>0.5806</v>
      </c>
      <c r="I2086" s="139">
        <v>0.25</v>
      </c>
      <c r="J2086" s="136">
        <f t="shared" si="65"/>
        <v>0.43545</v>
      </c>
    </row>
    <row r="2087" spans="1:10" ht="15.75">
      <c r="A2087" s="46">
        <f t="shared" si="66"/>
        <v>2083</v>
      </c>
      <c r="B2087" s="47" t="s">
        <v>204</v>
      </c>
      <c r="C2087" s="34" t="s">
        <v>8107</v>
      </c>
      <c r="D2087" s="34" t="s">
        <v>8108</v>
      </c>
      <c r="E2087" s="34" t="s">
        <v>4258</v>
      </c>
      <c r="F2087" s="34"/>
      <c r="G2087" s="47" t="s">
        <v>64</v>
      </c>
      <c r="H2087" s="48">
        <v>0.5806</v>
      </c>
      <c r="I2087" s="139">
        <v>0.25</v>
      </c>
      <c r="J2087" s="136">
        <f t="shared" si="65"/>
        <v>0.43545</v>
      </c>
    </row>
    <row r="2088" spans="1:10" ht="15.75">
      <c r="A2088" s="46">
        <f t="shared" si="66"/>
        <v>2084</v>
      </c>
      <c r="B2088" s="47" t="s">
        <v>204</v>
      </c>
      <c r="C2088" s="34" t="s">
        <v>8109</v>
      </c>
      <c r="D2088" s="34" t="s">
        <v>8110</v>
      </c>
      <c r="E2088" s="34" t="s">
        <v>4258</v>
      </c>
      <c r="F2088" s="34"/>
      <c r="G2088" s="47" t="s">
        <v>64</v>
      </c>
      <c r="H2088" s="48">
        <v>0.5806</v>
      </c>
      <c r="I2088" s="139">
        <v>0.25</v>
      </c>
      <c r="J2088" s="136">
        <f t="shared" si="65"/>
        <v>0.43545</v>
      </c>
    </row>
    <row r="2089" spans="1:10" ht="15.75">
      <c r="A2089" s="46">
        <f t="shared" si="66"/>
        <v>2085</v>
      </c>
      <c r="B2089" s="47" t="s">
        <v>204</v>
      </c>
      <c r="C2089" s="34" t="s">
        <v>8111</v>
      </c>
      <c r="D2089" s="34" t="s">
        <v>8112</v>
      </c>
      <c r="E2089" s="34" t="s">
        <v>4258</v>
      </c>
      <c r="F2089" s="34"/>
      <c r="G2089" s="47" t="s">
        <v>64</v>
      </c>
      <c r="H2089" s="48">
        <v>0.5806</v>
      </c>
      <c r="I2089" s="139">
        <v>0.25</v>
      </c>
      <c r="J2089" s="136">
        <f t="shared" si="65"/>
        <v>0.43545</v>
      </c>
    </row>
    <row r="2090" spans="1:10" ht="15.75">
      <c r="A2090" s="46">
        <f t="shared" si="66"/>
        <v>2086</v>
      </c>
      <c r="B2090" s="47" t="s">
        <v>204</v>
      </c>
      <c r="C2090" s="34" t="s">
        <v>8113</v>
      </c>
      <c r="D2090" s="34" t="s">
        <v>8114</v>
      </c>
      <c r="E2090" s="34" t="s">
        <v>4258</v>
      </c>
      <c r="F2090" s="34"/>
      <c r="G2090" s="47" t="s">
        <v>64</v>
      </c>
      <c r="H2090" s="48">
        <v>0.5806</v>
      </c>
      <c r="I2090" s="139">
        <v>0.25</v>
      </c>
      <c r="J2090" s="136">
        <f t="shared" si="65"/>
        <v>0.43545</v>
      </c>
    </row>
    <row r="2091" spans="1:10" ht="15.75">
      <c r="A2091" s="46">
        <f t="shared" si="66"/>
        <v>2087</v>
      </c>
      <c r="B2091" s="47" t="s">
        <v>204</v>
      </c>
      <c r="C2091" s="34" t="s">
        <v>8115</v>
      </c>
      <c r="D2091" s="34" t="s">
        <v>8116</v>
      </c>
      <c r="E2091" s="34" t="s">
        <v>4258</v>
      </c>
      <c r="F2091" s="34"/>
      <c r="G2091" s="47" t="s">
        <v>64</v>
      </c>
      <c r="H2091" s="48">
        <v>0.5806</v>
      </c>
      <c r="I2091" s="139">
        <v>0.25</v>
      </c>
      <c r="J2091" s="136">
        <f t="shared" si="65"/>
        <v>0.43545</v>
      </c>
    </row>
    <row r="2092" spans="1:10" ht="15.75">
      <c r="A2092" s="46">
        <f t="shared" si="66"/>
        <v>2088</v>
      </c>
      <c r="B2092" s="47" t="s">
        <v>204</v>
      </c>
      <c r="C2092" s="34" t="s">
        <v>8117</v>
      </c>
      <c r="D2092" s="34" t="s">
        <v>8118</v>
      </c>
      <c r="E2092" s="34" t="s">
        <v>4258</v>
      </c>
      <c r="F2092" s="34"/>
      <c r="G2092" s="47" t="s">
        <v>64</v>
      </c>
      <c r="H2092" s="48">
        <v>0.5806</v>
      </c>
      <c r="I2092" s="139">
        <v>0.25</v>
      </c>
      <c r="J2092" s="136">
        <f t="shared" si="65"/>
        <v>0.43545</v>
      </c>
    </row>
    <row r="2093" spans="1:10" ht="15.75">
      <c r="A2093" s="46">
        <f t="shared" si="66"/>
        <v>2089</v>
      </c>
      <c r="B2093" s="47" t="s">
        <v>204</v>
      </c>
      <c r="C2093" s="34" t="s">
        <v>8119</v>
      </c>
      <c r="D2093" s="34" t="s">
        <v>8120</v>
      </c>
      <c r="E2093" s="34" t="s">
        <v>4258</v>
      </c>
      <c r="F2093" s="34"/>
      <c r="G2093" s="47" t="s">
        <v>64</v>
      </c>
      <c r="H2093" s="48">
        <v>0.5806</v>
      </c>
      <c r="I2093" s="139">
        <v>0.25</v>
      </c>
      <c r="J2093" s="136">
        <f t="shared" si="65"/>
        <v>0.43545</v>
      </c>
    </row>
    <row r="2094" spans="1:10" ht="15.75">
      <c r="A2094" s="46">
        <f t="shared" si="66"/>
        <v>2090</v>
      </c>
      <c r="B2094" s="47" t="s">
        <v>204</v>
      </c>
      <c r="C2094" s="34" t="s">
        <v>8121</v>
      </c>
      <c r="D2094" s="34" t="s">
        <v>8122</v>
      </c>
      <c r="E2094" s="34" t="s">
        <v>4258</v>
      </c>
      <c r="F2094" s="34"/>
      <c r="G2094" s="47" t="s">
        <v>64</v>
      </c>
      <c r="H2094" s="48">
        <v>0.5806</v>
      </c>
      <c r="I2094" s="139">
        <v>0.25</v>
      </c>
      <c r="J2094" s="136">
        <f t="shared" si="65"/>
        <v>0.43545</v>
      </c>
    </row>
    <row r="2095" spans="1:10" ht="15.75">
      <c r="A2095" s="46">
        <f t="shared" si="66"/>
        <v>2091</v>
      </c>
      <c r="B2095" s="47" t="s">
        <v>204</v>
      </c>
      <c r="C2095" s="34" t="s">
        <v>8123</v>
      </c>
      <c r="D2095" s="34" t="s">
        <v>8124</v>
      </c>
      <c r="E2095" s="34" t="s">
        <v>4258</v>
      </c>
      <c r="F2095" s="34"/>
      <c r="G2095" s="47" t="s">
        <v>64</v>
      </c>
      <c r="H2095" s="48">
        <v>0.5806</v>
      </c>
      <c r="I2095" s="139">
        <v>0.25</v>
      </c>
      <c r="J2095" s="136">
        <f t="shared" si="65"/>
        <v>0.43545</v>
      </c>
    </row>
    <row r="2096" spans="1:10" ht="15.75">
      <c r="A2096" s="46">
        <f t="shared" si="66"/>
        <v>2092</v>
      </c>
      <c r="B2096" s="47" t="s">
        <v>204</v>
      </c>
      <c r="C2096" s="34" t="s">
        <v>8125</v>
      </c>
      <c r="D2096" s="34" t="s">
        <v>8126</v>
      </c>
      <c r="E2096" s="34" t="s">
        <v>4258</v>
      </c>
      <c r="F2096" s="34"/>
      <c r="G2096" s="47" t="s">
        <v>64</v>
      </c>
      <c r="H2096" s="48">
        <v>0.5806</v>
      </c>
      <c r="I2096" s="139">
        <v>0.25</v>
      </c>
      <c r="J2096" s="136">
        <f t="shared" si="65"/>
        <v>0.43545</v>
      </c>
    </row>
    <row r="2097" spans="1:10" ht="15.75">
      <c r="A2097" s="46">
        <f t="shared" si="66"/>
        <v>2093</v>
      </c>
      <c r="B2097" s="47" t="s">
        <v>204</v>
      </c>
      <c r="C2097" s="34" t="s">
        <v>8127</v>
      </c>
      <c r="D2097" s="34" t="s">
        <v>8128</v>
      </c>
      <c r="E2097" s="34" t="s">
        <v>4258</v>
      </c>
      <c r="F2097" s="34"/>
      <c r="G2097" s="47" t="s">
        <v>64</v>
      </c>
      <c r="H2097" s="48">
        <v>0.5806</v>
      </c>
      <c r="I2097" s="139">
        <v>0.25</v>
      </c>
      <c r="J2097" s="136">
        <f t="shared" si="65"/>
        <v>0.43545</v>
      </c>
    </row>
    <row r="2098" spans="1:10" ht="15.75">
      <c r="A2098" s="46">
        <f t="shared" si="66"/>
        <v>2094</v>
      </c>
      <c r="B2098" s="47" t="s">
        <v>204</v>
      </c>
      <c r="C2098" s="34" t="s">
        <v>8129</v>
      </c>
      <c r="D2098" s="34" t="s">
        <v>8130</v>
      </c>
      <c r="E2098" s="34" t="s">
        <v>4258</v>
      </c>
      <c r="F2098" s="34"/>
      <c r="G2098" s="47" t="s">
        <v>64</v>
      </c>
      <c r="H2098" s="48">
        <v>0.5806</v>
      </c>
      <c r="I2098" s="139">
        <v>0.25</v>
      </c>
      <c r="J2098" s="136">
        <f t="shared" si="65"/>
        <v>0.43545</v>
      </c>
    </row>
    <row r="2099" spans="1:10" ht="15.75">
      <c r="A2099" s="46">
        <f t="shared" si="66"/>
        <v>2095</v>
      </c>
      <c r="B2099" s="47" t="s">
        <v>204</v>
      </c>
      <c r="C2099" s="34" t="s">
        <v>8131</v>
      </c>
      <c r="D2099" s="34" t="s">
        <v>8132</v>
      </c>
      <c r="E2099" s="34" t="s">
        <v>4258</v>
      </c>
      <c r="F2099" s="34"/>
      <c r="G2099" s="47" t="s">
        <v>64</v>
      </c>
      <c r="H2099" s="48">
        <v>0.5806</v>
      </c>
      <c r="I2099" s="139">
        <v>0.25</v>
      </c>
      <c r="J2099" s="136">
        <f t="shared" si="65"/>
        <v>0.43545</v>
      </c>
    </row>
    <row r="2100" spans="1:10" ht="15.75">
      <c r="A2100" s="46">
        <f t="shared" si="66"/>
        <v>2096</v>
      </c>
      <c r="B2100" s="47" t="s">
        <v>204</v>
      </c>
      <c r="C2100" s="34" t="s">
        <v>8133</v>
      </c>
      <c r="D2100" s="34" t="s">
        <v>8134</v>
      </c>
      <c r="E2100" s="34" t="s">
        <v>4258</v>
      </c>
      <c r="F2100" s="34"/>
      <c r="G2100" s="47" t="s">
        <v>64</v>
      </c>
      <c r="H2100" s="48">
        <v>0.30590000000000001</v>
      </c>
      <c r="I2100" s="139">
        <v>0.25</v>
      </c>
      <c r="J2100" s="136">
        <f t="shared" si="65"/>
        <v>0.22942499999999999</v>
      </c>
    </row>
    <row r="2101" spans="1:10" ht="15.75">
      <c r="A2101" s="46">
        <f t="shared" si="66"/>
        <v>2097</v>
      </c>
      <c r="B2101" s="47" t="s">
        <v>204</v>
      </c>
      <c r="C2101" s="34" t="s">
        <v>8135</v>
      </c>
      <c r="D2101" s="34" t="s">
        <v>8136</v>
      </c>
      <c r="E2101" s="34" t="s">
        <v>4258</v>
      </c>
      <c r="F2101" s="34"/>
      <c r="G2101" s="47" t="s">
        <v>64</v>
      </c>
      <c r="H2101" s="48">
        <v>0.30590000000000001</v>
      </c>
      <c r="I2101" s="139">
        <v>0.25</v>
      </c>
      <c r="J2101" s="136">
        <f t="shared" si="65"/>
        <v>0.22942499999999999</v>
      </c>
    </row>
    <row r="2102" spans="1:10" ht="15.75">
      <c r="A2102" s="46">
        <f t="shared" si="66"/>
        <v>2098</v>
      </c>
      <c r="B2102" s="47" t="s">
        <v>204</v>
      </c>
      <c r="C2102" s="34" t="s">
        <v>8137</v>
      </c>
      <c r="D2102" s="34" t="s">
        <v>8138</v>
      </c>
      <c r="E2102" s="34" t="s">
        <v>4258</v>
      </c>
      <c r="F2102" s="34"/>
      <c r="G2102" s="47" t="s">
        <v>64</v>
      </c>
      <c r="H2102" s="48">
        <v>0.30590000000000001</v>
      </c>
      <c r="I2102" s="139">
        <v>0.25</v>
      </c>
      <c r="J2102" s="136">
        <f t="shared" si="65"/>
        <v>0.22942499999999999</v>
      </c>
    </row>
    <row r="2103" spans="1:10" ht="15.75">
      <c r="A2103" s="46">
        <f t="shared" si="66"/>
        <v>2099</v>
      </c>
      <c r="B2103" s="47" t="s">
        <v>204</v>
      </c>
      <c r="C2103" s="34" t="s">
        <v>8139</v>
      </c>
      <c r="D2103" s="34" t="s">
        <v>8140</v>
      </c>
      <c r="E2103" s="34" t="s">
        <v>4258</v>
      </c>
      <c r="F2103" s="34"/>
      <c r="G2103" s="47" t="s">
        <v>64</v>
      </c>
      <c r="H2103" s="48">
        <v>0.30590000000000001</v>
      </c>
      <c r="I2103" s="139">
        <v>0.25</v>
      </c>
      <c r="J2103" s="136">
        <f t="shared" si="65"/>
        <v>0.22942499999999999</v>
      </c>
    </row>
    <row r="2104" spans="1:10" ht="15.75">
      <c r="A2104" s="46">
        <f t="shared" si="66"/>
        <v>2100</v>
      </c>
      <c r="B2104" s="47" t="s">
        <v>204</v>
      </c>
      <c r="C2104" s="34" t="s">
        <v>8141</v>
      </c>
      <c r="D2104" s="34" t="s">
        <v>8142</v>
      </c>
      <c r="E2104" s="34" t="s">
        <v>4258</v>
      </c>
      <c r="F2104" s="34"/>
      <c r="G2104" s="47" t="s">
        <v>64</v>
      </c>
      <c r="H2104" s="48">
        <v>0.30590000000000001</v>
      </c>
      <c r="I2104" s="139">
        <v>0.25</v>
      </c>
      <c r="J2104" s="136">
        <f t="shared" ref="J2104:J2167" si="67">H2104*(1-I2104)</f>
        <v>0.22942499999999999</v>
      </c>
    </row>
    <row r="2105" spans="1:10" ht="15.75">
      <c r="A2105" s="46">
        <f t="shared" si="66"/>
        <v>2101</v>
      </c>
      <c r="B2105" s="47" t="s">
        <v>204</v>
      </c>
      <c r="C2105" s="34" t="s">
        <v>8143</v>
      </c>
      <c r="D2105" s="34" t="s">
        <v>8144</v>
      </c>
      <c r="E2105" s="34" t="s">
        <v>4258</v>
      </c>
      <c r="F2105" s="34"/>
      <c r="G2105" s="47" t="s">
        <v>64</v>
      </c>
      <c r="H2105" s="48">
        <v>0.30590000000000001</v>
      </c>
      <c r="I2105" s="139">
        <v>0.25</v>
      </c>
      <c r="J2105" s="136">
        <f t="shared" si="67"/>
        <v>0.22942499999999999</v>
      </c>
    </row>
    <row r="2106" spans="1:10" ht="15.75">
      <c r="A2106" s="46">
        <f t="shared" si="66"/>
        <v>2102</v>
      </c>
      <c r="B2106" s="47" t="s">
        <v>204</v>
      </c>
      <c r="C2106" s="34" t="s">
        <v>8145</v>
      </c>
      <c r="D2106" s="34" t="s">
        <v>8146</v>
      </c>
      <c r="E2106" s="34" t="s">
        <v>4258</v>
      </c>
      <c r="F2106" s="34"/>
      <c r="G2106" s="47" t="s">
        <v>64</v>
      </c>
      <c r="H2106" s="48">
        <v>0.30590000000000001</v>
      </c>
      <c r="I2106" s="139">
        <v>0.25</v>
      </c>
      <c r="J2106" s="136">
        <f t="shared" si="67"/>
        <v>0.22942499999999999</v>
      </c>
    </row>
    <row r="2107" spans="1:10" ht="15.75">
      <c r="A2107" s="46">
        <f t="shared" si="66"/>
        <v>2103</v>
      </c>
      <c r="B2107" s="47" t="s">
        <v>204</v>
      </c>
      <c r="C2107" s="34" t="s">
        <v>8147</v>
      </c>
      <c r="D2107" s="34" t="s">
        <v>8148</v>
      </c>
      <c r="E2107" s="34" t="s">
        <v>4258</v>
      </c>
      <c r="F2107" s="34"/>
      <c r="G2107" s="47" t="s">
        <v>64</v>
      </c>
      <c r="H2107" s="48">
        <v>0.30590000000000001</v>
      </c>
      <c r="I2107" s="139">
        <v>0.25</v>
      </c>
      <c r="J2107" s="136">
        <f t="shared" si="67"/>
        <v>0.22942499999999999</v>
      </c>
    </row>
    <row r="2108" spans="1:10" ht="15.75">
      <c r="A2108" s="46">
        <f t="shared" si="66"/>
        <v>2104</v>
      </c>
      <c r="B2108" s="47" t="s">
        <v>204</v>
      </c>
      <c r="C2108" s="34" t="s">
        <v>8149</v>
      </c>
      <c r="D2108" s="34" t="s">
        <v>8150</v>
      </c>
      <c r="E2108" s="34" t="s">
        <v>4258</v>
      </c>
      <c r="F2108" s="34"/>
      <c r="G2108" s="47" t="s">
        <v>64</v>
      </c>
      <c r="H2108" s="48">
        <v>0.30590000000000001</v>
      </c>
      <c r="I2108" s="139">
        <v>0.25</v>
      </c>
      <c r="J2108" s="136">
        <f t="shared" si="67"/>
        <v>0.22942499999999999</v>
      </c>
    </row>
    <row r="2109" spans="1:10" ht="15.75">
      <c r="A2109" s="46">
        <f t="shared" si="66"/>
        <v>2105</v>
      </c>
      <c r="B2109" s="47" t="s">
        <v>204</v>
      </c>
      <c r="C2109" s="34" t="s">
        <v>8151</v>
      </c>
      <c r="D2109" s="34" t="s">
        <v>8152</v>
      </c>
      <c r="E2109" s="34" t="s">
        <v>4258</v>
      </c>
      <c r="F2109" s="34"/>
      <c r="G2109" s="47" t="s">
        <v>64</v>
      </c>
      <c r="H2109" s="48">
        <v>0.30590000000000001</v>
      </c>
      <c r="I2109" s="139">
        <v>0.25</v>
      </c>
      <c r="J2109" s="136">
        <f t="shared" si="67"/>
        <v>0.22942499999999999</v>
      </c>
    </row>
    <row r="2110" spans="1:10" ht="15.75">
      <c r="A2110" s="46">
        <f t="shared" si="66"/>
        <v>2106</v>
      </c>
      <c r="B2110" s="47" t="s">
        <v>204</v>
      </c>
      <c r="C2110" s="34" t="s">
        <v>8153</v>
      </c>
      <c r="D2110" s="34" t="s">
        <v>8154</v>
      </c>
      <c r="E2110" s="34" t="s">
        <v>4258</v>
      </c>
      <c r="F2110" s="34"/>
      <c r="G2110" s="47" t="s">
        <v>64</v>
      </c>
      <c r="H2110" s="48">
        <v>0.30590000000000001</v>
      </c>
      <c r="I2110" s="139">
        <v>0.25</v>
      </c>
      <c r="J2110" s="136">
        <f t="shared" si="67"/>
        <v>0.22942499999999999</v>
      </c>
    </row>
    <row r="2111" spans="1:10" ht="15.75">
      <c r="A2111" s="46">
        <f t="shared" si="66"/>
        <v>2107</v>
      </c>
      <c r="B2111" s="47" t="s">
        <v>204</v>
      </c>
      <c r="C2111" s="34" t="s">
        <v>8155</v>
      </c>
      <c r="D2111" s="34" t="s">
        <v>8156</v>
      </c>
      <c r="E2111" s="34" t="s">
        <v>4258</v>
      </c>
      <c r="F2111" s="34"/>
      <c r="G2111" s="47" t="s">
        <v>64</v>
      </c>
      <c r="H2111" s="48">
        <v>0.30590000000000001</v>
      </c>
      <c r="I2111" s="139">
        <v>0.25</v>
      </c>
      <c r="J2111" s="136">
        <f t="shared" si="67"/>
        <v>0.22942499999999999</v>
      </c>
    </row>
    <row r="2112" spans="1:10" ht="15.75">
      <c r="A2112" s="46">
        <f t="shared" si="66"/>
        <v>2108</v>
      </c>
      <c r="B2112" s="47" t="s">
        <v>204</v>
      </c>
      <c r="C2112" s="34" t="s">
        <v>8157</v>
      </c>
      <c r="D2112" s="34" t="s">
        <v>8158</v>
      </c>
      <c r="E2112" s="34" t="s">
        <v>4258</v>
      </c>
      <c r="F2112" s="34"/>
      <c r="G2112" s="47" t="s">
        <v>64</v>
      </c>
      <c r="H2112" s="48">
        <v>0.30590000000000001</v>
      </c>
      <c r="I2112" s="139">
        <v>0.25</v>
      </c>
      <c r="J2112" s="136">
        <f t="shared" si="67"/>
        <v>0.22942499999999999</v>
      </c>
    </row>
    <row r="2113" spans="1:10" ht="15.75">
      <c r="A2113" s="46">
        <f t="shared" si="66"/>
        <v>2109</v>
      </c>
      <c r="B2113" s="47" t="s">
        <v>204</v>
      </c>
      <c r="C2113" s="34" t="s">
        <v>8159</v>
      </c>
      <c r="D2113" s="34" t="s">
        <v>8160</v>
      </c>
      <c r="E2113" s="34" t="s">
        <v>4258</v>
      </c>
      <c r="F2113" s="34"/>
      <c r="G2113" s="47" t="s">
        <v>64</v>
      </c>
      <c r="H2113" s="48">
        <v>0.30590000000000001</v>
      </c>
      <c r="I2113" s="139">
        <v>0.25</v>
      </c>
      <c r="J2113" s="136">
        <f t="shared" si="67"/>
        <v>0.22942499999999999</v>
      </c>
    </row>
    <row r="2114" spans="1:10" ht="15.75">
      <c r="A2114" s="46">
        <f t="shared" si="66"/>
        <v>2110</v>
      </c>
      <c r="B2114" s="47" t="s">
        <v>204</v>
      </c>
      <c r="C2114" s="34" t="s">
        <v>8161</v>
      </c>
      <c r="D2114" s="34" t="s">
        <v>8162</v>
      </c>
      <c r="E2114" s="34" t="s">
        <v>4258</v>
      </c>
      <c r="F2114" s="34"/>
      <c r="G2114" s="47" t="s">
        <v>64</v>
      </c>
      <c r="H2114" s="48">
        <v>0.30590000000000001</v>
      </c>
      <c r="I2114" s="139">
        <v>0.25</v>
      </c>
      <c r="J2114" s="136">
        <f t="shared" si="67"/>
        <v>0.22942499999999999</v>
      </c>
    </row>
    <row r="2115" spans="1:10" ht="15.75">
      <c r="A2115" s="46">
        <f t="shared" si="66"/>
        <v>2111</v>
      </c>
      <c r="B2115" s="47" t="s">
        <v>204</v>
      </c>
      <c r="C2115" s="34" t="s">
        <v>8163</v>
      </c>
      <c r="D2115" s="34" t="s">
        <v>8164</v>
      </c>
      <c r="E2115" s="34" t="s">
        <v>4258</v>
      </c>
      <c r="F2115" s="34"/>
      <c r="G2115" s="47" t="s">
        <v>64</v>
      </c>
      <c r="H2115" s="48">
        <v>0.62309999999999999</v>
      </c>
      <c r="I2115" s="139">
        <v>0.25</v>
      </c>
      <c r="J2115" s="136">
        <f t="shared" si="67"/>
        <v>0.46732499999999999</v>
      </c>
    </row>
    <row r="2116" spans="1:10" ht="15.75">
      <c r="A2116" s="46">
        <f t="shared" si="66"/>
        <v>2112</v>
      </c>
      <c r="B2116" s="47" t="s">
        <v>204</v>
      </c>
      <c r="C2116" s="34" t="s">
        <v>8165</v>
      </c>
      <c r="D2116" s="34" t="s">
        <v>8166</v>
      </c>
      <c r="E2116" s="34" t="s">
        <v>4258</v>
      </c>
      <c r="F2116" s="34"/>
      <c r="G2116" s="47" t="s">
        <v>64</v>
      </c>
      <c r="H2116" s="48">
        <v>1.3161</v>
      </c>
      <c r="I2116" s="139">
        <v>0.25</v>
      </c>
      <c r="J2116" s="136">
        <f t="shared" si="67"/>
        <v>0.98707500000000004</v>
      </c>
    </row>
    <row r="2117" spans="1:10" ht="15.75">
      <c r="A2117" s="46">
        <f t="shared" si="66"/>
        <v>2113</v>
      </c>
      <c r="B2117" s="47" t="s">
        <v>204</v>
      </c>
      <c r="C2117" s="34" t="s">
        <v>8167</v>
      </c>
      <c r="D2117" s="34" t="s">
        <v>8168</v>
      </c>
      <c r="E2117" s="34" t="s">
        <v>4258</v>
      </c>
      <c r="F2117" s="34"/>
      <c r="G2117" s="47" t="s">
        <v>64</v>
      </c>
      <c r="H2117" s="48">
        <v>0.67649999999999999</v>
      </c>
      <c r="I2117" s="139">
        <v>0.25</v>
      </c>
      <c r="J2117" s="136">
        <f t="shared" si="67"/>
        <v>0.50737500000000002</v>
      </c>
    </row>
    <row r="2118" spans="1:10" ht="15.75">
      <c r="A2118" s="46">
        <f t="shared" si="66"/>
        <v>2114</v>
      </c>
      <c r="B2118" s="47" t="s">
        <v>204</v>
      </c>
      <c r="C2118" s="34" t="s">
        <v>8169</v>
      </c>
      <c r="D2118" s="34" t="s">
        <v>8170</v>
      </c>
      <c r="E2118" s="34" t="s">
        <v>4258</v>
      </c>
      <c r="F2118" s="34"/>
      <c r="G2118" s="47" t="s">
        <v>64</v>
      </c>
      <c r="H2118" s="48">
        <v>0.67649999999999999</v>
      </c>
      <c r="I2118" s="139">
        <v>0.25</v>
      </c>
      <c r="J2118" s="136">
        <f t="shared" si="67"/>
        <v>0.50737500000000002</v>
      </c>
    </row>
    <row r="2119" spans="1:10" ht="15.75">
      <c r="A2119" s="46">
        <f t="shared" ref="A2119:A2171" si="68">A2118+1</f>
        <v>2115</v>
      </c>
      <c r="B2119" s="47" t="s">
        <v>204</v>
      </c>
      <c r="C2119" s="34" t="s">
        <v>8171</v>
      </c>
      <c r="D2119" s="34" t="s">
        <v>8172</v>
      </c>
      <c r="E2119" s="34" t="s">
        <v>4258</v>
      </c>
      <c r="F2119" s="34"/>
      <c r="G2119" s="47" t="s">
        <v>64</v>
      </c>
      <c r="H2119" s="48">
        <v>0.68410000000000004</v>
      </c>
      <c r="I2119" s="139">
        <v>0.25</v>
      </c>
      <c r="J2119" s="136">
        <f t="shared" si="67"/>
        <v>0.51307500000000006</v>
      </c>
    </row>
    <row r="2120" spans="1:10" ht="15.75">
      <c r="A2120" s="46">
        <f t="shared" si="68"/>
        <v>2116</v>
      </c>
      <c r="B2120" s="47" t="s">
        <v>204</v>
      </c>
      <c r="C2120" s="34" t="s">
        <v>8173</v>
      </c>
      <c r="D2120" s="34" t="s">
        <v>8174</v>
      </c>
      <c r="E2120" s="34" t="s">
        <v>4258</v>
      </c>
      <c r="F2120" s="34"/>
      <c r="G2120" s="47" t="s">
        <v>64</v>
      </c>
      <c r="H2120" s="48">
        <v>0.18909999999999999</v>
      </c>
      <c r="I2120" s="139">
        <v>0.25</v>
      </c>
      <c r="J2120" s="136">
        <f t="shared" si="67"/>
        <v>0.14182499999999998</v>
      </c>
    </row>
    <row r="2121" spans="1:10" ht="15.75">
      <c r="A2121" s="46">
        <f t="shared" si="68"/>
        <v>2117</v>
      </c>
      <c r="B2121" s="47" t="s">
        <v>204</v>
      </c>
      <c r="C2121" s="34" t="s">
        <v>8175</v>
      </c>
      <c r="D2121" s="34" t="s">
        <v>8176</v>
      </c>
      <c r="E2121" s="34" t="s">
        <v>4258</v>
      </c>
      <c r="F2121" s="34"/>
      <c r="G2121" s="47" t="s">
        <v>64</v>
      </c>
      <c r="H2121" s="48">
        <v>0.10290000000000001</v>
      </c>
      <c r="I2121" s="139">
        <v>0.25</v>
      </c>
      <c r="J2121" s="136">
        <f t="shared" si="67"/>
        <v>7.7175000000000007E-2</v>
      </c>
    </row>
    <row r="2122" spans="1:10" ht="15.75">
      <c r="A2122" s="46">
        <f t="shared" si="68"/>
        <v>2118</v>
      </c>
      <c r="B2122" s="47" t="s">
        <v>204</v>
      </c>
      <c r="C2122" s="34" t="s">
        <v>8177</v>
      </c>
      <c r="D2122" s="34" t="s">
        <v>8178</v>
      </c>
      <c r="E2122" s="34" t="s">
        <v>4258</v>
      </c>
      <c r="F2122" s="34"/>
      <c r="G2122" s="47" t="s">
        <v>64</v>
      </c>
      <c r="H2122" s="48">
        <v>0.67649999999999999</v>
      </c>
      <c r="I2122" s="139">
        <v>0.25</v>
      </c>
      <c r="J2122" s="136">
        <f t="shared" si="67"/>
        <v>0.50737500000000002</v>
      </c>
    </row>
    <row r="2123" spans="1:10" ht="15.75">
      <c r="A2123" s="46">
        <f t="shared" si="68"/>
        <v>2119</v>
      </c>
      <c r="B2123" s="47" t="s">
        <v>204</v>
      </c>
      <c r="C2123" s="34" t="s">
        <v>8179</v>
      </c>
      <c r="D2123" s="34" t="s">
        <v>8180</v>
      </c>
      <c r="E2123" s="34" t="s">
        <v>4258</v>
      </c>
      <c r="F2123" s="34"/>
      <c r="G2123" s="47" t="s">
        <v>64</v>
      </c>
      <c r="H2123" s="48">
        <v>0.67649999999999999</v>
      </c>
      <c r="I2123" s="139">
        <v>0.25</v>
      </c>
      <c r="J2123" s="136">
        <f t="shared" si="67"/>
        <v>0.50737500000000002</v>
      </c>
    </row>
    <row r="2124" spans="1:10" ht="15.75">
      <c r="A2124" s="46">
        <f t="shared" si="68"/>
        <v>2120</v>
      </c>
      <c r="B2124" s="47" t="s">
        <v>204</v>
      </c>
      <c r="C2124" s="34" t="s">
        <v>8181</v>
      </c>
      <c r="D2124" s="34" t="s">
        <v>8182</v>
      </c>
      <c r="E2124" s="34" t="s">
        <v>4258</v>
      </c>
      <c r="F2124" s="34"/>
      <c r="G2124" s="47" t="s">
        <v>64</v>
      </c>
      <c r="H2124" s="48">
        <v>0.68410000000000004</v>
      </c>
      <c r="I2124" s="139">
        <v>0.25</v>
      </c>
      <c r="J2124" s="136">
        <f t="shared" si="67"/>
        <v>0.51307500000000006</v>
      </c>
    </row>
    <row r="2125" spans="1:10" ht="15.75">
      <c r="A2125" s="46">
        <f t="shared" si="68"/>
        <v>2121</v>
      </c>
      <c r="B2125" s="47" t="s">
        <v>204</v>
      </c>
      <c r="C2125" s="34" t="s">
        <v>8183</v>
      </c>
      <c r="D2125" s="34" t="s">
        <v>8184</v>
      </c>
      <c r="E2125" s="34" t="s">
        <v>4258</v>
      </c>
      <c r="F2125" s="34"/>
      <c r="G2125" s="47" t="s">
        <v>64</v>
      </c>
      <c r="H2125" s="48">
        <v>0.28370000000000001</v>
      </c>
      <c r="I2125" s="139">
        <v>0.25</v>
      </c>
      <c r="J2125" s="136">
        <f t="shared" si="67"/>
        <v>0.21277499999999999</v>
      </c>
    </row>
    <row r="2126" spans="1:10" ht="15.75">
      <c r="A2126" s="46">
        <f t="shared" si="68"/>
        <v>2122</v>
      </c>
      <c r="B2126" s="47" t="s">
        <v>204</v>
      </c>
      <c r="C2126" s="34" t="s">
        <v>8185</v>
      </c>
      <c r="D2126" s="34" t="s">
        <v>8186</v>
      </c>
      <c r="E2126" s="34" t="s">
        <v>4258</v>
      </c>
      <c r="F2126" s="34"/>
      <c r="G2126" s="47" t="s">
        <v>64</v>
      </c>
      <c r="H2126" s="48">
        <v>1.4239999999999999</v>
      </c>
      <c r="I2126" s="139">
        <v>0.25</v>
      </c>
      <c r="J2126" s="136">
        <f t="shared" si="67"/>
        <v>1.0680000000000001</v>
      </c>
    </row>
    <row r="2127" spans="1:10" ht="15.75">
      <c r="A2127" s="46">
        <f t="shared" si="68"/>
        <v>2123</v>
      </c>
      <c r="B2127" s="47" t="s">
        <v>204</v>
      </c>
      <c r="C2127" s="34" t="s">
        <v>8187</v>
      </c>
      <c r="D2127" s="34" t="s">
        <v>8188</v>
      </c>
      <c r="E2127" s="34" t="s">
        <v>4258</v>
      </c>
      <c r="F2127" s="34"/>
      <c r="G2127" s="47" t="s">
        <v>64</v>
      </c>
      <c r="H2127" s="48">
        <v>1.4239999999999999</v>
      </c>
      <c r="I2127" s="139">
        <v>0.25</v>
      </c>
      <c r="J2127" s="136">
        <f t="shared" si="67"/>
        <v>1.0680000000000001</v>
      </c>
    </row>
    <row r="2128" spans="1:10" ht="15.75">
      <c r="A2128" s="46">
        <f t="shared" si="68"/>
        <v>2124</v>
      </c>
      <c r="B2128" s="47" t="s">
        <v>204</v>
      </c>
      <c r="C2128" s="34" t="s">
        <v>8189</v>
      </c>
      <c r="D2128" s="34" t="s">
        <v>8190</v>
      </c>
      <c r="E2128" s="34" t="s">
        <v>4258</v>
      </c>
      <c r="F2128" s="34"/>
      <c r="G2128" s="47" t="s">
        <v>64</v>
      </c>
      <c r="H2128" s="48">
        <v>1.4239999999999999</v>
      </c>
      <c r="I2128" s="139">
        <v>0.25</v>
      </c>
      <c r="J2128" s="136">
        <f t="shared" si="67"/>
        <v>1.0680000000000001</v>
      </c>
    </row>
    <row r="2129" spans="1:10" ht="15.75">
      <c r="A2129" s="46">
        <f t="shared" si="68"/>
        <v>2125</v>
      </c>
      <c r="B2129" s="47" t="s">
        <v>204</v>
      </c>
      <c r="C2129" s="34" t="s">
        <v>8191</v>
      </c>
      <c r="D2129" s="34" t="s">
        <v>8192</v>
      </c>
      <c r="E2129" s="34" t="s">
        <v>4258</v>
      </c>
      <c r="F2129" s="34"/>
      <c r="G2129" s="47" t="s">
        <v>64</v>
      </c>
      <c r="H2129" s="48">
        <v>1.4239999999999999</v>
      </c>
      <c r="I2129" s="139">
        <v>0.25</v>
      </c>
      <c r="J2129" s="136">
        <f t="shared" si="67"/>
        <v>1.0680000000000001</v>
      </c>
    </row>
    <row r="2130" spans="1:10" ht="15.75">
      <c r="A2130" s="46">
        <f t="shared" si="68"/>
        <v>2126</v>
      </c>
      <c r="B2130" s="47" t="s">
        <v>204</v>
      </c>
      <c r="C2130" s="34" t="s">
        <v>8193</v>
      </c>
      <c r="D2130" s="34" t="s">
        <v>8194</v>
      </c>
      <c r="E2130" s="34" t="s">
        <v>4258</v>
      </c>
      <c r="F2130" s="34"/>
      <c r="G2130" s="47" t="s">
        <v>64</v>
      </c>
      <c r="H2130" s="48">
        <v>1.4239999999999999</v>
      </c>
      <c r="I2130" s="139">
        <v>0.25</v>
      </c>
      <c r="J2130" s="136">
        <f t="shared" si="67"/>
        <v>1.0680000000000001</v>
      </c>
    </row>
    <row r="2131" spans="1:10" ht="15.75">
      <c r="A2131" s="46">
        <f t="shared" si="68"/>
        <v>2127</v>
      </c>
      <c r="B2131" s="47" t="s">
        <v>204</v>
      </c>
      <c r="C2131" s="34" t="s">
        <v>8195</v>
      </c>
      <c r="D2131" s="34" t="s">
        <v>8196</v>
      </c>
      <c r="E2131" s="34" t="s">
        <v>4258</v>
      </c>
      <c r="F2131" s="34"/>
      <c r="G2131" s="47" t="s">
        <v>64</v>
      </c>
      <c r="H2131" s="48">
        <v>1.4239999999999999</v>
      </c>
      <c r="I2131" s="139">
        <v>0.25</v>
      </c>
      <c r="J2131" s="136">
        <f t="shared" si="67"/>
        <v>1.0680000000000001</v>
      </c>
    </row>
    <row r="2132" spans="1:10" ht="15.75">
      <c r="A2132" s="46">
        <f t="shared" si="68"/>
        <v>2128</v>
      </c>
      <c r="B2132" s="47" t="s">
        <v>204</v>
      </c>
      <c r="C2132" s="34" t="s">
        <v>8197</v>
      </c>
      <c r="D2132" s="34" t="s">
        <v>8198</v>
      </c>
      <c r="E2132" s="34" t="s">
        <v>4258</v>
      </c>
      <c r="F2132" s="34"/>
      <c r="G2132" s="47" t="s">
        <v>64</v>
      </c>
      <c r="H2132" s="48">
        <v>1.4239999999999999</v>
      </c>
      <c r="I2132" s="139">
        <v>0.25</v>
      </c>
      <c r="J2132" s="136">
        <f t="shared" si="67"/>
        <v>1.0680000000000001</v>
      </c>
    </row>
    <row r="2133" spans="1:10" ht="15.75">
      <c r="A2133" s="46">
        <f t="shared" si="68"/>
        <v>2129</v>
      </c>
      <c r="B2133" s="47" t="s">
        <v>204</v>
      </c>
      <c r="C2133" s="34" t="s">
        <v>8199</v>
      </c>
      <c r="D2133" s="34" t="s">
        <v>8200</v>
      </c>
      <c r="E2133" s="34" t="s">
        <v>4258</v>
      </c>
      <c r="F2133" s="34"/>
      <c r="G2133" s="47" t="s">
        <v>64</v>
      </c>
      <c r="H2133" s="48">
        <v>1.4239999999999999</v>
      </c>
      <c r="I2133" s="139">
        <v>0.25</v>
      </c>
      <c r="J2133" s="136">
        <f t="shared" si="67"/>
        <v>1.0680000000000001</v>
      </c>
    </row>
    <row r="2134" spans="1:10" ht="15.75">
      <c r="A2134" s="46">
        <f t="shared" si="68"/>
        <v>2130</v>
      </c>
      <c r="B2134" s="47" t="s">
        <v>204</v>
      </c>
      <c r="C2134" s="34" t="s">
        <v>8201</v>
      </c>
      <c r="D2134" s="34" t="s">
        <v>8202</v>
      </c>
      <c r="E2134" s="34" t="s">
        <v>4258</v>
      </c>
      <c r="F2134" s="34"/>
      <c r="G2134" s="47" t="s">
        <v>64</v>
      </c>
      <c r="H2134" s="48">
        <v>1.4239999999999999</v>
      </c>
      <c r="I2134" s="139">
        <v>0.25</v>
      </c>
      <c r="J2134" s="136">
        <f t="shared" si="67"/>
        <v>1.0680000000000001</v>
      </c>
    </row>
    <row r="2135" spans="1:10" ht="15.75">
      <c r="A2135" s="46">
        <f t="shared" si="68"/>
        <v>2131</v>
      </c>
      <c r="B2135" s="47" t="s">
        <v>204</v>
      </c>
      <c r="C2135" s="34" t="s">
        <v>8203</v>
      </c>
      <c r="D2135" s="34" t="s">
        <v>8204</v>
      </c>
      <c r="E2135" s="34" t="s">
        <v>4258</v>
      </c>
      <c r="F2135" s="34"/>
      <c r="G2135" s="47" t="s">
        <v>64</v>
      </c>
      <c r="H2135" s="48">
        <v>1.4239999999999999</v>
      </c>
      <c r="I2135" s="139">
        <v>0.25</v>
      </c>
      <c r="J2135" s="136">
        <f t="shared" si="67"/>
        <v>1.0680000000000001</v>
      </c>
    </row>
    <row r="2136" spans="1:10" ht="15.75">
      <c r="A2136" s="46">
        <f t="shared" si="68"/>
        <v>2132</v>
      </c>
      <c r="B2136" s="47" t="s">
        <v>204</v>
      </c>
      <c r="C2136" s="34" t="s">
        <v>8205</v>
      </c>
      <c r="D2136" s="34" t="s">
        <v>8206</v>
      </c>
      <c r="E2136" s="34" t="s">
        <v>4258</v>
      </c>
      <c r="F2136" s="34"/>
      <c r="G2136" s="47" t="s">
        <v>64</v>
      </c>
      <c r="H2136" s="48">
        <v>1.4239999999999999</v>
      </c>
      <c r="I2136" s="139">
        <v>0.25</v>
      </c>
      <c r="J2136" s="136">
        <f t="shared" si="67"/>
        <v>1.0680000000000001</v>
      </c>
    </row>
    <row r="2137" spans="1:10" ht="15.75">
      <c r="A2137" s="46">
        <f t="shared" si="68"/>
        <v>2133</v>
      </c>
      <c r="B2137" s="47" t="s">
        <v>204</v>
      </c>
      <c r="C2137" s="34" t="s">
        <v>8207</v>
      </c>
      <c r="D2137" s="34" t="s">
        <v>8208</v>
      </c>
      <c r="E2137" s="34" t="s">
        <v>4258</v>
      </c>
      <c r="F2137" s="34"/>
      <c r="G2137" s="47" t="s">
        <v>64</v>
      </c>
      <c r="H2137" s="48">
        <v>1.4239999999999999</v>
      </c>
      <c r="I2137" s="139">
        <v>0.25</v>
      </c>
      <c r="J2137" s="136">
        <f t="shared" si="67"/>
        <v>1.0680000000000001</v>
      </c>
    </row>
    <row r="2138" spans="1:10" ht="15.75">
      <c r="A2138" s="46">
        <f t="shared" si="68"/>
        <v>2134</v>
      </c>
      <c r="B2138" s="47" t="s">
        <v>204</v>
      </c>
      <c r="C2138" s="34" t="s">
        <v>8209</v>
      </c>
      <c r="D2138" s="34" t="s">
        <v>8210</v>
      </c>
      <c r="E2138" s="34" t="s">
        <v>4258</v>
      </c>
      <c r="F2138" s="34"/>
      <c r="G2138" s="47" t="s">
        <v>64</v>
      </c>
      <c r="H2138" s="48">
        <v>1.4239999999999999</v>
      </c>
      <c r="I2138" s="139">
        <v>0.25</v>
      </c>
      <c r="J2138" s="136">
        <f t="shared" si="67"/>
        <v>1.0680000000000001</v>
      </c>
    </row>
    <row r="2139" spans="1:10" ht="15.75">
      <c r="A2139" s="46">
        <f t="shared" si="68"/>
        <v>2135</v>
      </c>
      <c r="B2139" s="47" t="s">
        <v>204</v>
      </c>
      <c r="C2139" s="34" t="s">
        <v>8211</v>
      </c>
      <c r="D2139" s="34" t="s">
        <v>8212</v>
      </c>
      <c r="E2139" s="34" t="s">
        <v>4258</v>
      </c>
      <c r="F2139" s="34"/>
      <c r="G2139" s="47" t="s">
        <v>64</v>
      </c>
      <c r="H2139" s="48">
        <v>1.4239999999999999</v>
      </c>
      <c r="I2139" s="139">
        <v>0.25</v>
      </c>
      <c r="J2139" s="136">
        <f t="shared" si="67"/>
        <v>1.0680000000000001</v>
      </c>
    </row>
    <row r="2140" spans="1:10" ht="15.75">
      <c r="A2140" s="46">
        <f t="shared" si="68"/>
        <v>2136</v>
      </c>
      <c r="B2140" s="47" t="s">
        <v>204</v>
      </c>
      <c r="C2140" s="34" t="s">
        <v>8213</v>
      </c>
      <c r="D2140" s="34" t="s">
        <v>8214</v>
      </c>
      <c r="E2140" s="34" t="s">
        <v>4258</v>
      </c>
      <c r="F2140" s="34"/>
      <c r="G2140" s="47" t="s">
        <v>64</v>
      </c>
      <c r="H2140" s="48">
        <v>1.4239999999999999</v>
      </c>
      <c r="I2140" s="139">
        <v>0.25</v>
      </c>
      <c r="J2140" s="136">
        <f t="shared" si="67"/>
        <v>1.0680000000000001</v>
      </c>
    </row>
    <row r="2141" spans="1:10" ht="15.75">
      <c r="A2141" s="46">
        <f t="shared" si="68"/>
        <v>2137</v>
      </c>
      <c r="B2141" s="47" t="s">
        <v>204</v>
      </c>
      <c r="C2141" s="34" t="s">
        <v>8215</v>
      </c>
      <c r="D2141" s="34" t="s">
        <v>8216</v>
      </c>
      <c r="E2141" s="34" t="s">
        <v>4258</v>
      </c>
      <c r="F2141" s="34"/>
      <c r="G2141" s="47" t="s">
        <v>64</v>
      </c>
      <c r="H2141" s="48">
        <v>1.4239999999999999</v>
      </c>
      <c r="I2141" s="139">
        <v>0.25</v>
      </c>
      <c r="J2141" s="136">
        <f t="shared" si="67"/>
        <v>1.0680000000000001</v>
      </c>
    </row>
    <row r="2142" spans="1:10" ht="15.75">
      <c r="A2142" s="46">
        <f t="shared" si="68"/>
        <v>2138</v>
      </c>
      <c r="B2142" s="47" t="s">
        <v>204</v>
      </c>
      <c r="C2142" s="34" t="s">
        <v>8217</v>
      </c>
      <c r="D2142" s="34" t="s">
        <v>8218</v>
      </c>
      <c r="E2142" s="34" t="s">
        <v>4258</v>
      </c>
      <c r="F2142" s="34"/>
      <c r="G2142" s="47" t="s">
        <v>64</v>
      </c>
      <c r="H2142" s="48">
        <v>0.67510000000000003</v>
      </c>
      <c r="I2142" s="139">
        <v>0.25</v>
      </c>
      <c r="J2142" s="136">
        <f t="shared" si="67"/>
        <v>0.50632500000000003</v>
      </c>
    </row>
    <row r="2143" spans="1:10" ht="15.75">
      <c r="A2143" s="46">
        <f t="shared" si="68"/>
        <v>2139</v>
      </c>
      <c r="B2143" s="47" t="s">
        <v>204</v>
      </c>
      <c r="C2143" s="34" t="s">
        <v>8219</v>
      </c>
      <c r="D2143" s="34" t="s">
        <v>8220</v>
      </c>
      <c r="E2143" s="34" t="s">
        <v>4258</v>
      </c>
      <c r="F2143" s="34"/>
      <c r="G2143" s="47" t="s">
        <v>64</v>
      </c>
      <c r="H2143" s="48">
        <v>0.67510000000000003</v>
      </c>
      <c r="I2143" s="139">
        <v>0.25</v>
      </c>
      <c r="J2143" s="136">
        <f t="shared" si="67"/>
        <v>0.50632500000000003</v>
      </c>
    </row>
    <row r="2144" spans="1:10" ht="15.75">
      <c r="A2144" s="46">
        <f t="shared" si="68"/>
        <v>2140</v>
      </c>
      <c r="B2144" s="47" t="s">
        <v>204</v>
      </c>
      <c r="C2144" s="34" t="s">
        <v>8221</v>
      </c>
      <c r="D2144" s="34" t="s">
        <v>8222</v>
      </c>
      <c r="E2144" s="34" t="s">
        <v>4258</v>
      </c>
      <c r="F2144" s="34"/>
      <c r="G2144" s="47" t="s">
        <v>64</v>
      </c>
      <c r="H2144" s="48">
        <v>0.67510000000000003</v>
      </c>
      <c r="I2144" s="139">
        <v>0.25</v>
      </c>
      <c r="J2144" s="136">
        <f t="shared" si="67"/>
        <v>0.50632500000000003</v>
      </c>
    </row>
    <row r="2145" spans="1:10" ht="15.75">
      <c r="A2145" s="46">
        <f t="shared" si="68"/>
        <v>2141</v>
      </c>
      <c r="B2145" s="47" t="s">
        <v>204</v>
      </c>
      <c r="C2145" s="34" t="s">
        <v>8223</v>
      </c>
      <c r="D2145" s="34" t="s">
        <v>8224</v>
      </c>
      <c r="E2145" s="34" t="s">
        <v>4258</v>
      </c>
      <c r="F2145" s="34"/>
      <c r="G2145" s="47" t="s">
        <v>64</v>
      </c>
      <c r="H2145" s="48">
        <v>0.67510000000000003</v>
      </c>
      <c r="I2145" s="139">
        <v>0.25</v>
      </c>
      <c r="J2145" s="136">
        <f t="shared" si="67"/>
        <v>0.50632500000000003</v>
      </c>
    </row>
    <row r="2146" spans="1:10" ht="15.75">
      <c r="A2146" s="46">
        <f t="shared" si="68"/>
        <v>2142</v>
      </c>
      <c r="B2146" s="47" t="s">
        <v>204</v>
      </c>
      <c r="C2146" s="34" t="s">
        <v>8225</v>
      </c>
      <c r="D2146" s="34" t="s">
        <v>8226</v>
      </c>
      <c r="E2146" s="34" t="s">
        <v>4258</v>
      </c>
      <c r="F2146" s="34"/>
      <c r="G2146" s="47" t="s">
        <v>64</v>
      </c>
      <c r="H2146" s="48">
        <v>0.67510000000000003</v>
      </c>
      <c r="I2146" s="139">
        <v>0.25</v>
      </c>
      <c r="J2146" s="136">
        <f t="shared" si="67"/>
        <v>0.50632500000000003</v>
      </c>
    </row>
    <row r="2147" spans="1:10" ht="15.75">
      <c r="A2147" s="46">
        <f t="shared" si="68"/>
        <v>2143</v>
      </c>
      <c r="B2147" s="47" t="s">
        <v>204</v>
      </c>
      <c r="C2147" s="34" t="s">
        <v>8227</v>
      </c>
      <c r="D2147" s="34" t="s">
        <v>8228</v>
      </c>
      <c r="E2147" s="34" t="s">
        <v>4258</v>
      </c>
      <c r="F2147" s="34"/>
      <c r="G2147" s="47" t="s">
        <v>64</v>
      </c>
      <c r="H2147" s="48">
        <v>0.67510000000000003</v>
      </c>
      <c r="I2147" s="139">
        <v>0.25</v>
      </c>
      <c r="J2147" s="136">
        <f t="shared" si="67"/>
        <v>0.50632500000000003</v>
      </c>
    </row>
    <row r="2148" spans="1:10" ht="15.75">
      <c r="A2148" s="46">
        <f t="shared" si="68"/>
        <v>2144</v>
      </c>
      <c r="B2148" s="47" t="s">
        <v>204</v>
      </c>
      <c r="C2148" s="34" t="s">
        <v>8229</v>
      </c>
      <c r="D2148" s="34" t="s">
        <v>8230</v>
      </c>
      <c r="E2148" s="34" t="s">
        <v>4258</v>
      </c>
      <c r="F2148" s="34"/>
      <c r="G2148" s="47" t="s">
        <v>64</v>
      </c>
      <c r="H2148" s="48">
        <v>1.1689000000000001</v>
      </c>
      <c r="I2148" s="139">
        <v>0.25</v>
      </c>
      <c r="J2148" s="136">
        <f t="shared" si="67"/>
        <v>0.87667500000000009</v>
      </c>
    </row>
    <row r="2149" spans="1:10" ht="15.75">
      <c r="A2149" s="46">
        <f t="shared" si="68"/>
        <v>2145</v>
      </c>
      <c r="B2149" s="47" t="s">
        <v>204</v>
      </c>
      <c r="C2149" s="34" t="s">
        <v>8231</v>
      </c>
      <c r="D2149" s="34" t="s">
        <v>8232</v>
      </c>
      <c r="E2149" s="34" t="s">
        <v>4258</v>
      </c>
      <c r="F2149" s="34"/>
      <c r="G2149" s="47" t="s">
        <v>64</v>
      </c>
      <c r="H2149" s="48">
        <v>1.2657</v>
      </c>
      <c r="I2149" s="139">
        <v>0.25</v>
      </c>
      <c r="J2149" s="136">
        <f t="shared" si="67"/>
        <v>0.94927500000000009</v>
      </c>
    </row>
    <row r="2150" spans="1:10" ht="15.75">
      <c r="A2150" s="46">
        <f t="shared" si="68"/>
        <v>2146</v>
      </c>
      <c r="B2150" s="47" t="s">
        <v>204</v>
      </c>
      <c r="C2150" s="34" t="s">
        <v>8233</v>
      </c>
      <c r="D2150" s="34" t="s">
        <v>8234</v>
      </c>
      <c r="E2150" s="34" t="s">
        <v>4258</v>
      </c>
      <c r="F2150" s="34"/>
      <c r="G2150" s="47" t="s">
        <v>64</v>
      </c>
      <c r="H2150" s="48">
        <v>0.36280000000000001</v>
      </c>
      <c r="I2150" s="139">
        <v>0.25</v>
      </c>
      <c r="J2150" s="136">
        <f t="shared" si="67"/>
        <v>0.27210000000000001</v>
      </c>
    </row>
    <row r="2151" spans="1:10" ht="15.75">
      <c r="A2151" s="46">
        <f t="shared" si="68"/>
        <v>2147</v>
      </c>
      <c r="B2151" s="47" t="s">
        <v>204</v>
      </c>
      <c r="C2151" s="34" t="s">
        <v>8235</v>
      </c>
      <c r="D2151" s="34" t="s">
        <v>8236</v>
      </c>
      <c r="E2151" s="34" t="s">
        <v>4258</v>
      </c>
      <c r="F2151" s="34"/>
      <c r="G2151" s="47" t="s">
        <v>64</v>
      </c>
      <c r="H2151" s="48">
        <v>0.64839999999999998</v>
      </c>
      <c r="I2151" s="139">
        <v>0.25</v>
      </c>
      <c r="J2151" s="136">
        <f t="shared" si="67"/>
        <v>0.48629999999999995</v>
      </c>
    </row>
    <row r="2152" spans="1:10" ht="15.75">
      <c r="A2152" s="46">
        <f t="shared" si="68"/>
        <v>2148</v>
      </c>
      <c r="B2152" s="47" t="s">
        <v>204</v>
      </c>
      <c r="C2152" s="34" t="s">
        <v>8237</v>
      </c>
      <c r="D2152" s="34" t="s">
        <v>8238</v>
      </c>
      <c r="E2152" s="34" t="s">
        <v>4258</v>
      </c>
      <c r="F2152" s="34"/>
      <c r="G2152" s="47" t="s">
        <v>64</v>
      </c>
      <c r="H2152" s="48">
        <v>0.78120000000000001</v>
      </c>
      <c r="I2152" s="139">
        <v>0.25</v>
      </c>
      <c r="J2152" s="136">
        <f t="shared" si="67"/>
        <v>0.58589999999999998</v>
      </c>
    </row>
    <row r="2153" spans="1:10" ht="15.75">
      <c r="A2153" s="46">
        <f t="shared" si="68"/>
        <v>2149</v>
      </c>
      <c r="B2153" s="47" t="s">
        <v>204</v>
      </c>
      <c r="C2153" s="34" t="s">
        <v>8239</v>
      </c>
      <c r="D2153" s="34" t="s">
        <v>8240</v>
      </c>
      <c r="E2153" s="34" t="s">
        <v>4258</v>
      </c>
      <c r="F2153" s="34"/>
      <c r="G2153" s="47" t="s">
        <v>64</v>
      </c>
      <c r="H2153" s="48">
        <v>1.8171999999999999</v>
      </c>
      <c r="I2153" s="139">
        <v>0.25</v>
      </c>
      <c r="J2153" s="136">
        <f t="shared" si="67"/>
        <v>1.3629</v>
      </c>
    </row>
    <row r="2154" spans="1:10" ht="15.75">
      <c r="A2154" s="46">
        <f t="shared" si="68"/>
        <v>2150</v>
      </c>
      <c r="B2154" s="47" t="s">
        <v>204</v>
      </c>
      <c r="C2154" s="34" t="s">
        <v>8241</v>
      </c>
      <c r="D2154" s="34" t="s">
        <v>8240</v>
      </c>
      <c r="E2154" s="34" t="s">
        <v>4258</v>
      </c>
      <c r="F2154" s="34"/>
      <c r="G2154" s="47" t="s">
        <v>64</v>
      </c>
      <c r="H2154" s="48">
        <v>2.4028</v>
      </c>
      <c r="I2154" s="139">
        <v>0.25</v>
      </c>
      <c r="J2154" s="136">
        <f t="shared" si="67"/>
        <v>1.8021</v>
      </c>
    </row>
    <row r="2155" spans="1:10" ht="15.75">
      <c r="A2155" s="46">
        <f t="shared" si="68"/>
        <v>2151</v>
      </c>
      <c r="B2155" s="47" t="s">
        <v>204</v>
      </c>
      <c r="C2155" s="34" t="s">
        <v>8242</v>
      </c>
      <c r="D2155" s="34" t="s">
        <v>8243</v>
      </c>
      <c r="E2155" s="34" t="s">
        <v>4258</v>
      </c>
      <c r="F2155" s="34"/>
      <c r="G2155" s="47" t="s">
        <v>64</v>
      </c>
      <c r="H2155" s="48">
        <v>2.1143999999999998</v>
      </c>
      <c r="I2155" s="139">
        <v>0.25</v>
      </c>
      <c r="J2155" s="136">
        <f t="shared" si="67"/>
        <v>1.5857999999999999</v>
      </c>
    </row>
    <row r="2156" spans="1:10" ht="15.75">
      <c r="A2156" s="46">
        <f t="shared" si="68"/>
        <v>2152</v>
      </c>
      <c r="B2156" s="47" t="s">
        <v>204</v>
      </c>
      <c r="C2156" s="34" t="s">
        <v>8244</v>
      </c>
      <c r="D2156" s="34" t="s">
        <v>8245</v>
      </c>
      <c r="E2156" s="34" t="s">
        <v>4258</v>
      </c>
      <c r="F2156" s="34"/>
      <c r="G2156" s="47" t="s">
        <v>64</v>
      </c>
      <c r="H2156" s="48">
        <v>0.249</v>
      </c>
      <c r="I2156" s="139">
        <v>0.25</v>
      </c>
      <c r="J2156" s="136">
        <f t="shared" si="67"/>
        <v>0.18675</v>
      </c>
    </row>
    <row r="2157" spans="1:10" ht="15.75">
      <c r="A2157" s="46">
        <f t="shared" si="68"/>
        <v>2153</v>
      </c>
      <c r="B2157" s="47" t="s">
        <v>204</v>
      </c>
      <c r="C2157" s="34" t="s">
        <v>8246</v>
      </c>
      <c r="D2157" s="34" t="s">
        <v>8247</v>
      </c>
      <c r="E2157" s="34" t="s">
        <v>4258</v>
      </c>
      <c r="F2157" s="34"/>
      <c r="G2157" s="47" t="s">
        <v>64</v>
      </c>
      <c r="H2157" s="48">
        <v>0.14000000000000001</v>
      </c>
      <c r="I2157" s="139">
        <v>0.25</v>
      </c>
      <c r="J2157" s="136">
        <f t="shared" si="67"/>
        <v>0.10500000000000001</v>
      </c>
    </row>
    <row r="2158" spans="1:10" ht="15.75">
      <c r="A2158" s="46">
        <f t="shared" si="68"/>
        <v>2154</v>
      </c>
      <c r="B2158" s="47" t="s">
        <v>204</v>
      </c>
      <c r="C2158" s="34" t="s">
        <v>8248</v>
      </c>
      <c r="D2158" s="34" t="s">
        <v>8249</v>
      </c>
      <c r="E2158" s="34" t="s">
        <v>4258</v>
      </c>
      <c r="F2158" s="34"/>
      <c r="G2158" s="47" t="s">
        <v>64</v>
      </c>
      <c r="H2158" s="48">
        <v>3.1764000000000001</v>
      </c>
      <c r="I2158" s="139">
        <v>0.25</v>
      </c>
      <c r="J2158" s="136">
        <f t="shared" si="67"/>
        <v>2.3822999999999999</v>
      </c>
    </row>
    <row r="2159" spans="1:10" ht="15.75">
      <c r="A2159" s="46">
        <f t="shared" si="68"/>
        <v>2155</v>
      </c>
      <c r="B2159" s="47" t="s">
        <v>204</v>
      </c>
      <c r="C2159" s="34" t="s">
        <v>8250</v>
      </c>
      <c r="D2159" s="34" t="s">
        <v>8243</v>
      </c>
      <c r="E2159" s="34" t="s">
        <v>4258</v>
      </c>
      <c r="F2159" s="34"/>
      <c r="G2159" s="47" t="s">
        <v>64</v>
      </c>
      <c r="H2159" s="48">
        <v>1.7778</v>
      </c>
      <c r="I2159" s="139">
        <v>0.25</v>
      </c>
      <c r="J2159" s="136">
        <f t="shared" si="67"/>
        <v>1.33335</v>
      </c>
    </row>
    <row r="2160" spans="1:10" ht="15.75">
      <c r="A2160" s="46">
        <f t="shared" si="68"/>
        <v>2156</v>
      </c>
      <c r="B2160" s="47" t="s">
        <v>204</v>
      </c>
      <c r="C2160" s="34" t="s">
        <v>8251</v>
      </c>
      <c r="D2160" s="34" t="s">
        <v>8249</v>
      </c>
      <c r="E2160" s="34" t="s">
        <v>4258</v>
      </c>
      <c r="F2160" s="34"/>
      <c r="G2160" s="47" t="s">
        <v>64</v>
      </c>
      <c r="H2160" s="48">
        <v>3.0670999999999999</v>
      </c>
      <c r="I2160" s="139">
        <v>0.25</v>
      </c>
      <c r="J2160" s="136">
        <f t="shared" si="67"/>
        <v>2.300325</v>
      </c>
    </row>
    <row r="2161" spans="1:10" ht="15.75">
      <c r="A2161" s="46">
        <f t="shared" si="68"/>
        <v>2157</v>
      </c>
      <c r="B2161" s="47" t="s">
        <v>204</v>
      </c>
      <c r="C2161" s="34" t="s">
        <v>8252</v>
      </c>
      <c r="D2161" s="34" t="s">
        <v>8253</v>
      </c>
      <c r="E2161" s="34" t="s">
        <v>4258</v>
      </c>
      <c r="F2161" s="34"/>
      <c r="G2161" s="47" t="s">
        <v>64</v>
      </c>
      <c r="H2161" s="48">
        <v>3.476</v>
      </c>
      <c r="I2161" s="139">
        <v>0.25</v>
      </c>
      <c r="J2161" s="136">
        <f t="shared" si="67"/>
        <v>2.6070000000000002</v>
      </c>
    </row>
    <row r="2162" spans="1:10" ht="15.75">
      <c r="A2162" s="46">
        <f t="shared" si="68"/>
        <v>2158</v>
      </c>
      <c r="B2162" s="47" t="s">
        <v>204</v>
      </c>
      <c r="C2162" s="34" t="s">
        <v>8254</v>
      </c>
      <c r="D2162" s="34" t="s">
        <v>8255</v>
      </c>
      <c r="E2162" s="34" t="s">
        <v>4258</v>
      </c>
      <c r="F2162" s="34"/>
      <c r="G2162" s="47" t="s">
        <v>64</v>
      </c>
      <c r="H2162" s="48">
        <v>7.1661000000000001</v>
      </c>
      <c r="I2162" s="139">
        <v>0.25</v>
      </c>
      <c r="J2162" s="136">
        <f t="shared" si="67"/>
        <v>5.3745750000000001</v>
      </c>
    </row>
    <row r="2163" spans="1:10" ht="15.75">
      <c r="A2163" s="46">
        <f t="shared" si="68"/>
        <v>2159</v>
      </c>
      <c r="B2163" s="47" t="s">
        <v>204</v>
      </c>
      <c r="C2163" s="34" t="s">
        <v>8256</v>
      </c>
      <c r="D2163" s="34" t="s">
        <v>8240</v>
      </c>
      <c r="E2163" s="34" t="s">
        <v>4258</v>
      </c>
      <c r="F2163" s="34"/>
      <c r="G2163" s="47" t="s">
        <v>64</v>
      </c>
      <c r="H2163" s="48">
        <v>2.3504</v>
      </c>
      <c r="I2163" s="139">
        <v>0.25</v>
      </c>
      <c r="J2163" s="136">
        <f t="shared" si="67"/>
        <v>1.7627999999999999</v>
      </c>
    </row>
    <row r="2164" spans="1:10" ht="15.75">
      <c r="A2164" s="46">
        <f t="shared" si="68"/>
        <v>2160</v>
      </c>
      <c r="B2164" s="47" t="s">
        <v>204</v>
      </c>
      <c r="C2164" s="34" t="s">
        <v>8257</v>
      </c>
      <c r="D2164" s="34" t="s">
        <v>8258</v>
      </c>
      <c r="E2164" s="34" t="s">
        <v>4258</v>
      </c>
      <c r="F2164" s="34"/>
      <c r="G2164" s="47" t="s">
        <v>64</v>
      </c>
      <c r="H2164" s="48">
        <v>1.7739</v>
      </c>
      <c r="I2164" s="139">
        <v>0.25</v>
      </c>
      <c r="J2164" s="136">
        <f t="shared" si="67"/>
        <v>1.330425</v>
      </c>
    </row>
    <row r="2165" spans="1:10" ht="15.75">
      <c r="A2165" s="46">
        <f t="shared" si="68"/>
        <v>2161</v>
      </c>
      <c r="B2165" s="47" t="s">
        <v>204</v>
      </c>
      <c r="C2165" s="34" t="s">
        <v>8259</v>
      </c>
      <c r="D2165" s="34" t="s">
        <v>8260</v>
      </c>
      <c r="E2165" s="34" t="s">
        <v>4258</v>
      </c>
      <c r="F2165" s="34"/>
      <c r="G2165" s="47" t="s">
        <v>64</v>
      </c>
      <c r="H2165" s="48">
        <v>0.247</v>
      </c>
      <c r="I2165" s="139">
        <v>0.25</v>
      </c>
      <c r="J2165" s="136">
        <f t="shared" si="67"/>
        <v>0.18525</v>
      </c>
    </row>
    <row r="2166" spans="1:10" ht="15.75">
      <c r="A2166" s="46">
        <f t="shared" si="68"/>
        <v>2162</v>
      </c>
      <c r="B2166" s="47" t="s">
        <v>204</v>
      </c>
      <c r="C2166" s="34" t="s">
        <v>8261</v>
      </c>
      <c r="D2166" s="34" t="s">
        <v>8262</v>
      </c>
      <c r="E2166" s="34" t="s">
        <v>4258</v>
      </c>
      <c r="F2166" s="34"/>
      <c r="G2166" s="47" t="s">
        <v>64</v>
      </c>
      <c r="H2166" s="48">
        <v>2.2656999999999998</v>
      </c>
      <c r="I2166" s="139">
        <v>0.25</v>
      </c>
      <c r="J2166" s="136">
        <f t="shared" si="67"/>
        <v>1.6992749999999999</v>
      </c>
    </row>
    <row r="2167" spans="1:10" ht="15.75">
      <c r="A2167" s="46">
        <f t="shared" si="68"/>
        <v>2163</v>
      </c>
      <c r="B2167" s="47" t="s">
        <v>204</v>
      </c>
      <c r="C2167" s="34" t="s">
        <v>8263</v>
      </c>
      <c r="D2167" s="34" t="s">
        <v>8264</v>
      </c>
      <c r="E2167" s="34" t="s">
        <v>4258</v>
      </c>
      <c r="F2167" s="34"/>
      <c r="G2167" s="47" t="s">
        <v>64</v>
      </c>
      <c r="H2167" s="48">
        <v>1.847</v>
      </c>
      <c r="I2167" s="139">
        <v>0.25</v>
      </c>
      <c r="J2167" s="136">
        <f t="shared" si="67"/>
        <v>1.3852500000000001</v>
      </c>
    </row>
    <row r="2168" spans="1:10" ht="15.75">
      <c r="A2168" s="46">
        <f t="shared" si="68"/>
        <v>2164</v>
      </c>
      <c r="B2168" s="47" t="s">
        <v>204</v>
      </c>
      <c r="C2168" s="34" t="s">
        <v>8265</v>
      </c>
      <c r="D2168" s="34" t="s">
        <v>8266</v>
      </c>
      <c r="E2168" s="34" t="s">
        <v>4258</v>
      </c>
      <c r="F2168" s="34"/>
      <c r="G2168" s="47" t="s">
        <v>64</v>
      </c>
      <c r="H2168" s="48">
        <v>1.3048</v>
      </c>
      <c r="I2168" s="139">
        <v>0.25</v>
      </c>
      <c r="J2168" s="136">
        <f t="shared" ref="J2168:J2171" si="69">H2168*(1-I2168)</f>
        <v>0.97859999999999991</v>
      </c>
    </row>
    <row r="2169" spans="1:10" ht="15.75">
      <c r="A2169" s="46">
        <f t="shared" si="68"/>
        <v>2165</v>
      </c>
      <c r="B2169" s="47" t="s">
        <v>204</v>
      </c>
      <c r="C2169" s="34" t="s">
        <v>8267</v>
      </c>
      <c r="D2169" s="34" t="s">
        <v>8268</v>
      </c>
      <c r="E2169" s="34" t="s">
        <v>4258</v>
      </c>
      <c r="F2169" s="34"/>
      <c r="G2169" s="47" t="s">
        <v>64</v>
      </c>
      <c r="H2169" s="48">
        <v>1.2037</v>
      </c>
      <c r="I2169" s="139">
        <v>0.25</v>
      </c>
      <c r="J2169" s="136">
        <f t="shared" si="69"/>
        <v>0.90277499999999999</v>
      </c>
    </row>
    <row r="2170" spans="1:10" ht="15.75">
      <c r="A2170" s="46">
        <f t="shared" si="68"/>
        <v>2166</v>
      </c>
      <c r="B2170" s="47" t="s">
        <v>204</v>
      </c>
      <c r="C2170" s="34" t="s">
        <v>8269</v>
      </c>
      <c r="D2170" s="34" t="s">
        <v>8270</v>
      </c>
      <c r="E2170" s="34" t="s">
        <v>4258</v>
      </c>
      <c r="F2170" s="34"/>
      <c r="G2170" s="47" t="s">
        <v>64</v>
      </c>
      <c r="H2170" s="48">
        <v>1.0144</v>
      </c>
      <c r="I2170" s="139">
        <v>0.25</v>
      </c>
      <c r="J2170" s="136">
        <f t="shared" si="69"/>
        <v>0.76079999999999992</v>
      </c>
    </row>
    <row r="2171" spans="1:10" ht="15.75">
      <c r="A2171" s="46">
        <f t="shared" si="68"/>
        <v>2167</v>
      </c>
      <c r="B2171" s="47" t="s">
        <v>204</v>
      </c>
      <c r="C2171" s="34" t="s">
        <v>8271</v>
      </c>
      <c r="D2171" s="34" t="s">
        <v>8272</v>
      </c>
      <c r="E2171" s="34" t="s">
        <v>4258</v>
      </c>
      <c r="F2171" s="34"/>
      <c r="G2171" s="47" t="s">
        <v>64</v>
      </c>
      <c r="H2171" s="48">
        <v>0.6179</v>
      </c>
      <c r="I2171" s="139">
        <v>0.25</v>
      </c>
      <c r="J2171" s="136">
        <f t="shared" si="69"/>
        <v>0.46342499999999998</v>
      </c>
    </row>
  </sheetData>
  <autoFilter ref="A4:J4" xr:uid="{D56044F7-9BCA-4C20-AAF8-EC119C651D3B}"/>
  <printOptions horizontalCentered="1"/>
  <pageMargins left="0.45" right="0.45" top="0.75" bottom="1" header="0.5" footer="0.5"/>
  <pageSetup paperSize="3" scale="86" fitToHeight="0" orientation="landscape" r:id="rId1"/>
  <headerFooter alignWithMargins="0">
    <oddHeader>&amp;LGROUP 77201, AWARD 23150
INTELLIGENT FACILITY &amp;&amp; SECURITY SYSTEMS AND SOLUTIONS
&amp;RCOMALLI GROUP INC
CONTRACT NO.: PT68772</oddHeader>
    <oddFooter>&amp;L&amp;F
&amp;A&amp;REffective Dates:
Equipment: 10/30/19
Prevailing Wage Rates: 7/1/25
Non-Prevailing Wage Rates: 10/30/19</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pageSetUpPr fitToPage="1"/>
  </sheetPr>
  <dimension ref="A1:J1456"/>
  <sheetViews>
    <sheetView topLeftCell="A28" zoomScale="90" zoomScaleNormal="90" workbookViewId="0">
      <selection activeCell="A2" sqref="A2:J2"/>
    </sheetView>
  </sheetViews>
  <sheetFormatPr defaultColWidth="9.28515625" defaultRowHeight="12.75"/>
  <cols>
    <col min="1" max="1" width="12.42578125" style="50" bestFit="1" customWidth="1"/>
    <col min="2" max="2" width="33.42578125" style="50" bestFit="1" customWidth="1"/>
    <col min="3" max="3" width="31.42578125" style="50" bestFit="1" customWidth="1"/>
    <col min="4" max="4" width="86.140625" style="105" customWidth="1"/>
    <col min="5" max="5" width="19.85546875" style="50" bestFit="1" customWidth="1"/>
    <col min="6" max="6" width="20.28515625" style="50" bestFit="1" customWidth="1"/>
    <col min="7" max="7" width="27.28515625" style="50" bestFit="1" customWidth="1"/>
    <col min="8" max="8" width="23.5703125" style="124" bestFit="1" customWidth="1"/>
    <col min="9" max="9" width="18.28515625" style="129" bestFit="1" customWidth="1"/>
    <col min="10" max="10" width="20.140625" style="124" bestFit="1" customWidth="1"/>
    <col min="11" max="16384" width="9.28515625" style="50"/>
  </cols>
  <sheetData>
    <row r="1" spans="1:10" ht="15.75">
      <c r="B1" s="29" t="s">
        <v>15575</v>
      </c>
      <c r="C1" s="29" t="s">
        <v>21</v>
      </c>
      <c r="D1" s="36"/>
      <c r="E1" s="29"/>
      <c r="F1" s="101"/>
      <c r="G1" s="101"/>
      <c r="H1" s="121"/>
      <c r="I1" s="127"/>
      <c r="J1" s="121"/>
    </row>
    <row r="2" spans="1:10" ht="15.75">
      <c r="B2" s="101" t="s">
        <v>15576</v>
      </c>
      <c r="C2" s="29" t="str">
        <f>'[1]Cover Page'!C5:E5</f>
        <v>Comalli Group Inc.</v>
      </c>
      <c r="D2" s="36"/>
      <c r="E2" s="29"/>
      <c r="F2" s="101"/>
      <c r="G2" s="101"/>
      <c r="H2" s="121"/>
      <c r="I2" s="127"/>
      <c r="J2" s="121"/>
    </row>
    <row r="3" spans="1:10" ht="15.75">
      <c r="B3" s="102"/>
      <c r="C3" s="29"/>
      <c r="D3" s="36"/>
      <c r="E3" s="29"/>
      <c r="F3" s="101"/>
      <c r="G3" s="101"/>
      <c r="H3" s="121"/>
      <c r="I3" s="127"/>
      <c r="J3" s="121"/>
    </row>
    <row r="4" spans="1:10" ht="63">
      <c r="A4" s="30" t="s">
        <v>23</v>
      </c>
      <c r="B4" s="31" t="s">
        <v>5</v>
      </c>
      <c r="C4" s="32" t="s">
        <v>136</v>
      </c>
      <c r="D4" s="32" t="s">
        <v>137</v>
      </c>
      <c r="E4" s="32" t="s">
        <v>3</v>
      </c>
      <c r="F4" s="32" t="s">
        <v>44</v>
      </c>
      <c r="G4" s="32" t="s">
        <v>25</v>
      </c>
      <c r="H4" s="122" t="s">
        <v>2</v>
      </c>
      <c r="I4" s="128" t="s">
        <v>7</v>
      </c>
      <c r="J4" s="125" t="s">
        <v>1</v>
      </c>
    </row>
    <row r="5" spans="1:10" ht="30">
      <c r="A5" s="39">
        <v>1</v>
      </c>
      <c r="B5" s="49" t="s">
        <v>205</v>
      </c>
      <c r="C5" s="107" t="s">
        <v>11139</v>
      </c>
      <c r="D5" s="108" t="s">
        <v>10129</v>
      </c>
      <c r="E5" s="107" t="s">
        <v>211</v>
      </c>
      <c r="F5" s="107"/>
      <c r="G5" s="107" t="s">
        <v>212</v>
      </c>
      <c r="H5" s="141" t="s">
        <v>10130</v>
      </c>
      <c r="I5" s="35">
        <v>0.06</v>
      </c>
      <c r="J5" s="126">
        <f t="shared" ref="J5:J64" si="0">H5*(1-I5)</f>
        <v>52.64</v>
      </c>
    </row>
    <row r="6" spans="1:10" ht="30">
      <c r="A6" s="39">
        <f>A5+1</f>
        <v>2</v>
      </c>
      <c r="B6" s="49" t="s">
        <v>205</v>
      </c>
      <c r="C6" s="107" t="s">
        <v>11140</v>
      </c>
      <c r="D6" s="108" t="s">
        <v>10131</v>
      </c>
      <c r="E6" s="107" t="s">
        <v>211</v>
      </c>
      <c r="F6" s="107"/>
      <c r="G6" s="107" t="s">
        <v>212</v>
      </c>
      <c r="H6" s="141" t="s">
        <v>10132</v>
      </c>
      <c r="I6" s="35">
        <v>0.06</v>
      </c>
      <c r="J6" s="126">
        <f t="shared" si="0"/>
        <v>157.91999999999999</v>
      </c>
    </row>
    <row r="7" spans="1:10" ht="30">
      <c r="A7" s="39">
        <f t="shared" ref="A7:A70" si="1">A6+1</f>
        <v>3</v>
      </c>
      <c r="B7" s="49" t="s">
        <v>205</v>
      </c>
      <c r="C7" s="107" t="s">
        <v>11141</v>
      </c>
      <c r="D7" s="108" t="s">
        <v>10133</v>
      </c>
      <c r="E7" s="107" t="s">
        <v>211</v>
      </c>
      <c r="F7" s="107"/>
      <c r="G7" s="107" t="s">
        <v>212</v>
      </c>
      <c r="H7" s="141" t="s">
        <v>10134</v>
      </c>
      <c r="I7" s="35">
        <v>0.06</v>
      </c>
      <c r="J7" s="126">
        <f t="shared" si="0"/>
        <v>235</v>
      </c>
    </row>
    <row r="8" spans="1:10" ht="15.75">
      <c r="A8" s="39">
        <f t="shared" si="1"/>
        <v>4</v>
      </c>
      <c r="B8" s="49" t="s">
        <v>205</v>
      </c>
      <c r="C8" s="107" t="s">
        <v>11142</v>
      </c>
      <c r="D8" s="108" t="s">
        <v>10135</v>
      </c>
      <c r="E8" s="107" t="s">
        <v>211</v>
      </c>
      <c r="F8" s="107"/>
      <c r="G8" s="107" t="s">
        <v>212</v>
      </c>
      <c r="H8" s="141" t="s">
        <v>10130</v>
      </c>
      <c r="I8" s="35">
        <v>0.06</v>
      </c>
      <c r="J8" s="126">
        <f t="shared" si="0"/>
        <v>52.64</v>
      </c>
    </row>
    <row r="9" spans="1:10" ht="30">
      <c r="A9" s="39">
        <f t="shared" si="1"/>
        <v>5</v>
      </c>
      <c r="B9" s="49" t="s">
        <v>205</v>
      </c>
      <c r="C9" s="107" t="s">
        <v>11143</v>
      </c>
      <c r="D9" s="108" t="s">
        <v>10136</v>
      </c>
      <c r="E9" s="107" t="s">
        <v>211</v>
      </c>
      <c r="F9" s="107"/>
      <c r="G9" s="107" t="s">
        <v>212</v>
      </c>
      <c r="H9" s="141" t="s">
        <v>10137</v>
      </c>
      <c r="I9" s="35">
        <v>0.06</v>
      </c>
      <c r="J9" s="126">
        <f t="shared" si="0"/>
        <v>107.16</v>
      </c>
    </row>
    <row r="10" spans="1:10" ht="15.75">
      <c r="A10" s="39">
        <f t="shared" si="1"/>
        <v>6</v>
      </c>
      <c r="B10" s="49" t="s">
        <v>205</v>
      </c>
      <c r="C10" s="107" t="s">
        <v>11144</v>
      </c>
      <c r="D10" s="108" t="s">
        <v>10138</v>
      </c>
      <c r="E10" s="107" t="s">
        <v>211</v>
      </c>
      <c r="F10" s="107"/>
      <c r="G10" s="107" t="s">
        <v>212</v>
      </c>
      <c r="H10" s="141" t="s">
        <v>10139</v>
      </c>
      <c r="I10" s="35">
        <v>0.06</v>
      </c>
      <c r="J10" s="126">
        <f t="shared" si="0"/>
        <v>159.79999999999998</v>
      </c>
    </row>
    <row r="11" spans="1:10" ht="15.75">
      <c r="A11" s="39">
        <f t="shared" si="1"/>
        <v>7</v>
      </c>
      <c r="B11" s="49" t="s">
        <v>205</v>
      </c>
      <c r="C11" s="107" t="s">
        <v>11145</v>
      </c>
      <c r="D11" s="108" t="s">
        <v>10140</v>
      </c>
      <c r="E11" s="107" t="s">
        <v>211</v>
      </c>
      <c r="F11" s="107"/>
      <c r="G11" s="107" t="s">
        <v>212</v>
      </c>
      <c r="H11" s="141" t="s">
        <v>10141</v>
      </c>
      <c r="I11" s="35">
        <v>0.06</v>
      </c>
      <c r="J11" s="126">
        <f t="shared" si="0"/>
        <v>77.08</v>
      </c>
    </row>
    <row r="12" spans="1:10" ht="15.75">
      <c r="A12" s="39">
        <f t="shared" si="1"/>
        <v>8</v>
      </c>
      <c r="B12" s="49" t="s">
        <v>205</v>
      </c>
      <c r="C12" s="107" t="s">
        <v>11146</v>
      </c>
      <c r="D12" s="108" t="s">
        <v>10142</v>
      </c>
      <c r="E12" s="107" t="s">
        <v>211</v>
      </c>
      <c r="F12" s="107"/>
      <c r="G12" s="107" t="s">
        <v>212</v>
      </c>
      <c r="H12" s="141" t="s">
        <v>10143</v>
      </c>
      <c r="I12" s="35">
        <v>0.06</v>
      </c>
      <c r="J12" s="126">
        <f t="shared" si="0"/>
        <v>105.28</v>
      </c>
    </row>
    <row r="13" spans="1:10" ht="15.75">
      <c r="A13" s="39">
        <f t="shared" si="1"/>
        <v>9</v>
      </c>
      <c r="B13" s="49" t="s">
        <v>205</v>
      </c>
      <c r="C13" s="107" t="s">
        <v>11147</v>
      </c>
      <c r="D13" s="108" t="s">
        <v>10144</v>
      </c>
      <c r="E13" s="107" t="s">
        <v>211</v>
      </c>
      <c r="F13" s="107"/>
      <c r="G13" s="107" t="s">
        <v>212</v>
      </c>
      <c r="H13" s="141" t="s">
        <v>10145</v>
      </c>
      <c r="I13" s="35">
        <v>0.06</v>
      </c>
      <c r="J13" s="126">
        <f t="shared" si="0"/>
        <v>182.35999999999999</v>
      </c>
    </row>
    <row r="14" spans="1:10" ht="45">
      <c r="A14" s="39">
        <f t="shared" si="1"/>
        <v>10</v>
      </c>
      <c r="B14" s="49" t="s">
        <v>205</v>
      </c>
      <c r="C14" s="107" t="s">
        <v>11148</v>
      </c>
      <c r="D14" s="108" t="s">
        <v>10146</v>
      </c>
      <c r="E14" s="107" t="s">
        <v>211</v>
      </c>
      <c r="F14" s="107"/>
      <c r="G14" s="107" t="s">
        <v>212</v>
      </c>
      <c r="H14" s="141" t="s">
        <v>10147</v>
      </c>
      <c r="I14" s="35">
        <v>0.06</v>
      </c>
      <c r="J14" s="126">
        <f t="shared" si="0"/>
        <v>2617.8999999999996</v>
      </c>
    </row>
    <row r="15" spans="1:10" ht="45">
      <c r="A15" s="39">
        <f t="shared" si="1"/>
        <v>11</v>
      </c>
      <c r="B15" s="49" t="s">
        <v>205</v>
      </c>
      <c r="C15" s="107" t="s">
        <v>11149</v>
      </c>
      <c r="D15" s="108" t="s">
        <v>10148</v>
      </c>
      <c r="E15" s="107" t="s">
        <v>211</v>
      </c>
      <c r="F15" s="107"/>
      <c r="G15" s="107" t="s">
        <v>212</v>
      </c>
      <c r="H15" s="141" t="s">
        <v>10149</v>
      </c>
      <c r="I15" s="35">
        <v>0.06</v>
      </c>
      <c r="J15" s="126">
        <f t="shared" si="0"/>
        <v>5184.0999999999995</v>
      </c>
    </row>
    <row r="16" spans="1:10" ht="15.75">
      <c r="A16" s="39">
        <f t="shared" si="1"/>
        <v>12</v>
      </c>
      <c r="B16" s="49" t="s">
        <v>205</v>
      </c>
      <c r="C16" s="107" t="s">
        <v>11150</v>
      </c>
      <c r="D16" s="108" t="s">
        <v>10150</v>
      </c>
      <c r="E16" s="107" t="s">
        <v>211</v>
      </c>
      <c r="F16" s="107"/>
      <c r="G16" s="107" t="s">
        <v>212</v>
      </c>
      <c r="H16" s="141" t="s">
        <v>10151</v>
      </c>
      <c r="I16" s="35">
        <v>0.06</v>
      </c>
      <c r="J16" s="126">
        <f t="shared" si="0"/>
        <v>11.28</v>
      </c>
    </row>
    <row r="17" spans="1:10" ht="15.75">
      <c r="A17" s="39">
        <f t="shared" si="1"/>
        <v>13</v>
      </c>
      <c r="B17" s="49" t="s">
        <v>205</v>
      </c>
      <c r="C17" s="107" t="s">
        <v>11151</v>
      </c>
      <c r="D17" s="108" t="s">
        <v>10152</v>
      </c>
      <c r="E17" s="107" t="s">
        <v>211</v>
      </c>
      <c r="F17" s="107"/>
      <c r="G17" s="107" t="s">
        <v>212</v>
      </c>
      <c r="H17" s="141" t="s">
        <v>10151</v>
      </c>
      <c r="I17" s="35">
        <v>0.06</v>
      </c>
      <c r="J17" s="126">
        <f t="shared" si="0"/>
        <v>11.28</v>
      </c>
    </row>
    <row r="18" spans="1:10" ht="15.75">
      <c r="A18" s="39">
        <f t="shared" si="1"/>
        <v>14</v>
      </c>
      <c r="B18" s="49" t="s">
        <v>205</v>
      </c>
      <c r="C18" s="107" t="s">
        <v>11152</v>
      </c>
      <c r="D18" s="108" t="s">
        <v>10153</v>
      </c>
      <c r="E18" s="107" t="s">
        <v>211</v>
      </c>
      <c r="F18" s="107"/>
      <c r="G18" s="107" t="s">
        <v>212</v>
      </c>
      <c r="H18" s="141" t="s">
        <v>10154</v>
      </c>
      <c r="I18" s="35">
        <v>0.06</v>
      </c>
      <c r="J18" s="126">
        <f t="shared" si="0"/>
        <v>26.32</v>
      </c>
    </row>
    <row r="19" spans="1:10" ht="15.75">
      <c r="A19" s="39">
        <f t="shared" si="1"/>
        <v>15</v>
      </c>
      <c r="B19" s="49" t="s">
        <v>205</v>
      </c>
      <c r="C19" s="107" t="s">
        <v>11153</v>
      </c>
      <c r="D19" s="108" t="s">
        <v>10155</v>
      </c>
      <c r="E19" s="107" t="s">
        <v>211</v>
      </c>
      <c r="F19" s="107"/>
      <c r="G19" s="107" t="s">
        <v>212</v>
      </c>
      <c r="H19" s="141" t="s">
        <v>10154</v>
      </c>
      <c r="I19" s="35">
        <v>0.06</v>
      </c>
      <c r="J19" s="126">
        <f t="shared" si="0"/>
        <v>26.32</v>
      </c>
    </row>
    <row r="20" spans="1:10" ht="15.75">
      <c r="A20" s="39">
        <f t="shared" si="1"/>
        <v>16</v>
      </c>
      <c r="B20" s="49" t="s">
        <v>205</v>
      </c>
      <c r="C20" s="107" t="s">
        <v>11154</v>
      </c>
      <c r="D20" s="108" t="s">
        <v>10156</v>
      </c>
      <c r="E20" s="107" t="s">
        <v>211</v>
      </c>
      <c r="F20" s="107"/>
      <c r="G20" s="107" t="s">
        <v>212</v>
      </c>
      <c r="H20" s="141" t="s">
        <v>10157</v>
      </c>
      <c r="I20" s="35">
        <v>0.06</v>
      </c>
      <c r="J20" s="126">
        <f t="shared" si="0"/>
        <v>39.479999999999997</v>
      </c>
    </row>
    <row r="21" spans="1:10" ht="15.75">
      <c r="A21" s="39">
        <f t="shared" si="1"/>
        <v>17</v>
      </c>
      <c r="B21" s="49" t="s">
        <v>205</v>
      </c>
      <c r="C21" s="107" t="s">
        <v>11155</v>
      </c>
      <c r="D21" s="108" t="s">
        <v>10158</v>
      </c>
      <c r="E21" s="107" t="s">
        <v>211</v>
      </c>
      <c r="F21" s="107"/>
      <c r="G21" s="107" t="s">
        <v>212</v>
      </c>
      <c r="H21" s="141" t="s">
        <v>10159</v>
      </c>
      <c r="I21" s="35">
        <v>0.06</v>
      </c>
      <c r="J21" s="126">
        <f t="shared" si="0"/>
        <v>36.659999999999997</v>
      </c>
    </row>
    <row r="22" spans="1:10" ht="30">
      <c r="A22" s="39">
        <f t="shared" si="1"/>
        <v>18</v>
      </c>
      <c r="B22" s="49" t="s">
        <v>205</v>
      </c>
      <c r="C22" s="107" t="s">
        <v>11156</v>
      </c>
      <c r="D22" s="108" t="s">
        <v>10160</v>
      </c>
      <c r="E22" s="107" t="s">
        <v>211</v>
      </c>
      <c r="F22" s="107"/>
      <c r="G22" s="107" t="s">
        <v>212</v>
      </c>
      <c r="H22" s="141" t="s">
        <v>10161</v>
      </c>
      <c r="I22" s="35">
        <v>0.06</v>
      </c>
      <c r="J22" s="126">
        <f t="shared" si="0"/>
        <v>94</v>
      </c>
    </row>
    <row r="23" spans="1:10" ht="15.75">
      <c r="A23" s="39">
        <f t="shared" si="1"/>
        <v>19</v>
      </c>
      <c r="B23" s="49" t="s">
        <v>205</v>
      </c>
      <c r="C23" s="107" t="s">
        <v>11157</v>
      </c>
      <c r="D23" s="108" t="s">
        <v>10162</v>
      </c>
      <c r="E23" s="107" t="s">
        <v>211</v>
      </c>
      <c r="F23" s="107"/>
      <c r="G23" s="107" t="s">
        <v>212</v>
      </c>
      <c r="H23" s="141" t="s">
        <v>10163</v>
      </c>
      <c r="I23" s="35">
        <v>0.06</v>
      </c>
      <c r="J23" s="126">
        <f t="shared" si="0"/>
        <v>202.1</v>
      </c>
    </row>
    <row r="24" spans="1:10" ht="15.75">
      <c r="A24" s="39">
        <f t="shared" si="1"/>
        <v>20</v>
      </c>
      <c r="B24" s="49" t="s">
        <v>205</v>
      </c>
      <c r="C24" s="107" t="s">
        <v>11158</v>
      </c>
      <c r="D24" s="108" t="s">
        <v>10164</v>
      </c>
      <c r="E24" s="107" t="s">
        <v>211</v>
      </c>
      <c r="F24" s="107"/>
      <c r="G24" s="107" t="s">
        <v>212</v>
      </c>
      <c r="H24" s="141" t="s">
        <v>10165</v>
      </c>
      <c r="I24" s="35">
        <v>0.06</v>
      </c>
      <c r="J24" s="126">
        <f t="shared" si="0"/>
        <v>305.5</v>
      </c>
    </row>
    <row r="25" spans="1:10" ht="15.75">
      <c r="A25" s="39">
        <f t="shared" si="1"/>
        <v>21</v>
      </c>
      <c r="B25" s="49" t="s">
        <v>205</v>
      </c>
      <c r="C25" s="107" t="s">
        <v>11159</v>
      </c>
      <c r="D25" s="108" t="s">
        <v>10166</v>
      </c>
      <c r="E25" s="107" t="s">
        <v>211</v>
      </c>
      <c r="F25" s="107"/>
      <c r="G25" s="107" t="s">
        <v>212</v>
      </c>
      <c r="H25" s="141" t="s">
        <v>10167</v>
      </c>
      <c r="I25" s="35">
        <v>0.06</v>
      </c>
      <c r="J25" s="126">
        <f t="shared" si="0"/>
        <v>408.9</v>
      </c>
    </row>
    <row r="26" spans="1:10" ht="30">
      <c r="A26" s="39">
        <f t="shared" si="1"/>
        <v>22</v>
      </c>
      <c r="B26" s="49" t="s">
        <v>205</v>
      </c>
      <c r="C26" s="107" t="s">
        <v>11160</v>
      </c>
      <c r="D26" s="108" t="s">
        <v>10168</v>
      </c>
      <c r="E26" s="107" t="s">
        <v>211</v>
      </c>
      <c r="F26" s="107"/>
      <c r="G26" s="107" t="s">
        <v>212</v>
      </c>
      <c r="H26" s="141" t="s">
        <v>10154</v>
      </c>
      <c r="I26" s="35">
        <v>0.06</v>
      </c>
      <c r="J26" s="126">
        <f t="shared" si="0"/>
        <v>26.32</v>
      </c>
    </row>
    <row r="27" spans="1:10" ht="15.75">
      <c r="A27" s="39">
        <f t="shared" si="1"/>
        <v>23</v>
      </c>
      <c r="B27" s="49" t="s">
        <v>205</v>
      </c>
      <c r="C27" s="107" t="s">
        <v>11161</v>
      </c>
      <c r="D27" s="108" t="s">
        <v>10169</v>
      </c>
      <c r="E27" s="107" t="s">
        <v>211</v>
      </c>
      <c r="F27" s="107"/>
      <c r="G27" s="107" t="s">
        <v>212</v>
      </c>
      <c r="H27" s="141" t="s">
        <v>10170</v>
      </c>
      <c r="I27" s="35">
        <v>0.06</v>
      </c>
      <c r="J27" s="126">
        <f t="shared" si="0"/>
        <v>131.6</v>
      </c>
    </row>
    <row r="28" spans="1:10" ht="90">
      <c r="A28" s="39">
        <f t="shared" si="1"/>
        <v>24</v>
      </c>
      <c r="B28" s="49" t="s">
        <v>205</v>
      </c>
      <c r="C28" s="107" t="s">
        <v>11162</v>
      </c>
      <c r="D28" s="108" t="s">
        <v>10172</v>
      </c>
      <c r="E28" s="107" t="s">
        <v>211</v>
      </c>
      <c r="F28" s="107"/>
      <c r="G28" s="107" t="s">
        <v>212</v>
      </c>
      <c r="H28" s="141" t="s">
        <v>10173</v>
      </c>
      <c r="I28" s="35">
        <v>0.06</v>
      </c>
      <c r="J28" s="126">
        <f t="shared" si="0"/>
        <v>2726</v>
      </c>
    </row>
    <row r="29" spans="1:10" ht="60">
      <c r="A29" s="39">
        <f t="shared" si="1"/>
        <v>25</v>
      </c>
      <c r="B29" s="49" t="s">
        <v>205</v>
      </c>
      <c r="C29" s="107" t="s">
        <v>11163</v>
      </c>
      <c r="D29" s="108" t="s">
        <v>10174</v>
      </c>
      <c r="E29" s="107" t="s">
        <v>211</v>
      </c>
      <c r="F29" s="107"/>
      <c r="G29" s="107" t="s">
        <v>212</v>
      </c>
      <c r="H29" s="141" t="s">
        <v>10173</v>
      </c>
      <c r="I29" s="35">
        <v>0.06</v>
      </c>
      <c r="J29" s="126">
        <f t="shared" si="0"/>
        <v>2726</v>
      </c>
    </row>
    <row r="30" spans="1:10" ht="60">
      <c r="A30" s="39">
        <f t="shared" si="1"/>
        <v>26</v>
      </c>
      <c r="B30" s="49" t="s">
        <v>205</v>
      </c>
      <c r="C30" s="107" t="s">
        <v>11164</v>
      </c>
      <c r="D30" s="108" t="s">
        <v>10175</v>
      </c>
      <c r="E30" s="107" t="s">
        <v>211</v>
      </c>
      <c r="F30" s="107"/>
      <c r="G30" s="107" t="s">
        <v>212</v>
      </c>
      <c r="H30" s="141" t="s">
        <v>10173</v>
      </c>
      <c r="I30" s="35">
        <v>0.06</v>
      </c>
      <c r="J30" s="126">
        <f t="shared" si="0"/>
        <v>2726</v>
      </c>
    </row>
    <row r="31" spans="1:10" ht="60">
      <c r="A31" s="39">
        <f t="shared" si="1"/>
        <v>27</v>
      </c>
      <c r="B31" s="49" t="s">
        <v>205</v>
      </c>
      <c r="C31" s="107" t="s">
        <v>11165</v>
      </c>
      <c r="D31" s="108" t="s">
        <v>10176</v>
      </c>
      <c r="E31" s="107" t="s">
        <v>211</v>
      </c>
      <c r="F31" s="107"/>
      <c r="G31" s="107" t="s">
        <v>212</v>
      </c>
      <c r="H31" s="141" t="s">
        <v>10173</v>
      </c>
      <c r="I31" s="35">
        <v>0.06</v>
      </c>
      <c r="J31" s="126">
        <f t="shared" si="0"/>
        <v>2726</v>
      </c>
    </row>
    <row r="32" spans="1:10" ht="120">
      <c r="A32" s="39">
        <f t="shared" si="1"/>
        <v>28</v>
      </c>
      <c r="B32" s="49" t="s">
        <v>205</v>
      </c>
      <c r="C32" s="107" t="s">
        <v>11166</v>
      </c>
      <c r="D32" s="108" t="s">
        <v>10177</v>
      </c>
      <c r="E32" s="107" t="s">
        <v>211</v>
      </c>
      <c r="F32" s="107"/>
      <c r="G32" s="107" t="s">
        <v>212</v>
      </c>
      <c r="H32" s="141" t="s">
        <v>10178</v>
      </c>
      <c r="I32" s="35">
        <v>0.06</v>
      </c>
      <c r="J32" s="126">
        <f t="shared" si="0"/>
        <v>2989.2</v>
      </c>
    </row>
    <row r="33" spans="1:10" ht="60">
      <c r="A33" s="39">
        <f t="shared" si="1"/>
        <v>29</v>
      </c>
      <c r="B33" s="49" t="s">
        <v>205</v>
      </c>
      <c r="C33" s="107" t="s">
        <v>11167</v>
      </c>
      <c r="D33" s="108" t="s">
        <v>10176</v>
      </c>
      <c r="E33" s="107" t="s">
        <v>211</v>
      </c>
      <c r="F33" s="107"/>
      <c r="G33" s="107" t="s">
        <v>212</v>
      </c>
      <c r="H33" s="141" t="s">
        <v>10178</v>
      </c>
      <c r="I33" s="35">
        <v>0.06</v>
      </c>
      <c r="J33" s="126">
        <f t="shared" si="0"/>
        <v>2989.2</v>
      </c>
    </row>
    <row r="34" spans="1:10" ht="60">
      <c r="A34" s="39">
        <f t="shared" si="1"/>
        <v>30</v>
      </c>
      <c r="B34" s="49" t="s">
        <v>205</v>
      </c>
      <c r="C34" s="107" t="s">
        <v>11168</v>
      </c>
      <c r="D34" s="108" t="s">
        <v>10176</v>
      </c>
      <c r="E34" s="107" t="s">
        <v>211</v>
      </c>
      <c r="F34" s="107"/>
      <c r="G34" s="107" t="s">
        <v>212</v>
      </c>
      <c r="H34" s="141" t="s">
        <v>10178</v>
      </c>
      <c r="I34" s="35">
        <v>0.06</v>
      </c>
      <c r="J34" s="126">
        <f t="shared" si="0"/>
        <v>2989.2</v>
      </c>
    </row>
    <row r="35" spans="1:10" ht="60">
      <c r="A35" s="39">
        <f t="shared" si="1"/>
        <v>31</v>
      </c>
      <c r="B35" s="49" t="s">
        <v>205</v>
      </c>
      <c r="C35" s="107" t="s">
        <v>11169</v>
      </c>
      <c r="D35" s="108" t="s">
        <v>10175</v>
      </c>
      <c r="E35" s="107" t="s">
        <v>211</v>
      </c>
      <c r="F35" s="107"/>
      <c r="G35" s="107" t="s">
        <v>212</v>
      </c>
      <c r="H35" s="141" t="s">
        <v>10178</v>
      </c>
      <c r="I35" s="35">
        <v>0.06</v>
      </c>
      <c r="J35" s="126">
        <f t="shared" si="0"/>
        <v>2989.2</v>
      </c>
    </row>
    <row r="36" spans="1:10" ht="135">
      <c r="A36" s="39">
        <f t="shared" si="1"/>
        <v>32</v>
      </c>
      <c r="B36" s="49" t="s">
        <v>205</v>
      </c>
      <c r="C36" s="107" t="s">
        <v>11170</v>
      </c>
      <c r="D36" s="108" t="s">
        <v>10179</v>
      </c>
      <c r="E36" s="107" t="s">
        <v>211</v>
      </c>
      <c r="F36" s="107"/>
      <c r="G36" s="107" t="s">
        <v>212</v>
      </c>
      <c r="H36" s="141" t="s">
        <v>10180</v>
      </c>
      <c r="I36" s="35">
        <v>0.06</v>
      </c>
      <c r="J36" s="126">
        <f t="shared" si="0"/>
        <v>3252.3999999999996</v>
      </c>
    </row>
    <row r="37" spans="1:10" ht="60">
      <c r="A37" s="39">
        <f t="shared" si="1"/>
        <v>33</v>
      </c>
      <c r="B37" s="49" t="s">
        <v>205</v>
      </c>
      <c r="C37" s="107" t="s">
        <v>11171</v>
      </c>
      <c r="D37" s="108" t="s">
        <v>10174</v>
      </c>
      <c r="E37" s="107" t="s">
        <v>211</v>
      </c>
      <c r="F37" s="107"/>
      <c r="G37" s="107" t="s">
        <v>212</v>
      </c>
      <c r="H37" s="141" t="s">
        <v>10180</v>
      </c>
      <c r="I37" s="35">
        <v>0.06</v>
      </c>
      <c r="J37" s="126">
        <f t="shared" si="0"/>
        <v>3252.3999999999996</v>
      </c>
    </row>
    <row r="38" spans="1:10" ht="60">
      <c r="A38" s="39">
        <f t="shared" si="1"/>
        <v>34</v>
      </c>
      <c r="B38" s="49" t="s">
        <v>205</v>
      </c>
      <c r="C38" s="107" t="s">
        <v>11172</v>
      </c>
      <c r="D38" s="108" t="s">
        <v>10176</v>
      </c>
      <c r="E38" s="107" t="s">
        <v>211</v>
      </c>
      <c r="F38" s="107"/>
      <c r="G38" s="107" t="s">
        <v>212</v>
      </c>
      <c r="H38" s="141" t="s">
        <v>10180</v>
      </c>
      <c r="I38" s="35">
        <v>0.06</v>
      </c>
      <c r="J38" s="126">
        <f t="shared" si="0"/>
        <v>3252.3999999999996</v>
      </c>
    </row>
    <row r="39" spans="1:10" ht="120">
      <c r="A39" s="39">
        <f t="shared" si="1"/>
        <v>35</v>
      </c>
      <c r="B39" s="49" t="s">
        <v>205</v>
      </c>
      <c r="C39" s="107" t="s">
        <v>11173</v>
      </c>
      <c r="D39" s="108" t="s">
        <v>10177</v>
      </c>
      <c r="E39" s="107" t="s">
        <v>211</v>
      </c>
      <c r="F39" s="107"/>
      <c r="G39" s="107" t="s">
        <v>212</v>
      </c>
      <c r="H39" s="141" t="s">
        <v>10180</v>
      </c>
      <c r="I39" s="35">
        <v>0.06</v>
      </c>
      <c r="J39" s="126">
        <f t="shared" si="0"/>
        <v>3252.3999999999996</v>
      </c>
    </row>
    <row r="40" spans="1:10" ht="105">
      <c r="A40" s="39">
        <f t="shared" si="1"/>
        <v>36</v>
      </c>
      <c r="B40" s="49" t="s">
        <v>205</v>
      </c>
      <c r="C40" s="107" t="s">
        <v>11174</v>
      </c>
      <c r="D40" s="108" t="s">
        <v>10181</v>
      </c>
      <c r="E40" s="107" t="s">
        <v>211</v>
      </c>
      <c r="F40" s="107"/>
      <c r="G40" s="107" t="s">
        <v>212</v>
      </c>
      <c r="H40" s="141" t="s">
        <v>10182</v>
      </c>
      <c r="I40" s="35">
        <v>0.06</v>
      </c>
      <c r="J40" s="126">
        <f t="shared" si="0"/>
        <v>3515.6</v>
      </c>
    </row>
    <row r="41" spans="1:10" ht="60">
      <c r="A41" s="39">
        <f t="shared" si="1"/>
        <v>37</v>
      </c>
      <c r="B41" s="49" t="s">
        <v>205</v>
      </c>
      <c r="C41" s="107" t="s">
        <v>11175</v>
      </c>
      <c r="D41" s="108" t="s">
        <v>10174</v>
      </c>
      <c r="E41" s="107" t="s">
        <v>211</v>
      </c>
      <c r="F41" s="107"/>
      <c r="G41" s="107" t="s">
        <v>212</v>
      </c>
      <c r="H41" s="141" t="s">
        <v>10182</v>
      </c>
      <c r="I41" s="35">
        <v>0.06</v>
      </c>
      <c r="J41" s="126">
        <f t="shared" si="0"/>
        <v>3515.6</v>
      </c>
    </row>
    <row r="42" spans="1:10" ht="60">
      <c r="A42" s="39">
        <f t="shared" si="1"/>
        <v>38</v>
      </c>
      <c r="B42" s="49" t="s">
        <v>205</v>
      </c>
      <c r="C42" s="107" t="s">
        <v>11176</v>
      </c>
      <c r="D42" s="108" t="s">
        <v>10176</v>
      </c>
      <c r="E42" s="107" t="s">
        <v>211</v>
      </c>
      <c r="F42" s="107"/>
      <c r="G42" s="107" t="s">
        <v>212</v>
      </c>
      <c r="H42" s="141" t="s">
        <v>10182</v>
      </c>
      <c r="I42" s="35">
        <v>0.06</v>
      </c>
      <c r="J42" s="126">
        <f t="shared" si="0"/>
        <v>3515.6</v>
      </c>
    </row>
    <row r="43" spans="1:10" ht="165">
      <c r="A43" s="39">
        <f t="shared" si="1"/>
        <v>39</v>
      </c>
      <c r="B43" s="49" t="s">
        <v>205</v>
      </c>
      <c r="C43" s="107" t="s">
        <v>11177</v>
      </c>
      <c r="D43" s="108" t="s">
        <v>10183</v>
      </c>
      <c r="E43" s="107" t="s">
        <v>211</v>
      </c>
      <c r="F43" s="107"/>
      <c r="G43" s="107" t="s">
        <v>212</v>
      </c>
      <c r="H43" s="141" t="s">
        <v>10182</v>
      </c>
      <c r="I43" s="35">
        <v>0.06</v>
      </c>
      <c r="J43" s="126">
        <f t="shared" si="0"/>
        <v>3515.6</v>
      </c>
    </row>
    <row r="44" spans="1:10" ht="60">
      <c r="A44" s="39">
        <f t="shared" si="1"/>
        <v>40</v>
      </c>
      <c r="B44" s="49" t="s">
        <v>205</v>
      </c>
      <c r="C44" s="107" t="s">
        <v>11178</v>
      </c>
      <c r="D44" s="108" t="s">
        <v>10174</v>
      </c>
      <c r="E44" s="107" t="s">
        <v>211</v>
      </c>
      <c r="F44" s="107"/>
      <c r="G44" s="107" t="s">
        <v>212</v>
      </c>
      <c r="H44" s="141" t="s">
        <v>10184</v>
      </c>
      <c r="I44" s="35">
        <v>0.06</v>
      </c>
      <c r="J44" s="126">
        <f t="shared" si="0"/>
        <v>4041.9999999999995</v>
      </c>
    </row>
    <row r="45" spans="1:10" ht="105">
      <c r="A45" s="39">
        <f t="shared" si="1"/>
        <v>41</v>
      </c>
      <c r="B45" s="49" t="s">
        <v>205</v>
      </c>
      <c r="C45" s="107" t="s">
        <v>11179</v>
      </c>
      <c r="D45" s="108" t="s">
        <v>10181</v>
      </c>
      <c r="E45" s="107" t="s">
        <v>211</v>
      </c>
      <c r="F45" s="107"/>
      <c r="G45" s="107" t="s">
        <v>212</v>
      </c>
      <c r="H45" s="141" t="s">
        <v>10184</v>
      </c>
      <c r="I45" s="35">
        <v>0.06</v>
      </c>
      <c r="J45" s="126">
        <f t="shared" si="0"/>
        <v>4041.9999999999995</v>
      </c>
    </row>
    <row r="46" spans="1:10" ht="165">
      <c r="A46" s="39">
        <f t="shared" si="1"/>
        <v>42</v>
      </c>
      <c r="B46" s="49" t="s">
        <v>205</v>
      </c>
      <c r="C46" s="107" t="s">
        <v>11180</v>
      </c>
      <c r="D46" s="108" t="s">
        <v>10185</v>
      </c>
      <c r="E46" s="107" t="s">
        <v>211</v>
      </c>
      <c r="F46" s="107"/>
      <c r="G46" s="107" t="s">
        <v>212</v>
      </c>
      <c r="H46" s="141" t="s">
        <v>10184</v>
      </c>
      <c r="I46" s="35">
        <v>0.06</v>
      </c>
      <c r="J46" s="126">
        <f t="shared" si="0"/>
        <v>4041.9999999999995</v>
      </c>
    </row>
    <row r="47" spans="1:10" ht="60">
      <c r="A47" s="39">
        <f t="shared" si="1"/>
        <v>43</v>
      </c>
      <c r="B47" s="49" t="s">
        <v>205</v>
      </c>
      <c r="C47" s="107" t="s">
        <v>11181</v>
      </c>
      <c r="D47" s="108" t="s">
        <v>10176</v>
      </c>
      <c r="E47" s="107" t="s">
        <v>211</v>
      </c>
      <c r="F47" s="107"/>
      <c r="G47" s="107" t="s">
        <v>212</v>
      </c>
      <c r="H47" s="141" t="s">
        <v>10184</v>
      </c>
      <c r="I47" s="35">
        <v>0.06</v>
      </c>
      <c r="J47" s="126">
        <f t="shared" si="0"/>
        <v>4041.9999999999995</v>
      </c>
    </row>
    <row r="48" spans="1:10" ht="120">
      <c r="A48" s="39">
        <f t="shared" si="1"/>
        <v>44</v>
      </c>
      <c r="B48" s="49" t="s">
        <v>205</v>
      </c>
      <c r="C48" s="107" t="s">
        <v>11182</v>
      </c>
      <c r="D48" s="108" t="s">
        <v>10177</v>
      </c>
      <c r="E48" s="107" t="s">
        <v>211</v>
      </c>
      <c r="F48" s="107"/>
      <c r="G48" s="107" t="s">
        <v>212</v>
      </c>
      <c r="H48" s="141" t="s">
        <v>10186</v>
      </c>
      <c r="I48" s="35">
        <v>0.06</v>
      </c>
      <c r="J48" s="126">
        <f t="shared" si="0"/>
        <v>4568.3999999999996</v>
      </c>
    </row>
    <row r="49" spans="1:10" ht="165">
      <c r="A49" s="39">
        <f t="shared" si="1"/>
        <v>45</v>
      </c>
      <c r="B49" s="49" t="s">
        <v>205</v>
      </c>
      <c r="C49" s="107" t="s">
        <v>11183</v>
      </c>
      <c r="D49" s="108" t="s">
        <v>10185</v>
      </c>
      <c r="E49" s="107" t="s">
        <v>211</v>
      </c>
      <c r="F49" s="107"/>
      <c r="G49" s="107" t="s">
        <v>212</v>
      </c>
      <c r="H49" s="141" t="s">
        <v>10186</v>
      </c>
      <c r="I49" s="35">
        <v>0.06</v>
      </c>
      <c r="J49" s="126">
        <f t="shared" si="0"/>
        <v>4568.3999999999996</v>
      </c>
    </row>
    <row r="50" spans="1:10" ht="60">
      <c r="A50" s="39">
        <f t="shared" si="1"/>
        <v>46</v>
      </c>
      <c r="B50" s="49" t="s">
        <v>205</v>
      </c>
      <c r="C50" s="107" t="s">
        <v>11184</v>
      </c>
      <c r="D50" s="108" t="s">
        <v>10176</v>
      </c>
      <c r="E50" s="107" t="s">
        <v>211</v>
      </c>
      <c r="F50" s="107"/>
      <c r="G50" s="107" t="s">
        <v>212</v>
      </c>
      <c r="H50" s="141" t="s">
        <v>10186</v>
      </c>
      <c r="I50" s="35">
        <v>0.06</v>
      </c>
      <c r="J50" s="126">
        <f t="shared" si="0"/>
        <v>4568.3999999999996</v>
      </c>
    </row>
    <row r="51" spans="1:10" ht="60">
      <c r="A51" s="39">
        <f t="shared" si="1"/>
        <v>47</v>
      </c>
      <c r="B51" s="49" t="s">
        <v>205</v>
      </c>
      <c r="C51" s="107" t="s">
        <v>11185</v>
      </c>
      <c r="D51" s="108" t="s">
        <v>10174</v>
      </c>
      <c r="E51" s="107" t="s">
        <v>211</v>
      </c>
      <c r="F51" s="107"/>
      <c r="G51" s="107" t="s">
        <v>212</v>
      </c>
      <c r="H51" s="141" t="s">
        <v>10186</v>
      </c>
      <c r="I51" s="35">
        <v>0.06</v>
      </c>
      <c r="J51" s="126">
        <f t="shared" si="0"/>
        <v>4568.3999999999996</v>
      </c>
    </row>
    <row r="52" spans="1:10" ht="60">
      <c r="A52" s="39">
        <f t="shared" si="1"/>
        <v>48</v>
      </c>
      <c r="B52" s="49" t="s">
        <v>205</v>
      </c>
      <c r="C52" s="107" t="s">
        <v>11186</v>
      </c>
      <c r="D52" s="108" t="s">
        <v>10174</v>
      </c>
      <c r="E52" s="107" t="s">
        <v>211</v>
      </c>
      <c r="F52" s="107"/>
      <c r="G52" s="107" t="s">
        <v>212</v>
      </c>
      <c r="H52" s="141" t="s">
        <v>10187</v>
      </c>
      <c r="I52" s="35">
        <v>0.06</v>
      </c>
      <c r="J52" s="126">
        <f t="shared" si="0"/>
        <v>5094.7999999999993</v>
      </c>
    </row>
    <row r="53" spans="1:10" ht="165">
      <c r="A53" s="39">
        <f t="shared" si="1"/>
        <v>49</v>
      </c>
      <c r="B53" s="49" t="s">
        <v>205</v>
      </c>
      <c r="C53" s="107" t="s">
        <v>11187</v>
      </c>
      <c r="D53" s="108" t="s">
        <v>10185</v>
      </c>
      <c r="E53" s="107" t="s">
        <v>211</v>
      </c>
      <c r="F53" s="107"/>
      <c r="G53" s="107" t="s">
        <v>212</v>
      </c>
      <c r="H53" s="141" t="s">
        <v>10187</v>
      </c>
      <c r="I53" s="35">
        <v>0.06</v>
      </c>
      <c r="J53" s="126">
        <f t="shared" si="0"/>
        <v>5094.7999999999993</v>
      </c>
    </row>
    <row r="54" spans="1:10" ht="60">
      <c r="A54" s="39">
        <f t="shared" si="1"/>
        <v>50</v>
      </c>
      <c r="B54" s="49" t="s">
        <v>205</v>
      </c>
      <c r="C54" s="107" t="s">
        <v>11188</v>
      </c>
      <c r="D54" s="108" t="s">
        <v>10176</v>
      </c>
      <c r="E54" s="107" t="s">
        <v>211</v>
      </c>
      <c r="F54" s="107"/>
      <c r="G54" s="107" t="s">
        <v>212</v>
      </c>
      <c r="H54" s="141" t="s">
        <v>10187</v>
      </c>
      <c r="I54" s="35">
        <v>0.06</v>
      </c>
      <c r="J54" s="126">
        <f t="shared" si="0"/>
        <v>5094.7999999999993</v>
      </c>
    </row>
    <row r="55" spans="1:10" ht="90">
      <c r="A55" s="39">
        <f t="shared" si="1"/>
        <v>51</v>
      </c>
      <c r="B55" s="49" t="s">
        <v>205</v>
      </c>
      <c r="C55" s="107" t="s">
        <v>11189</v>
      </c>
      <c r="D55" s="108" t="s">
        <v>10172</v>
      </c>
      <c r="E55" s="107" t="s">
        <v>211</v>
      </c>
      <c r="F55" s="107"/>
      <c r="G55" s="107" t="s">
        <v>212</v>
      </c>
      <c r="H55" s="141" t="s">
        <v>10187</v>
      </c>
      <c r="I55" s="35">
        <v>0.06</v>
      </c>
      <c r="J55" s="126">
        <f t="shared" si="0"/>
        <v>5094.7999999999993</v>
      </c>
    </row>
    <row r="56" spans="1:10" ht="180">
      <c r="A56" s="39">
        <f t="shared" si="1"/>
        <v>52</v>
      </c>
      <c r="B56" s="49" t="s">
        <v>205</v>
      </c>
      <c r="C56" s="107" t="s">
        <v>11190</v>
      </c>
      <c r="D56" s="108" t="s">
        <v>10188</v>
      </c>
      <c r="E56" s="107" t="s">
        <v>211</v>
      </c>
      <c r="F56" s="107"/>
      <c r="G56" s="107" t="s">
        <v>212</v>
      </c>
      <c r="H56" s="141" t="s">
        <v>10184</v>
      </c>
      <c r="I56" s="35">
        <v>0.06</v>
      </c>
      <c r="J56" s="126">
        <f t="shared" si="0"/>
        <v>4041.9999999999995</v>
      </c>
    </row>
    <row r="57" spans="1:10" ht="90">
      <c r="A57" s="39">
        <f t="shared" si="1"/>
        <v>53</v>
      </c>
      <c r="B57" s="49" t="s">
        <v>205</v>
      </c>
      <c r="C57" s="107" t="s">
        <v>11191</v>
      </c>
      <c r="D57" s="108" t="s">
        <v>10189</v>
      </c>
      <c r="E57" s="107" t="s">
        <v>211</v>
      </c>
      <c r="F57" s="107"/>
      <c r="G57" s="107" t="s">
        <v>212</v>
      </c>
      <c r="H57" s="141" t="s">
        <v>10184</v>
      </c>
      <c r="I57" s="35">
        <v>0.06</v>
      </c>
      <c r="J57" s="126">
        <f t="shared" si="0"/>
        <v>4041.9999999999995</v>
      </c>
    </row>
    <row r="58" spans="1:10" ht="165">
      <c r="A58" s="39">
        <f t="shared" si="1"/>
        <v>54</v>
      </c>
      <c r="B58" s="49" t="s">
        <v>205</v>
      </c>
      <c r="C58" s="107" t="s">
        <v>11192</v>
      </c>
      <c r="D58" s="108" t="s">
        <v>10190</v>
      </c>
      <c r="E58" s="107" t="s">
        <v>211</v>
      </c>
      <c r="F58" s="107"/>
      <c r="G58" s="107" t="s">
        <v>212</v>
      </c>
      <c r="H58" s="141" t="s">
        <v>10184</v>
      </c>
      <c r="I58" s="35">
        <v>0.06</v>
      </c>
      <c r="J58" s="126">
        <f t="shared" si="0"/>
        <v>4041.9999999999995</v>
      </c>
    </row>
    <row r="59" spans="1:10" ht="90">
      <c r="A59" s="39">
        <f t="shared" si="1"/>
        <v>55</v>
      </c>
      <c r="B59" s="49" t="s">
        <v>205</v>
      </c>
      <c r="C59" s="107" t="s">
        <v>11193</v>
      </c>
      <c r="D59" s="108" t="s">
        <v>10191</v>
      </c>
      <c r="E59" s="107" t="s">
        <v>211</v>
      </c>
      <c r="F59" s="107"/>
      <c r="G59" s="107" t="s">
        <v>212</v>
      </c>
      <c r="H59" s="141" t="s">
        <v>10184</v>
      </c>
      <c r="I59" s="35">
        <v>0.06</v>
      </c>
      <c r="J59" s="126">
        <f t="shared" si="0"/>
        <v>4041.9999999999995</v>
      </c>
    </row>
    <row r="60" spans="1:10" ht="135">
      <c r="A60" s="39">
        <f t="shared" si="1"/>
        <v>56</v>
      </c>
      <c r="B60" s="49" t="s">
        <v>205</v>
      </c>
      <c r="C60" s="107" t="s">
        <v>11194</v>
      </c>
      <c r="D60" s="108" t="s">
        <v>10192</v>
      </c>
      <c r="E60" s="107" t="s">
        <v>211</v>
      </c>
      <c r="F60" s="107"/>
      <c r="G60" s="107" t="s">
        <v>212</v>
      </c>
      <c r="H60" s="141" t="s">
        <v>10193</v>
      </c>
      <c r="I60" s="35">
        <v>0.06</v>
      </c>
      <c r="J60" s="126">
        <f t="shared" si="0"/>
        <v>4305.2</v>
      </c>
    </row>
    <row r="61" spans="1:10" ht="90">
      <c r="A61" s="39">
        <f t="shared" si="1"/>
        <v>57</v>
      </c>
      <c r="B61" s="49" t="s">
        <v>205</v>
      </c>
      <c r="C61" s="107" t="s">
        <v>11195</v>
      </c>
      <c r="D61" s="108" t="s">
        <v>10189</v>
      </c>
      <c r="E61" s="107" t="s">
        <v>211</v>
      </c>
      <c r="F61" s="107"/>
      <c r="G61" s="107" t="s">
        <v>212</v>
      </c>
      <c r="H61" s="141" t="s">
        <v>10193</v>
      </c>
      <c r="I61" s="35">
        <v>0.06</v>
      </c>
      <c r="J61" s="126">
        <f t="shared" si="0"/>
        <v>4305.2</v>
      </c>
    </row>
    <row r="62" spans="1:10" ht="180">
      <c r="A62" s="39">
        <f t="shared" si="1"/>
        <v>58</v>
      </c>
      <c r="B62" s="49" t="s">
        <v>205</v>
      </c>
      <c r="C62" s="107" t="s">
        <v>11196</v>
      </c>
      <c r="D62" s="108" t="s">
        <v>10194</v>
      </c>
      <c r="E62" s="107" t="s">
        <v>211</v>
      </c>
      <c r="F62" s="107"/>
      <c r="G62" s="107" t="s">
        <v>212</v>
      </c>
      <c r="H62" s="141" t="s">
        <v>10193</v>
      </c>
      <c r="I62" s="35">
        <v>0.06</v>
      </c>
      <c r="J62" s="126">
        <f t="shared" si="0"/>
        <v>4305.2</v>
      </c>
    </row>
    <row r="63" spans="1:10" ht="90">
      <c r="A63" s="39">
        <f t="shared" si="1"/>
        <v>59</v>
      </c>
      <c r="B63" s="49" t="s">
        <v>205</v>
      </c>
      <c r="C63" s="107" t="s">
        <v>11197</v>
      </c>
      <c r="D63" s="108" t="s">
        <v>10191</v>
      </c>
      <c r="E63" s="107" t="s">
        <v>211</v>
      </c>
      <c r="F63" s="107"/>
      <c r="G63" s="107" t="s">
        <v>212</v>
      </c>
      <c r="H63" s="141" t="s">
        <v>10193</v>
      </c>
      <c r="I63" s="35">
        <v>0.06</v>
      </c>
      <c r="J63" s="126">
        <f t="shared" si="0"/>
        <v>4305.2</v>
      </c>
    </row>
    <row r="64" spans="1:10" ht="90">
      <c r="A64" s="39">
        <f t="shared" si="1"/>
        <v>60</v>
      </c>
      <c r="B64" s="49" t="s">
        <v>205</v>
      </c>
      <c r="C64" s="107" t="s">
        <v>11198</v>
      </c>
      <c r="D64" s="108" t="s">
        <v>10195</v>
      </c>
      <c r="E64" s="107" t="s">
        <v>211</v>
      </c>
      <c r="F64" s="107"/>
      <c r="G64" s="107" t="s">
        <v>212</v>
      </c>
      <c r="H64" s="141" t="s">
        <v>10186</v>
      </c>
      <c r="I64" s="35">
        <v>0.06</v>
      </c>
      <c r="J64" s="126">
        <f t="shared" si="0"/>
        <v>4568.3999999999996</v>
      </c>
    </row>
    <row r="65" spans="1:10" ht="90">
      <c r="A65" s="39">
        <f t="shared" si="1"/>
        <v>61</v>
      </c>
      <c r="B65" s="49" t="s">
        <v>205</v>
      </c>
      <c r="C65" s="107" t="s">
        <v>11199</v>
      </c>
      <c r="D65" s="108" t="s">
        <v>10189</v>
      </c>
      <c r="E65" s="107" t="s">
        <v>211</v>
      </c>
      <c r="F65" s="107"/>
      <c r="G65" s="107" t="s">
        <v>212</v>
      </c>
      <c r="H65" s="141" t="s">
        <v>10186</v>
      </c>
      <c r="I65" s="35">
        <v>0.06</v>
      </c>
      <c r="J65" s="126">
        <f t="shared" ref="J65:J128" si="2">H65*(1-I65)</f>
        <v>4568.3999999999996</v>
      </c>
    </row>
    <row r="66" spans="1:10" ht="165">
      <c r="A66" s="39">
        <f t="shared" si="1"/>
        <v>62</v>
      </c>
      <c r="B66" s="49" t="s">
        <v>205</v>
      </c>
      <c r="C66" s="107" t="s">
        <v>11200</v>
      </c>
      <c r="D66" s="108" t="s">
        <v>10190</v>
      </c>
      <c r="E66" s="107" t="s">
        <v>211</v>
      </c>
      <c r="F66" s="107"/>
      <c r="G66" s="107" t="s">
        <v>212</v>
      </c>
      <c r="H66" s="141" t="s">
        <v>10186</v>
      </c>
      <c r="I66" s="35">
        <v>0.06</v>
      </c>
      <c r="J66" s="126">
        <f t="shared" si="2"/>
        <v>4568.3999999999996</v>
      </c>
    </row>
    <row r="67" spans="1:10" ht="90">
      <c r="A67" s="39">
        <f t="shared" si="1"/>
        <v>63</v>
      </c>
      <c r="B67" s="49" t="s">
        <v>205</v>
      </c>
      <c r="C67" s="107" t="s">
        <v>11201</v>
      </c>
      <c r="D67" s="108" t="s">
        <v>10191</v>
      </c>
      <c r="E67" s="107" t="s">
        <v>211</v>
      </c>
      <c r="F67" s="107"/>
      <c r="G67" s="107" t="s">
        <v>212</v>
      </c>
      <c r="H67" s="141" t="s">
        <v>10186</v>
      </c>
      <c r="I67" s="35">
        <v>0.06</v>
      </c>
      <c r="J67" s="126">
        <f t="shared" si="2"/>
        <v>4568.3999999999996</v>
      </c>
    </row>
    <row r="68" spans="1:10" ht="165">
      <c r="A68" s="39">
        <f t="shared" si="1"/>
        <v>64</v>
      </c>
      <c r="B68" s="49" t="s">
        <v>205</v>
      </c>
      <c r="C68" s="107" t="s">
        <v>11202</v>
      </c>
      <c r="D68" s="108" t="s">
        <v>10190</v>
      </c>
      <c r="E68" s="107" t="s">
        <v>211</v>
      </c>
      <c r="F68" s="107"/>
      <c r="G68" s="107" t="s">
        <v>212</v>
      </c>
      <c r="H68" s="141" t="s">
        <v>10196</v>
      </c>
      <c r="I68" s="35">
        <v>0.06</v>
      </c>
      <c r="J68" s="126">
        <f t="shared" si="2"/>
        <v>4831.5999999999995</v>
      </c>
    </row>
    <row r="69" spans="1:10" ht="90">
      <c r="A69" s="39">
        <f t="shared" si="1"/>
        <v>65</v>
      </c>
      <c r="B69" s="49" t="s">
        <v>205</v>
      </c>
      <c r="C69" s="107" t="s">
        <v>11203</v>
      </c>
      <c r="D69" s="108" t="s">
        <v>10189</v>
      </c>
      <c r="E69" s="107" t="s">
        <v>211</v>
      </c>
      <c r="F69" s="107"/>
      <c r="G69" s="107" t="s">
        <v>212</v>
      </c>
      <c r="H69" s="141" t="s">
        <v>10196</v>
      </c>
      <c r="I69" s="35">
        <v>0.06</v>
      </c>
      <c r="J69" s="126">
        <f t="shared" si="2"/>
        <v>4831.5999999999995</v>
      </c>
    </row>
    <row r="70" spans="1:10" ht="90">
      <c r="A70" s="39">
        <f t="shared" si="1"/>
        <v>66</v>
      </c>
      <c r="B70" s="49" t="s">
        <v>205</v>
      </c>
      <c r="C70" s="107" t="s">
        <v>11204</v>
      </c>
      <c r="D70" s="108" t="s">
        <v>10191</v>
      </c>
      <c r="E70" s="107" t="s">
        <v>211</v>
      </c>
      <c r="F70" s="107"/>
      <c r="G70" s="107" t="s">
        <v>212</v>
      </c>
      <c r="H70" s="141" t="s">
        <v>10196</v>
      </c>
      <c r="I70" s="35">
        <v>0.06</v>
      </c>
      <c r="J70" s="126">
        <f t="shared" si="2"/>
        <v>4831.5999999999995</v>
      </c>
    </row>
    <row r="71" spans="1:10" ht="150">
      <c r="A71" s="39">
        <f t="shared" ref="A71:A134" si="3">A70+1</f>
        <v>67</v>
      </c>
      <c r="B71" s="49" t="s">
        <v>205</v>
      </c>
      <c r="C71" s="107" t="s">
        <v>11205</v>
      </c>
      <c r="D71" s="108" t="s">
        <v>10197</v>
      </c>
      <c r="E71" s="107" t="s">
        <v>211</v>
      </c>
      <c r="F71" s="107"/>
      <c r="G71" s="107" t="s">
        <v>212</v>
      </c>
      <c r="H71" s="141" t="s">
        <v>10196</v>
      </c>
      <c r="I71" s="35">
        <v>0.06</v>
      </c>
      <c r="J71" s="126">
        <f t="shared" si="2"/>
        <v>4831.5999999999995</v>
      </c>
    </row>
    <row r="72" spans="1:10" ht="90">
      <c r="A72" s="39">
        <f t="shared" si="3"/>
        <v>68</v>
      </c>
      <c r="B72" s="49" t="s">
        <v>205</v>
      </c>
      <c r="C72" s="107" t="s">
        <v>11206</v>
      </c>
      <c r="D72" s="108" t="s">
        <v>10191</v>
      </c>
      <c r="E72" s="107" t="s">
        <v>211</v>
      </c>
      <c r="F72" s="107"/>
      <c r="G72" s="107" t="s">
        <v>212</v>
      </c>
      <c r="H72" s="141" t="s">
        <v>10198</v>
      </c>
      <c r="I72" s="35">
        <v>0.06</v>
      </c>
      <c r="J72" s="126">
        <f t="shared" si="2"/>
        <v>5358</v>
      </c>
    </row>
    <row r="73" spans="1:10" ht="150">
      <c r="A73" s="39">
        <f t="shared" si="3"/>
        <v>69</v>
      </c>
      <c r="B73" s="49" t="s">
        <v>205</v>
      </c>
      <c r="C73" s="107" t="s">
        <v>11207</v>
      </c>
      <c r="D73" s="108" t="s">
        <v>10199</v>
      </c>
      <c r="E73" s="107" t="s">
        <v>211</v>
      </c>
      <c r="F73" s="107"/>
      <c r="G73" s="107" t="s">
        <v>212</v>
      </c>
      <c r="H73" s="141" t="s">
        <v>10198</v>
      </c>
      <c r="I73" s="35">
        <v>0.06</v>
      </c>
      <c r="J73" s="126">
        <f t="shared" si="2"/>
        <v>5358</v>
      </c>
    </row>
    <row r="74" spans="1:10" ht="90">
      <c r="A74" s="39">
        <f t="shared" si="3"/>
        <v>70</v>
      </c>
      <c r="B74" s="49" t="s">
        <v>205</v>
      </c>
      <c r="C74" s="107" t="s">
        <v>11208</v>
      </c>
      <c r="D74" s="108" t="s">
        <v>10189</v>
      </c>
      <c r="E74" s="107" t="s">
        <v>211</v>
      </c>
      <c r="F74" s="107"/>
      <c r="G74" s="107" t="s">
        <v>212</v>
      </c>
      <c r="H74" s="141" t="s">
        <v>10198</v>
      </c>
      <c r="I74" s="35">
        <v>0.06</v>
      </c>
      <c r="J74" s="126">
        <f t="shared" si="2"/>
        <v>5358</v>
      </c>
    </row>
    <row r="75" spans="1:10" ht="150">
      <c r="A75" s="39">
        <f t="shared" si="3"/>
        <v>71</v>
      </c>
      <c r="B75" s="49" t="s">
        <v>205</v>
      </c>
      <c r="C75" s="107" t="s">
        <v>11209</v>
      </c>
      <c r="D75" s="108" t="s">
        <v>10199</v>
      </c>
      <c r="E75" s="107" t="s">
        <v>211</v>
      </c>
      <c r="F75" s="107"/>
      <c r="G75" s="107" t="s">
        <v>212</v>
      </c>
      <c r="H75" s="141" t="s">
        <v>10198</v>
      </c>
      <c r="I75" s="35">
        <v>0.06</v>
      </c>
      <c r="J75" s="126">
        <f t="shared" si="2"/>
        <v>5358</v>
      </c>
    </row>
    <row r="76" spans="1:10" ht="90">
      <c r="A76" s="39">
        <f t="shared" si="3"/>
        <v>72</v>
      </c>
      <c r="B76" s="49" t="s">
        <v>205</v>
      </c>
      <c r="C76" s="107" t="s">
        <v>11210</v>
      </c>
      <c r="D76" s="108" t="s">
        <v>10195</v>
      </c>
      <c r="E76" s="107" t="s">
        <v>211</v>
      </c>
      <c r="F76" s="107"/>
      <c r="G76" s="107" t="s">
        <v>212</v>
      </c>
      <c r="H76" s="141" t="s">
        <v>10200</v>
      </c>
      <c r="I76" s="35">
        <v>0.06</v>
      </c>
      <c r="J76" s="126">
        <f t="shared" si="2"/>
        <v>5884.4</v>
      </c>
    </row>
    <row r="77" spans="1:10" ht="120">
      <c r="A77" s="39">
        <f t="shared" si="3"/>
        <v>73</v>
      </c>
      <c r="B77" s="49" t="s">
        <v>205</v>
      </c>
      <c r="C77" s="107" t="s">
        <v>11211</v>
      </c>
      <c r="D77" s="108" t="s">
        <v>10201</v>
      </c>
      <c r="E77" s="107" t="s">
        <v>211</v>
      </c>
      <c r="F77" s="107"/>
      <c r="G77" s="107" t="s">
        <v>212</v>
      </c>
      <c r="H77" s="141" t="s">
        <v>10200</v>
      </c>
      <c r="I77" s="35">
        <v>0.06</v>
      </c>
      <c r="J77" s="126">
        <f t="shared" si="2"/>
        <v>5884.4</v>
      </c>
    </row>
    <row r="78" spans="1:10" ht="90">
      <c r="A78" s="39">
        <f t="shared" si="3"/>
        <v>74</v>
      </c>
      <c r="B78" s="49" t="s">
        <v>205</v>
      </c>
      <c r="C78" s="107" t="s">
        <v>11212</v>
      </c>
      <c r="D78" s="108" t="s">
        <v>10189</v>
      </c>
      <c r="E78" s="107" t="s">
        <v>211</v>
      </c>
      <c r="F78" s="107"/>
      <c r="G78" s="107" t="s">
        <v>212</v>
      </c>
      <c r="H78" s="141" t="s">
        <v>10200</v>
      </c>
      <c r="I78" s="35">
        <v>0.06</v>
      </c>
      <c r="J78" s="126">
        <f t="shared" si="2"/>
        <v>5884.4</v>
      </c>
    </row>
    <row r="79" spans="1:10" ht="90">
      <c r="A79" s="39">
        <f t="shared" si="3"/>
        <v>75</v>
      </c>
      <c r="B79" s="49" t="s">
        <v>205</v>
      </c>
      <c r="C79" s="107" t="s">
        <v>11213</v>
      </c>
      <c r="D79" s="108" t="s">
        <v>10191</v>
      </c>
      <c r="E79" s="107" t="s">
        <v>211</v>
      </c>
      <c r="F79" s="107"/>
      <c r="G79" s="107" t="s">
        <v>212</v>
      </c>
      <c r="H79" s="141" t="s">
        <v>10200</v>
      </c>
      <c r="I79" s="35">
        <v>0.06</v>
      </c>
      <c r="J79" s="126">
        <f t="shared" si="2"/>
        <v>5884.4</v>
      </c>
    </row>
    <row r="80" spans="1:10" ht="90">
      <c r="A80" s="39">
        <f t="shared" si="3"/>
        <v>76</v>
      </c>
      <c r="B80" s="49" t="s">
        <v>205</v>
      </c>
      <c r="C80" s="107" t="s">
        <v>11214</v>
      </c>
      <c r="D80" s="108" t="s">
        <v>10189</v>
      </c>
      <c r="E80" s="107" t="s">
        <v>211</v>
      </c>
      <c r="F80" s="107"/>
      <c r="G80" s="107" t="s">
        <v>212</v>
      </c>
      <c r="H80" s="141" t="s">
        <v>10202</v>
      </c>
      <c r="I80" s="35">
        <v>0.06</v>
      </c>
      <c r="J80" s="126">
        <f t="shared" si="2"/>
        <v>6410.7999999999993</v>
      </c>
    </row>
    <row r="81" spans="1:10" ht="150">
      <c r="A81" s="39">
        <f t="shared" si="3"/>
        <v>77</v>
      </c>
      <c r="B81" s="49" t="s">
        <v>205</v>
      </c>
      <c r="C81" s="107" t="s">
        <v>11215</v>
      </c>
      <c r="D81" s="108" t="s">
        <v>10199</v>
      </c>
      <c r="E81" s="107" t="s">
        <v>211</v>
      </c>
      <c r="F81" s="107"/>
      <c r="G81" s="107" t="s">
        <v>212</v>
      </c>
      <c r="H81" s="141" t="s">
        <v>10202</v>
      </c>
      <c r="I81" s="35">
        <v>0.06</v>
      </c>
      <c r="J81" s="126">
        <f t="shared" si="2"/>
        <v>6410.7999999999993</v>
      </c>
    </row>
    <row r="82" spans="1:10" ht="90">
      <c r="A82" s="39">
        <f t="shared" si="3"/>
        <v>78</v>
      </c>
      <c r="B82" s="49" t="s">
        <v>205</v>
      </c>
      <c r="C82" s="107" t="s">
        <v>11216</v>
      </c>
      <c r="D82" s="108" t="s">
        <v>10191</v>
      </c>
      <c r="E82" s="107" t="s">
        <v>211</v>
      </c>
      <c r="F82" s="107"/>
      <c r="G82" s="107" t="s">
        <v>212</v>
      </c>
      <c r="H82" s="141" t="s">
        <v>10202</v>
      </c>
      <c r="I82" s="35">
        <v>0.06</v>
      </c>
      <c r="J82" s="126">
        <f t="shared" si="2"/>
        <v>6410.7999999999993</v>
      </c>
    </row>
    <row r="83" spans="1:10" ht="165">
      <c r="A83" s="39">
        <f t="shared" si="3"/>
        <v>79</v>
      </c>
      <c r="B83" s="49" t="s">
        <v>205</v>
      </c>
      <c r="C83" s="107" t="s">
        <v>11217</v>
      </c>
      <c r="D83" s="108" t="s">
        <v>10190</v>
      </c>
      <c r="E83" s="107" t="s">
        <v>211</v>
      </c>
      <c r="F83" s="107"/>
      <c r="G83" s="107" t="s">
        <v>212</v>
      </c>
      <c r="H83" s="141" t="s">
        <v>10202</v>
      </c>
      <c r="I83" s="35">
        <v>0.06</v>
      </c>
      <c r="J83" s="126">
        <f t="shared" si="2"/>
        <v>6410.7999999999993</v>
      </c>
    </row>
    <row r="84" spans="1:10" ht="135">
      <c r="A84" s="39">
        <f t="shared" si="3"/>
        <v>80</v>
      </c>
      <c r="B84" s="49" t="s">
        <v>205</v>
      </c>
      <c r="C84" s="107" t="s">
        <v>11218</v>
      </c>
      <c r="D84" s="108" t="s">
        <v>10203</v>
      </c>
      <c r="E84" s="107" t="s">
        <v>211</v>
      </c>
      <c r="F84" s="107"/>
      <c r="G84" s="107" t="s">
        <v>212</v>
      </c>
      <c r="H84" s="141" t="s">
        <v>10204</v>
      </c>
      <c r="I84" s="35">
        <v>0.06</v>
      </c>
      <c r="J84" s="126">
        <f t="shared" si="2"/>
        <v>4982</v>
      </c>
    </row>
    <row r="85" spans="1:10" ht="90">
      <c r="A85" s="39">
        <f t="shared" si="3"/>
        <v>81</v>
      </c>
      <c r="B85" s="49" t="s">
        <v>205</v>
      </c>
      <c r="C85" s="107" t="s">
        <v>11219</v>
      </c>
      <c r="D85" s="108" t="s">
        <v>10205</v>
      </c>
      <c r="E85" s="107" t="s">
        <v>211</v>
      </c>
      <c r="F85" s="107"/>
      <c r="G85" s="107" t="s">
        <v>212</v>
      </c>
      <c r="H85" s="141" t="s">
        <v>10204</v>
      </c>
      <c r="I85" s="35">
        <v>0.06</v>
      </c>
      <c r="J85" s="126">
        <f t="shared" si="2"/>
        <v>4982</v>
      </c>
    </row>
    <row r="86" spans="1:10" ht="90">
      <c r="A86" s="39">
        <f t="shared" si="3"/>
        <v>82</v>
      </c>
      <c r="B86" s="49" t="s">
        <v>205</v>
      </c>
      <c r="C86" s="107" t="s">
        <v>11220</v>
      </c>
      <c r="D86" s="108" t="s">
        <v>10206</v>
      </c>
      <c r="E86" s="107" t="s">
        <v>211</v>
      </c>
      <c r="F86" s="107"/>
      <c r="G86" s="107" t="s">
        <v>212</v>
      </c>
      <c r="H86" s="141" t="s">
        <v>10204</v>
      </c>
      <c r="I86" s="35">
        <v>0.06</v>
      </c>
      <c r="J86" s="126">
        <f t="shared" si="2"/>
        <v>4982</v>
      </c>
    </row>
    <row r="87" spans="1:10" ht="90">
      <c r="A87" s="39">
        <f t="shared" si="3"/>
        <v>83</v>
      </c>
      <c r="B87" s="49" t="s">
        <v>205</v>
      </c>
      <c r="C87" s="107" t="s">
        <v>11221</v>
      </c>
      <c r="D87" s="108" t="s">
        <v>10207</v>
      </c>
      <c r="E87" s="107" t="s">
        <v>211</v>
      </c>
      <c r="F87" s="107"/>
      <c r="G87" s="107" t="s">
        <v>212</v>
      </c>
      <c r="H87" s="141" t="s">
        <v>10204</v>
      </c>
      <c r="I87" s="35">
        <v>0.06</v>
      </c>
      <c r="J87" s="126">
        <f t="shared" si="2"/>
        <v>4982</v>
      </c>
    </row>
    <row r="88" spans="1:10" ht="90">
      <c r="A88" s="39">
        <f t="shared" si="3"/>
        <v>84</v>
      </c>
      <c r="B88" s="49" t="s">
        <v>205</v>
      </c>
      <c r="C88" s="107" t="s">
        <v>11222</v>
      </c>
      <c r="D88" s="108" t="s">
        <v>10205</v>
      </c>
      <c r="E88" s="107" t="s">
        <v>211</v>
      </c>
      <c r="F88" s="107"/>
      <c r="G88" s="107" t="s">
        <v>212</v>
      </c>
      <c r="H88" s="141" t="s">
        <v>10208</v>
      </c>
      <c r="I88" s="35">
        <v>0.06</v>
      </c>
      <c r="J88" s="126">
        <f t="shared" si="2"/>
        <v>5245.2</v>
      </c>
    </row>
    <row r="89" spans="1:10" ht="105">
      <c r="A89" s="39">
        <f t="shared" si="3"/>
        <v>85</v>
      </c>
      <c r="B89" s="49" t="s">
        <v>205</v>
      </c>
      <c r="C89" s="107" t="s">
        <v>11223</v>
      </c>
      <c r="D89" s="108" t="s">
        <v>10209</v>
      </c>
      <c r="E89" s="107" t="s">
        <v>211</v>
      </c>
      <c r="F89" s="107"/>
      <c r="G89" s="107" t="s">
        <v>212</v>
      </c>
      <c r="H89" s="141" t="s">
        <v>10208</v>
      </c>
      <c r="I89" s="35">
        <v>0.06</v>
      </c>
      <c r="J89" s="126">
        <f t="shared" si="2"/>
        <v>5245.2</v>
      </c>
    </row>
    <row r="90" spans="1:10" ht="90">
      <c r="A90" s="39">
        <f t="shared" si="3"/>
        <v>86</v>
      </c>
      <c r="B90" s="49" t="s">
        <v>205</v>
      </c>
      <c r="C90" s="107" t="s">
        <v>11224</v>
      </c>
      <c r="D90" s="108" t="s">
        <v>10207</v>
      </c>
      <c r="E90" s="107" t="s">
        <v>211</v>
      </c>
      <c r="F90" s="107"/>
      <c r="G90" s="107" t="s">
        <v>212</v>
      </c>
      <c r="H90" s="141" t="s">
        <v>10208</v>
      </c>
      <c r="I90" s="35">
        <v>0.06</v>
      </c>
      <c r="J90" s="126">
        <f t="shared" si="2"/>
        <v>5245.2</v>
      </c>
    </row>
    <row r="91" spans="1:10" ht="90">
      <c r="A91" s="39">
        <f t="shared" si="3"/>
        <v>87</v>
      </c>
      <c r="B91" s="49" t="s">
        <v>205</v>
      </c>
      <c r="C91" s="107" t="s">
        <v>11225</v>
      </c>
      <c r="D91" s="108" t="s">
        <v>10206</v>
      </c>
      <c r="E91" s="107" t="s">
        <v>211</v>
      </c>
      <c r="F91" s="107"/>
      <c r="G91" s="107" t="s">
        <v>212</v>
      </c>
      <c r="H91" s="141" t="s">
        <v>10208</v>
      </c>
      <c r="I91" s="35">
        <v>0.06</v>
      </c>
      <c r="J91" s="126">
        <f t="shared" si="2"/>
        <v>5245.2</v>
      </c>
    </row>
    <row r="92" spans="1:10" ht="90">
      <c r="A92" s="39">
        <f t="shared" si="3"/>
        <v>88</v>
      </c>
      <c r="B92" s="49" t="s">
        <v>205</v>
      </c>
      <c r="C92" s="107" t="s">
        <v>11226</v>
      </c>
      <c r="D92" s="108" t="s">
        <v>10207</v>
      </c>
      <c r="E92" s="107" t="s">
        <v>211</v>
      </c>
      <c r="F92" s="107"/>
      <c r="G92" s="107" t="s">
        <v>212</v>
      </c>
      <c r="H92" s="141" t="s">
        <v>10210</v>
      </c>
      <c r="I92" s="35">
        <v>0.06</v>
      </c>
      <c r="J92" s="126">
        <f t="shared" si="2"/>
        <v>5508.4</v>
      </c>
    </row>
    <row r="93" spans="1:10" ht="90">
      <c r="A93" s="39">
        <f t="shared" si="3"/>
        <v>89</v>
      </c>
      <c r="B93" s="49" t="s">
        <v>205</v>
      </c>
      <c r="C93" s="107" t="s">
        <v>11227</v>
      </c>
      <c r="D93" s="108" t="s">
        <v>10205</v>
      </c>
      <c r="E93" s="107" t="s">
        <v>211</v>
      </c>
      <c r="F93" s="107"/>
      <c r="G93" s="107" t="s">
        <v>212</v>
      </c>
      <c r="H93" s="141" t="s">
        <v>10210</v>
      </c>
      <c r="I93" s="35">
        <v>0.06</v>
      </c>
      <c r="J93" s="126">
        <f t="shared" si="2"/>
        <v>5508.4</v>
      </c>
    </row>
    <row r="94" spans="1:10" ht="135">
      <c r="A94" s="39">
        <f t="shared" si="3"/>
        <v>90</v>
      </c>
      <c r="B94" s="49" t="s">
        <v>205</v>
      </c>
      <c r="C94" s="107" t="s">
        <v>11228</v>
      </c>
      <c r="D94" s="108" t="s">
        <v>10203</v>
      </c>
      <c r="E94" s="107" t="s">
        <v>211</v>
      </c>
      <c r="F94" s="107"/>
      <c r="G94" s="107" t="s">
        <v>212</v>
      </c>
      <c r="H94" s="141" t="s">
        <v>10210</v>
      </c>
      <c r="I94" s="35">
        <v>0.06</v>
      </c>
      <c r="J94" s="126">
        <f t="shared" si="2"/>
        <v>5508.4</v>
      </c>
    </row>
    <row r="95" spans="1:10" ht="165">
      <c r="A95" s="39">
        <f t="shared" si="3"/>
        <v>91</v>
      </c>
      <c r="B95" s="49" t="s">
        <v>205</v>
      </c>
      <c r="C95" s="107" t="s">
        <v>11229</v>
      </c>
      <c r="D95" s="108" t="s">
        <v>10211</v>
      </c>
      <c r="E95" s="107" t="s">
        <v>211</v>
      </c>
      <c r="F95" s="107"/>
      <c r="G95" s="107" t="s">
        <v>212</v>
      </c>
      <c r="H95" s="141" t="s">
        <v>10210</v>
      </c>
      <c r="I95" s="35">
        <v>0.06</v>
      </c>
      <c r="J95" s="126">
        <f t="shared" si="2"/>
        <v>5508.4</v>
      </c>
    </row>
    <row r="96" spans="1:10" ht="90">
      <c r="A96" s="39">
        <f t="shared" si="3"/>
        <v>92</v>
      </c>
      <c r="B96" s="49" t="s">
        <v>205</v>
      </c>
      <c r="C96" s="107" t="s">
        <v>11230</v>
      </c>
      <c r="D96" s="108" t="s">
        <v>10205</v>
      </c>
      <c r="E96" s="107" t="s">
        <v>211</v>
      </c>
      <c r="F96" s="107"/>
      <c r="G96" s="107" t="s">
        <v>212</v>
      </c>
      <c r="H96" s="141" t="s">
        <v>10212</v>
      </c>
      <c r="I96" s="35">
        <v>0.06</v>
      </c>
      <c r="J96" s="126">
        <f t="shared" si="2"/>
        <v>5771.5999999999995</v>
      </c>
    </row>
    <row r="97" spans="1:10" ht="135">
      <c r="A97" s="39">
        <f t="shared" si="3"/>
        <v>93</v>
      </c>
      <c r="B97" s="49" t="s">
        <v>205</v>
      </c>
      <c r="C97" s="107" t="s">
        <v>11231</v>
      </c>
      <c r="D97" s="108" t="s">
        <v>10203</v>
      </c>
      <c r="E97" s="107" t="s">
        <v>211</v>
      </c>
      <c r="F97" s="107"/>
      <c r="G97" s="107" t="s">
        <v>212</v>
      </c>
      <c r="H97" s="141" t="s">
        <v>10212</v>
      </c>
      <c r="I97" s="35">
        <v>0.06</v>
      </c>
      <c r="J97" s="126">
        <f t="shared" si="2"/>
        <v>5771.5999999999995</v>
      </c>
    </row>
    <row r="98" spans="1:10" ht="105">
      <c r="A98" s="39">
        <f t="shared" si="3"/>
        <v>94</v>
      </c>
      <c r="B98" s="49" t="s">
        <v>205</v>
      </c>
      <c r="C98" s="107" t="s">
        <v>11232</v>
      </c>
      <c r="D98" s="108" t="s">
        <v>10209</v>
      </c>
      <c r="E98" s="107" t="s">
        <v>211</v>
      </c>
      <c r="F98" s="107"/>
      <c r="G98" s="107" t="s">
        <v>212</v>
      </c>
      <c r="H98" s="141" t="s">
        <v>10212</v>
      </c>
      <c r="I98" s="35">
        <v>0.06</v>
      </c>
      <c r="J98" s="126">
        <f t="shared" si="2"/>
        <v>5771.5999999999995</v>
      </c>
    </row>
    <row r="99" spans="1:10" ht="90">
      <c r="A99" s="39">
        <f t="shared" si="3"/>
        <v>95</v>
      </c>
      <c r="B99" s="49" t="s">
        <v>205</v>
      </c>
      <c r="C99" s="107" t="s">
        <v>11233</v>
      </c>
      <c r="D99" s="108" t="s">
        <v>10207</v>
      </c>
      <c r="E99" s="107" t="s">
        <v>211</v>
      </c>
      <c r="F99" s="107"/>
      <c r="G99" s="107" t="s">
        <v>212</v>
      </c>
      <c r="H99" s="141" t="s">
        <v>10212</v>
      </c>
      <c r="I99" s="35">
        <v>0.06</v>
      </c>
      <c r="J99" s="126">
        <f t="shared" si="2"/>
        <v>5771.5999999999995</v>
      </c>
    </row>
    <row r="100" spans="1:10" ht="165">
      <c r="A100" s="39">
        <f t="shared" si="3"/>
        <v>96</v>
      </c>
      <c r="B100" s="49" t="s">
        <v>205</v>
      </c>
      <c r="C100" s="107" t="s">
        <v>11234</v>
      </c>
      <c r="D100" s="108" t="s">
        <v>10211</v>
      </c>
      <c r="E100" s="107" t="s">
        <v>211</v>
      </c>
      <c r="F100" s="107"/>
      <c r="G100" s="107" t="s">
        <v>212</v>
      </c>
      <c r="H100" s="141" t="s">
        <v>10213</v>
      </c>
      <c r="I100" s="35">
        <v>0.06</v>
      </c>
      <c r="J100" s="126">
        <f t="shared" si="2"/>
        <v>6298</v>
      </c>
    </row>
    <row r="101" spans="1:10" ht="90">
      <c r="A101" s="39">
        <f t="shared" si="3"/>
        <v>97</v>
      </c>
      <c r="B101" s="49" t="s">
        <v>205</v>
      </c>
      <c r="C101" s="107" t="s">
        <v>11235</v>
      </c>
      <c r="D101" s="108" t="s">
        <v>10205</v>
      </c>
      <c r="E101" s="107" t="s">
        <v>211</v>
      </c>
      <c r="F101" s="107"/>
      <c r="G101" s="107" t="s">
        <v>212</v>
      </c>
      <c r="H101" s="141" t="s">
        <v>10213</v>
      </c>
      <c r="I101" s="35">
        <v>0.06</v>
      </c>
      <c r="J101" s="126">
        <f t="shared" si="2"/>
        <v>6298</v>
      </c>
    </row>
    <row r="102" spans="1:10" ht="165">
      <c r="A102" s="39">
        <f t="shared" si="3"/>
        <v>98</v>
      </c>
      <c r="B102" s="49" t="s">
        <v>205</v>
      </c>
      <c r="C102" s="107" t="s">
        <v>11236</v>
      </c>
      <c r="D102" s="108" t="s">
        <v>10211</v>
      </c>
      <c r="E102" s="107" t="s">
        <v>211</v>
      </c>
      <c r="F102" s="107"/>
      <c r="G102" s="107" t="s">
        <v>212</v>
      </c>
      <c r="H102" s="141" t="s">
        <v>10213</v>
      </c>
      <c r="I102" s="35">
        <v>0.06</v>
      </c>
      <c r="J102" s="126">
        <f t="shared" si="2"/>
        <v>6298</v>
      </c>
    </row>
    <row r="103" spans="1:10" ht="90">
      <c r="A103" s="39">
        <f t="shared" si="3"/>
        <v>99</v>
      </c>
      <c r="B103" s="49" t="s">
        <v>205</v>
      </c>
      <c r="C103" s="107" t="s">
        <v>11237</v>
      </c>
      <c r="D103" s="108" t="s">
        <v>10207</v>
      </c>
      <c r="E103" s="107" t="s">
        <v>211</v>
      </c>
      <c r="F103" s="107"/>
      <c r="G103" s="107" t="s">
        <v>212</v>
      </c>
      <c r="H103" s="141" t="s">
        <v>10213</v>
      </c>
      <c r="I103" s="35">
        <v>0.06</v>
      </c>
      <c r="J103" s="126">
        <f t="shared" si="2"/>
        <v>6298</v>
      </c>
    </row>
    <row r="104" spans="1:10" ht="150">
      <c r="A104" s="39">
        <f t="shared" si="3"/>
        <v>100</v>
      </c>
      <c r="B104" s="49" t="s">
        <v>205</v>
      </c>
      <c r="C104" s="107" t="s">
        <v>11238</v>
      </c>
      <c r="D104" s="108" t="s">
        <v>10214</v>
      </c>
      <c r="E104" s="107" t="s">
        <v>211</v>
      </c>
      <c r="F104" s="107"/>
      <c r="G104" s="107" t="s">
        <v>212</v>
      </c>
      <c r="H104" s="141" t="s">
        <v>10215</v>
      </c>
      <c r="I104" s="35">
        <v>0.06</v>
      </c>
      <c r="J104" s="126">
        <f t="shared" si="2"/>
        <v>6824.4</v>
      </c>
    </row>
    <row r="105" spans="1:10" ht="90">
      <c r="A105" s="39">
        <f t="shared" si="3"/>
        <v>101</v>
      </c>
      <c r="B105" s="49" t="s">
        <v>205</v>
      </c>
      <c r="C105" s="107" t="s">
        <v>11239</v>
      </c>
      <c r="D105" s="108" t="s">
        <v>10207</v>
      </c>
      <c r="E105" s="107" t="s">
        <v>211</v>
      </c>
      <c r="F105" s="107"/>
      <c r="G105" s="107" t="s">
        <v>212</v>
      </c>
      <c r="H105" s="141" t="s">
        <v>10215</v>
      </c>
      <c r="I105" s="35">
        <v>0.06</v>
      </c>
      <c r="J105" s="126">
        <f t="shared" si="2"/>
        <v>6824.4</v>
      </c>
    </row>
    <row r="106" spans="1:10" ht="90">
      <c r="A106" s="39">
        <f t="shared" si="3"/>
        <v>102</v>
      </c>
      <c r="B106" s="49" t="s">
        <v>205</v>
      </c>
      <c r="C106" s="107" t="s">
        <v>11240</v>
      </c>
      <c r="D106" s="108" t="s">
        <v>10205</v>
      </c>
      <c r="E106" s="107" t="s">
        <v>211</v>
      </c>
      <c r="F106" s="107"/>
      <c r="G106" s="107" t="s">
        <v>212</v>
      </c>
      <c r="H106" s="141" t="s">
        <v>10215</v>
      </c>
      <c r="I106" s="35">
        <v>0.06</v>
      </c>
      <c r="J106" s="126">
        <f t="shared" si="2"/>
        <v>6824.4</v>
      </c>
    </row>
    <row r="107" spans="1:10" ht="165">
      <c r="A107" s="39">
        <f t="shared" si="3"/>
        <v>103</v>
      </c>
      <c r="B107" s="49" t="s">
        <v>205</v>
      </c>
      <c r="C107" s="107" t="s">
        <v>11241</v>
      </c>
      <c r="D107" s="108" t="s">
        <v>10211</v>
      </c>
      <c r="E107" s="107" t="s">
        <v>211</v>
      </c>
      <c r="F107" s="107"/>
      <c r="G107" s="107" t="s">
        <v>212</v>
      </c>
      <c r="H107" s="141" t="s">
        <v>10215</v>
      </c>
      <c r="I107" s="35">
        <v>0.06</v>
      </c>
      <c r="J107" s="126">
        <f t="shared" si="2"/>
        <v>6824.4</v>
      </c>
    </row>
    <row r="108" spans="1:10" ht="90">
      <c r="A108" s="39">
        <f t="shared" si="3"/>
        <v>104</v>
      </c>
      <c r="B108" s="49" t="s">
        <v>205</v>
      </c>
      <c r="C108" s="107" t="s">
        <v>11242</v>
      </c>
      <c r="D108" s="108" t="s">
        <v>10205</v>
      </c>
      <c r="E108" s="107" t="s">
        <v>211</v>
      </c>
      <c r="F108" s="107"/>
      <c r="G108" s="107" t="s">
        <v>212</v>
      </c>
      <c r="H108" s="141" t="s">
        <v>10216</v>
      </c>
      <c r="I108" s="35">
        <v>0.06</v>
      </c>
      <c r="J108" s="126">
        <f t="shared" si="2"/>
        <v>7350.7999999999993</v>
      </c>
    </row>
    <row r="109" spans="1:10" ht="90">
      <c r="A109" s="39">
        <f t="shared" si="3"/>
        <v>105</v>
      </c>
      <c r="B109" s="49" t="s">
        <v>205</v>
      </c>
      <c r="C109" s="107" t="s">
        <v>11243</v>
      </c>
      <c r="D109" s="108" t="s">
        <v>10207</v>
      </c>
      <c r="E109" s="107" t="s">
        <v>211</v>
      </c>
      <c r="F109" s="107"/>
      <c r="G109" s="107" t="s">
        <v>212</v>
      </c>
      <c r="H109" s="141" t="s">
        <v>10216</v>
      </c>
      <c r="I109" s="35">
        <v>0.06</v>
      </c>
      <c r="J109" s="126">
        <f t="shared" si="2"/>
        <v>7350.7999999999993</v>
      </c>
    </row>
    <row r="110" spans="1:10" ht="135">
      <c r="A110" s="39">
        <f t="shared" si="3"/>
        <v>106</v>
      </c>
      <c r="B110" s="49" t="s">
        <v>205</v>
      </c>
      <c r="C110" s="107" t="s">
        <v>11244</v>
      </c>
      <c r="D110" s="108" t="s">
        <v>10203</v>
      </c>
      <c r="E110" s="107" t="s">
        <v>211</v>
      </c>
      <c r="F110" s="107"/>
      <c r="G110" s="107" t="s">
        <v>212</v>
      </c>
      <c r="H110" s="141" t="s">
        <v>10216</v>
      </c>
      <c r="I110" s="35">
        <v>0.06</v>
      </c>
      <c r="J110" s="126">
        <f t="shared" si="2"/>
        <v>7350.7999999999993</v>
      </c>
    </row>
    <row r="111" spans="1:10" ht="165">
      <c r="A111" s="39">
        <f t="shared" si="3"/>
        <v>107</v>
      </c>
      <c r="B111" s="49" t="s">
        <v>205</v>
      </c>
      <c r="C111" s="107" t="s">
        <v>11245</v>
      </c>
      <c r="D111" s="108" t="s">
        <v>10211</v>
      </c>
      <c r="E111" s="107" t="s">
        <v>211</v>
      </c>
      <c r="F111" s="107"/>
      <c r="G111" s="107" t="s">
        <v>212</v>
      </c>
      <c r="H111" s="141" t="s">
        <v>10216</v>
      </c>
      <c r="I111" s="35">
        <v>0.06</v>
      </c>
      <c r="J111" s="126">
        <f t="shared" si="2"/>
        <v>7350.7999999999993</v>
      </c>
    </row>
    <row r="112" spans="1:10" ht="90">
      <c r="A112" s="39">
        <f t="shared" si="3"/>
        <v>108</v>
      </c>
      <c r="B112" s="49" t="s">
        <v>205</v>
      </c>
      <c r="C112" s="107" t="s">
        <v>11246</v>
      </c>
      <c r="D112" s="108" t="s">
        <v>10217</v>
      </c>
      <c r="E112" s="107" t="s">
        <v>211</v>
      </c>
      <c r="F112" s="107"/>
      <c r="G112" s="107" t="s">
        <v>212</v>
      </c>
      <c r="H112" s="141" t="s">
        <v>10218</v>
      </c>
      <c r="I112" s="35">
        <v>0.06</v>
      </c>
      <c r="J112" s="126">
        <f t="shared" si="2"/>
        <v>6392</v>
      </c>
    </row>
    <row r="113" spans="1:10" ht="150">
      <c r="A113" s="39">
        <f t="shared" si="3"/>
        <v>109</v>
      </c>
      <c r="B113" s="49" t="s">
        <v>205</v>
      </c>
      <c r="C113" s="107" t="s">
        <v>11247</v>
      </c>
      <c r="D113" s="108" t="s">
        <v>10219</v>
      </c>
      <c r="E113" s="107" t="s">
        <v>211</v>
      </c>
      <c r="F113" s="107"/>
      <c r="G113" s="107" t="s">
        <v>212</v>
      </c>
      <c r="H113" s="141" t="s">
        <v>10218</v>
      </c>
      <c r="I113" s="35">
        <v>0.06</v>
      </c>
      <c r="J113" s="126">
        <f t="shared" si="2"/>
        <v>6392</v>
      </c>
    </row>
    <row r="114" spans="1:10" ht="120">
      <c r="A114" s="39">
        <f t="shared" si="3"/>
        <v>110</v>
      </c>
      <c r="B114" s="49" t="s">
        <v>205</v>
      </c>
      <c r="C114" s="107" t="s">
        <v>11248</v>
      </c>
      <c r="D114" s="108" t="s">
        <v>10220</v>
      </c>
      <c r="E114" s="107" t="s">
        <v>211</v>
      </c>
      <c r="F114" s="107"/>
      <c r="G114" s="107" t="s">
        <v>212</v>
      </c>
      <c r="H114" s="141" t="s">
        <v>10218</v>
      </c>
      <c r="I114" s="35">
        <v>0.06</v>
      </c>
      <c r="J114" s="126">
        <f t="shared" si="2"/>
        <v>6392</v>
      </c>
    </row>
    <row r="115" spans="1:10" ht="90">
      <c r="A115" s="39">
        <f t="shared" si="3"/>
        <v>111</v>
      </c>
      <c r="B115" s="49" t="s">
        <v>205</v>
      </c>
      <c r="C115" s="107" t="s">
        <v>11249</v>
      </c>
      <c r="D115" s="108" t="s">
        <v>10221</v>
      </c>
      <c r="E115" s="107" t="s">
        <v>211</v>
      </c>
      <c r="F115" s="107"/>
      <c r="G115" s="107" t="s">
        <v>212</v>
      </c>
      <c r="H115" s="141" t="s">
        <v>10218</v>
      </c>
      <c r="I115" s="35">
        <v>0.06</v>
      </c>
      <c r="J115" s="126">
        <f t="shared" si="2"/>
        <v>6392</v>
      </c>
    </row>
    <row r="116" spans="1:10" ht="90">
      <c r="A116" s="39">
        <f t="shared" si="3"/>
        <v>112</v>
      </c>
      <c r="B116" s="49" t="s">
        <v>205</v>
      </c>
      <c r="C116" s="107" t="s">
        <v>11250</v>
      </c>
      <c r="D116" s="108" t="s">
        <v>10217</v>
      </c>
      <c r="E116" s="107" t="s">
        <v>211</v>
      </c>
      <c r="F116" s="107"/>
      <c r="G116" s="107" t="s">
        <v>212</v>
      </c>
      <c r="H116" s="141" t="s">
        <v>10222</v>
      </c>
      <c r="I116" s="35">
        <v>0.06</v>
      </c>
      <c r="J116" s="126">
        <f t="shared" si="2"/>
        <v>6655.2</v>
      </c>
    </row>
    <row r="117" spans="1:10" ht="165">
      <c r="A117" s="39">
        <f t="shared" si="3"/>
        <v>113</v>
      </c>
      <c r="B117" s="49" t="s">
        <v>205</v>
      </c>
      <c r="C117" s="107" t="s">
        <v>11251</v>
      </c>
      <c r="D117" s="108" t="s">
        <v>10223</v>
      </c>
      <c r="E117" s="107" t="s">
        <v>211</v>
      </c>
      <c r="F117" s="107"/>
      <c r="G117" s="107" t="s">
        <v>212</v>
      </c>
      <c r="H117" s="141" t="s">
        <v>10222</v>
      </c>
      <c r="I117" s="35">
        <v>0.06</v>
      </c>
      <c r="J117" s="126">
        <f t="shared" si="2"/>
        <v>6655.2</v>
      </c>
    </row>
    <row r="118" spans="1:10" ht="150">
      <c r="A118" s="39">
        <f t="shared" si="3"/>
        <v>114</v>
      </c>
      <c r="B118" s="49" t="s">
        <v>205</v>
      </c>
      <c r="C118" s="107" t="s">
        <v>11252</v>
      </c>
      <c r="D118" s="108" t="s">
        <v>10219</v>
      </c>
      <c r="E118" s="107" t="s">
        <v>211</v>
      </c>
      <c r="F118" s="107"/>
      <c r="G118" s="107" t="s">
        <v>212</v>
      </c>
      <c r="H118" s="141" t="s">
        <v>10222</v>
      </c>
      <c r="I118" s="35">
        <v>0.06</v>
      </c>
      <c r="J118" s="126">
        <f t="shared" si="2"/>
        <v>6655.2</v>
      </c>
    </row>
    <row r="119" spans="1:10" ht="90">
      <c r="A119" s="39">
        <f t="shared" si="3"/>
        <v>115</v>
      </c>
      <c r="B119" s="49" t="s">
        <v>205</v>
      </c>
      <c r="C119" s="107" t="s">
        <v>11253</v>
      </c>
      <c r="D119" s="108" t="s">
        <v>10221</v>
      </c>
      <c r="E119" s="107" t="s">
        <v>211</v>
      </c>
      <c r="F119" s="107"/>
      <c r="G119" s="107" t="s">
        <v>212</v>
      </c>
      <c r="H119" s="141" t="s">
        <v>10222</v>
      </c>
      <c r="I119" s="35">
        <v>0.06</v>
      </c>
      <c r="J119" s="126">
        <f t="shared" si="2"/>
        <v>6655.2</v>
      </c>
    </row>
    <row r="120" spans="1:10" ht="150">
      <c r="A120" s="39">
        <f t="shared" si="3"/>
        <v>116</v>
      </c>
      <c r="B120" s="49" t="s">
        <v>205</v>
      </c>
      <c r="C120" s="107" t="s">
        <v>11254</v>
      </c>
      <c r="D120" s="108" t="s">
        <v>10219</v>
      </c>
      <c r="E120" s="107" t="s">
        <v>211</v>
      </c>
      <c r="F120" s="107"/>
      <c r="G120" s="107" t="s">
        <v>212</v>
      </c>
      <c r="H120" s="141" t="s">
        <v>10224</v>
      </c>
      <c r="I120" s="35">
        <v>0.06</v>
      </c>
      <c r="J120" s="126">
        <f t="shared" si="2"/>
        <v>6918.4</v>
      </c>
    </row>
    <row r="121" spans="1:10" ht="90">
      <c r="A121" s="39">
        <f t="shared" si="3"/>
        <v>117</v>
      </c>
      <c r="B121" s="49" t="s">
        <v>205</v>
      </c>
      <c r="C121" s="107" t="s">
        <v>11255</v>
      </c>
      <c r="D121" s="108" t="s">
        <v>10217</v>
      </c>
      <c r="E121" s="107" t="s">
        <v>211</v>
      </c>
      <c r="F121" s="107"/>
      <c r="G121" s="107" t="s">
        <v>212</v>
      </c>
      <c r="H121" s="141" t="s">
        <v>10224</v>
      </c>
      <c r="I121" s="35">
        <v>0.06</v>
      </c>
      <c r="J121" s="126">
        <f t="shared" si="2"/>
        <v>6918.4</v>
      </c>
    </row>
    <row r="122" spans="1:10" ht="90">
      <c r="A122" s="39">
        <f t="shared" si="3"/>
        <v>118</v>
      </c>
      <c r="B122" s="49" t="s">
        <v>205</v>
      </c>
      <c r="C122" s="107" t="s">
        <v>11256</v>
      </c>
      <c r="D122" s="108" t="s">
        <v>10221</v>
      </c>
      <c r="E122" s="107" t="s">
        <v>211</v>
      </c>
      <c r="F122" s="107"/>
      <c r="G122" s="107" t="s">
        <v>212</v>
      </c>
      <c r="H122" s="141" t="s">
        <v>10224</v>
      </c>
      <c r="I122" s="35">
        <v>0.06</v>
      </c>
      <c r="J122" s="126">
        <f t="shared" si="2"/>
        <v>6918.4</v>
      </c>
    </row>
    <row r="123" spans="1:10" ht="135">
      <c r="A123" s="39">
        <f t="shared" si="3"/>
        <v>119</v>
      </c>
      <c r="B123" s="49" t="s">
        <v>205</v>
      </c>
      <c r="C123" s="107" t="s">
        <v>11257</v>
      </c>
      <c r="D123" s="108" t="s">
        <v>10225</v>
      </c>
      <c r="E123" s="107" t="s">
        <v>211</v>
      </c>
      <c r="F123" s="107"/>
      <c r="G123" s="107" t="s">
        <v>212</v>
      </c>
      <c r="H123" s="141" t="s">
        <v>10224</v>
      </c>
      <c r="I123" s="35">
        <v>0.06</v>
      </c>
      <c r="J123" s="126">
        <f t="shared" si="2"/>
        <v>6918.4</v>
      </c>
    </row>
    <row r="124" spans="1:10" ht="150">
      <c r="A124" s="39">
        <f t="shared" si="3"/>
        <v>120</v>
      </c>
      <c r="B124" s="49" t="s">
        <v>205</v>
      </c>
      <c r="C124" s="107" t="s">
        <v>11258</v>
      </c>
      <c r="D124" s="108" t="s">
        <v>10219</v>
      </c>
      <c r="E124" s="107" t="s">
        <v>211</v>
      </c>
      <c r="F124" s="107"/>
      <c r="G124" s="107" t="s">
        <v>212</v>
      </c>
      <c r="H124" s="141" t="s">
        <v>10226</v>
      </c>
      <c r="I124" s="35">
        <v>0.06</v>
      </c>
      <c r="J124" s="126">
        <f t="shared" si="2"/>
        <v>7181.5999999999995</v>
      </c>
    </row>
    <row r="125" spans="1:10" ht="120">
      <c r="A125" s="39">
        <f t="shared" si="3"/>
        <v>121</v>
      </c>
      <c r="B125" s="49" t="s">
        <v>205</v>
      </c>
      <c r="C125" s="107" t="s">
        <v>11259</v>
      </c>
      <c r="D125" s="108" t="s">
        <v>10220</v>
      </c>
      <c r="E125" s="107" t="s">
        <v>211</v>
      </c>
      <c r="F125" s="107"/>
      <c r="G125" s="107" t="s">
        <v>212</v>
      </c>
      <c r="H125" s="141" t="s">
        <v>10226</v>
      </c>
      <c r="I125" s="35">
        <v>0.06</v>
      </c>
      <c r="J125" s="126">
        <f t="shared" si="2"/>
        <v>7181.5999999999995</v>
      </c>
    </row>
    <row r="126" spans="1:10" ht="90">
      <c r="A126" s="39">
        <f t="shared" si="3"/>
        <v>122</v>
      </c>
      <c r="B126" s="49" t="s">
        <v>205</v>
      </c>
      <c r="C126" s="107" t="s">
        <v>11260</v>
      </c>
      <c r="D126" s="108" t="s">
        <v>10221</v>
      </c>
      <c r="E126" s="107" t="s">
        <v>211</v>
      </c>
      <c r="F126" s="107"/>
      <c r="G126" s="107" t="s">
        <v>212</v>
      </c>
      <c r="H126" s="141" t="s">
        <v>10226</v>
      </c>
      <c r="I126" s="35">
        <v>0.06</v>
      </c>
      <c r="J126" s="126">
        <f t="shared" si="2"/>
        <v>7181.5999999999995</v>
      </c>
    </row>
    <row r="127" spans="1:10" ht="90">
      <c r="A127" s="39">
        <f t="shared" si="3"/>
        <v>123</v>
      </c>
      <c r="B127" s="49" t="s">
        <v>205</v>
      </c>
      <c r="C127" s="107" t="s">
        <v>11261</v>
      </c>
      <c r="D127" s="108" t="s">
        <v>10217</v>
      </c>
      <c r="E127" s="107" t="s">
        <v>211</v>
      </c>
      <c r="F127" s="107"/>
      <c r="G127" s="107" t="s">
        <v>212</v>
      </c>
      <c r="H127" s="141" t="s">
        <v>10226</v>
      </c>
      <c r="I127" s="35">
        <v>0.06</v>
      </c>
      <c r="J127" s="126">
        <f t="shared" si="2"/>
        <v>7181.5999999999995</v>
      </c>
    </row>
    <row r="128" spans="1:10" ht="180">
      <c r="A128" s="39">
        <f t="shared" si="3"/>
        <v>124</v>
      </c>
      <c r="B128" s="49" t="s">
        <v>205</v>
      </c>
      <c r="C128" s="107" t="s">
        <v>11262</v>
      </c>
      <c r="D128" s="108" t="s">
        <v>10227</v>
      </c>
      <c r="E128" s="107" t="s">
        <v>211</v>
      </c>
      <c r="F128" s="107"/>
      <c r="G128" s="107" t="s">
        <v>212</v>
      </c>
      <c r="H128" s="141" t="s">
        <v>10228</v>
      </c>
      <c r="I128" s="35">
        <v>0.06</v>
      </c>
      <c r="J128" s="126">
        <f t="shared" si="2"/>
        <v>7708</v>
      </c>
    </row>
    <row r="129" spans="1:10" ht="90">
      <c r="A129" s="39">
        <f t="shared" si="3"/>
        <v>125</v>
      </c>
      <c r="B129" s="49" t="s">
        <v>205</v>
      </c>
      <c r="C129" s="107" t="s">
        <v>11263</v>
      </c>
      <c r="D129" s="108" t="s">
        <v>10217</v>
      </c>
      <c r="E129" s="107" t="s">
        <v>211</v>
      </c>
      <c r="F129" s="107"/>
      <c r="G129" s="107" t="s">
        <v>212</v>
      </c>
      <c r="H129" s="141" t="s">
        <v>10228</v>
      </c>
      <c r="I129" s="35">
        <v>0.06</v>
      </c>
      <c r="J129" s="126">
        <f t="shared" ref="J129:J192" si="4">H129*(1-I129)</f>
        <v>7708</v>
      </c>
    </row>
    <row r="130" spans="1:10" ht="180">
      <c r="A130" s="39">
        <f t="shared" si="3"/>
        <v>126</v>
      </c>
      <c r="B130" s="49" t="s">
        <v>205</v>
      </c>
      <c r="C130" s="107" t="s">
        <v>11264</v>
      </c>
      <c r="D130" s="108" t="s">
        <v>10227</v>
      </c>
      <c r="E130" s="107" t="s">
        <v>211</v>
      </c>
      <c r="F130" s="107"/>
      <c r="G130" s="107" t="s">
        <v>212</v>
      </c>
      <c r="H130" s="141" t="s">
        <v>10228</v>
      </c>
      <c r="I130" s="35">
        <v>0.06</v>
      </c>
      <c r="J130" s="126">
        <f t="shared" si="4"/>
        <v>7708</v>
      </c>
    </row>
    <row r="131" spans="1:10" ht="90">
      <c r="A131" s="39">
        <f t="shared" si="3"/>
        <v>127</v>
      </c>
      <c r="B131" s="49" t="s">
        <v>205</v>
      </c>
      <c r="C131" s="107" t="s">
        <v>11265</v>
      </c>
      <c r="D131" s="108" t="s">
        <v>10221</v>
      </c>
      <c r="E131" s="107" t="s">
        <v>211</v>
      </c>
      <c r="F131" s="107"/>
      <c r="G131" s="107" t="s">
        <v>212</v>
      </c>
      <c r="H131" s="141" t="s">
        <v>10228</v>
      </c>
      <c r="I131" s="35">
        <v>0.06</v>
      </c>
      <c r="J131" s="126">
        <f t="shared" si="4"/>
        <v>7708</v>
      </c>
    </row>
    <row r="132" spans="1:10" ht="90">
      <c r="A132" s="39">
        <f t="shared" si="3"/>
        <v>128</v>
      </c>
      <c r="B132" s="49" t="s">
        <v>205</v>
      </c>
      <c r="C132" s="107" t="s">
        <v>11266</v>
      </c>
      <c r="D132" s="108" t="s">
        <v>10229</v>
      </c>
      <c r="E132" s="107" t="s">
        <v>211</v>
      </c>
      <c r="F132" s="107"/>
      <c r="G132" s="107" t="s">
        <v>212</v>
      </c>
      <c r="H132" s="141" t="s">
        <v>10230</v>
      </c>
      <c r="I132" s="35">
        <v>0.06</v>
      </c>
      <c r="J132" s="126">
        <f t="shared" si="4"/>
        <v>8234.4</v>
      </c>
    </row>
    <row r="133" spans="1:10" ht="90">
      <c r="A133" s="39">
        <f t="shared" si="3"/>
        <v>129</v>
      </c>
      <c r="B133" s="49" t="s">
        <v>205</v>
      </c>
      <c r="C133" s="107" t="s">
        <v>11267</v>
      </c>
      <c r="D133" s="108" t="s">
        <v>10217</v>
      </c>
      <c r="E133" s="107" t="s">
        <v>211</v>
      </c>
      <c r="F133" s="107"/>
      <c r="G133" s="107" t="s">
        <v>212</v>
      </c>
      <c r="H133" s="141" t="s">
        <v>10230</v>
      </c>
      <c r="I133" s="35">
        <v>0.06</v>
      </c>
      <c r="J133" s="126">
        <f t="shared" si="4"/>
        <v>8234.4</v>
      </c>
    </row>
    <row r="134" spans="1:10" ht="150">
      <c r="A134" s="39">
        <f t="shared" si="3"/>
        <v>130</v>
      </c>
      <c r="B134" s="49" t="s">
        <v>205</v>
      </c>
      <c r="C134" s="107" t="s">
        <v>11268</v>
      </c>
      <c r="D134" s="108" t="s">
        <v>10219</v>
      </c>
      <c r="E134" s="107" t="s">
        <v>211</v>
      </c>
      <c r="F134" s="107"/>
      <c r="G134" s="107" t="s">
        <v>212</v>
      </c>
      <c r="H134" s="141" t="s">
        <v>10230</v>
      </c>
      <c r="I134" s="35">
        <v>0.06</v>
      </c>
      <c r="J134" s="126">
        <f t="shared" si="4"/>
        <v>8234.4</v>
      </c>
    </row>
    <row r="135" spans="1:10" ht="90">
      <c r="A135" s="39">
        <f t="shared" ref="A135:A198" si="5">A134+1</f>
        <v>131</v>
      </c>
      <c r="B135" s="49" t="s">
        <v>205</v>
      </c>
      <c r="C135" s="107" t="s">
        <v>11269</v>
      </c>
      <c r="D135" s="108" t="s">
        <v>10221</v>
      </c>
      <c r="E135" s="107" t="s">
        <v>211</v>
      </c>
      <c r="F135" s="107"/>
      <c r="G135" s="107" t="s">
        <v>212</v>
      </c>
      <c r="H135" s="141" t="s">
        <v>10230</v>
      </c>
      <c r="I135" s="35">
        <v>0.06</v>
      </c>
      <c r="J135" s="126">
        <f t="shared" si="4"/>
        <v>8234.4</v>
      </c>
    </row>
    <row r="136" spans="1:10" ht="150">
      <c r="A136" s="39">
        <f t="shared" si="5"/>
        <v>132</v>
      </c>
      <c r="B136" s="49" t="s">
        <v>205</v>
      </c>
      <c r="C136" s="107" t="s">
        <v>11270</v>
      </c>
      <c r="D136" s="108" t="s">
        <v>10219</v>
      </c>
      <c r="E136" s="107" t="s">
        <v>211</v>
      </c>
      <c r="F136" s="107"/>
      <c r="G136" s="107" t="s">
        <v>212</v>
      </c>
      <c r="H136" s="141" t="s">
        <v>10231</v>
      </c>
      <c r="I136" s="35">
        <v>0.06</v>
      </c>
      <c r="J136" s="126">
        <f t="shared" si="4"/>
        <v>8760.7999999999993</v>
      </c>
    </row>
    <row r="137" spans="1:10" ht="90">
      <c r="A137" s="39">
        <f t="shared" si="5"/>
        <v>133</v>
      </c>
      <c r="B137" s="49" t="s">
        <v>205</v>
      </c>
      <c r="C137" s="107" t="s">
        <v>11271</v>
      </c>
      <c r="D137" s="108" t="s">
        <v>10221</v>
      </c>
      <c r="E137" s="107" t="s">
        <v>211</v>
      </c>
      <c r="F137" s="107"/>
      <c r="G137" s="107" t="s">
        <v>212</v>
      </c>
      <c r="H137" s="141" t="s">
        <v>10231</v>
      </c>
      <c r="I137" s="35">
        <v>0.06</v>
      </c>
      <c r="J137" s="126">
        <f t="shared" si="4"/>
        <v>8760.7999999999993</v>
      </c>
    </row>
    <row r="138" spans="1:10" ht="90">
      <c r="A138" s="39">
        <f t="shared" si="5"/>
        <v>134</v>
      </c>
      <c r="B138" s="49" t="s">
        <v>205</v>
      </c>
      <c r="C138" s="107" t="s">
        <v>11272</v>
      </c>
      <c r="D138" s="108" t="s">
        <v>10217</v>
      </c>
      <c r="E138" s="107" t="s">
        <v>211</v>
      </c>
      <c r="F138" s="107"/>
      <c r="G138" s="107" t="s">
        <v>212</v>
      </c>
      <c r="H138" s="141" t="s">
        <v>10231</v>
      </c>
      <c r="I138" s="35">
        <v>0.06</v>
      </c>
      <c r="J138" s="126">
        <f t="shared" si="4"/>
        <v>8760.7999999999993</v>
      </c>
    </row>
    <row r="139" spans="1:10" ht="135">
      <c r="A139" s="39">
        <f t="shared" si="5"/>
        <v>135</v>
      </c>
      <c r="B139" s="49" t="s">
        <v>205</v>
      </c>
      <c r="C139" s="107" t="s">
        <v>11273</v>
      </c>
      <c r="D139" s="108" t="s">
        <v>10225</v>
      </c>
      <c r="E139" s="107" t="s">
        <v>211</v>
      </c>
      <c r="F139" s="107"/>
      <c r="G139" s="107" t="s">
        <v>212</v>
      </c>
      <c r="H139" s="141" t="s">
        <v>10231</v>
      </c>
      <c r="I139" s="35">
        <v>0.06</v>
      </c>
      <c r="J139" s="126">
        <f t="shared" si="4"/>
        <v>8760.7999999999993</v>
      </c>
    </row>
    <row r="140" spans="1:10" ht="60">
      <c r="A140" s="39">
        <f t="shared" si="5"/>
        <v>136</v>
      </c>
      <c r="B140" s="49" t="s">
        <v>205</v>
      </c>
      <c r="C140" s="107" t="s">
        <v>11274</v>
      </c>
      <c r="D140" s="108" t="s">
        <v>10232</v>
      </c>
      <c r="E140" s="107" t="s">
        <v>211</v>
      </c>
      <c r="F140" s="107"/>
      <c r="G140" s="107" t="s">
        <v>212</v>
      </c>
      <c r="H140" s="141" t="s">
        <v>10233</v>
      </c>
      <c r="I140" s="35">
        <v>0.06</v>
      </c>
      <c r="J140" s="126">
        <f t="shared" si="4"/>
        <v>3243</v>
      </c>
    </row>
    <row r="141" spans="1:10" ht="60">
      <c r="A141" s="39">
        <f t="shared" si="5"/>
        <v>137</v>
      </c>
      <c r="B141" s="49" t="s">
        <v>205</v>
      </c>
      <c r="C141" s="107" t="s">
        <v>11275</v>
      </c>
      <c r="D141" s="108" t="s">
        <v>10234</v>
      </c>
      <c r="E141" s="107" t="s">
        <v>211</v>
      </c>
      <c r="F141" s="107"/>
      <c r="G141" s="107" t="s">
        <v>212</v>
      </c>
      <c r="H141" s="141" t="s">
        <v>10233</v>
      </c>
      <c r="I141" s="35">
        <v>0.06</v>
      </c>
      <c r="J141" s="126">
        <f t="shared" si="4"/>
        <v>3243</v>
      </c>
    </row>
    <row r="142" spans="1:10" ht="60">
      <c r="A142" s="39">
        <f t="shared" si="5"/>
        <v>138</v>
      </c>
      <c r="B142" s="49" t="s">
        <v>205</v>
      </c>
      <c r="C142" s="107" t="s">
        <v>11276</v>
      </c>
      <c r="D142" s="108" t="s">
        <v>10235</v>
      </c>
      <c r="E142" s="107" t="s">
        <v>211</v>
      </c>
      <c r="F142" s="107"/>
      <c r="G142" s="107" t="s">
        <v>212</v>
      </c>
      <c r="H142" s="141" t="s">
        <v>10233</v>
      </c>
      <c r="I142" s="35">
        <v>0.06</v>
      </c>
      <c r="J142" s="126">
        <f t="shared" si="4"/>
        <v>3243</v>
      </c>
    </row>
    <row r="143" spans="1:10" ht="60">
      <c r="A143" s="39">
        <f t="shared" si="5"/>
        <v>139</v>
      </c>
      <c r="B143" s="49" t="s">
        <v>205</v>
      </c>
      <c r="C143" s="107" t="s">
        <v>11277</v>
      </c>
      <c r="D143" s="108" t="s">
        <v>10232</v>
      </c>
      <c r="E143" s="107" t="s">
        <v>211</v>
      </c>
      <c r="F143" s="107"/>
      <c r="G143" s="107" t="s">
        <v>212</v>
      </c>
      <c r="H143" s="141" t="s">
        <v>10233</v>
      </c>
      <c r="I143" s="35">
        <v>0.06</v>
      </c>
      <c r="J143" s="126">
        <f t="shared" si="4"/>
        <v>3243</v>
      </c>
    </row>
    <row r="144" spans="1:10" ht="60">
      <c r="A144" s="39">
        <f t="shared" si="5"/>
        <v>140</v>
      </c>
      <c r="B144" s="49" t="s">
        <v>205</v>
      </c>
      <c r="C144" s="107" t="s">
        <v>11278</v>
      </c>
      <c r="D144" s="108" t="s">
        <v>10234</v>
      </c>
      <c r="E144" s="107" t="s">
        <v>211</v>
      </c>
      <c r="F144" s="107"/>
      <c r="G144" s="107" t="s">
        <v>212</v>
      </c>
      <c r="H144" s="141" t="s">
        <v>10236</v>
      </c>
      <c r="I144" s="35">
        <v>0.06</v>
      </c>
      <c r="J144" s="126">
        <f t="shared" si="4"/>
        <v>3506.2</v>
      </c>
    </row>
    <row r="145" spans="1:10" ht="60">
      <c r="A145" s="39">
        <f t="shared" si="5"/>
        <v>141</v>
      </c>
      <c r="B145" s="49" t="s">
        <v>205</v>
      </c>
      <c r="C145" s="107" t="s">
        <v>11279</v>
      </c>
      <c r="D145" s="108" t="s">
        <v>10235</v>
      </c>
      <c r="E145" s="107" t="s">
        <v>211</v>
      </c>
      <c r="F145" s="107"/>
      <c r="G145" s="107" t="s">
        <v>212</v>
      </c>
      <c r="H145" s="141" t="s">
        <v>10236</v>
      </c>
      <c r="I145" s="35">
        <v>0.06</v>
      </c>
      <c r="J145" s="126">
        <f t="shared" si="4"/>
        <v>3506.2</v>
      </c>
    </row>
    <row r="146" spans="1:10" ht="120">
      <c r="A146" s="39">
        <f t="shared" si="5"/>
        <v>142</v>
      </c>
      <c r="B146" s="49" t="s">
        <v>205</v>
      </c>
      <c r="C146" s="107" t="s">
        <v>11280</v>
      </c>
      <c r="D146" s="108" t="s">
        <v>10237</v>
      </c>
      <c r="E146" s="107" t="s">
        <v>211</v>
      </c>
      <c r="F146" s="107"/>
      <c r="G146" s="107" t="s">
        <v>212</v>
      </c>
      <c r="H146" s="141" t="s">
        <v>10236</v>
      </c>
      <c r="I146" s="35">
        <v>0.06</v>
      </c>
      <c r="J146" s="126">
        <f t="shared" si="4"/>
        <v>3506.2</v>
      </c>
    </row>
    <row r="147" spans="1:10" ht="105">
      <c r="A147" s="39">
        <f t="shared" si="5"/>
        <v>143</v>
      </c>
      <c r="B147" s="49" t="s">
        <v>205</v>
      </c>
      <c r="C147" s="107" t="s">
        <v>11281</v>
      </c>
      <c r="D147" s="108" t="s">
        <v>10238</v>
      </c>
      <c r="E147" s="107" t="s">
        <v>211</v>
      </c>
      <c r="F147" s="107"/>
      <c r="G147" s="107" t="s">
        <v>212</v>
      </c>
      <c r="H147" s="141" t="s">
        <v>10236</v>
      </c>
      <c r="I147" s="35">
        <v>0.06</v>
      </c>
      <c r="J147" s="126">
        <f t="shared" si="4"/>
        <v>3506.2</v>
      </c>
    </row>
    <row r="148" spans="1:10" ht="60">
      <c r="A148" s="39">
        <f t="shared" si="5"/>
        <v>144</v>
      </c>
      <c r="B148" s="49" t="s">
        <v>205</v>
      </c>
      <c r="C148" s="107" t="s">
        <v>11282</v>
      </c>
      <c r="D148" s="108" t="s">
        <v>10235</v>
      </c>
      <c r="E148" s="107" t="s">
        <v>211</v>
      </c>
      <c r="F148" s="107"/>
      <c r="G148" s="107" t="s">
        <v>212</v>
      </c>
      <c r="H148" s="141" t="s">
        <v>10239</v>
      </c>
      <c r="I148" s="35">
        <v>0.06</v>
      </c>
      <c r="J148" s="126">
        <f t="shared" si="4"/>
        <v>3769.3999999999996</v>
      </c>
    </row>
    <row r="149" spans="1:10" ht="60">
      <c r="A149" s="39">
        <f t="shared" si="5"/>
        <v>145</v>
      </c>
      <c r="B149" s="49" t="s">
        <v>205</v>
      </c>
      <c r="C149" s="107" t="s">
        <v>11283</v>
      </c>
      <c r="D149" s="108" t="s">
        <v>10234</v>
      </c>
      <c r="E149" s="107" t="s">
        <v>211</v>
      </c>
      <c r="F149" s="107"/>
      <c r="G149" s="107" t="s">
        <v>212</v>
      </c>
      <c r="H149" s="141" t="s">
        <v>10239</v>
      </c>
      <c r="I149" s="35">
        <v>0.06</v>
      </c>
      <c r="J149" s="126">
        <f t="shared" si="4"/>
        <v>3769.3999999999996</v>
      </c>
    </row>
    <row r="150" spans="1:10" ht="165">
      <c r="A150" s="39">
        <f t="shared" si="5"/>
        <v>146</v>
      </c>
      <c r="B150" s="49" t="s">
        <v>205</v>
      </c>
      <c r="C150" s="107" t="s">
        <v>11284</v>
      </c>
      <c r="D150" s="108" t="s">
        <v>10240</v>
      </c>
      <c r="E150" s="107" t="s">
        <v>211</v>
      </c>
      <c r="F150" s="107"/>
      <c r="G150" s="107" t="s">
        <v>212</v>
      </c>
      <c r="H150" s="141" t="s">
        <v>10239</v>
      </c>
      <c r="I150" s="35">
        <v>0.06</v>
      </c>
      <c r="J150" s="126">
        <f t="shared" si="4"/>
        <v>3769.3999999999996</v>
      </c>
    </row>
    <row r="151" spans="1:10" ht="135">
      <c r="A151" s="39">
        <f t="shared" si="5"/>
        <v>147</v>
      </c>
      <c r="B151" s="49" t="s">
        <v>205</v>
      </c>
      <c r="C151" s="107" t="s">
        <v>11285</v>
      </c>
      <c r="D151" s="108" t="s">
        <v>10241</v>
      </c>
      <c r="E151" s="107" t="s">
        <v>211</v>
      </c>
      <c r="F151" s="107"/>
      <c r="G151" s="107" t="s">
        <v>212</v>
      </c>
      <c r="H151" s="141" t="s">
        <v>10239</v>
      </c>
      <c r="I151" s="35">
        <v>0.06</v>
      </c>
      <c r="J151" s="126">
        <f t="shared" si="4"/>
        <v>3769.3999999999996</v>
      </c>
    </row>
    <row r="152" spans="1:10" ht="60">
      <c r="A152" s="39">
        <f t="shared" si="5"/>
        <v>148</v>
      </c>
      <c r="B152" s="49" t="s">
        <v>205</v>
      </c>
      <c r="C152" s="107" t="s">
        <v>11286</v>
      </c>
      <c r="D152" s="108" t="s">
        <v>10234</v>
      </c>
      <c r="E152" s="107" t="s">
        <v>211</v>
      </c>
      <c r="F152" s="107"/>
      <c r="G152" s="107" t="s">
        <v>212</v>
      </c>
      <c r="H152" s="141" t="s">
        <v>10242</v>
      </c>
      <c r="I152" s="35">
        <v>0.06</v>
      </c>
      <c r="J152" s="126">
        <f t="shared" si="4"/>
        <v>4032.6</v>
      </c>
    </row>
    <row r="153" spans="1:10" ht="135">
      <c r="A153" s="39">
        <f t="shared" si="5"/>
        <v>149</v>
      </c>
      <c r="B153" s="49" t="s">
        <v>205</v>
      </c>
      <c r="C153" s="107" t="s">
        <v>11287</v>
      </c>
      <c r="D153" s="108" t="s">
        <v>10241</v>
      </c>
      <c r="E153" s="107" t="s">
        <v>211</v>
      </c>
      <c r="F153" s="107"/>
      <c r="G153" s="107" t="s">
        <v>212</v>
      </c>
      <c r="H153" s="141" t="s">
        <v>10242</v>
      </c>
      <c r="I153" s="35">
        <v>0.06</v>
      </c>
      <c r="J153" s="126">
        <f t="shared" si="4"/>
        <v>4032.6</v>
      </c>
    </row>
    <row r="154" spans="1:10" ht="60">
      <c r="A154" s="39">
        <f t="shared" si="5"/>
        <v>150</v>
      </c>
      <c r="B154" s="49" t="s">
        <v>205</v>
      </c>
      <c r="C154" s="107" t="s">
        <v>11288</v>
      </c>
      <c r="D154" s="108" t="s">
        <v>10235</v>
      </c>
      <c r="E154" s="107" t="s">
        <v>211</v>
      </c>
      <c r="F154" s="107"/>
      <c r="G154" s="107" t="s">
        <v>212</v>
      </c>
      <c r="H154" s="141" t="s">
        <v>10242</v>
      </c>
      <c r="I154" s="35">
        <v>0.06</v>
      </c>
      <c r="J154" s="126">
        <f t="shared" si="4"/>
        <v>4032.6</v>
      </c>
    </row>
    <row r="155" spans="1:10" ht="135">
      <c r="A155" s="39">
        <f t="shared" si="5"/>
        <v>151</v>
      </c>
      <c r="B155" s="49" t="s">
        <v>205</v>
      </c>
      <c r="C155" s="107" t="s">
        <v>11289</v>
      </c>
      <c r="D155" s="108" t="s">
        <v>10241</v>
      </c>
      <c r="E155" s="107" t="s">
        <v>211</v>
      </c>
      <c r="F155" s="107"/>
      <c r="G155" s="107" t="s">
        <v>212</v>
      </c>
      <c r="H155" s="141" t="s">
        <v>10242</v>
      </c>
      <c r="I155" s="35">
        <v>0.06</v>
      </c>
      <c r="J155" s="126">
        <f t="shared" si="4"/>
        <v>4032.6</v>
      </c>
    </row>
    <row r="156" spans="1:10" ht="60">
      <c r="A156" s="39">
        <f t="shared" si="5"/>
        <v>152</v>
      </c>
      <c r="B156" s="49" t="s">
        <v>205</v>
      </c>
      <c r="C156" s="107" t="s">
        <v>11290</v>
      </c>
      <c r="D156" s="108" t="s">
        <v>10234</v>
      </c>
      <c r="E156" s="107" t="s">
        <v>211</v>
      </c>
      <c r="F156" s="107"/>
      <c r="G156" s="107" t="s">
        <v>212</v>
      </c>
      <c r="H156" s="141" t="s">
        <v>10243</v>
      </c>
      <c r="I156" s="35">
        <v>0.06</v>
      </c>
      <c r="J156" s="126">
        <f t="shared" si="4"/>
        <v>4559</v>
      </c>
    </row>
    <row r="157" spans="1:10" ht="135">
      <c r="A157" s="39">
        <f t="shared" si="5"/>
        <v>153</v>
      </c>
      <c r="B157" s="49" t="s">
        <v>205</v>
      </c>
      <c r="C157" s="107" t="s">
        <v>11291</v>
      </c>
      <c r="D157" s="108" t="s">
        <v>10241</v>
      </c>
      <c r="E157" s="107" t="s">
        <v>211</v>
      </c>
      <c r="F157" s="107"/>
      <c r="G157" s="107" t="s">
        <v>212</v>
      </c>
      <c r="H157" s="141" t="s">
        <v>10243</v>
      </c>
      <c r="I157" s="35">
        <v>0.06</v>
      </c>
      <c r="J157" s="126">
        <f t="shared" si="4"/>
        <v>4559</v>
      </c>
    </row>
    <row r="158" spans="1:10" ht="165">
      <c r="A158" s="39">
        <f t="shared" si="5"/>
        <v>154</v>
      </c>
      <c r="B158" s="49" t="s">
        <v>205</v>
      </c>
      <c r="C158" s="107" t="s">
        <v>11292</v>
      </c>
      <c r="D158" s="108" t="s">
        <v>10240</v>
      </c>
      <c r="E158" s="107" t="s">
        <v>211</v>
      </c>
      <c r="F158" s="107"/>
      <c r="G158" s="107" t="s">
        <v>212</v>
      </c>
      <c r="H158" s="141" t="s">
        <v>10243</v>
      </c>
      <c r="I158" s="35">
        <v>0.06</v>
      </c>
      <c r="J158" s="126">
        <f t="shared" si="4"/>
        <v>4559</v>
      </c>
    </row>
    <row r="159" spans="1:10" ht="60">
      <c r="A159" s="39">
        <f t="shared" si="5"/>
        <v>155</v>
      </c>
      <c r="B159" s="49" t="s">
        <v>205</v>
      </c>
      <c r="C159" s="107" t="s">
        <v>11293</v>
      </c>
      <c r="D159" s="108" t="s">
        <v>10235</v>
      </c>
      <c r="E159" s="107" t="s">
        <v>211</v>
      </c>
      <c r="F159" s="107"/>
      <c r="G159" s="107" t="s">
        <v>212</v>
      </c>
      <c r="H159" s="141" t="s">
        <v>10243</v>
      </c>
      <c r="I159" s="35">
        <v>0.06</v>
      </c>
      <c r="J159" s="126">
        <f t="shared" si="4"/>
        <v>4559</v>
      </c>
    </row>
    <row r="160" spans="1:10" ht="60">
      <c r="A160" s="39">
        <f t="shared" si="5"/>
        <v>156</v>
      </c>
      <c r="B160" s="49" t="s">
        <v>205</v>
      </c>
      <c r="C160" s="107" t="s">
        <v>11294</v>
      </c>
      <c r="D160" s="108" t="s">
        <v>10234</v>
      </c>
      <c r="E160" s="107" t="s">
        <v>211</v>
      </c>
      <c r="F160" s="107"/>
      <c r="G160" s="107" t="s">
        <v>212</v>
      </c>
      <c r="H160" s="141" t="s">
        <v>10244</v>
      </c>
      <c r="I160" s="35">
        <v>0.06</v>
      </c>
      <c r="J160" s="126">
        <f t="shared" si="4"/>
        <v>5348.5999999999995</v>
      </c>
    </row>
    <row r="161" spans="1:10" ht="60">
      <c r="A161" s="39">
        <f t="shared" si="5"/>
        <v>157</v>
      </c>
      <c r="B161" s="49" t="s">
        <v>205</v>
      </c>
      <c r="C161" s="107" t="s">
        <v>11295</v>
      </c>
      <c r="D161" s="108" t="s">
        <v>10235</v>
      </c>
      <c r="E161" s="107" t="s">
        <v>211</v>
      </c>
      <c r="F161" s="107"/>
      <c r="G161" s="107" t="s">
        <v>212</v>
      </c>
      <c r="H161" s="141" t="s">
        <v>10244</v>
      </c>
      <c r="I161" s="35">
        <v>0.06</v>
      </c>
      <c r="J161" s="126">
        <f t="shared" si="4"/>
        <v>5348.5999999999995</v>
      </c>
    </row>
    <row r="162" spans="1:10" ht="135">
      <c r="A162" s="39">
        <f t="shared" si="5"/>
        <v>158</v>
      </c>
      <c r="B162" s="49" t="s">
        <v>205</v>
      </c>
      <c r="C162" s="107" t="s">
        <v>11296</v>
      </c>
      <c r="D162" s="108" t="s">
        <v>10241</v>
      </c>
      <c r="E162" s="107" t="s">
        <v>211</v>
      </c>
      <c r="F162" s="107"/>
      <c r="G162" s="107" t="s">
        <v>212</v>
      </c>
      <c r="H162" s="141" t="s">
        <v>10244</v>
      </c>
      <c r="I162" s="35">
        <v>0.06</v>
      </c>
      <c r="J162" s="126">
        <f t="shared" si="4"/>
        <v>5348.5999999999995</v>
      </c>
    </row>
    <row r="163" spans="1:10" ht="150">
      <c r="A163" s="39">
        <f t="shared" si="5"/>
        <v>159</v>
      </c>
      <c r="B163" s="49" t="s">
        <v>205</v>
      </c>
      <c r="C163" s="107" t="s">
        <v>11297</v>
      </c>
      <c r="D163" s="108" t="s">
        <v>10245</v>
      </c>
      <c r="E163" s="107" t="s">
        <v>211</v>
      </c>
      <c r="F163" s="107"/>
      <c r="G163" s="107" t="s">
        <v>212</v>
      </c>
      <c r="H163" s="141" t="s">
        <v>10244</v>
      </c>
      <c r="I163" s="35">
        <v>0.06</v>
      </c>
      <c r="J163" s="126">
        <f t="shared" si="4"/>
        <v>5348.5999999999995</v>
      </c>
    </row>
    <row r="164" spans="1:10" ht="60">
      <c r="A164" s="39">
        <f t="shared" si="5"/>
        <v>160</v>
      </c>
      <c r="B164" s="49" t="s">
        <v>205</v>
      </c>
      <c r="C164" s="107" t="s">
        <v>11298</v>
      </c>
      <c r="D164" s="108" t="s">
        <v>10234</v>
      </c>
      <c r="E164" s="107" t="s">
        <v>211</v>
      </c>
      <c r="F164" s="107"/>
      <c r="G164" s="107" t="s">
        <v>212</v>
      </c>
      <c r="H164" s="141" t="s">
        <v>10246</v>
      </c>
      <c r="I164" s="35">
        <v>0.06</v>
      </c>
      <c r="J164" s="126">
        <f t="shared" si="4"/>
        <v>6138.2</v>
      </c>
    </row>
    <row r="165" spans="1:10" ht="165">
      <c r="A165" s="39">
        <f t="shared" si="5"/>
        <v>161</v>
      </c>
      <c r="B165" s="49" t="s">
        <v>205</v>
      </c>
      <c r="C165" s="107" t="s">
        <v>11299</v>
      </c>
      <c r="D165" s="108" t="s">
        <v>10240</v>
      </c>
      <c r="E165" s="107" t="s">
        <v>211</v>
      </c>
      <c r="F165" s="107"/>
      <c r="G165" s="107" t="s">
        <v>212</v>
      </c>
      <c r="H165" s="141" t="s">
        <v>10246</v>
      </c>
      <c r="I165" s="35">
        <v>0.06</v>
      </c>
      <c r="J165" s="126">
        <f t="shared" si="4"/>
        <v>6138.2</v>
      </c>
    </row>
    <row r="166" spans="1:10" ht="60">
      <c r="A166" s="39">
        <f t="shared" si="5"/>
        <v>162</v>
      </c>
      <c r="B166" s="49" t="s">
        <v>205</v>
      </c>
      <c r="C166" s="107" t="s">
        <v>11300</v>
      </c>
      <c r="D166" s="108" t="s">
        <v>10235</v>
      </c>
      <c r="E166" s="107" t="s">
        <v>211</v>
      </c>
      <c r="F166" s="107"/>
      <c r="G166" s="107" t="s">
        <v>212</v>
      </c>
      <c r="H166" s="141" t="s">
        <v>10246</v>
      </c>
      <c r="I166" s="35">
        <v>0.06</v>
      </c>
      <c r="J166" s="126">
        <f t="shared" si="4"/>
        <v>6138.2</v>
      </c>
    </row>
    <row r="167" spans="1:10" ht="150">
      <c r="A167" s="39">
        <f t="shared" si="5"/>
        <v>163</v>
      </c>
      <c r="B167" s="49" t="s">
        <v>205</v>
      </c>
      <c r="C167" s="107" t="s">
        <v>11301</v>
      </c>
      <c r="D167" s="108" t="s">
        <v>10245</v>
      </c>
      <c r="E167" s="107" t="s">
        <v>211</v>
      </c>
      <c r="F167" s="107"/>
      <c r="G167" s="107" t="s">
        <v>212</v>
      </c>
      <c r="H167" s="141" t="s">
        <v>10246</v>
      </c>
      <c r="I167" s="35">
        <v>0.06</v>
      </c>
      <c r="J167" s="126">
        <f t="shared" si="4"/>
        <v>6138.2</v>
      </c>
    </row>
    <row r="168" spans="1:10" ht="135">
      <c r="A168" s="39">
        <f t="shared" si="5"/>
        <v>164</v>
      </c>
      <c r="B168" s="49" t="s">
        <v>205</v>
      </c>
      <c r="C168" s="107" t="s">
        <v>11302</v>
      </c>
      <c r="D168" s="108" t="s">
        <v>10241</v>
      </c>
      <c r="E168" s="107" t="s">
        <v>211</v>
      </c>
      <c r="F168" s="107"/>
      <c r="G168" s="107" t="s">
        <v>212</v>
      </c>
      <c r="H168" s="141" t="s">
        <v>10247</v>
      </c>
      <c r="I168" s="35">
        <v>0.06</v>
      </c>
      <c r="J168" s="126">
        <f t="shared" si="4"/>
        <v>6927.7999999999993</v>
      </c>
    </row>
    <row r="169" spans="1:10" ht="60">
      <c r="A169" s="39">
        <f t="shared" si="5"/>
        <v>165</v>
      </c>
      <c r="B169" s="49" t="s">
        <v>205</v>
      </c>
      <c r="C169" s="107" t="s">
        <v>11303</v>
      </c>
      <c r="D169" s="108" t="s">
        <v>10235</v>
      </c>
      <c r="E169" s="107" t="s">
        <v>211</v>
      </c>
      <c r="F169" s="107"/>
      <c r="G169" s="107" t="s">
        <v>212</v>
      </c>
      <c r="H169" s="141" t="s">
        <v>10247</v>
      </c>
      <c r="I169" s="35">
        <v>0.06</v>
      </c>
      <c r="J169" s="126">
        <f t="shared" si="4"/>
        <v>6927.7999999999993</v>
      </c>
    </row>
    <row r="170" spans="1:10" ht="120">
      <c r="A170" s="39">
        <f t="shared" si="5"/>
        <v>166</v>
      </c>
      <c r="B170" s="49" t="s">
        <v>205</v>
      </c>
      <c r="C170" s="107" t="s">
        <v>11304</v>
      </c>
      <c r="D170" s="108" t="s">
        <v>10237</v>
      </c>
      <c r="E170" s="107" t="s">
        <v>211</v>
      </c>
      <c r="F170" s="107"/>
      <c r="G170" s="107" t="s">
        <v>212</v>
      </c>
      <c r="H170" s="141" t="s">
        <v>10247</v>
      </c>
      <c r="I170" s="35">
        <v>0.06</v>
      </c>
      <c r="J170" s="126">
        <f t="shared" si="4"/>
        <v>6927.7999999999993</v>
      </c>
    </row>
    <row r="171" spans="1:10" ht="60">
      <c r="A171" s="39">
        <f t="shared" si="5"/>
        <v>167</v>
      </c>
      <c r="B171" s="49" t="s">
        <v>205</v>
      </c>
      <c r="C171" s="107" t="s">
        <v>11305</v>
      </c>
      <c r="D171" s="108" t="s">
        <v>10234</v>
      </c>
      <c r="E171" s="107" t="s">
        <v>211</v>
      </c>
      <c r="F171" s="107"/>
      <c r="G171" s="107" t="s">
        <v>212</v>
      </c>
      <c r="H171" s="141" t="s">
        <v>10247</v>
      </c>
      <c r="I171" s="35">
        <v>0.06</v>
      </c>
      <c r="J171" s="126">
        <f t="shared" si="4"/>
        <v>6927.7999999999993</v>
      </c>
    </row>
    <row r="172" spans="1:10" ht="75">
      <c r="A172" s="39">
        <f t="shared" si="5"/>
        <v>168</v>
      </c>
      <c r="B172" s="49" t="s">
        <v>205</v>
      </c>
      <c r="C172" s="107" t="s">
        <v>11306</v>
      </c>
      <c r="D172" s="108" t="s">
        <v>10248</v>
      </c>
      <c r="E172" s="107" t="s">
        <v>211</v>
      </c>
      <c r="F172" s="107"/>
      <c r="G172" s="107" t="s">
        <v>212</v>
      </c>
      <c r="H172" s="141" t="s">
        <v>10249</v>
      </c>
      <c r="I172" s="35">
        <v>0.06</v>
      </c>
      <c r="J172" s="126">
        <f t="shared" si="4"/>
        <v>5969</v>
      </c>
    </row>
    <row r="173" spans="1:10" ht="75">
      <c r="A173" s="39">
        <f t="shared" si="5"/>
        <v>169</v>
      </c>
      <c r="B173" s="49" t="s">
        <v>205</v>
      </c>
      <c r="C173" s="107" t="s">
        <v>11307</v>
      </c>
      <c r="D173" s="108" t="s">
        <v>10250</v>
      </c>
      <c r="E173" s="107" t="s">
        <v>211</v>
      </c>
      <c r="F173" s="107"/>
      <c r="G173" s="107" t="s">
        <v>212</v>
      </c>
      <c r="H173" s="141" t="s">
        <v>10249</v>
      </c>
      <c r="I173" s="35">
        <v>0.06</v>
      </c>
      <c r="J173" s="126">
        <f t="shared" si="4"/>
        <v>5969</v>
      </c>
    </row>
    <row r="174" spans="1:10" ht="150">
      <c r="A174" s="39">
        <f t="shared" si="5"/>
        <v>170</v>
      </c>
      <c r="B174" s="49" t="s">
        <v>205</v>
      </c>
      <c r="C174" s="107" t="s">
        <v>11308</v>
      </c>
      <c r="D174" s="108" t="s">
        <v>10251</v>
      </c>
      <c r="E174" s="107" t="s">
        <v>211</v>
      </c>
      <c r="F174" s="107"/>
      <c r="G174" s="107" t="s">
        <v>212</v>
      </c>
      <c r="H174" s="141" t="s">
        <v>10249</v>
      </c>
      <c r="I174" s="35">
        <v>0.06</v>
      </c>
      <c r="J174" s="126">
        <f t="shared" si="4"/>
        <v>5969</v>
      </c>
    </row>
    <row r="175" spans="1:10" ht="135">
      <c r="A175" s="39">
        <f t="shared" si="5"/>
        <v>171</v>
      </c>
      <c r="B175" s="49" t="s">
        <v>205</v>
      </c>
      <c r="C175" s="107" t="s">
        <v>11309</v>
      </c>
      <c r="D175" s="108" t="s">
        <v>10252</v>
      </c>
      <c r="E175" s="107" t="s">
        <v>211</v>
      </c>
      <c r="F175" s="107"/>
      <c r="G175" s="107" t="s">
        <v>212</v>
      </c>
      <c r="H175" s="141" t="s">
        <v>10249</v>
      </c>
      <c r="I175" s="35">
        <v>0.06</v>
      </c>
      <c r="J175" s="126">
        <f t="shared" si="4"/>
        <v>5969</v>
      </c>
    </row>
    <row r="176" spans="1:10" ht="165">
      <c r="A176" s="39">
        <f t="shared" si="5"/>
        <v>172</v>
      </c>
      <c r="B176" s="49" t="s">
        <v>205</v>
      </c>
      <c r="C176" s="107" t="s">
        <v>11310</v>
      </c>
      <c r="D176" s="108" t="s">
        <v>10253</v>
      </c>
      <c r="E176" s="107" t="s">
        <v>211</v>
      </c>
      <c r="F176" s="107"/>
      <c r="G176" s="107" t="s">
        <v>212</v>
      </c>
      <c r="H176" s="141" t="s">
        <v>10254</v>
      </c>
      <c r="I176" s="35">
        <v>0.06</v>
      </c>
      <c r="J176" s="126">
        <f t="shared" si="4"/>
        <v>6232.2</v>
      </c>
    </row>
    <row r="177" spans="1:10" ht="165">
      <c r="A177" s="39">
        <f t="shared" si="5"/>
        <v>173</v>
      </c>
      <c r="B177" s="49" t="s">
        <v>205</v>
      </c>
      <c r="C177" s="107" t="s">
        <v>11311</v>
      </c>
      <c r="D177" s="108" t="s">
        <v>10253</v>
      </c>
      <c r="E177" s="107" t="s">
        <v>211</v>
      </c>
      <c r="F177" s="107"/>
      <c r="G177" s="107" t="s">
        <v>212</v>
      </c>
      <c r="H177" s="141" t="s">
        <v>10254</v>
      </c>
      <c r="I177" s="35">
        <v>0.06</v>
      </c>
      <c r="J177" s="126">
        <f t="shared" si="4"/>
        <v>6232.2</v>
      </c>
    </row>
    <row r="178" spans="1:10" ht="75">
      <c r="A178" s="39">
        <f t="shared" si="5"/>
        <v>174</v>
      </c>
      <c r="B178" s="49" t="s">
        <v>205</v>
      </c>
      <c r="C178" s="107" t="s">
        <v>11312</v>
      </c>
      <c r="D178" s="108" t="s">
        <v>10248</v>
      </c>
      <c r="E178" s="107" t="s">
        <v>211</v>
      </c>
      <c r="F178" s="107"/>
      <c r="G178" s="107" t="s">
        <v>212</v>
      </c>
      <c r="H178" s="141" t="s">
        <v>10254</v>
      </c>
      <c r="I178" s="35">
        <v>0.06</v>
      </c>
      <c r="J178" s="126">
        <f t="shared" si="4"/>
        <v>6232.2</v>
      </c>
    </row>
    <row r="179" spans="1:10" ht="75">
      <c r="A179" s="39">
        <f t="shared" si="5"/>
        <v>175</v>
      </c>
      <c r="B179" s="49" t="s">
        <v>205</v>
      </c>
      <c r="C179" s="107" t="s">
        <v>11313</v>
      </c>
      <c r="D179" s="108" t="s">
        <v>10250</v>
      </c>
      <c r="E179" s="107" t="s">
        <v>211</v>
      </c>
      <c r="F179" s="107"/>
      <c r="G179" s="107" t="s">
        <v>212</v>
      </c>
      <c r="H179" s="141" t="s">
        <v>10254</v>
      </c>
      <c r="I179" s="35">
        <v>0.06</v>
      </c>
      <c r="J179" s="126">
        <f t="shared" si="4"/>
        <v>6232.2</v>
      </c>
    </row>
    <row r="180" spans="1:10" ht="75">
      <c r="A180" s="39">
        <f t="shared" si="5"/>
        <v>176</v>
      </c>
      <c r="B180" s="49" t="s">
        <v>205</v>
      </c>
      <c r="C180" s="107" t="s">
        <v>11314</v>
      </c>
      <c r="D180" s="108" t="s">
        <v>10248</v>
      </c>
      <c r="E180" s="107" t="s">
        <v>211</v>
      </c>
      <c r="F180" s="107"/>
      <c r="G180" s="107" t="s">
        <v>212</v>
      </c>
      <c r="H180" s="141" t="s">
        <v>10255</v>
      </c>
      <c r="I180" s="35">
        <v>0.06</v>
      </c>
      <c r="J180" s="126">
        <f t="shared" si="4"/>
        <v>6495.4</v>
      </c>
    </row>
    <row r="181" spans="1:10" ht="150">
      <c r="A181" s="39">
        <f t="shared" si="5"/>
        <v>177</v>
      </c>
      <c r="B181" s="49" t="s">
        <v>205</v>
      </c>
      <c r="C181" s="107" t="s">
        <v>11315</v>
      </c>
      <c r="D181" s="108" t="s">
        <v>10251</v>
      </c>
      <c r="E181" s="107" t="s">
        <v>211</v>
      </c>
      <c r="F181" s="107"/>
      <c r="G181" s="107" t="s">
        <v>212</v>
      </c>
      <c r="H181" s="141" t="s">
        <v>10255</v>
      </c>
      <c r="I181" s="35">
        <v>0.06</v>
      </c>
      <c r="J181" s="126">
        <f t="shared" si="4"/>
        <v>6495.4</v>
      </c>
    </row>
    <row r="182" spans="1:10" ht="150">
      <c r="A182" s="39">
        <f t="shared" si="5"/>
        <v>178</v>
      </c>
      <c r="B182" s="49" t="s">
        <v>205</v>
      </c>
      <c r="C182" s="107" t="s">
        <v>11316</v>
      </c>
      <c r="D182" s="108" t="s">
        <v>10251</v>
      </c>
      <c r="E182" s="107" t="s">
        <v>211</v>
      </c>
      <c r="F182" s="107"/>
      <c r="G182" s="107" t="s">
        <v>212</v>
      </c>
      <c r="H182" s="141" t="s">
        <v>10255</v>
      </c>
      <c r="I182" s="35">
        <v>0.06</v>
      </c>
      <c r="J182" s="126">
        <f t="shared" si="4"/>
        <v>6495.4</v>
      </c>
    </row>
    <row r="183" spans="1:10" ht="75">
      <c r="A183" s="39">
        <f t="shared" si="5"/>
        <v>179</v>
      </c>
      <c r="B183" s="49" t="s">
        <v>205</v>
      </c>
      <c r="C183" s="107" t="s">
        <v>11317</v>
      </c>
      <c r="D183" s="108" t="s">
        <v>10250</v>
      </c>
      <c r="E183" s="107" t="s">
        <v>211</v>
      </c>
      <c r="F183" s="107"/>
      <c r="G183" s="107" t="s">
        <v>212</v>
      </c>
      <c r="H183" s="141" t="s">
        <v>10255</v>
      </c>
      <c r="I183" s="35">
        <v>0.06</v>
      </c>
      <c r="J183" s="126">
        <f t="shared" si="4"/>
        <v>6495.4</v>
      </c>
    </row>
    <row r="184" spans="1:10" ht="75">
      <c r="A184" s="39">
        <f t="shared" si="5"/>
        <v>180</v>
      </c>
      <c r="B184" s="49" t="s">
        <v>205</v>
      </c>
      <c r="C184" s="107" t="s">
        <v>11318</v>
      </c>
      <c r="D184" s="108" t="s">
        <v>10248</v>
      </c>
      <c r="E184" s="107" t="s">
        <v>211</v>
      </c>
      <c r="F184" s="107"/>
      <c r="G184" s="107" t="s">
        <v>212</v>
      </c>
      <c r="H184" s="141" t="s">
        <v>10256</v>
      </c>
      <c r="I184" s="35">
        <v>0.06</v>
      </c>
      <c r="J184" s="126">
        <f t="shared" si="4"/>
        <v>6758.5999999999995</v>
      </c>
    </row>
    <row r="185" spans="1:10" ht="150">
      <c r="A185" s="39">
        <f t="shared" si="5"/>
        <v>181</v>
      </c>
      <c r="B185" s="49" t="s">
        <v>205</v>
      </c>
      <c r="C185" s="107" t="s">
        <v>11319</v>
      </c>
      <c r="D185" s="108" t="s">
        <v>10251</v>
      </c>
      <c r="E185" s="107" t="s">
        <v>211</v>
      </c>
      <c r="F185" s="107"/>
      <c r="G185" s="107" t="s">
        <v>212</v>
      </c>
      <c r="H185" s="141" t="s">
        <v>10256</v>
      </c>
      <c r="I185" s="35">
        <v>0.06</v>
      </c>
      <c r="J185" s="126">
        <f t="shared" si="4"/>
        <v>6758.5999999999995</v>
      </c>
    </row>
    <row r="186" spans="1:10" ht="150">
      <c r="A186" s="39">
        <f t="shared" si="5"/>
        <v>182</v>
      </c>
      <c r="B186" s="49" t="s">
        <v>205</v>
      </c>
      <c r="C186" s="107" t="s">
        <v>11320</v>
      </c>
      <c r="D186" s="108" t="s">
        <v>10257</v>
      </c>
      <c r="E186" s="107" t="s">
        <v>211</v>
      </c>
      <c r="F186" s="107"/>
      <c r="G186" s="107" t="s">
        <v>212</v>
      </c>
      <c r="H186" s="141" t="s">
        <v>10256</v>
      </c>
      <c r="I186" s="35">
        <v>0.06</v>
      </c>
      <c r="J186" s="126">
        <f t="shared" si="4"/>
        <v>6758.5999999999995</v>
      </c>
    </row>
    <row r="187" spans="1:10" ht="75">
      <c r="A187" s="39">
        <f t="shared" si="5"/>
        <v>183</v>
      </c>
      <c r="B187" s="49" t="s">
        <v>205</v>
      </c>
      <c r="C187" s="107" t="s">
        <v>11321</v>
      </c>
      <c r="D187" s="108" t="s">
        <v>10250</v>
      </c>
      <c r="E187" s="107" t="s">
        <v>211</v>
      </c>
      <c r="F187" s="107"/>
      <c r="G187" s="107" t="s">
        <v>212</v>
      </c>
      <c r="H187" s="141" t="s">
        <v>10256</v>
      </c>
      <c r="I187" s="35">
        <v>0.06</v>
      </c>
      <c r="J187" s="126">
        <f t="shared" si="4"/>
        <v>6758.5999999999995</v>
      </c>
    </row>
    <row r="188" spans="1:10" ht="75">
      <c r="A188" s="39">
        <f t="shared" si="5"/>
        <v>184</v>
      </c>
      <c r="B188" s="49" t="s">
        <v>205</v>
      </c>
      <c r="C188" s="107" t="s">
        <v>11322</v>
      </c>
      <c r="D188" s="108" t="s">
        <v>10250</v>
      </c>
      <c r="E188" s="107" t="s">
        <v>211</v>
      </c>
      <c r="F188" s="107"/>
      <c r="G188" s="107" t="s">
        <v>212</v>
      </c>
      <c r="H188" s="141" t="s">
        <v>10258</v>
      </c>
      <c r="I188" s="35">
        <v>0.06</v>
      </c>
      <c r="J188" s="126">
        <f t="shared" si="4"/>
        <v>7285</v>
      </c>
    </row>
    <row r="189" spans="1:10" ht="210">
      <c r="A189" s="39">
        <f t="shared" si="5"/>
        <v>185</v>
      </c>
      <c r="B189" s="49" t="s">
        <v>205</v>
      </c>
      <c r="C189" s="107" t="s">
        <v>11323</v>
      </c>
      <c r="D189" s="108" t="s">
        <v>10259</v>
      </c>
      <c r="E189" s="107" t="s">
        <v>211</v>
      </c>
      <c r="F189" s="107"/>
      <c r="G189" s="107" t="s">
        <v>212</v>
      </c>
      <c r="H189" s="141" t="s">
        <v>10258</v>
      </c>
      <c r="I189" s="35">
        <v>0.06</v>
      </c>
      <c r="J189" s="126">
        <f t="shared" si="4"/>
        <v>7285</v>
      </c>
    </row>
    <row r="190" spans="1:10" ht="90">
      <c r="A190" s="39">
        <f t="shared" si="5"/>
        <v>186</v>
      </c>
      <c r="B190" s="49" t="s">
        <v>205</v>
      </c>
      <c r="C190" s="107" t="s">
        <v>11324</v>
      </c>
      <c r="D190" s="108" t="s">
        <v>10260</v>
      </c>
      <c r="E190" s="107" t="s">
        <v>211</v>
      </c>
      <c r="F190" s="107"/>
      <c r="G190" s="107" t="s">
        <v>212</v>
      </c>
      <c r="H190" s="141" t="s">
        <v>10258</v>
      </c>
      <c r="I190" s="35">
        <v>0.06</v>
      </c>
      <c r="J190" s="126">
        <f t="shared" si="4"/>
        <v>7285</v>
      </c>
    </row>
    <row r="191" spans="1:10" ht="75">
      <c r="A191" s="39">
        <f t="shared" si="5"/>
        <v>187</v>
      </c>
      <c r="B191" s="49" t="s">
        <v>205</v>
      </c>
      <c r="C191" s="107" t="s">
        <v>11325</v>
      </c>
      <c r="D191" s="108" t="s">
        <v>10248</v>
      </c>
      <c r="E191" s="107" t="s">
        <v>211</v>
      </c>
      <c r="F191" s="107"/>
      <c r="G191" s="107" t="s">
        <v>212</v>
      </c>
      <c r="H191" s="141" t="s">
        <v>10258</v>
      </c>
      <c r="I191" s="35">
        <v>0.06</v>
      </c>
      <c r="J191" s="126">
        <f t="shared" si="4"/>
        <v>7285</v>
      </c>
    </row>
    <row r="192" spans="1:10" ht="75">
      <c r="A192" s="39">
        <f t="shared" si="5"/>
        <v>188</v>
      </c>
      <c r="B192" s="49" t="s">
        <v>205</v>
      </c>
      <c r="C192" s="107" t="s">
        <v>11326</v>
      </c>
      <c r="D192" s="108" t="s">
        <v>10250</v>
      </c>
      <c r="E192" s="107" t="s">
        <v>211</v>
      </c>
      <c r="F192" s="107"/>
      <c r="G192" s="107" t="s">
        <v>212</v>
      </c>
      <c r="H192" s="141" t="s">
        <v>10261</v>
      </c>
      <c r="I192" s="35">
        <v>0.06</v>
      </c>
      <c r="J192" s="126">
        <f t="shared" si="4"/>
        <v>8074.5999999999995</v>
      </c>
    </row>
    <row r="193" spans="1:10" ht="75">
      <c r="A193" s="39">
        <f t="shared" si="5"/>
        <v>189</v>
      </c>
      <c r="B193" s="49" t="s">
        <v>205</v>
      </c>
      <c r="C193" s="107" t="s">
        <v>11327</v>
      </c>
      <c r="D193" s="108" t="s">
        <v>10248</v>
      </c>
      <c r="E193" s="107" t="s">
        <v>211</v>
      </c>
      <c r="F193" s="107"/>
      <c r="G193" s="107" t="s">
        <v>212</v>
      </c>
      <c r="H193" s="141" t="s">
        <v>10261</v>
      </c>
      <c r="I193" s="35">
        <v>0.06</v>
      </c>
      <c r="J193" s="126">
        <f t="shared" ref="J193:J256" si="6">H193*(1-I193)</f>
        <v>8074.5999999999995</v>
      </c>
    </row>
    <row r="194" spans="1:10" ht="90">
      <c r="A194" s="39">
        <f t="shared" si="5"/>
        <v>190</v>
      </c>
      <c r="B194" s="49" t="s">
        <v>205</v>
      </c>
      <c r="C194" s="107" t="s">
        <v>11328</v>
      </c>
      <c r="D194" s="108" t="s">
        <v>10260</v>
      </c>
      <c r="E194" s="107" t="s">
        <v>211</v>
      </c>
      <c r="F194" s="107"/>
      <c r="G194" s="107" t="s">
        <v>212</v>
      </c>
      <c r="H194" s="141" t="s">
        <v>10261</v>
      </c>
      <c r="I194" s="35">
        <v>0.06</v>
      </c>
      <c r="J194" s="126">
        <f t="shared" si="6"/>
        <v>8074.5999999999995</v>
      </c>
    </row>
    <row r="195" spans="1:10" ht="180">
      <c r="A195" s="39">
        <f t="shared" si="5"/>
        <v>191</v>
      </c>
      <c r="B195" s="49" t="s">
        <v>205</v>
      </c>
      <c r="C195" s="107" t="s">
        <v>11329</v>
      </c>
      <c r="D195" s="108" t="s">
        <v>10262</v>
      </c>
      <c r="E195" s="107" t="s">
        <v>211</v>
      </c>
      <c r="F195" s="107"/>
      <c r="G195" s="107" t="s">
        <v>212</v>
      </c>
      <c r="H195" s="141" t="s">
        <v>10261</v>
      </c>
      <c r="I195" s="35">
        <v>0.06</v>
      </c>
      <c r="J195" s="126">
        <f t="shared" si="6"/>
        <v>8074.5999999999995</v>
      </c>
    </row>
    <row r="196" spans="1:10" ht="75">
      <c r="A196" s="39">
        <f t="shared" si="5"/>
        <v>192</v>
      </c>
      <c r="B196" s="49" t="s">
        <v>205</v>
      </c>
      <c r="C196" s="107" t="s">
        <v>11330</v>
      </c>
      <c r="D196" s="108" t="s">
        <v>10248</v>
      </c>
      <c r="E196" s="107" t="s">
        <v>211</v>
      </c>
      <c r="F196" s="107"/>
      <c r="G196" s="107" t="s">
        <v>212</v>
      </c>
      <c r="H196" s="141" t="s">
        <v>10263</v>
      </c>
      <c r="I196" s="35">
        <v>0.06</v>
      </c>
      <c r="J196" s="126">
        <f t="shared" si="6"/>
        <v>8864.1999999999989</v>
      </c>
    </row>
    <row r="197" spans="1:10" ht="150">
      <c r="A197" s="39">
        <f t="shared" si="5"/>
        <v>193</v>
      </c>
      <c r="B197" s="49" t="s">
        <v>205</v>
      </c>
      <c r="C197" s="107" t="s">
        <v>11331</v>
      </c>
      <c r="D197" s="108" t="s">
        <v>10251</v>
      </c>
      <c r="E197" s="107" t="s">
        <v>211</v>
      </c>
      <c r="F197" s="107"/>
      <c r="G197" s="107" t="s">
        <v>212</v>
      </c>
      <c r="H197" s="141" t="s">
        <v>10263</v>
      </c>
      <c r="I197" s="35">
        <v>0.06</v>
      </c>
      <c r="J197" s="126">
        <f t="shared" si="6"/>
        <v>8864.1999999999989</v>
      </c>
    </row>
    <row r="198" spans="1:10" ht="150">
      <c r="A198" s="39">
        <f t="shared" si="5"/>
        <v>194</v>
      </c>
      <c r="B198" s="49" t="s">
        <v>205</v>
      </c>
      <c r="C198" s="107" t="s">
        <v>11332</v>
      </c>
      <c r="D198" s="108" t="s">
        <v>10251</v>
      </c>
      <c r="E198" s="107" t="s">
        <v>211</v>
      </c>
      <c r="F198" s="107"/>
      <c r="G198" s="107" t="s">
        <v>212</v>
      </c>
      <c r="H198" s="141" t="s">
        <v>10263</v>
      </c>
      <c r="I198" s="35">
        <v>0.06</v>
      </c>
      <c r="J198" s="126">
        <f t="shared" si="6"/>
        <v>8864.1999999999989</v>
      </c>
    </row>
    <row r="199" spans="1:10" ht="75">
      <c r="A199" s="39">
        <f t="shared" ref="A199:A262" si="7">A198+1</f>
        <v>195</v>
      </c>
      <c r="B199" s="49" t="s">
        <v>205</v>
      </c>
      <c r="C199" s="107" t="s">
        <v>11333</v>
      </c>
      <c r="D199" s="108" t="s">
        <v>10250</v>
      </c>
      <c r="E199" s="107" t="s">
        <v>211</v>
      </c>
      <c r="F199" s="107"/>
      <c r="G199" s="107" t="s">
        <v>212</v>
      </c>
      <c r="H199" s="141" t="s">
        <v>10263</v>
      </c>
      <c r="I199" s="35">
        <v>0.06</v>
      </c>
      <c r="J199" s="126">
        <f t="shared" si="6"/>
        <v>8864.1999999999989</v>
      </c>
    </row>
    <row r="200" spans="1:10" ht="150">
      <c r="A200" s="39">
        <f t="shared" si="7"/>
        <v>196</v>
      </c>
      <c r="B200" s="49" t="s">
        <v>205</v>
      </c>
      <c r="C200" s="107" t="s">
        <v>11334</v>
      </c>
      <c r="D200" s="108" t="s">
        <v>10251</v>
      </c>
      <c r="E200" s="107" t="s">
        <v>211</v>
      </c>
      <c r="F200" s="107"/>
      <c r="G200" s="107" t="s">
        <v>212</v>
      </c>
      <c r="H200" s="141" t="s">
        <v>10264</v>
      </c>
      <c r="I200" s="35">
        <v>0.06</v>
      </c>
      <c r="J200" s="126">
        <f t="shared" si="6"/>
        <v>9653.7999999999993</v>
      </c>
    </row>
    <row r="201" spans="1:10" ht="180">
      <c r="A201" s="39">
        <f t="shared" si="7"/>
        <v>197</v>
      </c>
      <c r="B201" s="49" t="s">
        <v>205</v>
      </c>
      <c r="C201" s="107" t="s">
        <v>11335</v>
      </c>
      <c r="D201" s="108" t="s">
        <v>10262</v>
      </c>
      <c r="E201" s="107" t="s">
        <v>211</v>
      </c>
      <c r="F201" s="107"/>
      <c r="G201" s="107" t="s">
        <v>212</v>
      </c>
      <c r="H201" s="141" t="s">
        <v>10264</v>
      </c>
      <c r="I201" s="35">
        <v>0.06</v>
      </c>
      <c r="J201" s="126">
        <f t="shared" si="6"/>
        <v>9653.7999999999993</v>
      </c>
    </row>
    <row r="202" spans="1:10" ht="75">
      <c r="A202" s="39">
        <f t="shared" si="7"/>
        <v>198</v>
      </c>
      <c r="B202" s="49" t="s">
        <v>205</v>
      </c>
      <c r="C202" s="107" t="s">
        <v>11336</v>
      </c>
      <c r="D202" s="108" t="s">
        <v>10250</v>
      </c>
      <c r="E202" s="107" t="s">
        <v>211</v>
      </c>
      <c r="F202" s="107"/>
      <c r="G202" s="107" t="s">
        <v>212</v>
      </c>
      <c r="H202" s="141" t="s">
        <v>10264</v>
      </c>
      <c r="I202" s="35">
        <v>0.06</v>
      </c>
      <c r="J202" s="126">
        <f t="shared" si="6"/>
        <v>9653.7999999999993</v>
      </c>
    </row>
    <row r="203" spans="1:10" ht="75">
      <c r="A203" s="39">
        <f t="shared" si="7"/>
        <v>199</v>
      </c>
      <c r="B203" s="49" t="s">
        <v>205</v>
      </c>
      <c r="C203" s="107" t="s">
        <v>11337</v>
      </c>
      <c r="D203" s="108" t="s">
        <v>10248</v>
      </c>
      <c r="E203" s="107" t="s">
        <v>211</v>
      </c>
      <c r="F203" s="107"/>
      <c r="G203" s="107" t="s">
        <v>212</v>
      </c>
      <c r="H203" s="141" t="s">
        <v>10264</v>
      </c>
      <c r="I203" s="35">
        <v>0.06</v>
      </c>
      <c r="J203" s="126">
        <f t="shared" si="6"/>
        <v>9653.7999999999993</v>
      </c>
    </row>
    <row r="204" spans="1:10" ht="75">
      <c r="A204" s="39">
        <f t="shared" si="7"/>
        <v>200</v>
      </c>
      <c r="B204" s="49" t="s">
        <v>205</v>
      </c>
      <c r="C204" s="107" t="s">
        <v>11338</v>
      </c>
      <c r="D204" s="108" t="s">
        <v>10265</v>
      </c>
      <c r="E204" s="107" t="s">
        <v>211</v>
      </c>
      <c r="F204" s="107"/>
      <c r="G204" s="107" t="s">
        <v>212</v>
      </c>
      <c r="H204" s="141" t="s">
        <v>10266</v>
      </c>
      <c r="I204" s="35">
        <v>0.06</v>
      </c>
      <c r="J204" s="126">
        <f t="shared" si="6"/>
        <v>7849</v>
      </c>
    </row>
    <row r="205" spans="1:10" ht="150">
      <c r="A205" s="39">
        <f t="shared" si="7"/>
        <v>201</v>
      </c>
      <c r="B205" s="49" t="s">
        <v>205</v>
      </c>
      <c r="C205" s="107" t="s">
        <v>11339</v>
      </c>
      <c r="D205" s="108" t="s">
        <v>10267</v>
      </c>
      <c r="E205" s="107" t="s">
        <v>211</v>
      </c>
      <c r="F205" s="107"/>
      <c r="G205" s="107" t="s">
        <v>212</v>
      </c>
      <c r="H205" s="141" t="s">
        <v>10266</v>
      </c>
      <c r="I205" s="35">
        <v>0.06</v>
      </c>
      <c r="J205" s="126">
        <f t="shared" si="6"/>
        <v>7849</v>
      </c>
    </row>
    <row r="206" spans="1:10" ht="75">
      <c r="A206" s="39">
        <f t="shared" si="7"/>
        <v>202</v>
      </c>
      <c r="B206" s="49" t="s">
        <v>205</v>
      </c>
      <c r="C206" s="107" t="s">
        <v>11340</v>
      </c>
      <c r="D206" s="108" t="s">
        <v>10268</v>
      </c>
      <c r="E206" s="107" t="s">
        <v>211</v>
      </c>
      <c r="F206" s="107"/>
      <c r="G206" s="107" t="s">
        <v>212</v>
      </c>
      <c r="H206" s="141" t="s">
        <v>10266</v>
      </c>
      <c r="I206" s="35">
        <v>0.06</v>
      </c>
      <c r="J206" s="126">
        <f t="shared" si="6"/>
        <v>7849</v>
      </c>
    </row>
    <row r="207" spans="1:10" ht="105">
      <c r="A207" s="39">
        <f t="shared" si="7"/>
        <v>203</v>
      </c>
      <c r="B207" s="49" t="s">
        <v>205</v>
      </c>
      <c r="C207" s="107" t="s">
        <v>11341</v>
      </c>
      <c r="D207" s="108" t="s">
        <v>10269</v>
      </c>
      <c r="E207" s="107" t="s">
        <v>211</v>
      </c>
      <c r="F207" s="107"/>
      <c r="G207" s="107" t="s">
        <v>212</v>
      </c>
      <c r="H207" s="141" t="s">
        <v>10266</v>
      </c>
      <c r="I207" s="35">
        <v>0.06</v>
      </c>
      <c r="J207" s="126">
        <f t="shared" si="6"/>
        <v>7849</v>
      </c>
    </row>
    <row r="208" spans="1:10" ht="75">
      <c r="A208" s="39">
        <f t="shared" si="7"/>
        <v>204</v>
      </c>
      <c r="B208" s="49" t="s">
        <v>205</v>
      </c>
      <c r="C208" s="107" t="s">
        <v>11342</v>
      </c>
      <c r="D208" s="108" t="s">
        <v>10265</v>
      </c>
      <c r="E208" s="107" t="s">
        <v>211</v>
      </c>
      <c r="F208" s="107"/>
      <c r="G208" s="107" t="s">
        <v>212</v>
      </c>
      <c r="H208" s="141" t="s">
        <v>10270</v>
      </c>
      <c r="I208" s="35">
        <v>0.06</v>
      </c>
      <c r="J208" s="126">
        <f t="shared" si="6"/>
        <v>8112.2</v>
      </c>
    </row>
    <row r="209" spans="1:10" ht="150">
      <c r="A209" s="39">
        <f t="shared" si="7"/>
        <v>205</v>
      </c>
      <c r="B209" s="49" t="s">
        <v>205</v>
      </c>
      <c r="C209" s="107" t="s">
        <v>11343</v>
      </c>
      <c r="D209" s="108" t="s">
        <v>10267</v>
      </c>
      <c r="E209" s="107" t="s">
        <v>211</v>
      </c>
      <c r="F209" s="107"/>
      <c r="G209" s="107" t="s">
        <v>212</v>
      </c>
      <c r="H209" s="141" t="s">
        <v>10270</v>
      </c>
      <c r="I209" s="35">
        <v>0.06</v>
      </c>
      <c r="J209" s="126">
        <f t="shared" si="6"/>
        <v>8112.2</v>
      </c>
    </row>
    <row r="210" spans="1:10" ht="75">
      <c r="A210" s="39">
        <f t="shared" si="7"/>
        <v>206</v>
      </c>
      <c r="B210" s="49" t="s">
        <v>205</v>
      </c>
      <c r="C210" s="107" t="s">
        <v>11344</v>
      </c>
      <c r="D210" s="108" t="s">
        <v>10268</v>
      </c>
      <c r="E210" s="107" t="s">
        <v>211</v>
      </c>
      <c r="F210" s="107"/>
      <c r="G210" s="107" t="s">
        <v>212</v>
      </c>
      <c r="H210" s="141" t="s">
        <v>10270</v>
      </c>
      <c r="I210" s="35">
        <v>0.06</v>
      </c>
      <c r="J210" s="126">
        <f t="shared" si="6"/>
        <v>8112.2</v>
      </c>
    </row>
    <row r="211" spans="1:10" ht="180">
      <c r="A211" s="39">
        <f t="shared" si="7"/>
        <v>207</v>
      </c>
      <c r="B211" s="49" t="s">
        <v>205</v>
      </c>
      <c r="C211" s="107" t="s">
        <v>11345</v>
      </c>
      <c r="D211" s="108" t="s">
        <v>10271</v>
      </c>
      <c r="E211" s="107" t="s">
        <v>211</v>
      </c>
      <c r="F211" s="107"/>
      <c r="G211" s="107" t="s">
        <v>212</v>
      </c>
      <c r="H211" s="141" t="s">
        <v>10270</v>
      </c>
      <c r="I211" s="35">
        <v>0.06</v>
      </c>
      <c r="J211" s="126">
        <f t="shared" si="6"/>
        <v>8112.2</v>
      </c>
    </row>
    <row r="212" spans="1:10" ht="90">
      <c r="A212" s="39">
        <f t="shared" si="7"/>
        <v>208</v>
      </c>
      <c r="B212" s="49" t="s">
        <v>205</v>
      </c>
      <c r="C212" s="107" t="s">
        <v>11346</v>
      </c>
      <c r="D212" s="108" t="s">
        <v>10272</v>
      </c>
      <c r="E212" s="107" t="s">
        <v>211</v>
      </c>
      <c r="F212" s="107"/>
      <c r="G212" s="107" t="s">
        <v>212</v>
      </c>
      <c r="H212" s="141" t="s">
        <v>10273</v>
      </c>
      <c r="I212" s="35">
        <v>0.06</v>
      </c>
      <c r="J212" s="126">
        <f t="shared" si="6"/>
        <v>8375.4</v>
      </c>
    </row>
    <row r="213" spans="1:10" ht="75">
      <c r="A213" s="39">
        <f t="shared" si="7"/>
        <v>209</v>
      </c>
      <c r="B213" s="49" t="s">
        <v>205</v>
      </c>
      <c r="C213" s="107" t="s">
        <v>11347</v>
      </c>
      <c r="D213" s="108" t="s">
        <v>10265</v>
      </c>
      <c r="E213" s="107" t="s">
        <v>211</v>
      </c>
      <c r="F213" s="107"/>
      <c r="G213" s="107" t="s">
        <v>212</v>
      </c>
      <c r="H213" s="141" t="s">
        <v>10273</v>
      </c>
      <c r="I213" s="35">
        <v>0.06</v>
      </c>
      <c r="J213" s="126">
        <f t="shared" si="6"/>
        <v>8375.4</v>
      </c>
    </row>
    <row r="214" spans="1:10" ht="150">
      <c r="A214" s="39">
        <f t="shared" si="7"/>
        <v>210</v>
      </c>
      <c r="B214" s="49" t="s">
        <v>205</v>
      </c>
      <c r="C214" s="107" t="s">
        <v>11348</v>
      </c>
      <c r="D214" s="108" t="s">
        <v>10267</v>
      </c>
      <c r="E214" s="107" t="s">
        <v>211</v>
      </c>
      <c r="F214" s="107"/>
      <c r="G214" s="107" t="s">
        <v>212</v>
      </c>
      <c r="H214" s="141" t="s">
        <v>10273</v>
      </c>
      <c r="I214" s="35">
        <v>0.06</v>
      </c>
      <c r="J214" s="126">
        <f t="shared" si="6"/>
        <v>8375.4</v>
      </c>
    </row>
    <row r="215" spans="1:10" ht="75">
      <c r="A215" s="39">
        <f t="shared" si="7"/>
        <v>211</v>
      </c>
      <c r="B215" s="49" t="s">
        <v>205</v>
      </c>
      <c r="C215" s="107" t="s">
        <v>11349</v>
      </c>
      <c r="D215" s="108" t="s">
        <v>10268</v>
      </c>
      <c r="E215" s="107" t="s">
        <v>211</v>
      </c>
      <c r="F215" s="107"/>
      <c r="G215" s="107" t="s">
        <v>212</v>
      </c>
      <c r="H215" s="141" t="s">
        <v>10273</v>
      </c>
      <c r="I215" s="35">
        <v>0.06</v>
      </c>
      <c r="J215" s="126">
        <f t="shared" si="6"/>
        <v>8375.4</v>
      </c>
    </row>
    <row r="216" spans="1:10" ht="75">
      <c r="A216" s="39">
        <f t="shared" si="7"/>
        <v>212</v>
      </c>
      <c r="B216" s="49" t="s">
        <v>205</v>
      </c>
      <c r="C216" s="107" t="s">
        <v>11350</v>
      </c>
      <c r="D216" s="108" t="s">
        <v>10268</v>
      </c>
      <c r="E216" s="107" t="s">
        <v>211</v>
      </c>
      <c r="F216" s="107"/>
      <c r="G216" s="107" t="s">
        <v>212</v>
      </c>
      <c r="H216" s="141" t="s">
        <v>10274</v>
      </c>
      <c r="I216" s="35">
        <v>0.06</v>
      </c>
      <c r="J216" s="126">
        <f t="shared" si="6"/>
        <v>8638.6</v>
      </c>
    </row>
    <row r="217" spans="1:10" ht="150">
      <c r="A217" s="39">
        <f t="shared" si="7"/>
        <v>213</v>
      </c>
      <c r="B217" s="49" t="s">
        <v>205</v>
      </c>
      <c r="C217" s="107" t="s">
        <v>11351</v>
      </c>
      <c r="D217" s="108" t="s">
        <v>10267</v>
      </c>
      <c r="E217" s="107" t="s">
        <v>211</v>
      </c>
      <c r="F217" s="107"/>
      <c r="G217" s="107" t="s">
        <v>212</v>
      </c>
      <c r="H217" s="141" t="s">
        <v>10274</v>
      </c>
      <c r="I217" s="35">
        <v>0.06</v>
      </c>
      <c r="J217" s="126">
        <f t="shared" si="6"/>
        <v>8638.6</v>
      </c>
    </row>
    <row r="218" spans="1:10" ht="75">
      <c r="A218" s="39">
        <f t="shared" si="7"/>
        <v>214</v>
      </c>
      <c r="B218" s="49" t="s">
        <v>205</v>
      </c>
      <c r="C218" s="107" t="s">
        <v>11352</v>
      </c>
      <c r="D218" s="108" t="s">
        <v>10265</v>
      </c>
      <c r="E218" s="107" t="s">
        <v>211</v>
      </c>
      <c r="F218" s="107"/>
      <c r="G218" s="107" t="s">
        <v>212</v>
      </c>
      <c r="H218" s="141" t="s">
        <v>10274</v>
      </c>
      <c r="I218" s="35">
        <v>0.06</v>
      </c>
      <c r="J218" s="126">
        <f t="shared" si="6"/>
        <v>8638.6</v>
      </c>
    </row>
    <row r="219" spans="1:10" ht="135">
      <c r="A219" s="39">
        <f t="shared" si="7"/>
        <v>215</v>
      </c>
      <c r="B219" s="49" t="s">
        <v>205</v>
      </c>
      <c r="C219" s="107" t="s">
        <v>11353</v>
      </c>
      <c r="D219" s="108" t="s">
        <v>10275</v>
      </c>
      <c r="E219" s="107" t="s">
        <v>211</v>
      </c>
      <c r="F219" s="107"/>
      <c r="G219" s="107" t="s">
        <v>212</v>
      </c>
      <c r="H219" s="141" t="s">
        <v>10274</v>
      </c>
      <c r="I219" s="35">
        <v>0.06</v>
      </c>
      <c r="J219" s="126">
        <f t="shared" si="6"/>
        <v>8638.6</v>
      </c>
    </row>
    <row r="220" spans="1:10" ht="120">
      <c r="A220" s="39">
        <f t="shared" si="7"/>
        <v>216</v>
      </c>
      <c r="B220" s="49" t="s">
        <v>205</v>
      </c>
      <c r="C220" s="107" t="s">
        <v>11354</v>
      </c>
      <c r="D220" s="108" t="s">
        <v>10276</v>
      </c>
      <c r="E220" s="107" t="s">
        <v>211</v>
      </c>
      <c r="F220" s="107"/>
      <c r="G220" s="107" t="s">
        <v>212</v>
      </c>
      <c r="H220" s="141" t="s">
        <v>10277</v>
      </c>
      <c r="I220" s="35">
        <v>0.06</v>
      </c>
      <c r="J220" s="126">
        <f t="shared" si="6"/>
        <v>9165</v>
      </c>
    </row>
    <row r="221" spans="1:10" ht="135">
      <c r="A221" s="39">
        <f t="shared" si="7"/>
        <v>217</v>
      </c>
      <c r="B221" s="49" t="s">
        <v>205</v>
      </c>
      <c r="C221" s="107" t="s">
        <v>11355</v>
      </c>
      <c r="D221" s="108" t="s">
        <v>10275</v>
      </c>
      <c r="E221" s="107" t="s">
        <v>211</v>
      </c>
      <c r="F221" s="107"/>
      <c r="G221" s="107" t="s">
        <v>212</v>
      </c>
      <c r="H221" s="141" t="s">
        <v>10277</v>
      </c>
      <c r="I221" s="35">
        <v>0.06</v>
      </c>
      <c r="J221" s="126">
        <f t="shared" si="6"/>
        <v>9165</v>
      </c>
    </row>
    <row r="222" spans="1:10" ht="75">
      <c r="A222" s="39">
        <f t="shared" si="7"/>
        <v>218</v>
      </c>
      <c r="B222" s="49" t="s">
        <v>205</v>
      </c>
      <c r="C222" s="107" t="s">
        <v>11356</v>
      </c>
      <c r="D222" s="108" t="s">
        <v>10265</v>
      </c>
      <c r="E222" s="107" t="s">
        <v>211</v>
      </c>
      <c r="F222" s="107"/>
      <c r="G222" s="107" t="s">
        <v>212</v>
      </c>
      <c r="H222" s="141" t="s">
        <v>10277</v>
      </c>
      <c r="I222" s="35">
        <v>0.06</v>
      </c>
      <c r="J222" s="126">
        <f t="shared" si="6"/>
        <v>9165</v>
      </c>
    </row>
    <row r="223" spans="1:10" ht="75">
      <c r="A223" s="39">
        <f t="shared" si="7"/>
        <v>219</v>
      </c>
      <c r="B223" s="49" t="s">
        <v>205</v>
      </c>
      <c r="C223" s="107" t="s">
        <v>11357</v>
      </c>
      <c r="D223" s="108" t="s">
        <v>10268</v>
      </c>
      <c r="E223" s="107" t="s">
        <v>211</v>
      </c>
      <c r="F223" s="107"/>
      <c r="G223" s="107" t="s">
        <v>212</v>
      </c>
      <c r="H223" s="141" t="s">
        <v>10277</v>
      </c>
      <c r="I223" s="35">
        <v>0.06</v>
      </c>
      <c r="J223" s="126">
        <f t="shared" si="6"/>
        <v>9165</v>
      </c>
    </row>
    <row r="224" spans="1:10" ht="165">
      <c r="A224" s="39">
        <f t="shared" si="7"/>
        <v>220</v>
      </c>
      <c r="B224" s="49" t="s">
        <v>205</v>
      </c>
      <c r="C224" s="107" t="s">
        <v>11358</v>
      </c>
      <c r="D224" s="108" t="s">
        <v>10278</v>
      </c>
      <c r="E224" s="107" t="s">
        <v>211</v>
      </c>
      <c r="F224" s="107"/>
      <c r="G224" s="107" t="s">
        <v>212</v>
      </c>
      <c r="H224" s="141" t="s">
        <v>10279</v>
      </c>
      <c r="I224" s="35">
        <v>0.06</v>
      </c>
      <c r="J224" s="126">
        <f t="shared" si="6"/>
        <v>9954.5999999999985</v>
      </c>
    </row>
    <row r="225" spans="1:10" ht="180">
      <c r="A225" s="39">
        <f t="shared" si="7"/>
        <v>221</v>
      </c>
      <c r="B225" s="49" t="s">
        <v>205</v>
      </c>
      <c r="C225" s="107" t="s">
        <v>11359</v>
      </c>
      <c r="D225" s="108" t="s">
        <v>10271</v>
      </c>
      <c r="E225" s="107" t="s">
        <v>211</v>
      </c>
      <c r="F225" s="107"/>
      <c r="G225" s="107" t="s">
        <v>212</v>
      </c>
      <c r="H225" s="141" t="s">
        <v>10279</v>
      </c>
      <c r="I225" s="35">
        <v>0.06</v>
      </c>
      <c r="J225" s="126">
        <f t="shared" si="6"/>
        <v>9954.5999999999985</v>
      </c>
    </row>
    <row r="226" spans="1:10" ht="75">
      <c r="A226" s="39">
        <f t="shared" si="7"/>
        <v>222</v>
      </c>
      <c r="B226" s="49" t="s">
        <v>205</v>
      </c>
      <c r="C226" s="107" t="s">
        <v>11360</v>
      </c>
      <c r="D226" s="108" t="s">
        <v>10268</v>
      </c>
      <c r="E226" s="107" t="s">
        <v>211</v>
      </c>
      <c r="F226" s="107"/>
      <c r="G226" s="107" t="s">
        <v>212</v>
      </c>
      <c r="H226" s="141" t="s">
        <v>10279</v>
      </c>
      <c r="I226" s="35">
        <v>0.06</v>
      </c>
      <c r="J226" s="126">
        <f t="shared" si="6"/>
        <v>9954.5999999999985</v>
      </c>
    </row>
    <row r="227" spans="1:10" ht="75">
      <c r="A227" s="39">
        <f t="shared" si="7"/>
        <v>223</v>
      </c>
      <c r="B227" s="49" t="s">
        <v>205</v>
      </c>
      <c r="C227" s="107" t="s">
        <v>11361</v>
      </c>
      <c r="D227" s="108" t="s">
        <v>10265</v>
      </c>
      <c r="E227" s="107" t="s">
        <v>211</v>
      </c>
      <c r="F227" s="107"/>
      <c r="G227" s="107" t="s">
        <v>212</v>
      </c>
      <c r="H227" s="141" t="s">
        <v>10279</v>
      </c>
      <c r="I227" s="35">
        <v>0.06</v>
      </c>
      <c r="J227" s="126">
        <f t="shared" si="6"/>
        <v>9954.5999999999985</v>
      </c>
    </row>
    <row r="228" spans="1:10" ht="75">
      <c r="A228" s="39">
        <f t="shared" si="7"/>
        <v>224</v>
      </c>
      <c r="B228" s="49" t="s">
        <v>205</v>
      </c>
      <c r="C228" s="107" t="s">
        <v>11362</v>
      </c>
      <c r="D228" s="108" t="s">
        <v>10268</v>
      </c>
      <c r="E228" s="107" t="s">
        <v>211</v>
      </c>
      <c r="F228" s="107"/>
      <c r="G228" s="107" t="s">
        <v>212</v>
      </c>
      <c r="H228" s="141" t="s">
        <v>10280</v>
      </c>
      <c r="I228" s="35">
        <v>0.06</v>
      </c>
      <c r="J228" s="126">
        <f t="shared" si="6"/>
        <v>10744.199999999999</v>
      </c>
    </row>
    <row r="229" spans="1:10" ht="210">
      <c r="A229" s="39">
        <f t="shared" si="7"/>
        <v>225</v>
      </c>
      <c r="B229" s="49" t="s">
        <v>205</v>
      </c>
      <c r="C229" s="107" t="s">
        <v>11363</v>
      </c>
      <c r="D229" s="108" t="s">
        <v>10281</v>
      </c>
      <c r="E229" s="107" t="s">
        <v>211</v>
      </c>
      <c r="F229" s="107"/>
      <c r="G229" s="107" t="s">
        <v>212</v>
      </c>
      <c r="H229" s="141" t="s">
        <v>10280</v>
      </c>
      <c r="I229" s="35">
        <v>0.06</v>
      </c>
      <c r="J229" s="126">
        <f t="shared" si="6"/>
        <v>10744.199999999999</v>
      </c>
    </row>
    <row r="230" spans="1:10" ht="180">
      <c r="A230" s="39">
        <f t="shared" si="7"/>
        <v>226</v>
      </c>
      <c r="B230" s="49" t="s">
        <v>205</v>
      </c>
      <c r="C230" s="107" t="s">
        <v>11364</v>
      </c>
      <c r="D230" s="108" t="s">
        <v>10271</v>
      </c>
      <c r="E230" s="107" t="s">
        <v>211</v>
      </c>
      <c r="F230" s="107"/>
      <c r="G230" s="107" t="s">
        <v>212</v>
      </c>
      <c r="H230" s="141" t="s">
        <v>10280</v>
      </c>
      <c r="I230" s="35">
        <v>0.06</v>
      </c>
      <c r="J230" s="126">
        <f t="shared" si="6"/>
        <v>10744.199999999999</v>
      </c>
    </row>
    <row r="231" spans="1:10" ht="75">
      <c r="A231" s="39">
        <f t="shared" si="7"/>
        <v>227</v>
      </c>
      <c r="B231" s="49" t="s">
        <v>205</v>
      </c>
      <c r="C231" s="107" t="s">
        <v>11365</v>
      </c>
      <c r="D231" s="108" t="s">
        <v>10265</v>
      </c>
      <c r="E231" s="107" t="s">
        <v>211</v>
      </c>
      <c r="F231" s="107"/>
      <c r="G231" s="107" t="s">
        <v>212</v>
      </c>
      <c r="H231" s="141" t="s">
        <v>10280</v>
      </c>
      <c r="I231" s="35">
        <v>0.06</v>
      </c>
      <c r="J231" s="126">
        <f t="shared" si="6"/>
        <v>10744.199999999999</v>
      </c>
    </row>
    <row r="232" spans="1:10" ht="165">
      <c r="A232" s="39">
        <f t="shared" si="7"/>
        <v>228</v>
      </c>
      <c r="B232" s="49" t="s">
        <v>205</v>
      </c>
      <c r="C232" s="107" t="s">
        <v>11366</v>
      </c>
      <c r="D232" s="108" t="s">
        <v>10278</v>
      </c>
      <c r="E232" s="107" t="s">
        <v>211</v>
      </c>
      <c r="F232" s="107"/>
      <c r="G232" s="107" t="s">
        <v>212</v>
      </c>
      <c r="H232" s="141" t="s">
        <v>10282</v>
      </c>
      <c r="I232" s="35">
        <v>0.06</v>
      </c>
      <c r="J232" s="126">
        <f t="shared" si="6"/>
        <v>11533.8</v>
      </c>
    </row>
    <row r="233" spans="1:10" ht="75">
      <c r="A233" s="39">
        <f t="shared" si="7"/>
        <v>229</v>
      </c>
      <c r="B233" s="49" t="s">
        <v>205</v>
      </c>
      <c r="C233" s="107" t="s">
        <v>11367</v>
      </c>
      <c r="D233" s="108" t="s">
        <v>10265</v>
      </c>
      <c r="E233" s="107" t="s">
        <v>211</v>
      </c>
      <c r="F233" s="107"/>
      <c r="G233" s="107" t="s">
        <v>212</v>
      </c>
      <c r="H233" s="141" t="s">
        <v>10282</v>
      </c>
      <c r="I233" s="35">
        <v>0.06</v>
      </c>
      <c r="J233" s="126">
        <f t="shared" si="6"/>
        <v>11533.8</v>
      </c>
    </row>
    <row r="234" spans="1:10" ht="75">
      <c r="A234" s="39">
        <f t="shared" si="7"/>
        <v>230</v>
      </c>
      <c r="B234" s="49" t="s">
        <v>205</v>
      </c>
      <c r="C234" s="107" t="s">
        <v>11368</v>
      </c>
      <c r="D234" s="108" t="s">
        <v>10268</v>
      </c>
      <c r="E234" s="107" t="s">
        <v>211</v>
      </c>
      <c r="F234" s="107"/>
      <c r="G234" s="107" t="s">
        <v>212</v>
      </c>
      <c r="H234" s="141" t="s">
        <v>10282</v>
      </c>
      <c r="I234" s="35">
        <v>0.06</v>
      </c>
      <c r="J234" s="126">
        <f t="shared" si="6"/>
        <v>11533.8</v>
      </c>
    </row>
    <row r="235" spans="1:10" ht="180">
      <c r="A235" s="39">
        <f t="shared" si="7"/>
        <v>231</v>
      </c>
      <c r="B235" s="49" t="s">
        <v>205</v>
      </c>
      <c r="C235" s="107" t="s">
        <v>11369</v>
      </c>
      <c r="D235" s="108" t="s">
        <v>10271</v>
      </c>
      <c r="E235" s="107" t="s">
        <v>211</v>
      </c>
      <c r="F235" s="107"/>
      <c r="G235" s="107" t="s">
        <v>212</v>
      </c>
      <c r="H235" s="141" t="s">
        <v>10282</v>
      </c>
      <c r="I235" s="35">
        <v>0.06</v>
      </c>
      <c r="J235" s="126">
        <f t="shared" si="6"/>
        <v>11533.8</v>
      </c>
    </row>
    <row r="236" spans="1:10" ht="180">
      <c r="A236" s="39">
        <f t="shared" si="7"/>
        <v>232</v>
      </c>
      <c r="B236" s="49" t="s">
        <v>205</v>
      </c>
      <c r="C236" s="107" t="s">
        <v>11370</v>
      </c>
      <c r="D236" s="108" t="s">
        <v>10283</v>
      </c>
      <c r="E236" s="107" t="s">
        <v>211</v>
      </c>
      <c r="F236" s="107"/>
      <c r="G236" s="107" t="s">
        <v>212</v>
      </c>
      <c r="H236" s="141" t="s">
        <v>10284</v>
      </c>
      <c r="I236" s="35">
        <v>0.06</v>
      </c>
      <c r="J236" s="126">
        <f t="shared" si="6"/>
        <v>6204</v>
      </c>
    </row>
    <row r="237" spans="1:10" ht="60">
      <c r="A237" s="39">
        <f t="shared" si="7"/>
        <v>233</v>
      </c>
      <c r="B237" s="49" t="s">
        <v>205</v>
      </c>
      <c r="C237" s="107" t="s">
        <v>11371</v>
      </c>
      <c r="D237" s="108" t="s">
        <v>10285</v>
      </c>
      <c r="E237" s="107" t="s">
        <v>211</v>
      </c>
      <c r="F237" s="107"/>
      <c r="G237" s="107" t="s">
        <v>212</v>
      </c>
      <c r="H237" s="141" t="s">
        <v>10284</v>
      </c>
      <c r="I237" s="35">
        <v>0.06</v>
      </c>
      <c r="J237" s="126">
        <f t="shared" si="6"/>
        <v>6204</v>
      </c>
    </row>
    <row r="238" spans="1:10" ht="105">
      <c r="A238" s="39">
        <f t="shared" si="7"/>
        <v>234</v>
      </c>
      <c r="B238" s="49" t="s">
        <v>205</v>
      </c>
      <c r="C238" s="107" t="s">
        <v>11372</v>
      </c>
      <c r="D238" s="108" t="s">
        <v>10286</v>
      </c>
      <c r="E238" s="107" t="s">
        <v>211</v>
      </c>
      <c r="F238" s="107"/>
      <c r="G238" s="107" t="s">
        <v>212</v>
      </c>
      <c r="H238" s="141" t="s">
        <v>10284</v>
      </c>
      <c r="I238" s="35">
        <v>0.06</v>
      </c>
      <c r="J238" s="126">
        <f t="shared" si="6"/>
        <v>6204</v>
      </c>
    </row>
    <row r="239" spans="1:10" ht="60">
      <c r="A239" s="39">
        <f t="shared" si="7"/>
        <v>235</v>
      </c>
      <c r="B239" s="49" t="s">
        <v>205</v>
      </c>
      <c r="C239" s="107" t="s">
        <v>11373</v>
      </c>
      <c r="D239" s="108" t="s">
        <v>10287</v>
      </c>
      <c r="E239" s="107" t="s">
        <v>211</v>
      </c>
      <c r="F239" s="107"/>
      <c r="G239" s="107" t="s">
        <v>212</v>
      </c>
      <c r="H239" s="141" t="s">
        <v>10284</v>
      </c>
      <c r="I239" s="35">
        <v>0.06</v>
      </c>
      <c r="J239" s="126">
        <f t="shared" si="6"/>
        <v>6204</v>
      </c>
    </row>
    <row r="240" spans="1:10" ht="60">
      <c r="A240" s="39">
        <f t="shared" si="7"/>
        <v>236</v>
      </c>
      <c r="B240" s="49" t="s">
        <v>205</v>
      </c>
      <c r="C240" s="107" t="s">
        <v>11374</v>
      </c>
      <c r="D240" s="108" t="s">
        <v>10285</v>
      </c>
      <c r="E240" s="107" t="s">
        <v>211</v>
      </c>
      <c r="F240" s="107"/>
      <c r="G240" s="107" t="s">
        <v>212</v>
      </c>
      <c r="H240" s="141" t="s">
        <v>10288</v>
      </c>
      <c r="I240" s="35">
        <v>0.06</v>
      </c>
      <c r="J240" s="126">
        <f t="shared" si="6"/>
        <v>6467.2</v>
      </c>
    </row>
    <row r="241" spans="1:10" ht="135">
      <c r="A241" s="39">
        <f t="shared" si="7"/>
        <v>237</v>
      </c>
      <c r="B241" s="49" t="s">
        <v>205</v>
      </c>
      <c r="C241" s="107" t="s">
        <v>11375</v>
      </c>
      <c r="D241" s="108" t="s">
        <v>10289</v>
      </c>
      <c r="E241" s="107" t="s">
        <v>211</v>
      </c>
      <c r="F241" s="107"/>
      <c r="G241" s="107" t="s">
        <v>212</v>
      </c>
      <c r="H241" s="141" t="s">
        <v>10288</v>
      </c>
      <c r="I241" s="35">
        <v>0.06</v>
      </c>
      <c r="J241" s="126">
        <f t="shared" si="6"/>
        <v>6467.2</v>
      </c>
    </row>
    <row r="242" spans="1:10" ht="60">
      <c r="A242" s="39">
        <f t="shared" si="7"/>
        <v>238</v>
      </c>
      <c r="B242" s="49" t="s">
        <v>205</v>
      </c>
      <c r="C242" s="107" t="s">
        <v>11376</v>
      </c>
      <c r="D242" s="108" t="s">
        <v>10287</v>
      </c>
      <c r="E242" s="107" t="s">
        <v>211</v>
      </c>
      <c r="F242" s="107"/>
      <c r="G242" s="107" t="s">
        <v>212</v>
      </c>
      <c r="H242" s="141" t="s">
        <v>10288</v>
      </c>
      <c r="I242" s="35">
        <v>0.06</v>
      </c>
      <c r="J242" s="126">
        <f t="shared" si="6"/>
        <v>6467.2</v>
      </c>
    </row>
    <row r="243" spans="1:10" ht="105">
      <c r="A243" s="39">
        <f t="shared" si="7"/>
        <v>239</v>
      </c>
      <c r="B243" s="49" t="s">
        <v>205</v>
      </c>
      <c r="C243" s="107" t="s">
        <v>11377</v>
      </c>
      <c r="D243" s="108" t="s">
        <v>10286</v>
      </c>
      <c r="E243" s="107" t="s">
        <v>211</v>
      </c>
      <c r="F243" s="107"/>
      <c r="G243" s="107" t="s">
        <v>212</v>
      </c>
      <c r="H243" s="141" t="s">
        <v>10288</v>
      </c>
      <c r="I243" s="35">
        <v>0.06</v>
      </c>
      <c r="J243" s="126">
        <f t="shared" si="6"/>
        <v>6467.2</v>
      </c>
    </row>
    <row r="244" spans="1:10" ht="75">
      <c r="A244" s="39">
        <f t="shared" si="7"/>
        <v>240</v>
      </c>
      <c r="B244" s="49" t="s">
        <v>205</v>
      </c>
      <c r="C244" s="107" t="s">
        <v>11378</v>
      </c>
      <c r="D244" s="108" t="s">
        <v>10290</v>
      </c>
      <c r="E244" s="107" t="s">
        <v>211</v>
      </c>
      <c r="F244" s="107"/>
      <c r="G244" s="107" t="s">
        <v>212</v>
      </c>
      <c r="H244" s="141" t="s">
        <v>10291</v>
      </c>
      <c r="I244" s="35">
        <v>0.06</v>
      </c>
      <c r="J244" s="126">
        <f t="shared" si="6"/>
        <v>6730.4</v>
      </c>
    </row>
    <row r="245" spans="1:10" ht="60">
      <c r="A245" s="39">
        <f t="shared" si="7"/>
        <v>241</v>
      </c>
      <c r="B245" s="49" t="s">
        <v>205</v>
      </c>
      <c r="C245" s="107" t="s">
        <v>11379</v>
      </c>
      <c r="D245" s="108" t="s">
        <v>10292</v>
      </c>
      <c r="E245" s="107" t="s">
        <v>211</v>
      </c>
      <c r="F245" s="107"/>
      <c r="G245" s="107" t="s">
        <v>212</v>
      </c>
      <c r="H245" s="141" t="s">
        <v>10291</v>
      </c>
      <c r="I245" s="35">
        <v>0.06</v>
      </c>
      <c r="J245" s="126">
        <f t="shared" si="6"/>
        <v>6730.4</v>
      </c>
    </row>
    <row r="246" spans="1:10" ht="60">
      <c r="A246" s="39">
        <f t="shared" si="7"/>
        <v>242</v>
      </c>
      <c r="B246" s="49" t="s">
        <v>205</v>
      </c>
      <c r="C246" s="107" t="s">
        <v>11380</v>
      </c>
      <c r="D246" s="108" t="s">
        <v>10285</v>
      </c>
      <c r="E246" s="107" t="s">
        <v>211</v>
      </c>
      <c r="F246" s="107"/>
      <c r="G246" s="107" t="s">
        <v>212</v>
      </c>
      <c r="H246" s="141" t="s">
        <v>10291</v>
      </c>
      <c r="I246" s="35">
        <v>0.06</v>
      </c>
      <c r="J246" s="126">
        <f t="shared" si="6"/>
        <v>6730.4</v>
      </c>
    </row>
    <row r="247" spans="1:10" ht="60">
      <c r="A247" s="39">
        <f t="shared" si="7"/>
        <v>243</v>
      </c>
      <c r="B247" s="49" t="s">
        <v>205</v>
      </c>
      <c r="C247" s="107" t="s">
        <v>11381</v>
      </c>
      <c r="D247" s="108" t="s">
        <v>10287</v>
      </c>
      <c r="E247" s="107" t="s">
        <v>211</v>
      </c>
      <c r="F247" s="107"/>
      <c r="G247" s="107" t="s">
        <v>212</v>
      </c>
      <c r="H247" s="141" t="s">
        <v>10291</v>
      </c>
      <c r="I247" s="35">
        <v>0.06</v>
      </c>
      <c r="J247" s="126">
        <f t="shared" si="6"/>
        <v>6730.4</v>
      </c>
    </row>
    <row r="248" spans="1:10" ht="180">
      <c r="A248" s="39">
        <f t="shared" si="7"/>
        <v>244</v>
      </c>
      <c r="B248" s="49" t="s">
        <v>205</v>
      </c>
      <c r="C248" s="107" t="s">
        <v>11382</v>
      </c>
      <c r="D248" s="108" t="s">
        <v>10283</v>
      </c>
      <c r="E248" s="107" t="s">
        <v>211</v>
      </c>
      <c r="F248" s="107"/>
      <c r="G248" s="107" t="s">
        <v>212</v>
      </c>
      <c r="H248" s="141" t="s">
        <v>10293</v>
      </c>
      <c r="I248" s="35">
        <v>0.06</v>
      </c>
      <c r="J248" s="126">
        <f t="shared" si="6"/>
        <v>6993.5999999999995</v>
      </c>
    </row>
    <row r="249" spans="1:10" ht="60">
      <c r="A249" s="39">
        <f t="shared" si="7"/>
        <v>245</v>
      </c>
      <c r="B249" s="49" t="s">
        <v>205</v>
      </c>
      <c r="C249" s="107" t="s">
        <v>11383</v>
      </c>
      <c r="D249" s="108" t="s">
        <v>10287</v>
      </c>
      <c r="E249" s="107" t="s">
        <v>211</v>
      </c>
      <c r="F249" s="107"/>
      <c r="G249" s="107" t="s">
        <v>212</v>
      </c>
      <c r="H249" s="141" t="s">
        <v>10293</v>
      </c>
      <c r="I249" s="35">
        <v>0.06</v>
      </c>
      <c r="J249" s="126">
        <f t="shared" si="6"/>
        <v>6993.5999999999995</v>
      </c>
    </row>
    <row r="250" spans="1:10" ht="60">
      <c r="A250" s="39">
        <f t="shared" si="7"/>
        <v>246</v>
      </c>
      <c r="B250" s="49" t="s">
        <v>205</v>
      </c>
      <c r="C250" s="107" t="s">
        <v>11384</v>
      </c>
      <c r="D250" s="108" t="s">
        <v>10285</v>
      </c>
      <c r="E250" s="107" t="s">
        <v>211</v>
      </c>
      <c r="F250" s="107"/>
      <c r="G250" s="107" t="s">
        <v>212</v>
      </c>
      <c r="H250" s="141" t="s">
        <v>10293</v>
      </c>
      <c r="I250" s="35">
        <v>0.06</v>
      </c>
      <c r="J250" s="126">
        <f t="shared" si="6"/>
        <v>6993.5999999999995</v>
      </c>
    </row>
    <row r="251" spans="1:10" ht="210">
      <c r="A251" s="39">
        <f t="shared" si="7"/>
        <v>247</v>
      </c>
      <c r="B251" s="49" t="s">
        <v>205</v>
      </c>
      <c r="C251" s="107" t="s">
        <v>11385</v>
      </c>
      <c r="D251" s="108" t="s">
        <v>10294</v>
      </c>
      <c r="E251" s="107" t="s">
        <v>211</v>
      </c>
      <c r="F251" s="107"/>
      <c r="G251" s="107" t="s">
        <v>212</v>
      </c>
      <c r="H251" s="141" t="s">
        <v>10293</v>
      </c>
      <c r="I251" s="35">
        <v>0.06</v>
      </c>
      <c r="J251" s="126">
        <f t="shared" si="6"/>
        <v>6993.5999999999995</v>
      </c>
    </row>
    <row r="252" spans="1:10" ht="60">
      <c r="A252" s="39">
        <f t="shared" si="7"/>
        <v>248</v>
      </c>
      <c r="B252" s="49" t="s">
        <v>205</v>
      </c>
      <c r="C252" s="107" t="s">
        <v>11386</v>
      </c>
      <c r="D252" s="108" t="s">
        <v>10285</v>
      </c>
      <c r="E252" s="107" t="s">
        <v>211</v>
      </c>
      <c r="F252" s="107"/>
      <c r="G252" s="107" t="s">
        <v>212</v>
      </c>
      <c r="H252" s="141" t="s">
        <v>10295</v>
      </c>
      <c r="I252" s="35">
        <v>0.06</v>
      </c>
      <c r="J252" s="126">
        <f t="shared" si="6"/>
        <v>7520</v>
      </c>
    </row>
    <row r="253" spans="1:10" ht="165">
      <c r="A253" s="39">
        <f t="shared" si="7"/>
        <v>249</v>
      </c>
      <c r="B253" s="49" t="s">
        <v>205</v>
      </c>
      <c r="C253" s="107" t="s">
        <v>11387</v>
      </c>
      <c r="D253" s="108" t="s">
        <v>10296</v>
      </c>
      <c r="E253" s="107" t="s">
        <v>211</v>
      </c>
      <c r="F253" s="107"/>
      <c r="G253" s="107" t="s">
        <v>212</v>
      </c>
      <c r="H253" s="141" t="s">
        <v>10295</v>
      </c>
      <c r="I253" s="35">
        <v>0.06</v>
      </c>
      <c r="J253" s="126">
        <f t="shared" si="6"/>
        <v>7520</v>
      </c>
    </row>
    <row r="254" spans="1:10" ht="60">
      <c r="A254" s="39">
        <f t="shared" si="7"/>
        <v>250</v>
      </c>
      <c r="B254" s="49" t="s">
        <v>205</v>
      </c>
      <c r="C254" s="107" t="s">
        <v>11388</v>
      </c>
      <c r="D254" s="108" t="s">
        <v>10287</v>
      </c>
      <c r="E254" s="107" t="s">
        <v>211</v>
      </c>
      <c r="F254" s="107"/>
      <c r="G254" s="107" t="s">
        <v>212</v>
      </c>
      <c r="H254" s="141" t="s">
        <v>10295</v>
      </c>
      <c r="I254" s="35">
        <v>0.06</v>
      </c>
      <c r="J254" s="126">
        <f t="shared" si="6"/>
        <v>7520</v>
      </c>
    </row>
    <row r="255" spans="1:10" ht="60">
      <c r="A255" s="39">
        <f t="shared" si="7"/>
        <v>251</v>
      </c>
      <c r="B255" s="49" t="s">
        <v>205</v>
      </c>
      <c r="C255" s="107" t="s">
        <v>11389</v>
      </c>
      <c r="D255" s="108" t="s">
        <v>10292</v>
      </c>
      <c r="E255" s="107" t="s">
        <v>211</v>
      </c>
      <c r="F255" s="107"/>
      <c r="G255" s="107" t="s">
        <v>212</v>
      </c>
      <c r="H255" s="141" t="s">
        <v>10295</v>
      </c>
      <c r="I255" s="35">
        <v>0.06</v>
      </c>
      <c r="J255" s="126">
        <f t="shared" si="6"/>
        <v>7520</v>
      </c>
    </row>
    <row r="256" spans="1:10" ht="120">
      <c r="A256" s="39">
        <f t="shared" si="7"/>
        <v>252</v>
      </c>
      <c r="B256" s="49" t="s">
        <v>205</v>
      </c>
      <c r="C256" s="107" t="s">
        <v>11390</v>
      </c>
      <c r="D256" s="108" t="s">
        <v>10297</v>
      </c>
      <c r="E256" s="107" t="s">
        <v>211</v>
      </c>
      <c r="F256" s="107"/>
      <c r="G256" s="107" t="s">
        <v>212</v>
      </c>
      <c r="H256" s="141" t="s">
        <v>10298</v>
      </c>
      <c r="I256" s="35">
        <v>0.06</v>
      </c>
      <c r="J256" s="126">
        <f t="shared" si="6"/>
        <v>8046.4</v>
      </c>
    </row>
    <row r="257" spans="1:10" ht="60">
      <c r="A257" s="39">
        <f t="shared" si="7"/>
        <v>253</v>
      </c>
      <c r="B257" s="49" t="s">
        <v>205</v>
      </c>
      <c r="C257" s="107" t="s">
        <v>11391</v>
      </c>
      <c r="D257" s="108" t="s">
        <v>10287</v>
      </c>
      <c r="E257" s="107" t="s">
        <v>211</v>
      </c>
      <c r="F257" s="107"/>
      <c r="G257" s="107" t="s">
        <v>212</v>
      </c>
      <c r="H257" s="141" t="s">
        <v>10298</v>
      </c>
      <c r="I257" s="35">
        <v>0.06</v>
      </c>
      <c r="J257" s="126">
        <f t="shared" ref="J257:J320" si="8">H257*(1-I257)</f>
        <v>8046.4</v>
      </c>
    </row>
    <row r="258" spans="1:10" ht="180">
      <c r="A258" s="39">
        <f t="shared" si="7"/>
        <v>254</v>
      </c>
      <c r="B258" s="49" t="s">
        <v>205</v>
      </c>
      <c r="C258" s="107" t="s">
        <v>11392</v>
      </c>
      <c r="D258" s="108" t="s">
        <v>10283</v>
      </c>
      <c r="E258" s="107" t="s">
        <v>211</v>
      </c>
      <c r="F258" s="107"/>
      <c r="G258" s="107" t="s">
        <v>212</v>
      </c>
      <c r="H258" s="141" t="s">
        <v>10298</v>
      </c>
      <c r="I258" s="35">
        <v>0.06</v>
      </c>
      <c r="J258" s="126">
        <f t="shared" si="8"/>
        <v>8046.4</v>
      </c>
    </row>
    <row r="259" spans="1:10" ht="60">
      <c r="A259" s="39">
        <f t="shared" si="7"/>
        <v>255</v>
      </c>
      <c r="B259" s="49" t="s">
        <v>205</v>
      </c>
      <c r="C259" s="107" t="s">
        <v>11393</v>
      </c>
      <c r="D259" s="108" t="s">
        <v>10285</v>
      </c>
      <c r="E259" s="107" t="s">
        <v>211</v>
      </c>
      <c r="F259" s="107"/>
      <c r="G259" s="107" t="s">
        <v>212</v>
      </c>
      <c r="H259" s="141" t="s">
        <v>10298</v>
      </c>
      <c r="I259" s="35">
        <v>0.06</v>
      </c>
      <c r="J259" s="126">
        <f t="shared" si="8"/>
        <v>8046.4</v>
      </c>
    </row>
    <row r="260" spans="1:10" ht="60">
      <c r="A260" s="39">
        <f t="shared" si="7"/>
        <v>256</v>
      </c>
      <c r="B260" s="49" t="s">
        <v>205</v>
      </c>
      <c r="C260" s="107" t="s">
        <v>11394</v>
      </c>
      <c r="D260" s="108" t="s">
        <v>10285</v>
      </c>
      <c r="E260" s="107" t="s">
        <v>211</v>
      </c>
      <c r="F260" s="107"/>
      <c r="G260" s="107" t="s">
        <v>212</v>
      </c>
      <c r="H260" s="141" t="s">
        <v>10299</v>
      </c>
      <c r="I260" s="35">
        <v>0.06</v>
      </c>
      <c r="J260" s="126">
        <f t="shared" si="8"/>
        <v>9625.5999999999985</v>
      </c>
    </row>
    <row r="261" spans="1:10" ht="180">
      <c r="A261" s="39">
        <f t="shared" si="7"/>
        <v>257</v>
      </c>
      <c r="B261" s="49" t="s">
        <v>205</v>
      </c>
      <c r="C261" s="107" t="s">
        <v>11395</v>
      </c>
      <c r="D261" s="108" t="s">
        <v>10283</v>
      </c>
      <c r="E261" s="107" t="s">
        <v>211</v>
      </c>
      <c r="F261" s="107"/>
      <c r="G261" s="107" t="s">
        <v>212</v>
      </c>
      <c r="H261" s="141" t="s">
        <v>10299</v>
      </c>
      <c r="I261" s="35">
        <v>0.06</v>
      </c>
      <c r="J261" s="126">
        <f t="shared" si="8"/>
        <v>9625.5999999999985</v>
      </c>
    </row>
    <row r="262" spans="1:10" ht="60">
      <c r="A262" s="39">
        <f t="shared" si="7"/>
        <v>258</v>
      </c>
      <c r="B262" s="49" t="s">
        <v>205</v>
      </c>
      <c r="C262" s="107" t="s">
        <v>11396</v>
      </c>
      <c r="D262" s="108" t="s">
        <v>10287</v>
      </c>
      <c r="E262" s="107" t="s">
        <v>211</v>
      </c>
      <c r="F262" s="107"/>
      <c r="G262" s="107" t="s">
        <v>212</v>
      </c>
      <c r="H262" s="141" t="s">
        <v>10299</v>
      </c>
      <c r="I262" s="35">
        <v>0.06</v>
      </c>
      <c r="J262" s="126">
        <f t="shared" si="8"/>
        <v>9625.5999999999985</v>
      </c>
    </row>
    <row r="263" spans="1:10" ht="195">
      <c r="A263" s="39">
        <f t="shared" ref="A263:A326" si="9">A262+1</f>
        <v>259</v>
      </c>
      <c r="B263" s="49" t="s">
        <v>205</v>
      </c>
      <c r="C263" s="107" t="s">
        <v>11397</v>
      </c>
      <c r="D263" s="108" t="s">
        <v>10300</v>
      </c>
      <c r="E263" s="107" t="s">
        <v>211</v>
      </c>
      <c r="F263" s="107"/>
      <c r="G263" s="107" t="s">
        <v>212</v>
      </c>
      <c r="H263" s="141" t="s">
        <v>10299</v>
      </c>
      <c r="I263" s="35">
        <v>0.06</v>
      </c>
      <c r="J263" s="126">
        <f t="shared" si="8"/>
        <v>9625.5999999999985</v>
      </c>
    </row>
    <row r="264" spans="1:10" ht="60">
      <c r="A264" s="39">
        <f t="shared" si="9"/>
        <v>260</v>
      </c>
      <c r="B264" s="49" t="s">
        <v>205</v>
      </c>
      <c r="C264" s="107" t="s">
        <v>11398</v>
      </c>
      <c r="D264" s="108" t="s">
        <v>10287</v>
      </c>
      <c r="E264" s="107" t="s">
        <v>211</v>
      </c>
      <c r="F264" s="107"/>
      <c r="G264" s="107" t="s">
        <v>212</v>
      </c>
      <c r="H264" s="141" t="s">
        <v>10301</v>
      </c>
      <c r="I264" s="35">
        <v>0.06</v>
      </c>
      <c r="J264" s="126">
        <f t="shared" si="8"/>
        <v>10152</v>
      </c>
    </row>
    <row r="265" spans="1:10" ht="195">
      <c r="A265" s="39">
        <f t="shared" si="9"/>
        <v>261</v>
      </c>
      <c r="B265" s="49" t="s">
        <v>205</v>
      </c>
      <c r="C265" s="107" t="s">
        <v>11399</v>
      </c>
      <c r="D265" s="108" t="s">
        <v>10300</v>
      </c>
      <c r="E265" s="107" t="s">
        <v>211</v>
      </c>
      <c r="F265" s="107"/>
      <c r="G265" s="107" t="s">
        <v>212</v>
      </c>
      <c r="H265" s="141" t="s">
        <v>10301</v>
      </c>
      <c r="I265" s="35">
        <v>0.06</v>
      </c>
      <c r="J265" s="126">
        <f t="shared" si="8"/>
        <v>10152</v>
      </c>
    </row>
    <row r="266" spans="1:10" ht="165">
      <c r="A266" s="39">
        <f t="shared" si="9"/>
        <v>262</v>
      </c>
      <c r="B266" s="49" t="s">
        <v>205</v>
      </c>
      <c r="C266" s="107" t="s">
        <v>11400</v>
      </c>
      <c r="D266" s="108" t="s">
        <v>10296</v>
      </c>
      <c r="E266" s="107" t="s">
        <v>211</v>
      </c>
      <c r="F266" s="107"/>
      <c r="G266" s="107" t="s">
        <v>212</v>
      </c>
      <c r="H266" s="141" t="s">
        <v>10301</v>
      </c>
      <c r="I266" s="35">
        <v>0.06</v>
      </c>
      <c r="J266" s="126">
        <f t="shared" si="8"/>
        <v>10152</v>
      </c>
    </row>
    <row r="267" spans="1:10" ht="60">
      <c r="A267" s="39">
        <f t="shared" si="9"/>
        <v>263</v>
      </c>
      <c r="B267" s="49" t="s">
        <v>205</v>
      </c>
      <c r="C267" s="107" t="s">
        <v>11401</v>
      </c>
      <c r="D267" s="108" t="s">
        <v>10285</v>
      </c>
      <c r="E267" s="107" t="s">
        <v>211</v>
      </c>
      <c r="F267" s="107"/>
      <c r="G267" s="107" t="s">
        <v>212</v>
      </c>
      <c r="H267" s="141" t="s">
        <v>10301</v>
      </c>
      <c r="I267" s="35">
        <v>0.06</v>
      </c>
      <c r="J267" s="126">
        <f t="shared" si="8"/>
        <v>10152</v>
      </c>
    </row>
    <row r="268" spans="1:10" ht="60">
      <c r="A268" s="39">
        <f t="shared" si="9"/>
        <v>264</v>
      </c>
      <c r="B268" s="49" t="s">
        <v>205</v>
      </c>
      <c r="C268" s="107" t="s">
        <v>11402</v>
      </c>
      <c r="D268" s="108" t="s">
        <v>10285</v>
      </c>
      <c r="E268" s="107" t="s">
        <v>211</v>
      </c>
      <c r="F268" s="107"/>
      <c r="G268" s="107" t="s">
        <v>212</v>
      </c>
      <c r="H268" s="141" t="s">
        <v>10302</v>
      </c>
      <c r="I268" s="35">
        <v>0.06</v>
      </c>
      <c r="J268" s="126">
        <f t="shared" si="8"/>
        <v>11731.199999999999</v>
      </c>
    </row>
    <row r="269" spans="1:10" ht="180">
      <c r="A269" s="39">
        <f t="shared" si="9"/>
        <v>265</v>
      </c>
      <c r="B269" s="49" t="s">
        <v>205</v>
      </c>
      <c r="C269" s="107" t="s">
        <v>11403</v>
      </c>
      <c r="D269" s="108" t="s">
        <v>10283</v>
      </c>
      <c r="E269" s="107" t="s">
        <v>211</v>
      </c>
      <c r="F269" s="107"/>
      <c r="G269" s="107" t="s">
        <v>212</v>
      </c>
      <c r="H269" s="141" t="s">
        <v>10302</v>
      </c>
      <c r="I269" s="35">
        <v>0.06</v>
      </c>
      <c r="J269" s="126">
        <f t="shared" si="8"/>
        <v>11731.199999999999</v>
      </c>
    </row>
    <row r="270" spans="1:10" ht="165">
      <c r="A270" s="39">
        <f t="shared" si="9"/>
        <v>266</v>
      </c>
      <c r="B270" s="49" t="s">
        <v>205</v>
      </c>
      <c r="C270" s="107" t="s">
        <v>11404</v>
      </c>
      <c r="D270" s="108" t="s">
        <v>10296</v>
      </c>
      <c r="E270" s="107" t="s">
        <v>211</v>
      </c>
      <c r="F270" s="107"/>
      <c r="G270" s="107" t="s">
        <v>212</v>
      </c>
      <c r="H270" s="141" t="s">
        <v>10302</v>
      </c>
      <c r="I270" s="35">
        <v>0.06</v>
      </c>
      <c r="J270" s="126">
        <f t="shared" si="8"/>
        <v>11731.199999999999</v>
      </c>
    </row>
    <row r="271" spans="1:10" ht="60">
      <c r="A271" s="39">
        <f t="shared" si="9"/>
        <v>267</v>
      </c>
      <c r="B271" s="49" t="s">
        <v>205</v>
      </c>
      <c r="C271" s="107" t="s">
        <v>11405</v>
      </c>
      <c r="D271" s="108" t="s">
        <v>10287</v>
      </c>
      <c r="E271" s="107" t="s">
        <v>211</v>
      </c>
      <c r="F271" s="107"/>
      <c r="G271" s="107" t="s">
        <v>212</v>
      </c>
      <c r="H271" s="141" t="s">
        <v>10302</v>
      </c>
      <c r="I271" s="35">
        <v>0.06</v>
      </c>
      <c r="J271" s="126">
        <f t="shared" si="8"/>
        <v>11731.199999999999</v>
      </c>
    </row>
    <row r="272" spans="1:10" ht="60">
      <c r="A272" s="39">
        <f t="shared" si="9"/>
        <v>268</v>
      </c>
      <c r="B272" s="49" t="s">
        <v>205</v>
      </c>
      <c r="C272" s="107" t="s">
        <v>11406</v>
      </c>
      <c r="D272" s="108" t="s">
        <v>10292</v>
      </c>
      <c r="E272" s="107" t="s">
        <v>211</v>
      </c>
      <c r="F272" s="107"/>
      <c r="G272" s="107" t="s">
        <v>212</v>
      </c>
      <c r="H272" s="141" t="s">
        <v>10303</v>
      </c>
      <c r="I272" s="35">
        <v>0.06</v>
      </c>
      <c r="J272" s="126">
        <f t="shared" si="8"/>
        <v>13836.8</v>
      </c>
    </row>
    <row r="273" spans="1:10" ht="60">
      <c r="A273" s="39">
        <f t="shared" si="9"/>
        <v>269</v>
      </c>
      <c r="B273" s="49" t="s">
        <v>205</v>
      </c>
      <c r="C273" s="107" t="s">
        <v>11407</v>
      </c>
      <c r="D273" s="108" t="s">
        <v>10287</v>
      </c>
      <c r="E273" s="107" t="s">
        <v>211</v>
      </c>
      <c r="F273" s="107"/>
      <c r="G273" s="107" t="s">
        <v>212</v>
      </c>
      <c r="H273" s="141" t="s">
        <v>10303</v>
      </c>
      <c r="I273" s="35">
        <v>0.06</v>
      </c>
      <c r="J273" s="126">
        <f t="shared" si="8"/>
        <v>13836.8</v>
      </c>
    </row>
    <row r="274" spans="1:10" ht="60">
      <c r="A274" s="39">
        <f t="shared" si="9"/>
        <v>270</v>
      </c>
      <c r="B274" s="49" t="s">
        <v>205</v>
      </c>
      <c r="C274" s="107" t="s">
        <v>11408</v>
      </c>
      <c r="D274" s="108" t="s">
        <v>10285</v>
      </c>
      <c r="E274" s="107" t="s">
        <v>211</v>
      </c>
      <c r="F274" s="107"/>
      <c r="G274" s="107" t="s">
        <v>212</v>
      </c>
      <c r="H274" s="141" t="s">
        <v>10303</v>
      </c>
      <c r="I274" s="35">
        <v>0.06</v>
      </c>
      <c r="J274" s="126">
        <f t="shared" si="8"/>
        <v>13836.8</v>
      </c>
    </row>
    <row r="275" spans="1:10" ht="90">
      <c r="A275" s="39">
        <f t="shared" si="9"/>
        <v>271</v>
      </c>
      <c r="B275" s="49" t="s">
        <v>205</v>
      </c>
      <c r="C275" s="107" t="s">
        <v>11409</v>
      </c>
      <c r="D275" s="108" t="s">
        <v>10304</v>
      </c>
      <c r="E275" s="107" t="s">
        <v>211</v>
      </c>
      <c r="F275" s="107"/>
      <c r="G275" s="107" t="s">
        <v>212</v>
      </c>
      <c r="H275" s="141" t="s">
        <v>10303</v>
      </c>
      <c r="I275" s="35">
        <v>0.06</v>
      </c>
      <c r="J275" s="126">
        <f t="shared" si="8"/>
        <v>13836.8</v>
      </c>
    </row>
    <row r="276" spans="1:10" ht="180">
      <c r="A276" s="39">
        <f t="shared" si="9"/>
        <v>272</v>
      </c>
      <c r="B276" s="49" t="s">
        <v>205</v>
      </c>
      <c r="C276" s="107" t="s">
        <v>11410</v>
      </c>
      <c r="D276" s="108" t="s">
        <v>10283</v>
      </c>
      <c r="E276" s="107" t="s">
        <v>211</v>
      </c>
      <c r="F276" s="107"/>
      <c r="G276" s="107" t="s">
        <v>212</v>
      </c>
      <c r="H276" s="141" t="s">
        <v>10305</v>
      </c>
      <c r="I276" s="35">
        <v>0.06</v>
      </c>
      <c r="J276" s="126">
        <f t="shared" si="8"/>
        <v>15942.4</v>
      </c>
    </row>
    <row r="277" spans="1:10" ht="60">
      <c r="A277" s="39">
        <f t="shared" si="9"/>
        <v>273</v>
      </c>
      <c r="B277" s="49" t="s">
        <v>205</v>
      </c>
      <c r="C277" s="107" t="s">
        <v>11411</v>
      </c>
      <c r="D277" s="108" t="s">
        <v>10287</v>
      </c>
      <c r="E277" s="107" t="s">
        <v>211</v>
      </c>
      <c r="F277" s="107"/>
      <c r="G277" s="107" t="s">
        <v>212</v>
      </c>
      <c r="H277" s="141" t="s">
        <v>10305</v>
      </c>
      <c r="I277" s="35">
        <v>0.06</v>
      </c>
      <c r="J277" s="126">
        <f t="shared" si="8"/>
        <v>15942.4</v>
      </c>
    </row>
    <row r="278" spans="1:10" ht="180">
      <c r="A278" s="39">
        <f t="shared" si="9"/>
        <v>274</v>
      </c>
      <c r="B278" s="49" t="s">
        <v>205</v>
      </c>
      <c r="C278" s="107" t="s">
        <v>11412</v>
      </c>
      <c r="D278" s="108" t="s">
        <v>10283</v>
      </c>
      <c r="E278" s="107" t="s">
        <v>211</v>
      </c>
      <c r="F278" s="107"/>
      <c r="G278" s="107" t="s">
        <v>212</v>
      </c>
      <c r="H278" s="141" t="s">
        <v>10305</v>
      </c>
      <c r="I278" s="35">
        <v>0.06</v>
      </c>
      <c r="J278" s="126">
        <f t="shared" si="8"/>
        <v>15942.4</v>
      </c>
    </row>
    <row r="279" spans="1:10" ht="60">
      <c r="A279" s="39">
        <f t="shared" si="9"/>
        <v>275</v>
      </c>
      <c r="B279" s="49" t="s">
        <v>205</v>
      </c>
      <c r="C279" s="107" t="s">
        <v>11413</v>
      </c>
      <c r="D279" s="108" t="s">
        <v>10285</v>
      </c>
      <c r="E279" s="107" t="s">
        <v>211</v>
      </c>
      <c r="F279" s="107"/>
      <c r="G279" s="107" t="s">
        <v>212</v>
      </c>
      <c r="H279" s="141" t="s">
        <v>10305</v>
      </c>
      <c r="I279" s="35">
        <v>0.06</v>
      </c>
      <c r="J279" s="126">
        <f t="shared" si="8"/>
        <v>15942.4</v>
      </c>
    </row>
    <row r="280" spans="1:10" ht="210">
      <c r="A280" s="39">
        <f t="shared" si="9"/>
        <v>276</v>
      </c>
      <c r="B280" s="49" t="s">
        <v>205</v>
      </c>
      <c r="C280" s="107" t="s">
        <v>11414</v>
      </c>
      <c r="D280" s="108" t="s">
        <v>10306</v>
      </c>
      <c r="E280" s="107" t="s">
        <v>211</v>
      </c>
      <c r="F280" s="107"/>
      <c r="G280" s="107" t="s">
        <v>212</v>
      </c>
      <c r="H280" s="141" t="s">
        <v>10307</v>
      </c>
      <c r="I280" s="35">
        <v>0.06</v>
      </c>
      <c r="J280" s="126">
        <f t="shared" si="8"/>
        <v>9400</v>
      </c>
    </row>
    <row r="281" spans="1:10" ht="105">
      <c r="A281" s="39">
        <f t="shared" si="9"/>
        <v>277</v>
      </c>
      <c r="B281" s="49" t="s">
        <v>205</v>
      </c>
      <c r="C281" s="107" t="s">
        <v>11415</v>
      </c>
      <c r="D281" s="108" t="s">
        <v>10308</v>
      </c>
      <c r="E281" s="107" t="s">
        <v>211</v>
      </c>
      <c r="F281" s="107"/>
      <c r="G281" s="107" t="s">
        <v>212</v>
      </c>
      <c r="H281" s="141" t="s">
        <v>10307</v>
      </c>
      <c r="I281" s="35">
        <v>0.06</v>
      </c>
      <c r="J281" s="126">
        <f t="shared" si="8"/>
        <v>9400</v>
      </c>
    </row>
    <row r="282" spans="1:10" ht="90">
      <c r="A282" s="39">
        <f t="shared" si="9"/>
        <v>278</v>
      </c>
      <c r="B282" s="49" t="s">
        <v>205</v>
      </c>
      <c r="C282" s="107" t="s">
        <v>11416</v>
      </c>
      <c r="D282" s="108" t="s">
        <v>10309</v>
      </c>
      <c r="E282" s="107" t="s">
        <v>211</v>
      </c>
      <c r="F282" s="107"/>
      <c r="G282" s="107" t="s">
        <v>212</v>
      </c>
      <c r="H282" s="141" t="s">
        <v>10307</v>
      </c>
      <c r="I282" s="35">
        <v>0.06</v>
      </c>
      <c r="J282" s="126">
        <f t="shared" si="8"/>
        <v>9400</v>
      </c>
    </row>
    <row r="283" spans="1:10" ht="90">
      <c r="A283" s="39">
        <f t="shared" si="9"/>
        <v>279</v>
      </c>
      <c r="B283" s="49" t="s">
        <v>205</v>
      </c>
      <c r="C283" s="107" t="s">
        <v>11417</v>
      </c>
      <c r="D283" s="108" t="s">
        <v>10310</v>
      </c>
      <c r="E283" s="107" t="s">
        <v>211</v>
      </c>
      <c r="F283" s="107"/>
      <c r="G283" s="107" t="s">
        <v>212</v>
      </c>
      <c r="H283" s="141" t="s">
        <v>10307</v>
      </c>
      <c r="I283" s="35">
        <v>0.06</v>
      </c>
      <c r="J283" s="126">
        <f t="shared" si="8"/>
        <v>9400</v>
      </c>
    </row>
    <row r="284" spans="1:10" ht="135">
      <c r="A284" s="39">
        <f t="shared" si="9"/>
        <v>280</v>
      </c>
      <c r="B284" s="49" t="s">
        <v>205</v>
      </c>
      <c r="C284" s="107" t="s">
        <v>11418</v>
      </c>
      <c r="D284" s="108" t="s">
        <v>10311</v>
      </c>
      <c r="E284" s="107" t="s">
        <v>211</v>
      </c>
      <c r="F284" s="107"/>
      <c r="G284" s="107" t="s">
        <v>212</v>
      </c>
      <c r="H284" s="141" t="s">
        <v>10312</v>
      </c>
      <c r="I284" s="35">
        <v>0.06</v>
      </c>
      <c r="J284" s="126">
        <f t="shared" si="8"/>
        <v>9663.1999999999989</v>
      </c>
    </row>
    <row r="285" spans="1:10" ht="90">
      <c r="A285" s="39">
        <f t="shared" si="9"/>
        <v>281</v>
      </c>
      <c r="B285" s="49" t="s">
        <v>205</v>
      </c>
      <c r="C285" s="107" t="s">
        <v>11419</v>
      </c>
      <c r="D285" s="108" t="s">
        <v>10313</v>
      </c>
      <c r="E285" s="107" t="s">
        <v>211</v>
      </c>
      <c r="F285" s="107"/>
      <c r="G285" s="107" t="s">
        <v>212</v>
      </c>
      <c r="H285" s="141" t="s">
        <v>10312</v>
      </c>
      <c r="I285" s="35">
        <v>0.06</v>
      </c>
      <c r="J285" s="126">
        <f t="shared" si="8"/>
        <v>9663.1999999999989</v>
      </c>
    </row>
    <row r="286" spans="1:10" ht="90">
      <c r="A286" s="39">
        <f t="shared" si="9"/>
        <v>282</v>
      </c>
      <c r="B286" s="49" t="s">
        <v>205</v>
      </c>
      <c r="C286" s="107" t="s">
        <v>11420</v>
      </c>
      <c r="D286" s="108" t="s">
        <v>10310</v>
      </c>
      <c r="E286" s="107" t="s">
        <v>211</v>
      </c>
      <c r="F286" s="107"/>
      <c r="G286" s="107" t="s">
        <v>212</v>
      </c>
      <c r="H286" s="141" t="s">
        <v>10312</v>
      </c>
      <c r="I286" s="35">
        <v>0.06</v>
      </c>
      <c r="J286" s="126">
        <f t="shared" si="8"/>
        <v>9663.1999999999989</v>
      </c>
    </row>
    <row r="287" spans="1:10" ht="90">
      <c r="A287" s="39">
        <f t="shared" si="9"/>
        <v>283</v>
      </c>
      <c r="B287" s="49" t="s">
        <v>205</v>
      </c>
      <c r="C287" s="107" t="s">
        <v>11421</v>
      </c>
      <c r="D287" s="108" t="s">
        <v>10309</v>
      </c>
      <c r="E287" s="107" t="s">
        <v>211</v>
      </c>
      <c r="F287" s="107"/>
      <c r="G287" s="107" t="s">
        <v>212</v>
      </c>
      <c r="H287" s="141" t="s">
        <v>10312</v>
      </c>
      <c r="I287" s="35">
        <v>0.06</v>
      </c>
      <c r="J287" s="126">
        <f t="shared" si="8"/>
        <v>9663.1999999999989</v>
      </c>
    </row>
    <row r="288" spans="1:10" ht="225">
      <c r="A288" s="39">
        <f t="shared" si="9"/>
        <v>284</v>
      </c>
      <c r="B288" s="49" t="s">
        <v>205</v>
      </c>
      <c r="C288" s="107" t="s">
        <v>11422</v>
      </c>
      <c r="D288" s="108" t="s">
        <v>10314</v>
      </c>
      <c r="E288" s="107" t="s">
        <v>211</v>
      </c>
      <c r="F288" s="107"/>
      <c r="G288" s="107" t="s">
        <v>212</v>
      </c>
      <c r="H288" s="141" t="s">
        <v>10315</v>
      </c>
      <c r="I288" s="35">
        <v>0.06</v>
      </c>
      <c r="J288" s="126">
        <f t="shared" si="8"/>
        <v>9926.4</v>
      </c>
    </row>
    <row r="289" spans="1:10" ht="90">
      <c r="A289" s="39">
        <f t="shared" si="9"/>
        <v>285</v>
      </c>
      <c r="B289" s="49" t="s">
        <v>205</v>
      </c>
      <c r="C289" s="107" t="s">
        <v>11423</v>
      </c>
      <c r="D289" s="108" t="s">
        <v>10309</v>
      </c>
      <c r="E289" s="107" t="s">
        <v>211</v>
      </c>
      <c r="F289" s="107"/>
      <c r="G289" s="107" t="s">
        <v>212</v>
      </c>
      <c r="H289" s="141" t="s">
        <v>10315</v>
      </c>
      <c r="I289" s="35">
        <v>0.06</v>
      </c>
      <c r="J289" s="126">
        <f t="shared" si="8"/>
        <v>9926.4</v>
      </c>
    </row>
    <row r="290" spans="1:10" ht="255">
      <c r="A290" s="39">
        <f t="shared" si="9"/>
        <v>286</v>
      </c>
      <c r="B290" s="49" t="s">
        <v>205</v>
      </c>
      <c r="C290" s="107" t="s">
        <v>11424</v>
      </c>
      <c r="D290" s="108" t="s">
        <v>10316</v>
      </c>
      <c r="E290" s="107" t="s">
        <v>211</v>
      </c>
      <c r="F290" s="107"/>
      <c r="G290" s="107" t="s">
        <v>212</v>
      </c>
      <c r="H290" s="141" t="s">
        <v>10315</v>
      </c>
      <c r="I290" s="35">
        <v>0.06</v>
      </c>
      <c r="J290" s="126">
        <f t="shared" si="8"/>
        <v>9926.4</v>
      </c>
    </row>
    <row r="291" spans="1:10" ht="90">
      <c r="A291" s="39">
        <f t="shared" si="9"/>
        <v>287</v>
      </c>
      <c r="B291" s="49" t="s">
        <v>205</v>
      </c>
      <c r="C291" s="107" t="s">
        <v>11425</v>
      </c>
      <c r="D291" s="108" t="s">
        <v>10310</v>
      </c>
      <c r="E291" s="107" t="s">
        <v>211</v>
      </c>
      <c r="F291" s="107"/>
      <c r="G291" s="107" t="s">
        <v>212</v>
      </c>
      <c r="H291" s="141" t="s">
        <v>10315</v>
      </c>
      <c r="I291" s="35">
        <v>0.06</v>
      </c>
      <c r="J291" s="126">
        <f t="shared" si="8"/>
        <v>9926.4</v>
      </c>
    </row>
    <row r="292" spans="1:10" ht="90">
      <c r="A292" s="39">
        <f t="shared" si="9"/>
        <v>288</v>
      </c>
      <c r="B292" s="49" t="s">
        <v>205</v>
      </c>
      <c r="C292" s="107" t="s">
        <v>11426</v>
      </c>
      <c r="D292" s="108" t="s">
        <v>10309</v>
      </c>
      <c r="E292" s="107" t="s">
        <v>211</v>
      </c>
      <c r="F292" s="107"/>
      <c r="G292" s="107" t="s">
        <v>212</v>
      </c>
      <c r="H292" s="141" t="s">
        <v>10317</v>
      </c>
      <c r="I292" s="35">
        <v>0.06</v>
      </c>
      <c r="J292" s="126">
        <f t="shared" si="8"/>
        <v>10189.599999999999</v>
      </c>
    </row>
    <row r="293" spans="1:10" ht="240">
      <c r="A293" s="39">
        <f t="shared" si="9"/>
        <v>289</v>
      </c>
      <c r="B293" s="49" t="s">
        <v>205</v>
      </c>
      <c r="C293" s="107" t="s">
        <v>11427</v>
      </c>
      <c r="D293" s="108" t="s">
        <v>10318</v>
      </c>
      <c r="E293" s="107" t="s">
        <v>211</v>
      </c>
      <c r="F293" s="107"/>
      <c r="G293" s="107" t="s">
        <v>212</v>
      </c>
      <c r="H293" s="141" t="s">
        <v>10317</v>
      </c>
      <c r="I293" s="35">
        <v>0.06</v>
      </c>
      <c r="J293" s="126">
        <f t="shared" si="8"/>
        <v>10189.599999999999</v>
      </c>
    </row>
    <row r="294" spans="1:10" ht="195">
      <c r="A294" s="39">
        <f t="shared" si="9"/>
        <v>290</v>
      </c>
      <c r="B294" s="49" t="s">
        <v>205</v>
      </c>
      <c r="C294" s="107" t="s">
        <v>11428</v>
      </c>
      <c r="D294" s="108" t="s">
        <v>10319</v>
      </c>
      <c r="E294" s="107" t="s">
        <v>211</v>
      </c>
      <c r="F294" s="107"/>
      <c r="G294" s="107" t="s">
        <v>212</v>
      </c>
      <c r="H294" s="141" t="s">
        <v>10317</v>
      </c>
      <c r="I294" s="35">
        <v>0.06</v>
      </c>
      <c r="J294" s="126">
        <f t="shared" si="8"/>
        <v>10189.599999999999</v>
      </c>
    </row>
    <row r="295" spans="1:10" ht="90">
      <c r="A295" s="39">
        <f t="shared" si="9"/>
        <v>291</v>
      </c>
      <c r="B295" s="49" t="s">
        <v>205</v>
      </c>
      <c r="C295" s="107" t="s">
        <v>11429</v>
      </c>
      <c r="D295" s="108" t="s">
        <v>10310</v>
      </c>
      <c r="E295" s="107" t="s">
        <v>211</v>
      </c>
      <c r="F295" s="107"/>
      <c r="G295" s="107" t="s">
        <v>212</v>
      </c>
      <c r="H295" s="141" t="s">
        <v>10317</v>
      </c>
      <c r="I295" s="35">
        <v>0.06</v>
      </c>
      <c r="J295" s="126">
        <f t="shared" si="8"/>
        <v>10189.599999999999</v>
      </c>
    </row>
    <row r="296" spans="1:10" ht="90">
      <c r="A296" s="39">
        <f t="shared" si="9"/>
        <v>292</v>
      </c>
      <c r="B296" s="49" t="s">
        <v>205</v>
      </c>
      <c r="C296" s="107" t="s">
        <v>11430</v>
      </c>
      <c r="D296" s="108" t="s">
        <v>10309</v>
      </c>
      <c r="E296" s="107" t="s">
        <v>211</v>
      </c>
      <c r="F296" s="107"/>
      <c r="G296" s="107" t="s">
        <v>212</v>
      </c>
      <c r="H296" s="141" t="s">
        <v>10320</v>
      </c>
      <c r="I296" s="35">
        <v>0.06</v>
      </c>
      <c r="J296" s="126">
        <f t="shared" si="8"/>
        <v>10716</v>
      </c>
    </row>
    <row r="297" spans="1:10" ht="225">
      <c r="A297" s="39">
        <f t="shared" si="9"/>
        <v>293</v>
      </c>
      <c r="B297" s="49" t="s">
        <v>205</v>
      </c>
      <c r="C297" s="107" t="s">
        <v>11431</v>
      </c>
      <c r="D297" s="108" t="s">
        <v>10314</v>
      </c>
      <c r="E297" s="107" t="s">
        <v>211</v>
      </c>
      <c r="F297" s="107"/>
      <c r="G297" s="107" t="s">
        <v>212</v>
      </c>
      <c r="H297" s="141" t="s">
        <v>10320</v>
      </c>
      <c r="I297" s="35">
        <v>0.06</v>
      </c>
      <c r="J297" s="126">
        <f t="shared" si="8"/>
        <v>10716</v>
      </c>
    </row>
    <row r="298" spans="1:10" ht="195">
      <c r="A298" s="39">
        <f t="shared" si="9"/>
        <v>294</v>
      </c>
      <c r="B298" s="49" t="s">
        <v>205</v>
      </c>
      <c r="C298" s="107" t="s">
        <v>11432</v>
      </c>
      <c r="D298" s="108" t="s">
        <v>10319</v>
      </c>
      <c r="E298" s="107" t="s">
        <v>211</v>
      </c>
      <c r="F298" s="107"/>
      <c r="G298" s="107" t="s">
        <v>212</v>
      </c>
      <c r="H298" s="141" t="s">
        <v>10320</v>
      </c>
      <c r="I298" s="35">
        <v>0.06</v>
      </c>
      <c r="J298" s="126">
        <f t="shared" si="8"/>
        <v>10716</v>
      </c>
    </row>
    <row r="299" spans="1:10" ht="90">
      <c r="A299" s="39">
        <f t="shared" si="9"/>
        <v>295</v>
      </c>
      <c r="B299" s="49" t="s">
        <v>205</v>
      </c>
      <c r="C299" s="107" t="s">
        <v>11433</v>
      </c>
      <c r="D299" s="108" t="s">
        <v>10310</v>
      </c>
      <c r="E299" s="107" t="s">
        <v>211</v>
      </c>
      <c r="F299" s="107"/>
      <c r="G299" s="107" t="s">
        <v>212</v>
      </c>
      <c r="H299" s="141" t="s">
        <v>10320</v>
      </c>
      <c r="I299" s="35">
        <v>0.06</v>
      </c>
      <c r="J299" s="126">
        <f t="shared" si="8"/>
        <v>10716</v>
      </c>
    </row>
    <row r="300" spans="1:10" ht="195">
      <c r="A300" s="39">
        <f t="shared" si="9"/>
        <v>296</v>
      </c>
      <c r="B300" s="49" t="s">
        <v>205</v>
      </c>
      <c r="C300" s="107" t="s">
        <v>11434</v>
      </c>
      <c r="D300" s="108" t="s">
        <v>10319</v>
      </c>
      <c r="E300" s="107" t="s">
        <v>211</v>
      </c>
      <c r="F300" s="107"/>
      <c r="G300" s="107" t="s">
        <v>212</v>
      </c>
      <c r="H300" s="141" t="s">
        <v>10321</v>
      </c>
      <c r="I300" s="35">
        <v>0.06</v>
      </c>
      <c r="J300" s="126">
        <f t="shared" si="8"/>
        <v>11242.4</v>
      </c>
    </row>
    <row r="301" spans="1:10" ht="90">
      <c r="A301" s="39">
        <f t="shared" si="9"/>
        <v>297</v>
      </c>
      <c r="B301" s="49" t="s">
        <v>205</v>
      </c>
      <c r="C301" s="107" t="s">
        <v>11435</v>
      </c>
      <c r="D301" s="108" t="s">
        <v>10310</v>
      </c>
      <c r="E301" s="107" t="s">
        <v>211</v>
      </c>
      <c r="F301" s="107"/>
      <c r="G301" s="107" t="s">
        <v>212</v>
      </c>
      <c r="H301" s="141" t="s">
        <v>10321</v>
      </c>
      <c r="I301" s="35">
        <v>0.06</v>
      </c>
      <c r="J301" s="126">
        <f t="shared" si="8"/>
        <v>11242.4</v>
      </c>
    </row>
    <row r="302" spans="1:10" ht="210">
      <c r="A302" s="39">
        <f t="shared" si="9"/>
        <v>298</v>
      </c>
      <c r="B302" s="49" t="s">
        <v>205</v>
      </c>
      <c r="C302" s="107" t="s">
        <v>11436</v>
      </c>
      <c r="D302" s="108" t="s">
        <v>10306</v>
      </c>
      <c r="E302" s="107" t="s">
        <v>211</v>
      </c>
      <c r="F302" s="107"/>
      <c r="G302" s="107" t="s">
        <v>212</v>
      </c>
      <c r="H302" s="141" t="s">
        <v>10321</v>
      </c>
      <c r="I302" s="35">
        <v>0.06</v>
      </c>
      <c r="J302" s="126">
        <f t="shared" si="8"/>
        <v>11242.4</v>
      </c>
    </row>
    <row r="303" spans="1:10" ht="90">
      <c r="A303" s="39">
        <f t="shared" si="9"/>
        <v>299</v>
      </c>
      <c r="B303" s="49" t="s">
        <v>205</v>
      </c>
      <c r="C303" s="107" t="s">
        <v>11437</v>
      </c>
      <c r="D303" s="108" t="s">
        <v>10309</v>
      </c>
      <c r="E303" s="107" t="s">
        <v>211</v>
      </c>
      <c r="F303" s="107"/>
      <c r="G303" s="107" t="s">
        <v>212</v>
      </c>
      <c r="H303" s="141" t="s">
        <v>10321</v>
      </c>
      <c r="I303" s="35">
        <v>0.06</v>
      </c>
      <c r="J303" s="126">
        <f t="shared" si="8"/>
        <v>11242.4</v>
      </c>
    </row>
    <row r="304" spans="1:10" ht="195">
      <c r="A304" s="39">
        <f t="shared" si="9"/>
        <v>300</v>
      </c>
      <c r="B304" s="49" t="s">
        <v>205</v>
      </c>
      <c r="C304" s="107" t="s">
        <v>11438</v>
      </c>
      <c r="D304" s="108" t="s">
        <v>10319</v>
      </c>
      <c r="E304" s="107" t="s">
        <v>211</v>
      </c>
      <c r="F304" s="107"/>
      <c r="G304" s="107" t="s">
        <v>212</v>
      </c>
      <c r="H304" s="141" t="s">
        <v>10322</v>
      </c>
      <c r="I304" s="35">
        <v>0.06</v>
      </c>
      <c r="J304" s="126">
        <f t="shared" si="8"/>
        <v>12295.199999999999</v>
      </c>
    </row>
    <row r="305" spans="1:10" ht="90">
      <c r="A305" s="39">
        <f t="shared" si="9"/>
        <v>301</v>
      </c>
      <c r="B305" s="49" t="s">
        <v>205</v>
      </c>
      <c r="C305" s="107" t="s">
        <v>11439</v>
      </c>
      <c r="D305" s="108" t="s">
        <v>10309</v>
      </c>
      <c r="E305" s="107" t="s">
        <v>211</v>
      </c>
      <c r="F305" s="107"/>
      <c r="G305" s="107" t="s">
        <v>212</v>
      </c>
      <c r="H305" s="141" t="s">
        <v>10322</v>
      </c>
      <c r="I305" s="35">
        <v>0.06</v>
      </c>
      <c r="J305" s="126">
        <f t="shared" si="8"/>
        <v>12295.199999999999</v>
      </c>
    </row>
    <row r="306" spans="1:10" ht="90">
      <c r="A306" s="39">
        <f t="shared" si="9"/>
        <v>302</v>
      </c>
      <c r="B306" s="49" t="s">
        <v>205</v>
      </c>
      <c r="C306" s="107" t="s">
        <v>11440</v>
      </c>
      <c r="D306" s="108" t="s">
        <v>10310</v>
      </c>
      <c r="E306" s="107" t="s">
        <v>211</v>
      </c>
      <c r="F306" s="107"/>
      <c r="G306" s="107" t="s">
        <v>212</v>
      </c>
      <c r="H306" s="141" t="s">
        <v>10322</v>
      </c>
      <c r="I306" s="35">
        <v>0.06</v>
      </c>
      <c r="J306" s="126">
        <f t="shared" si="8"/>
        <v>12295.199999999999</v>
      </c>
    </row>
    <row r="307" spans="1:10" ht="135">
      <c r="A307" s="39">
        <f t="shared" si="9"/>
        <v>303</v>
      </c>
      <c r="B307" s="49" t="s">
        <v>205</v>
      </c>
      <c r="C307" s="107" t="s">
        <v>11441</v>
      </c>
      <c r="D307" s="108" t="s">
        <v>10311</v>
      </c>
      <c r="E307" s="107" t="s">
        <v>211</v>
      </c>
      <c r="F307" s="107"/>
      <c r="G307" s="107" t="s">
        <v>212</v>
      </c>
      <c r="H307" s="141" t="s">
        <v>10322</v>
      </c>
      <c r="I307" s="35">
        <v>0.06</v>
      </c>
      <c r="J307" s="126">
        <f t="shared" si="8"/>
        <v>12295.199999999999</v>
      </c>
    </row>
    <row r="308" spans="1:10" ht="90">
      <c r="A308" s="39">
        <f t="shared" si="9"/>
        <v>304</v>
      </c>
      <c r="B308" s="49" t="s">
        <v>205</v>
      </c>
      <c r="C308" s="107" t="s">
        <v>11442</v>
      </c>
      <c r="D308" s="108" t="s">
        <v>10310</v>
      </c>
      <c r="E308" s="107" t="s">
        <v>211</v>
      </c>
      <c r="F308" s="107"/>
      <c r="G308" s="107" t="s">
        <v>212</v>
      </c>
      <c r="H308" s="141" t="s">
        <v>10323</v>
      </c>
      <c r="I308" s="35">
        <v>0.06</v>
      </c>
      <c r="J308" s="126">
        <f t="shared" si="8"/>
        <v>13348</v>
      </c>
    </row>
    <row r="309" spans="1:10" ht="210">
      <c r="A309" s="39">
        <f t="shared" si="9"/>
        <v>305</v>
      </c>
      <c r="B309" s="49" t="s">
        <v>205</v>
      </c>
      <c r="C309" s="107" t="s">
        <v>11443</v>
      </c>
      <c r="D309" s="108" t="s">
        <v>10306</v>
      </c>
      <c r="E309" s="107" t="s">
        <v>211</v>
      </c>
      <c r="F309" s="107"/>
      <c r="G309" s="107" t="s">
        <v>212</v>
      </c>
      <c r="H309" s="141" t="s">
        <v>10323</v>
      </c>
      <c r="I309" s="35">
        <v>0.06</v>
      </c>
      <c r="J309" s="126">
        <f t="shared" si="8"/>
        <v>13348</v>
      </c>
    </row>
    <row r="310" spans="1:10" ht="90">
      <c r="A310" s="39">
        <f t="shared" si="9"/>
        <v>306</v>
      </c>
      <c r="B310" s="49" t="s">
        <v>205</v>
      </c>
      <c r="C310" s="107" t="s">
        <v>11444</v>
      </c>
      <c r="D310" s="108" t="s">
        <v>10309</v>
      </c>
      <c r="E310" s="107" t="s">
        <v>211</v>
      </c>
      <c r="F310" s="107"/>
      <c r="G310" s="107" t="s">
        <v>212</v>
      </c>
      <c r="H310" s="141" t="s">
        <v>10323</v>
      </c>
      <c r="I310" s="35">
        <v>0.06</v>
      </c>
      <c r="J310" s="126">
        <f t="shared" si="8"/>
        <v>13348</v>
      </c>
    </row>
    <row r="311" spans="1:10" ht="225">
      <c r="A311" s="39">
        <f t="shared" si="9"/>
        <v>307</v>
      </c>
      <c r="B311" s="49" t="s">
        <v>205</v>
      </c>
      <c r="C311" s="107" t="s">
        <v>11445</v>
      </c>
      <c r="D311" s="108" t="s">
        <v>10314</v>
      </c>
      <c r="E311" s="107" t="s">
        <v>211</v>
      </c>
      <c r="F311" s="107"/>
      <c r="G311" s="107" t="s">
        <v>212</v>
      </c>
      <c r="H311" s="141" t="s">
        <v>10323</v>
      </c>
      <c r="I311" s="35">
        <v>0.06</v>
      </c>
      <c r="J311" s="126">
        <f t="shared" si="8"/>
        <v>13348</v>
      </c>
    </row>
    <row r="312" spans="1:10" ht="90">
      <c r="A312" s="39">
        <f t="shared" si="9"/>
        <v>308</v>
      </c>
      <c r="B312" s="49" t="s">
        <v>205</v>
      </c>
      <c r="C312" s="107" t="s">
        <v>11446</v>
      </c>
      <c r="D312" s="108" t="s">
        <v>10309</v>
      </c>
      <c r="E312" s="107" t="s">
        <v>211</v>
      </c>
      <c r="F312" s="107"/>
      <c r="G312" s="107" t="s">
        <v>212</v>
      </c>
      <c r="H312" s="141" t="s">
        <v>10324</v>
      </c>
      <c r="I312" s="35">
        <v>0.06</v>
      </c>
      <c r="J312" s="126">
        <f t="shared" si="8"/>
        <v>14927.199999999999</v>
      </c>
    </row>
    <row r="313" spans="1:10" ht="195">
      <c r="A313" s="39">
        <f t="shared" si="9"/>
        <v>309</v>
      </c>
      <c r="B313" s="49" t="s">
        <v>205</v>
      </c>
      <c r="C313" s="107" t="s">
        <v>11447</v>
      </c>
      <c r="D313" s="108" t="s">
        <v>10319</v>
      </c>
      <c r="E313" s="107" t="s">
        <v>211</v>
      </c>
      <c r="F313" s="107"/>
      <c r="G313" s="107" t="s">
        <v>212</v>
      </c>
      <c r="H313" s="141" t="s">
        <v>10324</v>
      </c>
      <c r="I313" s="35">
        <v>0.06</v>
      </c>
      <c r="J313" s="126">
        <f t="shared" si="8"/>
        <v>14927.199999999999</v>
      </c>
    </row>
    <row r="314" spans="1:10" ht="195">
      <c r="A314" s="39">
        <f t="shared" si="9"/>
        <v>310</v>
      </c>
      <c r="B314" s="49" t="s">
        <v>205</v>
      </c>
      <c r="C314" s="107" t="s">
        <v>11448</v>
      </c>
      <c r="D314" s="108" t="s">
        <v>10319</v>
      </c>
      <c r="E314" s="107" t="s">
        <v>211</v>
      </c>
      <c r="F314" s="107"/>
      <c r="G314" s="107" t="s">
        <v>212</v>
      </c>
      <c r="H314" s="141" t="s">
        <v>10324</v>
      </c>
      <c r="I314" s="35">
        <v>0.06</v>
      </c>
      <c r="J314" s="126">
        <f t="shared" si="8"/>
        <v>14927.199999999999</v>
      </c>
    </row>
    <row r="315" spans="1:10" ht="90">
      <c r="A315" s="39">
        <f t="shared" si="9"/>
        <v>311</v>
      </c>
      <c r="B315" s="49" t="s">
        <v>205</v>
      </c>
      <c r="C315" s="107" t="s">
        <v>11449</v>
      </c>
      <c r="D315" s="108" t="s">
        <v>10310</v>
      </c>
      <c r="E315" s="107" t="s">
        <v>211</v>
      </c>
      <c r="F315" s="107"/>
      <c r="G315" s="107" t="s">
        <v>212</v>
      </c>
      <c r="H315" s="141" t="s">
        <v>10324</v>
      </c>
      <c r="I315" s="35">
        <v>0.06</v>
      </c>
      <c r="J315" s="126">
        <f t="shared" si="8"/>
        <v>14927.199999999999</v>
      </c>
    </row>
    <row r="316" spans="1:10" ht="225">
      <c r="A316" s="39">
        <f t="shared" si="9"/>
        <v>312</v>
      </c>
      <c r="B316" s="49" t="s">
        <v>205</v>
      </c>
      <c r="C316" s="107" t="s">
        <v>11450</v>
      </c>
      <c r="D316" s="108" t="s">
        <v>10314</v>
      </c>
      <c r="E316" s="107" t="s">
        <v>211</v>
      </c>
      <c r="F316" s="107"/>
      <c r="G316" s="107" t="s">
        <v>212</v>
      </c>
      <c r="H316" s="141" t="s">
        <v>10325</v>
      </c>
      <c r="I316" s="35">
        <v>0.06</v>
      </c>
      <c r="J316" s="126">
        <f t="shared" si="8"/>
        <v>17032.8</v>
      </c>
    </row>
    <row r="317" spans="1:10" ht="180">
      <c r="A317" s="39">
        <f t="shared" si="9"/>
        <v>313</v>
      </c>
      <c r="B317" s="49" t="s">
        <v>205</v>
      </c>
      <c r="C317" s="107" t="s">
        <v>11451</v>
      </c>
      <c r="D317" s="108" t="s">
        <v>10326</v>
      </c>
      <c r="E317" s="107" t="s">
        <v>211</v>
      </c>
      <c r="F317" s="107"/>
      <c r="G317" s="107" t="s">
        <v>212</v>
      </c>
      <c r="H317" s="141" t="s">
        <v>10325</v>
      </c>
      <c r="I317" s="35">
        <v>0.06</v>
      </c>
      <c r="J317" s="126">
        <f t="shared" si="8"/>
        <v>17032.8</v>
      </c>
    </row>
    <row r="318" spans="1:10" ht="90">
      <c r="A318" s="39">
        <f t="shared" si="9"/>
        <v>314</v>
      </c>
      <c r="B318" s="49" t="s">
        <v>205</v>
      </c>
      <c r="C318" s="107" t="s">
        <v>11452</v>
      </c>
      <c r="D318" s="108" t="s">
        <v>10310</v>
      </c>
      <c r="E318" s="107" t="s">
        <v>211</v>
      </c>
      <c r="F318" s="107"/>
      <c r="G318" s="107" t="s">
        <v>212</v>
      </c>
      <c r="H318" s="141" t="s">
        <v>10325</v>
      </c>
      <c r="I318" s="35">
        <v>0.06</v>
      </c>
      <c r="J318" s="126">
        <f t="shared" si="8"/>
        <v>17032.8</v>
      </c>
    </row>
    <row r="319" spans="1:10" ht="90">
      <c r="A319" s="39">
        <f t="shared" si="9"/>
        <v>315</v>
      </c>
      <c r="B319" s="49" t="s">
        <v>205</v>
      </c>
      <c r="C319" s="107" t="s">
        <v>11453</v>
      </c>
      <c r="D319" s="108" t="s">
        <v>10309</v>
      </c>
      <c r="E319" s="107" t="s">
        <v>211</v>
      </c>
      <c r="F319" s="107"/>
      <c r="G319" s="107" t="s">
        <v>212</v>
      </c>
      <c r="H319" s="141" t="s">
        <v>10325</v>
      </c>
      <c r="I319" s="35">
        <v>0.06</v>
      </c>
      <c r="J319" s="126">
        <f t="shared" si="8"/>
        <v>17032.8</v>
      </c>
    </row>
    <row r="320" spans="1:10" ht="210">
      <c r="A320" s="39">
        <f t="shared" si="9"/>
        <v>316</v>
      </c>
      <c r="B320" s="49" t="s">
        <v>205</v>
      </c>
      <c r="C320" s="107" t="s">
        <v>11454</v>
      </c>
      <c r="D320" s="108" t="s">
        <v>10306</v>
      </c>
      <c r="E320" s="107" t="s">
        <v>211</v>
      </c>
      <c r="F320" s="107"/>
      <c r="G320" s="107" t="s">
        <v>212</v>
      </c>
      <c r="H320" s="141" t="s">
        <v>10327</v>
      </c>
      <c r="I320" s="35">
        <v>0.06</v>
      </c>
      <c r="J320" s="126">
        <f t="shared" si="8"/>
        <v>19138.399999999998</v>
      </c>
    </row>
    <row r="321" spans="1:10" ht="90">
      <c r="A321" s="39">
        <f t="shared" si="9"/>
        <v>317</v>
      </c>
      <c r="B321" s="49" t="s">
        <v>205</v>
      </c>
      <c r="C321" s="107" t="s">
        <v>11455</v>
      </c>
      <c r="D321" s="108" t="s">
        <v>10309</v>
      </c>
      <c r="E321" s="107" t="s">
        <v>211</v>
      </c>
      <c r="F321" s="107"/>
      <c r="G321" s="107" t="s">
        <v>212</v>
      </c>
      <c r="H321" s="141" t="s">
        <v>10327</v>
      </c>
      <c r="I321" s="35">
        <v>0.06</v>
      </c>
      <c r="J321" s="126">
        <f t="shared" ref="J321:J384" si="10">H321*(1-I321)</f>
        <v>19138.399999999998</v>
      </c>
    </row>
    <row r="322" spans="1:10" ht="90">
      <c r="A322" s="39">
        <f t="shared" si="9"/>
        <v>318</v>
      </c>
      <c r="B322" s="49" t="s">
        <v>205</v>
      </c>
      <c r="C322" s="107" t="s">
        <v>11456</v>
      </c>
      <c r="D322" s="108" t="s">
        <v>10313</v>
      </c>
      <c r="E322" s="107" t="s">
        <v>211</v>
      </c>
      <c r="F322" s="107"/>
      <c r="G322" s="107" t="s">
        <v>212</v>
      </c>
      <c r="H322" s="141" t="s">
        <v>10327</v>
      </c>
      <c r="I322" s="35">
        <v>0.06</v>
      </c>
      <c r="J322" s="126">
        <f t="shared" si="10"/>
        <v>19138.399999999998</v>
      </c>
    </row>
    <row r="323" spans="1:10" ht="90">
      <c r="A323" s="39">
        <f t="shared" si="9"/>
        <v>319</v>
      </c>
      <c r="B323" s="49" t="s">
        <v>205</v>
      </c>
      <c r="C323" s="107" t="s">
        <v>11457</v>
      </c>
      <c r="D323" s="108" t="s">
        <v>10310</v>
      </c>
      <c r="E323" s="107" t="s">
        <v>211</v>
      </c>
      <c r="F323" s="107"/>
      <c r="G323" s="107" t="s">
        <v>212</v>
      </c>
      <c r="H323" s="141" t="s">
        <v>10327</v>
      </c>
      <c r="I323" s="35">
        <v>0.06</v>
      </c>
      <c r="J323" s="126">
        <f t="shared" si="10"/>
        <v>19138.399999999998</v>
      </c>
    </row>
    <row r="324" spans="1:10" ht="90">
      <c r="A324" s="39">
        <f t="shared" si="9"/>
        <v>320</v>
      </c>
      <c r="B324" s="49" t="s">
        <v>205</v>
      </c>
      <c r="C324" s="107" t="s">
        <v>11458</v>
      </c>
      <c r="D324" s="108" t="s">
        <v>10328</v>
      </c>
      <c r="E324" s="107" t="s">
        <v>211</v>
      </c>
      <c r="F324" s="107"/>
      <c r="G324" s="107" t="s">
        <v>212</v>
      </c>
      <c r="H324" s="141" t="s">
        <v>10329</v>
      </c>
      <c r="I324" s="35">
        <v>0.06</v>
      </c>
      <c r="J324" s="126">
        <f t="shared" si="10"/>
        <v>11280</v>
      </c>
    </row>
    <row r="325" spans="1:10" ht="90">
      <c r="A325" s="39">
        <f t="shared" si="9"/>
        <v>321</v>
      </c>
      <c r="B325" s="49" t="s">
        <v>205</v>
      </c>
      <c r="C325" s="107" t="s">
        <v>11459</v>
      </c>
      <c r="D325" s="108" t="s">
        <v>10330</v>
      </c>
      <c r="E325" s="107" t="s">
        <v>211</v>
      </c>
      <c r="F325" s="107"/>
      <c r="G325" s="107" t="s">
        <v>212</v>
      </c>
      <c r="H325" s="141" t="s">
        <v>10329</v>
      </c>
      <c r="I325" s="35">
        <v>0.06</v>
      </c>
      <c r="J325" s="126">
        <f t="shared" si="10"/>
        <v>11280</v>
      </c>
    </row>
    <row r="326" spans="1:10" ht="195">
      <c r="A326" s="39">
        <f t="shared" si="9"/>
        <v>322</v>
      </c>
      <c r="B326" s="49" t="s">
        <v>205</v>
      </c>
      <c r="C326" s="107" t="s">
        <v>11460</v>
      </c>
      <c r="D326" s="108" t="s">
        <v>10319</v>
      </c>
      <c r="E326" s="107" t="s">
        <v>211</v>
      </c>
      <c r="F326" s="107"/>
      <c r="G326" s="107" t="s">
        <v>212</v>
      </c>
      <c r="H326" s="141" t="s">
        <v>10329</v>
      </c>
      <c r="I326" s="35">
        <v>0.06</v>
      </c>
      <c r="J326" s="126">
        <f t="shared" si="10"/>
        <v>11280</v>
      </c>
    </row>
    <row r="327" spans="1:10" ht="150">
      <c r="A327" s="39">
        <f t="shared" ref="A327:A390" si="11">A326+1</f>
        <v>323</v>
      </c>
      <c r="B327" s="49" t="s">
        <v>205</v>
      </c>
      <c r="C327" s="107" t="s">
        <v>11461</v>
      </c>
      <c r="D327" s="108" t="s">
        <v>10331</v>
      </c>
      <c r="E327" s="107" t="s">
        <v>211</v>
      </c>
      <c r="F327" s="107"/>
      <c r="G327" s="107" t="s">
        <v>212</v>
      </c>
      <c r="H327" s="141" t="s">
        <v>10329</v>
      </c>
      <c r="I327" s="35">
        <v>0.06</v>
      </c>
      <c r="J327" s="126">
        <f t="shared" si="10"/>
        <v>11280</v>
      </c>
    </row>
    <row r="328" spans="1:10" ht="195">
      <c r="A328" s="39">
        <f t="shared" si="11"/>
        <v>324</v>
      </c>
      <c r="B328" s="49" t="s">
        <v>205</v>
      </c>
      <c r="C328" s="107" t="s">
        <v>11462</v>
      </c>
      <c r="D328" s="108" t="s">
        <v>10319</v>
      </c>
      <c r="E328" s="107" t="s">
        <v>211</v>
      </c>
      <c r="F328" s="107"/>
      <c r="G328" s="107" t="s">
        <v>212</v>
      </c>
      <c r="H328" s="141" t="s">
        <v>10332</v>
      </c>
      <c r="I328" s="35">
        <v>0.06</v>
      </c>
      <c r="J328" s="126">
        <f t="shared" si="10"/>
        <v>11543.199999999999</v>
      </c>
    </row>
    <row r="329" spans="1:10" ht="90">
      <c r="A329" s="39">
        <f t="shared" si="11"/>
        <v>325</v>
      </c>
      <c r="B329" s="49" t="s">
        <v>205</v>
      </c>
      <c r="C329" s="107" t="s">
        <v>11463</v>
      </c>
      <c r="D329" s="108" t="s">
        <v>10330</v>
      </c>
      <c r="E329" s="107" t="s">
        <v>211</v>
      </c>
      <c r="F329" s="107"/>
      <c r="G329" s="107" t="s">
        <v>212</v>
      </c>
      <c r="H329" s="141" t="s">
        <v>10332</v>
      </c>
      <c r="I329" s="35">
        <v>0.06</v>
      </c>
      <c r="J329" s="126">
        <f t="shared" si="10"/>
        <v>11543.199999999999</v>
      </c>
    </row>
    <row r="330" spans="1:10" ht="90">
      <c r="A330" s="39">
        <f t="shared" si="11"/>
        <v>326</v>
      </c>
      <c r="B330" s="49" t="s">
        <v>205</v>
      </c>
      <c r="C330" s="107" t="s">
        <v>11464</v>
      </c>
      <c r="D330" s="108" t="s">
        <v>10328</v>
      </c>
      <c r="E330" s="107" t="s">
        <v>211</v>
      </c>
      <c r="F330" s="107"/>
      <c r="G330" s="107" t="s">
        <v>212</v>
      </c>
      <c r="H330" s="141" t="s">
        <v>10332</v>
      </c>
      <c r="I330" s="35">
        <v>0.06</v>
      </c>
      <c r="J330" s="126">
        <f t="shared" si="10"/>
        <v>11543.199999999999</v>
      </c>
    </row>
    <row r="331" spans="1:10" ht="180">
      <c r="A331" s="39">
        <f t="shared" si="11"/>
        <v>327</v>
      </c>
      <c r="B331" s="49" t="s">
        <v>205</v>
      </c>
      <c r="C331" s="107" t="s">
        <v>11465</v>
      </c>
      <c r="D331" s="108" t="s">
        <v>10326</v>
      </c>
      <c r="E331" s="107" t="s">
        <v>211</v>
      </c>
      <c r="F331" s="107"/>
      <c r="G331" s="107" t="s">
        <v>212</v>
      </c>
      <c r="H331" s="141" t="s">
        <v>10332</v>
      </c>
      <c r="I331" s="35">
        <v>0.06</v>
      </c>
      <c r="J331" s="126">
        <f t="shared" si="10"/>
        <v>11543.199999999999</v>
      </c>
    </row>
    <row r="332" spans="1:10" ht="90">
      <c r="A332" s="39">
        <f t="shared" si="11"/>
        <v>328</v>
      </c>
      <c r="B332" s="49" t="s">
        <v>205</v>
      </c>
      <c r="C332" s="107" t="s">
        <v>11466</v>
      </c>
      <c r="D332" s="108" t="s">
        <v>10328</v>
      </c>
      <c r="E332" s="107" t="s">
        <v>211</v>
      </c>
      <c r="F332" s="107"/>
      <c r="G332" s="107" t="s">
        <v>212</v>
      </c>
      <c r="H332" s="141" t="s">
        <v>10333</v>
      </c>
      <c r="I332" s="35">
        <v>0.06</v>
      </c>
      <c r="J332" s="126">
        <f t="shared" si="10"/>
        <v>11806.4</v>
      </c>
    </row>
    <row r="333" spans="1:10" ht="90">
      <c r="A333" s="39">
        <f t="shared" si="11"/>
        <v>329</v>
      </c>
      <c r="B333" s="49" t="s">
        <v>205</v>
      </c>
      <c r="C333" s="107" t="s">
        <v>11467</v>
      </c>
      <c r="D333" s="108" t="s">
        <v>10330</v>
      </c>
      <c r="E333" s="107" t="s">
        <v>211</v>
      </c>
      <c r="F333" s="107"/>
      <c r="G333" s="107" t="s">
        <v>212</v>
      </c>
      <c r="H333" s="141" t="s">
        <v>10333</v>
      </c>
      <c r="I333" s="35">
        <v>0.06</v>
      </c>
      <c r="J333" s="126">
        <f t="shared" si="10"/>
        <v>11806.4</v>
      </c>
    </row>
    <row r="334" spans="1:10" ht="210">
      <c r="A334" s="39">
        <f t="shared" si="11"/>
        <v>330</v>
      </c>
      <c r="B334" s="49" t="s">
        <v>205</v>
      </c>
      <c r="C334" s="107" t="s">
        <v>11468</v>
      </c>
      <c r="D334" s="108" t="s">
        <v>10306</v>
      </c>
      <c r="E334" s="107" t="s">
        <v>211</v>
      </c>
      <c r="F334" s="107"/>
      <c r="G334" s="107" t="s">
        <v>212</v>
      </c>
      <c r="H334" s="141" t="s">
        <v>10333</v>
      </c>
      <c r="I334" s="35">
        <v>0.06</v>
      </c>
      <c r="J334" s="126">
        <f t="shared" si="10"/>
        <v>11806.4</v>
      </c>
    </row>
    <row r="335" spans="1:10" ht="210">
      <c r="A335" s="39">
        <f t="shared" si="11"/>
        <v>331</v>
      </c>
      <c r="B335" s="49" t="s">
        <v>205</v>
      </c>
      <c r="C335" s="107" t="s">
        <v>11469</v>
      </c>
      <c r="D335" s="108" t="s">
        <v>10306</v>
      </c>
      <c r="E335" s="107" t="s">
        <v>211</v>
      </c>
      <c r="F335" s="107"/>
      <c r="G335" s="107" t="s">
        <v>212</v>
      </c>
      <c r="H335" s="141" t="s">
        <v>10333</v>
      </c>
      <c r="I335" s="35">
        <v>0.06</v>
      </c>
      <c r="J335" s="126">
        <f t="shared" si="10"/>
        <v>11806.4</v>
      </c>
    </row>
    <row r="336" spans="1:10" ht="90">
      <c r="A336" s="39">
        <f t="shared" si="11"/>
        <v>332</v>
      </c>
      <c r="B336" s="49" t="s">
        <v>205</v>
      </c>
      <c r="C336" s="107" t="s">
        <v>11470</v>
      </c>
      <c r="D336" s="108" t="s">
        <v>10330</v>
      </c>
      <c r="E336" s="107" t="s">
        <v>211</v>
      </c>
      <c r="F336" s="107"/>
      <c r="G336" s="107" t="s">
        <v>212</v>
      </c>
      <c r="H336" s="141" t="s">
        <v>10334</v>
      </c>
      <c r="I336" s="35">
        <v>0.06</v>
      </c>
      <c r="J336" s="126">
        <f t="shared" si="10"/>
        <v>12069.599999999999</v>
      </c>
    </row>
    <row r="337" spans="1:10" ht="90">
      <c r="A337" s="39">
        <f t="shared" si="11"/>
        <v>333</v>
      </c>
      <c r="B337" s="49" t="s">
        <v>205</v>
      </c>
      <c r="C337" s="107" t="s">
        <v>11471</v>
      </c>
      <c r="D337" s="108" t="s">
        <v>10328</v>
      </c>
      <c r="E337" s="107" t="s">
        <v>211</v>
      </c>
      <c r="F337" s="107"/>
      <c r="G337" s="107" t="s">
        <v>212</v>
      </c>
      <c r="H337" s="141" t="s">
        <v>10334</v>
      </c>
      <c r="I337" s="35">
        <v>0.06</v>
      </c>
      <c r="J337" s="126">
        <f t="shared" si="10"/>
        <v>12069.599999999999</v>
      </c>
    </row>
    <row r="338" spans="1:10" ht="210">
      <c r="A338" s="39">
        <f t="shared" si="11"/>
        <v>334</v>
      </c>
      <c r="B338" s="49" t="s">
        <v>205</v>
      </c>
      <c r="C338" s="107" t="s">
        <v>11472</v>
      </c>
      <c r="D338" s="108" t="s">
        <v>10306</v>
      </c>
      <c r="E338" s="107" t="s">
        <v>211</v>
      </c>
      <c r="F338" s="107"/>
      <c r="G338" s="107" t="s">
        <v>212</v>
      </c>
      <c r="H338" s="141" t="s">
        <v>10334</v>
      </c>
      <c r="I338" s="35">
        <v>0.06</v>
      </c>
      <c r="J338" s="126">
        <f t="shared" si="10"/>
        <v>12069.599999999999</v>
      </c>
    </row>
    <row r="339" spans="1:10" ht="240">
      <c r="A339" s="39">
        <f t="shared" si="11"/>
        <v>335</v>
      </c>
      <c r="B339" s="49" t="s">
        <v>205</v>
      </c>
      <c r="C339" s="107" t="s">
        <v>11473</v>
      </c>
      <c r="D339" s="108" t="s">
        <v>10318</v>
      </c>
      <c r="E339" s="107" t="s">
        <v>211</v>
      </c>
      <c r="F339" s="107"/>
      <c r="G339" s="107" t="s">
        <v>212</v>
      </c>
      <c r="H339" s="141" t="s">
        <v>10334</v>
      </c>
      <c r="I339" s="35">
        <v>0.06</v>
      </c>
      <c r="J339" s="126">
        <f t="shared" si="10"/>
        <v>12069.599999999999</v>
      </c>
    </row>
    <row r="340" spans="1:10" ht="210">
      <c r="A340" s="39">
        <f t="shared" si="11"/>
        <v>336</v>
      </c>
      <c r="B340" s="49" t="s">
        <v>205</v>
      </c>
      <c r="C340" s="107" t="s">
        <v>11474</v>
      </c>
      <c r="D340" s="108" t="s">
        <v>10306</v>
      </c>
      <c r="E340" s="107" t="s">
        <v>211</v>
      </c>
      <c r="F340" s="107"/>
      <c r="G340" s="107" t="s">
        <v>212</v>
      </c>
      <c r="H340" s="141" t="s">
        <v>10335</v>
      </c>
      <c r="I340" s="35">
        <v>0.06</v>
      </c>
      <c r="J340" s="126">
        <f t="shared" si="10"/>
        <v>12596</v>
      </c>
    </row>
    <row r="341" spans="1:10" ht="225">
      <c r="A341" s="39">
        <f t="shared" si="11"/>
        <v>337</v>
      </c>
      <c r="B341" s="49" t="s">
        <v>205</v>
      </c>
      <c r="C341" s="107" t="s">
        <v>11475</v>
      </c>
      <c r="D341" s="108" t="s">
        <v>10314</v>
      </c>
      <c r="E341" s="107" t="s">
        <v>211</v>
      </c>
      <c r="F341" s="107"/>
      <c r="G341" s="107" t="s">
        <v>212</v>
      </c>
      <c r="H341" s="141" t="s">
        <v>10335</v>
      </c>
      <c r="I341" s="35">
        <v>0.06</v>
      </c>
      <c r="J341" s="126">
        <f t="shared" si="10"/>
        <v>12596</v>
      </c>
    </row>
    <row r="342" spans="1:10" ht="90">
      <c r="A342" s="39">
        <f t="shared" si="11"/>
        <v>338</v>
      </c>
      <c r="B342" s="49" t="s">
        <v>205</v>
      </c>
      <c r="C342" s="107" t="s">
        <v>11476</v>
      </c>
      <c r="D342" s="108" t="s">
        <v>10328</v>
      </c>
      <c r="E342" s="107" t="s">
        <v>211</v>
      </c>
      <c r="F342" s="107"/>
      <c r="G342" s="107" t="s">
        <v>212</v>
      </c>
      <c r="H342" s="141" t="s">
        <v>10335</v>
      </c>
      <c r="I342" s="35">
        <v>0.06</v>
      </c>
      <c r="J342" s="126">
        <f t="shared" si="10"/>
        <v>12596</v>
      </c>
    </row>
    <row r="343" spans="1:10" ht="90">
      <c r="A343" s="39">
        <f t="shared" si="11"/>
        <v>339</v>
      </c>
      <c r="B343" s="49" t="s">
        <v>205</v>
      </c>
      <c r="C343" s="107" t="s">
        <v>11477</v>
      </c>
      <c r="D343" s="108" t="s">
        <v>10330</v>
      </c>
      <c r="E343" s="107" t="s">
        <v>211</v>
      </c>
      <c r="F343" s="107"/>
      <c r="G343" s="107" t="s">
        <v>212</v>
      </c>
      <c r="H343" s="141" t="s">
        <v>10335</v>
      </c>
      <c r="I343" s="35">
        <v>0.06</v>
      </c>
      <c r="J343" s="126">
        <f t="shared" si="10"/>
        <v>12596</v>
      </c>
    </row>
    <row r="344" spans="1:10" ht="90">
      <c r="A344" s="39">
        <f t="shared" si="11"/>
        <v>340</v>
      </c>
      <c r="B344" s="49" t="s">
        <v>205</v>
      </c>
      <c r="C344" s="107" t="s">
        <v>11478</v>
      </c>
      <c r="D344" s="108" t="s">
        <v>10330</v>
      </c>
      <c r="E344" s="107" t="s">
        <v>211</v>
      </c>
      <c r="F344" s="107"/>
      <c r="G344" s="107" t="s">
        <v>212</v>
      </c>
      <c r="H344" s="141" t="s">
        <v>10336</v>
      </c>
      <c r="I344" s="35">
        <v>0.06</v>
      </c>
      <c r="J344" s="126">
        <f t="shared" si="10"/>
        <v>13122.4</v>
      </c>
    </row>
    <row r="345" spans="1:10" ht="90">
      <c r="A345" s="39">
        <f t="shared" si="11"/>
        <v>341</v>
      </c>
      <c r="B345" s="49" t="s">
        <v>205</v>
      </c>
      <c r="C345" s="107" t="s">
        <v>11479</v>
      </c>
      <c r="D345" s="108" t="s">
        <v>10313</v>
      </c>
      <c r="E345" s="107" t="s">
        <v>211</v>
      </c>
      <c r="F345" s="107"/>
      <c r="G345" s="107" t="s">
        <v>212</v>
      </c>
      <c r="H345" s="141" t="s">
        <v>10336</v>
      </c>
      <c r="I345" s="35">
        <v>0.06</v>
      </c>
      <c r="J345" s="126">
        <f t="shared" si="10"/>
        <v>13122.4</v>
      </c>
    </row>
    <row r="346" spans="1:10" ht="195">
      <c r="A346" s="39">
        <f t="shared" si="11"/>
        <v>342</v>
      </c>
      <c r="B346" s="49" t="s">
        <v>205</v>
      </c>
      <c r="C346" s="107" t="s">
        <v>11480</v>
      </c>
      <c r="D346" s="108" t="s">
        <v>10319</v>
      </c>
      <c r="E346" s="107" t="s">
        <v>211</v>
      </c>
      <c r="F346" s="107"/>
      <c r="G346" s="107" t="s">
        <v>212</v>
      </c>
      <c r="H346" s="141" t="s">
        <v>10336</v>
      </c>
      <c r="I346" s="35">
        <v>0.06</v>
      </c>
      <c r="J346" s="126">
        <f t="shared" si="10"/>
        <v>13122.4</v>
      </c>
    </row>
    <row r="347" spans="1:10" ht="90">
      <c r="A347" s="39">
        <f t="shared" si="11"/>
        <v>343</v>
      </c>
      <c r="B347" s="49" t="s">
        <v>205</v>
      </c>
      <c r="C347" s="107" t="s">
        <v>11481</v>
      </c>
      <c r="D347" s="108" t="s">
        <v>10328</v>
      </c>
      <c r="E347" s="107" t="s">
        <v>211</v>
      </c>
      <c r="F347" s="107"/>
      <c r="G347" s="107" t="s">
        <v>212</v>
      </c>
      <c r="H347" s="141" t="s">
        <v>10336</v>
      </c>
      <c r="I347" s="35">
        <v>0.06</v>
      </c>
      <c r="J347" s="126">
        <f t="shared" si="10"/>
        <v>13122.4</v>
      </c>
    </row>
    <row r="348" spans="1:10" ht="90">
      <c r="A348" s="39">
        <f t="shared" si="11"/>
        <v>344</v>
      </c>
      <c r="B348" s="49" t="s">
        <v>205</v>
      </c>
      <c r="C348" s="107" t="s">
        <v>11482</v>
      </c>
      <c r="D348" s="108" t="s">
        <v>10328</v>
      </c>
      <c r="E348" s="107" t="s">
        <v>211</v>
      </c>
      <c r="F348" s="107"/>
      <c r="G348" s="107" t="s">
        <v>212</v>
      </c>
      <c r="H348" s="141" t="s">
        <v>10337</v>
      </c>
      <c r="I348" s="35">
        <v>0.06</v>
      </c>
      <c r="J348" s="126">
        <f t="shared" si="10"/>
        <v>14175.199999999999</v>
      </c>
    </row>
    <row r="349" spans="1:10" ht="225">
      <c r="A349" s="39">
        <f t="shared" si="11"/>
        <v>345</v>
      </c>
      <c r="B349" s="49" t="s">
        <v>205</v>
      </c>
      <c r="C349" s="107" t="s">
        <v>11483</v>
      </c>
      <c r="D349" s="108" t="s">
        <v>10314</v>
      </c>
      <c r="E349" s="107" t="s">
        <v>211</v>
      </c>
      <c r="F349" s="107"/>
      <c r="G349" s="107" t="s">
        <v>212</v>
      </c>
      <c r="H349" s="141" t="s">
        <v>10337</v>
      </c>
      <c r="I349" s="35">
        <v>0.06</v>
      </c>
      <c r="J349" s="126">
        <f t="shared" si="10"/>
        <v>14175.199999999999</v>
      </c>
    </row>
    <row r="350" spans="1:10" ht="195">
      <c r="A350" s="39">
        <f t="shared" si="11"/>
        <v>346</v>
      </c>
      <c r="B350" s="49" t="s">
        <v>205</v>
      </c>
      <c r="C350" s="107" t="s">
        <v>11484</v>
      </c>
      <c r="D350" s="108" t="s">
        <v>10319</v>
      </c>
      <c r="E350" s="107" t="s">
        <v>211</v>
      </c>
      <c r="F350" s="107"/>
      <c r="G350" s="107" t="s">
        <v>212</v>
      </c>
      <c r="H350" s="141" t="s">
        <v>10337</v>
      </c>
      <c r="I350" s="35">
        <v>0.06</v>
      </c>
      <c r="J350" s="126">
        <f t="shared" si="10"/>
        <v>14175.199999999999</v>
      </c>
    </row>
    <row r="351" spans="1:10" ht="90">
      <c r="A351" s="39">
        <f t="shared" si="11"/>
        <v>347</v>
      </c>
      <c r="B351" s="49" t="s">
        <v>205</v>
      </c>
      <c r="C351" s="107" t="s">
        <v>11485</v>
      </c>
      <c r="D351" s="108" t="s">
        <v>10330</v>
      </c>
      <c r="E351" s="107" t="s">
        <v>211</v>
      </c>
      <c r="F351" s="107"/>
      <c r="G351" s="107" t="s">
        <v>212</v>
      </c>
      <c r="H351" s="141" t="s">
        <v>10337</v>
      </c>
      <c r="I351" s="35">
        <v>0.06</v>
      </c>
      <c r="J351" s="126">
        <f t="shared" si="10"/>
        <v>14175.199999999999</v>
      </c>
    </row>
    <row r="352" spans="1:10" ht="240">
      <c r="A352" s="39">
        <f t="shared" si="11"/>
        <v>348</v>
      </c>
      <c r="B352" s="49" t="s">
        <v>205</v>
      </c>
      <c r="C352" s="107" t="s">
        <v>11486</v>
      </c>
      <c r="D352" s="108" t="s">
        <v>10318</v>
      </c>
      <c r="E352" s="107" t="s">
        <v>211</v>
      </c>
      <c r="F352" s="107"/>
      <c r="G352" s="107" t="s">
        <v>212</v>
      </c>
      <c r="H352" s="141" t="s">
        <v>10338</v>
      </c>
      <c r="I352" s="35">
        <v>0.06</v>
      </c>
      <c r="J352" s="126">
        <f t="shared" si="10"/>
        <v>15228</v>
      </c>
    </row>
    <row r="353" spans="1:10" ht="90">
      <c r="A353" s="39">
        <f t="shared" si="11"/>
        <v>349</v>
      </c>
      <c r="B353" s="49" t="s">
        <v>205</v>
      </c>
      <c r="C353" s="107" t="s">
        <v>11487</v>
      </c>
      <c r="D353" s="108" t="s">
        <v>10330</v>
      </c>
      <c r="E353" s="107" t="s">
        <v>211</v>
      </c>
      <c r="F353" s="107"/>
      <c r="G353" s="107" t="s">
        <v>212</v>
      </c>
      <c r="H353" s="141" t="s">
        <v>10338</v>
      </c>
      <c r="I353" s="35">
        <v>0.06</v>
      </c>
      <c r="J353" s="126">
        <f t="shared" si="10"/>
        <v>15228</v>
      </c>
    </row>
    <row r="354" spans="1:10" ht="195">
      <c r="A354" s="39">
        <f t="shared" si="11"/>
        <v>350</v>
      </c>
      <c r="B354" s="49" t="s">
        <v>205</v>
      </c>
      <c r="C354" s="107" t="s">
        <v>11488</v>
      </c>
      <c r="D354" s="108" t="s">
        <v>10319</v>
      </c>
      <c r="E354" s="107" t="s">
        <v>211</v>
      </c>
      <c r="F354" s="107"/>
      <c r="G354" s="107" t="s">
        <v>212</v>
      </c>
      <c r="H354" s="141" t="s">
        <v>10338</v>
      </c>
      <c r="I354" s="35">
        <v>0.06</v>
      </c>
      <c r="J354" s="126">
        <f t="shared" si="10"/>
        <v>15228</v>
      </c>
    </row>
    <row r="355" spans="1:10" ht="90">
      <c r="A355" s="39">
        <f t="shared" si="11"/>
        <v>351</v>
      </c>
      <c r="B355" s="49" t="s">
        <v>205</v>
      </c>
      <c r="C355" s="107" t="s">
        <v>11489</v>
      </c>
      <c r="D355" s="108" t="s">
        <v>10328</v>
      </c>
      <c r="E355" s="107" t="s">
        <v>211</v>
      </c>
      <c r="F355" s="107"/>
      <c r="G355" s="107" t="s">
        <v>212</v>
      </c>
      <c r="H355" s="141" t="s">
        <v>10338</v>
      </c>
      <c r="I355" s="35">
        <v>0.06</v>
      </c>
      <c r="J355" s="126">
        <f t="shared" si="10"/>
        <v>15228</v>
      </c>
    </row>
    <row r="356" spans="1:10" ht="90">
      <c r="A356" s="39">
        <f t="shared" si="11"/>
        <v>352</v>
      </c>
      <c r="B356" s="49" t="s">
        <v>205</v>
      </c>
      <c r="C356" s="107" t="s">
        <v>11490</v>
      </c>
      <c r="D356" s="108" t="s">
        <v>10328</v>
      </c>
      <c r="E356" s="107" t="s">
        <v>211</v>
      </c>
      <c r="F356" s="107"/>
      <c r="G356" s="107" t="s">
        <v>212</v>
      </c>
      <c r="H356" s="141" t="s">
        <v>10339</v>
      </c>
      <c r="I356" s="35">
        <v>0.06</v>
      </c>
      <c r="J356" s="126">
        <f t="shared" si="10"/>
        <v>16807.2</v>
      </c>
    </row>
    <row r="357" spans="1:10" ht="195">
      <c r="A357" s="39">
        <f t="shared" si="11"/>
        <v>353</v>
      </c>
      <c r="B357" s="49" t="s">
        <v>205</v>
      </c>
      <c r="C357" s="107" t="s">
        <v>11491</v>
      </c>
      <c r="D357" s="108" t="s">
        <v>10319</v>
      </c>
      <c r="E357" s="107" t="s">
        <v>211</v>
      </c>
      <c r="F357" s="107"/>
      <c r="G357" s="107" t="s">
        <v>212</v>
      </c>
      <c r="H357" s="141" t="s">
        <v>10339</v>
      </c>
      <c r="I357" s="35">
        <v>0.06</v>
      </c>
      <c r="J357" s="126">
        <f t="shared" si="10"/>
        <v>16807.2</v>
      </c>
    </row>
    <row r="358" spans="1:10" ht="90">
      <c r="A358" s="39">
        <f t="shared" si="11"/>
        <v>354</v>
      </c>
      <c r="B358" s="49" t="s">
        <v>205</v>
      </c>
      <c r="C358" s="107" t="s">
        <v>11492</v>
      </c>
      <c r="D358" s="108" t="s">
        <v>10330</v>
      </c>
      <c r="E358" s="107" t="s">
        <v>211</v>
      </c>
      <c r="F358" s="107"/>
      <c r="G358" s="107" t="s">
        <v>212</v>
      </c>
      <c r="H358" s="141" t="s">
        <v>10339</v>
      </c>
      <c r="I358" s="35">
        <v>0.06</v>
      </c>
      <c r="J358" s="126">
        <f t="shared" si="10"/>
        <v>16807.2</v>
      </c>
    </row>
    <row r="359" spans="1:10" ht="195">
      <c r="A359" s="39">
        <f t="shared" si="11"/>
        <v>355</v>
      </c>
      <c r="B359" s="49" t="s">
        <v>205</v>
      </c>
      <c r="C359" s="107" t="s">
        <v>11493</v>
      </c>
      <c r="D359" s="108" t="s">
        <v>10319</v>
      </c>
      <c r="E359" s="107" t="s">
        <v>211</v>
      </c>
      <c r="F359" s="107"/>
      <c r="G359" s="107" t="s">
        <v>212</v>
      </c>
      <c r="H359" s="141" t="s">
        <v>10339</v>
      </c>
      <c r="I359" s="35">
        <v>0.06</v>
      </c>
      <c r="J359" s="126">
        <f t="shared" si="10"/>
        <v>16807.2</v>
      </c>
    </row>
    <row r="360" spans="1:10" ht="240">
      <c r="A360" s="39">
        <f t="shared" si="11"/>
        <v>356</v>
      </c>
      <c r="B360" s="49" t="s">
        <v>205</v>
      </c>
      <c r="C360" s="107" t="s">
        <v>11494</v>
      </c>
      <c r="D360" s="108" t="s">
        <v>10318</v>
      </c>
      <c r="E360" s="107" t="s">
        <v>211</v>
      </c>
      <c r="F360" s="107"/>
      <c r="G360" s="107" t="s">
        <v>212</v>
      </c>
      <c r="H360" s="141" t="s">
        <v>10340</v>
      </c>
      <c r="I360" s="35">
        <v>0.06</v>
      </c>
      <c r="J360" s="126">
        <f t="shared" si="10"/>
        <v>18912.8</v>
      </c>
    </row>
    <row r="361" spans="1:10" ht="90">
      <c r="A361" s="39">
        <f t="shared" si="11"/>
        <v>357</v>
      </c>
      <c r="B361" s="49" t="s">
        <v>205</v>
      </c>
      <c r="C361" s="107" t="s">
        <v>11495</v>
      </c>
      <c r="D361" s="108" t="s">
        <v>10330</v>
      </c>
      <c r="E361" s="107" t="s">
        <v>211</v>
      </c>
      <c r="F361" s="107"/>
      <c r="G361" s="107" t="s">
        <v>212</v>
      </c>
      <c r="H361" s="141" t="s">
        <v>10340</v>
      </c>
      <c r="I361" s="35">
        <v>0.06</v>
      </c>
      <c r="J361" s="126">
        <f t="shared" si="10"/>
        <v>18912.8</v>
      </c>
    </row>
    <row r="362" spans="1:10" ht="165">
      <c r="A362" s="39">
        <f t="shared" si="11"/>
        <v>358</v>
      </c>
      <c r="B362" s="49" t="s">
        <v>205</v>
      </c>
      <c r="C362" s="107" t="s">
        <v>11496</v>
      </c>
      <c r="D362" s="108" t="s">
        <v>10341</v>
      </c>
      <c r="E362" s="107" t="s">
        <v>211</v>
      </c>
      <c r="F362" s="107"/>
      <c r="G362" s="107" t="s">
        <v>212</v>
      </c>
      <c r="H362" s="141" t="s">
        <v>10340</v>
      </c>
      <c r="I362" s="35">
        <v>0.06</v>
      </c>
      <c r="J362" s="126">
        <f t="shared" si="10"/>
        <v>18912.8</v>
      </c>
    </row>
    <row r="363" spans="1:10" ht="90">
      <c r="A363" s="39">
        <f t="shared" si="11"/>
        <v>359</v>
      </c>
      <c r="B363" s="49" t="s">
        <v>205</v>
      </c>
      <c r="C363" s="107" t="s">
        <v>11497</v>
      </c>
      <c r="D363" s="108" t="s">
        <v>10328</v>
      </c>
      <c r="E363" s="107" t="s">
        <v>211</v>
      </c>
      <c r="F363" s="107"/>
      <c r="G363" s="107" t="s">
        <v>212</v>
      </c>
      <c r="H363" s="141" t="s">
        <v>10340</v>
      </c>
      <c r="I363" s="35">
        <v>0.06</v>
      </c>
      <c r="J363" s="126">
        <f t="shared" si="10"/>
        <v>18912.8</v>
      </c>
    </row>
    <row r="364" spans="1:10" ht="225">
      <c r="A364" s="39">
        <f t="shared" si="11"/>
        <v>360</v>
      </c>
      <c r="B364" s="49" t="s">
        <v>205</v>
      </c>
      <c r="C364" s="107" t="s">
        <v>11498</v>
      </c>
      <c r="D364" s="108" t="s">
        <v>10314</v>
      </c>
      <c r="E364" s="107" t="s">
        <v>211</v>
      </c>
      <c r="F364" s="107"/>
      <c r="G364" s="107" t="s">
        <v>212</v>
      </c>
      <c r="H364" s="141" t="s">
        <v>10342</v>
      </c>
      <c r="I364" s="35">
        <v>0.06</v>
      </c>
      <c r="J364" s="126">
        <f t="shared" si="10"/>
        <v>21018.399999999998</v>
      </c>
    </row>
    <row r="365" spans="1:10" ht="210">
      <c r="A365" s="39">
        <f t="shared" si="11"/>
        <v>361</v>
      </c>
      <c r="B365" s="49" t="s">
        <v>205</v>
      </c>
      <c r="C365" s="107" t="s">
        <v>11499</v>
      </c>
      <c r="D365" s="108" t="s">
        <v>10306</v>
      </c>
      <c r="E365" s="107" t="s">
        <v>211</v>
      </c>
      <c r="F365" s="107"/>
      <c r="G365" s="107" t="s">
        <v>212</v>
      </c>
      <c r="H365" s="141" t="s">
        <v>10342</v>
      </c>
      <c r="I365" s="35">
        <v>0.06</v>
      </c>
      <c r="J365" s="126">
        <f t="shared" si="10"/>
        <v>21018.399999999998</v>
      </c>
    </row>
    <row r="366" spans="1:10" ht="90">
      <c r="A366" s="39">
        <f t="shared" si="11"/>
        <v>362</v>
      </c>
      <c r="B366" s="49" t="s">
        <v>205</v>
      </c>
      <c r="C366" s="107" t="s">
        <v>11500</v>
      </c>
      <c r="D366" s="108" t="s">
        <v>10328</v>
      </c>
      <c r="E366" s="107" t="s">
        <v>211</v>
      </c>
      <c r="F366" s="107"/>
      <c r="G366" s="107" t="s">
        <v>212</v>
      </c>
      <c r="H366" s="141" t="s">
        <v>10342</v>
      </c>
      <c r="I366" s="35">
        <v>0.06</v>
      </c>
      <c r="J366" s="126">
        <f t="shared" si="10"/>
        <v>21018.399999999998</v>
      </c>
    </row>
    <row r="367" spans="1:10" ht="90">
      <c r="A367" s="39">
        <f t="shared" si="11"/>
        <v>363</v>
      </c>
      <c r="B367" s="49" t="s">
        <v>205</v>
      </c>
      <c r="C367" s="107" t="s">
        <v>11501</v>
      </c>
      <c r="D367" s="108" t="s">
        <v>10330</v>
      </c>
      <c r="E367" s="107" t="s">
        <v>211</v>
      </c>
      <c r="F367" s="107"/>
      <c r="G367" s="107" t="s">
        <v>212</v>
      </c>
      <c r="H367" s="141" t="s">
        <v>10342</v>
      </c>
      <c r="I367" s="35">
        <v>0.06</v>
      </c>
      <c r="J367" s="126">
        <f t="shared" si="10"/>
        <v>21018.399999999998</v>
      </c>
    </row>
    <row r="368" spans="1:10" ht="135">
      <c r="A368" s="39">
        <f t="shared" si="11"/>
        <v>364</v>
      </c>
      <c r="B368" s="49" t="s">
        <v>205</v>
      </c>
      <c r="C368" s="107" t="s">
        <v>11502</v>
      </c>
      <c r="D368" s="108" t="s">
        <v>10343</v>
      </c>
      <c r="E368" s="107" t="s">
        <v>211</v>
      </c>
      <c r="F368" s="107"/>
      <c r="G368" s="107" t="s">
        <v>212</v>
      </c>
      <c r="H368" s="141" t="s">
        <v>10198</v>
      </c>
      <c r="I368" s="35">
        <v>0.06</v>
      </c>
      <c r="J368" s="126">
        <f t="shared" si="10"/>
        <v>5358</v>
      </c>
    </row>
    <row r="369" spans="1:10" ht="180">
      <c r="A369" s="39">
        <f t="shared" si="11"/>
        <v>365</v>
      </c>
      <c r="B369" s="49" t="s">
        <v>205</v>
      </c>
      <c r="C369" s="107" t="s">
        <v>11503</v>
      </c>
      <c r="D369" s="108" t="s">
        <v>10344</v>
      </c>
      <c r="E369" s="107" t="s">
        <v>211</v>
      </c>
      <c r="F369" s="107"/>
      <c r="G369" s="107" t="s">
        <v>212</v>
      </c>
      <c r="H369" s="141" t="s">
        <v>10198</v>
      </c>
      <c r="I369" s="35">
        <v>0.06</v>
      </c>
      <c r="J369" s="126">
        <f t="shared" si="10"/>
        <v>5358</v>
      </c>
    </row>
    <row r="370" spans="1:10" ht="60">
      <c r="A370" s="39">
        <f t="shared" si="11"/>
        <v>366</v>
      </c>
      <c r="B370" s="49" t="s">
        <v>205</v>
      </c>
      <c r="C370" s="107" t="s">
        <v>11504</v>
      </c>
      <c r="D370" s="108" t="s">
        <v>10345</v>
      </c>
      <c r="E370" s="107" t="s">
        <v>211</v>
      </c>
      <c r="F370" s="107"/>
      <c r="G370" s="107" t="s">
        <v>212</v>
      </c>
      <c r="H370" s="141" t="s">
        <v>10198</v>
      </c>
      <c r="I370" s="35">
        <v>0.06</v>
      </c>
      <c r="J370" s="126">
        <f t="shared" si="10"/>
        <v>5358</v>
      </c>
    </row>
    <row r="371" spans="1:10" ht="60">
      <c r="A371" s="39">
        <f t="shared" si="11"/>
        <v>367</v>
      </c>
      <c r="B371" s="49" t="s">
        <v>205</v>
      </c>
      <c r="C371" s="107" t="s">
        <v>11505</v>
      </c>
      <c r="D371" s="108" t="s">
        <v>10346</v>
      </c>
      <c r="E371" s="107" t="s">
        <v>211</v>
      </c>
      <c r="F371" s="107"/>
      <c r="G371" s="107" t="s">
        <v>212</v>
      </c>
      <c r="H371" s="141" t="s">
        <v>10198</v>
      </c>
      <c r="I371" s="35">
        <v>0.06</v>
      </c>
      <c r="J371" s="126">
        <f t="shared" si="10"/>
        <v>5358</v>
      </c>
    </row>
    <row r="372" spans="1:10" ht="60">
      <c r="A372" s="39">
        <f t="shared" si="11"/>
        <v>368</v>
      </c>
      <c r="B372" s="49" t="s">
        <v>205</v>
      </c>
      <c r="C372" s="107" t="s">
        <v>11506</v>
      </c>
      <c r="D372" s="108" t="s">
        <v>10345</v>
      </c>
      <c r="E372" s="107" t="s">
        <v>211</v>
      </c>
      <c r="F372" s="107"/>
      <c r="G372" s="107" t="s">
        <v>212</v>
      </c>
      <c r="H372" s="141" t="s">
        <v>10347</v>
      </c>
      <c r="I372" s="35">
        <v>0.06</v>
      </c>
      <c r="J372" s="126">
        <f t="shared" si="10"/>
        <v>5621.2</v>
      </c>
    </row>
    <row r="373" spans="1:10" ht="180">
      <c r="A373" s="39">
        <f t="shared" si="11"/>
        <v>369</v>
      </c>
      <c r="B373" s="49" t="s">
        <v>205</v>
      </c>
      <c r="C373" s="107" t="s">
        <v>11507</v>
      </c>
      <c r="D373" s="108" t="s">
        <v>10344</v>
      </c>
      <c r="E373" s="107" t="s">
        <v>211</v>
      </c>
      <c r="F373" s="107"/>
      <c r="G373" s="107" t="s">
        <v>212</v>
      </c>
      <c r="H373" s="141" t="s">
        <v>10347</v>
      </c>
      <c r="I373" s="35">
        <v>0.06</v>
      </c>
      <c r="J373" s="126">
        <f t="shared" si="10"/>
        <v>5621.2</v>
      </c>
    </row>
    <row r="374" spans="1:10" ht="135">
      <c r="A374" s="39">
        <f t="shared" si="11"/>
        <v>370</v>
      </c>
      <c r="B374" s="49" t="s">
        <v>205</v>
      </c>
      <c r="C374" s="107" t="s">
        <v>11508</v>
      </c>
      <c r="D374" s="108" t="s">
        <v>10343</v>
      </c>
      <c r="E374" s="107" t="s">
        <v>211</v>
      </c>
      <c r="F374" s="107"/>
      <c r="G374" s="107" t="s">
        <v>212</v>
      </c>
      <c r="H374" s="141" t="s">
        <v>10347</v>
      </c>
      <c r="I374" s="35">
        <v>0.06</v>
      </c>
      <c r="J374" s="126">
        <f t="shared" si="10"/>
        <v>5621.2</v>
      </c>
    </row>
    <row r="375" spans="1:10" ht="60">
      <c r="A375" s="39">
        <f t="shared" si="11"/>
        <v>371</v>
      </c>
      <c r="B375" s="49" t="s">
        <v>205</v>
      </c>
      <c r="C375" s="107" t="s">
        <v>11509</v>
      </c>
      <c r="D375" s="108" t="s">
        <v>10346</v>
      </c>
      <c r="E375" s="107" t="s">
        <v>211</v>
      </c>
      <c r="F375" s="107"/>
      <c r="G375" s="107" t="s">
        <v>212</v>
      </c>
      <c r="H375" s="141" t="s">
        <v>10347</v>
      </c>
      <c r="I375" s="35">
        <v>0.06</v>
      </c>
      <c r="J375" s="126">
        <f t="shared" si="10"/>
        <v>5621.2</v>
      </c>
    </row>
    <row r="376" spans="1:10" ht="60">
      <c r="A376" s="39">
        <f t="shared" si="11"/>
        <v>372</v>
      </c>
      <c r="B376" s="49" t="s">
        <v>205</v>
      </c>
      <c r="C376" s="107" t="s">
        <v>11510</v>
      </c>
      <c r="D376" s="108" t="s">
        <v>10348</v>
      </c>
      <c r="E376" s="107" t="s">
        <v>211</v>
      </c>
      <c r="F376" s="107"/>
      <c r="G376" s="107" t="s">
        <v>212</v>
      </c>
      <c r="H376" s="141" t="s">
        <v>10200</v>
      </c>
      <c r="I376" s="35">
        <v>0.06</v>
      </c>
      <c r="J376" s="126">
        <f t="shared" si="10"/>
        <v>5884.4</v>
      </c>
    </row>
    <row r="377" spans="1:10" ht="225">
      <c r="A377" s="39">
        <f t="shared" si="11"/>
        <v>373</v>
      </c>
      <c r="B377" s="49" t="s">
        <v>205</v>
      </c>
      <c r="C377" s="107" t="s">
        <v>11511</v>
      </c>
      <c r="D377" s="108" t="s">
        <v>10349</v>
      </c>
      <c r="E377" s="107" t="s">
        <v>211</v>
      </c>
      <c r="F377" s="107"/>
      <c r="G377" s="107" t="s">
        <v>212</v>
      </c>
      <c r="H377" s="141" t="s">
        <v>10200</v>
      </c>
      <c r="I377" s="35">
        <v>0.06</v>
      </c>
      <c r="J377" s="126">
        <f t="shared" si="10"/>
        <v>5884.4</v>
      </c>
    </row>
    <row r="378" spans="1:10" ht="60">
      <c r="A378" s="39">
        <f t="shared" si="11"/>
        <v>374</v>
      </c>
      <c r="B378" s="49" t="s">
        <v>205</v>
      </c>
      <c r="C378" s="107" t="s">
        <v>11512</v>
      </c>
      <c r="D378" s="108" t="s">
        <v>10346</v>
      </c>
      <c r="E378" s="107" t="s">
        <v>211</v>
      </c>
      <c r="F378" s="107"/>
      <c r="G378" s="107" t="s">
        <v>212</v>
      </c>
      <c r="H378" s="141" t="s">
        <v>10200</v>
      </c>
      <c r="I378" s="35">
        <v>0.06</v>
      </c>
      <c r="J378" s="126">
        <f t="shared" si="10"/>
        <v>5884.4</v>
      </c>
    </row>
    <row r="379" spans="1:10" ht="75">
      <c r="A379" s="39">
        <f t="shared" si="11"/>
        <v>375</v>
      </c>
      <c r="B379" s="49" t="s">
        <v>205</v>
      </c>
      <c r="C379" s="107" t="s">
        <v>11513</v>
      </c>
      <c r="D379" s="108" t="s">
        <v>10350</v>
      </c>
      <c r="E379" s="107" t="s">
        <v>211</v>
      </c>
      <c r="F379" s="107"/>
      <c r="G379" s="107" t="s">
        <v>212</v>
      </c>
      <c r="H379" s="141" t="s">
        <v>10200</v>
      </c>
      <c r="I379" s="35">
        <v>0.06</v>
      </c>
      <c r="J379" s="126">
        <f t="shared" si="10"/>
        <v>5884.4</v>
      </c>
    </row>
    <row r="380" spans="1:10" ht="180">
      <c r="A380" s="39">
        <f t="shared" si="11"/>
        <v>376</v>
      </c>
      <c r="B380" s="49" t="s">
        <v>205</v>
      </c>
      <c r="C380" s="107" t="s">
        <v>11514</v>
      </c>
      <c r="D380" s="108" t="s">
        <v>10344</v>
      </c>
      <c r="E380" s="107" t="s">
        <v>211</v>
      </c>
      <c r="F380" s="107"/>
      <c r="G380" s="107" t="s">
        <v>212</v>
      </c>
      <c r="H380" s="141" t="s">
        <v>10351</v>
      </c>
      <c r="I380" s="35">
        <v>0.06</v>
      </c>
      <c r="J380" s="126">
        <f t="shared" si="10"/>
        <v>6147.5999999999995</v>
      </c>
    </row>
    <row r="381" spans="1:10" ht="75">
      <c r="A381" s="39">
        <f t="shared" si="11"/>
        <v>377</v>
      </c>
      <c r="B381" s="49" t="s">
        <v>205</v>
      </c>
      <c r="C381" s="107" t="s">
        <v>11515</v>
      </c>
      <c r="D381" s="108" t="s">
        <v>10350</v>
      </c>
      <c r="E381" s="107" t="s">
        <v>211</v>
      </c>
      <c r="F381" s="107"/>
      <c r="G381" s="107" t="s">
        <v>212</v>
      </c>
      <c r="H381" s="141" t="s">
        <v>10351</v>
      </c>
      <c r="I381" s="35">
        <v>0.06</v>
      </c>
      <c r="J381" s="126">
        <f t="shared" si="10"/>
        <v>6147.5999999999995</v>
      </c>
    </row>
    <row r="382" spans="1:10" ht="60">
      <c r="A382" s="39">
        <f t="shared" si="11"/>
        <v>378</v>
      </c>
      <c r="B382" s="49" t="s">
        <v>205</v>
      </c>
      <c r="C382" s="107" t="s">
        <v>11516</v>
      </c>
      <c r="D382" s="108" t="s">
        <v>10346</v>
      </c>
      <c r="E382" s="107" t="s">
        <v>211</v>
      </c>
      <c r="F382" s="107"/>
      <c r="G382" s="107" t="s">
        <v>212</v>
      </c>
      <c r="H382" s="141" t="s">
        <v>10351</v>
      </c>
      <c r="I382" s="35">
        <v>0.06</v>
      </c>
      <c r="J382" s="126">
        <f t="shared" si="10"/>
        <v>6147.5999999999995</v>
      </c>
    </row>
    <row r="383" spans="1:10" ht="60">
      <c r="A383" s="39">
        <f t="shared" si="11"/>
        <v>379</v>
      </c>
      <c r="B383" s="49" t="s">
        <v>205</v>
      </c>
      <c r="C383" s="107" t="s">
        <v>11517</v>
      </c>
      <c r="D383" s="108" t="s">
        <v>10348</v>
      </c>
      <c r="E383" s="107" t="s">
        <v>211</v>
      </c>
      <c r="F383" s="107"/>
      <c r="G383" s="107" t="s">
        <v>212</v>
      </c>
      <c r="H383" s="141" t="s">
        <v>10351</v>
      </c>
      <c r="I383" s="35">
        <v>0.06</v>
      </c>
      <c r="J383" s="126">
        <f t="shared" si="10"/>
        <v>6147.5999999999995</v>
      </c>
    </row>
    <row r="384" spans="1:10" ht="120">
      <c r="A384" s="39">
        <f t="shared" si="11"/>
        <v>380</v>
      </c>
      <c r="B384" s="49" t="s">
        <v>205</v>
      </c>
      <c r="C384" s="107" t="s">
        <v>11518</v>
      </c>
      <c r="D384" s="108" t="s">
        <v>10352</v>
      </c>
      <c r="E384" s="107" t="s">
        <v>211</v>
      </c>
      <c r="F384" s="107"/>
      <c r="G384" s="107" t="s">
        <v>212</v>
      </c>
      <c r="H384" s="141" t="s">
        <v>10353</v>
      </c>
      <c r="I384" s="35">
        <v>0.06</v>
      </c>
      <c r="J384" s="126">
        <f t="shared" si="10"/>
        <v>6674</v>
      </c>
    </row>
    <row r="385" spans="1:10" ht="180">
      <c r="A385" s="39">
        <f t="shared" si="11"/>
        <v>381</v>
      </c>
      <c r="B385" s="49" t="s">
        <v>205</v>
      </c>
      <c r="C385" s="107" t="s">
        <v>11519</v>
      </c>
      <c r="D385" s="108" t="s">
        <v>10344</v>
      </c>
      <c r="E385" s="107" t="s">
        <v>211</v>
      </c>
      <c r="F385" s="107"/>
      <c r="G385" s="107" t="s">
        <v>212</v>
      </c>
      <c r="H385" s="141" t="s">
        <v>10353</v>
      </c>
      <c r="I385" s="35">
        <v>0.06</v>
      </c>
      <c r="J385" s="126">
        <f t="shared" ref="J385:J448" si="12">H385*(1-I385)</f>
        <v>6674</v>
      </c>
    </row>
    <row r="386" spans="1:10" ht="75">
      <c r="A386" s="39">
        <f t="shared" si="11"/>
        <v>382</v>
      </c>
      <c r="B386" s="49" t="s">
        <v>205</v>
      </c>
      <c r="C386" s="107" t="s">
        <v>11520</v>
      </c>
      <c r="D386" s="108" t="s">
        <v>10350</v>
      </c>
      <c r="E386" s="107" t="s">
        <v>211</v>
      </c>
      <c r="F386" s="107"/>
      <c r="G386" s="107" t="s">
        <v>212</v>
      </c>
      <c r="H386" s="141" t="s">
        <v>10353</v>
      </c>
      <c r="I386" s="35">
        <v>0.06</v>
      </c>
      <c r="J386" s="126">
        <f t="shared" si="12"/>
        <v>6674</v>
      </c>
    </row>
    <row r="387" spans="1:10" ht="60">
      <c r="A387" s="39">
        <f t="shared" si="11"/>
        <v>383</v>
      </c>
      <c r="B387" s="49" t="s">
        <v>205</v>
      </c>
      <c r="C387" s="107" t="s">
        <v>11521</v>
      </c>
      <c r="D387" s="108" t="s">
        <v>10346</v>
      </c>
      <c r="E387" s="107" t="s">
        <v>211</v>
      </c>
      <c r="F387" s="107"/>
      <c r="G387" s="107" t="s">
        <v>212</v>
      </c>
      <c r="H387" s="141" t="s">
        <v>10353</v>
      </c>
      <c r="I387" s="35">
        <v>0.06</v>
      </c>
      <c r="J387" s="126">
        <f t="shared" si="12"/>
        <v>6674</v>
      </c>
    </row>
    <row r="388" spans="1:10" ht="195">
      <c r="A388" s="39">
        <f t="shared" si="11"/>
        <v>384</v>
      </c>
      <c r="B388" s="49" t="s">
        <v>205</v>
      </c>
      <c r="C388" s="107" t="s">
        <v>11522</v>
      </c>
      <c r="D388" s="108" t="s">
        <v>10354</v>
      </c>
      <c r="E388" s="107" t="s">
        <v>211</v>
      </c>
      <c r="F388" s="107"/>
      <c r="G388" s="107" t="s">
        <v>212</v>
      </c>
      <c r="H388" s="141" t="s">
        <v>10355</v>
      </c>
      <c r="I388" s="35">
        <v>0.06</v>
      </c>
      <c r="J388" s="126">
        <f t="shared" si="12"/>
        <v>7200.4</v>
      </c>
    </row>
    <row r="389" spans="1:10" ht="60">
      <c r="A389" s="39">
        <f t="shared" si="11"/>
        <v>385</v>
      </c>
      <c r="B389" s="49" t="s">
        <v>205</v>
      </c>
      <c r="C389" s="107" t="s">
        <v>11523</v>
      </c>
      <c r="D389" s="108" t="s">
        <v>10346</v>
      </c>
      <c r="E389" s="107" t="s">
        <v>211</v>
      </c>
      <c r="F389" s="107"/>
      <c r="G389" s="107" t="s">
        <v>212</v>
      </c>
      <c r="H389" s="141" t="s">
        <v>10355</v>
      </c>
      <c r="I389" s="35">
        <v>0.06</v>
      </c>
      <c r="J389" s="126">
        <f t="shared" si="12"/>
        <v>7200.4</v>
      </c>
    </row>
    <row r="390" spans="1:10" ht="180">
      <c r="A390" s="39">
        <f t="shared" si="11"/>
        <v>386</v>
      </c>
      <c r="B390" s="49" t="s">
        <v>205</v>
      </c>
      <c r="C390" s="107" t="s">
        <v>11524</v>
      </c>
      <c r="D390" s="108" t="s">
        <v>10344</v>
      </c>
      <c r="E390" s="107" t="s">
        <v>211</v>
      </c>
      <c r="F390" s="107"/>
      <c r="G390" s="107" t="s">
        <v>212</v>
      </c>
      <c r="H390" s="141" t="s">
        <v>10355</v>
      </c>
      <c r="I390" s="35">
        <v>0.06</v>
      </c>
      <c r="J390" s="126">
        <f t="shared" si="12"/>
        <v>7200.4</v>
      </c>
    </row>
    <row r="391" spans="1:10" ht="75">
      <c r="A391" s="39">
        <f t="shared" ref="A391:A454" si="13">A390+1</f>
        <v>387</v>
      </c>
      <c r="B391" s="49" t="s">
        <v>205</v>
      </c>
      <c r="C391" s="107" t="s">
        <v>11525</v>
      </c>
      <c r="D391" s="108" t="s">
        <v>10350</v>
      </c>
      <c r="E391" s="107" t="s">
        <v>211</v>
      </c>
      <c r="F391" s="107"/>
      <c r="G391" s="107" t="s">
        <v>212</v>
      </c>
      <c r="H391" s="141" t="s">
        <v>10355</v>
      </c>
      <c r="I391" s="35">
        <v>0.06</v>
      </c>
      <c r="J391" s="126">
        <f t="shared" si="12"/>
        <v>7200.4</v>
      </c>
    </row>
    <row r="392" spans="1:10" ht="60">
      <c r="A392" s="39">
        <f t="shared" si="13"/>
        <v>388</v>
      </c>
      <c r="B392" s="49" t="s">
        <v>205</v>
      </c>
      <c r="C392" s="107" t="s">
        <v>11526</v>
      </c>
      <c r="D392" s="108" t="s">
        <v>10348</v>
      </c>
      <c r="E392" s="107" t="s">
        <v>211</v>
      </c>
      <c r="F392" s="107"/>
      <c r="G392" s="107" t="s">
        <v>212</v>
      </c>
      <c r="H392" s="141" t="s">
        <v>10356</v>
      </c>
      <c r="I392" s="35">
        <v>0.06</v>
      </c>
      <c r="J392" s="126">
        <f t="shared" si="12"/>
        <v>8253.1999999999989</v>
      </c>
    </row>
    <row r="393" spans="1:10" ht="165">
      <c r="A393" s="39">
        <f t="shared" si="13"/>
        <v>389</v>
      </c>
      <c r="B393" s="49" t="s">
        <v>205</v>
      </c>
      <c r="C393" s="107" t="s">
        <v>11527</v>
      </c>
      <c r="D393" s="108" t="s">
        <v>10357</v>
      </c>
      <c r="E393" s="107" t="s">
        <v>211</v>
      </c>
      <c r="F393" s="107"/>
      <c r="G393" s="107" t="s">
        <v>212</v>
      </c>
      <c r="H393" s="141" t="s">
        <v>10356</v>
      </c>
      <c r="I393" s="35">
        <v>0.06</v>
      </c>
      <c r="J393" s="126">
        <f t="shared" si="12"/>
        <v>8253.1999999999989</v>
      </c>
    </row>
    <row r="394" spans="1:10" ht="75">
      <c r="A394" s="39">
        <f t="shared" si="13"/>
        <v>390</v>
      </c>
      <c r="B394" s="49" t="s">
        <v>205</v>
      </c>
      <c r="C394" s="107" t="s">
        <v>11528</v>
      </c>
      <c r="D394" s="108" t="s">
        <v>10350</v>
      </c>
      <c r="E394" s="107" t="s">
        <v>211</v>
      </c>
      <c r="F394" s="107"/>
      <c r="G394" s="107" t="s">
        <v>212</v>
      </c>
      <c r="H394" s="141" t="s">
        <v>10356</v>
      </c>
      <c r="I394" s="35">
        <v>0.06</v>
      </c>
      <c r="J394" s="126">
        <f t="shared" si="12"/>
        <v>8253.1999999999989</v>
      </c>
    </row>
    <row r="395" spans="1:10" ht="60">
      <c r="A395" s="39">
        <f t="shared" si="13"/>
        <v>391</v>
      </c>
      <c r="B395" s="49" t="s">
        <v>205</v>
      </c>
      <c r="C395" s="107" t="s">
        <v>11529</v>
      </c>
      <c r="D395" s="108" t="s">
        <v>10346</v>
      </c>
      <c r="E395" s="107" t="s">
        <v>211</v>
      </c>
      <c r="F395" s="107"/>
      <c r="G395" s="107" t="s">
        <v>212</v>
      </c>
      <c r="H395" s="141" t="s">
        <v>10356</v>
      </c>
      <c r="I395" s="35">
        <v>0.06</v>
      </c>
      <c r="J395" s="126">
        <f t="shared" si="12"/>
        <v>8253.1999999999989</v>
      </c>
    </row>
    <row r="396" spans="1:10" ht="195">
      <c r="A396" s="39">
        <f t="shared" si="13"/>
        <v>392</v>
      </c>
      <c r="B396" s="49" t="s">
        <v>205</v>
      </c>
      <c r="C396" s="107" t="s">
        <v>11530</v>
      </c>
      <c r="D396" s="108" t="s">
        <v>10354</v>
      </c>
      <c r="E396" s="107" t="s">
        <v>211</v>
      </c>
      <c r="F396" s="107"/>
      <c r="G396" s="107" t="s">
        <v>212</v>
      </c>
      <c r="H396" s="141" t="s">
        <v>10358</v>
      </c>
      <c r="I396" s="35">
        <v>0.06</v>
      </c>
      <c r="J396" s="126">
        <f t="shared" si="12"/>
        <v>9306</v>
      </c>
    </row>
    <row r="397" spans="1:10" ht="180">
      <c r="A397" s="39">
        <f t="shared" si="13"/>
        <v>393</v>
      </c>
      <c r="B397" s="49" t="s">
        <v>205</v>
      </c>
      <c r="C397" s="107" t="s">
        <v>11531</v>
      </c>
      <c r="D397" s="108" t="s">
        <v>10344</v>
      </c>
      <c r="E397" s="107" t="s">
        <v>211</v>
      </c>
      <c r="F397" s="107"/>
      <c r="G397" s="107" t="s">
        <v>212</v>
      </c>
      <c r="H397" s="141" t="s">
        <v>10358</v>
      </c>
      <c r="I397" s="35">
        <v>0.06</v>
      </c>
      <c r="J397" s="126">
        <f t="shared" si="12"/>
        <v>9306</v>
      </c>
    </row>
    <row r="398" spans="1:10" ht="75">
      <c r="A398" s="39">
        <f t="shared" si="13"/>
        <v>394</v>
      </c>
      <c r="B398" s="49" t="s">
        <v>205</v>
      </c>
      <c r="C398" s="107" t="s">
        <v>11532</v>
      </c>
      <c r="D398" s="108" t="s">
        <v>10350</v>
      </c>
      <c r="E398" s="107" t="s">
        <v>211</v>
      </c>
      <c r="F398" s="107"/>
      <c r="G398" s="107" t="s">
        <v>212</v>
      </c>
      <c r="H398" s="141" t="s">
        <v>10358</v>
      </c>
      <c r="I398" s="35">
        <v>0.06</v>
      </c>
      <c r="J398" s="126">
        <f t="shared" si="12"/>
        <v>9306</v>
      </c>
    </row>
    <row r="399" spans="1:10" ht="60">
      <c r="A399" s="39">
        <f t="shared" si="13"/>
        <v>395</v>
      </c>
      <c r="B399" s="49" t="s">
        <v>205</v>
      </c>
      <c r="C399" s="107" t="s">
        <v>11533</v>
      </c>
      <c r="D399" s="108" t="s">
        <v>10346</v>
      </c>
      <c r="E399" s="107" t="s">
        <v>211</v>
      </c>
      <c r="F399" s="107"/>
      <c r="G399" s="107" t="s">
        <v>212</v>
      </c>
      <c r="H399" s="141" t="s">
        <v>10358</v>
      </c>
      <c r="I399" s="35">
        <v>0.06</v>
      </c>
      <c r="J399" s="126">
        <f t="shared" si="12"/>
        <v>9306</v>
      </c>
    </row>
    <row r="400" spans="1:10" ht="75">
      <c r="A400" s="39">
        <f t="shared" si="13"/>
        <v>396</v>
      </c>
      <c r="B400" s="49" t="s">
        <v>205</v>
      </c>
      <c r="C400" s="107" t="s">
        <v>11534</v>
      </c>
      <c r="D400" s="108" t="s">
        <v>10350</v>
      </c>
      <c r="E400" s="107" t="s">
        <v>211</v>
      </c>
      <c r="F400" s="107"/>
      <c r="G400" s="107" t="s">
        <v>212</v>
      </c>
      <c r="H400" s="141" t="s">
        <v>10359</v>
      </c>
      <c r="I400" s="35">
        <v>0.06</v>
      </c>
      <c r="J400" s="126">
        <f t="shared" si="12"/>
        <v>10885.199999999999</v>
      </c>
    </row>
    <row r="401" spans="1:10" ht="165">
      <c r="A401" s="39">
        <f t="shared" si="13"/>
        <v>397</v>
      </c>
      <c r="B401" s="49" t="s">
        <v>205</v>
      </c>
      <c r="C401" s="107" t="s">
        <v>11535</v>
      </c>
      <c r="D401" s="108" t="s">
        <v>10357</v>
      </c>
      <c r="E401" s="107" t="s">
        <v>211</v>
      </c>
      <c r="F401" s="107"/>
      <c r="G401" s="107" t="s">
        <v>212</v>
      </c>
      <c r="H401" s="141" t="s">
        <v>10359</v>
      </c>
      <c r="I401" s="35">
        <v>0.06</v>
      </c>
      <c r="J401" s="126">
        <f t="shared" si="12"/>
        <v>10885.199999999999</v>
      </c>
    </row>
    <row r="402" spans="1:10" ht="60">
      <c r="A402" s="39">
        <f t="shared" si="13"/>
        <v>398</v>
      </c>
      <c r="B402" s="49" t="s">
        <v>205</v>
      </c>
      <c r="C402" s="107" t="s">
        <v>11536</v>
      </c>
      <c r="D402" s="108" t="s">
        <v>10346</v>
      </c>
      <c r="E402" s="107" t="s">
        <v>211</v>
      </c>
      <c r="F402" s="107"/>
      <c r="G402" s="107" t="s">
        <v>212</v>
      </c>
      <c r="H402" s="141" t="s">
        <v>10359</v>
      </c>
      <c r="I402" s="35">
        <v>0.06</v>
      </c>
      <c r="J402" s="126">
        <f t="shared" si="12"/>
        <v>10885.199999999999</v>
      </c>
    </row>
    <row r="403" spans="1:10" ht="180">
      <c r="A403" s="39">
        <f t="shared" si="13"/>
        <v>399</v>
      </c>
      <c r="B403" s="49" t="s">
        <v>205</v>
      </c>
      <c r="C403" s="107" t="s">
        <v>11537</v>
      </c>
      <c r="D403" s="108" t="s">
        <v>10344</v>
      </c>
      <c r="E403" s="107" t="s">
        <v>211</v>
      </c>
      <c r="F403" s="107"/>
      <c r="G403" s="107" t="s">
        <v>212</v>
      </c>
      <c r="H403" s="141" t="s">
        <v>10359</v>
      </c>
      <c r="I403" s="35">
        <v>0.06</v>
      </c>
      <c r="J403" s="126">
        <f t="shared" si="12"/>
        <v>10885.199999999999</v>
      </c>
    </row>
    <row r="404" spans="1:10" ht="180">
      <c r="A404" s="39">
        <f t="shared" si="13"/>
        <v>400</v>
      </c>
      <c r="B404" s="49" t="s">
        <v>205</v>
      </c>
      <c r="C404" s="107" t="s">
        <v>11538</v>
      </c>
      <c r="D404" s="108" t="s">
        <v>10344</v>
      </c>
      <c r="E404" s="107" t="s">
        <v>211</v>
      </c>
      <c r="F404" s="107"/>
      <c r="G404" s="107" t="s">
        <v>212</v>
      </c>
      <c r="H404" s="141" t="s">
        <v>10360</v>
      </c>
      <c r="I404" s="35">
        <v>0.06</v>
      </c>
      <c r="J404" s="126">
        <f t="shared" si="12"/>
        <v>12990.8</v>
      </c>
    </row>
    <row r="405" spans="1:10" ht="60">
      <c r="A405" s="39">
        <f t="shared" si="13"/>
        <v>401</v>
      </c>
      <c r="B405" s="49" t="s">
        <v>205</v>
      </c>
      <c r="C405" s="107" t="s">
        <v>11539</v>
      </c>
      <c r="D405" s="108" t="s">
        <v>10346</v>
      </c>
      <c r="E405" s="107" t="s">
        <v>211</v>
      </c>
      <c r="F405" s="107"/>
      <c r="G405" s="107" t="s">
        <v>212</v>
      </c>
      <c r="H405" s="141" t="s">
        <v>10360</v>
      </c>
      <c r="I405" s="35">
        <v>0.06</v>
      </c>
      <c r="J405" s="126">
        <f t="shared" si="12"/>
        <v>12990.8</v>
      </c>
    </row>
    <row r="406" spans="1:10" ht="150">
      <c r="A406" s="39">
        <f t="shared" si="13"/>
        <v>402</v>
      </c>
      <c r="B406" s="49" t="s">
        <v>205</v>
      </c>
      <c r="C406" s="107" t="s">
        <v>11540</v>
      </c>
      <c r="D406" s="108" t="s">
        <v>10361</v>
      </c>
      <c r="E406" s="107" t="s">
        <v>211</v>
      </c>
      <c r="F406" s="107"/>
      <c r="G406" s="107" t="s">
        <v>212</v>
      </c>
      <c r="H406" s="141" t="s">
        <v>10360</v>
      </c>
      <c r="I406" s="35">
        <v>0.06</v>
      </c>
      <c r="J406" s="126">
        <f t="shared" si="12"/>
        <v>12990.8</v>
      </c>
    </row>
    <row r="407" spans="1:10" ht="75">
      <c r="A407" s="39">
        <f t="shared" si="13"/>
        <v>403</v>
      </c>
      <c r="B407" s="49" t="s">
        <v>205</v>
      </c>
      <c r="C407" s="107" t="s">
        <v>11541</v>
      </c>
      <c r="D407" s="108" t="s">
        <v>10350</v>
      </c>
      <c r="E407" s="107" t="s">
        <v>211</v>
      </c>
      <c r="F407" s="107"/>
      <c r="G407" s="107" t="s">
        <v>212</v>
      </c>
      <c r="H407" s="141" t="s">
        <v>10360</v>
      </c>
      <c r="I407" s="35">
        <v>0.06</v>
      </c>
      <c r="J407" s="126">
        <f t="shared" si="12"/>
        <v>12990.8</v>
      </c>
    </row>
    <row r="408" spans="1:10" ht="60">
      <c r="A408" s="39">
        <f t="shared" si="13"/>
        <v>404</v>
      </c>
      <c r="B408" s="49" t="s">
        <v>205</v>
      </c>
      <c r="C408" s="107" t="s">
        <v>11542</v>
      </c>
      <c r="D408" s="108" t="s">
        <v>10346</v>
      </c>
      <c r="E408" s="107" t="s">
        <v>211</v>
      </c>
      <c r="F408" s="107"/>
      <c r="G408" s="107" t="s">
        <v>212</v>
      </c>
      <c r="H408" s="141" t="s">
        <v>10362</v>
      </c>
      <c r="I408" s="35">
        <v>0.06</v>
      </c>
      <c r="J408" s="126">
        <f t="shared" si="12"/>
        <v>15096.4</v>
      </c>
    </row>
    <row r="409" spans="1:10" ht="195">
      <c r="A409" s="39">
        <f t="shared" si="13"/>
        <v>405</v>
      </c>
      <c r="B409" s="49" t="s">
        <v>205</v>
      </c>
      <c r="C409" s="107" t="s">
        <v>11543</v>
      </c>
      <c r="D409" s="108" t="s">
        <v>10354</v>
      </c>
      <c r="E409" s="107" t="s">
        <v>211</v>
      </c>
      <c r="F409" s="107"/>
      <c r="G409" s="107" t="s">
        <v>212</v>
      </c>
      <c r="H409" s="141" t="s">
        <v>10362</v>
      </c>
      <c r="I409" s="35">
        <v>0.06</v>
      </c>
      <c r="J409" s="126">
        <f t="shared" si="12"/>
        <v>15096.4</v>
      </c>
    </row>
    <row r="410" spans="1:10" ht="75">
      <c r="A410" s="39">
        <f t="shared" si="13"/>
        <v>406</v>
      </c>
      <c r="B410" s="49" t="s">
        <v>205</v>
      </c>
      <c r="C410" s="107" t="s">
        <v>11544</v>
      </c>
      <c r="D410" s="108" t="s">
        <v>10350</v>
      </c>
      <c r="E410" s="107" t="s">
        <v>211</v>
      </c>
      <c r="F410" s="107"/>
      <c r="G410" s="107" t="s">
        <v>212</v>
      </c>
      <c r="H410" s="141" t="s">
        <v>10362</v>
      </c>
      <c r="I410" s="35">
        <v>0.06</v>
      </c>
      <c r="J410" s="126">
        <f t="shared" si="12"/>
        <v>15096.4</v>
      </c>
    </row>
    <row r="411" spans="1:10" ht="150">
      <c r="A411" s="39">
        <f t="shared" si="13"/>
        <v>407</v>
      </c>
      <c r="B411" s="49" t="s">
        <v>205</v>
      </c>
      <c r="C411" s="107" t="s">
        <v>11545</v>
      </c>
      <c r="D411" s="108" t="s">
        <v>10361</v>
      </c>
      <c r="E411" s="107" t="s">
        <v>211</v>
      </c>
      <c r="F411" s="107"/>
      <c r="G411" s="107" t="s">
        <v>212</v>
      </c>
      <c r="H411" s="141" t="s">
        <v>10362</v>
      </c>
      <c r="I411" s="35">
        <v>0.06</v>
      </c>
      <c r="J411" s="126">
        <f t="shared" si="12"/>
        <v>15096.4</v>
      </c>
    </row>
    <row r="412" spans="1:10" ht="105">
      <c r="A412" s="39">
        <f t="shared" si="13"/>
        <v>408</v>
      </c>
      <c r="B412" s="49" t="s">
        <v>205</v>
      </c>
      <c r="C412" s="107" t="s">
        <v>11546</v>
      </c>
      <c r="D412" s="108" t="s">
        <v>10363</v>
      </c>
      <c r="E412" s="107" t="s">
        <v>211</v>
      </c>
      <c r="F412" s="107"/>
      <c r="G412" s="107" t="s">
        <v>212</v>
      </c>
      <c r="H412" s="141" t="s">
        <v>10364</v>
      </c>
      <c r="I412" s="35">
        <v>0.06</v>
      </c>
      <c r="J412" s="126">
        <f t="shared" si="12"/>
        <v>8554</v>
      </c>
    </row>
    <row r="413" spans="1:10" ht="210">
      <c r="A413" s="39">
        <f t="shared" si="13"/>
        <v>409</v>
      </c>
      <c r="B413" s="49" t="s">
        <v>205</v>
      </c>
      <c r="C413" s="107" t="s">
        <v>11547</v>
      </c>
      <c r="D413" s="108" t="s">
        <v>10365</v>
      </c>
      <c r="E413" s="107" t="s">
        <v>211</v>
      </c>
      <c r="F413" s="107"/>
      <c r="G413" s="107" t="s">
        <v>212</v>
      </c>
      <c r="H413" s="141" t="s">
        <v>10364</v>
      </c>
      <c r="I413" s="35">
        <v>0.06</v>
      </c>
      <c r="J413" s="126">
        <f t="shared" si="12"/>
        <v>8554</v>
      </c>
    </row>
    <row r="414" spans="1:10" ht="75">
      <c r="A414" s="39">
        <f t="shared" si="13"/>
        <v>410</v>
      </c>
      <c r="B414" s="49" t="s">
        <v>205</v>
      </c>
      <c r="C414" s="107" t="s">
        <v>11548</v>
      </c>
      <c r="D414" s="108" t="s">
        <v>10366</v>
      </c>
      <c r="E414" s="107" t="s">
        <v>211</v>
      </c>
      <c r="F414" s="107"/>
      <c r="G414" s="107" t="s">
        <v>212</v>
      </c>
      <c r="H414" s="141" t="s">
        <v>10364</v>
      </c>
      <c r="I414" s="35">
        <v>0.06</v>
      </c>
      <c r="J414" s="126">
        <f t="shared" si="12"/>
        <v>8554</v>
      </c>
    </row>
    <row r="415" spans="1:10" ht="75">
      <c r="A415" s="39">
        <f t="shared" si="13"/>
        <v>411</v>
      </c>
      <c r="B415" s="49" t="s">
        <v>205</v>
      </c>
      <c r="C415" s="107" t="s">
        <v>11549</v>
      </c>
      <c r="D415" s="108" t="s">
        <v>10367</v>
      </c>
      <c r="E415" s="107" t="s">
        <v>211</v>
      </c>
      <c r="F415" s="107"/>
      <c r="G415" s="107" t="s">
        <v>212</v>
      </c>
      <c r="H415" s="141" t="s">
        <v>10364</v>
      </c>
      <c r="I415" s="35">
        <v>0.06</v>
      </c>
      <c r="J415" s="126">
        <f t="shared" si="12"/>
        <v>8554</v>
      </c>
    </row>
    <row r="416" spans="1:10" ht="90">
      <c r="A416" s="39">
        <f t="shared" si="13"/>
        <v>412</v>
      </c>
      <c r="B416" s="49" t="s">
        <v>205</v>
      </c>
      <c r="C416" s="107" t="s">
        <v>11550</v>
      </c>
      <c r="D416" s="108" t="s">
        <v>10368</v>
      </c>
      <c r="E416" s="107" t="s">
        <v>211</v>
      </c>
      <c r="F416" s="107"/>
      <c r="G416" s="107" t="s">
        <v>212</v>
      </c>
      <c r="H416" s="141" t="s">
        <v>10369</v>
      </c>
      <c r="I416" s="35">
        <v>0.06</v>
      </c>
      <c r="J416" s="126">
        <f t="shared" si="12"/>
        <v>8817.1999999999989</v>
      </c>
    </row>
    <row r="417" spans="1:10" ht="75">
      <c r="A417" s="39">
        <f t="shared" si="13"/>
        <v>413</v>
      </c>
      <c r="B417" s="49" t="s">
        <v>205</v>
      </c>
      <c r="C417" s="107" t="s">
        <v>11551</v>
      </c>
      <c r="D417" s="108" t="s">
        <v>10367</v>
      </c>
      <c r="E417" s="107" t="s">
        <v>211</v>
      </c>
      <c r="F417" s="107"/>
      <c r="G417" s="107" t="s">
        <v>212</v>
      </c>
      <c r="H417" s="141" t="s">
        <v>10369</v>
      </c>
      <c r="I417" s="35">
        <v>0.06</v>
      </c>
      <c r="J417" s="126">
        <f t="shared" si="12"/>
        <v>8817.1999999999989</v>
      </c>
    </row>
    <row r="418" spans="1:10" ht="75">
      <c r="A418" s="39">
        <f t="shared" si="13"/>
        <v>414</v>
      </c>
      <c r="B418" s="49" t="s">
        <v>205</v>
      </c>
      <c r="C418" s="107" t="s">
        <v>11552</v>
      </c>
      <c r="D418" s="108" t="s">
        <v>10366</v>
      </c>
      <c r="E418" s="107" t="s">
        <v>211</v>
      </c>
      <c r="F418" s="107"/>
      <c r="G418" s="107" t="s">
        <v>212</v>
      </c>
      <c r="H418" s="141" t="s">
        <v>10369</v>
      </c>
      <c r="I418" s="35">
        <v>0.06</v>
      </c>
      <c r="J418" s="126">
        <f t="shared" si="12"/>
        <v>8817.1999999999989</v>
      </c>
    </row>
    <row r="419" spans="1:10" ht="195">
      <c r="A419" s="39">
        <f t="shared" si="13"/>
        <v>415</v>
      </c>
      <c r="B419" s="49" t="s">
        <v>205</v>
      </c>
      <c r="C419" s="107" t="s">
        <v>11553</v>
      </c>
      <c r="D419" s="108" t="s">
        <v>10370</v>
      </c>
      <c r="E419" s="107" t="s">
        <v>211</v>
      </c>
      <c r="F419" s="107"/>
      <c r="G419" s="107" t="s">
        <v>212</v>
      </c>
      <c r="H419" s="141" t="s">
        <v>10369</v>
      </c>
      <c r="I419" s="35">
        <v>0.06</v>
      </c>
      <c r="J419" s="126">
        <f t="shared" si="12"/>
        <v>8817.1999999999989</v>
      </c>
    </row>
    <row r="420" spans="1:10" ht="75">
      <c r="A420" s="39">
        <f t="shared" si="13"/>
        <v>416</v>
      </c>
      <c r="B420" s="49" t="s">
        <v>205</v>
      </c>
      <c r="C420" s="107" t="s">
        <v>11554</v>
      </c>
      <c r="D420" s="108" t="s">
        <v>10367</v>
      </c>
      <c r="E420" s="107" t="s">
        <v>211</v>
      </c>
      <c r="F420" s="107"/>
      <c r="G420" s="107" t="s">
        <v>212</v>
      </c>
      <c r="H420" s="141" t="s">
        <v>10371</v>
      </c>
      <c r="I420" s="35">
        <v>0.06</v>
      </c>
      <c r="J420" s="126">
        <f t="shared" si="12"/>
        <v>9080.4</v>
      </c>
    </row>
    <row r="421" spans="1:10" ht="75">
      <c r="A421" s="39">
        <f t="shared" si="13"/>
        <v>417</v>
      </c>
      <c r="B421" s="49" t="s">
        <v>205</v>
      </c>
      <c r="C421" s="107" t="s">
        <v>11555</v>
      </c>
      <c r="D421" s="108" t="s">
        <v>10366</v>
      </c>
      <c r="E421" s="107" t="s">
        <v>211</v>
      </c>
      <c r="F421" s="107"/>
      <c r="G421" s="107" t="s">
        <v>212</v>
      </c>
      <c r="H421" s="141" t="s">
        <v>10371</v>
      </c>
      <c r="I421" s="35">
        <v>0.06</v>
      </c>
      <c r="J421" s="126">
        <f t="shared" si="12"/>
        <v>9080.4</v>
      </c>
    </row>
    <row r="422" spans="1:10" ht="225">
      <c r="A422" s="39">
        <f t="shared" si="13"/>
        <v>418</v>
      </c>
      <c r="B422" s="49" t="s">
        <v>205</v>
      </c>
      <c r="C422" s="107" t="s">
        <v>11556</v>
      </c>
      <c r="D422" s="108" t="s">
        <v>10372</v>
      </c>
      <c r="E422" s="107" t="s">
        <v>211</v>
      </c>
      <c r="F422" s="107"/>
      <c r="G422" s="107" t="s">
        <v>212</v>
      </c>
      <c r="H422" s="141" t="s">
        <v>10371</v>
      </c>
      <c r="I422" s="35">
        <v>0.06</v>
      </c>
      <c r="J422" s="126">
        <f t="shared" si="12"/>
        <v>9080.4</v>
      </c>
    </row>
    <row r="423" spans="1:10" ht="90">
      <c r="A423" s="39">
        <f t="shared" si="13"/>
        <v>419</v>
      </c>
      <c r="B423" s="49" t="s">
        <v>205</v>
      </c>
      <c r="C423" s="107" t="s">
        <v>11557</v>
      </c>
      <c r="D423" s="108" t="s">
        <v>10368</v>
      </c>
      <c r="E423" s="107" t="s">
        <v>211</v>
      </c>
      <c r="F423" s="107"/>
      <c r="G423" s="107" t="s">
        <v>212</v>
      </c>
      <c r="H423" s="141" t="s">
        <v>10371</v>
      </c>
      <c r="I423" s="35">
        <v>0.06</v>
      </c>
      <c r="J423" s="126">
        <f t="shared" si="12"/>
        <v>9080.4</v>
      </c>
    </row>
    <row r="424" spans="1:10" ht="75">
      <c r="A424" s="39">
        <f t="shared" si="13"/>
        <v>420</v>
      </c>
      <c r="B424" s="49" t="s">
        <v>205</v>
      </c>
      <c r="C424" s="107" t="s">
        <v>11558</v>
      </c>
      <c r="D424" s="108" t="s">
        <v>10367</v>
      </c>
      <c r="E424" s="107" t="s">
        <v>211</v>
      </c>
      <c r="F424" s="107"/>
      <c r="G424" s="107" t="s">
        <v>212</v>
      </c>
      <c r="H424" s="141" t="s">
        <v>10373</v>
      </c>
      <c r="I424" s="35">
        <v>0.06</v>
      </c>
      <c r="J424" s="126">
        <f t="shared" si="12"/>
        <v>9343.6</v>
      </c>
    </row>
    <row r="425" spans="1:10" ht="225">
      <c r="A425" s="39">
        <f t="shared" si="13"/>
        <v>421</v>
      </c>
      <c r="B425" s="49" t="s">
        <v>205</v>
      </c>
      <c r="C425" s="107" t="s">
        <v>11559</v>
      </c>
      <c r="D425" s="108" t="s">
        <v>10372</v>
      </c>
      <c r="E425" s="107" t="s">
        <v>211</v>
      </c>
      <c r="F425" s="107"/>
      <c r="G425" s="107" t="s">
        <v>212</v>
      </c>
      <c r="H425" s="141" t="s">
        <v>10373</v>
      </c>
      <c r="I425" s="35">
        <v>0.06</v>
      </c>
      <c r="J425" s="126">
        <f t="shared" si="12"/>
        <v>9343.6</v>
      </c>
    </row>
    <row r="426" spans="1:10" ht="225">
      <c r="A426" s="39">
        <f t="shared" si="13"/>
        <v>422</v>
      </c>
      <c r="B426" s="49" t="s">
        <v>205</v>
      </c>
      <c r="C426" s="107" t="s">
        <v>11560</v>
      </c>
      <c r="D426" s="108" t="s">
        <v>10372</v>
      </c>
      <c r="E426" s="107" t="s">
        <v>211</v>
      </c>
      <c r="F426" s="107"/>
      <c r="G426" s="107" t="s">
        <v>212</v>
      </c>
      <c r="H426" s="141" t="s">
        <v>10373</v>
      </c>
      <c r="I426" s="35">
        <v>0.06</v>
      </c>
      <c r="J426" s="126">
        <f t="shared" si="12"/>
        <v>9343.6</v>
      </c>
    </row>
    <row r="427" spans="1:10" ht="75">
      <c r="A427" s="39">
        <f t="shared" si="13"/>
        <v>423</v>
      </c>
      <c r="B427" s="49" t="s">
        <v>205</v>
      </c>
      <c r="C427" s="107" t="s">
        <v>11561</v>
      </c>
      <c r="D427" s="108" t="s">
        <v>10366</v>
      </c>
      <c r="E427" s="107" t="s">
        <v>211</v>
      </c>
      <c r="F427" s="107"/>
      <c r="G427" s="107" t="s">
        <v>212</v>
      </c>
      <c r="H427" s="141" t="s">
        <v>10373</v>
      </c>
      <c r="I427" s="35">
        <v>0.06</v>
      </c>
      <c r="J427" s="126">
        <f t="shared" si="12"/>
        <v>9343.6</v>
      </c>
    </row>
    <row r="428" spans="1:10" ht="75">
      <c r="A428" s="39">
        <f t="shared" si="13"/>
        <v>424</v>
      </c>
      <c r="B428" s="49" t="s">
        <v>205</v>
      </c>
      <c r="C428" s="107" t="s">
        <v>11562</v>
      </c>
      <c r="D428" s="108" t="s">
        <v>10366</v>
      </c>
      <c r="E428" s="107" t="s">
        <v>211</v>
      </c>
      <c r="F428" s="107"/>
      <c r="G428" s="107" t="s">
        <v>212</v>
      </c>
      <c r="H428" s="141" t="s">
        <v>10374</v>
      </c>
      <c r="I428" s="35">
        <v>0.06</v>
      </c>
      <c r="J428" s="126">
        <f t="shared" si="12"/>
        <v>9870</v>
      </c>
    </row>
    <row r="429" spans="1:10" ht="225">
      <c r="A429" s="39">
        <f t="shared" si="13"/>
        <v>425</v>
      </c>
      <c r="B429" s="49" t="s">
        <v>205</v>
      </c>
      <c r="C429" s="107" t="s">
        <v>11563</v>
      </c>
      <c r="D429" s="108" t="s">
        <v>10372</v>
      </c>
      <c r="E429" s="107" t="s">
        <v>211</v>
      </c>
      <c r="F429" s="107"/>
      <c r="G429" s="107" t="s">
        <v>212</v>
      </c>
      <c r="H429" s="141" t="s">
        <v>10374</v>
      </c>
      <c r="I429" s="35">
        <v>0.06</v>
      </c>
      <c r="J429" s="126">
        <f t="shared" si="12"/>
        <v>9870</v>
      </c>
    </row>
    <row r="430" spans="1:10" ht="75">
      <c r="A430" s="39">
        <f t="shared" si="13"/>
        <v>426</v>
      </c>
      <c r="B430" s="49" t="s">
        <v>205</v>
      </c>
      <c r="C430" s="107" t="s">
        <v>11564</v>
      </c>
      <c r="D430" s="108" t="s">
        <v>10367</v>
      </c>
      <c r="E430" s="107" t="s">
        <v>211</v>
      </c>
      <c r="F430" s="107"/>
      <c r="G430" s="107" t="s">
        <v>212</v>
      </c>
      <c r="H430" s="141" t="s">
        <v>10374</v>
      </c>
      <c r="I430" s="35">
        <v>0.06</v>
      </c>
      <c r="J430" s="126">
        <f t="shared" si="12"/>
        <v>9870</v>
      </c>
    </row>
    <row r="431" spans="1:10" ht="195">
      <c r="A431" s="39">
        <f t="shared" si="13"/>
        <v>427</v>
      </c>
      <c r="B431" s="49" t="s">
        <v>205</v>
      </c>
      <c r="C431" s="107" t="s">
        <v>11565</v>
      </c>
      <c r="D431" s="108" t="s">
        <v>10370</v>
      </c>
      <c r="E431" s="107" t="s">
        <v>211</v>
      </c>
      <c r="F431" s="107"/>
      <c r="G431" s="107" t="s">
        <v>212</v>
      </c>
      <c r="H431" s="141" t="s">
        <v>10374</v>
      </c>
      <c r="I431" s="35">
        <v>0.06</v>
      </c>
      <c r="J431" s="126">
        <f t="shared" si="12"/>
        <v>9870</v>
      </c>
    </row>
    <row r="432" spans="1:10" ht="195">
      <c r="A432" s="39">
        <f t="shared" si="13"/>
        <v>428</v>
      </c>
      <c r="B432" s="49" t="s">
        <v>205</v>
      </c>
      <c r="C432" s="107" t="s">
        <v>11566</v>
      </c>
      <c r="D432" s="108" t="s">
        <v>10370</v>
      </c>
      <c r="E432" s="107" t="s">
        <v>211</v>
      </c>
      <c r="F432" s="107"/>
      <c r="G432" s="107" t="s">
        <v>212</v>
      </c>
      <c r="H432" s="141" t="s">
        <v>10375</v>
      </c>
      <c r="I432" s="35">
        <v>0.06</v>
      </c>
      <c r="J432" s="126">
        <f t="shared" si="12"/>
        <v>10396.4</v>
      </c>
    </row>
    <row r="433" spans="1:10" ht="90">
      <c r="A433" s="39">
        <f t="shared" si="13"/>
        <v>429</v>
      </c>
      <c r="B433" s="49" t="s">
        <v>205</v>
      </c>
      <c r="C433" s="107" t="s">
        <v>11567</v>
      </c>
      <c r="D433" s="108" t="s">
        <v>10368</v>
      </c>
      <c r="E433" s="107" t="s">
        <v>211</v>
      </c>
      <c r="F433" s="107"/>
      <c r="G433" s="107" t="s">
        <v>212</v>
      </c>
      <c r="H433" s="141" t="s">
        <v>10375</v>
      </c>
      <c r="I433" s="35">
        <v>0.06</v>
      </c>
      <c r="J433" s="126">
        <f t="shared" si="12"/>
        <v>10396.4</v>
      </c>
    </row>
    <row r="434" spans="1:10" ht="75">
      <c r="A434" s="39">
        <f t="shared" si="13"/>
        <v>430</v>
      </c>
      <c r="B434" s="49" t="s">
        <v>205</v>
      </c>
      <c r="C434" s="107" t="s">
        <v>11568</v>
      </c>
      <c r="D434" s="108" t="s">
        <v>10366</v>
      </c>
      <c r="E434" s="107" t="s">
        <v>211</v>
      </c>
      <c r="F434" s="107"/>
      <c r="G434" s="107" t="s">
        <v>212</v>
      </c>
      <c r="H434" s="141" t="s">
        <v>10375</v>
      </c>
      <c r="I434" s="35">
        <v>0.06</v>
      </c>
      <c r="J434" s="126">
        <f t="shared" si="12"/>
        <v>10396.4</v>
      </c>
    </row>
    <row r="435" spans="1:10" ht="75">
      <c r="A435" s="39">
        <f t="shared" si="13"/>
        <v>431</v>
      </c>
      <c r="B435" s="49" t="s">
        <v>205</v>
      </c>
      <c r="C435" s="107" t="s">
        <v>11569</v>
      </c>
      <c r="D435" s="108" t="s">
        <v>10367</v>
      </c>
      <c r="E435" s="107" t="s">
        <v>211</v>
      </c>
      <c r="F435" s="107"/>
      <c r="G435" s="107" t="s">
        <v>212</v>
      </c>
      <c r="H435" s="141" t="s">
        <v>10375</v>
      </c>
      <c r="I435" s="35">
        <v>0.06</v>
      </c>
      <c r="J435" s="126">
        <f t="shared" si="12"/>
        <v>10396.4</v>
      </c>
    </row>
    <row r="436" spans="1:10" ht="255">
      <c r="A436" s="39">
        <f t="shared" si="13"/>
        <v>432</v>
      </c>
      <c r="B436" s="49" t="s">
        <v>205</v>
      </c>
      <c r="C436" s="107" t="s">
        <v>11570</v>
      </c>
      <c r="D436" s="108" t="s">
        <v>10376</v>
      </c>
      <c r="E436" s="107" t="s">
        <v>211</v>
      </c>
      <c r="F436" s="107"/>
      <c r="G436" s="107" t="s">
        <v>212</v>
      </c>
      <c r="H436" s="141" t="s">
        <v>10377</v>
      </c>
      <c r="I436" s="35">
        <v>0.06</v>
      </c>
      <c r="J436" s="126">
        <f t="shared" si="12"/>
        <v>11449.199999999999</v>
      </c>
    </row>
    <row r="437" spans="1:10" ht="75">
      <c r="A437" s="39">
        <f t="shared" si="13"/>
        <v>433</v>
      </c>
      <c r="B437" s="49" t="s">
        <v>205</v>
      </c>
      <c r="C437" s="107" t="s">
        <v>11571</v>
      </c>
      <c r="D437" s="108" t="s">
        <v>10366</v>
      </c>
      <c r="E437" s="107" t="s">
        <v>211</v>
      </c>
      <c r="F437" s="107"/>
      <c r="G437" s="107" t="s">
        <v>212</v>
      </c>
      <c r="H437" s="141" t="s">
        <v>10377</v>
      </c>
      <c r="I437" s="35">
        <v>0.06</v>
      </c>
      <c r="J437" s="126">
        <f t="shared" si="12"/>
        <v>11449.199999999999</v>
      </c>
    </row>
    <row r="438" spans="1:10" ht="75">
      <c r="A438" s="39">
        <f t="shared" si="13"/>
        <v>434</v>
      </c>
      <c r="B438" s="49" t="s">
        <v>205</v>
      </c>
      <c r="C438" s="107" t="s">
        <v>11572</v>
      </c>
      <c r="D438" s="108" t="s">
        <v>10367</v>
      </c>
      <c r="E438" s="107" t="s">
        <v>211</v>
      </c>
      <c r="F438" s="107"/>
      <c r="G438" s="107" t="s">
        <v>212</v>
      </c>
      <c r="H438" s="141" t="s">
        <v>10377</v>
      </c>
      <c r="I438" s="35">
        <v>0.06</v>
      </c>
      <c r="J438" s="126">
        <f t="shared" si="12"/>
        <v>11449.199999999999</v>
      </c>
    </row>
    <row r="439" spans="1:10" ht="195">
      <c r="A439" s="39">
        <f t="shared" si="13"/>
        <v>435</v>
      </c>
      <c r="B439" s="49" t="s">
        <v>205</v>
      </c>
      <c r="C439" s="107" t="s">
        <v>11573</v>
      </c>
      <c r="D439" s="108" t="s">
        <v>10370</v>
      </c>
      <c r="E439" s="107" t="s">
        <v>211</v>
      </c>
      <c r="F439" s="107"/>
      <c r="G439" s="107" t="s">
        <v>212</v>
      </c>
      <c r="H439" s="141" t="s">
        <v>10377</v>
      </c>
      <c r="I439" s="35">
        <v>0.06</v>
      </c>
      <c r="J439" s="126">
        <f t="shared" si="12"/>
        <v>11449.199999999999</v>
      </c>
    </row>
    <row r="440" spans="1:10" ht="210">
      <c r="A440" s="39">
        <f t="shared" si="13"/>
        <v>436</v>
      </c>
      <c r="B440" s="49" t="s">
        <v>205</v>
      </c>
      <c r="C440" s="107" t="s">
        <v>11574</v>
      </c>
      <c r="D440" s="108" t="s">
        <v>10365</v>
      </c>
      <c r="E440" s="107" t="s">
        <v>211</v>
      </c>
      <c r="F440" s="107"/>
      <c r="G440" s="107" t="s">
        <v>212</v>
      </c>
      <c r="H440" s="141" t="s">
        <v>10378</v>
      </c>
      <c r="I440" s="35">
        <v>0.06</v>
      </c>
      <c r="J440" s="126">
        <f t="shared" si="12"/>
        <v>12502</v>
      </c>
    </row>
    <row r="441" spans="1:10" ht="75">
      <c r="A441" s="39">
        <f t="shared" si="13"/>
        <v>437</v>
      </c>
      <c r="B441" s="49" t="s">
        <v>205</v>
      </c>
      <c r="C441" s="107" t="s">
        <v>11575</v>
      </c>
      <c r="D441" s="108" t="s">
        <v>10366</v>
      </c>
      <c r="E441" s="107" t="s">
        <v>211</v>
      </c>
      <c r="F441" s="107"/>
      <c r="G441" s="107" t="s">
        <v>212</v>
      </c>
      <c r="H441" s="141" t="s">
        <v>10378</v>
      </c>
      <c r="I441" s="35">
        <v>0.06</v>
      </c>
      <c r="J441" s="126">
        <f t="shared" si="12"/>
        <v>12502</v>
      </c>
    </row>
    <row r="442" spans="1:10" ht="75">
      <c r="A442" s="39">
        <f t="shared" si="13"/>
        <v>438</v>
      </c>
      <c r="B442" s="49" t="s">
        <v>205</v>
      </c>
      <c r="C442" s="107" t="s">
        <v>11576</v>
      </c>
      <c r="D442" s="108" t="s">
        <v>10367</v>
      </c>
      <c r="E442" s="107" t="s">
        <v>211</v>
      </c>
      <c r="F442" s="107"/>
      <c r="G442" s="107" t="s">
        <v>212</v>
      </c>
      <c r="H442" s="141" t="s">
        <v>10378</v>
      </c>
      <c r="I442" s="35">
        <v>0.06</v>
      </c>
      <c r="J442" s="126">
        <f t="shared" si="12"/>
        <v>12502</v>
      </c>
    </row>
    <row r="443" spans="1:10" ht="225">
      <c r="A443" s="39">
        <f t="shared" si="13"/>
        <v>439</v>
      </c>
      <c r="B443" s="49" t="s">
        <v>205</v>
      </c>
      <c r="C443" s="107" t="s">
        <v>11577</v>
      </c>
      <c r="D443" s="108" t="s">
        <v>10372</v>
      </c>
      <c r="E443" s="107" t="s">
        <v>211</v>
      </c>
      <c r="F443" s="107"/>
      <c r="G443" s="107" t="s">
        <v>212</v>
      </c>
      <c r="H443" s="141" t="s">
        <v>10378</v>
      </c>
      <c r="I443" s="35">
        <v>0.06</v>
      </c>
      <c r="J443" s="126">
        <f t="shared" si="12"/>
        <v>12502</v>
      </c>
    </row>
    <row r="444" spans="1:10" ht="75">
      <c r="A444" s="39">
        <f t="shared" si="13"/>
        <v>440</v>
      </c>
      <c r="B444" s="49" t="s">
        <v>205</v>
      </c>
      <c r="C444" s="107" t="s">
        <v>11578</v>
      </c>
      <c r="D444" s="108" t="s">
        <v>10366</v>
      </c>
      <c r="E444" s="107" t="s">
        <v>211</v>
      </c>
      <c r="F444" s="107"/>
      <c r="G444" s="107" t="s">
        <v>212</v>
      </c>
      <c r="H444" s="141" t="s">
        <v>10379</v>
      </c>
      <c r="I444" s="35">
        <v>0.06</v>
      </c>
      <c r="J444" s="126">
        <f t="shared" si="12"/>
        <v>14081.199999999999</v>
      </c>
    </row>
    <row r="445" spans="1:10" ht="195">
      <c r="A445" s="39">
        <f t="shared" si="13"/>
        <v>441</v>
      </c>
      <c r="B445" s="49" t="s">
        <v>205</v>
      </c>
      <c r="C445" s="107" t="s">
        <v>11579</v>
      </c>
      <c r="D445" s="108" t="s">
        <v>10370</v>
      </c>
      <c r="E445" s="107" t="s">
        <v>211</v>
      </c>
      <c r="F445" s="107"/>
      <c r="G445" s="107" t="s">
        <v>212</v>
      </c>
      <c r="H445" s="141" t="s">
        <v>10379</v>
      </c>
      <c r="I445" s="35">
        <v>0.06</v>
      </c>
      <c r="J445" s="126">
        <f t="shared" si="12"/>
        <v>14081.199999999999</v>
      </c>
    </row>
    <row r="446" spans="1:10" ht="210">
      <c r="A446" s="39">
        <f t="shared" si="13"/>
        <v>442</v>
      </c>
      <c r="B446" s="49" t="s">
        <v>205</v>
      </c>
      <c r="C446" s="107" t="s">
        <v>11580</v>
      </c>
      <c r="D446" s="108" t="s">
        <v>10365</v>
      </c>
      <c r="E446" s="107" t="s">
        <v>211</v>
      </c>
      <c r="F446" s="107"/>
      <c r="G446" s="107" t="s">
        <v>212</v>
      </c>
      <c r="H446" s="141" t="s">
        <v>10379</v>
      </c>
      <c r="I446" s="35">
        <v>0.06</v>
      </c>
      <c r="J446" s="126">
        <f t="shared" si="12"/>
        <v>14081.199999999999</v>
      </c>
    </row>
    <row r="447" spans="1:10" ht="75">
      <c r="A447" s="39">
        <f t="shared" si="13"/>
        <v>443</v>
      </c>
      <c r="B447" s="49" t="s">
        <v>205</v>
      </c>
      <c r="C447" s="107" t="s">
        <v>11581</v>
      </c>
      <c r="D447" s="108" t="s">
        <v>10367</v>
      </c>
      <c r="E447" s="107" t="s">
        <v>211</v>
      </c>
      <c r="F447" s="107"/>
      <c r="G447" s="107" t="s">
        <v>212</v>
      </c>
      <c r="H447" s="141" t="s">
        <v>10379</v>
      </c>
      <c r="I447" s="35">
        <v>0.06</v>
      </c>
      <c r="J447" s="126">
        <f t="shared" si="12"/>
        <v>14081.199999999999</v>
      </c>
    </row>
    <row r="448" spans="1:10" ht="210">
      <c r="A448" s="39">
        <f t="shared" si="13"/>
        <v>444</v>
      </c>
      <c r="B448" s="49" t="s">
        <v>205</v>
      </c>
      <c r="C448" s="107" t="s">
        <v>11582</v>
      </c>
      <c r="D448" s="108" t="s">
        <v>10365</v>
      </c>
      <c r="E448" s="107" t="s">
        <v>211</v>
      </c>
      <c r="F448" s="107"/>
      <c r="G448" s="107" t="s">
        <v>212</v>
      </c>
      <c r="H448" s="141" t="s">
        <v>10380</v>
      </c>
      <c r="I448" s="35">
        <v>0.06</v>
      </c>
      <c r="J448" s="126">
        <f t="shared" si="12"/>
        <v>16186.8</v>
      </c>
    </row>
    <row r="449" spans="1:10" ht="75">
      <c r="A449" s="39">
        <f t="shared" si="13"/>
        <v>445</v>
      </c>
      <c r="B449" s="49" t="s">
        <v>205</v>
      </c>
      <c r="C449" s="107" t="s">
        <v>11583</v>
      </c>
      <c r="D449" s="108" t="s">
        <v>10367</v>
      </c>
      <c r="E449" s="107" t="s">
        <v>211</v>
      </c>
      <c r="F449" s="107"/>
      <c r="G449" s="107" t="s">
        <v>212</v>
      </c>
      <c r="H449" s="141" t="s">
        <v>10380</v>
      </c>
      <c r="I449" s="35">
        <v>0.06</v>
      </c>
      <c r="J449" s="126">
        <f t="shared" ref="J449:J512" si="14">H449*(1-I449)</f>
        <v>16186.8</v>
      </c>
    </row>
    <row r="450" spans="1:10" ht="225">
      <c r="A450" s="39">
        <f t="shared" si="13"/>
        <v>446</v>
      </c>
      <c r="B450" s="49" t="s">
        <v>205</v>
      </c>
      <c r="C450" s="107" t="s">
        <v>11584</v>
      </c>
      <c r="D450" s="108" t="s">
        <v>10372</v>
      </c>
      <c r="E450" s="107" t="s">
        <v>211</v>
      </c>
      <c r="F450" s="107"/>
      <c r="G450" s="107" t="s">
        <v>212</v>
      </c>
      <c r="H450" s="141" t="s">
        <v>10380</v>
      </c>
      <c r="I450" s="35">
        <v>0.06</v>
      </c>
      <c r="J450" s="126">
        <f t="shared" si="14"/>
        <v>16186.8</v>
      </c>
    </row>
    <row r="451" spans="1:10" ht="75">
      <c r="A451" s="39">
        <f t="shared" si="13"/>
        <v>447</v>
      </c>
      <c r="B451" s="49" t="s">
        <v>205</v>
      </c>
      <c r="C451" s="107" t="s">
        <v>11585</v>
      </c>
      <c r="D451" s="108" t="s">
        <v>10366</v>
      </c>
      <c r="E451" s="107" t="s">
        <v>211</v>
      </c>
      <c r="F451" s="107"/>
      <c r="G451" s="107" t="s">
        <v>212</v>
      </c>
      <c r="H451" s="141" t="s">
        <v>10380</v>
      </c>
      <c r="I451" s="35">
        <v>0.06</v>
      </c>
      <c r="J451" s="126">
        <f t="shared" si="14"/>
        <v>16186.8</v>
      </c>
    </row>
    <row r="452" spans="1:10" ht="75">
      <c r="A452" s="39">
        <f t="shared" si="13"/>
        <v>448</v>
      </c>
      <c r="B452" s="49" t="s">
        <v>205</v>
      </c>
      <c r="C452" s="107" t="s">
        <v>11586</v>
      </c>
      <c r="D452" s="108" t="s">
        <v>10367</v>
      </c>
      <c r="E452" s="107" t="s">
        <v>211</v>
      </c>
      <c r="F452" s="107"/>
      <c r="G452" s="107" t="s">
        <v>212</v>
      </c>
      <c r="H452" s="141" t="s">
        <v>10381</v>
      </c>
      <c r="I452" s="35">
        <v>0.06</v>
      </c>
      <c r="J452" s="126">
        <f t="shared" si="14"/>
        <v>18292.399999999998</v>
      </c>
    </row>
    <row r="453" spans="1:10" ht="75">
      <c r="A453" s="39">
        <f t="shared" si="13"/>
        <v>449</v>
      </c>
      <c r="B453" s="49" t="s">
        <v>205</v>
      </c>
      <c r="C453" s="107" t="s">
        <v>11587</v>
      </c>
      <c r="D453" s="108" t="s">
        <v>10366</v>
      </c>
      <c r="E453" s="107" t="s">
        <v>211</v>
      </c>
      <c r="F453" s="107"/>
      <c r="G453" s="107" t="s">
        <v>212</v>
      </c>
      <c r="H453" s="141" t="s">
        <v>10381</v>
      </c>
      <c r="I453" s="35">
        <v>0.06</v>
      </c>
      <c r="J453" s="126">
        <f t="shared" si="14"/>
        <v>18292.399999999998</v>
      </c>
    </row>
    <row r="454" spans="1:10" ht="210">
      <c r="A454" s="39">
        <f t="shared" si="13"/>
        <v>450</v>
      </c>
      <c r="B454" s="49" t="s">
        <v>205</v>
      </c>
      <c r="C454" s="107" t="s">
        <v>11588</v>
      </c>
      <c r="D454" s="108" t="s">
        <v>10365</v>
      </c>
      <c r="E454" s="107" t="s">
        <v>211</v>
      </c>
      <c r="F454" s="107"/>
      <c r="G454" s="107" t="s">
        <v>212</v>
      </c>
      <c r="H454" s="141" t="s">
        <v>10381</v>
      </c>
      <c r="I454" s="35">
        <v>0.06</v>
      </c>
      <c r="J454" s="126">
        <f t="shared" si="14"/>
        <v>18292.399999999998</v>
      </c>
    </row>
    <row r="455" spans="1:10" ht="195">
      <c r="A455" s="39">
        <f t="shared" ref="A455:A518" si="15">A454+1</f>
        <v>451</v>
      </c>
      <c r="B455" s="49" t="s">
        <v>205</v>
      </c>
      <c r="C455" s="107" t="s">
        <v>11589</v>
      </c>
      <c r="D455" s="108" t="s">
        <v>10370</v>
      </c>
      <c r="E455" s="107" t="s">
        <v>211</v>
      </c>
      <c r="F455" s="107"/>
      <c r="G455" s="107" t="s">
        <v>212</v>
      </c>
      <c r="H455" s="141" t="s">
        <v>10381</v>
      </c>
      <c r="I455" s="35">
        <v>0.06</v>
      </c>
      <c r="J455" s="126">
        <f t="shared" si="14"/>
        <v>18292.399999999998</v>
      </c>
    </row>
    <row r="456" spans="1:10" ht="165">
      <c r="A456" s="39">
        <f t="shared" si="15"/>
        <v>452</v>
      </c>
      <c r="B456" s="49" t="s">
        <v>205</v>
      </c>
      <c r="C456" s="107" t="s">
        <v>11590</v>
      </c>
      <c r="D456" s="108" t="s">
        <v>10382</v>
      </c>
      <c r="E456" s="107" t="s">
        <v>211</v>
      </c>
      <c r="F456" s="107"/>
      <c r="G456" s="107" t="s">
        <v>212</v>
      </c>
      <c r="H456" s="141" t="s">
        <v>10383</v>
      </c>
      <c r="I456" s="35">
        <v>0.06</v>
      </c>
      <c r="J456" s="126">
        <f t="shared" si="14"/>
        <v>10434</v>
      </c>
    </row>
    <row r="457" spans="1:10" ht="75">
      <c r="A457" s="39">
        <f t="shared" si="15"/>
        <v>453</v>
      </c>
      <c r="B457" s="49" t="s">
        <v>205</v>
      </c>
      <c r="C457" s="107" t="s">
        <v>11591</v>
      </c>
      <c r="D457" s="108" t="s">
        <v>10384</v>
      </c>
      <c r="E457" s="107" t="s">
        <v>211</v>
      </c>
      <c r="F457" s="107"/>
      <c r="G457" s="107" t="s">
        <v>212</v>
      </c>
      <c r="H457" s="141" t="s">
        <v>10383</v>
      </c>
      <c r="I457" s="35">
        <v>0.06</v>
      </c>
      <c r="J457" s="126">
        <f t="shared" si="14"/>
        <v>10434</v>
      </c>
    </row>
    <row r="458" spans="1:10" ht="135">
      <c r="A458" s="39">
        <f t="shared" si="15"/>
        <v>454</v>
      </c>
      <c r="B458" s="49" t="s">
        <v>205</v>
      </c>
      <c r="C458" s="107" t="s">
        <v>11592</v>
      </c>
      <c r="D458" s="108" t="s">
        <v>10385</v>
      </c>
      <c r="E458" s="107" t="s">
        <v>211</v>
      </c>
      <c r="F458" s="107"/>
      <c r="G458" s="107" t="s">
        <v>212</v>
      </c>
      <c r="H458" s="141" t="s">
        <v>10383</v>
      </c>
      <c r="I458" s="35">
        <v>0.06</v>
      </c>
      <c r="J458" s="126">
        <f t="shared" si="14"/>
        <v>10434</v>
      </c>
    </row>
    <row r="459" spans="1:10" ht="75">
      <c r="A459" s="39">
        <f t="shared" si="15"/>
        <v>455</v>
      </c>
      <c r="B459" s="49" t="s">
        <v>205</v>
      </c>
      <c r="C459" s="107" t="s">
        <v>11593</v>
      </c>
      <c r="D459" s="108" t="s">
        <v>10386</v>
      </c>
      <c r="E459" s="107" t="s">
        <v>211</v>
      </c>
      <c r="F459" s="107"/>
      <c r="G459" s="107" t="s">
        <v>212</v>
      </c>
      <c r="H459" s="141" t="s">
        <v>10383</v>
      </c>
      <c r="I459" s="35">
        <v>0.06</v>
      </c>
      <c r="J459" s="126">
        <f t="shared" si="14"/>
        <v>10434</v>
      </c>
    </row>
    <row r="460" spans="1:10" ht="195">
      <c r="A460" s="39">
        <f t="shared" si="15"/>
        <v>456</v>
      </c>
      <c r="B460" s="49" t="s">
        <v>205</v>
      </c>
      <c r="C460" s="107" t="s">
        <v>11594</v>
      </c>
      <c r="D460" s="108" t="s">
        <v>10387</v>
      </c>
      <c r="E460" s="107" t="s">
        <v>211</v>
      </c>
      <c r="F460" s="107"/>
      <c r="G460" s="107" t="s">
        <v>212</v>
      </c>
      <c r="H460" s="141" t="s">
        <v>10388</v>
      </c>
      <c r="I460" s="35">
        <v>0.06</v>
      </c>
      <c r="J460" s="126">
        <f t="shared" si="14"/>
        <v>10697.199999999999</v>
      </c>
    </row>
    <row r="461" spans="1:10" ht="75">
      <c r="A461" s="39">
        <f t="shared" si="15"/>
        <v>457</v>
      </c>
      <c r="B461" s="49" t="s">
        <v>205</v>
      </c>
      <c r="C461" s="107" t="s">
        <v>11595</v>
      </c>
      <c r="D461" s="108" t="s">
        <v>10386</v>
      </c>
      <c r="E461" s="107" t="s">
        <v>211</v>
      </c>
      <c r="F461" s="107"/>
      <c r="G461" s="107" t="s">
        <v>212</v>
      </c>
      <c r="H461" s="141" t="s">
        <v>10388</v>
      </c>
      <c r="I461" s="35">
        <v>0.06</v>
      </c>
      <c r="J461" s="126">
        <f t="shared" si="14"/>
        <v>10697.199999999999</v>
      </c>
    </row>
    <row r="462" spans="1:10" ht="75">
      <c r="A462" s="39">
        <f t="shared" si="15"/>
        <v>458</v>
      </c>
      <c r="B462" s="49" t="s">
        <v>205</v>
      </c>
      <c r="C462" s="107" t="s">
        <v>11596</v>
      </c>
      <c r="D462" s="108" t="s">
        <v>10384</v>
      </c>
      <c r="E462" s="107" t="s">
        <v>211</v>
      </c>
      <c r="F462" s="107"/>
      <c r="G462" s="107" t="s">
        <v>212</v>
      </c>
      <c r="H462" s="141" t="s">
        <v>10388</v>
      </c>
      <c r="I462" s="35">
        <v>0.06</v>
      </c>
      <c r="J462" s="126">
        <f t="shared" si="14"/>
        <v>10697.199999999999</v>
      </c>
    </row>
    <row r="463" spans="1:10" ht="90">
      <c r="A463" s="39">
        <f t="shared" si="15"/>
        <v>459</v>
      </c>
      <c r="B463" s="49" t="s">
        <v>205</v>
      </c>
      <c r="C463" s="107" t="s">
        <v>11597</v>
      </c>
      <c r="D463" s="108" t="s">
        <v>10389</v>
      </c>
      <c r="E463" s="107" t="s">
        <v>211</v>
      </c>
      <c r="F463" s="107"/>
      <c r="G463" s="107" t="s">
        <v>212</v>
      </c>
      <c r="H463" s="141" t="s">
        <v>10388</v>
      </c>
      <c r="I463" s="35">
        <v>0.06</v>
      </c>
      <c r="J463" s="126">
        <f t="shared" si="14"/>
        <v>10697.199999999999</v>
      </c>
    </row>
    <row r="464" spans="1:10" ht="90">
      <c r="A464" s="39">
        <f t="shared" si="15"/>
        <v>460</v>
      </c>
      <c r="B464" s="49" t="s">
        <v>205</v>
      </c>
      <c r="C464" s="107" t="s">
        <v>11598</v>
      </c>
      <c r="D464" s="108" t="s">
        <v>10389</v>
      </c>
      <c r="E464" s="107" t="s">
        <v>211</v>
      </c>
      <c r="F464" s="107"/>
      <c r="G464" s="107" t="s">
        <v>212</v>
      </c>
      <c r="H464" s="141" t="s">
        <v>10390</v>
      </c>
      <c r="I464" s="35">
        <v>0.06</v>
      </c>
      <c r="J464" s="126">
        <f t="shared" si="14"/>
        <v>10960.4</v>
      </c>
    </row>
    <row r="465" spans="1:10" ht="120">
      <c r="A465" s="39">
        <f t="shared" si="15"/>
        <v>461</v>
      </c>
      <c r="B465" s="49" t="s">
        <v>205</v>
      </c>
      <c r="C465" s="107" t="s">
        <v>11599</v>
      </c>
      <c r="D465" s="108" t="s">
        <v>10391</v>
      </c>
      <c r="E465" s="107" t="s">
        <v>211</v>
      </c>
      <c r="F465" s="107"/>
      <c r="G465" s="107" t="s">
        <v>212</v>
      </c>
      <c r="H465" s="141" t="s">
        <v>10390</v>
      </c>
      <c r="I465" s="35">
        <v>0.06</v>
      </c>
      <c r="J465" s="126">
        <f t="shared" si="14"/>
        <v>10960.4</v>
      </c>
    </row>
    <row r="466" spans="1:10" ht="75">
      <c r="A466" s="39">
        <f t="shared" si="15"/>
        <v>462</v>
      </c>
      <c r="B466" s="49" t="s">
        <v>205</v>
      </c>
      <c r="C466" s="107" t="s">
        <v>11600</v>
      </c>
      <c r="D466" s="108" t="s">
        <v>10386</v>
      </c>
      <c r="E466" s="107" t="s">
        <v>211</v>
      </c>
      <c r="F466" s="107"/>
      <c r="G466" s="107" t="s">
        <v>212</v>
      </c>
      <c r="H466" s="141" t="s">
        <v>10390</v>
      </c>
      <c r="I466" s="35">
        <v>0.06</v>
      </c>
      <c r="J466" s="126">
        <f t="shared" si="14"/>
        <v>10960.4</v>
      </c>
    </row>
    <row r="467" spans="1:10" ht="75">
      <c r="A467" s="39">
        <f t="shared" si="15"/>
        <v>463</v>
      </c>
      <c r="B467" s="49" t="s">
        <v>205</v>
      </c>
      <c r="C467" s="107" t="s">
        <v>11601</v>
      </c>
      <c r="D467" s="108" t="s">
        <v>10384</v>
      </c>
      <c r="E467" s="107" t="s">
        <v>211</v>
      </c>
      <c r="F467" s="107"/>
      <c r="G467" s="107" t="s">
        <v>212</v>
      </c>
      <c r="H467" s="141" t="s">
        <v>10390</v>
      </c>
      <c r="I467" s="35">
        <v>0.06</v>
      </c>
      <c r="J467" s="126">
        <f t="shared" si="14"/>
        <v>10960.4</v>
      </c>
    </row>
    <row r="468" spans="1:10" ht="75">
      <c r="A468" s="39">
        <f t="shared" si="15"/>
        <v>464</v>
      </c>
      <c r="B468" s="49" t="s">
        <v>205</v>
      </c>
      <c r="C468" s="107" t="s">
        <v>11602</v>
      </c>
      <c r="D468" s="108" t="s">
        <v>10384</v>
      </c>
      <c r="E468" s="107" t="s">
        <v>211</v>
      </c>
      <c r="F468" s="107"/>
      <c r="G468" s="107" t="s">
        <v>212</v>
      </c>
      <c r="H468" s="141" t="s">
        <v>10392</v>
      </c>
      <c r="I468" s="35">
        <v>0.06</v>
      </c>
      <c r="J468" s="126">
        <f t="shared" si="14"/>
        <v>11223.599999999999</v>
      </c>
    </row>
    <row r="469" spans="1:10" ht="75">
      <c r="A469" s="39">
        <f t="shared" si="15"/>
        <v>465</v>
      </c>
      <c r="B469" s="49" t="s">
        <v>205</v>
      </c>
      <c r="C469" s="107" t="s">
        <v>11603</v>
      </c>
      <c r="D469" s="108" t="s">
        <v>10386</v>
      </c>
      <c r="E469" s="107" t="s">
        <v>211</v>
      </c>
      <c r="F469" s="107"/>
      <c r="G469" s="107" t="s">
        <v>212</v>
      </c>
      <c r="H469" s="141" t="s">
        <v>10392</v>
      </c>
      <c r="I469" s="35">
        <v>0.06</v>
      </c>
      <c r="J469" s="126">
        <f t="shared" si="14"/>
        <v>11223.599999999999</v>
      </c>
    </row>
    <row r="470" spans="1:10" ht="90">
      <c r="A470" s="39">
        <f t="shared" si="15"/>
        <v>466</v>
      </c>
      <c r="B470" s="49" t="s">
        <v>205</v>
      </c>
      <c r="C470" s="107" t="s">
        <v>11604</v>
      </c>
      <c r="D470" s="108" t="s">
        <v>10389</v>
      </c>
      <c r="E470" s="107" t="s">
        <v>211</v>
      </c>
      <c r="F470" s="107"/>
      <c r="G470" s="107" t="s">
        <v>212</v>
      </c>
      <c r="H470" s="141" t="s">
        <v>10392</v>
      </c>
      <c r="I470" s="35">
        <v>0.06</v>
      </c>
      <c r="J470" s="126">
        <f t="shared" si="14"/>
        <v>11223.599999999999</v>
      </c>
    </row>
    <row r="471" spans="1:10" ht="195">
      <c r="A471" s="39">
        <f t="shared" si="15"/>
        <v>467</v>
      </c>
      <c r="B471" s="49" t="s">
        <v>205</v>
      </c>
      <c r="C471" s="107" t="s">
        <v>11605</v>
      </c>
      <c r="D471" s="108" t="s">
        <v>10387</v>
      </c>
      <c r="E471" s="107" t="s">
        <v>211</v>
      </c>
      <c r="F471" s="107"/>
      <c r="G471" s="107" t="s">
        <v>212</v>
      </c>
      <c r="H471" s="141" t="s">
        <v>10392</v>
      </c>
      <c r="I471" s="35">
        <v>0.06</v>
      </c>
      <c r="J471" s="126">
        <f t="shared" si="14"/>
        <v>11223.599999999999</v>
      </c>
    </row>
    <row r="472" spans="1:10" ht="75">
      <c r="A472" s="39">
        <f t="shared" si="15"/>
        <v>468</v>
      </c>
      <c r="B472" s="49" t="s">
        <v>205</v>
      </c>
      <c r="C472" s="107" t="s">
        <v>11606</v>
      </c>
      <c r="D472" s="108" t="s">
        <v>10386</v>
      </c>
      <c r="E472" s="107" t="s">
        <v>211</v>
      </c>
      <c r="F472" s="107"/>
      <c r="G472" s="107" t="s">
        <v>212</v>
      </c>
      <c r="H472" s="141" t="s">
        <v>10393</v>
      </c>
      <c r="I472" s="35">
        <v>0.06</v>
      </c>
      <c r="J472" s="126">
        <f t="shared" si="14"/>
        <v>11750</v>
      </c>
    </row>
    <row r="473" spans="1:10" ht="90">
      <c r="A473" s="39">
        <f t="shared" si="15"/>
        <v>469</v>
      </c>
      <c r="B473" s="49" t="s">
        <v>205</v>
      </c>
      <c r="C473" s="107" t="s">
        <v>11607</v>
      </c>
      <c r="D473" s="108" t="s">
        <v>10389</v>
      </c>
      <c r="E473" s="107" t="s">
        <v>211</v>
      </c>
      <c r="F473" s="107"/>
      <c r="G473" s="107" t="s">
        <v>212</v>
      </c>
      <c r="H473" s="141" t="s">
        <v>10393</v>
      </c>
      <c r="I473" s="35">
        <v>0.06</v>
      </c>
      <c r="J473" s="126">
        <f t="shared" si="14"/>
        <v>11750</v>
      </c>
    </row>
    <row r="474" spans="1:10" ht="195">
      <c r="A474" s="39">
        <f t="shared" si="15"/>
        <v>470</v>
      </c>
      <c r="B474" s="49" t="s">
        <v>205</v>
      </c>
      <c r="C474" s="107" t="s">
        <v>11608</v>
      </c>
      <c r="D474" s="108" t="s">
        <v>10387</v>
      </c>
      <c r="E474" s="107" t="s">
        <v>211</v>
      </c>
      <c r="F474" s="107"/>
      <c r="G474" s="107" t="s">
        <v>212</v>
      </c>
      <c r="H474" s="141" t="s">
        <v>10393</v>
      </c>
      <c r="I474" s="35">
        <v>0.06</v>
      </c>
      <c r="J474" s="126">
        <f t="shared" si="14"/>
        <v>11750</v>
      </c>
    </row>
    <row r="475" spans="1:10" ht="75">
      <c r="A475" s="39">
        <f t="shared" si="15"/>
        <v>471</v>
      </c>
      <c r="B475" s="49" t="s">
        <v>205</v>
      </c>
      <c r="C475" s="107" t="s">
        <v>11609</v>
      </c>
      <c r="D475" s="108" t="s">
        <v>10384</v>
      </c>
      <c r="E475" s="107" t="s">
        <v>211</v>
      </c>
      <c r="F475" s="107"/>
      <c r="G475" s="107" t="s">
        <v>212</v>
      </c>
      <c r="H475" s="141" t="s">
        <v>10393</v>
      </c>
      <c r="I475" s="35">
        <v>0.06</v>
      </c>
      <c r="J475" s="126">
        <f t="shared" si="14"/>
        <v>11750</v>
      </c>
    </row>
    <row r="476" spans="1:10" ht="225">
      <c r="A476" s="39">
        <f t="shared" si="15"/>
        <v>472</v>
      </c>
      <c r="B476" s="49" t="s">
        <v>205</v>
      </c>
      <c r="C476" s="107" t="s">
        <v>11610</v>
      </c>
      <c r="D476" s="108" t="s">
        <v>10394</v>
      </c>
      <c r="E476" s="107" t="s">
        <v>211</v>
      </c>
      <c r="F476" s="107"/>
      <c r="G476" s="107" t="s">
        <v>212</v>
      </c>
      <c r="H476" s="141" t="s">
        <v>10395</v>
      </c>
      <c r="I476" s="35">
        <v>0.06</v>
      </c>
      <c r="J476" s="126">
        <f t="shared" si="14"/>
        <v>12276.4</v>
      </c>
    </row>
    <row r="477" spans="1:10" ht="135">
      <c r="A477" s="39">
        <f t="shared" si="15"/>
        <v>473</v>
      </c>
      <c r="B477" s="49" t="s">
        <v>205</v>
      </c>
      <c r="C477" s="107" t="s">
        <v>11611</v>
      </c>
      <c r="D477" s="108" t="s">
        <v>10385</v>
      </c>
      <c r="E477" s="107" t="s">
        <v>211</v>
      </c>
      <c r="F477" s="107"/>
      <c r="G477" s="107" t="s">
        <v>212</v>
      </c>
      <c r="H477" s="141" t="s">
        <v>10395</v>
      </c>
      <c r="I477" s="35">
        <v>0.06</v>
      </c>
      <c r="J477" s="126">
        <f t="shared" si="14"/>
        <v>12276.4</v>
      </c>
    </row>
    <row r="478" spans="1:10" ht="75">
      <c r="A478" s="39">
        <f t="shared" si="15"/>
        <v>474</v>
      </c>
      <c r="B478" s="49" t="s">
        <v>205</v>
      </c>
      <c r="C478" s="107" t="s">
        <v>11612</v>
      </c>
      <c r="D478" s="108" t="s">
        <v>10384</v>
      </c>
      <c r="E478" s="107" t="s">
        <v>211</v>
      </c>
      <c r="F478" s="107"/>
      <c r="G478" s="107" t="s">
        <v>212</v>
      </c>
      <c r="H478" s="141" t="s">
        <v>10395</v>
      </c>
      <c r="I478" s="35">
        <v>0.06</v>
      </c>
      <c r="J478" s="126">
        <f t="shared" si="14"/>
        <v>12276.4</v>
      </c>
    </row>
    <row r="479" spans="1:10" ht="75">
      <c r="A479" s="39">
        <f t="shared" si="15"/>
        <v>475</v>
      </c>
      <c r="B479" s="49" t="s">
        <v>205</v>
      </c>
      <c r="C479" s="107" t="s">
        <v>11613</v>
      </c>
      <c r="D479" s="108" t="s">
        <v>10386</v>
      </c>
      <c r="E479" s="107" t="s">
        <v>211</v>
      </c>
      <c r="F479" s="107"/>
      <c r="G479" s="107" t="s">
        <v>212</v>
      </c>
      <c r="H479" s="141" t="s">
        <v>10395</v>
      </c>
      <c r="I479" s="35">
        <v>0.06</v>
      </c>
      <c r="J479" s="126">
        <f t="shared" si="14"/>
        <v>12276.4</v>
      </c>
    </row>
    <row r="480" spans="1:10" ht="75">
      <c r="A480" s="39">
        <f t="shared" si="15"/>
        <v>476</v>
      </c>
      <c r="B480" s="49" t="s">
        <v>205</v>
      </c>
      <c r="C480" s="107" t="s">
        <v>11614</v>
      </c>
      <c r="D480" s="108" t="s">
        <v>10384</v>
      </c>
      <c r="E480" s="107" t="s">
        <v>211</v>
      </c>
      <c r="F480" s="107"/>
      <c r="G480" s="107" t="s">
        <v>212</v>
      </c>
      <c r="H480" s="141" t="s">
        <v>10396</v>
      </c>
      <c r="I480" s="35">
        <v>0.06</v>
      </c>
      <c r="J480" s="126">
        <f t="shared" si="14"/>
        <v>13329.199999999999</v>
      </c>
    </row>
    <row r="481" spans="1:10" ht="75">
      <c r="A481" s="39">
        <f t="shared" si="15"/>
        <v>477</v>
      </c>
      <c r="B481" s="49" t="s">
        <v>205</v>
      </c>
      <c r="C481" s="107" t="s">
        <v>11615</v>
      </c>
      <c r="D481" s="108" t="s">
        <v>10386</v>
      </c>
      <c r="E481" s="107" t="s">
        <v>211</v>
      </c>
      <c r="F481" s="107"/>
      <c r="G481" s="107" t="s">
        <v>212</v>
      </c>
      <c r="H481" s="141" t="s">
        <v>10396</v>
      </c>
      <c r="I481" s="35">
        <v>0.06</v>
      </c>
      <c r="J481" s="126">
        <f t="shared" si="14"/>
        <v>13329.199999999999</v>
      </c>
    </row>
    <row r="482" spans="1:10" ht="90">
      <c r="A482" s="39">
        <f t="shared" si="15"/>
        <v>478</v>
      </c>
      <c r="B482" s="49" t="s">
        <v>205</v>
      </c>
      <c r="C482" s="107" t="s">
        <v>11616</v>
      </c>
      <c r="D482" s="108" t="s">
        <v>10389</v>
      </c>
      <c r="E482" s="107" t="s">
        <v>211</v>
      </c>
      <c r="F482" s="107"/>
      <c r="G482" s="107" t="s">
        <v>212</v>
      </c>
      <c r="H482" s="141" t="s">
        <v>10396</v>
      </c>
      <c r="I482" s="35">
        <v>0.06</v>
      </c>
      <c r="J482" s="126">
        <f t="shared" si="14"/>
        <v>13329.199999999999</v>
      </c>
    </row>
    <row r="483" spans="1:10" ht="225">
      <c r="A483" s="39">
        <f t="shared" si="15"/>
        <v>479</v>
      </c>
      <c r="B483" s="49" t="s">
        <v>205</v>
      </c>
      <c r="C483" s="107" t="s">
        <v>11617</v>
      </c>
      <c r="D483" s="108" t="s">
        <v>10394</v>
      </c>
      <c r="E483" s="107" t="s">
        <v>211</v>
      </c>
      <c r="F483" s="107"/>
      <c r="G483" s="107" t="s">
        <v>212</v>
      </c>
      <c r="H483" s="141" t="s">
        <v>10396</v>
      </c>
      <c r="I483" s="35">
        <v>0.06</v>
      </c>
      <c r="J483" s="126">
        <f t="shared" si="14"/>
        <v>13329.199999999999</v>
      </c>
    </row>
    <row r="484" spans="1:10" ht="75">
      <c r="A484" s="39">
        <f t="shared" si="15"/>
        <v>480</v>
      </c>
      <c r="B484" s="49" t="s">
        <v>205</v>
      </c>
      <c r="C484" s="107" t="s">
        <v>11618</v>
      </c>
      <c r="D484" s="108" t="s">
        <v>10384</v>
      </c>
      <c r="E484" s="107" t="s">
        <v>211</v>
      </c>
      <c r="F484" s="107"/>
      <c r="G484" s="107" t="s">
        <v>212</v>
      </c>
      <c r="H484" s="141" t="s">
        <v>10397</v>
      </c>
      <c r="I484" s="35">
        <v>0.06</v>
      </c>
      <c r="J484" s="126">
        <f t="shared" si="14"/>
        <v>14382</v>
      </c>
    </row>
    <row r="485" spans="1:10" ht="225">
      <c r="A485" s="39">
        <f t="shared" si="15"/>
        <v>481</v>
      </c>
      <c r="B485" s="49" t="s">
        <v>205</v>
      </c>
      <c r="C485" s="107" t="s">
        <v>11619</v>
      </c>
      <c r="D485" s="108" t="s">
        <v>10394</v>
      </c>
      <c r="E485" s="107" t="s">
        <v>211</v>
      </c>
      <c r="F485" s="107"/>
      <c r="G485" s="107" t="s">
        <v>212</v>
      </c>
      <c r="H485" s="141" t="s">
        <v>10397</v>
      </c>
      <c r="I485" s="35">
        <v>0.06</v>
      </c>
      <c r="J485" s="126">
        <f t="shared" si="14"/>
        <v>14382</v>
      </c>
    </row>
    <row r="486" spans="1:10" ht="105">
      <c r="A486" s="39">
        <f t="shared" si="15"/>
        <v>482</v>
      </c>
      <c r="B486" s="49" t="s">
        <v>205</v>
      </c>
      <c r="C486" s="107" t="s">
        <v>11620</v>
      </c>
      <c r="D486" s="108" t="s">
        <v>10398</v>
      </c>
      <c r="E486" s="107" t="s">
        <v>211</v>
      </c>
      <c r="F486" s="107"/>
      <c r="G486" s="107" t="s">
        <v>212</v>
      </c>
      <c r="H486" s="141" t="s">
        <v>10397</v>
      </c>
      <c r="I486" s="35">
        <v>0.06</v>
      </c>
      <c r="J486" s="126">
        <f t="shared" si="14"/>
        <v>14382</v>
      </c>
    </row>
    <row r="487" spans="1:10" ht="75">
      <c r="A487" s="39">
        <f t="shared" si="15"/>
        <v>483</v>
      </c>
      <c r="B487" s="49" t="s">
        <v>205</v>
      </c>
      <c r="C487" s="107" t="s">
        <v>11621</v>
      </c>
      <c r="D487" s="108" t="s">
        <v>10386</v>
      </c>
      <c r="E487" s="107" t="s">
        <v>211</v>
      </c>
      <c r="F487" s="107"/>
      <c r="G487" s="107" t="s">
        <v>212</v>
      </c>
      <c r="H487" s="141" t="s">
        <v>10397</v>
      </c>
      <c r="I487" s="35">
        <v>0.06</v>
      </c>
      <c r="J487" s="126">
        <f t="shared" si="14"/>
        <v>14382</v>
      </c>
    </row>
    <row r="488" spans="1:10" ht="195">
      <c r="A488" s="39">
        <f t="shared" si="15"/>
        <v>484</v>
      </c>
      <c r="B488" s="49" t="s">
        <v>205</v>
      </c>
      <c r="C488" s="107" t="s">
        <v>11622</v>
      </c>
      <c r="D488" s="108" t="s">
        <v>10387</v>
      </c>
      <c r="E488" s="107" t="s">
        <v>211</v>
      </c>
      <c r="F488" s="107"/>
      <c r="G488" s="107" t="s">
        <v>212</v>
      </c>
      <c r="H488" s="141" t="s">
        <v>10399</v>
      </c>
      <c r="I488" s="35">
        <v>0.06</v>
      </c>
      <c r="J488" s="126">
        <f t="shared" si="14"/>
        <v>15961.199999999999</v>
      </c>
    </row>
    <row r="489" spans="1:10" ht="75">
      <c r="A489" s="39">
        <f t="shared" si="15"/>
        <v>485</v>
      </c>
      <c r="B489" s="49" t="s">
        <v>205</v>
      </c>
      <c r="C489" s="107" t="s">
        <v>11623</v>
      </c>
      <c r="D489" s="108" t="s">
        <v>10384</v>
      </c>
      <c r="E489" s="107" t="s">
        <v>211</v>
      </c>
      <c r="F489" s="107"/>
      <c r="G489" s="107" t="s">
        <v>212</v>
      </c>
      <c r="H489" s="141" t="s">
        <v>10399</v>
      </c>
      <c r="I489" s="35">
        <v>0.06</v>
      </c>
      <c r="J489" s="126">
        <f t="shared" si="14"/>
        <v>15961.199999999999</v>
      </c>
    </row>
    <row r="490" spans="1:10" ht="75">
      <c r="A490" s="39">
        <f t="shared" si="15"/>
        <v>486</v>
      </c>
      <c r="B490" s="49" t="s">
        <v>205</v>
      </c>
      <c r="C490" s="107" t="s">
        <v>11624</v>
      </c>
      <c r="D490" s="108" t="s">
        <v>10386</v>
      </c>
      <c r="E490" s="107" t="s">
        <v>211</v>
      </c>
      <c r="F490" s="107"/>
      <c r="G490" s="107" t="s">
        <v>212</v>
      </c>
      <c r="H490" s="141" t="s">
        <v>10399</v>
      </c>
      <c r="I490" s="35">
        <v>0.06</v>
      </c>
      <c r="J490" s="126">
        <f t="shared" si="14"/>
        <v>15961.199999999999</v>
      </c>
    </row>
    <row r="491" spans="1:10" ht="210">
      <c r="A491" s="39">
        <f t="shared" si="15"/>
        <v>487</v>
      </c>
      <c r="B491" s="49" t="s">
        <v>205</v>
      </c>
      <c r="C491" s="107" t="s">
        <v>11625</v>
      </c>
      <c r="D491" s="108" t="s">
        <v>10400</v>
      </c>
      <c r="E491" s="107" t="s">
        <v>211</v>
      </c>
      <c r="F491" s="107"/>
      <c r="G491" s="107" t="s">
        <v>212</v>
      </c>
      <c r="H491" s="141" t="s">
        <v>10399</v>
      </c>
      <c r="I491" s="35">
        <v>0.06</v>
      </c>
      <c r="J491" s="126">
        <f t="shared" si="14"/>
        <v>15961.199999999999</v>
      </c>
    </row>
    <row r="492" spans="1:10" ht="75">
      <c r="A492" s="39">
        <f t="shared" si="15"/>
        <v>488</v>
      </c>
      <c r="B492" s="49" t="s">
        <v>205</v>
      </c>
      <c r="C492" s="107" t="s">
        <v>11626</v>
      </c>
      <c r="D492" s="108" t="s">
        <v>10386</v>
      </c>
      <c r="E492" s="107" t="s">
        <v>211</v>
      </c>
      <c r="F492" s="107"/>
      <c r="G492" s="107" t="s">
        <v>212</v>
      </c>
      <c r="H492" s="141" t="s">
        <v>10401</v>
      </c>
      <c r="I492" s="35">
        <v>0.06</v>
      </c>
      <c r="J492" s="126">
        <f t="shared" si="14"/>
        <v>18066.8</v>
      </c>
    </row>
    <row r="493" spans="1:10" ht="75">
      <c r="A493" s="39">
        <f t="shared" si="15"/>
        <v>489</v>
      </c>
      <c r="B493" s="49" t="s">
        <v>205</v>
      </c>
      <c r="C493" s="107" t="s">
        <v>11627</v>
      </c>
      <c r="D493" s="108" t="s">
        <v>10384</v>
      </c>
      <c r="E493" s="107" t="s">
        <v>211</v>
      </c>
      <c r="F493" s="107"/>
      <c r="G493" s="107" t="s">
        <v>212</v>
      </c>
      <c r="H493" s="141" t="s">
        <v>10401</v>
      </c>
      <c r="I493" s="35">
        <v>0.06</v>
      </c>
      <c r="J493" s="126">
        <f t="shared" si="14"/>
        <v>18066.8</v>
      </c>
    </row>
    <row r="494" spans="1:10" ht="195">
      <c r="A494" s="39">
        <f t="shared" si="15"/>
        <v>490</v>
      </c>
      <c r="B494" s="49" t="s">
        <v>205</v>
      </c>
      <c r="C494" s="107" t="s">
        <v>11628</v>
      </c>
      <c r="D494" s="108" t="s">
        <v>10387</v>
      </c>
      <c r="E494" s="107" t="s">
        <v>211</v>
      </c>
      <c r="F494" s="107"/>
      <c r="G494" s="107" t="s">
        <v>212</v>
      </c>
      <c r="H494" s="141" t="s">
        <v>10401</v>
      </c>
      <c r="I494" s="35">
        <v>0.06</v>
      </c>
      <c r="J494" s="126">
        <f t="shared" si="14"/>
        <v>18066.8</v>
      </c>
    </row>
    <row r="495" spans="1:10" ht="180">
      <c r="A495" s="39">
        <f t="shared" si="15"/>
        <v>491</v>
      </c>
      <c r="B495" s="49" t="s">
        <v>205</v>
      </c>
      <c r="C495" s="107" t="s">
        <v>11629</v>
      </c>
      <c r="D495" s="108" t="s">
        <v>10402</v>
      </c>
      <c r="E495" s="107" t="s">
        <v>211</v>
      </c>
      <c r="F495" s="107"/>
      <c r="G495" s="107" t="s">
        <v>212</v>
      </c>
      <c r="H495" s="141" t="s">
        <v>10401</v>
      </c>
      <c r="I495" s="35">
        <v>0.06</v>
      </c>
      <c r="J495" s="126">
        <f t="shared" si="14"/>
        <v>18066.8</v>
      </c>
    </row>
    <row r="496" spans="1:10" ht="90">
      <c r="A496" s="39">
        <f t="shared" si="15"/>
        <v>492</v>
      </c>
      <c r="B496" s="49" t="s">
        <v>205</v>
      </c>
      <c r="C496" s="107" t="s">
        <v>11630</v>
      </c>
      <c r="D496" s="108" t="s">
        <v>10389</v>
      </c>
      <c r="E496" s="107" t="s">
        <v>211</v>
      </c>
      <c r="F496" s="107"/>
      <c r="G496" s="107" t="s">
        <v>212</v>
      </c>
      <c r="H496" s="141" t="s">
        <v>10403</v>
      </c>
      <c r="I496" s="35">
        <v>0.06</v>
      </c>
      <c r="J496" s="126">
        <f t="shared" si="14"/>
        <v>20172.399999999998</v>
      </c>
    </row>
    <row r="497" spans="1:10" ht="75">
      <c r="A497" s="39">
        <f t="shared" si="15"/>
        <v>493</v>
      </c>
      <c r="B497" s="49" t="s">
        <v>205</v>
      </c>
      <c r="C497" s="107" t="s">
        <v>11631</v>
      </c>
      <c r="D497" s="108" t="s">
        <v>10384</v>
      </c>
      <c r="E497" s="107" t="s">
        <v>211</v>
      </c>
      <c r="F497" s="107"/>
      <c r="G497" s="107" t="s">
        <v>212</v>
      </c>
      <c r="H497" s="141" t="s">
        <v>10403</v>
      </c>
      <c r="I497" s="35">
        <v>0.06</v>
      </c>
      <c r="J497" s="126">
        <f t="shared" si="14"/>
        <v>20172.399999999998</v>
      </c>
    </row>
    <row r="498" spans="1:10" ht="195">
      <c r="A498" s="39">
        <f t="shared" si="15"/>
        <v>494</v>
      </c>
      <c r="B498" s="49" t="s">
        <v>205</v>
      </c>
      <c r="C498" s="107" t="s">
        <v>11632</v>
      </c>
      <c r="D498" s="108" t="s">
        <v>10387</v>
      </c>
      <c r="E498" s="107" t="s">
        <v>211</v>
      </c>
      <c r="F498" s="107"/>
      <c r="G498" s="107" t="s">
        <v>212</v>
      </c>
      <c r="H498" s="141" t="s">
        <v>10403</v>
      </c>
      <c r="I498" s="35">
        <v>0.06</v>
      </c>
      <c r="J498" s="126">
        <f t="shared" si="14"/>
        <v>20172.399999999998</v>
      </c>
    </row>
    <row r="499" spans="1:10" ht="75">
      <c r="A499" s="39">
        <f t="shared" si="15"/>
        <v>495</v>
      </c>
      <c r="B499" s="49" t="s">
        <v>205</v>
      </c>
      <c r="C499" s="107" t="s">
        <v>11633</v>
      </c>
      <c r="D499" s="108" t="s">
        <v>10386</v>
      </c>
      <c r="E499" s="107" t="s">
        <v>211</v>
      </c>
      <c r="F499" s="107"/>
      <c r="G499" s="107" t="s">
        <v>212</v>
      </c>
      <c r="H499" s="141" t="s">
        <v>10403</v>
      </c>
      <c r="I499" s="35">
        <v>0.06</v>
      </c>
      <c r="J499" s="126">
        <f t="shared" si="14"/>
        <v>20172.399999999998</v>
      </c>
    </row>
    <row r="500" spans="1:10" ht="90">
      <c r="A500" s="39">
        <f t="shared" si="15"/>
        <v>496</v>
      </c>
      <c r="B500" s="49" t="s">
        <v>205</v>
      </c>
      <c r="C500" s="107" t="s">
        <v>11634</v>
      </c>
      <c r="D500" s="108" t="s">
        <v>10404</v>
      </c>
      <c r="E500" s="107" t="s">
        <v>211</v>
      </c>
      <c r="F500" s="107"/>
      <c r="G500" s="107" t="s">
        <v>212</v>
      </c>
      <c r="H500" s="141" t="s">
        <v>10405</v>
      </c>
      <c r="I500" s="35">
        <v>0.06</v>
      </c>
      <c r="J500" s="126">
        <f t="shared" si="14"/>
        <v>12314</v>
      </c>
    </row>
    <row r="501" spans="1:10" ht="195">
      <c r="A501" s="39">
        <f t="shared" si="15"/>
        <v>497</v>
      </c>
      <c r="B501" s="49" t="s">
        <v>205</v>
      </c>
      <c r="C501" s="107" t="s">
        <v>11635</v>
      </c>
      <c r="D501" s="108" t="s">
        <v>10406</v>
      </c>
      <c r="E501" s="107" t="s">
        <v>211</v>
      </c>
      <c r="F501" s="107"/>
      <c r="G501" s="107" t="s">
        <v>212</v>
      </c>
      <c r="H501" s="141" t="s">
        <v>10405</v>
      </c>
      <c r="I501" s="35">
        <v>0.06</v>
      </c>
      <c r="J501" s="126">
        <f t="shared" si="14"/>
        <v>12314</v>
      </c>
    </row>
    <row r="502" spans="1:10" ht="90">
      <c r="A502" s="39">
        <f t="shared" si="15"/>
        <v>498</v>
      </c>
      <c r="B502" s="49" t="s">
        <v>205</v>
      </c>
      <c r="C502" s="107" t="s">
        <v>11636</v>
      </c>
      <c r="D502" s="108" t="s">
        <v>10407</v>
      </c>
      <c r="E502" s="107" t="s">
        <v>211</v>
      </c>
      <c r="F502" s="107"/>
      <c r="G502" s="107" t="s">
        <v>212</v>
      </c>
      <c r="H502" s="141" t="s">
        <v>10405</v>
      </c>
      <c r="I502" s="35">
        <v>0.06</v>
      </c>
      <c r="J502" s="126">
        <f t="shared" si="14"/>
        <v>12314</v>
      </c>
    </row>
    <row r="503" spans="1:10" ht="165">
      <c r="A503" s="39">
        <f t="shared" si="15"/>
        <v>499</v>
      </c>
      <c r="B503" s="49" t="s">
        <v>205</v>
      </c>
      <c r="C503" s="107" t="s">
        <v>11637</v>
      </c>
      <c r="D503" s="108" t="s">
        <v>10408</v>
      </c>
      <c r="E503" s="107" t="s">
        <v>211</v>
      </c>
      <c r="F503" s="107"/>
      <c r="G503" s="107" t="s">
        <v>212</v>
      </c>
      <c r="H503" s="141" t="s">
        <v>10405</v>
      </c>
      <c r="I503" s="35">
        <v>0.06</v>
      </c>
      <c r="J503" s="126">
        <f t="shared" si="14"/>
        <v>12314</v>
      </c>
    </row>
    <row r="504" spans="1:10" ht="90">
      <c r="A504" s="39">
        <f t="shared" si="15"/>
        <v>500</v>
      </c>
      <c r="B504" s="49" t="s">
        <v>205</v>
      </c>
      <c r="C504" s="107" t="s">
        <v>11638</v>
      </c>
      <c r="D504" s="108" t="s">
        <v>10409</v>
      </c>
      <c r="E504" s="107" t="s">
        <v>211</v>
      </c>
      <c r="F504" s="107"/>
      <c r="G504" s="107" t="s">
        <v>212</v>
      </c>
      <c r="H504" s="141" t="s">
        <v>10410</v>
      </c>
      <c r="I504" s="35">
        <v>0.06</v>
      </c>
      <c r="J504" s="126">
        <f t="shared" si="14"/>
        <v>12577.199999999999</v>
      </c>
    </row>
    <row r="505" spans="1:10" ht="90">
      <c r="A505" s="39">
        <f t="shared" si="15"/>
        <v>501</v>
      </c>
      <c r="B505" s="49" t="s">
        <v>205</v>
      </c>
      <c r="C505" s="107" t="s">
        <v>11639</v>
      </c>
      <c r="D505" s="108" t="s">
        <v>10404</v>
      </c>
      <c r="E505" s="107" t="s">
        <v>211</v>
      </c>
      <c r="F505" s="107"/>
      <c r="G505" s="107" t="s">
        <v>212</v>
      </c>
      <c r="H505" s="141" t="s">
        <v>10410</v>
      </c>
      <c r="I505" s="35">
        <v>0.06</v>
      </c>
      <c r="J505" s="126">
        <f t="shared" si="14"/>
        <v>12577.199999999999</v>
      </c>
    </row>
    <row r="506" spans="1:10" ht="240">
      <c r="A506" s="39">
        <f t="shared" si="15"/>
        <v>502</v>
      </c>
      <c r="B506" s="49" t="s">
        <v>205</v>
      </c>
      <c r="C506" s="107" t="s">
        <v>11640</v>
      </c>
      <c r="D506" s="108" t="s">
        <v>10411</v>
      </c>
      <c r="E506" s="107" t="s">
        <v>211</v>
      </c>
      <c r="F506" s="107"/>
      <c r="G506" s="107" t="s">
        <v>212</v>
      </c>
      <c r="H506" s="141" t="s">
        <v>10410</v>
      </c>
      <c r="I506" s="35">
        <v>0.06</v>
      </c>
      <c r="J506" s="126">
        <f t="shared" si="14"/>
        <v>12577.199999999999</v>
      </c>
    </row>
    <row r="507" spans="1:10" ht="90">
      <c r="A507" s="39">
        <f t="shared" si="15"/>
        <v>503</v>
      </c>
      <c r="B507" s="49" t="s">
        <v>205</v>
      </c>
      <c r="C507" s="107" t="s">
        <v>11641</v>
      </c>
      <c r="D507" s="108" t="s">
        <v>10407</v>
      </c>
      <c r="E507" s="107" t="s">
        <v>211</v>
      </c>
      <c r="F507" s="107"/>
      <c r="G507" s="107" t="s">
        <v>212</v>
      </c>
      <c r="H507" s="141" t="s">
        <v>10410</v>
      </c>
      <c r="I507" s="35">
        <v>0.06</v>
      </c>
      <c r="J507" s="126">
        <f t="shared" si="14"/>
        <v>12577.199999999999</v>
      </c>
    </row>
    <row r="508" spans="1:10" ht="135">
      <c r="A508" s="39">
        <f t="shared" si="15"/>
        <v>504</v>
      </c>
      <c r="B508" s="49" t="s">
        <v>205</v>
      </c>
      <c r="C508" s="107" t="s">
        <v>11642</v>
      </c>
      <c r="D508" s="108" t="s">
        <v>10412</v>
      </c>
      <c r="E508" s="107" t="s">
        <v>211</v>
      </c>
      <c r="F508" s="107"/>
      <c r="G508" s="107" t="s">
        <v>212</v>
      </c>
      <c r="H508" s="141" t="s">
        <v>10413</v>
      </c>
      <c r="I508" s="35">
        <v>0.06</v>
      </c>
      <c r="J508" s="126">
        <f t="shared" si="14"/>
        <v>12840.4</v>
      </c>
    </row>
    <row r="509" spans="1:10" ht="90">
      <c r="A509" s="39">
        <f t="shared" si="15"/>
        <v>505</v>
      </c>
      <c r="B509" s="49" t="s">
        <v>205</v>
      </c>
      <c r="C509" s="107" t="s">
        <v>11643</v>
      </c>
      <c r="D509" s="108" t="s">
        <v>10407</v>
      </c>
      <c r="E509" s="107" t="s">
        <v>211</v>
      </c>
      <c r="F509" s="107"/>
      <c r="G509" s="107" t="s">
        <v>212</v>
      </c>
      <c r="H509" s="141" t="s">
        <v>10413</v>
      </c>
      <c r="I509" s="35">
        <v>0.06</v>
      </c>
      <c r="J509" s="126">
        <f t="shared" si="14"/>
        <v>12840.4</v>
      </c>
    </row>
    <row r="510" spans="1:10" ht="90">
      <c r="A510" s="39">
        <f t="shared" si="15"/>
        <v>506</v>
      </c>
      <c r="B510" s="49" t="s">
        <v>205</v>
      </c>
      <c r="C510" s="107" t="s">
        <v>11644</v>
      </c>
      <c r="D510" s="108" t="s">
        <v>10409</v>
      </c>
      <c r="E510" s="107" t="s">
        <v>211</v>
      </c>
      <c r="F510" s="107"/>
      <c r="G510" s="107" t="s">
        <v>212</v>
      </c>
      <c r="H510" s="141" t="s">
        <v>10413</v>
      </c>
      <c r="I510" s="35">
        <v>0.06</v>
      </c>
      <c r="J510" s="126">
        <f t="shared" si="14"/>
        <v>12840.4</v>
      </c>
    </row>
    <row r="511" spans="1:10" ht="90">
      <c r="A511" s="39">
        <f t="shared" si="15"/>
        <v>507</v>
      </c>
      <c r="B511" s="49" t="s">
        <v>205</v>
      </c>
      <c r="C511" s="107" t="s">
        <v>11645</v>
      </c>
      <c r="D511" s="108" t="s">
        <v>10404</v>
      </c>
      <c r="E511" s="107" t="s">
        <v>211</v>
      </c>
      <c r="F511" s="107"/>
      <c r="G511" s="107" t="s">
        <v>212</v>
      </c>
      <c r="H511" s="141" t="s">
        <v>10413</v>
      </c>
      <c r="I511" s="35">
        <v>0.06</v>
      </c>
      <c r="J511" s="126">
        <f t="shared" si="14"/>
        <v>12840.4</v>
      </c>
    </row>
    <row r="512" spans="1:10" ht="90">
      <c r="A512" s="39">
        <f t="shared" si="15"/>
        <v>508</v>
      </c>
      <c r="B512" s="49" t="s">
        <v>205</v>
      </c>
      <c r="C512" s="107" t="s">
        <v>11646</v>
      </c>
      <c r="D512" s="108" t="s">
        <v>10404</v>
      </c>
      <c r="E512" s="107" t="s">
        <v>211</v>
      </c>
      <c r="F512" s="107"/>
      <c r="G512" s="107" t="s">
        <v>212</v>
      </c>
      <c r="H512" s="141" t="s">
        <v>10414</v>
      </c>
      <c r="I512" s="35">
        <v>0.06</v>
      </c>
      <c r="J512" s="126">
        <f t="shared" si="14"/>
        <v>13103.599999999999</v>
      </c>
    </row>
    <row r="513" spans="1:10" ht="210">
      <c r="A513" s="39">
        <f t="shared" si="15"/>
        <v>509</v>
      </c>
      <c r="B513" s="49" t="s">
        <v>205</v>
      </c>
      <c r="C513" s="107" t="s">
        <v>11647</v>
      </c>
      <c r="D513" s="108" t="s">
        <v>10415</v>
      </c>
      <c r="E513" s="107" t="s">
        <v>211</v>
      </c>
      <c r="F513" s="107"/>
      <c r="G513" s="107" t="s">
        <v>212</v>
      </c>
      <c r="H513" s="141" t="s">
        <v>10414</v>
      </c>
      <c r="I513" s="35">
        <v>0.06</v>
      </c>
      <c r="J513" s="126">
        <f t="shared" ref="J513:J576" si="16">H513*(1-I513)</f>
        <v>13103.599999999999</v>
      </c>
    </row>
    <row r="514" spans="1:10" ht="90">
      <c r="A514" s="39">
        <f t="shared" si="15"/>
        <v>510</v>
      </c>
      <c r="B514" s="49" t="s">
        <v>205</v>
      </c>
      <c r="C514" s="107" t="s">
        <v>11648</v>
      </c>
      <c r="D514" s="108" t="s">
        <v>10409</v>
      </c>
      <c r="E514" s="107" t="s">
        <v>211</v>
      </c>
      <c r="F514" s="107"/>
      <c r="G514" s="107" t="s">
        <v>212</v>
      </c>
      <c r="H514" s="141" t="s">
        <v>10414</v>
      </c>
      <c r="I514" s="35">
        <v>0.06</v>
      </c>
      <c r="J514" s="126">
        <f t="shared" si="16"/>
        <v>13103.599999999999</v>
      </c>
    </row>
    <row r="515" spans="1:10" ht="90">
      <c r="A515" s="39">
        <f t="shared" si="15"/>
        <v>511</v>
      </c>
      <c r="B515" s="49" t="s">
        <v>205</v>
      </c>
      <c r="C515" s="107" t="s">
        <v>11649</v>
      </c>
      <c r="D515" s="108" t="s">
        <v>10407</v>
      </c>
      <c r="E515" s="107" t="s">
        <v>211</v>
      </c>
      <c r="F515" s="107"/>
      <c r="G515" s="107" t="s">
        <v>212</v>
      </c>
      <c r="H515" s="141" t="s">
        <v>10414</v>
      </c>
      <c r="I515" s="35">
        <v>0.06</v>
      </c>
      <c r="J515" s="126">
        <f t="shared" si="16"/>
        <v>13103.599999999999</v>
      </c>
    </row>
    <row r="516" spans="1:10" ht="210">
      <c r="A516" s="39">
        <f t="shared" si="15"/>
        <v>512</v>
      </c>
      <c r="B516" s="49" t="s">
        <v>205</v>
      </c>
      <c r="C516" s="107" t="s">
        <v>11650</v>
      </c>
      <c r="D516" s="108" t="s">
        <v>10415</v>
      </c>
      <c r="E516" s="107" t="s">
        <v>211</v>
      </c>
      <c r="F516" s="107"/>
      <c r="G516" s="107" t="s">
        <v>212</v>
      </c>
      <c r="H516" s="141" t="s">
        <v>10416</v>
      </c>
      <c r="I516" s="35">
        <v>0.06</v>
      </c>
      <c r="J516" s="126">
        <f t="shared" si="16"/>
        <v>13630</v>
      </c>
    </row>
    <row r="517" spans="1:10" ht="90">
      <c r="A517" s="39">
        <f t="shared" si="15"/>
        <v>513</v>
      </c>
      <c r="B517" s="49" t="s">
        <v>205</v>
      </c>
      <c r="C517" s="107" t="s">
        <v>11651</v>
      </c>
      <c r="D517" s="108" t="s">
        <v>10407</v>
      </c>
      <c r="E517" s="107" t="s">
        <v>211</v>
      </c>
      <c r="F517" s="107"/>
      <c r="G517" s="107" t="s">
        <v>212</v>
      </c>
      <c r="H517" s="141" t="s">
        <v>10416</v>
      </c>
      <c r="I517" s="35">
        <v>0.06</v>
      </c>
      <c r="J517" s="126">
        <f t="shared" si="16"/>
        <v>13630</v>
      </c>
    </row>
    <row r="518" spans="1:10" ht="90">
      <c r="A518" s="39">
        <f t="shared" si="15"/>
        <v>514</v>
      </c>
      <c r="B518" s="49" t="s">
        <v>205</v>
      </c>
      <c r="C518" s="107" t="s">
        <v>11652</v>
      </c>
      <c r="D518" s="108" t="s">
        <v>10404</v>
      </c>
      <c r="E518" s="107" t="s">
        <v>211</v>
      </c>
      <c r="F518" s="107"/>
      <c r="G518" s="107" t="s">
        <v>212</v>
      </c>
      <c r="H518" s="141" t="s">
        <v>10416</v>
      </c>
      <c r="I518" s="35">
        <v>0.06</v>
      </c>
      <c r="J518" s="126">
        <f t="shared" si="16"/>
        <v>13630</v>
      </c>
    </row>
    <row r="519" spans="1:10" ht="90">
      <c r="A519" s="39">
        <f t="shared" ref="A519:A582" si="17">A518+1</f>
        <v>515</v>
      </c>
      <c r="B519" s="49" t="s">
        <v>205</v>
      </c>
      <c r="C519" s="107" t="s">
        <v>11653</v>
      </c>
      <c r="D519" s="108" t="s">
        <v>10409</v>
      </c>
      <c r="E519" s="107" t="s">
        <v>211</v>
      </c>
      <c r="F519" s="107"/>
      <c r="G519" s="107" t="s">
        <v>212</v>
      </c>
      <c r="H519" s="141" t="s">
        <v>10416</v>
      </c>
      <c r="I519" s="35">
        <v>0.06</v>
      </c>
      <c r="J519" s="126">
        <f t="shared" si="16"/>
        <v>13630</v>
      </c>
    </row>
    <row r="520" spans="1:10" ht="90">
      <c r="A520" s="39">
        <f t="shared" si="17"/>
        <v>516</v>
      </c>
      <c r="B520" s="49" t="s">
        <v>205</v>
      </c>
      <c r="C520" s="107" t="s">
        <v>11654</v>
      </c>
      <c r="D520" s="108" t="s">
        <v>10404</v>
      </c>
      <c r="E520" s="107" t="s">
        <v>211</v>
      </c>
      <c r="F520" s="107"/>
      <c r="G520" s="107" t="s">
        <v>212</v>
      </c>
      <c r="H520" s="141" t="s">
        <v>10417</v>
      </c>
      <c r="I520" s="35">
        <v>0.06</v>
      </c>
      <c r="J520" s="126">
        <f t="shared" si="16"/>
        <v>14156.4</v>
      </c>
    </row>
    <row r="521" spans="1:10" ht="90">
      <c r="A521" s="39">
        <f t="shared" si="17"/>
        <v>517</v>
      </c>
      <c r="B521" s="49" t="s">
        <v>205</v>
      </c>
      <c r="C521" s="107" t="s">
        <v>11655</v>
      </c>
      <c r="D521" s="108" t="s">
        <v>10407</v>
      </c>
      <c r="E521" s="107" t="s">
        <v>211</v>
      </c>
      <c r="F521" s="107"/>
      <c r="G521" s="107" t="s">
        <v>212</v>
      </c>
      <c r="H521" s="141" t="s">
        <v>10417</v>
      </c>
      <c r="I521" s="35">
        <v>0.06</v>
      </c>
      <c r="J521" s="126">
        <f t="shared" si="16"/>
        <v>14156.4</v>
      </c>
    </row>
    <row r="522" spans="1:10" ht="180">
      <c r="A522" s="39">
        <f t="shared" si="17"/>
        <v>518</v>
      </c>
      <c r="B522" s="49" t="s">
        <v>205</v>
      </c>
      <c r="C522" s="107" t="s">
        <v>11656</v>
      </c>
      <c r="D522" s="108" t="s">
        <v>10418</v>
      </c>
      <c r="E522" s="107" t="s">
        <v>211</v>
      </c>
      <c r="F522" s="107"/>
      <c r="G522" s="107" t="s">
        <v>212</v>
      </c>
      <c r="H522" s="141" t="s">
        <v>10417</v>
      </c>
      <c r="I522" s="35">
        <v>0.06</v>
      </c>
      <c r="J522" s="126">
        <f t="shared" si="16"/>
        <v>14156.4</v>
      </c>
    </row>
    <row r="523" spans="1:10" ht="195">
      <c r="A523" s="39">
        <f t="shared" si="17"/>
        <v>519</v>
      </c>
      <c r="B523" s="49" t="s">
        <v>205</v>
      </c>
      <c r="C523" s="107" t="s">
        <v>11657</v>
      </c>
      <c r="D523" s="108" t="s">
        <v>10406</v>
      </c>
      <c r="E523" s="107" t="s">
        <v>211</v>
      </c>
      <c r="F523" s="107"/>
      <c r="G523" s="107" t="s">
        <v>212</v>
      </c>
      <c r="H523" s="141" t="s">
        <v>10417</v>
      </c>
      <c r="I523" s="35">
        <v>0.06</v>
      </c>
      <c r="J523" s="126">
        <f t="shared" si="16"/>
        <v>14156.4</v>
      </c>
    </row>
    <row r="524" spans="1:10" ht="225">
      <c r="A524" s="39">
        <f t="shared" si="17"/>
        <v>520</v>
      </c>
      <c r="B524" s="49" t="s">
        <v>205</v>
      </c>
      <c r="C524" s="107" t="s">
        <v>11658</v>
      </c>
      <c r="D524" s="108" t="s">
        <v>10419</v>
      </c>
      <c r="E524" s="107" t="s">
        <v>211</v>
      </c>
      <c r="F524" s="107"/>
      <c r="G524" s="107" t="s">
        <v>212</v>
      </c>
      <c r="H524" s="141" t="s">
        <v>10420</v>
      </c>
      <c r="I524" s="35">
        <v>0.06</v>
      </c>
      <c r="J524" s="126">
        <f t="shared" si="16"/>
        <v>15209.199999999999</v>
      </c>
    </row>
    <row r="525" spans="1:10" ht="90">
      <c r="A525" s="39">
        <f t="shared" si="17"/>
        <v>521</v>
      </c>
      <c r="B525" s="49" t="s">
        <v>205</v>
      </c>
      <c r="C525" s="107" t="s">
        <v>11659</v>
      </c>
      <c r="D525" s="108" t="s">
        <v>10404</v>
      </c>
      <c r="E525" s="107" t="s">
        <v>211</v>
      </c>
      <c r="F525" s="107"/>
      <c r="G525" s="107" t="s">
        <v>212</v>
      </c>
      <c r="H525" s="141" t="s">
        <v>10420</v>
      </c>
      <c r="I525" s="35">
        <v>0.06</v>
      </c>
      <c r="J525" s="126">
        <f t="shared" si="16"/>
        <v>15209.199999999999</v>
      </c>
    </row>
    <row r="526" spans="1:10" ht="90">
      <c r="A526" s="39">
        <f t="shared" si="17"/>
        <v>522</v>
      </c>
      <c r="B526" s="49" t="s">
        <v>205</v>
      </c>
      <c r="C526" s="107" t="s">
        <v>11660</v>
      </c>
      <c r="D526" s="108" t="s">
        <v>10407</v>
      </c>
      <c r="E526" s="107" t="s">
        <v>211</v>
      </c>
      <c r="F526" s="107"/>
      <c r="G526" s="107" t="s">
        <v>212</v>
      </c>
      <c r="H526" s="141" t="s">
        <v>10420</v>
      </c>
      <c r="I526" s="35">
        <v>0.06</v>
      </c>
      <c r="J526" s="126">
        <f t="shared" si="16"/>
        <v>15209.199999999999</v>
      </c>
    </row>
    <row r="527" spans="1:10" ht="90">
      <c r="A527" s="39">
        <f t="shared" si="17"/>
        <v>523</v>
      </c>
      <c r="B527" s="49" t="s">
        <v>205</v>
      </c>
      <c r="C527" s="107" t="s">
        <v>11661</v>
      </c>
      <c r="D527" s="108" t="s">
        <v>10409</v>
      </c>
      <c r="E527" s="107" t="s">
        <v>211</v>
      </c>
      <c r="F527" s="107"/>
      <c r="G527" s="107" t="s">
        <v>212</v>
      </c>
      <c r="H527" s="141" t="s">
        <v>10420</v>
      </c>
      <c r="I527" s="35">
        <v>0.06</v>
      </c>
      <c r="J527" s="126">
        <f t="shared" si="16"/>
        <v>15209.199999999999</v>
      </c>
    </row>
    <row r="528" spans="1:10" ht="90">
      <c r="A528" s="39">
        <f t="shared" si="17"/>
        <v>524</v>
      </c>
      <c r="B528" s="49" t="s">
        <v>205</v>
      </c>
      <c r="C528" s="107" t="s">
        <v>11662</v>
      </c>
      <c r="D528" s="108" t="s">
        <v>10407</v>
      </c>
      <c r="E528" s="107" t="s">
        <v>211</v>
      </c>
      <c r="F528" s="107"/>
      <c r="G528" s="107" t="s">
        <v>212</v>
      </c>
      <c r="H528" s="141" t="s">
        <v>10421</v>
      </c>
      <c r="I528" s="35">
        <v>0.06</v>
      </c>
      <c r="J528" s="126">
        <f t="shared" si="16"/>
        <v>16261.999999999998</v>
      </c>
    </row>
    <row r="529" spans="1:10" ht="195">
      <c r="A529" s="39">
        <f t="shared" si="17"/>
        <v>525</v>
      </c>
      <c r="B529" s="49" t="s">
        <v>205</v>
      </c>
      <c r="C529" s="107" t="s">
        <v>11663</v>
      </c>
      <c r="D529" s="108" t="s">
        <v>10406</v>
      </c>
      <c r="E529" s="107" t="s">
        <v>211</v>
      </c>
      <c r="F529" s="107"/>
      <c r="G529" s="107" t="s">
        <v>212</v>
      </c>
      <c r="H529" s="141" t="s">
        <v>10421</v>
      </c>
      <c r="I529" s="35">
        <v>0.06</v>
      </c>
      <c r="J529" s="126">
        <f t="shared" si="16"/>
        <v>16261.999999999998</v>
      </c>
    </row>
    <row r="530" spans="1:10" ht="90">
      <c r="A530" s="39">
        <f t="shared" si="17"/>
        <v>526</v>
      </c>
      <c r="B530" s="49" t="s">
        <v>205</v>
      </c>
      <c r="C530" s="107" t="s">
        <v>11664</v>
      </c>
      <c r="D530" s="108" t="s">
        <v>10404</v>
      </c>
      <c r="E530" s="107" t="s">
        <v>211</v>
      </c>
      <c r="F530" s="107"/>
      <c r="G530" s="107" t="s">
        <v>212</v>
      </c>
      <c r="H530" s="141" t="s">
        <v>10421</v>
      </c>
      <c r="I530" s="35">
        <v>0.06</v>
      </c>
      <c r="J530" s="126">
        <f t="shared" si="16"/>
        <v>16261.999999999998</v>
      </c>
    </row>
    <row r="531" spans="1:10" ht="90">
      <c r="A531" s="39">
        <f t="shared" si="17"/>
        <v>527</v>
      </c>
      <c r="B531" s="49" t="s">
        <v>205</v>
      </c>
      <c r="C531" s="107" t="s">
        <v>11665</v>
      </c>
      <c r="D531" s="108" t="s">
        <v>10409</v>
      </c>
      <c r="E531" s="107" t="s">
        <v>211</v>
      </c>
      <c r="F531" s="107"/>
      <c r="G531" s="107" t="s">
        <v>212</v>
      </c>
      <c r="H531" s="141" t="s">
        <v>10421</v>
      </c>
      <c r="I531" s="35">
        <v>0.06</v>
      </c>
      <c r="J531" s="126">
        <f t="shared" si="16"/>
        <v>16261.999999999998</v>
      </c>
    </row>
    <row r="532" spans="1:10" ht="225">
      <c r="A532" s="39">
        <f t="shared" si="17"/>
        <v>528</v>
      </c>
      <c r="B532" s="49" t="s">
        <v>205</v>
      </c>
      <c r="C532" s="107" t="s">
        <v>11666</v>
      </c>
      <c r="D532" s="108" t="s">
        <v>10419</v>
      </c>
      <c r="E532" s="107" t="s">
        <v>211</v>
      </c>
      <c r="F532" s="107"/>
      <c r="G532" s="107" t="s">
        <v>212</v>
      </c>
      <c r="H532" s="141" t="s">
        <v>10422</v>
      </c>
      <c r="I532" s="35">
        <v>0.06</v>
      </c>
      <c r="J532" s="126">
        <f t="shared" si="16"/>
        <v>17841.2</v>
      </c>
    </row>
    <row r="533" spans="1:10" ht="90">
      <c r="A533" s="39">
        <f t="shared" si="17"/>
        <v>529</v>
      </c>
      <c r="B533" s="49" t="s">
        <v>205</v>
      </c>
      <c r="C533" s="107" t="s">
        <v>11667</v>
      </c>
      <c r="D533" s="108" t="s">
        <v>10404</v>
      </c>
      <c r="E533" s="107" t="s">
        <v>211</v>
      </c>
      <c r="F533" s="107"/>
      <c r="G533" s="107" t="s">
        <v>212</v>
      </c>
      <c r="H533" s="141" t="s">
        <v>10422</v>
      </c>
      <c r="I533" s="35">
        <v>0.06</v>
      </c>
      <c r="J533" s="126">
        <f t="shared" si="16"/>
        <v>17841.2</v>
      </c>
    </row>
    <row r="534" spans="1:10" ht="180">
      <c r="A534" s="39">
        <f t="shared" si="17"/>
        <v>530</v>
      </c>
      <c r="B534" s="49" t="s">
        <v>205</v>
      </c>
      <c r="C534" s="107" t="s">
        <v>11668</v>
      </c>
      <c r="D534" s="108" t="s">
        <v>10418</v>
      </c>
      <c r="E534" s="107" t="s">
        <v>211</v>
      </c>
      <c r="F534" s="107"/>
      <c r="G534" s="107" t="s">
        <v>212</v>
      </c>
      <c r="H534" s="141" t="s">
        <v>10422</v>
      </c>
      <c r="I534" s="35">
        <v>0.06</v>
      </c>
      <c r="J534" s="126">
        <f t="shared" si="16"/>
        <v>17841.2</v>
      </c>
    </row>
    <row r="535" spans="1:10" ht="90">
      <c r="A535" s="39">
        <f t="shared" si="17"/>
        <v>531</v>
      </c>
      <c r="B535" s="49" t="s">
        <v>205</v>
      </c>
      <c r="C535" s="107" t="s">
        <v>11669</v>
      </c>
      <c r="D535" s="108" t="s">
        <v>10407</v>
      </c>
      <c r="E535" s="107" t="s">
        <v>211</v>
      </c>
      <c r="F535" s="107"/>
      <c r="G535" s="107" t="s">
        <v>212</v>
      </c>
      <c r="H535" s="141" t="s">
        <v>10422</v>
      </c>
      <c r="I535" s="35">
        <v>0.06</v>
      </c>
      <c r="J535" s="126">
        <f t="shared" si="16"/>
        <v>17841.2</v>
      </c>
    </row>
    <row r="536" spans="1:10" ht="240">
      <c r="A536" s="39">
        <f t="shared" si="17"/>
        <v>532</v>
      </c>
      <c r="B536" s="49" t="s">
        <v>205</v>
      </c>
      <c r="C536" s="107" t="s">
        <v>11670</v>
      </c>
      <c r="D536" s="108" t="s">
        <v>10411</v>
      </c>
      <c r="E536" s="107" t="s">
        <v>211</v>
      </c>
      <c r="F536" s="107"/>
      <c r="G536" s="107" t="s">
        <v>212</v>
      </c>
      <c r="H536" s="141" t="s">
        <v>10423</v>
      </c>
      <c r="I536" s="35">
        <v>0.06</v>
      </c>
      <c r="J536" s="126">
        <f t="shared" si="16"/>
        <v>19928</v>
      </c>
    </row>
    <row r="537" spans="1:10" ht="180">
      <c r="A537" s="39">
        <f t="shared" si="17"/>
        <v>533</v>
      </c>
      <c r="B537" s="49" t="s">
        <v>205</v>
      </c>
      <c r="C537" s="107" t="s">
        <v>11671</v>
      </c>
      <c r="D537" s="108" t="s">
        <v>10418</v>
      </c>
      <c r="E537" s="107" t="s">
        <v>211</v>
      </c>
      <c r="F537" s="107"/>
      <c r="G537" s="107" t="s">
        <v>212</v>
      </c>
      <c r="H537" s="141" t="s">
        <v>10424</v>
      </c>
      <c r="I537" s="35">
        <v>0.06</v>
      </c>
      <c r="J537" s="126">
        <f t="shared" si="16"/>
        <v>19946.8</v>
      </c>
    </row>
    <row r="538" spans="1:10" ht="90">
      <c r="A538" s="39">
        <f t="shared" si="17"/>
        <v>534</v>
      </c>
      <c r="B538" s="49" t="s">
        <v>205</v>
      </c>
      <c r="C538" s="107" t="s">
        <v>11672</v>
      </c>
      <c r="D538" s="108" t="s">
        <v>10407</v>
      </c>
      <c r="E538" s="107" t="s">
        <v>211</v>
      </c>
      <c r="F538" s="107"/>
      <c r="G538" s="107" t="s">
        <v>212</v>
      </c>
      <c r="H538" s="141" t="s">
        <v>10424</v>
      </c>
      <c r="I538" s="35">
        <v>0.06</v>
      </c>
      <c r="J538" s="126">
        <f t="shared" si="16"/>
        <v>19946.8</v>
      </c>
    </row>
    <row r="539" spans="1:10" ht="75">
      <c r="A539" s="39">
        <f t="shared" si="17"/>
        <v>535</v>
      </c>
      <c r="B539" s="49" t="s">
        <v>205</v>
      </c>
      <c r="C539" s="107" t="s">
        <v>11673</v>
      </c>
      <c r="D539" s="108" t="s">
        <v>10425</v>
      </c>
      <c r="E539" s="107" t="s">
        <v>211</v>
      </c>
      <c r="F539" s="107"/>
      <c r="G539" s="107" t="s">
        <v>212</v>
      </c>
      <c r="H539" s="141" t="s">
        <v>10424</v>
      </c>
      <c r="I539" s="35">
        <v>0.06</v>
      </c>
      <c r="J539" s="126">
        <f t="shared" si="16"/>
        <v>19946.8</v>
      </c>
    </row>
    <row r="540" spans="1:10" ht="90">
      <c r="A540" s="39">
        <f t="shared" si="17"/>
        <v>536</v>
      </c>
      <c r="B540" s="49" t="s">
        <v>205</v>
      </c>
      <c r="C540" s="107" t="s">
        <v>11674</v>
      </c>
      <c r="D540" s="108" t="s">
        <v>10404</v>
      </c>
      <c r="E540" s="107" t="s">
        <v>211</v>
      </c>
      <c r="F540" s="107"/>
      <c r="G540" s="107" t="s">
        <v>212</v>
      </c>
      <c r="H540" s="141" t="s">
        <v>10426</v>
      </c>
      <c r="I540" s="35">
        <v>0.06</v>
      </c>
      <c r="J540" s="126">
        <f t="shared" si="16"/>
        <v>22052.399999999998</v>
      </c>
    </row>
    <row r="541" spans="1:10" ht="90">
      <c r="A541" s="39">
        <f t="shared" si="17"/>
        <v>537</v>
      </c>
      <c r="B541" s="49" t="s">
        <v>205</v>
      </c>
      <c r="C541" s="107" t="s">
        <v>11675</v>
      </c>
      <c r="D541" s="108" t="s">
        <v>10407</v>
      </c>
      <c r="E541" s="107" t="s">
        <v>211</v>
      </c>
      <c r="F541" s="107"/>
      <c r="G541" s="107" t="s">
        <v>212</v>
      </c>
      <c r="H541" s="141" t="s">
        <v>10426</v>
      </c>
      <c r="I541" s="35">
        <v>0.06</v>
      </c>
      <c r="J541" s="126">
        <f t="shared" si="16"/>
        <v>22052.399999999998</v>
      </c>
    </row>
    <row r="542" spans="1:10" ht="225">
      <c r="A542" s="39">
        <f t="shared" si="17"/>
        <v>538</v>
      </c>
      <c r="B542" s="49" t="s">
        <v>205</v>
      </c>
      <c r="C542" s="107" t="s">
        <v>11676</v>
      </c>
      <c r="D542" s="108" t="s">
        <v>10419</v>
      </c>
      <c r="E542" s="107" t="s">
        <v>211</v>
      </c>
      <c r="F542" s="107"/>
      <c r="G542" s="107" t="s">
        <v>212</v>
      </c>
      <c r="H542" s="141" t="s">
        <v>10426</v>
      </c>
      <c r="I542" s="35">
        <v>0.06</v>
      </c>
      <c r="J542" s="126">
        <f t="shared" si="16"/>
        <v>22052.399999999998</v>
      </c>
    </row>
    <row r="543" spans="1:10" ht="90">
      <c r="A543" s="39">
        <f t="shared" si="17"/>
        <v>539</v>
      </c>
      <c r="B543" s="49" t="s">
        <v>205</v>
      </c>
      <c r="C543" s="107" t="s">
        <v>11677</v>
      </c>
      <c r="D543" s="108" t="s">
        <v>10409</v>
      </c>
      <c r="E543" s="107" t="s">
        <v>211</v>
      </c>
      <c r="F543" s="107"/>
      <c r="G543" s="107" t="s">
        <v>212</v>
      </c>
      <c r="H543" s="141" t="s">
        <v>10426</v>
      </c>
      <c r="I543" s="35">
        <v>0.06</v>
      </c>
      <c r="J543" s="126">
        <f t="shared" si="16"/>
        <v>22052.399999999998</v>
      </c>
    </row>
    <row r="544" spans="1:10" ht="180">
      <c r="A544" s="39">
        <f t="shared" si="17"/>
        <v>540</v>
      </c>
      <c r="B544" s="49" t="s">
        <v>205</v>
      </c>
      <c r="C544" s="107" t="s">
        <v>11678</v>
      </c>
      <c r="D544" s="108" t="s">
        <v>10427</v>
      </c>
      <c r="E544" s="107" t="s">
        <v>211</v>
      </c>
      <c r="F544" s="107"/>
      <c r="G544" s="107" t="s">
        <v>212</v>
      </c>
      <c r="H544" s="141" t="s">
        <v>10428</v>
      </c>
      <c r="I544" s="35">
        <v>0.06</v>
      </c>
      <c r="J544" s="126">
        <f t="shared" si="16"/>
        <v>14194</v>
      </c>
    </row>
    <row r="545" spans="1:10" ht="90">
      <c r="A545" s="39">
        <f t="shared" si="17"/>
        <v>541</v>
      </c>
      <c r="B545" s="49" t="s">
        <v>205</v>
      </c>
      <c r="C545" s="107" t="s">
        <v>11679</v>
      </c>
      <c r="D545" s="108" t="s">
        <v>10429</v>
      </c>
      <c r="E545" s="107" t="s">
        <v>211</v>
      </c>
      <c r="F545" s="107"/>
      <c r="G545" s="107" t="s">
        <v>212</v>
      </c>
      <c r="H545" s="141" t="s">
        <v>10428</v>
      </c>
      <c r="I545" s="35">
        <v>0.06</v>
      </c>
      <c r="J545" s="126">
        <f t="shared" si="16"/>
        <v>14194</v>
      </c>
    </row>
    <row r="546" spans="1:10" ht="165">
      <c r="A546" s="39">
        <f t="shared" si="17"/>
        <v>542</v>
      </c>
      <c r="B546" s="49" t="s">
        <v>205</v>
      </c>
      <c r="C546" s="107" t="s">
        <v>11680</v>
      </c>
      <c r="D546" s="108" t="s">
        <v>10430</v>
      </c>
      <c r="E546" s="107" t="s">
        <v>211</v>
      </c>
      <c r="F546" s="107"/>
      <c r="G546" s="107" t="s">
        <v>212</v>
      </c>
      <c r="H546" s="141" t="s">
        <v>10428</v>
      </c>
      <c r="I546" s="35">
        <v>0.06</v>
      </c>
      <c r="J546" s="126">
        <f t="shared" si="16"/>
        <v>14194</v>
      </c>
    </row>
    <row r="547" spans="1:10" ht="90">
      <c r="A547" s="39">
        <f t="shared" si="17"/>
        <v>543</v>
      </c>
      <c r="B547" s="49" t="s">
        <v>205</v>
      </c>
      <c r="C547" s="107" t="s">
        <v>11681</v>
      </c>
      <c r="D547" s="108" t="s">
        <v>10431</v>
      </c>
      <c r="E547" s="107" t="s">
        <v>211</v>
      </c>
      <c r="F547" s="107"/>
      <c r="G547" s="107" t="s">
        <v>212</v>
      </c>
      <c r="H547" s="141" t="s">
        <v>10428</v>
      </c>
      <c r="I547" s="35">
        <v>0.06</v>
      </c>
      <c r="J547" s="126">
        <f t="shared" si="16"/>
        <v>14194</v>
      </c>
    </row>
    <row r="548" spans="1:10" ht="90">
      <c r="A548" s="39">
        <f t="shared" si="17"/>
        <v>544</v>
      </c>
      <c r="B548" s="49" t="s">
        <v>205</v>
      </c>
      <c r="C548" s="107" t="s">
        <v>11682</v>
      </c>
      <c r="D548" s="108" t="s">
        <v>10429</v>
      </c>
      <c r="E548" s="107" t="s">
        <v>211</v>
      </c>
      <c r="F548" s="107"/>
      <c r="G548" s="107" t="s">
        <v>212</v>
      </c>
      <c r="H548" s="141" t="s">
        <v>10432</v>
      </c>
      <c r="I548" s="35">
        <v>0.06</v>
      </c>
      <c r="J548" s="126">
        <f t="shared" si="16"/>
        <v>14457.199999999999</v>
      </c>
    </row>
    <row r="549" spans="1:10" ht="210">
      <c r="A549" s="39">
        <f t="shared" si="17"/>
        <v>545</v>
      </c>
      <c r="B549" s="49" t="s">
        <v>205</v>
      </c>
      <c r="C549" s="107" t="s">
        <v>11683</v>
      </c>
      <c r="D549" s="108" t="s">
        <v>10433</v>
      </c>
      <c r="E549" s="107" t="s">
        <v>211</v>
      </c>
      <c r="F549" s="107"/>
      <c r="G549" s="107" t="s">
        <v>212</v>
      </c>
      <c r="H549" s="141" t="s">
        <v>10432</v>
      </c>
      <c r="I549" s="35">
        <v>0.06</v>
      </c>
      <c r="J549" s="126">
        <f t="shared" si="16"/>
        <v>14457.199999999999</v>
      </c>
    </row>
    <row r="550" spans="1:10" ht="90">
      <c r="A550" s="39">
        <f t="shared" si="17"/>
        <v>546</v>
      </c>
      <c r="B550" s="49" t="s">
        <v>205</v>
      </c>
      <c r="C550" s="107" t="s">
        <v>11684</v>
      </c>
      <c r="D550" s="108" t="s">
        <v>10434</v>
      </c>
      <c r="E550" s="107" t="s">
        <v>211</v>
      </c>
      <c r="F550" s="107"/>
      <c r="G550" s="107" t="s">
        <v>212</v>
      </c>
      <c r="H550" s="141" t="s">
        <v>10432</v>
      </c>
      <c r="I550" s="35">
        <v>0.06</v>
      </c>
      <c r="J550" s="126">
        <f t="shared" si="16"/>
        <v>14457.199999999999</v>
      </c>
    </row>
    <row r="551" spans="1:10" ht="90">
      <c r="A551" s="39">
        <f t="shared" si="17"/>
        <v>547</v>
      </c>
      <c r="B551" s="49" t="s">
        <v>205</v>
      </c>
      <c r="C551" s="107" t="s">
        <v>11685</v>
      </c>
      <c r="D551" s="108" t="s">
        <v>10431</v>
      </c>
      <c r="E551" s="107" t="s">
        <v>211</v>
      </c>
      <c r="F551" s="107"/>
      <c r="G551" s="107" t="s">
        <v>212</v>
      </c>
      <c r="H551" s="141" t="s">
        <v>10432</v>
      </c>
      <c r="I551" s="35">
        <v>0.06</v>
      </c>
      <c r="J551" s="126">
        <f t="shared" si="16"/>
        <v>14457.199999999999</v>
      </c>
    </row>
    <row r="552" spans="1:10" ht="195">
      <c r="A552" s="39">
        <f t="shared" si="17"/>
        <v>548</v>
      </c>
      <c r="B552" s="49" t="s">
        <v>205</v>
      </c>
      <c r="C552" s="107" t="s">
        <v>11686</v>
      </c>
      <c r="D552" s="108" t="s">
        <v>10435</v>
      </c>
      <c r="E552" s="107" t="s">
        <v>211</v>
      </c>
      <c r="F552" s="107"/>
      <c r="G552" s="107" t="s">
        <v>212</v>
      </c>
      <c r="H552" s="141" t="s">
        <v>10436</v>
      </c>
      <c r="I552" s="35">
        <v>0.06</v>
      </c>
      <c r="J552" s="126">
        <f t="shared" si="16"/>
        <v>14720.4</v>
      </c>
    </row>
    <row r="553" spans="1:10" ht="195">
      <c r="A553" s="39">
        <f t="shared" si="17"/>
        <v>549</v>
      </c>
      <c r="B553" s="49" t="s">
        <v>205</v>
      </c>
      <c r="C553" s="107" t="s">
        <v>11687</v>
      </c>
      <c r="D553" s="108" t="s">
        <v>10435</v>
      </c>
      <c r="E553" s="107" t="s">
        <v>211</v>
      </c>
      <c r="F553" s="107"/>
      <c r="G553" s="107" t="s">
        <v>212</v>
      </c>
      <c r="H553" s="141" t="s">
        <v>10436</v>
      </c>
      <c r="I553" s="35">
        <v>0.06</v>
      </c>
      <c r="J553" s="126">
        <f t="shared" si="16"/>
        <v>14720.4</v>
      </c>
    </row>
    <row r="554" spans="1:10" ht="90">
      <c r="A554" s="39">
        <f t="shared" si="17"/>
        <v>550</v>
      </c>
      <c r="B554" s="49" t="s">
        <v>205</v>
      </c>
      <c r="C554" s="107" t="s">
        <v>11688</v>
      </c>
      <c r="D554" s="108" t="s">
        <v>10429</v>
      </c>
      <c r="E554" s="107" t="s">
        <v>211</v>
      </c>
      <c r="F554" s="107"/>
      <c r="G554" s="107" t="s">
        <v>212</v>
      </c>
      <c r="H554" s="141" t="s">
        <v>10436</v>
      </c>
      <c r="I554" s="35">
        <v>0.06</v>
      </c>
      <c r="J554" s="126">
        <f t="shared" si="16"/>
        <v>14720.4</v>
      </c>
    </row>
    <row r="555" spans="1:10" ht="90">
      <c r="A555" s="39">
        <f t="shared" si="17"/>
        <v>551</v>
      </c>
      <c r="B555" s="49" t="s">
        <v>205</v>
      </c>
      <c r="C555" s="107" t="s">
        <v>11689</v>
      </c>
      <c r="D555" s="108" t="s">
        <v>10431</v>
      </c>
      <c r="E555" s="107" t="s">
        <v>211</v>
      </c>
      <c r="F555" s="107"/>
      <c r="G555" s="107" t="s">
        <v>212</v>
      </c>
      <c r="H555" s="141" t="s">
        <v>10436</v>
      </c>
      <c r="I555" s="35">
        <v>0.06</v>
      </c>
      <c r="J555" s="126">
        <f t="shared" si="16"/>
        <v>14720.4</v>
      </c>
    </row>
    <row r="556" spans="1:10" ht="165">
      <c r="A556" s="39">
        <f t="shared" si="17"/>
        <v>552</v>
      </c>
      <c r="B556" s="49" t="s">
        <v>205</v>
      </c>
      <c r="C556" s="107" t="s">
        <v>11690</v>
      </c>
      <c r="D556" s="108" t="s">
        <v>10430</v>
      </c>
      <c r="E556" s="107" t="s">
        <v>211</v>
      </c>
      <c r="F556" s="107"/>
      <c r="G556" s="107" t="s">
        <v>212</v>
      </c>
      <c r="H556" s="141" t="s">
        <v>10437</v>
      </c>
      <c r="I556" s="35">
        <v>0.06</v>
      </c>
      <c r="J556" s="126">
        <f t="shared" si="16"/>
        <v>14983.599999999999</v>
      </c>
    </row>
    <row r="557" spans="1:10" ht="135">
      <c r="A557" s="39">
        <f t="shared" si="17"/>
        <v>553</v>
      </c>
      <c r="B557" s="49" t="s">
        <v>205</v>
      </c>
      <c r="C557" s="107" t="s">
        <v>11691</v>
      </c>
      <c r="D557" s="108" t="s">
        <v>10438</v>
      </c>
      <c r="E557" s="107" t="s">
        <v>211</v>
      </c>
      <c r="F557" s="107"/>
      <c r="G557" s="107" t="s">
        <v>212</v>
      </c>
      <c r="H557" s="141" t="s">
        <v>10437</v>
      </c>
      <c r="I557" s="35">
        <v>0.06</v>
      </c>
      <c r="J557" s="126">
        <f t="shared" si="16"/>
        <v>14983.599999999999</v>
      </c>
    </row>
    <row r="558" spans="1:10" ht="90">
      <c r="A558" s="39">
        <f t="shared" si="17"/>
        <v>554</v>
      </c>
      <c r="B558" s="49" t="s">
        <v>205</v>
      </c>
      <c r="C558" s="107" t="s">
        <v>11692</v>
      </c>
      <c r="D558" s="108" t="s">
        <v>10431</v>
      </c>
      <c r="E558" s="107" t="s">
        <v>211</v>
      </c>
      <c r="F558" s="107"/>
      <c r="G558" s="107" t="s">
        <v>212</v>
      </c>
      <c r="H558" s="141" t="s">
        <v>10437</v>
      </c>
      <c r="I558" s="35">
        <v>0.06</v>
      </c>
      <c r="J558" s="126">
        <f t="shared" si="16"/>
        <v>14983.599999999999</v>
      </c>
    </row>
    <row r="559" spans="1:10" ht="90">
      <c r="A559" s="39">
        <f t="shared" si="17"/>
        <v>555</v>
      </c>
      <c r="B559" s="49" t="s">
        <v>205</v>
      </c>
      <c r="C559" s="107" t="s">
        <v>11693</v>
      </c>
      <c r="D559" s="108" t="s">
        <v>10429</v>
      </c>
      <c r="E559" s="107" t="s">
        <v>211</v>
      </c>
      <c r="F559" s="107"/>
      <c r="G559" s="107" t="s">
        <v>212</v>
      </c>
      <c r="H559" s="141" t="s">
        <v>10437</v>
      </c>
      <c r="I559" s="35">
        <v>0.06</v>
      </c>
      <c r="J559" s="126">
        <f t="shared" si="16"/>
        <v>14983.599999999999</v>
      </c>
    </row>
    <row r="560" spans="1:10" ht="90">
      <c r="A560" s="39">
        <f t="shared" si="17"/>
        <v>556</v>
      </c>
      <c r="B560" s="49" t="s">
        <v>205</v>
      </c>
      <c r="C560" s="107" t="s">
        <v>11694</v>
      </c>
      <c r="D560" s="108" t="s">
        <v>10429</v>
      </c>
      <c r="E560" s="107" t="s">
        <v>211</v>
      </c>
      <c r="F560" s="107"/>
      <c r="G560" s="107" t="s">
        <v>212</v>
      </c>
      <c r="H560" s="141" t="s">
        <v>10439</v>
      </c>
      <c r="I560" s="35">
        <v>0.06</v>
      </c>
      <c r="J560" s="126">
        <f t="shared" si="16"/>
        <v>15510</v>
      </c>
    </row>
    <row r="561" spans="1:10" ht="135">
      <c r="A561" s="39">
        <f t="shared" si="17"/>
        <v>557</v>
      </c>
      <c r="B561" s="49" t="s">
        <v>205</v>
      </c>
      <c r="C561" s="107" t="s">
        <v>11695</v>
      </c>
      <c r="D561" s="108" t="s">
        <v>10438</v>
      </c>
      <c r="E561" s="107" t="s">
        <v>211</v>
      </c>
      <c r="F561" s="107"/>
      <c r="G561" s="107" t="s">
        <v>212</v>
      </c>
      <c r="H561" s="141" t="s">
        <v>10439</v>
      </c>
      <c r="I561" s="35">
        <v>0.06</v>
      </c>
      <c r="J561" s="126">
        <f t="shared" si="16"/>
        <v>15510</v>
      </c>
    </row>
    <row r="562" spans="1:10" ht="90">
      <c r="A562" s="39">
        <f t="shared" si="17"/>
        <v>558</v>
      </c>
      <c r="B562" s="49" t="s">
        <v>205</v>
      </c>
      <c r="C562" s="107" t="s">
        <v>11696</v>
      </c>
      <c r="D562" s="108" t="s">
        <v>10431</v>
      </c>
      <c r="E562" s="107" t="s">
        <v>211</v>
      </c>
      <c r="F562" s="107"/>
      <c r="G562" s="107" t="s">
        <v>212</v>
      </c>
      <c r="H562" s="141" t="s">
        <v>10439</v>
      </c>
      <c r="I562" s="35">
        <v>0.06</v>
      </c>
      <c r="J562" s="126">
        <f t="shared" si="16"/>
        <v>15510</v>
      </c>
    </row>
    <row r="563" spans="1:10" ht="105">
      <c r="A563" s="39">
        <f t="shared" si="17"/>
        <v>559</v>
      </c>
      <c r="B563" s="49" t="s">
        <v>205</v>
      </c>
      <c r="C563" s="107" t="s">
        <v>11697</v>
      </c>
      <c r="D563" s="108" t="s">
        <v>10440</v>
      </c>
      <c r="E563" s="107" t="s">
        <v>211</v>
      </c>
      <c r="F563" s="107"/>
      <c r="G563" s="107" t="s">
        <v>212</v>
      </c>
      <c r="H563" s="141" t="s">
        <v>10439</v>
      </c>
      <c r="I563" s="35">
        <v>0.06</v>
      </c>
      <c r="J563" s="126">
        <f t="shared" si="16"/>
        <v>15510</v>
      </c>
    </row>
    <row r="564" spans="1:10" ht="90">
      <c r="A564" s="39">
        <f t="shared" si="17"/>
        <v>560</v>
      </c>
      <c r="B564" s="49" t="s">
        <v>205</v>
      </c>
      <c r="C564" s="107" t="s">
        <v>11698</v>
      </c>
      <c r="D564" s="108" t="s">
        <v>10431</v>
      </c>
      <c r="E564" s="107" t="s">
        <v>211</v>
      </c>
      <c r="F564" s="107"/>
      <c r="G564" s="107" t="s">
        <v>212</v>
      </c>
      <c r="H564" s="141" t="s">
        <v>10441</v>
      </c>
      <c r="I564" s="35">
        <v>0.06</v>
      </c>
      <c r="J564" s="126">
        <f t="shared" si="16"/>
        <v>16036.4</v>
      </c>
    </row>
    <row r="565" spans="1:10" ht="90">
      <c r="A565" s="39">
        <f t="shared" si="17"/>
        <v>561</v>
      </c>
      <c r="B565" s="49" t="s">
        <v>205</v>
      </c>
      <c r="C565" s="107" t="s">
        <v>11699</v>
      </c>
      <c r="D565" s="108" t="s">
        <v>10429</v>
      </c>
      <c r="E565" s="107" t="s">
        <v>211</v>
      </c>
      <c r="F565" s="107"/>
      <c r="G565" s="107" t="s">
        <v>212</v>
      </c>
      <c r="H565" s="141" t="s">
        <v>10441</v>
      </c>
      <c r="I565" s="35">
        <v>0.06</v>
      </c>
      <c r="J565" s="126">
        <f t="shared" si="16"/>
        <v>16036.4</v>
      </c>
    </row>
    <row r="566" spans="1:10" ht="90">
      <c r="A566" s="39">
        <f t="shared" si="17"/>
        <v>562</v>
      </c>
      <c r="B566" s="49" t="s">
        <v>205</v>
      </c>
      <c r="C566" s="107" t="s">
        <v>11700</v>
      </c>
      <c r="D566" s="108" t="s">
        <v>10434</v>
      </c>
      <c r="E566" s="107" t="s">
        <v>211</v>
      </c>
      <c r="F566" s="107"/>
      <c r="G566" s="107" t="s">
        <v>212</v>
      </c>
      <c r="H566" s="141" t="s">
        <v>10441</v>
      </c>
      <c r="I566" s="35">
        <v>0.06</v>
      </c>
      <c r="J566" s="126">
        <f t="shared" si="16"/>
        <v>16036.4</v>
      </c>
    </row>
    <row r="567" spans="1:10" ht="225">
      <c r="A567" s="39">
        <f t="shared" si="17"/>
        <v>563</v>
      </c>
      <c r="B567" s="49" t="s">
        <v>205</v>
      </c>
      <c r="C567" s="107" t="s">
        <v>11701</v>
      </c>
      <c r="D567" s="108" t="s">
        <v>10442</v>
      </c>
      <c r="E567" s="107" t="s">
        <v>211</v>
      </c>
      <c r="F567" s="107"/>
      <c r="G567" s="107" t="s">
        <v>212</v>
      </c>
      <c r="H567" s="141" t="s">
        <v>10441</v>
      </c>
      <c r="I567" s="35">
        <v>0.06</v>
      </c>
      <c r="J567" s="126">
        <f t="shared" si="16"/>
        <v>16036.4</v>
      </c>
    </row>
    <row r="568" spans="1:10" ht="225">
      <c r="A568" s="39">
        <f t="shared" si="17"/>
        <v>564</v>
      </c>
      <c r="B568" s="49" t="s">
        <v>205</v>
      </c>
      <c r="C568" s="107" t="s">
        <v>11702</v>
      </c>
      <c r="D568" s="108" t="s">
        <v>10442</v>
      </c>
      <c r="E568" s="107" t="s">
        <v>211</v>
      </c>
      <c r="F568" s="107"/>
      <c r="G568" s="107" t="s">
        <v>212</v>
      </c>
      <c r="H568" s="141" t="s">
        <v>10443</v>
      </c>
      <c r="I568" s="35">
        <v>0.06</v>
      </c>
      <c r="J568" s="126">
        <f t="shared" si="16"/>
        <v>17089.2</v>
      </c>
    </row>
    <row r="569" spans="1:10" ht="90">
      <c r="A569" s="39">
        <f t="shared" si="17"/>
        <v>565</v>
      </c>
      <c r="B569" s="49" t="s">
        <v>205</v>
      </c>
      <c r="C569" s="107" t="s">
        <v>11703</v>
      </c>
      <c r="D569" s="108" t="s">
        <v>10429</v>
      </c>
      <c r="E569" s="107" t="s">
        <v>211</v>
      </c>
      <c r="F569" s="107"/>
      <c r="G569" s="107" t="s">
        <v>212</v>
      </c>
      <c r="H569" s="141" t="s">
        <v>10443</v>
      </c>
      <c r="I569" s="35">
        <v>0.06</v>
      </c>
      <c r="J569" s="126">
        <f t="shared" si="16"/>
        <v>17089.2</v>
      </c>
    </row>
    <row r="570" spans="1:10" ht="90">
      <c r="A570" s="39">
        <f t="shared" si="17"/>
        <v>566</v>
      </c>
      <c r="B570" s="49" t="s">
        <v>205</v>
      </c>
      <c r="C570" s="107" t="s">
        <v>11704</v>
      </c>
      <c r="D570" s="108" t="s">
        <v>10431</v>
      </c>
      <c r="E570" s="107" t="s">
        <v>211</v>
      </c>
      <c r="F570" s="107"/>
      <c r="G570" s="107" t="s">
        <v>212</v>
      </c>
      <c r="H570" s="141" t="s">
        <v>10443</v>
      </c>
      <c r="I570" s="35">
        <v>0.06</v>
      </c>
      <c r="J570" s="126">
        <f t="shared" si="16"/>
        <v>17089.2</v>
      </c>
    </row>
    <row r="571" spans="1:10" ht="225">
      <c r="A571" s="39">
        <f t="shared" si="17"/>
        <v>567</v>
      </c>
      <c r="B571" s="49" t="s">
        <v>205</v>
      </c>
      <c r="C571" s="107" t="s">
        <v>11705</v>
      </c>
      <c r="D571" s="108" t="s">
        <v>10442</v>
      </c>
      <c r="E571" s="107" t="s">
        <v>211</v>
      </c>
      <c r="F571" s="107"/>
      <c r="G571" s="107" t="s">
        <v>212</v>
      </c>
      <c r="H571" s="141" t="s">
        <v>10443</v>
      </c>
      <c r="I571" s="35">
        <v>0.06</v>
      </c>
      <c r="J571" s="126">
        <f t="shared" si="16"/>
        <v>17089.2</v>
      </c>
    </row>
    <row r="572" spans="1:10" ht="225">
      <c r="A572" s="39">
        <f t="shared" si="17"/>
        <v>568</v>
      </c>
      <c r="B572" s="49" t="s">
        <v>205</v>
      </c>
      <c r="C572" s="107" t="s">
        <v>11706</v>
      </c>
      <c r="D572" s="108" t="s">
        <v>10442</v>
      </c>
      <c r="E572" s="107" t="s">
        <v>211</v>
      </c>
      <c r="F572" s="107"/>
      <c r="G572" s="107" t="s">
        <v>212</v>
      </c>
      <c r="H572" s="141" t="s">
        <v>10444</v>
      </c>
      <c r="I572" s="35">
        <v>0.06</v>
      </c>
      <c r="J572" s="126">
        <f t="shared" si="16"/>
        <v>18142</v>
      </c>
    </row>
    <row r="573" spans="1:10" ht="90">
      <c r="A573" s="39">
        <f t="shared" si="17"/>
        <v>569</v>
      </c>
      <c r="B573" s="49" t="s">
        <v>205</v>
      </c>
      <c r="C573" s="107" t="s">
        <v>11707</v>
      </c>
      <c r="D573" s="108" t="s">
        <v>10429</v>
      </c>
      <c r="E573" s="107" t="s">
        <v>211</v>
      </c>
      <c r="F573" s="107"/>
      <c r="G573" s="107" t="s">
        <v>212</v>
      </c>
      <c r="H573" s="141" t="s">
        <v>10444</v>
      </c>
      <c r="I573" s="35">
        <v>0.06</v>
      </c>
      <c r="J573" s="126">
        <f t="shared" si="16"/>
        <v>18142</v>
      </c>
    </row>
    <row r="574" spans="1:10" ht="90">
      <c r="A574" s="39">
        <f t="shared" si="17"/>
        <v>570</v>
      </c>
      <c r="B574" s="49" t="s">
        <v>205</v>
      </c>
      <c r="C574" s="107" t="s">
        <v>11708</v>
      </c>
      <c r="D574" s="108" t="s">
        <v>10434</v>
      </c>
      <c r="E574" s="107" t="s">
        <v>211</v>
      </c>
      <c r="F574" s="107"/>
      <c r="G574" s="107" t="s">
        <v>212</v>
      </c>
      <c r="H574" s="141" t="s">
        <v>10444</v>
      </c>
      <c r="I574" s="35">
        <v>0.06</v>
      </c>
      <c r="J574" s="126">
        <f t="shared" si="16"/>
        <v>18142</v>
      </c>
    </row>
    <row r="575" spans="1:10" ht="90">
      <c r="A575" s="39">
        <f t="shared" si="17"/>
        <v>571</v>
      </c>
      <c r="B575" s="49" t="s">
        <v>205</v>
      </c>
      <c r="C575" s="107" t="s">
        <v>11709</v>
      </c>
      <c r="D575" s="108" t="s">
        <v>10431</v>
      </c>
      <c r="E575" s="107" t="s">
        <v>211</v>
      </c>
      <c r="F575" s="107"/>
      <c r="G575" s="107" t="s">
        <v>212</v>
      </c>
      <c r="H575" s="141" t="s">
        <v>10444</v>
      </c>
      <c r="I575" s="35">
        <v>0.06</v>
      </c>
      <c r="J575" s="126">
        <f t="shared" si="16"/>
        <v>18142</v>
      </c>
    </row>
    <row r="576" spans="1:10" ht="225">
      <c r="A576" s="39">
        <f t="shared" si="17"/>
        <v>572</v>
      </c>
      <c r="B576" s="49" t="s">
        <v>205</v>
      </c>
      <c r="C576" s="107" t="s">
        <v>11710</v>
      </c>
      <c r="D576" s="108" t="s">
        <v>10442</v>
      </c>
      <c r="E576" s="107" t="s">
        <v>211</v>
      </c>
      <c r="F576" s="107"/>
      <c r="G576" s="107" t="s">
        <v>212</v>
      </c>
      <c r="H576" s="141" t="s">
        <v>10445</v>
      </c>
      <c r="I576" s="35">
        <v>0.06</v>
      </c>
      <c r="J576" s="126">
        <f t="shared" si="16"/>
        <v>19721.199999999997</v>
      </c>
    </row>
    <row r="577" spans="1:10" ht="210">
      <c r="A577" s="39">
        <f t="shared" si="17"/>
        <v>573</v>
      </c>
      <c r="B577" s="49" t="s">
        <v>205</v>
      </c>
      <c r="C577" s="107" t="s">
        <v>11711</v>
      </c>
      <c r="D577" s="108" t="s">
        <v>10433</v>
      </c>
      <c r="E577" s="107" t="s">
        <v>211</v>
      </c>
      <c r="F577" s="107"/>
      <c r="G577" s="107" t="s">
        <v>212</v>
      </c>
      <c r="H577" s="141" t="s">
        <v>10445</v>
      </c>
      <c r="I577" s="35">
        <v>0.06</v>
      </c>
      <c r="J577" s="126">
        <f t="shared" ref="J577:J640" si="18">H577*(1-I577)</f>
        <v>19721.199999999997</v>
      </c>
    </row>
    <row r="578" spans="1:10" ht="90">
      <c r="A578" s="39">
        <f t="shared" si="17"/>
        <v>574</v>
      </c>
      <c r="B578" s="49" t="s">
        <v>205</v>
      </c>
      <c r="C578" s="107" t="s">
        <v>11712</v>
      </c>
      <c r="D578" s="108" t="s">
        <v>10429</v>
      </c>
      <c r="E578" s="107" t="s">
        <v>211</v>
      </c>
      <c r="F578" s="107"/>
      <c r="G578" s="107" t="s">
        <v>212</v>
      </c>
      <c r="H578" s="141" t="s">
        <v>10445</v>
      </c>
      <c r="I578" s="35">
        <v>0.06</v>
      </c>
      <c r="J578" s="126">
        <f t="shared" si="18"/>
        <v>19721.199999999997</v>
      </c>
    </row>
    <row r="579" spans="1:10" ht="90">
      <c r="A579" s="39">
        <f t="shared" si="17"/>
        <v>575</v>
      </c>
      <c r="B579" s="49" t="s">
        <v>205</v>
      </c>
      <c r="C579" s="107" t="s">
        <v>11713</v>
      </c>
      <c r="D579" s="108" t="s">
        <v>10431</v>
      </c>
      <c r="E579" s="107" t="s">
        <v>211</v>
      </c>
      <c r="F579" s="107"/>
      <c r="G579" s="107" t="s">
        <v>212</v>
      </c>
      <c r="H579" s="141" t="s">
        <v>10445</v>
      </c>
      <c r="I579" s="35">
        <v>0.06</v>
      </c>
      <c r="J579" s="126">
        <f t="shared" si="18"/>
        <v>19721.199999999997</v>
      </c>
    </row>
    <row r="580" spans="1:10" ht="90">
      <c r="A580" s="39">
        <f t="shared" si="17"/>
        <v>576</v>
      </c>
      <c r="B580" s="49" t="s">
        <v>205</v>
      </c>
      <c r="C580" s="107" t="s">
        <v>11714</v>
      </c>
      <c r="D580" s="108" t="s">
        <v>10429</v>
      </c>
      <c r="E580" s="107" t="s">
        <v>211</v>
      </c>
      <c r="F580" s="107"/>
      <c r="G580" s="107" t="s">
        <v>212</v>
      </c>
      <c r="H580" s="141" t="s">
        <v>10446</v>
      </c>
      <c r="I580" s="35">
        <v>0.06</v>
      </c>
      <c r="J580" s="126">
        <f t="shared" si="18"/>
        <v>21826.799999999999</v>
      </c>
    </row>
    <row r="581" spans="1:10" ht="90">
      <c r="A581" s="39">
        <f t="shared" si="17"/>
        <v>577</v>
      </c>
      <c r="B581" s="49" t="s">
        <v>205</v>
      </c>
      <c r="C581" s="107" t="s">
        <v>11715</v>
      </c>
      <c r="D581" s="108" t="s">
        <v>10431</v>
      </c>
      <c r="E581" s="107" t="s">
        <v>211</v>
      </c>
      <c r="F581" s="107"/>
      <c r="G581" s="107" t="s">
        <v>212</v>
      </c>
      <c r="H581" s="141" t="s">
        <v>10446</v>
      </c>
      <c r="I581" s="35">
        <v>0.06</v>
      </c>
      <c r="J581" s="126">
        <f t="shared" si="18"/>
        <v>21826.799999999999</v>
      </c>
    </row>
    <row r="582" spans="1:10" ht="210">
      <c r="A582" s="39">
        <f t="shared" si="17"/>
        <v>578</v>
      </c>
      <c r="B582" s="49" t="s">
        <v>205</v>
      </c>
      <c r="C582" s="107" t="s">
        <v>11716</v>
      </c>
      <c r="D582" s="108" t="s">
        <v>10433</v>
      </c>
      <c r="E582" s="107" t="s">
        <v>211</v>
      </c>
      <c r="F582" s="107"/>
      <c r="G582" s="107" t="s">
        <v>212</v>
      </c>
      <c r="H582" s="141" t="s">
        <v>10446</v>
      </c>
      <c r="I582" s="35">
        <v>0.06</v>
      </c>
      <c r="J582" s="126">
        <f t="shared" si="18"/>
        <v>21826.799999999999</v>
      </c>
    </row>
    <row r="583" spans="1:10" ht="210">
      <c r="A583" s="39">
        <f t="shared" ref="A583:A646" si="19">A582+1</f>
        <v>579</v>
      </c>
      <c r="B583" s="49" t="s">
        <v>205</v>
      </c>
      <c r="C583" s="107" t="s">
        <v>11717</v>
      </c>
      <c r="D583" s="108" t="s">
        <v>10433</v>
      </c>
      <c r="E583" s="107" t="s">
        <v>211</v>
      </c>
      <c r="F583" s="107"/>
      <c r="G583" s="107" t="s">
        <v>212</v>
      </c>
      <c r="H583" s="141" t="s">
        <v>10446</v>
      </c>
      <c r="I583" s="35">
        <v>0.06</v>
      </c>
      <c r="J583" s="126">
        <f t="shared" si="18"/>
        <v>21826.799999999999</v>
      </c>
    </row>
    <row r="584" spans="1:10" ht="90">
      <c r="A584" s="39">
        <f t="shared" si="19"/>
        <v>580</v>
      </c>
      <c r="B584" s="49" t="s">
        <v>205</v>
      </c>
      <c r="C584" s="107" t="s">
        <v>11718</v>
      </c>
      <c r="D584" s="108" t="s">
        <v>10429</v>
      </c>
      <c r="E584" s="107" t="s">
        <v>211</v>
      </c>
      <c r="F584" s="107"/>
      <c r="G584" s="107" t="s">
        <v>212</v>
      </c>
      <c r="H584" s="141" t="s">
        <v>10447</v>
      </c>
      <c r="I584" s="35">
        <v>0.06</v>
      </c>
      <c r="J584" s="126">
        <f t="shared" si="18"/>
        <v>23932.399999999998</v>
      </c>
    </row>
    <row r="585" spans="1:10" ht="90">
      <c r="A585" s="39">
        <f t="shared" si="19"/>
        <v>581</v>
      </c>
      <c r="B585" s="49" t="s">
        <v>205</v>
      </c>
      <c r="C585" s="107" t="s">
        <v>11719</v>
      </c>
      <c r="D585" s="108" t="s">
        <v>10431</v>
      </c>
      <c r="E585" s="107" t="s">
        <v>211</v>
      </c>
      <c r="F585" s="107"/>
      <c r="G585" s="107" t="s">
        <v>212</v>
      </c>
      <c r="H585" s="141" t="s">
        <v>10447</v>
      </c>
      <c r="I585" s="35">
        <v>0.06</v>
      </c>
      <c r="J585" s="126">
        <f t="shared" si="18"/>
        <v>23932.399999999998</v>
      </c>
    </row>
    <row r="586" spans="1:10" ht="195">
      <c r="A586" s="39">
        <f t="shared" si="19"/>
        <v>582</v>
      </c>
      <c r="B586" s="49" t="s">
        <v>205</v>
      </c>
      <c r="C586" s="107" t="s">
        <v>11720</v>
      </c>
      <c r="D586" s="108" t="s">
        <v>10435</v>
      </c>
      <c r="E586" s="107" t="s">
        <v>211</v>
      </c>
      <c r="F586" s="107"/>
      <c r="G586" s="107" t="s">
        <v>212</v>
      </c>
      <c r="H586" s="141" t="s">
        <v>10447</v>
      </c>
      <c r="I586" s="35">
        <v>0.06</v>
      </c>
      <c r="J586" s="126">
        <f t="shared" si="18"/>
        <v>23932.399999999998</v>
      </c>
    </row>
    <row r="587" spans="1:10" ht="180">
      <c r="A587" s="39">
        <f t="shared" si="19"/>
        <v>583</v>
      </c>
      <c r="B587" s="49" t="s">
        <v>205</v>
      </c>
      <c r="C587" s="107" t="s">
        <v>11721</v>
      </c>
      <c r="D587" s="108" t="s">
        <v>10427</v>
      </c>
      <c r="E587" s="107" t="s">
        <v>211</v>
      </c>
      <c r="F587" s="107"/>
      <c r="G587" s="107" t="s">
        <v>212</v>
      </c>
      <c r="H587" s="141" t="s">
        <v>10447</v>
      </c>
      <c r="I587" s="35">
        <v>0.06</v>
      </c>
      <c r="J587" s="126">
        <f t="shared" si="18"/>
        <v>23932.399999999998</v>
      </c>
    </row>
    <row r="588" spans="1:10" ht="60">
      <c r="A588" s="39">
        <f t="shared" si="19"/>
        <v>584</v>
      </c>
      <c r="B588" s="49" t="s">
        <v>205</v>
      </c>
      <c r="C588" s="107" t="s">
        <v>11722</v>
      </c>
      <c r="D588" s="108" t="s">
        <v>10448</v>
      </c>
      <c r="E588" s="107" t="s">
        <v>211</v>
      </c>
      <c r="F588" s="107"/>
      <c r="G588" s="107" t="s">
        <v>212</v>
      </c>
      <c r="H588" s="141" t="s">
        <v>10449</v>
      </c>
      <c r="I588" s="35">
        <v>0.06</v>
      </c>
      <c r="J588" s="126">
        <f t="shared" si="18"/>
        <v>10246</v>
      </c>
    </row>
    <row r="589" spans="1:10" ht="60">
      <c r="A589" s="39">
        <f t="shared" si="19"/>
        <v>585</v>
      </c>
      <c r="B589" s="49" t="s">
        <v>205</v>
      </c>
      <c r="C589" s="107" t="s">
        <v>11723</v>
      </c>
      <c r="D589" s="108" t="s">
        <v>10450</v>
      </c>
      <c r="E589" s="107" t="s">
        <v>211</v>
      </c>
      <c r="F589" s="107"/>
      <c r="G589" s="107" t="s">
        <v>212</v>
      </c>
      <c r="H589" s="141" t="s">
        <v>10449</v>
      </c>
      <c r="I589" s="35">
        <v>0.06</v>
      </c>
      <c r="J589" s="126">
        <f t="shared" si="18"/>
        <v>10246</v>
      </c>
    </row>
    <row r="590" spans="1:10" ht="60">
      <c r="A590" s="39">
        <f t="shared" si="19"/>
        <v>586</v>
      </c>
      <c r="B590" s="49" t="s">
        <v>205</v>
      </c>
      <c r="C590" s="107" t="s">
        <v>11724</v>
      </c>
      <c r="D590" s="108" t="s">
        <v>10451</v>
      </c>
      <c r="E590" s="107" t="s">
        <v>211</v>
      </c>
      <c r="F590" s="107"/>
      <c r="G590" s="107" t="s">
        <v>212</v>
      </c>
      <c r="H590" s="141" t="s">
        <v>10449</v>
      </c>
      <c r="I590" s="35">
        <v>0.06</v>
      </c>
      <c r="J590" s="126">
        <f t="shared" si="18"/>
        <v>10246</v>
      </c>
    </row>
    <row r="591" spans="1:10" ht="60">
      <c r="A591" s="39">
        <f t="shared" si="19"/>
        <v>587</v>
      </c>
      <c r="B591" s="49" t="s">
        <v>205</v>
      </c>
      <c r="C591" s="107" t="s">
        <v>11725</v>
      </c>
      <c r="D591" s="108" t="s">
        <v>10452</v>
      </c>
      <c r="E591" s="107" t="s">
        <v>211</v>
      </c>
      <c r="F591" s="107"/>
      <c r="G591" s="107" t="s">
        <v>212</v>
      </c>
      <c r="H591" s="141" t="s">
        <v>10449</v>
      </c>
      <c r="I591" s="35">
        <v>0.06</v>
      </c>
      <c r="J591" s="126">
        <f t="shared" si="18"/>
        <v>10246</v>
      </c>
    </row>
    <row r="592" spans="1:10" ht="60">
      <c r="A592" s="39">
        <f t="shared" si="19"/>
        <v>588</v>
      </c>
      <c r="B592" s="49" t="s">
        <v>205</v>
      </c>
      <c r="C592" s="107" t="s">
        <v>11726</v>
      </c>
      <c r="D592" s="108" t="s">
        <v>10448</v>
      </c>
      <c r="E592" s="107" t="s">
        <v>211</v>
      </c>
      <c r="F592" s="107"/>
      <c r="G592" s="107" t="s">
        <v>212</v>
      </c>
      <c r="H592" s="141" t="s">
        <v>10453</v>
      </c>
      <c r="I592" s="35">
        <v>0.06</v>
      </c>
      <c r="J592" s="126">
        <f t="shared" si="18"/>
        <v>10772.4</v>
      </c>
    </row>
    <row r="593" spans="1:10" ht="60">
      <c r="A593" s="39">
        <f t="shared" si="19"/>
        <v>589</v>
      </c>
      <c r="B593" s="49" t="s">
        <v>205</v>
      </c>
      <c r="C593" s="107" t="s">
        <v>11727</v>
      </c>
      <c r="D593" s="108" t="s">
        <v>10452</v>
      </c>
      <c r="E593" s="107" t="s">
        <v>211</v>
      </c>
      <c r="F593" s="107"/>
      <c r="G593" s="107" t="s">
        <v>212</v>
      </c>
      <c r="H593" s="141" t="s">
        <v>10453</v>
      </c>
      <c r="I593" s="35">
        <v>0.06</v>
      </c>
      <c r="J593" s="126">
        <f t="shared" si="18"/>
        <v>10772.4</v>
      </c>
    </row>
    <row r="594" spans="1:10" ht="60">
      <c r="A594" s="39">
        <f t="shared" si="19"/>
        <v>590</v>
      </c>
      <c r="B594" s="49" t="s">
        <v>205</v>
      </c>
      <c r="C594" s="107" t="s">
        <v>11728</v>
      </c>
      <c r="D594" s="108" t="s">
        <v>10450</v>
      </c>
      <c r="E594" s="107" t="s">
        <v>211</v>
      </c>
      <c r="F594" s="107"/>
      <c r="G594" s="107" t="s">
        <v>212</v>
      </c>
      <c r="H594" s="141" t="s">
        <v>10453</v>
      </c>
      <c r="I594" s="35">
        <v>0.06</v>
      </c>
      <c r="J594" s="126">
        <f t="shared" si="18"/>
        <v>10772.4</v>
      </c>
    </row>
    <row r="595" spans="1:10" ht="60">
      <c r="A595" s="39">
        <f t="shared" si="19"/>
        <v>591</v>
      </c>
      <c r="B595" s="49" t="s">
        <v>205</v>
      </c>
      <c r="C595" s="107" t="s">
        <v>11729</v>
      </c>
      <c r="D595" s="108" t="s">
        <v>10451</v>
      </c>
      <c r="E595" s="107" t="s">
        <v>211</v>
      </c>
      <c r="F595" s="107"/>
      <c r="G595" s="107" t="s">
        <v>212</v>
      </c>
      <c r="H595" s="141" t="s">
        <v>10453</v>
      </c>
      <c r="I595" s="35">
        <v>0.06</v>
      </c>
      <c r="J595" s="126">
        <f t="shared" si="18"/>
        <v>10772.4</v>
      </c>
    </row>
    <row r="596" spans="1:10" ht="60">
      <c r="A596" s="39">
        <f t="shared" si="19"/>
        <v>592</v>
      </c>
      <c r="B596" s="49" t="s">
        <v>205</v>
      </c>
      <c r="C596" s="107" t="s">
        <v>11730</v>
      </c>
      <c r="D596" s="108" t="s">
        <v>10452</v>
      </c>
      <c r="E596" s="107" t="s">
        <v>211</v>
      </c>
      <c r="F596" s="107"/>
      <c r="G596" s="107" t="s">
        <v>212</v>
      </c>
      <c r="H596" s="141" t="s">
        <v>10454</v>
      </c>
      <c r="I596" s="35">
        <v>0.06</v>
      </c>
      <c r="J596" s="126">
        <f t="shared" si="18"/>
        <v>11298.8</v>
      </c>
    </row>
    <row r="597" spans="1:10" ht="60">
      <c r="A597" s="39">
        <f t="shared" si="19"/>
        <v>593</v>
      </c>
      <c r="B597" s="49" t="s">
        <v>205</v>
      </c>
      <c r="C597" s="107" t="s">
        <v>11731</v>
      </c>
      <c r="D597" s="108" t="s">
        <v>10450</v>
      </c>
      <c r="E597" s="107" t="s">
        <v>211</v>
      </c>
      <c r="F597" s="107"/>
      <c r="G597" s="107" t="s">
        <v>212</v>
      </c>
      <c r="H597" s="141" t="s">
        <v>10454</v>
      </c>
      <c r="I597" s="35">
        <v>0.06</v>
      </c>
      <c r="J597" s="126">
        <f t="shared" si="18"/>
        <v>11298.8</v>
      </c>
    </row>
    <row r="598" spans="1:10" ht="60">
      <c r="A598" s="39">
        <f t="shared" si="19"/>
        <v>594</v>
      </c>
      <c r="B598" s="49" t="s">
        <v>205</v>
      </c>
      <c r="C598" s="107" t="s">
        <v>11732</v>
      </c>
      <c r="D598" s="108" t="s">
        <v>10448</v>
      </c>
      <c r="E598" s="107" t="s">
        <v>211</v>
      </c>
      <c r="F598" s="107"/>
      <c r="G598" s="107" t="s">
        <v>212</v>
      </c>
      <c r="H598" s="141" t="s">
        <v>10454</v>
      </c>
      <c r="I598" s="35">
        <v>0.06</v>
      </c>
      <c r="J598" s="126">
        <f t="shared" si="18"/>
        <v>11298.8</v>
      </c>
    </row>
    <row r="599" spans="1:10" ht="60">
      <c r="A599" s="39">
        <f t="shared" si="19"/>
        <v>595</v>
      </c>
      <c r="B599" s="49" t="s">
        <v>205</v>
      </c>
      <c r="C599" s="107" t="s">
        <v>11733</v>
      </c>
      <c r="D599" s="108" t="s">
        <v>10451</v>
      </c>
      <c r="E599" s="107" t="s">
        <v>211</v>
      </c>
      <c r="F599" s="107"/>
      <c r="G599" s="107" t="s">
        <v>212</v>
      </c>
      <c r="H599" s="141" t="s">
        <v>10454</v>
      </c>
      <c r="I599" s="35">
        <v>0.06</v>
      </c>
      <c r="J599" s="126">
        <f t="shared" si="18"/>
        <v>11298.8</v>
      </c>
    </row>
    <row r="600" spans="1:10" ht="60">
      <c r="A600" s="39">
        <f t="shared" si="19"/>
        <v>596</v>
      </c>
      <c r="B600" s="49" t="s">
        <v>205</v>
      </c>
      <c r="C600" s="107" t="s">
        <v>11734</v>
      </c>
      <c r="D600" s="108" t="s">
        <v>10450</v>
      </c>
      <c r="E600" s="107" t="s">
        <v>211</v>
      </c>
      <c r="F600" s="107"/>
      <c r="G600" s="107" t="s">
        <v>212</v>
      </c>
      <c r="H600" s="141" t="s">
        <v>10455</v>
      </c>
      <c r="I600" s="35">
        <v>0.06</v>
      </c>
      <c r="J600" s="126">
        <f t="shared" si="18"/>
        <v>11825.199999999999</v>
      </c>
    </row>
    <row r="601" spans="1:10" ht="60">
      <c r="A601" s="39">
        <f t="shared" si="19"/>
        <v>597</v>
      </c>
      <c r="B601" s="49" t="s">
        <v>205</v>
      </c>
      <c r="C601" s="107" t="s">
        <v>11735</v>
      </c>
      <c r="D601" s="108" t="s">
        <v>10451</v>
      </c>
      <c r="E601" s="107" t="s">
        <v>211</v>
      </c>
      <c r="F601" s="107"/>
      <c r="G601" s="107" t="s">
        <v>212</v>
      </c>
      <c r="H601" s="141" t="s">
        <v>10455</v>
      </c>
      <c r="I601" s="35">
        <v>0.06</v>
      </c>
      <c r="J601" s="126">
        <f t="shared" si="18"/>
        <v>11825.199999999999</v>
      </c>
    </row>
    <row r="602" spans="1:10" ht="60">
      <c r="A602" s="39">
        <f t="shared" si="19"/>
        <v>598</v>
      </c>
      <c r="B602" s="49" t="s">
        <v>205</v>
      </c>
      <c r="C602" s="107" t="s">
        <v>11736</v>
      </c>
      <c r="D602" s="108" t="s">
        <v>10452</v>
      </c>
      <c r="E602" s="107" t="s">
        <v>211</v>
      </c>
      <c r="F602" s="107"/>
      <c r="G602" s="107" t="s">
        <v>212</v>
      </c>
      <c r="H602" s="141" t="s">
        <v>10455</v>
      </c>
      <c r="I602" s="35">
        <v>0.06</v>
      </c>
      <c r="J602" s="126">
        <f t="shared" si="18"/>
        <v>11825.199999999999</v>
      </c>
    </row>
    <row r="603" spans="1:10" ht="60">
      <c r="A603" s="39">
        <f t="shared" si="19"/>
        <v>599</v>
      </c>
      <c r="B603" s="49" t="s">
        <v>205</v>
      </c>
      <c r="C603" s="107" t="s">
        <v>11737</v>
      </c>
      <c r="D603" s="108" t="s">
        <v>10448</v>
      </c>
      <c r="E603" s="107" t="s">
        <v>211</v>
      </c>
      <c r="F603" s="107"/>
      <c r="G603" s="107" t="s">
        <v>212</v>
      </c>
      <c r="H603" s="141" t="s">
        <v>10455</v>
      </c>
      <c r="I603" s="35">
        <v>0.06</v>
      </c>
      <c r="J603" s="126">
        <f t="shared" si="18"/>
        <v>11825.199999999999</v>
      </c>
    </row>
    <row r="604" spans="1:10" ht="60">
      <c r="A604" s="39">
        <f t="shared" si="19"/>
        <v>600</v>
      </c>
      <c r="B604" s="49" t="s">
        <v>205</v>
      </c>
      <c r="C604" s="107" t="s">
        <v>11738</v>
      </c>
      <c r="D604" s="108" t="s">
        <v>10452</v>
      </c>
      <c r="E604" s="107" t="s">
        <v>211</v>
      </c>
      <c r="F604" s="107"/>
      <c r="G604" s="107" t="s">
        <v>212</v>
      </c>
      <c r="H604" s="141" t="s">
        <v>10456</v>
      </c>
      <c r="I604" s="35">
        <v>0.06</v>
      </c>
      <c r="J604" s="126">
        <f t="shared" si="18"/>
        <v>12878</v>
      </c>
    </row>
    <row r="605" spans="1:10" ht="60">
      <c r="A605" s="39">
        <f t="shared" si="19"/>
        <v>601</v>
      </c>
      <c r="B605" s="49" t="s">
        <v>205</v>
      </c>
      <c r="C605" s="107" t="s">
        <v>11739</v>
      </c>
      <c r="D605" s="108" t="s">
        <v>10451</v>
      </c>
      <c r="E605" s="107" t="s">
        <v>211</v>
      </c>
      <c r="F605" s="107"/>
      <c r="G605" s="107" t="s">
        <v>212</v>
      </c>
      <c r="H605" s="141" t="s">
        <v>10456</v>
      </c>
      <c r="I605" s="35">
        <v>0.06</v>
      </c>
      <c r="J605" s="126">
        <f t="shared" si="18"/>
        <v>12878</v>
      </c>
    </row>
    <row r="606" spans="1:10" ht="60">
      <c r="A606" s="39">
        <f t="shared" si="19"/>
        <v>602</v>
      </c>
      <c r="B606" s="49" t="s">
        <v>205</v>
      </c>
      <c r="C606" s="107" t="s">
        <v>11740</v>
      </c>
      <c r="D606" s="108" t="s">
        <v>10450</v>
      </c>
      <c r="E606" s="107" t="s">
        <v>211</v>
      </c>
      <c r="F606" s="107"/>
      <c r="G606" s="107" t="s">
        <v>212</v>
      </c>
      <c r="H606" s="141" t="s">
        <v>10456</v>
      </c>
      <c r="I606" s="35">
        <v>0.06</v>
      </c>
      <c r="J606" s="126">
        <f t="shared" si="18"/>
        <v>12878</v>
      </c>
    </row>
    <row r="607" spans="1:10" ht="60">
      <c r="A607" s="39">
        <f t="shared" si="19"/>
        <v>603</v>
      </c>
      <c r="B607" s="49" t="s">
        <v>205</v>
      </c>
      <c r="C607" s="107" t="s">
        <v>11741</v>
      </c>
      <c r="D607" s="108" t="s">
        <v>10448</v>
      </c>
      <c r="E607" s="107" t="s">
        <v>211</v>
      </c>
      <c r="F607" s="107"/>
      <c r="G607" s="107" t="s">
        <v>212</v>
      </c>
      <c r="H607" s="141" t="s">
        <v>10456</v>
      </c>
      <c r="I607" s="35">
        <v>0.06</v>
      </c>
      <c r="J607" s="126">
        <f t="shared" si="18"/>
        <v>12878</v>
      </c>
    </row>
    <row r="608" spans="1:10" ht="60">
      <c r="A608" s="39">
        <f t="shared" si="19"/>
        <v>604</v>
      </c>
      <c r="B608" s="49" t="s">
        <v>205</v>
      </c>
      <c r="C608" s="107" t="s">
        <v>11742</v>
      </c>
      <c r="D608" s="108" t="s">
        <v>10450</v>
      </c>
      <c r="E608" s="107" t="s">
        <v>211</v>
      </c>
      <c r="F608" s="107"/>
      <c r="G608" s="107" t="s">
        <v>212</v>
      </c>
      <c r="H608" s="141" t="s">
        <v>10457</v>
      </c>
      <c r="I608" s="35">
        <v>0.06</v>
      </c>
      <c r="J608" s="126">
        <f t="shared" si="18"/>
        <v>13930.8</v>
      </c>
    </row>
    <row r="609" spans="1:10" ht="60">
      <c r="A609" s="39">
        <f t="shared" si="19"/>
        <v>605</v>
      </c>
      <c r="B609" s="49" t="s">
        <v>205</v>
      </c>
      <c r="C609" s="107" t="s">
        <v>11743</v>
      </c>
      <c r="D609" s="108" t="s">
        <v>10451</v>
      </c>
      <c r="E609" s="107" t="s">
        <v>211</v>
      </c>
      <c r="F609" s="107"/>
      <c r="G609" s="107" t="s">
        <v>212</v>
      </c>
      <c r="H609" s="141" t="s">
        <v>10457</v>
      </c>
      <c r="I609" s="35">
        <v>0.06</v>
      </c>
      <c r="J609" s="126">
        <f t="shared" si="18"/>
        <v>13930.8</v>
      </c>
    </row>
    <row r="610" spans="1:10" ht="60">
      <c r="A610" s="39">
        <f t="shared" si="19"/>
        <v>606</v>
      </c>
      <c r="B610" s="49" t="s">
        <v>205</v>
      </c>
      <c r="C610" s="107" t="s">
        <v>11744</v>
      </c>
      <c r="D610" s="108" t="s">
        <v>10448</v>
      </c>
      <c r="E610" s="107" t="s">
        <v>211</v>
      </c>
      <c r="F610" s="107"/>
      <c r="G610" s="107" t="s">
        <v>212</v>
      </c>
      <c r="H610" s="141" t="s">
        <v>10457</v>
      </c>
      <c r="I610" s="35">
        <v>0.06</v>
      </c>
      <c r="J610" s="126">
        <f t="shared" si="18"/>
        <v>13930.8</v>
      </c>
    </row>
    <row r="611" spans="1:10" ht="60">
      <c r="A611" s="39">
        <f t="shared" si="19"/>
        <v>607</v>
      </c>
      <c r="B611" s="49" t="s">
        <v>205</v>
      </c>
      <c r="C611" s="107" t="s">
        <v>11745</v>
      </c>
      <c r="D611" s="108" t="s">
        <v>10452</v>
      </c>
      <c r="E611" s="107" t="s">
        <v>211</v>
      </c>
      <c r="F611" s="107"/>
      <c r="G611" s="107" t="s">
        <v>212</v>
      </c>
      <c r="H611" s="141" t="s">
        <v>10457</v>
      </c>
      <c r="I611" s="35">
        <v>0.06</v>
      </c>
      <c r="J611" s="126">
        <f t="shared" si="18"/>
        <v>13930.8</v>
      </c>
    </row>
    <row r="612" spans="1:10" ht="60">
      <c r="A612" s="39">
        <f t="shared" si="19"/>
        <v>608</v>
      </c>
      <c r="B612" s="49" t="s">
        <v>205</v>
      </c>
      <c r="C612" s="107" t="s">
        <v>11746</v>
      </c>
      <c r="D612" s="108" t="s">
        <v>10452</v>
      </c>
      <c r="E612" s="107" t="s">
        <v>211</v>
      </c>
      <c r="F612" s="107"/>
      <c r="G612" s="107" t="s">
        <v>212</v>
      </c>
      <c r="H612" s="141" t="s">
        <v>10439</v>
      </c>
      <c r="I612" s="35">
        <v>0.06</v>
      </c>
      <c r="J612" s="126">
        <f t="shared" si="18"/>
        <v>15510</v>
      </c>
    </row>
    <row r="613" spans="1:10" ht="60">
      <c r="A613" s="39">
        <f t="shared" si="19"/>
        <v>609</v>
      </c>
      <c r="B613" s="49" t="s">
        <v>205</v>
      </c>
      <c r="C613" s="107" t="s">
        <v>11747</v>
      </c>
      <c r="D613" s="108" t="s">
        <v>10451</v>
      </c>
      <c r="E613" s="107" t="s">
        <v>211</v>
      </c>
      <c r="F613" s="107"/>
      <c r="G613" s="107" t="s">
        <v>212</v>
      </c>
      <c r="H613" s="141" t="s">
        <v>10439</v>
      </c>
      <c r="I613" s="35">
        <v>0.06</v>
      </c>
      <c r="J613" s="126">
        <f t="shared" si="18"/>
        <v>15510</v>
      </c>
    </row>
    <row r="614" spans="1:10" ht="60">
      <c r="A614" s="39">
        <f t="shared" si="19"/>
        <v>610</v>
      </c>
      <c r="B614" s="49" t="s">
        <v>205</v>
      </c>
      <c r="C614" s="107" t="s">
        <v>11748</v>
      </c>
      <c r="D614" s="108" t="s">
        <v>10448</v>
      </c>
      <c r="E614" s="107" t="s">
        <v>211</v>
      </c>
      <c r="F614" s="107"/>
      <c r="G614" s="107" t="s">
        <v>212</v>
      </c>
      <c r="H614" s="141" t="s">
        <v>10439</v>
      </c>
      <c r="I614" s="35">
        <v>0.06</v>
      </c>
      <c r="J614" s="126">
        <f t="shared" si="18"/>
        <v>15510</v>
      </c>
    </row>
    <row r="615" spans="1:10" ht="60">
      <c r="A615" s="39">
        <f t="shared" si="19"/>
        <v>611</v>
      </c>
      <c r="B615" s="49" t="s">
        <v>205</v>
      </c>
      <c r="C615" s="107" t="s">
        <v>11749</v>
      </c>
      <c r="D615" s="108" t="s">
        <v>10450</v>
      </c>
      <c r="E615" s="107" t="s">
        <v>211</v>
      </c>
      <c r="F615" s="107"/>
      <c r="G615" s="107" t="s">
        <v>212</v>
      </c>
      <c r="H615" s="141" t="s">
        <v>10439</v>
      </c>
      <c r="I615" s="35">
        <v>0.06</v>
      </c>
      <c r="J615" s="126">
        <f t="shared" si="18"/>
        <v>15510</v>
      </c>
    </row>
    <row r="616" spans="1:10" ht="60">
      <c r="A616" s="39">
        <f t="shared" si="19"/>
        <v>612</v>
      </c>
      <c r="B616" s="49" t="s">
        <v>205</v>
      </c>
      <c r="C616" s="107" t="s">
        <v>11750</v>
      </c>
      <c r="D616" s="108" t="s">
        <v>10452</v>
      </c>
      <c r="E616" s="107" t="s">
        <v>211</v>
      </c>
      <c r="F616" s="107"/>
      <c r="G616" s="107" t="s">
        <v>212</v>
      </c>
      <c r="H616" s="141" t="s">
        <v>10458</v>
      </c>
      <c r="I616" s="35">
        <v>0.06</v>
      </c>
      <c r="J616" s="126">
        <f t="shared" si="18"/>
        <v>17615.599999999999</v>
      </c>
    </row>
    <row r="617" spans="1:10" ht="60">
      <c r="A617" s="39">
        <f t="shared" si="19"/>
        <v>613</v>
      </c>
      <c r="B617" s="49" t="s">
        <v>205</v>
      </c>
      <c r="C617" s="107" t="s">
        <v>11751</v>
      </c>
      <c r="D617" s="108" t="s">
        <v>10451</v>
      </c>
      <c r="E617" s="107" t="s">
        <v>211</v>
      </c>
      <c r="F617" s="107"/>
      <c r="G617" s="107" t="s">
        <v>212</v>
      </c>
      <c r="H617" s="141" t="s">
        <v>10458</v>
      </c>
      <c r="I617" s="35">
        <v>0.06</v>
      </c>
      <c r="J617" s="126">
        <f t="shared" si="18"/>
        <v>17615.599999999999</v>
      </c>
    </row>
    <row r="618" spans="1:10" ht="60">
      <c r="A618" s="39">
        <f t="shared" si="19"/>
        <v>614</v>
      </c>
      <c r="B618" s="49" t="s">
        <v>205</v>
      </c>
      <c r="C618" s="107" t="s">
        <v>11752</v>
      </c>
      <c r="D618" s="108" t="s">
        <v>10450</v>
      </c>
      <c r="E618" s="107" t="s">
        <v>211</v>
      </c>
      <c r="F618" s="107"/>
      <c r="G618" s="107" t="s">
        <v>212</v>
      </c>
      <c r="H618" s="141" t="s">
        <v>10458</v>
      </c>
      <c r="I618" s="35">
        <v>0.06</v>
      </c>
      <c r="J618" s="126">
        <f t="shared" si="18"/>
        <v>17615.599999999999</v>
      </c>
    </row>
    <row r="619" spans="1:10" ht="60">
      <c r="A619" s="39">
        <f t="shared" si="19"/>
        <v>615</v>
      </c>
      <c r="B619" s="49" t="s">
        <v>205</v>
      </c>
      <c r="C619" s="107" t="s">
        <v>11753</v>
      </c>
      <c r="D619" s="108" t="s">
        <v>10448</v>
      </c>
      <c r="E619" s="107" t="s">
        <v>211</v>
      </c>
      <c r="F619" s="107"/>
      <c r="G619" s="107" t="s">
        <v>212</v>
      </c>
      <c r="H619" s="141" t="s">
        <v>10458</v>
      </c>
      <c r="I619" s="35">
        <v>0.06</v>
      </c>
      <c r="J619" s="126">
        <f t="shared" si="18"/>
        <v>17615.599999999999</v>
      </c>
    </row>
    <row r="620" spans="1:10" ht="60">
      <c r="A620" s="39">
        <f t="shared" si="19"/>
        <v>616</v>
      </c>
      <c r="B620" s="49" t="s">
        <v>205</v>
      </c>
      <c r="C620" s="107" t="s">
        <v>11754</v>
      </c>
      <c r="D620" s="108" t="s">
        <v>10451</v>
      </c>
      <c r="E620" s="107" t="s">
        <v>211</v>
      </c>
      <c r="F620" s="107"/>
      <c r="G620" s="107" t="s">
        <v>212</v>
      </c>
      <c r="H620" s="141" t="s">
        <v>10445</v>
      </c>
      <c r="I620" s="35">
        <v>0.06</v>
      </c>
      <c r="J620" s="126">
        <f t="shared" si="18"/>
        <v>19721.199999999997</v>
      </c>
    </row>
    <row r="621" spans="1:10" ht="60">
      <c r="A621" s="39">
        <f t="shared" si="19"/>
        <v>617</v>
      </c>
      <c r="B621" s="49" t="s">
        <v>205</v>
      </c>
      <c r="C621" s="107" t="s">
        <v>11755</v>
      </c>
      <c r="D621" s="108" t="s">
        <v>10450</v>
      </c>
      <c r="E621" s="107" t="s">
        <v>211</v>
      </c>
      <c r="F621" s="107"/>
      <c r="G621" s="107" t="s">
        <v>212</v>
      </c>
      <c r="H621" s="141" t="s">
        <v>10445</v>
      </c>
      <c r="I621" s="35">
        <v>0.06</v>
      </c>
      <c r="J621" s="126">
        <f t="shared" si="18"/>
        <v>19721.199999999997</v>
      </c>
    </row>
    <row r="622" spans="1:10" ht="60">
      <c r="A622" s="39">
        <f t="shared" si="19"/>
        <v>618</v>
      </c>
      <c r="B622" s="49" t="s">
        <v>205</v>
      </c>
      <c r="C622" s="107" t="s">
        <v>11756</v>
      </c>
      <c r="D622" s="108" t="s">
        <v>10452</v>
      </c>
      <c r="E622" s="107" t="s">
        <v>211</v>
      </c>
      <c r="F622" s="107"/>
      <c r="G622" s="107" t="s">
        <v>212</v>
      </c>
      <c r="H622" s="141" t="s">
        <v>10445</v>
      </c>
      <c r="I622" s="35">
        <v>0.06</v>
      </c>
      <c r="J622" s="126">
        <f t="shared" si="18"/>
        <v>19721.199999999997</v>
      </c>
    </row>
    <row r="623" spans="1:10" ht="60">
      <c r="A623" s="39">
        <f t="shared" si="19"/>
        <v>619</v>
      </c>
      <c r="B623" s="49" t="s">
        <v>205</v>
      </c>
      <c r="C623" s="107" t="s">
        <v>11757</v>
      </c>
      <c r="D623" s="108" t="s">
        <v>10448</v>
      </c>
      <c r="E623" s="107" t="s">
        <v>211</v>
      </c>
      <c r="F623" s="107"/>
      <c r="G623" s="107" t="s">
        <v>212</v>
      </c>
      <c r="H623" s="141" t="s">
        <v>10445</v>
      </c>
      <c r="I623" s="35">
        <v>0.06</v>
      </c>
      <c r="J623" s="126">
        <f t="shared" si="18"/>
        <v>19721.199999999997</v>
      </c>
    </row>
    <row r="624" spans="1:10" ht="60">
      <c r="A624" s="39">
        <f t="shared" si="19"/>
        <v>620</v>
      </c>
      <c r="B624" s="49" t="s">
        <v>205</v>
      </c>
      <c r="C624" s="107" t="s">
        <v>11758</v>
      </c>
      <c r="D624" s="108" t="s">
        <v>10448</v>
      </c>
      <c r="E624" s="107" t="s">
        <v>211</v>
      </c>
      <c r="F624" s="107"/>
      <c r="G624" s="107" t="s">
        <v>212</v>
      </c>
      <c r="H624" s="141" t="s">
        <v>10446</v>
      </c>
      <c r="I624" s="35">
        <v>0.06</v>
      </c>
      <c r="J624" s="126">
        <f t="shared" si="18"/>
        <v>21826.799999999999</v>
      </c>
    </row>
    <row r="625" spans="1:10" ht="60">
      <c r="A625" s="39">
        <f t="shared" si="19"/>
        <v>621</v>
      </c>
      <c r="B625" s="49" t="s">
        <v>205</v>
      </c>
      <c r="C625" s="107" t="s">
        <v>11759</v>
      </c>
      <c r="D625" s="108" t="s">
        <v>10452</v>
      </c>
      <c r="E625" s="107" t="s">
        <v>211</v>
      </c>
      <c r="F625" s="107"/>
      <c r="G625" s="107" t="s">
        <v>212</v>
      </c>
      <c r="H625" s="141" t="s">
        <v>10446</v>
      </c>
      <c r="I625" s="35">
        <v>0.06</v>
      </c>
      <c r="J625" s="126">
        <f t="shared" si="18"/>
        <v>21826.799999999999</v>
      </c>
    </row>
    <row r="626" spans="1:10" ht="60">
      <c r="A626" s="39">
        <f t="shared" si="19"/>
        <v>622</v>
      </c>
      <c r="B626" s="49" t="s">
        <v>205</v>
      </c>
      <c r="C626" s="107" t="s">
        <v>11760</v>
      </c>
      <c r="D626" s="108" t="s">
        <v>10451</v>
      </c>
      <c r="E626" s="107" t="s">
        <v>211</v>
      </c>
      <c r="F626" s="107"/>
      <c r="G626" s="107" t="s">
        <v>212</v>
      </c>
      <c r="H626" s="141" t="s">
        <v>10446</v>
      </c>
      <c r="I626" s="35">
        <v>0.06</v>
      </c>
      <c r="J626" s="126">
        <f t="shared" si="18"/>
        <v>21826.799999999999</v>
      </c>
    </row>
    <row r="627" spans="1:10" ht="60">
      <c r="A627" s="39">
        <f t="shared" si="19"/>
        <v>623</v>
      </c>
      <c r="B627" s="49" t="s">
        <v>205</v>
      </c>
      <c r="C627" s="107" t="s">
        <v>11761</v>
      </c>
      <c r="D627" s="108" t="s">
        <v>10450</v>
      </c>
      <c r="E627" s="107" t="s">
        <v>211</v>
      </c>
      <c r="F627" s="107"/>
      <c r="G627" s="107" t="s">
        <v>212</v>
      </c>
      <c r="H627" s="141" t="s">
        <v>10446</v>
      </c>
      <c r="I627" s="35">
        <v>0.06</v>
      </c>
      <c r="J627" s="126">
        <f t="shared" si="18"/>
        <v>21826.799999999999</v>
      </c>
    </row>
    <row r="628" spans="1:10" ht="75">
      <c r="A628" s="39">
        <f t="shared" si="19"/>
        <v>624</v>
      </c>
      <c r="B628" s="49" t="s">
        <v>205</v>
      </c>
      <c r="C628" s="107" t="s">
        <v>11762</v>
      </c>
      <c r="D628" s="108" t="s">
        <v>10459</v>
      </c>
      <c r="E628" s="107" t="s">
        <v>211</v>
      </c>
      <c r="F628" s="107"/>
      <c r="G628" s="107" t="s">
        <v>212</v>
      </c>
      <c r="H628" s="141" t="s">
        <v>10460</v>
      </c>
      <c r="I628" s="35">
        <v>0.06</v>
      </c>
      <c r="J628" s="126">
        <f t="shared" si="18"/>
        <v>12126</v>
      </c>
    </row>
    <row r="629" spans="1:10" ht="75">
      <c r="A629" s="39">
        <f t="shared" si="19"/>
        <v>625</v>
      </c>
      <c r="B629" s="49" t="s">
        <v>205</v>
      </c>
      <c r="C629" s="107" t="s">
        <v>11763</v>
      </c>
      <c r="D629" s="108" t="s">
        <v>10461</v>
      </c>
      <c r="E629" s="107" t="s">
        <v>211</v>
      </c>
      <c r="F629" s="107"/>
      <c r="G629" s="107" t="s">
        <v>212</v>
      </c>
      <c r="H629" s="141" t="s">
        <v>10460</v>
      </c>
      <c r="I629" s="35">
        <v>0.06</v>
      </c>
      <c r="J629" s="126">
        <f t="shared" si="18"/>
        <v>12126</v>
      </c>
    </row>
    <row r="630" spans="1:10" ht="75">
      <c r="A630" s="39">
        <f t="shared" si="19"/>
        <v>626</v>
      </c>
      <c r="B630" s="49" t="s">
        <v>205</v>
      </c>
      <c r="C630" s="107" t="s">
        <v>11764</v>
      </c>
      <c r="D630" s="108" t="s">
        <v>10462</v>
      </c>
      <c r="E630" s="107" t="s">
        <v>211</v>
      </c>
      <c r="F630" s="107"/>
      <c r="G630" s="107" t="s">
        <v>212</v>
      </c>
      <c r="H630" s="141" t="s">
        <v>10460</v>
      </c>
      <c r="I630" s="35">
        <v>0.06</v>
      </c>
      <c r="J630" s="126">
        <f t="shared" si="18"/>
        <v>12126</v>
      </c>
    </row>
    <row r="631" spans="1:10" ht="75">
      <c r="A631" s="39">
        <f t="shared" si="19"/>
        <v>627</v>
      </c>
      <c r="B631" s="49" t="s">
        <v>205</v>
      </c>
      <c r="C631" s="107" t="s">
        <v>11765</v>
      </c>
      <c r="D631" s="108" t="s">
        <v>10463</v>
      </c>
      <c r="E631" s="107" t="s">
        <v>211</v>
      </c>
      <c r="F631" s="107"/>
      <c r="G631" s="107" t="s">
        <v>212</v>
      </c>
      <c r="H631" s="141" t="s">
        <v>10460</v>
      </c>
      <c r="I631" s="35">
        <v>0.06</v>
      </c>
      <c r="J631" s="126">
        <f t="shared" si="18"/>
        <v>12126</v>
      </c>
    </row>
    <row r="632" spans="1:10" ht="75">
      <c r="A632" s="39">
        <f t="shared" si="19"/>
        <v>628</v>
      </c>
      <c r="B632" s="49" t="s">
        <v>205</v>
      </c>
      <c r="C632" s="107" t="s">
        <v>11766</v>
      </c>
      <c r="D632" s="108" t="s">
        <v>10461</v>
      </c>
      <c r="E632" s="107" t="s">
        <v>211</v>
      </c>
      <c r="F632" s="107"/>
      <c r="G632" s="107" t="s">
        <v>212</v>
      </c>
      <c r="H632" s="141" t="s">
        <v>10464</v>
      </c>
      <c r="I632" s="35">
        <v>0.06</v>
      </c>
      <c r="J632" s="126">
        <f t="shared" si="18"/>
        <v>12652.4</v>
      </c>
    </row>
    <row r="633" spans="1:10" ht="75">
      <c r="A633" s="39">
        <f t="shared" si="19"/>
        <v>629</v>
      </c>
      <c r="B633" s="49" t="s">
        <v>205</v>
      </c>
      <c r="C633" s="107" t="s">
        <v>11767</v>
      </c>
      <c r="D633" s="108" t="s">
        <v>10463</v>
      </c>
      <c r="E633" s="107" t="s">
        <v>211</v>
      </c>
      <c r="F633" s="107"/>
      <c r="G633" s="107" t="s">
        <v>212</v>
      </c>
      <c r="H633" s="141" t="s">
        <v>10464</v>
      </c>
      <c r="I633" s="35">
        <v>0.06</v>
      </c>
      <c r="J633" s="126">
        <f t="shared" si="18"/>
        <v>12652.4</v>
      </c>
    </row>
    <row r="634" spans="1:10" ht="75">
      <c r="A634" s="39">
        <f t="shared" si="19"/>
        <v>630</v>
      </c>
      <c r="B634" s="49" t="s">
        <v>205</v>
      </c>
      <c r="C634" s="107" t="s">
        <v>11768</v>
      </c>
      <c r="D634" s="108" t="s">
        <v>10459</v>
      </c>
      <c r="E634" s="107" t="s">
        <v>211</v>
      </c>
      <c r="F634" s="107"/>
      <c r="G634" s="107" t="s">
        <v>212</v>
      </c>
      <c r="H634" s="141" t="s">
        <v>10464</v>
      </c>
      <c r="I634" s="35">
        <v>0.06</v>
      </c>
      <c r="J634" s="126">
        <f t="shared" si="18"/>
        <v>12652.4</v>
      </c>
    </row>
    <row r="635" spans="1:10" ht="75">
      <c r="A635" s="39">
        <f t="shared" si="19"/>
        <v>631</v>
      </c>
      <c r="B635" s="49" t="s">
        <v>205</v>
      </c>
      <c r="C635" s="107" t="s">
        <v>11769</v>
      </c>
      <c r="D635" s="108" t="s">
        <v>10462</v>
      </c>
      <c r="E635" s="107" t="s">
        <v>211</v>
      </c>
      <c r="F635" s="107"/>
      <c r="G635" s="107" t="s">
        <v>212</v>
      </c>
      <c r="H635" s="141" t="s">
        <v>10464</v>
      </c>
      <c r="I635" s="35">
        <v>0.06</v>
      </c>
      <c r="J635" s="126">
        <f t="shared" si="18"/>
        <v>12652.4</v>
      </c>
    </row>
    <row r="636" spans="1:10" ht="75">
      <c r="A636" s="39">
        <f t="shared" si="19"/>
        <v>632</v>
      </c>
      <c r="B636" s="49" t="s">
        <v>205</v>
      </c>
      <c r="C636" s="107" t="s">
        <v>11770</v>
      </c>
      <c r="D636" s="108" t="s">
        <v>10461</v>
      </c>
      <c r="E636" s="107" t="s">
        <v>211</v>
      </c>
      <c r="F636" s="107"/>
      <c r="G636" s="107" t="s">
        <v>212</v>
      </c>
      <c r="H636" s="141" t="s">
        <v>10465</v>
      </c>
      <c r="I636" s="35">
        <v>0.06</v>
      </c>
      <c r="J636" s="126">
        <f t="shared" si="18"/>
        <v>13178.8</v>
      </c>
    </row>
    <row r="637" spans="1:10" ht="75">
      <c r="A637" s="39">
        <f t="shared" si="19"/>
        <v>633</v>
      </c>
      <c r="B637" s="49" t="s">
        <v>205</v>
      </c>
      <c r="C637" s="107" t="s">
        <v>11771</v>
      </c>
      <c r="D637" s="108" t="s">
        <v>10459</v>
      </c>
      <c r="E637" s="107" t="s">
        <v>211</v>
      </c>
      <c r="F637" s="107"/>
      <c r="G637" s="107" t="s">
        <v>212</v>
      </c>
      <c r="H637" s="141" t="s">
        <v>10465</v>
      </c>
      <c r="I637" s="35">
        <v>0.06</v>
      </c>
      <c r="J637" s="126">
        <f t="shared" si="18"/>
        <v>13178.8</v>
      </c>
    </row>
    <row r="638" spans="1:10" ht="75">
      <c r="A638" s="39">
        <f t="shared" si="19"/>
        <v>634</v>
      </c>
      <c r="B638" s="49" t="s">
        <v>205</v>
      </c>
      <c r="C638" s="107" t="s">
        <v>11772</v>
      </c>
      <c r="D638" s="108" t="s">
        <v>10463</v>
      </c>
      <c r="E638" s="107" t="s">
        <v>211</v>
      </c>
      <c r="F638" s="107"/>
      <c r="G638" s="107" t="s">
        <v>212</v>
      </c>
      <c r="H638" s="141" t="s">
        <v>10465</v>
      </c>
      <c r="I638" s="35">
        <v>0.06</v>
      </c>
      <c r="J638" s="126">
        <f t="shared" si="18"/>
        <v>13178.8</v>
      </c>
    </row>
    <row r="639" spans="1:10" ht="75">
      <c r="A639" s="39">
        <f t="shared" si="19"/>
        <v>635</v>
      </c>
      <c r="B639" s="49" t="s">
        <v>205</v>
      </c>
      <c r="C639" s="107" t="s">
        <v>11773</v>
      </c>
      <c r="D639" s="108" t="s">
        <v>10462</v>
      </c>
      <c r="E639" s="107" t="s">
        <v>211</v>
      </c>
      <c r="F639" s="107"/>
      <c r="G639" s="107" t="s">
        <v>212</v>
      </c>
      <c r="H639" s="141" t="s">
        <v>10465</v>
      </c>
      <c r="I639" s="35">
        <v>0.06</v>
      </c>
      <c r="J639" s="126">
        <f t="shared" si="18"/>
        <v>13178.8</v>
      </c>
    </row>
    <row r="640" spans="1:10" ht="75">
      <c r="A640" s="39">
        <f t="shared" si="19"/>
        <v>636</v>
      </c>
      <c r="B640" s="49" t="s">
        <v>205</v>
      </c>
      <c r="C640" s="107" t="s">
        <v>11774</v>
      </c>
      <c r="D640" s="108" t="s">
        <v>10463</v>
      </c>
      <c r="E640" s="107" t="s">
        <v>211</v>
      </c>
      <c r="F640" s="107"/>
      <c r="G640" s="107" t="s">
        <v>212</v>
      </c>
      <c r="H640" s="141" t="s">
        <v>10466</v>
      </c>
      <c r="I640" s="35">
        <v>0.06</v>
      </c>
      <c r="J640" s="126">
        <f t="shared" si="18"/>
        <v>13705.199999999999</v>
      </c>
    </row>
    <row r="641" spans="1:10" ht="75">
      <c r="A641" s="39">
        <f t="shared" si="19"/>
        <v>637</v>
      </c>
      <c r="B641" s="49" t="s">
        <v>205</v>
      </c>
      <c r="C641" s="107" t="s">
        <v>11775</v>
      </c>
      <c r="D641" s="108" t="s">
        <v>10459</v>
      </c>
      <c r="E641" s="107" t="s">
        <v>211</v>
      </c>
      <c r="F641" s="107"/>
      <c r="G641" s="107" t="s">
        <v>212</v>
      </c>
      <c r="H641" s="141" t="s">
        <v>10466</v>
      </c>
      <c r="I641" s="35">
        <v>0.06</v>
      </c>
      <c r="J641" s="126">
        <f t="shared" ref="J641:J704" si="20">H641*(1-I641)</f>
        <v>13705.199999999999</v>
      </c>
    </row>
    <row r="642" spans="1:10" ht="75">
      <c r="A642" s="39">
        <f t="shared" si="19"/>
        <v>638</v>
      </c>
      <c r="B642" s="49" t="s">
        <v>205</v>
      </c>
      <c r="C642" s="107" t="s">
        <v>11776</v>
      </c>
      <c r="D642" s="108" t="s">
        <v>10461</v>
      </c>
      <c r="E642" s="107" t="s">
        <v>211</v>
      </c>
      <c r="F642" s="107"/>
      <c r="G642" s="107" t="s">
        <v>212</v>
      </c>
      <c r="H642" s="141" t="s">
        <v>10466</v>
      </c>
      <c r="I642" s="35">
        <v>0.06</v>
      </c>
      <c r="J642" s="126">
        <f t="shared" si="20"/>
        <v>13705.199999999999</v>
      </c>
    </row>
    <row r="643" spans="1:10" ht="75">
      <c r="A643" s="39">
        <f t="shared" si="19"/>
        <v>639</v>
      </c>
      <c r="B643" s="49" t="s">
        <v>205</v>
      </c>
      <c r="C643" s="107" t="s">
        <v>11777</v>
      </c>
      <c r="D643" s="108" t="s">
        <v>10462</v>
      </c>
      <c r="E643" s="107" t="s">
        <v>211</v>
      </c>
      <c r="F643" s="107"/>
      <c r="G643" s="107" t="s">
        <v>212</v>
      </c>
      <c r="H643" s="141" t="s">
        <v>10466</v>
      </c>
      <c r="I643" s="35">
        <v>0.06</v>
      </c>
      <c r="J643" s="126">
        <f t="shared" si="20"/>
        <v>13705.199999999999</v>
      </c>
    </row>
    <row r="644" spans="1:10" ht="75">
      <c r="A644" s="39">
        <f t="shared" si="19"/>
        <v>640</v>
      </c>
      <c r="B644" s="49" t="s">
        <v>205</v>
      </c>
      <c r="C644" s="107" t="s">
        <v>11778</v>
      </c>
      <c r="D644" s="108" t="s">
        <v>10461</v>
      </c>
      <c r="E644" s="107" t="s">
        <v>211</v>
      </c>
      <c r="F644" s="107"/>
      <c r="G644" s="107" t="s">
        <v>212</v>
      </c>
      <c r="H644" s="141" t="s">
        <v>10467</v>
      </c>
      <c r="I644" s="35">
        <v>0.06</v>
      </c>
      <c r="J644" s="126">
        <f t="shared" si="20"/>
        <v>14758</v>
      </c>
    </row>
    <row r="645" spans="1:10" ht="75">
      <c r="A645" s="39">
        <f t="shared" si="19"/>
        <v>641</v>
      </c>
      <c r="B645" s="49" t="s">
        <v>205</v>
      </c>
      <c r="C645" s="107" t="s">
        <v>11779</v>
      </c>
      <c r="D645" s="108" t="s">
        <v>10459</v>
      </c>
      <c r="E645" s="107" t="s">
        <v>211</v>
      </c>
      <c r="F645" s="107"/>
      <c r="G645" s="107" t="s">
        <v>212</v>
      </c>
      <c r="H645" s="141" t="s">
        <v>10467</v>
      </c>
      <c r="I645" s="35">
        <v>0.06</v>
      </c>
      <c r="J645" s="126">
        <f t="shared" si="20"/>
        <v>14758</v>
      </c>
    </row>
    <row r="646" spans="1:10" ht="75">
      <c r="A646" s="39">
        <f t="shared" si="19"/>
        <v>642</v>
      </c>
      <c r="B646" s="49" t="s">
        <v>205</v>
      </c>
      <c r="C646" s="107" t="s">
        <v>11780</v>
      </c>
      <c r="D646" s="108" t="s">
        <v>10463</v>
      </c>
      <c r="E646" s="107" t="s">
        <v>211</v>
      </c>
      <c r="F646" s="107"/>
      <c r="G646" s="107" t="s">
        <v>212</v>
      </c>
      <c r="H646" s="141" t="s">
        <v>10467</v>
      </c>
      <c r="I646" s="35">
        <v>0.06</v>
      </c>
      <c r="J646" s="126">
        <f t="shared" si="20"/>
        <v>14758</v>
      </c>
    </row>
    <row r="647" spans="1:10" ht="75">
      <c r="A647" s="39">
        <f t="shared" ref="A647:A710" si="21">A646+1</f>
        <v>643</v>
      </c>
      <c r="B647" s="49" t="s">
        <v>205</v>
      </c>
      <c r="C647" s="107" t="s">
        <v>11781</v>
      </c>
      <c r="D647" s="108" t="s">
        <v>10462</v>
      </c>
      <c r="E647" s="107" t="s">
        <v>211</v>
      </c>
      <c r="F647" s="107"/>
      <c r="G647" s="107" t="s">
        <v>212</v>
      </c>
      <c r="H647" s="141" t="s">
        <v>10467</v>
      </c>
      <c r="I647" s="35">
        <v>0.06</v>
      </c>
      <c r="J647" s="126">
        <f t="shared" si="20"/>
        <v>14758</v>
      </c>
    </row>
    <row r="648" spans="1:10" ht="75">
      <c r="A648" s="39">
        <f t="shared" si="21"/>
        <v>644</v>
      </c>
      <c r="B648" s="49" t="s">
        <v>205</v>
      </c>
      <c r="C648" s="107" t="s">
        <v>11782</v>
      </c>
      <c r="D648" s="108" t="s">
        <v>10462</v>
      </c>
      <c r="E648" s="107" t="s">
        <v>211</v>
      </c>
      <c r="F648" s="107"/>
      <c r="G648" s="107" t="s">
        <v>212</v>
      </c>
      <c r="H648" s="141" t="s">
        <v>10468</v>
      </c>
      <c r="I648" s="35">
        <v>0.06</v>
      </c>
      <c r="J648" s="126">
        <f t="shared" si="20"/>
        <v>15810.8</v>
      </c>
    </row>
    <row r="649" spans="1:10" ht="75">
      <c r="A649" s="39">
        <f t="shared" si="21"/>
        <v>645</v>
      </c>
      <c r="B649" s="49" t="s">
        <v>205</v>
      </c>
      <c r="C649" s="107" t="s">
        <v>11783</v>
      </c>
      <c r="D649" s="108" t="s">
        <v>10459</v>
      </c>
      <c r="E649" s="107" t="s">
        <v>211</v>
      </c>
      <c r="F649" s="107"/>
      <c r="G649" s="107" t="s">
        <v>212</v>
      </c>
      <c r="H649" s="141" t="s">
        <v>10468</v>
      </c>
      <c r="I649" s="35">
        <v>0.06</v>
      </c>
      <c r="J649" s="126">
        <f t="shared" si="20"/>
        <v>15810.8</v>
      </c>
    </row>
    <row r="650" spans="1:10" ht="75">
      <c r="A650" s="39">
        <f t="shared" si="21"/>
        <v>646</v>
      </c>
      <c r="B650" s="49" t="s">
        <v>205</v>
      </c>
      <c r="C650" s="107" t="s">
        <v>11784</v>
      </c>
      <c r="D650" s="108" t="s">
        <v>10461</v>
      </c>
      <c r="E650" s="107" t="s">
        <v>211</v>
      </c>
      <c r="F650" s="107"/>
      <c r="G650" s="107" t="s">
        <v>212</v>
      </c>
      <c r="H650" s="141" t="s">
        <v>10468</v>
      </c>
      <c r="I650" s="35">
        <v>0.06</v>
      </c>
      <c r="J650" s="126">
        <f t="shared" si="20"/>
        <v>15810.8</v>
      </c>
    </row>
    <row r="651" spans="1:10" ht="75">
      <c r="A651" s="39">
        <f t="shared" si="21"/>
        <v>647</v>
      </c>
      <c r="B651" s="49" t="s">
        <v>205</v>
      </c>
      <c r="C651" s="107" t="s">
        <v>11785</v>
      </c>
      <c r="D651" s="108" t="s">
        <v>10463</v>
      </c>
      <c r="E651" s="107" t="s">
        <v>211</v>
      </c>
      <c r="F651" s="107"/>
      <c r="G651" s="107" t="s">
        <v>212</v>
      </c>
      <c r="H651" s="141" t="s">
        <v>10468</v>
      </c>
      <c r="I651" s="35">
        <v>0.06</v>
      </c>
      <c r="J651" s="126">
        <f t="shared" si="20"/>
        <v>15810.8</v>
      </c>
    </row>
    <row r="652" spans="1:10" ht="75">
      <c r="A652" s="39">
        <f t="shared" si="21"/>
        <v>648</v>
      </c>
      <c r="B652" s="49" t="s">
        <v>205</v>
      </c>
      <c r="C652" s="107" t="s">
        <v>11786</v>
      </c>
      <c r="D652" s="108" t="s">
        <v>10463</v>
      </c>
      <c r="E652" s="107" t="s">
        <v>211</v>
      </c>
      <c r="F652" s="107"/>
      <c r="G652" s="107" t="s">
        <v>212</v>
      </c>
      <c r="H652" s="141" t="s">
        <v>10469</v>
      </c>
      <c r="I652" s="35">
        <v>0.06</v>
      </c>
      <c r="J652" s="126">
        <f t="shared" si="20"/>
        <v>17390</v>
      </c>
    </row>
    <row r="653" spans="1:10" ht="75">
      <c r="A653" s="39">
        <f t="shared" si="21"/>
        <v>649</v>
      </c>
      <c r="B653" s="49" t="s">
        <v>205</v>
      </c>
      <c r="C653" s="107" t="s">
        <v>11787</v>
      </c>
      <c r="D653" s="108" t="s">
        <v>10462</v>
      </c>
      <c r="E653" s="107" t="s">
        <v>211</v>
      </c>
      <c r="F653" s="107"/>
      <c r="G653" s="107" t="s">
        <v>212</v>
      </c>
      <c r="H653" s="141" t="s">
        <v>10469</v>
      </c>
      <c r="I653" s="35">
        <v>0.06</v>
      </c>
      <c r="J653" s="126">
        <f t="shared" si="20"/>
        <v>17390</v>
      </c>
    </row>
    <row r="654" spans="1:10" ht="75">
      <c r="A654" s="39">
        <f t="shared" si="21"/>
        <v>650</v>
      </c>
      <c r="B654" s="49" t="s">
        <v>205</v>
      </c>
      <c r="C654" s="107" t="s">
        <v>11788</v>
      </c>
      <c r="D654" s="108" t="s">
        <v>10459</v>
      </c>
      <c r="E654" s="107" t="s">
        <v>211</v>
      </c>
      <c r="F654" s="107"/>
      <c r="G654" s="107" t="s">
        <v>212</v>
      </c>
      <c r="H654" s="141" t="s">
        <v>10469</v>
      </c>
      <c r="I654" s="35">
        <v>0.06</v>
      </c>
      <c r="J654" s="126">
        <f t="shared" si="20"/>
        <v>17390</v>
      </c>
    </row>
    <row r="655" spans="1:10" ht="75">
      <c r="A655" s="39">
        <f t="shared" si="21"/>
        <v>651</v>
      </c>
      <c r="B655" s="49" t="s">
        <v>205</v>
      </c>
      <c r="C655" s="107" t="s">
        <v>11789</v>
      </c>
      <c r="D655" s="108" t="s">
        <v>10461</v>
      </c>
      <c r="E655" s="107" t="s">
        <v>211</v>
      </c>
      <c r="F655" s="107"/>
      <c r="G655" s="107" t="s">
        <v>212</v>
      </c>
      <c r="H655" s="141" t="s">
        <v>10469</v>
      </c>
      <c r="I655" s="35">
        <v>0.06</v>
      </c>
      <c r="J655" s="126">
        <f t="shared" si="20"/>
        <v>17390</v>
      </c>
    </row>
    <row r="656" spans="1:10" ht="75">
      <c r="A656" s="39">
        <f t="shared" si="21"/>
        <v>652</v>
      </c>
      <c r="B656" s="49" t="s">
        <v>205</v>
      </c>
      <c r="C656" s="107" t="s">
        <v>11790</v>
      </c>
      <c r="D656" s="108" t="s">
        <v>10463</v>
      </c>
      <c r="E656" s="107" t="s">
        <v>211</v>
      </c>
      <c r="F656" s="107"/>
      <c r="G656" s="107" t="s">
        <v>212</v>
      </c>
      <c r="H656" s="141" t="s">
        <v>10470</v>
      </c>
      <c r="I656" s="35">
        <v>0.06</v>
      </c>
      <c r="J656" s="126">
        <f t="shared" si="20"/>
        <v>19495.599999999999</v>
      </c>
    </row>
    <row r="657" spans="1:10" ht="75">
      <c r="A657" s="39">
        <f t="shared" si="21"/>
        <v>653</v>
      </c>
      <c r="B657" s="49" t="s">
        <v>205</v>
      </c>
      <c r="C657" s="107" t="s">
        <v>11791</v>
      </c>
      <c r="D657" s="108" t="s">
        <v>10461</v>
      </c>
      <c r="E657" s="107" t="s">
        <v>211</v>
      </c>
      <c r="F657" s="107"/>
      <c r="G657" s="107" t="s">
        <v>212</v>
      </c>
      <c r="H657" s="141" t="s">
        <v>10470</v>
      </c>
      <c r="I657" s="35">
        <v>0.06</v>
      </c>
      <c r="J657" s="126">
        <f t="shared" si="20"/>
        <v>19495.599999999999</v>
      </c>
    </row>
    <row r="658" spans="1:10" ht="75">
      <c r="A658" s="39">
        <f t="shared" si="21"/>
        <v>654</v>
      </c>
      <c r="B658" s="49" t="s">
        <v>205</v>
      </c>
      <c r="C658" s="107" t="s">
        <v>11792</v>
      </c>
      <c r="D658" s="108" t="s">
        <v>10459</v>
      </c>
      <c r="E658" s="107" t="s">
        <v>211</v>
      </c>
      <c r="F658" s="107"/>
      <c r="G658" s="107" t="s">
        <v>212</v>
      </c>
      <c r="H658" s="141" t="s">
        <v>10470</v>
      </c>
      <c r="I658" s="35">
        <v>0.06</v>
      </c>
      <c r="J658" s="126">
        <f t="shared" si="20"/>
        <v>19495.599999999999</v>
      </c>
    </row>
    <row r="659" spans="1:10" ht="75">
      <c r="A659" s="39">
        <f t="shared" si="21"/>
        <v>655</v>
      </c>
      <c r="B659" s="49" t="s">
        <v>205</v>
      </c>
      <c r="C659" s="107" t="s">
        <v>11793</v>
      </c>
      <c r="D659" s="108" t="s">
        <v>10462</v>
      </c>
      <c r="E659" s="107" t="s">
        <v>211</v>
      </c>
      <c r="F659" s="107"/>
      <c r="G659" s="107" t="s">
        <v>212</v>
      </c>
      <c r="H659" s="141" t="s">
        <v>10470</v>
      </c>
      <c r="I659" s="35">
        <v>0.06</v>
      </c>
      <c r="J659" s="126">
        <f t="shared" si="20"/>
        <v>19495.599999999999</v>
      </c>
    </row>
    <row r="660" spans="1:10" ht="75">
      <c r="A660" s="39">
        <f t="shared" si="21"/>
        <v>656</v>
      </c>
      <c r="B660" s="49" t="s">
        <v>205</v>
      </c>
      <c r="C660" s="107" t="s">
        <v>11794</v>
      </c>
      <c r="D660" s="108" t="s">
        <v>10462</v>
      </c>
      <c r="E660" s="107" t="s">
        <v>211</v>
      </c>
      <c r="F660" s="107"/>
      <c r="G660" s="107" t="s">
        <v>212</v>
      </c>
      <c r="H660" s="141" t="s">
        <v>10471</v>
      </c>
      <c r="I660" s="35">
        <v>0.06</v>
      </c>
      <c r="J660" s="126">
        <f t="shared" si="20"/>
        <v>21601.199999999997</v>
      </c>
    </row>
    <row r="661" spans="1:10" ht="75">
      <c r="A661" s="39">
        <f t="shared" si="21"/>
        <v>657</v>
      </c>
      <c r="B661" s="49" t="s">
        <v>205</v>
      </c>
      <c r="C661" s="107" t="s">
        <v>11795</v>
      </c>
      <c r="D661" s="108" t="s">
        <v>10461</v>
      </c>
      <c r="E661" s="107" t="s">
        <v>211</v>
      </c>
      <c r="F661" s="107"/>
      <c r="G661" s="107" t="s">
        <v>212</v>
      </c>
      <c r="H661" s="141" t="s">
        <v>10471</v>
      </c>
      <c r="I661" s="35">
        <v>0.06</v>
      </c>
      <c r="J661" s="126">
        <f t="shared" si="20"/>
        <v>21601.199999999997</v>
      </c>
    </row>
    <row r="662" spans="1:10" ht="75">
      <c r="A662" s="39">
        <f t="shared" si="21"/>
        <v>658</v>
      </c>
      <c r="B662" s="49" t="s">
        <v>205</v>
      </c>
      <c r="C662" s="107" t="s">
        <v>11796</v>
      </c>
      <c r="D662" s="108" t="s">
        <v>10459</v>
      </c>
      <c r="E662" s="107" t="s">
        <v>211</v>
      </c>
      <c r="F662" s="107"/>
      <c r="G662" s="107" t="s">
        <v>212</v>
      </c>
      <c r="H662" s="141" t="s">
        <v>10471</v>
      </c>
      <c r="I662" s="35">
        <v>0.06</v>
      </c>
      <c r="J662" s="126">
        <f t="shared" si="20"/>
        <v>21601.199999999997</v>
      </c>
    </row>
    <row r="663" spans="1:10" ht="75">
      <c r="A663" s="39">
        <f t="shared" si="21"/>
        <v>659</v>
      </c>
      <c r="B663" s="49" t="s">
        <v>205</v>
      </c>
      <c r="C663" s="107" t="s">
        <v>11797</v>
      </c>
      <c r="D663" s="108" t="s">
        <v>10463</v>
      </c>
      <c r="E663" s="107" t="s">
        <v>211</v>
      </c>
      <c r="F663" s="107"/>
      <c r="G663" s="107" t="s">
        <v>212</v>
      </c>
      <c r="H663" s="141" t="s">
        <v>10471</v>
      </c>
      <c r="I663" s="35">
        <v>0.06</v>
      </c>
      <c r="J663" s="126">
        <f t="shared" si="20"/>
        <v>21601.199999999997</v>
      </c>
    </row>
    <row r="664" spans="1:10" ht="75">
      <c r="A664" s="39">
        <f t="shared" si="21"/>
        <v>660</v>
      </c>
      <c r="B664" s="49" t="s">
        <v>205</v>
      </c>
      <c r="C664" s="107" t="s">
        <v>11798</v>
      </c>
      <c r="D664" s="108" t="s">
        <v>10461</v>
      </c>
      <c r="E664" s="107" t="s">
        <v>211</v>
      </c>
      <c r="F664" s="107"/>
      <c r="G664" s="107" t="s">
        <v>212</v>
      </c>
      <c r="H664" s="141" t="s">
        <v>10472</v>
      </c>
      <c r="I664" s="35">
        <v>0.06</v>
      </c>
      <c r="J664" s="126">
        <f t="shared" si="20"/>
        <v>23706.799999999999</v>
      </c>
    </row>
    <row r="665" spans="1:10" ht="75">
      <c r="A665" s="39">
        <f t="shared" si="21"/>
        <v>661</v>
      </c>
      <c r="B665" s="49" t="s">
        <v>205</v>
      </c>
      <c r="C665" s="107" t="s">
        <v>11799</v>
      </c>
      <c r="D665" s="108" t="s">
        <v>10462</v>
      </c>
      <c r="E665" s="107" t="s">
        <v>211</v>
      </c>
      <c r="F665" s="107"/>
      <c r="G665" s="107" t="s">
        <v>212</v>
      </c>
      <c r="H665" s="141" t="s">
        <v>10472</v>
      </c>
      <c r="I665" s="35">
        <v>0.06</v>
      </c>
      <c r="J665" s="126">
        <f t="shared" si="20"/>
        <v>23706.799999999999</v>
      </c>
    </row>
    <row r="666" spans="1:10" ht="75">
      <c r="A666" s="39">
        <f t="shared" si="21"/>
        <v>662</v>
      </c>
      <c r="B666" s="49" t="s">
        <v>205</v>
      </c>
      <c r="C666" s="107" t="s">
        <v>11800</v>
      </c>
      <c r="D666" s="108" t="s">
        <v>10463</v>
      </c>
      <c r="E666" s="107" t="s">
        <v>211</v>
      </c>
      <c r="F666" s="107"/>
      <c r="G666" s="107" t="s">
        <v>212</v>
      </c>
      <c r="H666" s="141" t="s">
        <v>10472</v>
      </c>
      <c r="I666" s="35">
        <v>0.06</v>
      </c>
      <c r="J666" s="126">
        <f t="shared" si="20"/>
        <v>23706.799999999999</v>
      </c>
    </row>
    <row r="667" spans="1:10" ht="75">
      <c r="A667" s="39">
        <f t="shared" si="21"/>
        <v>663</v>
      </c>
      <c r="B667" s="49" t="s">
        <v>205</v>
      </c>
      <c r="C667" s="107" t="s">
        <v>11801</v>
      </c>
      <c r="D667" s="108" t="s">
        <v>10459</v>
      </c>
      <c r="E667" s="107" t="s">
        <v>211</v>
      </c>
      <c r="F667" s="107"/>
      <c r="G667" s="107" t="s">
        <v>212</v>
      </c>
      <c r="H667" s="141" t="s">
        <v>10472</v>
      </c>
      <c r="I667" s="35">
        <v>0.06</v>
      </c>
      <c r="J667" s="126">
        <f t="shared" si="20"/>
        <v>23706.799999999999</v>
      </c>
    </row>
    <row r="668" spans="1:10" ht="75">
      <c r="A668" s="39">
        <f t="shared" si="21"/>
        <v>664</v>
      </c>
      <c r="B668" s="49" t="s">
        <v>205</v>
      </c>
      <c r="C668" s="107" t="s">
        <v>11802</v>
      </c>
      <c r="D668" s="108" t="s">
        <v>10473</v>
      </c>
      <c r="E668" s="107" t="s">
        <v>211</v>
      </c>
      <c r="F668" s="107"/>
      <c r="G668" s="107" t="s">
        <v>212</v>
      </c>
      <c r="H668" s="141" t="s">
        <v>10474</v>
      </c>
      <c r="I668" s="35">
        <v>0.06</v>
      </c>
      <c r="J668" s="126">
        <f t="shared" si="20"/>
        <v>14006</v>
      </c>
    </row>
    <row r="669" spans="1:10" ht="75">
      <c r="A669" s="39">
        <f t="shared" si="21"/>
        <v>665</v>
      </c>
      <c r="B669" s="49" t="s">
        <v>205</v>
      </c>
      <c r="C669" s="107" t="s">
        <v>11803</v>
      </c>
      <c r="D669" s="108" t="s">
        <v>10475</v>
      </c>
      <c r="E669" s="107" t="s">
        <v>211</v>
      </c>
      <c r="F669" s="107"/>
      <c r="G669" s="107" t="s">
        <v>212</v>
      </c>
      <c r="H669" s="141" t="s">
        <v>10474</v>
      </c>
      <c r="I669" s="35">
        <v>0.06</v>
      </c>
      <c r="J669" s="126">
        <f t="shared" si="20"/>
        <v>14006</v>
      </c>
    </row>
    <row r="670" spans="1:10" ht="75">
      <c r="A670" s="39">
        <f t="shared" si="21"/>
        <v>666</v>
      </c>
      <c r="B670" s="49" t="s">
        <v>205</v>
      </c>
      <c r="C670" s="107" t="s">
        <v>11804</v>
      </c>
      <c r="D670" s="108" t="s">
        <v>10476</v>
      </c>
      <c r="E670" s="107" t="s">
        <v>211</v>
      </c>
      <c r="F670" s="107"/>
      <c r="G670" s="107" t="s">
        <v>212</v>
      </c>
      <c r="H670" s="141" t="s">
        <v>10474</v>
      </c>
      <c r="I670" s="35">
        <v>0.06</v>
      </c>
      <c r="J670" s="126">
        <f t="shared" si="20"/>
        <v>14006</v>
      </c>
    </row>
    <row r="671" spans="1:10" ht="75">
      <c r="A671" s="39">
        <f t="shared" si="21"/>
        <v>667</v>
      </c>
      <c r="B671" s="49" t="s">
        <v>205</v>
      </c>
      <c r="C671" s="107" t="s">
        <v>11805</v>
      </c>
      <c r="D671" s="108" t="s">
        <v>10477</v>
      </c>
      <c r="E671" s="107" t="s">
        <v>211</v>
      </c>
      <c r="F671" s="107"/>
      <c r="G671" s="107" t="s">
        <v>212</v>
      </c>
      <c r="H671" s="141" t="s">
        <v>10474</v>
      </c>
      <c r="I671" s="35">
        <v>0.06</v>
      </c>
      <c r="J671" s="126">
        <f t="shared" si="20"/>
        <v>14006</v>
      </c>
    </row>
    <row r="672" spans="1:10" ht="75">
      <c r="A672" s="39">
        <f t="shared" si="21"/>
        <v>668</v>
      </c>
      <c r="B672" s="49" t="s">
        <v>205</v>
      </c>
      <c r="C672" s="107" t="s">
        <v>11806</v>
      </c>
      <c r="D672" s="108" t="s">
        <v>10473</v>
      </c>
      <c r="E672" s="107" t="s">
        <v>211</v>
      </c>
      <c r="F672" s="107"/>
      <c r="G672" s="107" t="s">
        <v>212</v>
      </c>
      <c r="H672" s="141" t="s">
        <v>10478</v>
      </c>
      <c r="I672" s="35">
        <v>0.06</v>
      </c>
      <c r="J672" s="126">
        <f t="shared" si="20"/>
        <v>14532.4</v>
      </c>
    </row>
    <row r="673" spans="1:10" ht="75">
      <c r="A673" s="39">
        <f t="shared" si="21"/>
        <v>669</v>
      </c>
      <c r="B673" s="49" t="s">
        <v>205</v>
      </c>
      <c r="C673" s="107" t="s">
        <v>11807</v>
      </c>
      <c r="D673" s="108" t="s">
        <v>10476</v>
      </c>
      <c r="E673" s="107" t="s">
        <v>211</v>
      </c>
      <c r="F673" s="107"/>
      <c r="G673" s="107" t="s">
        <v>212</v>
      </c>
      <c r="H673" s="141" t="s">
        <v>10478</v>
      </c>
      <c r="I673" s="35">
        <v>0.06</v>
      </c>
      <c r="J673" s="126">
        <f t="shared" si="20"/>
        <v>14532.4</v>
      </c>
    </row>
    <row r="674" spans="1:10" ht="75">
      <c r="A674" s="39">
        <f t="shared" si="21"/>
        <v>670</v>
      </c>
      <c r="B674" s="49" t="s">
        <v>205</v>
      </c>
      <c r="C674" s="107" t="s">
        <v>11808</v>
      </c>
      <c r="D674" s="108" t="s">
        <v>10475</v>
      </c>
      <c r="E674" s="107" t="s">
        <v>211</v>
      </c>
      <c r="F674" s="107"/>
      <c r="G674" s="107" t="s">
        <v>212</v>
      </c>
      <c r="H674" s="141" t="s">
        <v>10478</v>
      </c>
      <c r="I674" s="35">
        <v>0.06</v>
      </c>
      <c r="J674" s="126">
        <f t="shared" si="20"/>
        <v>14532.4</v>
      </c>
    </row>
    <row r="675" spans="1:10" ht="75">
      <c r="A675" s="39">
        <f t="shared" si="21"/>
        <v>671</v>
      </c>
      <c r="B675" s="49" t="s">
        <v>205</v>
      </c>
      <c r="C675" s="107" t="s">
        <v>11809</v>
      </c>
      <c r="D675" s="108" t="s">
        <v>10477</v>
      </c>
      <c r="E675" s="107" t="s">
        <v>211</v>
      </c>
      <c r="F675" s="107"/>
      <c r="G675" s="107" t="s">
        <v>212</v>
      </c>
      <c r="H675" s="141" t="s">
        <v>10478</v>
      </c>
      <c r="I675" s="35">
        <v>0.06</v>
      </c>
      <c r="J675" s="126">
        <f t="shared" si="20"/>
        <v>14532.4</v>
      </c>
    </row>
    <row r="676" spans="1:10" ht="75">
      <c r="A676" s="39">
        <f t="shared" si="21"/>
        <v>672</v>
      </c>
      <c r="B676" s="49" t="s">
        <v>205</v>
      </c>
      <c r="C676" s="107" t="s">
        <v>11810</v>
      </c>
      <c r="D676" s="108" t="s">
        <v>10476</v>
      </c>
      <c r="E676" s="107" t="s">
        <v>211</v>
      </c>
      <c r="F676" s="107"/>
      <c r="G676" s="107" t="s">
        <v>212</v>
      </c>
      <c r="H676" s="141" t="s">
        <v>10479</v>
      </c>
      <c r="I676" s="35">
        <v>0.06</v>
      </c>
      <c r="J676" s="126">
        <f t="shared" si="20"/>
        <v>15058.8</v>
      </c>
    </row>
    <row r="677" spans="1:10" ht="75">
      <c r="A677" s="39">
        <f t="shared" si="21"/>
        <v>673</v>
      </c>
      <c r="B677" s="49" t="s">
        <v>205</v>
      </c>
      <c r="C677" s="107" t="s">
        <v>11811</v>
      </c>
      <c r="D677" s="108" t="s">
        <v>10473</v>
      </c>
      <c r="E677" s="107" t="s">
        <v>211</v>
      </c>
      <c r="F677" s="107"/>
      <c r="G677" s="107" t="s">
        <v>212</v>
      </c>
      <c r="H677" s="141" t="s">
        <v>10479</v>
      </c>
      <c r="I677" s="35">
        <v>0.06</v>
      </c>
      <c r="J677" s="126">
        <f t="shared" si="20"/>
        <v>15058.8</v>
      </c>
    </row>
    <row r="678" spans="1:10" ht="75">
      <c r="A678" s="39">
        <f t="shared" si="21"/>
        <v>674</v>
      </c>
      <c r="B678" s="49" t="s">
        <v>205</v>
      </c>
      <c r="C678" s="107" t="s">
        <v>11812</v>
      </c>
      <c r="D678" s="108" t="s">
        <v>10477</v>
      </c>
      <c r="E678" s="107" t="s">
        <v>211</v>
      </c>
      <c r="F678" s="107"/>
      <c r="G678" s="107" t="s">
        <v>212</v>
      </c>
      <c r="H678" s="141" t="s">
        <v>10479</v>
      </c>
      <c r="I678" s="35">
        <v>0.06</v>
      </c>
      <c r="J678" s="126">
        <f t="shared" si="20"/>
        <v>15058.8</v>
      </c>
    </row>
    <row r="679" spans="1:10" ht="75">
      <c r="A679" s="39">
        <f t="shared" si="21"/>
        <v>675</v>
      </c>
      <c r="B679" s="49" t="s">
        <v>205</v>
      </c>
      <c r="C679" s="107" t="s">
        <v>11813</v>
      </c>
      <c r="D679" s="108" t="s">
        <v>10475</v>
      </c>
      <c r="E679" s="107" t="s">
        <v>211</v>
      </c>
      <c r="F679" s="107"/>
      <c r="G679" s="107" t="s">
        <v>212</v>
      </c>
      <c r="H679" s="141" t="s">
        <v>10479</v>
      </c>
      <c r="I679" s="35">
        <v>0.06</v>
      </c>
      <c r="J679" s="126">
        <f t="shared" si="20"/>
        <v>15058.8</v>
      </c>
    </row>
    <row r="680" spans="1:10" ht="75">
      <c r="A680" s="39">
        <f t="shared" si="21"/>
        <v>676</v>
      </c>
      <c r="B680" s="49" t="s">
        <v>205</v>
      </c>
      <c r="C680" s="107" t="s">
        <v>11814</v>
      </c>
      <c r="D680" s="108" t="s">
        <v>10476</v>
      </c>
      <c r="E680" s="107" t="s">
        <v>211</v>
      </c>
      <c r="F680" s="107"/>
      <c r="G680" s="107" t="s">
        <v>212</v>
      </c>
      <c r="H680" s="141" t="s">
        <v>10480</v>
      </c>
      <c r="I680" s="35">
        <v>0.06</v>
      </c>
      <c r="J680" s="126">
        <f t="shared" si="20"/>
        <v>15585.199999999999</v>
      </c>
    </row>
    <row r="681" spans="1:10" ht="75">
      <c r="A681" s="39">
        <f t="shared" si="21"/>
        <v>677</v>
      </c>
      <c r="B681" s="49" t="s">
        <v>205</v>
      </c>
      <c r="C681" s="107" t="s">
        <v>11815</v>
      </c>
      <c r="D681" s="108" t="s">
        <v>10477</v>
      </c>
      <c r="E681" s="107" t="s">
        <v>211</v>
      </c>
      <c r="F681" s="107"/>
      <c r="G681" s="107" t="s">
        <v>212</v>
      </c>
      <c r="H681" s="141" t="s">
        <v>10480</v>
      </c>
      <c r="I681" s="35">
        <v>0.06</v>
      </c>
      <c r="J681" s="126">
        <f t="shared" si="20"/>
        <v>15585.199999999999</v>
      </c>
    </row>
    <row r="682" spans="1:10" ht="75">
      <c r="A682" s="39">
        <f t="shared" si="21"/>
        <v>678</v>
      </c>
      <c r="B682" s="49" t="s">
        <v>205</v>
      </c>
      <c r="C682" s="107" t="s">
        <v>11816</v>
      </c>
      <c r="D682" s="108" t="s">
        <v>10473</v>
      </c>
      <c r="E682" s="107" t="s">
        <v>211</v>
      </c>
      <c r="F682" s="107"/>
      <c r="G682" s="107" t="s">
        <v>212</v>
      </c>
      <c r="H682" s="141" t="s">
        <v>10480</v>
      </c>
      <c r="I682" s="35">
        <v>0.06</v>
      </c>
      <c r="J682" s="126">
        <f t="shared" si="20"/>
        <v>15585.199999999999</v>
      </c>
    </row>
    <row r="683" spans="1:10" ht="75">
      <c r="A683" s="39">
        <f t="shared" si="21"/>
        <v>679</v>
      </c>
      <c r="B683" s="49" t="s">
        <v>205</v>
      </c>
      <c r="C683" s="107" t="s">
        <v>11817</v>
      </c>
      <c r="D683" s="108" t="s">
        <v>10475</v>
      </c>
      <c r="E683" s="107" t="s">
        <v>211</v>
      </c>
      <c r="F683" s="107"/>
      <c r="G683" s="107" t="s">
        <v>212</v>
      </c>
      <c r="H683" s="141" t="s">
        <v>10480</v>
      </c>
      <c r="I683" s="35">
        <v>0.06</v>
      </c>
      <c r="J683" s="126">
        <f t="shared" si="20"/>
        <v>15585.199999999999</v>
      </c>
    </row>
    <row r="684" spans="1:10" ht="75">
      <c r="A684" s="39">
        <f t="shared" si="21"/>
        <v>680</v>
      </c>
      <c r="B684" s="49" t="s">
        <v>205</v>
      </c>
      <c r="C684" s="107" t="s">
        <v>11818</v>
      </c>
      <c r="D684" s="108" t="s">
        <v>10473</v>
      </c>
      <c r="E684" s="107" t="s">
        <v>211</v>
      </c>
      <c r="F684" s="107"/>
      <c r="G684" s="107" t="s">
        <v>212</v>
      </c>
      <c r="H684" s="141" t="s">
        <v>10481</v>
      </c>
      <c r="I684" s="35">
        <v>0.06</v>
      </c>
      <c r="J684" s="126">
        <f t="shared" si="20"/>
        <v>16638</v>
      </c>
    </row>
    <row r="685" spans="1:10" ht="75">
      <c r="A685" s="39">
        <f t="shared" si="21"/>
        <v>681</v>
      </c>
      <c r="B685" s="49" t="s">
        <v>205</v>
      </c>
      <c r="C685" s="107" t="s">
        <v>11819</v>
      </c>
      <c r="D685" s="108" t="s">
        <v>10476</v>
      </c>
      <c r="E685" s="107" t="s">
        <v>211</v>
      </c>
      <c r="F685" s="107"/>
      <c r="G685" s="107" t="s">
        <v>212</v>
      </c>
      <c r="H685" s="141" t="s">
        <v>10481</v>
      </c>
      <c r="I685" s="35">
        <v>0.06</v>
      </c>
      <c r="J685" s="126">
        <f t="shared" si="20"/>
        <v>16638</v>
      </c>
    </row>
    <row r="686" spans="1:10" ht="75">
      <c r="A686" s="39">
        <f t="shared" si="21"/>
        <v>682</v>
      </c>
      <c r="B686" s="49" t="s">
        <v>205</v>
      </c>
      <c r="C686" s="107" t="s">
        <v>11820</v>
      </c>
      <c r="D686" s="108" t="s">
        <v>10475</v>
      </c>
      <c r="E686" s="107" t="s">
        <v>211</v>
      </c>
      <c r="F686" s="107"/>
      <c r="G686" s="107" t="s">
        <v>212</v>
      </c>
      <c r="H686" s="141" t="s">
        <v>10481</v>
      </c>
      <c r="I686" s="35">
        <v>0.06</v>
      </c>
      <c r="J686" s="126">
        <f t="shared" si="20"/>
        <v>16638</v>
      </c>
    </row>
    <row r="687" spans="1:10" ht="75">
      <c r="A687" s="39">
        <f t="shared" si="21"/>
        <v>683</v>
      </c>
      <c r="B687" s="49" t="s">
        <v>205</v>
      </c>
      <c r="C687" s="107" t="s">
        <v>11821</v>
      </c>
      <c r="D687" s="108" t="s">
        <v>10477</v>
      </c>
      <c r="E687" s="107" t="s">
        <v>211</v>
      </c>
      <c r="F687" s="107"/>
      <c r="G687" s="107" t="s">
        <v>212</v>
      </c>
      <c r="H687" s="141" t="s">
        <v>10481</v>
      </c>
      <c r="I687" s="35">
        <v>0.06</v>
      </c>
      <c r="J687" s="126">
        <f t="shared" si="20"/>
        <v>16638</v>
      </c>
    </row>
    <row r="688" spans="1:10" ht="75">
      <c r="A688" s="39">
        <f t="shared" si="21"/>
        <v>684</v>
      </c>
      <c r="B688" s="49" t="s">
        <v>205</v>
      </c>
      <c r="C688" s="107" t="s">
        <v>11822</v>
      </c>
      <c r="D688" s="108" t="s">
        <v>10477</v>
      </c>
      <c r="E688" s="107" t="s">
        <v>211</v>
      </c>
      <c r="F688" s="107"/>
      <c r="G688" s="107" t="s">
        <v>212</v>
      </c>
      <c r="H688" s="141" t="s">
        <v>10482</v>
      </c>
      <c r="I688" s="35">
        <v>0.06</v>
      </c>
      <c r="J688" s="126">
        <f t="shared" si="20"/>
        <v>17690.8</v>
      </c>
    </row>
    <row r="689" spans="1:10" ht="75">
      <c r="A689" s="39">
        <f t="shared" si="21"/>
        <v>685</v>
      </c>
      <c r="B689" s="49" t="s">
        <v>205</v>
      </c>
      <c r="C689" s="107" t="s">
        <v>11823</v>
      </c>
      <c r="D689" s="108" t="s">
        <v>10476</v>
      </c>
      <c r="E689" s="107" t="s">
        <v>211</v>
      </c>
      <c r="F689" s="107"/>
      <c r="G689" s="107" t="s">
        <v>212</v>
      </c>
      <c r="H689" s="141" t="s">
        <v>10482</v>
      </c>
      <c r="I689" s="35">
        <v>0.06</v>
      </c>
      <c r="J689" s="126">
        <f t="shared" si="20"/>
        <v>17690.8</v>
      </c>
    </row>
    <row r="690" spans="1:10" ht="75">
      <c r="A690" s="39">
        <f t="shared" si="21"/>
        <v>686</v>
      </c>
      <c r="B690" s="49" t="s">
        <v>205</v>
      </c>
      <c r="C690" s="107" t="s">
        <v>11824</v>
      </c>
      <c r="D690" s="108" t="s">
        <v>10475</v>
      </c>
      <c r="E690" s="107" t="s">
        <v>211</v>
      </c>
      <c r="F690" s="107"/>
      <c r="G690" s="107" t="s">
        <v>212</v>
      </c>
      <c r="H690" s="141" t="s">
        <v>10482</v>
      </c>
      <c r="I690" s="35">
        <v>0.06</v>
      </c>
      <c r="J690" s="126">
        <f t="shared" si="20"/>
        <v>17690.8</v>
      </c>
    </row>
    <row r="691" spans="1:10" ht="75">
      <c r="A691" s="39">
        <f t="shared" si="21"/>
        <v>687</v>
      </c>
      <c r="B691" s="49" t="s">
        <v>205</v>
      </c>
      <c r="C691" s="107" t="s">
        <v>11825</v>
      </c>
      <c r="D691" s="108" t="s">
        <v>10473</v>
      </c>
      <c r="E691" s="107" t="s">
        <v>211</v>
      </c>
      <c r="F691" s="107"/>
      <c r="G691" s="107" t="s">
        <v>212</v>
      </c>
      <c r="H691" s="141" t="s">
        <v>10482</v>
      </c>
      <c r="I691" s="35">
        <v>0.06</v>
      </c>
      <c r="J691" s="126">
        <f t="shared" si="20"/>
        <v>17690.8</v>
      </c>
    </row>
    <row r="692" spans="1:10" ht="75">
      <c r="A692" s="39">
        <f t="shared" si="21"/>
        <v>688</v>
      </c>
      <c r="B692" s="49" t="s">
        <v>205</v>
      </c>
      <c r="C692" s="107" t="s">
        <v>11826</v>
      </c>
      <c r="D692" s="108" t="s">
        <v>10476</v>
      </c>
      <c r="E692" s="107" t="s">
        <v>211</v>
      </c>
      <c r="F692" s="107"/>
      <c r="G692" s="107" t="s">
        <v>212</v>
      </c>
      <c r="H692" s="141" t="s">
        <v>10483</v>
      </c>
      <c r="I692" s="35">
        <v>0.06</v>
      </c>
      <c r="J692" s="126">
        <f t="shared" si="20"/>
        <v>19270</v>
      </c>
    </row>
    <row r="693" spans="1:10" ht="75">
      <c r="A693" s="39">
        <f t="shared" si="21"/>
        <v>689</v>
      </c>
      <c r="B693" s="49" t="s">
        <v>205</v>
      </c>
      <c r="C693" s="107" t="s">
        <v>11827</v>
      </c>
      <c r="D693" s="108" t="s">
        <v>10475</v>
      </c>
      <c r="E693" s="107" t="s">
        <v>211</v>
      </c>
      <c r="F693" s="107"/>
      <c r="G693" s="107" t="s">
        <v>212</v>
      </c>
      <c r="H693" s="141" t="s">
        <v>10483</v>
      </c>
      <c r="I693" s="35">
        <v>0.06</v>
      </c>
      <c r="J693" s="126">
        <f t="shared" si="20"/>
        <v>19270</v>
      </c>
    </row>
    <row r="694" spans="1:10" ht="75">
      <c r="A694" s="39">
        <f t="shared" si="21"/>
        <v>690</v>
      </c>
      <c r="B694" s="49" t="s">
        <v>205</v>
      </c>
      <c r="C694" s="107" t="s">
        <v>11828</v>
      </c>
      <c r="D694" s="108" t="s">
        <v>10477</v>
      </c>
      <c r="E694" s="107" t="s">
        <v>211</v>
      </c>
      <c r="F694" s="107"/>
      <c r="G694" s="107" t="s">
        <v>212</v>
      </c>
      <c r="H694" s="141" t="s">
        <v>10483</v>
      </c>
      <c r="I694" s="35">
        <v>0.06</v>
      </c>
      <c r="J694" s="126">
        <f t="shared" si="20"/>
        <v>19270</v>
      </c>
    </row>
    <row r="695" spans="1:10" ht="75">
      <c r="A695" s="39">
        <f t="shared" si="21"/>
        <v>691</v>
      </c>
      <c r="B695" s="49" t="s">
        <v>205</v>
      </c>
      <c r="C695" s="107" t="s">
        <v>11829</v>
      </c>
      <c r="D695" s="108" t="s">
        <v>10473</v>
      </c>
      <c r="E695" s="107" t="s">
        <v>211</v>
      </c>
      <c r="F695" s="107"/>
      <c r="G695" s="107" t="s">
        <v>212</v>
      </c>
      <c r="H695" s="141" t="s">
        <v>10483</v>
      </c>
      <c r="I695" s="35">
        <v>0.06</v>
      </c>
      <c r="J695" s="126">
        <f t="shared" si="20"/>
        <v>19270</v>
      </c>
    </row>
    <row r="696" spans="1:10" ht="75">
      <c r="A696" s="39">
        <f t="shared" si="21"/>
        <v>692</v>
      </c>
      <c r="B696" s="49" t="s">
        <v>205</v>
      </c>
      <c r="C696" s="107" t="s">
        <v>11830</v>
      </c>
      <c r="D696" s="108" t="s">
        <v>10475</v>
      </c>
      <c r="E696" s="107" t="s">
        <v>211</v>
      </c>
      <c r="F696" s="107"/>
      <c r="G696" s="107" t="s">
        <v>212</v>
      </c>
      <c r="H696" s="141" t="s">
        <v>10484</v>
      </c>
      <c r="I696" s="35">
        <v>0.06</v>
      </c>
      <c r="J696" s="126">
        <f t="shared" si="20"/>
        <v>21375.599999999999</v>
      </c>
    </row>
    <row r="697" spans="1:10" ht="75">
      <c r="A697" s="39">
        <f t="shared" si="21"/>
        <v>693</v>
      </c>
      <c r="B697" s="49" t="s">
        <v>205</v>
      </c>
      <c r="C697" s="107" t="s">
        <v>11831</v>
      </c>
      <c r="D697" s="108" t="s">
        <v>10476</v>
      </c>
      <c r="E697" s="107" t="s">
        <v>211</v>
      </c>
      <c r="F697" s="107"/>
      <c r="G697" s="107" t="s">
        <v>212</v>
      </c>
      <c r="H697" s="141" t="s">
        <v>10484</v>
      </c>
      <c r="I697" s="35">
        <v>0.06</v>
      </c>
      <c r="J697" s="126">
        <f t="shared" si="20"/>
        <v>21375.599999999999</v>
      </c>
    </row>
    <row r="698" spans="1:10" ht="75">
      <c r="A698" s="39">
        <f t="shared" si="21"/>
        <v>694</v>
      </c>
      <c r="B698" s="49" t="s">
        <v>205</v>
      </c>
      <c r="C698" s="107" t="s">
        <v>11832</v>
      </c>
      <c r="D698" s="108" t="s">
        <v>10477</v>
      </c>
      <c r="E698" s="107" t="s">
        <v>211</v>
      </c>
      <c r="F698" s="107"/>
      <c r="G698" s="107" t="s">
        <v>212</v>
      </c>
      <c r="H698" s="141" t="s">
        <v>10484</v>
      </c>
      <c r="I698" s="35">
        <v>0.06</v>
      </c>
      <c r="J698" s="126">
        <f t="shared" si="20"/>
        <v>21375.599999999999</v>
      </c>
    </row>
    <row r="699" spans="1:10" ht="75">
      <c r="A699" s="39">
        <f t="shared" si="21"/>
        <v>695</v>
      </c>
      <c r="B699" s="49" t="s">
        <v>205</v>
      </c>
      <c r="C699" s="107" t="s">
        <v>11833</v>
      </c>
      <c r="D699" s="108" t="s">
        <v>10473</v>
      </c>
      <c r="E699" s="107" t="s">
        <v>211</v>
      </c>
      <c r="F699" s="107"/>
      <c r="G699" s="107" t="s">
        <v>212</v>
      </c>
      <c r="H699" s="141" t="s">
        <v>10484</v>
      </c>
      <c r="I699" s="35">
        <v>0.06</v>
      </c>
      <c r="J699" s="126">
        <f t="shared" si="20"/>
        <v>21375.599999999999</v>
      </c>
    </row>
    <row r="700" spans="1:10" ht="75">
      <c r="A700" s="39">
        <f t="shared" si="21"/>
        <v>696</v>
      </c>
      <c r="B700" s="49" t="s">
        <v>205</v>
      </c>
      <c r="C700" s="107" t="s">
        <v>11834</v>
      </c>
      <c r="D700" s="108" t="s">
        <v>10475</v>
      </c>
      <c r="E700" s="107" t="s">
        <v>211</v>
      </c>
      <c r="F700" s="107"/>
      <c r="G700" s="107" t="s">
        <v>212</v>
      </c>
      <c r="H700" s="141" t="s">
        <v>10485</v>
      </c>
      <c r="I700" s="35">
        <v>0.06</v>
      </c>
      <c r="J700" s="126">
        <f t="shared" si="20"/>
        <v>23481.199999999997</v>
      </c>
    </row>
    <row r="701" spans="1:10" ht="75">
      <c r="A701" s="39">
        <f t="shared" si="21"/>
        <v>697</v>
      </c>
      <c r="B701" s="49" t="s">
        <v>205</v>
      </c>
      <c r="C701" s="107" t="s">
        <v>11835</v>
      </c>
      <c r="D701" s="108" t="s">
        <v>10473</v>
      </c>
      <c r="E701" s="107" t="s">
        <v>211</v>
      </c>
      <c r="F701" s="107"/>
      <c r="G701" s="107" t="s">
        <v>212</v>
      </c>
      <c r="H701" s="141" t="s">
        <v>10485</v>
      </c>
      <c r="I701" s="35">
        <v>0.06</v>
      </c>
      <c r="J701" s="126">
        <f t="shared" si="20"/>
        <v>23481.199999999997</v>
      </c>
    </row>
    <row r="702" spans="1:10" ht="75">
      <c r="A702" s="39">
        <f t="shared" si="21"/>
        <v>698</v>
      </c>
      <c r="B702" s="49" t="s">
        <v>205</v>
      </c>
      <c r="C702" s="107" t="s">
        <v>11836</v>
      </c>
      <c r="D702" s="108" t="s">
        <v>10476</v>
      </c>
      <c r="E702" s="107" t="s">
        <v>211</v>
      </c>
      <c r="F702" s="107"/>
      <c r="G702" s="107" t="s">
        <v>212</v>
      </c>
      <c r="H702" s="141" t="s">
        <v>10485</v>
      </c>
      <c r="I702" s="35">
        <v>0.06</v>
      </c>
      <c r="J702" s="126">
        <f t="shared" si="20"/>
        <v>23481.199999999997</v>
      </c>
    </row>
    <row r="703" spans="1:10" ht="75">
      <c r="A703" s="39">
        <f t="shared" si="21"/>
        <v>699</v>
      </c>
      <c r="B703" s="49" t="s">
        <v>205</v>
      </c>
      <c r="C703" s="107" t="s">
        <v>11837</v>
      </c>
      <c r="D703" s="108" t="s">
        <v>10477</v>
      </c>
      <c r="E703" s="107" t="s">
        <v>211</v>
      </c>
      <c r="F703" s="107"/>
      <c r="G703" s="107" t="s">
        <v>212</v>
      </c>
      <c r="H703" s="141" t="s">
        <v>10485</v>
      </c>
      <c r="I703" s="35">
        <v>0.06</v>
      </c>
      <c r="J703" s="126">
        <f t="shared" si="20"/>
        <v>23481.199999999997</v>
      </c>
    </row>
    <row r="704" spans="1:10" ht="75">
      <c r="A704" s="39">
        <f t="shared" si="21"/>
        <v>700</v>
      </c>
      <c r="B704" s="49" t="s">
        <v>205</v>
      </c>
      <c r="C704" s="107" t="s">
        <v>11838</v>
      </c>
      <c r="D704" s="108" t="s">
        <v>10475</v>
      </c>
      <c r="E704" s="107" t="s">
        <v>211</v>
      </c>
      <c r="F704" s="107"/>
      <c r="G704" s="107" t="s">
        <v>212</v>
      </c>
      <c r="H704" s="141" t="s">
        <v>10486</v>
      </c>
      <c r="I704" s="35">
        <v>0.06</v>
      </c>
      <c r="J704" s="126">
        <f t="shared" si="20"/>
        <v>25586.799999999999</v>
      </c>
    </row>
    <row r="705" spans="1:10" ht="75">
      <c r="A705" s="39">
        <f t="shared" si="21"/>
        <v>701</v>
      </c>
      <c r="B705" s="49" t="s">
        <v>205</v>
      </c>
      <c r="C705" s="107" t="s">
        <v>11839</v>
      </c>
      <c r="D705" s="108" t="s">
        <v>10476</v>
      </c>
      <c r="E705" s="107" t="s">
        <v>211</v>
      </c>
      <c r="F705" s="107"/>
      <c r="G705" s="107" t="s">
        <v>212</v>
      </c>
      <c r="H705" s="141" t="s">
        <v>10486</v>
      </c>
      <c r="I705" s="35">
        <v>0.06</v>
      </c>
      <c r="J705" s="126">
        <f t="shared" ref="J705:J768" si="22">H705*(1-I705)</f>
        <v>25586.799999999999</v>
      </c>
    </row>
    <row r="706" spans="1:10" ht="75">
      <c r="A706" s="39">
        <f t="shared" si="21"/>
        <v>702</v>
      </c>
      <c r="B706" s="49" t="s">
        <v>205</v>
      </c>
      <c r="C706" s="107" t="s">
        <v>11840</v>
      </c>
      <c r="D706" s="108" t="s">
        <v>10477</v>
      </c>
      <c r="E706" s="107" t="s">
        <v>211</v>
      </c>
      <c r="F706" s="107"/>
      <c r="G706" s="107" t="s">
        <v>212</v>
      </c>
      <c r="H706" s="141" t="s">
        <v>10486</v>
      </c>
      <c r="I706" s="35">
        <v>0.06</v>
      </c>
      <c r="J706" s="126">
        <f t="shared" si="22"/>
        <v>25586.799999999999</v>
      </c>
    </row>
    <row r="707" spans="1:10" ht="75">
      <c r="A707" s="39">
        <f t="shared" si="21"/>
        <v>703</v>
      </c>
      <c r="B707" s="49" t="s">
        <v>205</v>
      </c>
      <c r="C707" s="107" t="s">
        <v>11841</v>
      </c>
      <c r="D707" s="108" t="s">
        <v>10473</v>
      </c>
      <c r="E707" s="107" t="s">
        <v>211</v>
      </c>
      <c r="F707" s="107"/>
      <c r="G707" s="107" t="s">
        <v>212</v>
      </c>
      <c r="H707" s="141" t="s">
        <v>10486</v>
      </c>
      <c r="I707" s="35">
        <v>0.06</v>
      </c>
      <c r="J707" s="126">
        <f t="shared" si="22"/>
        <v>25586.799999999999</v>
      </c>
    </row>
    <row r="708" spans="1:10" ht="60">
      <c r="A708" s="39">
        <f t="shared" si="21"/>
        <v>704</v>
      </c>
      <c r="B708" s="49" t="s">
        <v>205</v>
      </c>
      <c r="C708" s="107" t="s">
        <v>11842</v>
      </c>
      <c r="D708" s="108" t="s">
        <v>10487</v>
      </c>
      <c r="E708" s="107" t="s">
        <v>211</v>
      </c>
      <c r="F708" s="107"/>
      <c r="G708" s="107" t="s">
        <v>212</v>
      </c>
      <c r="H708" s="141" t="s">
        <v>10488</v>
      </c>
      <c r="I708" s="35">
        <v>0.06</v>
      </c>
      <c r="J708" s="126">
        <f t="shared" si="22"/>
        <v>17014</v>
      </c>
    </row>
    <row r="709" spans="1:10" ht="60">
      <c r="A709" s="39">
        <f t="shared" si="21"/>
        <v>705</v>
      </c>
      <c r="B709" s="49" t="s">
        <v>205</v>
      </c>
      <c r="C709" s="107" t="s">
        <v>11843</v>
      </c>
      <c r="D709" s="108" t="s">
        <v>10489</v>
      </c>
      <c r="E709" s="107" t="s">
        <v>211</v>
      </c>
      <c r="F709" s="107"/>
      <c r="G709" s="107" t="s">
        <v>212</v>
      </c>
      <c r="H709" s="141" t="s">
        <v>10488</v>
      </c>
      <c r="I709" s="35">
        <v>0.06</v>
      </c>
      <c r="J709" s="126">
        <f t="shared" si="22"/>
        <v>17014</v>
      </c>
    </row>
    <row r="710" spans="1:10" ht="60">
      <c r="A710" s="39">
        <f t="shared" si="21"/>
        <v>706</v>
      </c>
      <c r="B710" s="49" t="s">
        <v>205</v>
      </c>
      <c r="C710" s="107" t="s">
        <v>11844</v>
      </c>
      <c r="D710" s="108" t="s">
        <v>10490</v>
      </c>
      <c r="E710" s="107" t="s">
        <v>211</v>
      </c>
      <c r="F710" s="107"/>
      <c r="G710" s="107" t="s">
        <v>212</v>
      </c>
      <c r="H710" s="141" t="s">
        <v>10488</v>
      </c>
      <c r="I710" s="35">
        <v>0.06</v>
      </c>
      <c r="J710" s="126">
        <f t="shared" si="22"/>
        <v>17014</v>
      </c>
    </row>
    <row r="711" spans="1:10" ht="60">
      <c r="A711" s="39">
        <f t="shared" ref="A711:A774" si="23">A710+1</f>
        <v>707</v>
      </c>
      <c r="B711" s="49" t="s">
        <v>205</v>
      </c>
      <c r="C711" s="107" t="s">
        <v>11845</v>
      </c>
      <c r="D711" s="108" t="s">
        <v>10491</v>
      </c>
      <c r="E711" s="107" t="s">
        <v>211</v>
      </c>
      <c r="F711" s="107"/>
      <c r="G711" s="107" t="s">
        <v>212</v>
      </c>
      <c r="H711" s="141" t="s">
        <v>10488</v>
      </c>
      <c r="I711" s="35">
        <v>0.06</v>
      </c>
      <c r="J711" s="126">
        <f t="shared" si="22"/>
        <v>17014</v>
      </c>
    </row>
    <row r="712" spans="1:10" ht="60">
      <c r="A712" s="39">
        <f t="shared" si="23"/>
        <v>708</v>
      </c>
      <c r="B712" s="49" t="s">
        <v>205</v>
      </c>
      <c r="C712" s="107" t="s">
        <v>11846</v>
      </c>
      <c r="D712" s="108" t="s">
        <v>10489</v>
      </c>
      <c r="E712" s="107" t="s">
        <v>211</v>
      </c>
      <c r="F712" s="107"/>
      <c r="G712" s="107" t="s">
        <v>212</v>
      </c>
      <c r="H712" s="141" t="s">
        <v>10492</v>
      </c>
      <c r="I712" s="35">
        <v>0.06</v>
      </c>
      <c r="J712" s="126">
        <f t="shared" si="22"/>
        <v>17540.399999999998</v>
      </c>
    </row>
    <row r="713" spans="1:10" ht="60">
      <c r="A713" s="39">
        <f t="shared" si="23"/>
        <v>709</v>
      </c>
      <c r="B713" s="49" t="s">
        <v>205</v>
      </c>
      <c r="C713" s="107" t="s">
        <v>11847</v>
      </c>
      <c r="D713" s="108" t="s">
        <v>10487</v>
      </c>
      <c r="E713" s="107" t="s">
        <v>211</v>
      </c>
      <c r="F713" s="107"/>
      <c r="G713" s="107" t="s">
        <v>212</v>
      </c>
      <c r="H713" s="141" t="s">
        <v>10492</v>
      </c>
      <c r="I713" s="35">
        <v>0.06</v>
      </c>
      <c r="J713" s="126">
        <f t="shared" si="22"/>
        <v>17540.399999999998</v>
      </c>
    </row>
    <row r="714" spans="1:10" ht="60">
      <c r="A714" s="39">
        <f t="shared" si="23"/>
        <v>710</v>
      </c>
      <c r="B714" s="49" t="s">
        <v>205</v>
      </c>
      <c r="C714" s="107" t="s">
        <v>11848</v>
      </c>
      <c r="D714" s="108" t="s">
        <v>10491</v>
      </c>
      <c r="E714" s="107" t="s">
        <v>211</v>
      </c>
      <c r="F714" s="107"/>
      <c r="G714" s="107" t="s">
        <v>212</v>
      </c>
      <c r="H714" s="141" t="s">
        <v>10492</v>
      </c>
      <c r="I714" s="35">
        <v>0.06</v>
      </c>
      <c r="J714" s="126">
        <f t="shared" si="22"/>
        <v>17540.399999999998</v>
      </c>
    </row>
    <row r="715" spans="1:10" ht="60">
      <c r="A715" s="39">
        <f t="shared" si="23"/>
        <v>711</v>
      </c>
      <c r="B715" s="49" t="s">
        <v>205</v>
      </c>
      <c r="C715" s="107" t="s">
        <v>11849</v>
      </c>
      <c r="D715" s="108" t="s">
        <v>10490</v>
      </c>
      <c r="E715" s="107" t="s">
        <v>211</v>
      </c>
      <c r="F715" s="107"/>
      <c r="G715" s="107" t="s">
        <v>212</v>
      </c>
      <c r="H715" s="141" t="s">
        <v>10492</v>
      </c>
      <c r="I715" s="35">
        <v>0.06</v>
      </c>
      <c r="J715" s="126">
        <f t="shared" si="22"/>
        <v>17540.399999999998</v>
      </c>
    </row>
    <row r="716" spans="1:10" ht="60">
      <c r="A716" s="39">
        <f t="shared" si="23"/>
        <v>712</v>
      </c>
      <c r="B716" s="49" t="s">
        <v>205</v>
      </c>
      <c r="C716" s="107" t="s">
        <v>11850</v>
      </c>
      <c r="D716" s="108" t="s">
        <v>10491</v>
      </c>
      <c r="E716" s="107" t="s">
        <v>211</v>
      </c>
      <c r="F716" s="107"/>
      <c r="G716" s="107" t="s">
        <v>212</v>
      </c>
      <c r="H716" s="141" t="s">
        <v>10401</v>
      </c>
      <c r="I716" s="35">
        <v>0.06</v>
      </c>
      <c r="J716" s="126">
        <f t="shared" si="22"/>
        <v>18066.8</v>
      </c>
    </row>
    <row r="717" spans="1:10" ht="60">
      <c r="A717" s="39">
        <f t="shared" si="23"/>
        <v>713</v>
      </c>
      <c r="B717" s="49" t="s">
        <v>205</v>
      </c>
      <c r="C717" s="107" t="s">
        <v>11851</v>
      </c>
      <c r="D717" s="108" t="s">
        <v>10489</v>
      </c>
      <c r="E717" s="107" t="s">
        <v>211</v>
      </c>
      <c r="F717" s="107"/>
      <c r="G717" s="107" t="s">
        <v>212</v>
      </c>
      <c r="H717" s="141" t="s">
        <v>10401</v>
      </c>
      <c r="I717" s="35">
        <v>0.06</v>
      </c>
      <c r="J717" s="126">
        <f t="shared" si="22"/>
        <v>18066.8</v>
      </c>
    </row>
    <row r="718" spans="1:10" ht="60">
      <c r="A718" s="39">
        <f t="shared" si="23"/>
        <v>714</v>
      </c>
      <c r="B718" s="49" t="s">
        <v>205</v>
      </c>
      <c r="C718" s="107" t="s">
        <v>11852</v>
      </c>
      <c r="D718" s="108" t="s">
        <v>10487</v>
      </c>
      <c r="E718" s="107" t="s">
        <v>211</v>
      </c>
      <c r="F718" s="107"/>
      <c r="G718" s="107" t="s">
        <v>212</v>
      </c>
      <c r="H718" s="141" t="s">
        <v>10401</v>
      </c>
      <c r="I718" s="35">
        <v>0.06</v>
      </c>
      <c r="J718" s="126">
        <f t="shared" si="22"/>
        <v>18066.8</v>
      </c>
    </row>
    <row r="719" spans="1:10" ht="60">
      <c r="A719" s="39">
        <f t="shared" si="23"/>
        <v>715</v>
      </c>
      <c r="B719" s="49" t="s">
        <v>205</v>
      </c>
      <c r="C719" s="107" t="s">
        <v>11853</v>
      </c>
      <c r="D719" s="108" t="s">
        <v>10490</v>
      </c>
      <c r="E719" s="107" t="s">
        <v>211</v>
      </c>
      <c r="F719" s="107"/>
      <c r="G719" s="107" t="s">
        <v>212</v>
      </c>
      <c r="H719" s="141" t="s">
        <v>10401</v>
      </c>
      <c r="I719" s="35">
        <v>0.06</v>
      </c>
      <c r="J719" s="126">
        <f t="shared" si="22"/>
        <v>18066.8</v>
      </c>
    </row>
    <row r="720" spans="1:10" ht="60">
      <c r="A720" s="39">
        <f t="shared" si="23"/>
        <v>716</v>
      </c>
      <c r="B720" s="49" t="s">
        <v>205</v>
      </c>
      <c r="C720" s="107" t="s">
        <v>11854</v>
      </c>
      <c r="D720" s="108" t="s">
        <v>10487</v>
      </c>
      <c r="E720" s="107" t="s">
        <v>211</v>
      </c>
      <c r="F720" s="107"/>
      <c r="G720" s="107" t="s">
        <v>212</v>
      </c>
      <c r="H720" s="141" t="s">
        <v>10493</v>
      </c>
      <c r="I720" s="35">
        <v>0.06</v>
      </c>
      <c r="J720" s="126">
        <f t="shared" si="22"/>
        <v>18593.2</v>
      </c>
    </row>
    <row r="721" spans="1:10" ht="60">
      <c r="A721" s="39">
        <f t="shared" si="23"/>
        <v>717</v>
      </c>
      <c r="B721" s="49" t="s">
        <v>205</v>
      </c>
      <c r="C721" s="107" t="s">
        <v>11855</v>
      </c>
      <c r="D721" s="108" t="s">
        <v>10491</v>
      </c>
      <c r="E721" s="107" t="s">
        <v>211</v>
      </c>
      <c r="F721" s="107"/>
      <c r="G721" s="107" t="s">
        <v>212</v>
      </c>
      <c r="H721" s="141" t="s">
        <v>10493</v>
      </c>
      <c r="I721" s="35">
        <v>0.06</v>
      </c>
      <c r="J721" s="126">
        <f t="shared" si="22"/>
        <v>18593.2</v>
      </c>
    </row>
    <row r="722" spans="1:10" ht="60">
      <c r="A722" s="39">
        <f t="shared" si="23"/>
        <v>718</v>
      </c>
      <c r="B722" s="49" t="s">
        <v>205</v>
      </c>
      <c r="C722" s="107" t="s">
        <v>11856</v>
      </c>
      <c r="D722" s="108" t="s">
        <v>10489</v>
      </c>
      <c r="E722" s="107" t="s">
        <v>211</v>
      </c>
      <c r="F722" s="107"/>
      <c r="G722" s="107" t="s">
        <v>212</v>
      </c>
      <c r="H722" s="141" t="s">
        <v>10493</v>
      </c>
      <c r="I722" s="35">
        <v>0.06</v>
      </c>
      <c r="J722" s="126">
        <f t="shared" si="22"/>
        <v>18593.2</v>
      </c>
    </row>
    <row r="723" spans="1:10" ht="60">
      <c r="A723" s="39">
        <f t="shared" si="23"/>
        <v>719</v>
      </c>
      <c r="B723" s="49" t="s">
        <v>205</v>
      </c>
      <c r="C723" s="107" t="s">
        <v>11857</v>
      </c>
      <c r="D723" s="108" t="s">
        <v>10490</v>
      </c>
      <c r="E723" s="107" t="s">
        <v>211</v>
      </c>
      <c r="F723" s="107"/>
      <c r="G723" s="107" t="s">
        <v>212</v>
      </c>
      <c r="H723" s="141" t="s">
        <v>10493</v>
      </c>
      <c r="I723" s="35">
        <v>0.06</v>
      </c>
      <c r="J723" s="126">
        <f t="shared" si="22"/>
        <v>18593.2</v>
      </c>
    </row>
    <row r="724" spans="1:10" ht="60">
      <c r="A724" s="39">
        <f t="shared" si="23"/>
        <v>720</v>
      </c>
      <c r="B724" s="49" t="s">
        <v>205</v>
      </c>
      <c r="C724" s="107" t="s">
        <v>11858</v>
      </c>
      <c r="D724" s="108" t="s">
        <v>10490</v>
      </c>
      <c r="E724" s="107" t="s">
        <v>211</v>
      </c>
      <c r="F724" s="107"/>
      <c r="G724" s="107" t="s">
        <v>212</v>
      </c>
      <c r="H724" s="141" t="s">
        <v>10494</v>
      </c>
      <c r="I724" s="35">
        <v>0.06</v>
      </c>
      <c r="J724" s="126">
        <f t="shared" si="22"/>
        <v>19382.8</v>
      </c>
    </row>
    <row r="725" spans="1:10" ht="60">
      <c r="A725" s="39">
        <f t="shared" si="23"/>
        <v>721</v>
      </c>
      <c r="B725" s="49" t="s">
        <v>205</v>
      </c>
      <c r="C725" s="107" t="s">
        <v>11859</v>
      </c>
      <c r="D725" s="108" t="s">
        <v>10491</v>
      </c>
      <c r="E725" s="107" t="s">
        <v>211</v>
      </c>
      <c r="F725" s="107"/>
      <c r="G725" s="107" t="s">
        <v>212</v>
      </c>
      <c r="H725" s="141" t="s">
        <v>10494</v>
      </c>
      <c r="I725" s="35">
        <v>0.06</v>
      </c>
      <c r="J725" s="126">
        <f t="shared" si="22"/>
        <v>19382.8</v>
      </c>
    </row>
    <row r="726" spans="1:10" ht="60">
      <c r="A726" s="39">
        <f t="shared" si="23"/>
        <v>722</v>
      </c>
      <c r="B726" s="49" t="s">
        <v>205</v>
      </c>
      <c r="C726" s="107" t="s">
        <v>11860</v>
      </c>
      <c r="D726" s="108" t="s">
        <v>10487</v>
      </c>
      <c r="E726" s="107" t="s">
        <v>211</v>
      </c>
      <c r="F726" s="107"/>
      <c r="G726" s="107" t="s">
        <v>212</v>
      </c>
      <c r="H726" s="141" t="s">
        <v>10494</v>
      </c>
      <c r="I726" s="35">
        <v>0.06</v>
      </c>
      <c r="J726" s="126">
        <f t="shared" si="22"/>
        <v>19382.8</v>
      </c>
    </row>
    <row r="727" spans="1:10" ht="60">
      <c r="A727" s="39">
        <f t="shared" si="23"/>
        <v>723</v>
      </c>
      <c r="B727" s="49" t="s">
        <v>205</v>
      </c>
      <c r="C727" s="107" t="s">
        <v>11861</v>
      </c>
      <c r="D727" s="108" t="s">
        <v>10489</v>
      </c>
      <c r="E727" s="107" t="s">
        <v>211</v>
      </c>
      <c r="F727" s="107"/>
      <c r="G727" s="107" t="s">
        <v>212</v>
      </c>
      <c r="H727" s="141" t="s">
        <v>10494</v>
      </c>
      <c r="I727" s="35">
        <v>0.06</v>
      </c>
      <c r="J727" s="126">
        <f t="shared" si="22"/>
        <v>19382.8</v>
      </c>
    </row>
    <row r="728" spans="1:10" ht="60">
      <c r="A728" s="39">
        <f t="shared" si="23"/>
        <v>724</v>
      </c>
      <c r="B728" s="49" t="s">
        <v>205</v>
      </c>
      <c r="C728" s="107" t="s">
        <v>11862</v>
      </c>
      <c r="D728" s="108" t="s">
        <v>10491</v>
      </c>
      <c r="E728" s="107" t="s">
        <v>211</v>
      </c>
      <c r="F728" s="107"/>
      <c r="G728" s="107" t="s">
        <v>212</v>
      </c>
      <c r="H728" s="141" t="s">
        <v>10495</v>
      </c>
      <c r="I728" s="35">
        <v>0.06</v>
      </c>
      <c r="J728" s="126">
        <f t="shared" si="22"/>
        <v>20962</v>
      </c>
    </row>
    <row r="729" spans="1:10" ht="60">
      <c r="A729" s="39">
        <f t="shared" si="23"/>
        <v>725</v>
      </c>
      <c r="B729" s="49" t="s">
        <v>205</v>
      </c>
      <c r="C729" s="107" t="s">
        <v>11863</v>
      </c>
      <c r="D729" s="108" t="s">
        <v>10487</v>
      </c>
      <c r="E729" s="107" t="s">
        <v>211</v>
      </c>
      <c r="F729" s="107"/>
      <c r="G729" s="107" t="s">
        <v>212</v>
      </c>
      <c r="H729" s="141" t="s">
        <v>10495</v>
      </c>
      <c r="I729" s="35">
        <v>0.06</v>
      </c>
      <c r="J729" s="126">
        <f t="shared" si="22"/>
        <v>20962</v>
      </c>
    </row>
    <row r="730" spans="1:10" ht="60">
      <c r="A730" s="39">
        <f t="shared" si="23"/>
        <v>726</v>
      </c>
      <c r="B730" s="49" t="s">
        <v>205</v>
      </c>
      <c r="C730" s="107" t="s">
        <v>11864</v>
      </c>
      <c r="D730" s="108" t="s">
        <v>10490</v>
      </c>
      <c r="E730" s="107" t="s">
        <v>211</v>
      </c>
      <c r="F730" s="107"/>
      <c r="G730" s="107" t="s">
        <v>212</v>
      </c>
      <c r="H730" s="141" t="s">
        <v>10495</v>
      </c>
      <c r="I730" s="35">
        <v>0.06</v>
      </c>
      <c r="J730" s="126">
        <f t="shared" si="22"/>
        <v>20962</v>
      </c>
    </row>
    <row r="731" spans="1:10" ht="60">
      <c r="A731" s="39">
        <f t="shared" si="23"/>
        <v>727</v>
      </c>
      <c r="B731" s="49" t="s">
        <v>205</v>
      </c>
      <c r="C731" s="107" t="s">
        <v>11865</v>
      </c>
      <c r="D731" s="108" t="s">
        <v>10489</v>
      </c>
      <c r="E731" s="107" t="s">
        <v>211</v>
      </c>
      <c r="F731" s="107"/>
      <c r="G731" s="107" t="s">
        <v>212</v>
      </c>
      <c r="H731" s="141" t="s">
        <v>10495</v>
      </c>
      <c r="I731" s="35">
        <v>0.06</v>
      </c>
      <c r="J731" s="126">
        <f t="shared" si="22"/>
        <v>20962</v>
      </c>
    </row>
    <row r="732" spans="1:10" ht="60">
      <c r="A732" s="39">
        <f t="shared" si="23"/>
        <v>728</v>
      </c>
      <c r="B732" s="49" t="s">
        <v>205</v>
      </c>
      <c r="C732" s="107" t="s">
        <v>11866</v>
      </c>
      <c r="D732" s="108" t="s">
        <v>10490</v>
      </c>
      <c r="E732" s="107" t="s">
        <v>211</v>
      </c>
      <c r="F732" s="107"/>
      <c r="G732" s="107" t="s">
        <v>212</v>
      </c>
      <c r="H732" s="141" t="s">
        <v>10496</v>
      </c>
      <c r="I732" s="35">
        <v>0.06</v>
      </c>
      <c r="J732" s="126">
        <f t="shared" si="22"/>
        <v>22541.199999999997</v>
      </c>
    </row>
    <row r="733" spans="1:10" ht="60">
      <c r="A733" s="39">
        <f t="shared" si="23"/>
        <v>729</v>
      </c>
      <c r="B733" s="49" t="s">
        <v>205</v>
      </c>
      <c r="C733" s="107" t="s">
        <v>11867</v>
      </c>
      <c r="D733" s="108" t="s">
        <v>10489</v>
      </c>
      <c r="E733" s="107" t="s">
        <v>211</v>
      </c>
      <c r="F733" s="107"/>
      <c r="G733" s="107" t="s">
        <v>212</v>
      </c>
      <c r="H733" s="141" t="s">
        <v>10496</v>
      </c>
      <c r="I733" s="35">
        <v>0.06</v>
      </c>
      <c r="J733" s="126">
        <f t="shared" si="22"/>
        <v>22541.199999999997</v>
      </c>
    </row>
    <row r="734" spans="1:10" ht="60">
      <c r="A734" s="39">
        <f t="shared" si="23"/>
        <v>730</v>
      </c>
      <c r="B734" s="49" t="s">
        <v>205</v>
      </c>
      <c r="C734" s="107" t="s">
        <v>11868</v>
      </c>
      <c r="D734" s="108" t="s">
        <v>10491</v>
      </c>
      <c r="E734" s="107" t="s">
        <v>211</v>
      </c>
      <c r="F734" s="107"/>
      <c r="G734" s="107" t="s">
        <v>212</v>
      </c>
      <c r="H734" s="141" t="s">
        <v>10496</v>
      </c>
      <c r="I734" s="35">
        <v>0.06</v>
      </c>
      <c r="J734" s="126">
        <f t="shared" si="22"/>
        <v>22541.199999999997</v>
      </c>
    </row>
    <row r="735" spans="1:10" ht="60">
      <c r="A735" s="39">
        <f t="shared" si="23"/>
        <v>731</v>
      </c>
      <c r="B735" s="49" t="s">
        <v>205</v>
      </c>
      <c r="C735" s="107" t="s">
        <v>11869</v>
      </c>
      <c r="D735" s="108" t="s">
        <v>10487</v>
      </c>
      <c r="E735" s="107" t="s">
        <v>211</v>
      </c>
      <c r="F735" s="107"/>
      <c r="G735" s="107" t="s">
        <v>212</v>
      </c>
      <c r="H735" s="141" t="s">
        <v>10496</v>
      </c>
      <c r="I735" s="35">
        <v>0.06</v>
      </c>
      <c r="J735" s="126">
        <f t="shared" si="22"/>
        <v>22541.199999999997</v>
      </c>
    </row>
    <row r="736" spans="1:10" ht="60">
      <c r="A736" s="39">
        <f t="shared" si="23"/>
        <v>732</v>
      </c>
      <c r="B736" s="49" t="s">
        <v>205</v>
      </c>
      <c r="C736" s="107" t="s">
        <v>11870</v>
      </c>
      <c r="D736" s="108" t="s">
        <v>10487</v>
      </c>
      <c r="E736" s="107" t="s">
        <v>211</v>
      </c>
      <c r="F736" s="107"/>
      <c r="G736" s="107" t="s">
        <v>212</v>
      </c>
      <c r="H736" s="141" t="s">
        <v>10497</v>
      </c>
      <c r="I736" s="35">
        <v>0.06</v>
      </c>
      <c r="J736" s="126">
        <f t="shared" si="22"/>
        <v>24120.399999999998</v>
      </c>
    </row>
    <row r="737" spans="1:10" ht="60">
      <c r="A737" s="39">
        <f t="shared" si="23"/>
        <v>733</v>
      </c>
      <c r="B737" s="49" t="s">
        <v>205</v>
      </c>
      <c r="C737" s="107" t="s">
        <v>11871</v>
      </c>
      <c r="D737" s="108" t="s">
        <v>10491</v>
      </c>
      <c r="E737" s="107" t="s">
        <v>211</v>
      </c>
      <c r="F737" s="107"/>
      <c r="G737" s="107" t="s">
        <v>212</v>
      </c>
      <c r="H737" s="141" t="s">
        <v>10497</v>
      </c>
      <c r="I737" s="35">
        <v>0.06</v>
      </c>
      <c r="J737" s="126">
        <f t="shared" si="22"/>
        <v>24120.399999999998</v>
      </c>
    </row>
    <row r="738" spans="1:10" ht="60">
      <c r="A738" s="39">
        <f t="shared" si="23"/>
        <v>734</v>
      </c>
      <c r="B738" s="49" t="s">
        <v>205</v>
      </c>
      <c r="C738" s="107" t="s">
        <v>11872</v>
      </c>
      <c r="D738" s="108" t="s">
        <v>10490</v>
      </c>
      <c r="E738" s="107" t="s">
        <v>211</v>
      </c>
      <c r="F738" s="107"/>
      <c r="G738" s="107" t="s">
        <v>212</v>
      </c>
      <c r="H738" s="141" t="s">
        <v>10497</v>
      </c>
      <c r="I738" s="35">
        <v>0.06</v>
      </c>
      <c r="J738" s="126">
        <f t="shared" si="22"/>
        <v>24120.399999999998</v>
      </c>
    </row>
    <row r="739" spans="1:10" ht="75">
      <c r="A739" s="39">
        <f t="shared" si="23"/>
        <v>735</v>
      </c>
      <c r="B739" s="49" t="s">
        <v>205</v>
      </c>
      <c r="C739" s="107" t="s">
        <v>11873</v>
      </c>
      <c r="D739" s="108" t="s">
        <v>10498</v>
      </c>
      <c r="E739" s="107" t="s">
        <v>211</v>
      </c>
      <c r="F739" s="107"/>
      <c r="G739" s="107" t="s">
        <v>212</v>
      </c>
      <c r="H739" s="141" t="s">
        <v>10497</v>
      </c>
      <c r="I739" s="35">
        <v>0.06</v>
      </c>
      <c r="J739" s="126">
        <f t="shared" si="22"/>
        <v>24120.399999999998</v>
      </c>
    </row>
    <row r="740" spans="1:10" ht="60">
      <c r="A740" s="39">
        <f t="shared" si="23"/>
        <v>736</v>
      </c>
      <c r="B740" s="49" t="s">
        <v>205</v>
      </c>
      <c r="C740" s="107" t="s">
        <v>11874</v>
      </c>
      <c r="D740" s="108" t="s">
        <v>10490</v>
      </c>
      <c r="E740" s="107" t="s">
        <v>211</v>
      </c>
      <c r="F740" s="107"/>
      <c r="G740" s="107" t="s">
        <v>212</v>
      </c>
      <c r="H740" s="141" t="s">
        <v>10499</v>
      </c>
      <c r="I740" s="35">
        <v>0.06</v>
      </c>
      <c r="J740" s="126">
        <f t="shared" si="22"/>
        <v>25699.599999999999</v>
      </c>
    </row>
    <row r="741" spans="1:10" ht="60">
      <c r="A741" s="39">
        <f t="shared" si="23"/>
        <v>737</v>
      </c>
      <c r="B741" s="49" t="s">
        <v>205</v>
      </c>
      <c r="C741" s="107" t="s">
        <v>11875</v>
      </c>
      <c r="D741" s="108" t="s">
        <v>10487</v>
      </c>
      <c r="E741" s="107" t="s">
        <v>211</v>
      </c>
      <c r="F741" s="107"/>
      <c r="G741" s="107" t="s">
        <v>212</v>
      </c>
      <c r="H741" s="141" t="s">
        <v>10499</v>
      </c>
      <c r="I741" s="35">
        <v>0.06</v>
      </c>
      <c r="J741" s="126">
        <f t="shared" si="22"/>
        <v>25699.599999999999</v>
      </c>
    </row>
    <row r="742" spans="1:10" ht="60">
      <c r="A742" s="39">
        <f t="shared" si="23"/>
        <v>738</v>
      </c>
      <c r="B742" s="49" t="s">
        <v>205</v>
      </c>
      <c r="C742" s="107" t="s">
        <v>11876</v>
      </c>
      <c r="D742" s="108" t="s">
        <v>10489</v>
      </c>
      <c r="E742" s="107" t="s">
        <v>211</v>
      </c>
      <c r="F742" s="107"/>
      <c r="G742" s="107" t="s">
        <v>212</v>
      </c>
      <c r="H742" s="141" t="s">
        <v>10499</v>
      </c>
      <c r="I742" s="35">
        <v>0.06</v>
      </c>
      <c r="J742" s="126">
        <f t="shared" si="22"/>
        <v>25699.599999999999</v>
      </c>
    </row>
    <row r="743" spans="1:10" ht="60">
      <c r="A743" s="39">
        <f t="shared" si="23"/>
        <v>739</v>
      </c>
      <c r="B743" s="49" t="s">
        <v>205</v>
      </c>
      <c r="C743" s="107" t="s">
        <v>11877</v>
      </c>
      <c r="D743" s="108" t="s">
        <v>10491</v>
      </c>
      <c r="E743" s="107" t="s">
        <v>211</v>
      </c>
      <c r="F743" s="107"/>
      <c r="G743" s="107" t="s">
        <v>212</v>
      </c>
      <c r="H743" s="141" t="s">
        <v>10499</v>
      </c>
      <c r="I743" s="35">
        <v>0.06</v>
      </c>
      <c r="J743" s="126">
        <f t="shared" si="22"/>
        <v>25699.599999999999</v>
      </c>
    </row>
    <row r="744" spans="1:10" ht="60">
      <c r="A744" s="39">
        <f t="shared" si="23"/>
        <v>740</v>
      </c>
      <c r="B744" s="49" t="s">
        <v>205</v>
      </c>
      <c r="C744" s="107" t="s">
        <v>11878</v>
      </c>
      <c r="D744" s="108" t="s">
        <v>10491</v>
      </c>
      <c r="E744" s="107" t="s">
        <v>211</v>
      </c>
      <c r="F744" s="107"/>
      <c r="G744" s="107" t="s">
        <v>212</v>
      </c>
      <c r="H744" s="141" t="s">
        <v>10500</v>
      </c>
      <c r="I744" s="35">
        <v>0.06</v>
      </c>
      <c r="J744" s="126">
        <f t="shared" si="22"/>
        <v>27278.799999999999</v>
      </c>
    </row>
    <row r="745" spans="1:10" ht="60">
      <c r="A745" s="39">
        <f t="shared" si="23"/>
        <v>741</v>
      </c>
      <c r="B745" s="49" t="s">
        <v>205</v>
      </c>
      <c r="C745" s="107" t="s">
        <v>11879</v>
      </c>
      <c r="D745" s="108" t="s">
        <v>10490</v>
      </c>
      <c r="E745" s="107" t="s">
        <v>211</v>
      </c>
      <c r="F745" s="107"/>
      <c r="G745" s="107" t="s">
        <v>212</v>
      </c>
      <c r="H745" s="141" t="s">
        <v>10500</v>
      </c>
      <c r="I745" s="35">
        <v>0.06</v>
      </c>
      <c r="J745" s="126">
        <f t="shared" si="22"/>
        <v>27278.799999999999</v>
      </c>
    </row>
    <row r="746" spans="1:10" ht="60">
      <c r="A746" s="39">
        <f t="shared" si="23"/>
        <v>742</v>
      </c>
      <c r="B746" s="49" t="s">
        <v>205</v>
      </c>
      <c r="C746" s="107" t="s">
        <v>11880</v>
      </c>
      <c r="D746" s="108" t="s">
        <v>10489</v>
      </c>
      <c r="E746" s="107" t="s">
        <v>211</v>
      </c>
      <c r="F746" s="107"/>
      <c r="G746" s="107" t="s">
        <v>212</v>
      </c>
      <c r="H746" s="141" t="s">
        <v>10500</v>
      </c>
      <c r="I746" s="35">
        <v>0.06</v>
      </c>
      <c r="J746" s="126">
        <f t="shared" si="22"/>
        <v>27278.799999999999</v>
      </c>
    </row>
    <row r="747" spans="1:10" ht="60">
      <c r="A747" s="39">
        <f t="shared" si="23"/>
        <v>743</v>
      </c>
      <c r="B747" s="49" t="s">
        <v>205</v>
      </c>
      <c r="C747" s="107" t="s">
        <v>11881</v>
      </c>
      <c r="D747" s="108" t="s">
        <v>10487</v>
      </c>
      <c r="E747" s="107" t="s">
        <v>211</v>
      </c>
      <c r="F747" s="107"/>
      <c r="G747" s="107" t="s">
        <v>212</v>
      </c>
      <c r="H747" s="141" t="s">
        <v>10500</v>
      </c>
      <c r="I747" s="35">
        <v>0.06</v>
      </c>
      <c r="J747" s="126">
        <f t="shared" si="22"/>
        <v>27278.799999999999</v>
      </c>
    </row>
    <row r="748" spans="1:10" ht="60">
      <c r="A748" s="39">
        <f t="shared" si="23"/>
        <v>744</v>
      </c>
      <c r="B748" s="49" t="s">
        <v>205</v>
      </c>
      <c r="C748" s="107" t="s">
        <v>11882</v>
      </c>
      <c r="D748" s="108" t="s">
        <v>10487</v>
      </c>
      <c r="E748" s="107" t="s">
        <v>211</v>
      </c>
      <c r="F748" s="107"/>
      <c r="G748" s="107" t="s">
        <v>212</v>
      </c>
      <c r="H748" s="141" t="s">
        <v>10501</v>
      </c>
      <c r="I748" s="35">
        <v>0.06</v>
      </c>
      <c r="J748" s="126">
        <f t="shared" si="22"/>
        <v>28858</v>
      </c>
    </row>
    <row r="749" spans="1:10" ht="60">
      <c r="A749" s="39">
        <f t="shared" si="23"/>
        <v>745</v>
      </c>
      <c r="B749" s="49" t="s">
        <v>205</v>
      </c>
      <c r="C749" s="107" t="s">
        <v>11883</v>
      </c>
      <c r="D749" s="108" t="s">
        <v>10489</v>
      </c>
      <c r="E749" s="107" t="s">
        <v>211</v>
      </c>
      <c r="F749" s="107"/>
      <c r="G749" s="107" t="s">
        <v>212</v>
      </c>
      <c r="H749" s="141" t="s">
        <v>10501</v>
      </c>
      <c r="I749" s="35">
        <v>0.06</v>
      </c>
      <c r="J749" s="126">
        <f t="shared" si="22"/>
        <v>28858</v>
      </c>
    </row>
    <row r="750" spans="1:10" ht="60">
      <c r="A750" s="39">
        <f t="shared" si="23"/>
        <v>746</v>
      </c>
      <c r="B750" s="49" t="s">
        <v>205</v>
      </c>
      <c r="C750" s="107" t="s">
        <v>11884</v>
      </c>
      <c r="D750" s="108" t="s">
        <v>10491</v>
      </c>
      <c r="E750" s="107" t="s">
        <v>211</v>
      </c>
      <c r="F750" s="107"/>
      <c r="G750" s="107" t="s">
        <v>212</v>
      </c>
      <c r="H750" s="141" t="s">
        <v>10501</v>
      </c>
      <c r="I750" s="35">
        <v>0.06</v>
      </c>
      <c r="J750" s="126">
        <f t="shared" si="22"/>
        <v>28858</v>
      </c>
    </row>
    <row r="751" spans="1:10" ht="60">
      <c r="A751" s="39">
        <f t="shared" si="23"/>
        <v>747</v>
      </c>
      <c r="B751" s="49" t="s">
        <v>205</v>
      </c>
      <c r="C751" s="107" t="s">
        <v>11885</v>
      </c>
      <c r="D751" s="108" t="s">
        <v>10490</v>
      </c>
      <c r="E751" s="107" t="s">
        <v>211</v>
      </c>
      <c r="F751" s="107"/>
      <c r="G751" s="107" t="s">
        <v>212</v>
      </c>
      <c r="H751" s="141" t="s">
        <v>10501</v>
      </c>
      <c r="I751" s="35">
        <v>0.06</v>
      </c>
      <c r="J751" s="126">
        <f t="shared" si="22"/>
        <v>28858</v>
      </c>
    </row>
    <row r="752" spans="1:10" ht="60">
      <c r="A752" s="39">
        <f t="shared" si="23"/>
        <v>748</v>
      </c>
      <c r="B752" s="49" t="s">
        <v>205</v>
      </c>
      <c r="C752" s="107" t="s">
        <v>11886</v>
      </c>
      <c r="D752" s="108" t="s">
        <v>10491</v>
      </c>
      <c r="E752" s="107" t="s">
        <v>211</v>
      </c>
      <c r="F752" s="107"/>
      <c r="G752" s="107" t="s">
        <v>212</v>
      </c>
      <c r="H752" s="141" t="s">
        <v>10502</v>
      </c>
      <c r="I752" s="35">
        <v>0.06</v>
      </c>
      <c r="J752" s="126">
        <f t="shared" si="22"/>
        <v>30700.399999999998</v>
      </c>
    </row>
    <row r="753" spans="1:10" ht="60">
      <c r="A753" s="39">
        <f t="shared" si="23"/>
        <v>749</v>
      </c>
      <c r="B753" s="49" t="s">
        <v>205</v>
      </c>
      <c r="C753" s="107" t="s">
        <v>11887</v>
      </c>
      <c r="D753" s="108" t="s">
        <v>10489</v>
      </c>
      <c r="E753" s="107" t="s">
        <v>211</v>
      </c>
      <c r="F753" s="107"/>
      <c r="G753" s="107" t="s">
        <v>212</v>
      </c>
      <c r="H753" s="141" t="s">
        <v>10502</v>
      </c>
      <c r="I753" s="35">
        <v>0.06</v>
      </c>
      <c r="J753" s="126">
        <f t="shared" si="22"/>
        <v>30700.399999999998</v>
      </c>
    </row>
    <row r="754" spans="1:10" ht="60">
      <c r="A754" s="39">
        <f t="shared" si="23"/>
        <v>750</v>
      </c>
      <c r="B754" s="49" t="s">
        <v>205</v>
      </c>
      <c r="C754" s="107" t="s">
        <v>11888</v>
      </c>
      <c r="D754" s="108" t="s">
        <v>10487</v>
      </c>
      <c r="E754" s="107" t="s">
        <v>211</v>
      </c>
      <c r="F754" s="107"/>
      <c r="G754" s="107" t="s">
        <v>212</v>
      </c>
      <c r="H754" s="141" t="s">
        <v>10502</v>
      </c>
      <c r="I754" s="35">
        <v>0.06</v>
      </c>
      <c r="J754" s="126">
        <f t="shared" si="22"/>
        <v>30700.399999999998</v>
      </c>
    </row>
    <row r="755" spans="1:10" ht="60">
      <c r="A755" s="39">
        <f t="shared" si="23"/>
        <v>751</v>
      </c>
      <c r="B755" s="49" t="s">
        <v>205</v>
      </c>
      <c r="C755" s="107" t="s">
        <v>11889</v>
      </c>
      <c r="D755" s="108" t="s">
        <v>10490</v>
      </c>
      <c r="E755" s="107" t="s">
        <v>211</v>
      </c>
      <c r="F755" s="107"/>
      <c r="G755" s="107" t="s">
        <v>212</v>
      </c>
      <c r="H755" s="141" t="s">
        <v>10502</v>
      </c>
      <c r="I755" s="35">
        <v>0.06</v>
      </c>
      <c r="J755" s="126">
        <f t="shared" si="22"/>
        <v>30700.399999999998</v>
      </c>
    </row>
    <row r="756" spans="1:10" ht="60">
      <c r="A756" s="39">
        <f t="shared" si="23"/>
        <v>752</v>
      </c>
      <c r="B756" s="49" t="s">
        <v>205</v>
      </c>
      <c r="C756" s="107" t="s">
        <v>11890</v>
      </c>
      <c r="D756" s="108" t="s">
        <v>10489</v>
      </c>
      <c r="E756" s="107" t="s">
        <v>211</v>
      </c>
      <c r="F756" s="107"/>
      <c r="G756" s="107" t="s">
        <v>212</v>
      </c>
      <c r="H756" s="141" t="s">
        <v>10503</v>
      </c>
      <c r="I756" s="35">
        <v>0.06</v>
      </c>
      <c r="J756" s="126">
        <f t="shared" si="22"/>
        <v>32806</v>
      </c>
    </row>
    <row r="757" spans="1:10" ht="60">
      <c r="A757" s="39">
        <f t="shared" si="23"/>
        <v>753</v>
      </c>
      <c r="B757" s="49" t="s">
        <v>205</v>
      </c>
      <c r="C757" s="107" t="s">
        <v>11891</v>
      </c>
      <c r="D757" s="108" t="s">
        <v>10487</v>
      </c>
      <c r="E757" s="107" t="s">
        <v>211</v>
      </c>
      <c r="F757" s="107"/>
      <c r="G757" s="107" t="s">
        <v>212</v>
      </c>
      <c r="H757" s="141" t="s">
        <v>10503</v>
      </c>
      <c r="I757" s="35">
        <v>0.06</v>
      </c>
      <c r="J757" s="126">
        <f t="shared" si="22"/>
        <v>32806</v>
      </c>
    </row>
    <row r="758" spans="1:10" ht="60">
      <c r="A758" s="39">
        <f t="shared" si="23"/>
        <v>754</v>
      </c>
      <c r="B758" s="49" t="s">
        <v>205</v>
      </c>
      <c r="C758" s="107" t="s">
        <v>11892</v>
      </c>
      <c r="D758" s="108" t="s">
        <v>10491</v>
      </c>
      <c r="E758" s="107" t="s">
        <v>211</v>
      </c>
      <c r="F758" s="107"/>
      <c r="G758" s="107" t="s">
        <v>212</v>
      </c>
      <c r="H758" s="141" t="s">
        <v>10503</v>
      </c>
      <c r="I758" s="35">
        <v>0.06</v>
      </c>
      <c r="J758" s="126">
        <f t="shared" si="22"/>
        <v>32806</v>
      </c>
    </row>
    <row r="759" spans="1:10" ht="60">
      <c r="A759" s="39">
        <f t="shared" si="23"/>
        <v>755</v>
      </c>
      <c r="B759" s="49" t="s">
        <v>205</v>
      </c>
      <c r="C759" s="107" t="s">
        <v>11893</v>
      </c>
      <c r="D759" s="108" t="s">
        <v>10490</v>
      </c>
      <c r="E759" s="107" t="s">
        <v>211</v>
      </c>
      <c r="F759" s="107"/>
      <c r="G759" s="107" t="s">
        <v>212</v>
      </c>
      <c r="H759" s="141" t="s">
        <v>10503</v>
      </c>
      <c r="I759" s="35">
        <v>0.06</v>
      </c>
      <c r="J759" s="126">
        <f t="shared" si="22"/>
        <v>32806</v>
      </c>
    </row>
    <row r="760" spans="1:10" ht="60">
      <c r="A760" s="39">
        <f t="shared" si="23"/>
        <v>756</v>
      </c>
      <c r="B760" s="49" t="s">
        <v>205</v>
      </c>
      <c r="C760" s="107" t="s">
        <v>11894</v>
      </c>
      <c r="D760" s="108" t="s">
        <v>10491</v>
      </c>
      <c r="E760" s="107" t="s">
        <v>211</v>
      </c>
      <c r="F760" s="107"/>
      <c r="G760" s="107" t="s">
        <v>212</v>
      </c>
      <c r="H760" s="141" t="s">
        <v>10504</v>
      </c>
      <c r="I760" s="35">
        <v>0.06</v>
      </c>
      <c r="J760" s="126">
        <f t="shared" si="22"/>
        <v>34911.599999999999</v>
      </c>
    </row>
    <row r="761" spans="1:10" ht="60">
      <c r="A761" s="39">
        <f t="shared" si="23"/>
        <v>757</v>
      </c>
      <c r="B761" s="49" t="s">
        <v>205</v>
      </c>
      <c r="C761" s="107" t="s">
        <v>11895</v>
      </c>
      <c r="D761" s="108" t="s">
        <v>10487</v>
      </c>
      <c r="E761" s="107" t="s">
        <v>211</v>
      </c>
      <c r="F761" s="107"/>
      <c r="G761" s="107" t="s">
        <v>212</v>
      </c>
      <c r="H761" s="141" t="s">
        <v>10504</v>
      </c>
      <c r="I761" s="35">
        <v>0.06</v>
      </c>
      <c r="J761" s="126">
        <f t="shared" si="22"/>
        <v>34911.599999999999</v>
      </c>
    </row>
    <row r="762" spans="1:10" ht="60">
      <c r="A762" s="39">
        <f t="shared" si="23"/>
        <v>758</v>
      </c>
      <c r="B762" s="49" t="s">
        <v>205</v>
      </c>
      <c r="C762" s="107" t="s">
        <v>11896</v>
      </c>
      <c r="D762" s="108" t="s">
        <v>10490</v>
      </c>
      <c r="E762" s="107" t="s">
        <v>211</v>
      </c>
      <c r="F762" s="107"/>
      <c r="G762" s="107" t="s">
        <v>212</v>
      </c>
      <c r="H762" s="141" t="s">
        <v>10504</v>
      </c>
      <c r="I762" s="35">
        <v>0.06</v>
      </c>
      <c r="J762" s="126">
        <f t="shared" si="22"/>
        <v>34911.599999999999</v>
      </c>
    </row>
    <row r="763" spans="1:10" ht="60">
      <c r="A763" s="39">
        <f t="shared" si="23"/>
        <v>759</v>
      </c>
      <c r="B763" s="49" t="s">
        <v>205</v>
      </c>
      <c r="C763" s="107" t="s">
        <v>11897</v>
      </c>
      <c r="D763" s="108" t="s">
        <v>10489</v>
      </c>
      <c r="E763" s="107" t="s">
        <v>211</v>
      </c>
      <c r="F763" s="107"/>
      <c r="G763" s="107" t="s">
        <v>212</v>
      </c>
      <c r="H763" s="141" t="s">
        <v>10504</v>
      </c>
      <c r="I763" s="35">
        <v>0.06</v>
      </c>
      <c r="J763" s="126">
        <f t="shared" si="22"/>
        <v>34911.599999999999</v>
      </c>
    </row>
    <row r="764" spans="1:10" ht="60">
      <c r="A764" s="39">
        <f t="shared" si="23"/>
        <v>760</v>
      </c>
      <c r="B764" s="49" t="s">
        <v>205</v>
      </c>
      <c r="C764" s="107" t="s">
        <v>11898</v>
      </c>
      <c r="D764" s="108" t="s">
        <v>10491</v>
      </c>
      <c r="E764" s="107" t="s">
        <v>211</v>
      </c>
      <c r="F764" s="107"/>
      <c r="G764" s="107" t="s">
        <v>212</v>
      </c>
      <c r="H764" s="141" t="s">
        <v>10505</v>
      </c>
      <c r="I764" s="35">
        <v>0.06</v>
      </c>
      <c r="J764" s="126">
        <f t="shared" si="22"/>
        <v>37543.599999999999</v>
      </c>
    </row>
    <row r="765" spans="1:10" ht="60">
      <c r="A765" s="39">
        <f t="shared" si="23"/>
        <v>761</v>
      </c>
      <c r="B765" s="49" t="s">
        <v>205</v>
      </c>
      <c r="C765" s="107" t="s">
        <v>11899</v>
      </c>
      <c r="D765" s="108" t="s">
        <v>10489</v>
      </c>
      <c r="E765" s="107" t="s">
        <v>211</v>
      </c>
      <c r="F765" s="107"/>
      <c r="G765" s="107" t="s">
        <v>212</v>
      </c>
      <c r="H765" s="141" t="s">
        <v>10505</v>
      </c>
      <c r="I765" s="35">
        <v>0.06</v>
      </c>
      <c r="J765" s="126">
        <f t="shared" si="22"/>
        <v>37543.599999999999</v>
      </c>
    </row>
    <row r="766" spans="1:10" ht="60">
      <c r="A766" s="39">
        <f t="shared" si="23"/>
        <v>762</v>
      </c>
      <c r="B766" s="49" t="s">
        <v>205</v>
      </c>
      <c r="C766" s="107" t="s">
        <v>11900</v>
      </c>
      <c r="D766" s="108" t="s">
        <v>10487</v>
      </c>
      <c r="E766" s="107" t="s">
        <v>211</v>
      </c>
      <c r="F766" s="107"/>
      <c r="G766" s="107" t="s">
        <v>212</v>
      </c>
      <c r="H766" s="141" t="s">
        <v>10505</v>
      </c>
      <c r="I766" s="35">
        <v>0.06</v>
      </c>
      <c r="J766" s="126">
        <f t="shared" si="22"/>
        <v>37543.599999999999</v>
      </c>
    </row>
    <row r="767" spans="1:10" ht="60">
      <c r="A767" s="39">
        <f t="shared" si="23"/>
        <v>763</v>
      </c>
      <c r="B767" s="49" t="s">
        <v>205</v>
      </c>
      <c r="C767" s="107" t="s">
        <v>11901</v>
      </c>
      <c r="D767" s="108" t="s">
        <v>10490</v>
      </c>
      <c r="E767" s="107" t="s">
        <v>211</v>
      </c>
      <c r="F767" s="107"/>
      <c r="G767" s="107" t="s">
        <v>212</v>
      </c>
      <c r="H767" s="141" t="s">
        <v>10505</v>
      </c>
      <c r="I767" s="35">
        <v>0.06</v>
      </c>
      <c r="J767" s="126">
        <f t="shared" si="22"/>
        <v>37543.599999999999</v>
      </c>
    </row>
    <row r="768" spans="1:10" ht="60">
      <c r="A768" s="39">
        <f t="shared" si="23"/>
        <v>764</v>
      </c>
      <c r="B768" s="49" t="s">
        <v>205</v>
      </c>
      <c r="C768" s="107" t="s">
        <v>11902</v>
      </c>
      <c r="D768" s="108" t="s">
        <v>10491</v>
      </c>
      <c r="E768" s="107" t="s">
        <v>211</v>
      </c>
      <c r="F768" s="107"/>
      <c r="G768" s="107" t="s">
        <v>212</v>
      </c>
      <c r="H768" s="141" t="s">
        <v>10506</v>
      </c>
      <c r="I768" s="35">
        <v>0.06</v>
      </c>
      <c r="J768" s="126">
        <f t="shared" si="22"/>
        <v>40702</v>
      </c>
    </row>
    <row r="769" spans="1:10" ht="60">
      <c r="A769" s="39">
        <f t="shared" si="23"/>
        <v>765</v>
      </c>
      <c r="B769" s="49" t="s">
        <v>205</v>
      </c>
      <c r="C769" s="107" t="s">
        <v>11903</v>
      </c>
      <c r="D769" s="108" t="s">
        <v>10490</v>
      </c>
      <c r="E769" s="107" t="s">
        <v>211</v>
      </c>
      <c r="F769" s="107"/>
      <c r="G769" s="107" t="s">
        <v>212</v>
      </c>
      <c r="H769" s="141" t="s">
        <v>10506</v>
      </c>
      <c r="I769" s="35">
        <v>0.06</v>
      </c>
      <c r="J769" s="126">
        <f t="shared" ref="J769:J832" si="24">H769*(1-I769)</f>
        <v>40702</v>
      </c>
    </row>
    <row r="770" spans="1:10" ht="60">
      <c r="A770" s="39">
        <f t="shared" si="23"/>
        <v>766</v>
      </c>
      <c r="B770" s="49" t="s">
        <v>205</v>
      </c>
      <c r="C770" s="107" t="s">
        <v>11904</v>
      </c>
      <c r="D770" s="108" t="s">
        <v>10489</v>
      </c>
      <c r="E770" s="107" t="s">
        <v>211</v>
      </c>
      <c r="F770" s="107"/>
      <c r="G770" s="107" t="s">
        <v>212</v>
      </c>
      <c r="H770" s="141" t="s">
        <v>10506</v>
      </c>
      <c r="I770" s="35">
        <v>0.06</v>
      </c>
      <c r="J770" s="126">
        <f t="shared" si="24"/>
        <v>40702</v>
      </c>
    </row>
    <row r="771" spans="1:10" ht="60">
      <c r="A771" s="39">
        <f t="shared" si="23"/>
        <v>767</v>
      </c>
      <c r="B771" s="49" t="s">
        <v>205</v>
      </c>
      <c r="C771" s="107" t="s">
        <v>11905</v>
      </c>
      <c r="D771" s="108" t="s">
        <v>10487</v>
      </c>
      <c r="E771" s="107" t="s">
        <v>211</v>
      </c>
      <c r="F771" s="107"/>
      <c r="G771" s="107" t="s">
        <v>212</v>
      </c>
      <c r="H771" s="141" t="s">
        <v>10506</v>
      </c>
      <c r="I771" s="35">
        <v>0.06</v>
      </c>
      <c r="J771" s="126">
        <f t="shared" si="24"/>
        <v>40702</v>
      </c>
    </row>
    <row r="772" spans="1:10" ht="60">
      <c r="A772" s="39">
        <f t="shared" si="23"/>
        <v>768</v>
      </c>
      <c r="B772" s="49" t="s">
        <v>205</v>
      </c>
      <c r="C772" s="107" t="s">
        <v>11906</v>
      </c>
      <c r="D772" s="108" t="s">
        <v>10487</v>
      </c>
      <c r="E772" s="107" t="s">
        <v>211</v>
      </c>
      <c r="F772" s="107"/>
      <c r="G772" s="107" t="s">
        <v>212</v>
      </c>
      <c r="H772" s="141" t="s">
        <v>10507</v>
      </c>
      <c r="I772" s="35">
        <v>0.06</v>
      </c>
      <c r="J772" s="126">
        <f t="shared" si="24"/>
        <v>45439.6</v>
      </c>
    </row>
    <row r="773" spans="1:10" ht="60">
      <c r="A773" s="39">
        <f t="shared" si="23"/>
        <v>769</v>
      </c>
      <c r="B773" s="49" t="s">
        <v>205</v>
      </c>
      <c r="C773" s="107" t="s">
        <v>11907</v>
      </c>
      <c r="D773" s="108" t="s">
        <v>10490</v>
      </c>
      <c r="E773" s="107" t="s">
        <v>211</v>
      </c>
      <c r="F773" s="107"/>
      <c r="G773" s="107" t="s">
        <v>212</v>
      </c>
      <c r="H773" s="141" t="s">
        <v>10507</v>
      </c>
      <c r="I773" s="35">
        <v>0.06</v>
      </c>
      <c r="J773" s="126">
        <f t="shared" si="24"/>
        <v>45439.6</v>
      </c>
    </row>
    <row r="774" spans="1:10" ht="60">
      <c r="A774" s="39">
        <f t="shared" si="23"/>
        <v>770</v>
      </c>
      <c r="B774" s="49" t="s">
        <v>205</v>
      </c>
      <c r="C774" s="107" t="s">
        <v>11908</v>
      </c>
      <c r="D774" s="108" t="s">
        <v>10491</v>
      </c>
      <c r="E774" s="107" t="s">
        <v>211</v>
      </c>
      <c r="F774" s="107"/>
      <c r="G774" s="107" t="s">
        <v>212</v>
      </c>
      <c r="H774" s="141" t="s">
        <v>10507</v>
      </c>
      <c r="I774" s="35">
        <v>0.06</v>
      </c>
      <c r="J774" s="126">
        <f t="shared" si="24"/>
        <v>45439.6</v>
      </c>
    </row>
    <row r="775" spans="1:10" ht="60">
      <c r="A775" s="39">
        <f t="shared" ref="A775:A838" si="25">A774+1</f>
        <v>771</v>
      </c>
      <c r="B775" s="49" t="s">
        <v>205</v>
      </c>
      <c r="C775" s="107" t="s">
        <v>11909</v>
      </c>
      <c r="D775" s="108" t="s">
        <v>10489</v>
      </c>
      <c r="E775" s="107" t="s">
        <v>211</v>
      </c>
      <c r="F775" s="107"/>
      <c r="G775" s="107" t="s">
        <v>212</v>
      </c>
      <c r="H775" s="141" t="s">
        <v>10507</v>
      </c>
      <c r="I775" s="35">
        <v>0.06</v>
      </c>
      <c r="J775" s="126">
        <f t="shared" si="24"/>
        <v>45439.6</v>
      </c>
    </row>
    <row r="776" spans="1:10" ht="75">
      <c r="A776" s="39">
        <f t="shared" si="25"/>
        <v>772</v>
      </c>
      <c r="B776" s="49" t="s">
        <v>205</v>
      </c>
      <c r="C776" s="107" t="s">
        <v>11910</v>
      </c>
      <c r="D776" s="108" t="s">
        <v>10508</v>
      </c>
      <c r="E776" s="107" t="s">
        <v>211</v>
      </c>
      <c r="F776" s="107"/>
      <c r="G776" s="107" t="s">
        <v>212</v>
      </c>
      <c r="H776" s="141" t="s">
        <v>10509</v>
      </c>
      <c r="I776" s="35">
        <v>0.06</v>
      </c>
      <c r="J776" s="126">
        <f t="shared" si="24"/>
        <v>20774</v>
      </c>
    </row>
    <row r="777" spans="1:10" ht="75">
      <c r="A777" s="39">
        <f t="shared" si="25"/>
        <v>773</v>
      </c>
      <c r="B777" s="49" t="s">
        <v>205</v>
      </c>
      <c r="C777" s="107" t="s">
        <v>11911</v>
      </c>
      <c r="D777" s="108" t="s">
        <v>10510</v>
      </c>
      <c r="E777" s="107" t="s">
        <v>211</v>
      </c>
      <c r="F777" s="107"/>
      <c r="G777" s="107" t="s">
        <v>212</v>
      </c>
      <c r="H777" s="141" t="s">
        <v>10509</v>
      </c>
      <c r="I777" s="35">
        <v>0.06</v>
      </c>
      <c r="J777" s="126">
        <f t="shared" si="24"/>
        <v>20774</v>
      </c>
    </row>
    <row r="778" spans="1:10" ht="75">
      <c r="A778" s="39">
        <f t="shared" si="25"/>
        <v>774</v>
      </c>
      <c r="B778" s="49" t="s">
        <v>205</v>
      </c>
      <c r="C778" s="107" t="s">
        <v>11912</v>
      </c>
      <c r="D778" s="108" t="s">
        <v>10511</v>
      </c>
      <c r="E778" s="107" t="s">
        <v>211</v>
      </c>
      <c r="F778" s="107"/>
      <c r="G778" s="107" t="s">
        <v>212</v>
      </c>
      <c r="H778" s="141" t="s">
        <v>10509</v>
      </c>
      <c r="I778" s="35">
        <v>0.06</v>
      </c>
      <c r="J778" s="126">
        <f t="shared" si="24"/>
        <v>20774</v>
      </c>
    </row>
    <row r="779" spans="1:10" ht="75">
      <c r="A779" s="39">
        <f t="shared" si="25"/>
        <v>775</v>
      </c>
      <c r="B779" s="49" t="s">
        <v>205</v>
      </c>
      <c r="C779" s="107" t="s">
        <v>11913</v>
      </c>
      <c r="D779" s="108" t="s">
        <v>10512</v>
      </c>
      <c r="E779" s="107" t="s">
        <v>211</v>
      </c>
      <c r="F779" s="107"/>
      <c r="G779" s="107" t="s">
        <v>212</v>
      </c>
      <c r="H779" s="141" t="s">
        <v>10509</v>
      </c>
      <c r="I779" s="35">
        <v>0.06</v>
      </c>
      <c r="J779" s="126">
        <f t="shared" si="24"/>
        <v>20774</v>
      </c>
    </row>
    <row r="780" spans="1:10" ht="75">
      <c r="A780" s="39">
        <f t="shared" si="25"/>
        <v>776</v>
      </c>
      <c r="B780" s="49" t="s">
        <v>205</v>
      </c>
      <c r="C780" s="107" t="s">
        <v>11914</v>
      </c>
      <c r="D780" s="108" t="s">
        <v>10511</v>
      </c>
      <c r="E780" s="107" t="s">
        <v>211</v>
      </c>
      <c r="F780" s="107"/>
      <c r="G780" s="107" t="s">
        <v>212</v>
      </c>
      <c r="H780" s="141" t="s">
        <v>10513</v>
      </c>
      <c r="I780" s="35">
        <v>0.06</v>
      </c>
      <c r="J780" s="126">
        <f t="shared" si="24"/>
        <v>21300.399999999998</v>
      </c>
    </row>
    <row r="781" spans="1:10" ht="75">
      <c r="A781" s="39">
        <f t="shared" si="25"/>
        <v>777</v>
      </c>
      <c r="B781" s="49" t="s">
        <v>205</v>
      </c>
      <c r="C781" s="107" t="s">
        <v>11915</v>
      </c>
      <c r="D781" s="108" t="s">
        <v>10512</v>
      </c>
      <c r="E781" s="107" t="s">
        <v>211</v>
      </c>
      <c r="F781" s="107"/>
      <c r="G781" s="107" t="s">
        <v>212</v>
      </c>
      <c r="H781" s="141" t="s">
        <v>10513</v>
      </c>
      <c r="I781" s="35">
        <v>0.06</v>
      </c>
      <c r="J781" s="126">
        <f t="shared" si="24"/>
        <v>21300.399999999998</v>
      </c>
    </row>
    <row r="782" spans="1:10" ht="75">
      <c r="A782" s="39">
        <f t="shared" si="25"/>
        <v>778</v>
      </c>
      <c r="B782" s="49" t="s">
        <v>205</v>
      </c>
      <c r="C782" s="107" t="s">
        <v>11916</v>
      </c>
      <c r="D782" s="108" t="s">
        <v>10508</v>
      </c>
      <c r="E782" s="107" t="s">
        <v>211</v>
      </c>
      <c r="F782" s="107"/>
      <c r="G782" s="107" t="s">
        <v>212</v>
      </c>
      <c r="H782" s="141" t="s">
        <v>10513</v>
      </c>
      <c r="I782" s="35">
        <v>0.06</v>
      </c>
      <c r="J782" s="126">
        <f t="shared" si="24"/>
        <v>21300.399999999998</v>
      </c>
    </row>
    <row r="783" spans="1:10" ht="75">
      <c r="A783" s="39">
        <f t="shared" si="25"/>
        <v>779</v>
      </c>
      <c r="B783" s="49" t="s">
        <v>205</v>
      </c>
      <c r="C783" s="107" t="s">
        <v>11917</v>
      </c>
      <c r="D783" s="108" t="s">
        <v>10510</v>
      </c>
      <c r="E783" s="107" t="s">
        <v>211</v>
      </c>
      <c r="F783" s="107"/>
      <c r="G783" s="107" t="s">
        <v>212</v>
      </c>
      <c r="H783" s="141" t="s">
        <v>10513</v>
      </c>
      <c r="I783" s="35">
        <v>0.06</v>
      </c>
      <c r="J783" s="126">
        <f t="shared" si="24"/>
        <v>21300.399999999998</v>
      </c>
    </row>
    <row r="784" spans="1:10" ht="75">
      <c r="A784" s="39">
        <f t="shared" si="25"/>
        <v>780</v>
      </c>
      <c r="B784" s="49" t="s">
        <v>205</v>
      </c>
      <c r="C784" s="107" t="s">
        <v>11918</v>
      </c>
      <c r="D784" s="108" t="s">
        <v>10508</v>
      </c>
      <c r="E784" s="107" t="s">
        <v>211</v>
      </c>
      <c r="F784" s="107"/>
      <c r="G784" s="107" t="s">
        <v>212</v>
      </c>
      <c r="H784" s="141" t="s">
        <v>10446</v>
      </c>
      <c r="I784" s="35">
        <v>0.06</v>
      </c>
      <c r="J784" s="126">
        <f t="shared" si="24"/>
        <v>21826.799999999999</v>
      </c>
    </row>
    <row r="785" spans="1:10" ht="75">
      <c r="A785" s="39">
        <f t="shared" si="25"/>
        <v>781</v>
      </c>
      <c r="B785" s="49" t="s">
        <v>205</v>
      </c>
      <c r="C785" s="107" t="s">
        <v>11919</v>
      </c>
      <c r="D785" s="108" t="s">
        <v>10510</v>
      </c>
      <c r="E785" s="107" t="s">
        <v>211</v>
      </c>
      <c r="F785" s="107"/>
      <c r="G785" s="107" t="s">
        <v>212</v>
      </c>
      <c r="H785" s="141" t="s">
        <v>10446</v>
      </c>
      <c r="I785" s="35">
        <v>0.06</v>
      </c>
      <c r="J785" s="126">
        <f t="shared" si="24"/>
        <v>21826.799999999999</v>
      </c>
    </row>
    <row r="786" spans="1:10" ht="75">
      <c r="A786" s="39">
        <f t="shared" si="25"/>
        <v>782</v>
      </c>
      <c r="B786" s="49" t="s">
        <v>205</v>
      </c>
      <c r="C786" s="107" t="s">
        <v>11920</v>
      </c>
      <c r="D786" s="108" t="s">
        <v>10511</v>
      </c>
      <c r="E786" s="107" t="s">
        <v>211</v>
      </c>
      <c r="F786" s="107"/>
      <c r="G786" s="107" t="s">
        <v>212</v>
      </c>
      <c r="H786" s="141" t="s">
        <v>10446</v>
      </c>
      <c r="I786" s="35">
        <v>0.06</v>
      </c>
      <c r="J786" s="126">
        <f t="shared" si="24"/>
        <v>21826.799999999999</v>
      </c>
    </row>
    <row r="787" spans="1:10" ht="75">
      <c r="A787" s="39">
        <f t="shared" si="25"/>
        <v>783</v>
      </c>
      <c r="B787" s="49" t="s">
        <v>205</v>
      </c>
      <c r="C787" s="107" t="s">
        <v>11921</v>
      </c>
      <c r="D787" s="108" t="s">
        <v>10512</v>
      </c>
      <c r="E787" s="107" t="s">
        <v>211</v>
      </c>
      <c r="F787" s="107"/>
      <c r="G787" s="107" t="s">
        <v>212</v>
      </c>
      <c r="H787" s="141" t="s">
        <v>10446</v>
      </c>
      <c r="I787" s="35">
        <v>0.06</v>
      </c>
      <c r="J787" s="126">
        <f t="shared" si="24"/>
        <v>21826.799999999999</v>
      </c>
    </row>
    <row r="788" spans="1:10" ht="75">
      <c r="A788" s="39">
        <f t="shared" si="25"/>
        <v>784</v>
      </c>
      <c r="B788" s="49" t="s">
        <v>205</v>
      </c>
      <c r="C788" s="107" t="s">
        <v>11922</v>
      </c>
      <c r="D788" s="108" t="s">
        <v>10510</v>
      </c>
      <c r="E788" s="107" t="s">
        <v>211</v>
      </c>
      <c r="F788" s="107"/>
      <c r="G788" s="107" t="s">
        <v>212</v>
      </c>
      <c r="H788" s="141" t="s">
        <v>10514</v>
      </c>
      <c r="I788" s="35">
        <v>0.06</v>
      </c>
      <c r="J788" s="126">
        <f t="shared" si="24"/>
        <v>22353.199999999997</v>
      </c>
    </row>
    <row r="789" spans="1:10" ht="75">
      <c r="A789" s="39">
        <f t="shared" si="25"/>
        <v>785</v>
      </c>
      <c r="B789" s="49" t="s">
        <v>205</v>
      </c>
      <c r="C789" s="107" t="s">
        <v>11923</v>
      </c>
      <c r="D789" s="108" t="s">
        <v>10512</v>
      </c>
      <c r="E789" s="107" t="s">
        <v>211</v>
      </c>
      <c r="F789" s="107"/>
      <c r="G789" s="107" t="s">
        <v>212</v>
      </c>
      <c r="H789" s="141" t="s">
        <v>10514</v>
      </c>
      <c r="I789" s="35">
        <v>0.06</v>
      </c>
      <c r="J789" s="126">
        <f t="shared" si="24"/>
        <v>22353.199999999997</v>
      </c>
    </row>
    <row r="790" spans="1:10" ht="75">
      <c r="A790" s="39">
        <f t="shared" si="25"/>
        <v>786</v>
      </c>
      <c r="B790" s="49" t="s">
        <v>205</v>
      </c>
      <c r="C790" s="107" t="s">
        <v>11924</v>
      </c>
      <c r="D790" s="108" t="s">
        <v>10508</v>
      </c>
      <c r="E790" s="107" t="s">
        <v>211</v>
      </c>
      <c r="F790" s="107"/>
      <c r="G790" s="107" t="s">
        <v>212</v>
      </c>
      <c r="H790" s="141" t="s">
        <v>10514</v>
      </c>
      <c r="I790" s="35">
        <v>0.06</v>
      </c>
      <c r="J790" s="126">
        <f t="shared" si="24"/>
        <v>22353.199999999997</v>
      </c>
    </row>
    <row r="791" spans="1:10" ht="75">
      <c r="A791" s="39">
        <f t="shared" si="25"/>
        <v>787</v>
      </c>
      <c r="B791" s="49" t="s">
        <v>205</v>
      </c>
      <c r="C791" s="107" t="s">
        <v>11925</v>
      </c>
      <c r="D791" s="108" t="s">
        <v>10511</v>
      </c>
      <c r="E791" s="107" t="s">
        <v>211</v>
      </c>
      <c r="F791" s="107"/>
      <c r="G791" s="107" t="s">
        <v>212</v>
      </c>
      <c r="H791" s="141" t="s">
        <v>10514</v>
      </c>
      <c r="I791" s="35">
        <v>0.06</v>
      </c>
      <c r="J791" s="126">
        <f t="shared" si="24"/>
        <v>22353.199999999997</v>
      </c>
    </row>
    <row r="792" spans="1:10" ht="75">
      <c r="A792" s="39">
        <f t="shared" si="25"/>
        <v>788</v>
      </c>
      <c r="B792" s="49" t="s">
        <v>205</v>
      </c>
      <c r="C792" s="107" t="s">
        <v>11926</v>
      </c>
      <c r="D792" s="108" t="s">
        <v>10511</v>
      </c>
      <c r="E792" s="107" t="s">
        <v>211</v>
      </c>
      <c r="F792" s="107"/>
      <c r="G792" s="107" t="s">
        <v>212</v>
      </c>
      <c r="H792" s="141" t="s">
        <v>10515</v>
      </c>
      <c r="I792" s="35">
        <v>0.06</v>
      </c>
      <c r="J792" s="126">
        <f t="shared" si="24"/>
        <v>23142.799999999999</v>
      </c>
    </row>
    <row r="793" spans="1:10" ht="75">
      <c r="A793" s="39">
        <f t="shared" si="25"/>
        <v>789</v>
      </c>
      <c r="B793" s="49" t="s">
        <v>205</v>
      </c>
      <c r="C793" s="107" t="s">
        <v>11927</v>
      </c>
      <c r="D793" s="108" t="s">
        <v>10510</v>
      </c>
      <c r="E793" s="107" t="s">
        <v>211</v>
      </c>
      <c r="F793" s="107"/>
      <c r="G793" s="107" t="s">
        <v>212</v>
      </c>
      <c r="H793" s="141" t="s">
        <v>10515</v>
      </c>
      <c r="I793" s="35">
        <v>0.06</v>
      </c>
      <c r="J793" s="126">
        <f t="shared" si="24"/>
        <v>23142.799999999999</v>
      </c>
    </row>
    <row r="794" spans="1:10" ht="75">
      <c r="A794" s="39">
        <f t="shared" si="25"/>
        <v>790</v>
      </c>
      <c r="B794" s="49" t="s">
        <v>205</v>
      </c>
      <c r="C794" s="107" t="s">
        <v>11928</v>
      </c>
      <c r="D794" s="108" t="s">
        <v>10508</v>
      </c>
      <c r="E794" s="107" t="s">
        <v>211</v>
      </c>
      <c r="F794" s="107"/>
      <c r="G794" s="107" t="s">
        <v>212</v>
      </c>
      <c r="H794" s="141" t="s">
        <v>10515</v>
      </c>
      <c r="I794" s="35">
        <v>0.06</v>
      </c>
      <c r="J794" s="126">
        <f t="shared" si="24"/>
        <v>23142.799999999999</v>
      </c>
    </row>
    <row r="795" spans="1:10" ht="75">
      <c r="A795" s="39">
        <f t="shared" si="25"/>
        <v>791</v>
      </c>
      <c r="B795" s="49" t="s">
        <v>205</v>
      </c>
      <c r="C795" s="107" t="s">
        <v>11929</v>
      </c>
      <c r="D795" s="108" t="s">
        <v>10512</v>
      </c>
      <c r="E795" s="107" t="s">
        <v>211</v>
      </c>
      <c r="F795" s="107"/>
      <c r="G795" s="107" t="s">
        <v>212</v>
      </c>
      <c r="H795" s="141" t="s">
        <v>10515</v>
      </c>
      <c r="I795" s="35">
        <v>0.06</v>
      </c>
      <c r="J795" s="126">
        <f t="shared" si="24"/>
        <v>23142.799999999999</v>
      </c>
    </row>
    <row r="796" spans="1:10" ht="75">
      <c r="A796" s="39">
        <f t="shared" si="25"/>
        <v>792</v>
      </c>
      <c r="B796" s="49" t="s">
        <v>205</v>
      </c>
      <c r="C796" s="107" t="s">
        <v>11930</v>
      </c>
      <c r="D796" s="108" t="s">
        <v>10512</v>
      </c>
      <c r="E796" s="107" t="s">
        <v>211</v>
      </c>
      <c r="F796" s="107"/>
      <c r="G796" s="107" t="s">
        <v>212</v>
      </c>
      <c r="H796" s="141" t="s">
        <v>10516</v>
      </c>
      <c r="I796" s="35">
        <v>0.06</v>
      </c>
      <c r="J796" s="126">
        <f t="shared" si="24"/>
        <v>24722</v>
      </c>
    </row>
    <row r="797" spans="1:10" ht="75">
      <c r="A797" s="39">
        <f t="shared" si="25"/>
        <v>793</v>
      </c>
      <c r="B797" s="49" t="s">
        <v>205</v>
      </c>
      <c r="C797" s="107" t="s">
        <v>11931</v>
      </c>
      <c r="D797" s="108" t="s">
        <v>10508</v>
      </c>
      <c r="E797" s="107" t="s">
        <v>211</v>
      </c>
      <c r="F797" s="107"/>
      <c r="G797" s="107" t="s">
        <v>212</v>
      </c>
      <c r="H797" s="141" t="s">
        <v>10516</v>
      </c>
      <c r="I797" s="35">
        <v>0.06</v>
      </c>
      <c r="J797" s="126">
        <f t="shared" si="24"/>
        <v>24722</v>
      </c>
    </row>
    <row r="798" spans="1:10" ht="75">
      <c r="A798" s="39">
        <f t="shared" si="25"/>
        <v>794</v>
      </c>
      <c r="B798" s="49" t="s">
        <v>205</v>
      </c>
      <c r="C798" s="107" t="s">
        <v>11932</v>
      </c>
      <c r="D798" s="108" t="s">
        <v>10510</v>
      </c>
      <c r="E798" s="107" t="s">
        <v>211</v>
      </c>
      <c r="F798" s="107"/>
      <c r="G798" s="107" t="s">
        <v>212</v>
      </c>
      <c r="H798" s="141" t="s">
        <v>10516</v>
      </c>
      <c r="I798" s="35">
        <v>0.06</v>
      </c>
      <c r="J798" s="126">
        <f t="shared" si="24"/>
        <v>24722</v>
      </c>
    </row>
    <row r="799" spans="1:10" ht="75">
      <c r="A799" s="39">
        <f t="shared" si="25"/>
        <v>795</v>
      </c>
      <c r="B799" s="49" t="s">
        <v>205</v>
      </c>
      <c r="C799" s="107" t="s">
        <v>11933</v>
      </c>
      <c r="D799" s="108" t="s">
        <v>10511</v>
      </c>
      <c r="E799" s="107" t="s">
        <v>211</v>
      </c>
      <c r="F799" s="107"/>
      <c r="G799" s="107" t="s">
        <v>212</v>
      </c>
      <c r="H799" s="141" t="s">
        <v>10516</v>
      </c>
      <c r="I799" s="35">
        <v>0.06</v>
      </c>
      <c r="J799" s="126">
        <f t="shared" si="24"/>
        <v>24722</v>
      </c>
    </row>
    <row r="800" spans="1:10" ht="75">
      <c r="A800" s="39">
        <f t="shared" si="25"/>
        <v>796</v>
      </c>
      <c r="B800" s="49" t="s">
        <v>205</v>
      </c>
      <c r="C800" s="107" t="s">
        <v>11934</v>
      </c>
      <c r="D800" s="108" t="s">
        <v>10512</v>
      </c>
      <c r="E800" s="107" t="s">
        <v>211</v>
      </c>
      <c r="F800" s="107"/>
      <c r="G800" s="107" t="s">
        <v>212</v>
      </c>
      <c r="H800" s="141" t="s">
        <v>10517</v>
      </c>
      <c r="I800" s="35">
        <v>0.06</v>
      </c>
      <c r="J800" s="126">
        <f t="shared" si="24"/>
        <v>26301.199999999997</v>
      </c>
    </row>
    <row r="801" spans="1:10" ht="75">
      <c r="A801" s="39">
        <f t="shared" si="25"/>
        <v>797</v>
      </c>
      <c r="B801" s="49" t="s">
        <v>205</v>
      </c>
      <c r="C801" s="107" t="s">
        <v>11935</v>
      </c>
      <c r="D801" s="108" t="s">
        <v>10510</v>
      </c>
      <c r="E801" s="107" t="s">
        <v>211</v>
      </c>
      <c r="F801" s="107"/>
      <c r="G801" s="107" t="s">
        <v>212</v>
      </c>
      <c r="H801" s="141" t="s">
        <v>10517</v>
      </c>
      <c r="I801" s="35">
        <v>0.06</v>
      </c>
      <c r="J801" s="126">
        <f t="shared" si="24"/>
        <v>26301.199999999997</v>
      </c>
    </row>
    <row r="802" spans="1:10" ht="75">
      <c r="A802" s="39">
        <f t="shared" si="25"/>
        <v>798</v>
      </c>
      <c r="B802" s="49" t="s">
        <v>205</v>
      </c>
      <c r="C802" s="107" t="s">
        <v>11936</v>
      </c>
      <c r="D802" s="108" t="s">
        <v>10511</v>
      </c>
      <c r="E802" s="107" t="s">
        <v>211</v>
      </c>
      <c r="F802" s="107"/>
      <c r="G802" s="107" t="s">
        <v>212</v>
      </c>
      <c r="H802" s="141" t="s">
        <v>10517</v>
      </c>
      <c r="I802" s="35">
        <v>0.06</v>
      </c>
      <c r="J802" s="126">
        <f t="shared" si="24"/>
        <v>26301.199999999997</v>
      </c>
    </row>
    <row r="803" spans="1:10" ht="75">
      <c r="A803" s="39">
        <f t="shared" si="25"/>
        <v>799</v>
      </c>
      <c r="B803" s="49" t="s">
        <v>205</v>
      </c>
      <c r="C803" s="107" t="s">
        <v>11937</v>
      </c>
      <c r="D803" s="108" t="s">
        <v>10508</v>
      </c>
      <c r="E803" s="107" t="s">
        <v>211</v>
      </c>
      <c r="F803" s="107"/>
      <c r="G803" s="107" t="s">
        <v>212</v>
      </c>
      <c r="H803" s="141" t="s">
        <v>10517</v>
      </c>
      <c r="I803" s="35">
        <v>0.06</v>
      </c>
      <c r="J803" s="126">
        <f t="shared" si="24"/>
        <v>26301.199999999997</v>
      </c>
    </row>
    <row r="804" spans="1:10" ht="75">
      <c r="A804" s="39">
        <f t="shared" si="25"/>
        <v>800</v>
      </c>
      <c r="B804" s="49" t="s">
        <v>205</v>
      </c>
      <c r="C804" s="107" t="s">
        <v>11938</v>
      </c>
      <c r="D804" s="108" t="s">
        <v>10508</v>
      </c>
      <c r="E804" s="107" t="s">
        <v>211</v>
      </c>
      <c r="F804" s="107"/>
      <c r="G804" s="107" t="s">
        <v>212</v>
      </c>
      <c r="H804" s="141" t="s">
        <v>10518</v>
      </c>
      <c r="I804" s="35">
        <v>0.06</v>
      </c>
      <c r="J804" s="126">
        <f t="shared" si="24"/>
        <v>27880.399999999998</v>
      </c>
    </row>
    <row r="805" spans="1:10" ht="75">
      <c r="A805" s="39">
        <f t="shared" si="25"/>
        <v>801</v>
      </c>
      <c r="B805" s="49" t="s">
        <v>205</v>
      </c>
      <c r="C805" s="107" t="s">
        <v>11939</v>
      </c>
      <c r="D805" s="108" t="s">
        <v>10512</v>
      </c>
      <c r="E805" s="107" t="s">
        <v>211</v>
      </c>
      <c r="F805" s="107"/>
      <c r="G805" s="107" t="s">
        <v>212</v>
      </c>
      <c r="H805" s="141" t="s">
        <v>10518</v>
      </c>
      <c r="I805" s="35">
        <v>0.06</v>
      </c>
      <c r="J805" s="126">
        <f t="shared" si="24"/>
        <v>27880.399999999998</v>
      </c>
    </row>
    <row r="806" spans="1:10" ht="75">
      <c r="A806" s="39">
        <f t="shared" si="25"/>
        <v>802</v>
      </c>
      <c r="B806" s="49" t="s">
        <v>205</v>
      </c>
      <c r="C806" s="107" t="s">
        <v>11940</v>
      </c>
      <c r="D806" s="108" t="s">
        <v>10510</v>
      </c>
      <c r="E806" s="107" t="s">
        <v>211</v>
      </c>
      <c r="F806" s="107"/>
      <c r="G806" s="107" t="s">
        <v>212</v>
      </c>
      <c r="H806" s="141" t="s">
        <v>10518</v>
      </c>
      <c r="I806" s="35">
        <v>0.06</v>
      </c>
      <c r="J806" s="126">
        <f t="shared" si="24"/>
        <v>27880.399999999998</v>
      </c>
    </row>
    <row r="807" spans="1:10" ht="75">
      <c r="A807" s="39">
        <f t="shared" si="25"/>
        <v>803</v>
      </c>
      <c r="B807" s="49" t="s">
        <v>205</v>
      </c>
      <c r="C807" s="107" t="s">
        <v>11941</v>
      </c>
      <c r="D807" s="108" t="s">
        <v>10511</v>
      </c>
      <c r="E807" s="107" t="s">
        <v>211</v>
      </c>
      <c r="F807" s="107"/>
      <c r="G807" s="107" t="s">
        <v>212</v>
      </c>
      <c r="H807" s="141" t="s">
        <v>10518</v>
      </c>
      <c r="I807" s="35">
        <v>0.06</v>
      </c>
      <c r="J807" s="126">
        <f t="shared" si="24"/>
        <v>27880.399999999998</v>
      </c>
    </row>
    <row r="808" spans="1:10" ht="75">
      <c r="A808" s="39">
        <f t="shared" si="25"/>
        <v>804</v>
      </c>
      <c r="B808" s="49" t="s">
        <v>205</v>
      </c>
      <c r="C808" s="107" t="s">
        <v>11942</v>
      </c>
      <c r="D808" s="108" t="s">
        <v>10510</v>
      </c>
      <c r="E808" s="107" t="s">
        <v>211</v>
      </c>
      <c r="F808" s="107"/>
      <c r="G808" s="107" t="s">
        <v>212</v>
      </c>
      <c r="H808" s="141" t="s">
        <v>10519</v>
      </c>
      <c r="I808" s="35">
        <v>0.06</v>
      </c>
      <c r="J808" s="126">
        <f t="shared" si="24"/>
        <v>29459.599999999999</v>
      </c>
    </row>
    <row r="809" spans="1:10" ht="75">
      <c r="A809" s="39">
        <f t="shared" si="25"/>
        <v>805</v>
      </c>
      <c r="B809" s="49" t="s">
        <v>205</v>
      </c>
      <c r="C809" s="107" t="s">
        <v>11943</v>
      </c>
      <c r="D809" s="108" t="s">
        <v>10508</v>
      </c>
      <c r="E809" s="107" t="s">
        <v>211</v>
      </c>
      <c r="F809" s="107"/>
      <c r="G809" s="107" t="s">
        <v>212</v>
      </c>
      <c r="H809" s="141" t="s">
        <v>10519</v>
      </c>
      <c r="I809" s="35">
        <v>0.06</v>
      </c>
      <c r="J809" s="126">
        <f t="shared" si="24"/>
        <v>29459.599999999999</v>
      </c>
    </row>
    <row r="810" spans="1:10" ht="75">
      <c r="A810" s="39">
        <f t="shared" si="25"/>
        <v>806</v>
      </c>
      <c r="B810" s="49" t="s">
        <v>205</v>
      </c>
      <c r="C810" s="107" t="s">
        <v>11944</v>
      </c>
      <c r="D810" s="108" t="s">
        <v>10511</v>
      </c>
      <c r="E810" s="107" t="s">
        <v>211</v>
      </c>
      <c r="F810" s="107"/>
      <c r="G810" s="107" t="s">
        <v>212</v>
      </c>
      <c r="H810" s="141" t="s">
        <v>10519</v>
      </c>
      <c r="I810" s="35">
        <v>0.06</v>
      </c>
      <c r="J810" s="126">
        <f t="shared" si="24"/>
        <v>29459.599999999999</v>
      </c>
    </row>
    <row r="811" spans="1:10" ht="75">
      <c r="A811" s="39">
        <f t="shared" si="25"/>
        <v>807</v>
      </c>
      <c r="B811" s="49" t="s">
        <v>205</v>
      </c>
      <c r="C811" s="107" t="s">
        <v>11945</v>
      </c>
      <c r="D811" s="108" t="s">
        <v>10512</v>
      </c>
      <c r="E811" s="107" t="s">
        <v>211</v>
      </c>
      <c r="F811" s="107"/>
      <c r="G811" s="107" t="s">
        <v>212</v>
      </c>
      <c r="H811" s="141" t="s">
        <v>10519</v>
      </c>
      <c r="I811" s="35">
        <v>0.06</v>
      </c>
      <c r="J811" s="126">
        <f t="shared" si="24"/>
        <v>29459.599999999999</v>
      </c>
    </row>
    <row r="812" spans="1:10" ht="75">
      <c r="A812" s="39">
        <f t="shared" si="25"/>
        <v>808</v>
      </c>
      <c r="B812" s="49" t="s">
        <v>205</v>
      </c>
      <c r="C812" s="107" t="s">
        <v>11946</v>
      </c>
      <c r="D812" s="108" t="s">
        <v>10510</v>
      </c>
      <c r="E812" s="107" t="s">
        <v>211</v>
      </c>
      <c r="F812" s="107"/>
      <c r="G812" s="107" t="s">
        <v>212</v>
      </c>
      <c r="H812" s="141" t="s">
        <v>10520</v>
      </c>
      <c r="I812" s="35">
        <v>0.06</v>
      </c>
      <c r="J812" s="126">
        <f t="shared" si="24"/>
        <v>31038.799999999999</v>
      </c>
    </row>
    <row r="813" spans="1:10" ht="75">
      <c r="A813" s="39">
        <f t="shared" si="25"/>
        <v>809</v>
      </c>
      <c r="B813" s="49" t="s">
        <v>205</v>
      </c>
      <c r="C813" s="107" t="s">
        <v>11947</v>
      </c>
      <c r="D813" s="108" t="s">
        <v>10511</v>
      </c>
      <c r="E813" s="107" t="s">
        <v>211</v>
      </c>
      <c r="F813" s="107"/>
      <c r="G813" s="107" t="s">
        <v>212</v>
      </c>
      <c r="H813" s="141" t="s">
        <v>10520</v>
      </c>
      <c r="I813" s="35">
        <v>0.06</v>
      </c>
      <c r="J813" s="126">
        <f t="shared" si="24"/>
        <v>31038.799999999999</v>
      </c>
    </row>
    <row r="814" spans="1:10" ht="75">
      <c r="A814" s="39">
        <f t="shared" si="25"/>
        <v>810</v>
      </c>
      <c r="B814" s="49" t="s">
        <v>205</v>
      </c>
      <c r="C814" s="107" t="s">
        <v>11948</v>
      </c>
      <c r="D814" s="108" t="s">
        <v>10512</v>
      </c>
      <c r="E814" s="107" t="s">
        <v>211</v>
      </c>
      <c r="F814" s="107"/>
      <c r="G814" s="107" t="s">
        <v>212</v>
      </c>
      <c r="H814" s="141" t="s">
        <v>10520</v>
      </c>
      <c r="I814" s="35">
        <v>0.06</v>
      </c>
      <c r="J814" s="126">
        <f t="shared" si="24"/>
        <v>31038.799999999999</v>
      </c>
    </row>
    <row r="815" spans="1:10" ht="75">
      <c r="A815" s="39">
        <f t="shared" si="25"/>
        <v>811</v>
      </c>
      <c r="B815" s="49" t="s">
        <v>205</v>
      </c>
      <c r="C815" s="107" t="s">
        <v>11949</v>
      </c>
      <c r="D815" s="108" t="s">
        <v>10508</v>
      </c>
      <c r="E815" s="107" t="s">
        <v>211</v>
      </c>
      <c r="F815" s="107"/>
      <c r="G815" s="107" t="s">
        <v>212</v>
      </c>
      <c r="H815" s="141" t="s">
        <v>10520</v>
      </c>
      <c r="I815" s="35">
        <v>0.06</v>
      </c>
      <c r="J815" s="126">
        <f t="shared" si="24"/>
        <v>31038.799999999999</v>
      </c>
    </row>
    <row r="816" spans="1:10" ht="75">
      <c r="A816" s="39">
        <f t="shared" si="25"/>
        <v>812</v>
      </c>
      <c r="B816" s="49" t="s">
        <v>205</v>
      </c>
      <c r="C816" s="107" t="s">
        <v>11950</v>
      </c>
      <c r="D816" s="108" t="s">
        <v>10512</v>
      </c>
      <c r="E816" s="107" t="s">
        <v>211</v>
      </c>
      <c r="F816" s="107"/>
      <c r="G816" s="107" t="s">
        <v>212</v>
      </c>
      <c r="H816" s="141" t="s">
        <v>10521</v>
      </c>
      <c r="I816" s="35">
        <v>0.06</v>
      </c>
      <c r="J816" s="126">
        <f t="shared" si="24"/>
        <v>32617.999999999996</v>
      </c>
    </row>
    <row r="817" spans="1:10" ht="75">
      <c r="A817" s="39">
        <f t="shared" si="25"/>
        <v>813</v>
      </c>
      <c r="B817" s="49" t="s">
        <v>205</v>
      </c>
      <c r="C817" s="107" t="s">
        <v>11951</v>
      </c>
      <c r="D817" s="108" t="s">
        <v>10511</v>
      </c>
      <c r="E817" s="107" t="s">
        <v>211</v>
      </c>
      <c r="F817" s="107"/>
      <c r="G817" s="107" t="s">
        <v>212</v>
      </c>
      <c r="H817" s="141" t="s">
        <v>10521</v>
      </c>
      <c r="I817" s="35">
        <v>0.06</v>
      </c>
      <c r="J817" s="126">
        <f t="shared" si="24"/>
        <v>32617.999999999996</v>
      </c>
    </row>
    <row r="818" spans="1:10" ht="75">
      <c r="A818" s="39">
        <f t="shared" si="25"/>
        <v>814</v>
      </c>
      <c r="B818" s="49" t="s">
        <v>205</v>
      </c>
      <c r="C818" s="107" t="s">
        <v>11952</v>
      </c>
      <c r="D818" s="108" t="s">
        <v>10510</v>
      </c>
      <c r="E818" s="107" t="s">
        <v>211</v>
      </c>
      <c r="F818" s="107"/>
      <c r="G818" s="107" t="s">
        <v>212</v>
      </c>
      <c r="H818" s="141" t="s">
        <v>10521</v>
      </c>
      <c r="I818" s="35">
        <v>0.06</v>
      </c>
      <c r="J818" s="126">
        <f t="shared" si="24"/>
        <v>32617.999999999996</v>
      </c>
    </row>
    <row r="819" spans="1:10" ht="75">
      <c r="A819" s="39">
        <f t="shared" si="25"/>
        <v>815</v>
      </c>
      <c r="B819" s="49" t="s">
        <v>205</v>
      </c>
      <c r="C819" s="107" t="s">
        <v>11953</v>
      </c>
      <c r="D819" s="108" t="s">
        <v>10508</v>
      </c>
      <c r="E819" s="107" t="s">
        <v>211</v>
      </c>
      <c r="F819" s="107"/>
      <c r="G819" s="107" t="s">
        <v>212</v>
      </c>
      <c r="H819" s="141" t="s">
        <v>10521</v>
      </c>
      <c r="I819" s="35">
        <v>0.06</v>
      </c>
      <c r="J819" s="126">
        <f t="shared" si="24"/>
        <v>32617.999999999996</v>
      </c>
    </row>
    <row r="820" spans="1:10" ht="75">
      <c r="A820" s="39">
        <f t="shared" si="25"/>
        <v>816</v>
      </c>
      <c r="B820" s="49" t="s">
        <v>205</v>
      </c>
      <c r="C820" s="107" t="s">
        <v>11954</v>
      </c>
      <c r="D820" s="108" t="s">
        <v>10511</v>
      </c>
      <c r="E820" s="107" t="s">
        <v>211</v>
      </c>
      <c r="F820" s="107"/>
      <c r="G820" s="107" t="s">
        <v>212</v>
      </c>
      <c r="H820" s="141" t="s">
        <v>10522</v>
      </c>
      <c r="I820" s="35">
        <v>0.06</v>
      </c>
      <c r="J820" s="126">
        <f t="shared" si="24"/>
        <v>34460.400000000001</v>
      </c>
    </row>
    <row r="821" spans="1:10" ht="75">
      <c r="A821" s="39">
        <f t="shared" si="25"/>
        <v>817</v>
      </c>
      <c r="B821" s="49" t="s">
        <v>205</v>
      </c>
      <c r="C821" s="107" t="s">
        <v>11955</v>
      </c>
      <c r="D821" s="108" t="s">
        <v>10508</v>
      </c>
      <c r="E821" s="107" t="s">
        <v>211</v>
      </c>
      <c r="F821" s="107"/>
      <c r="G821" s="107" t="s">
        <v>212</v>
      </c>
      <c r="H821" s="141" t="s">
        <v>10522</v>
      </c>
      <c r="I821" s="35">
        <v>0.06</v>
      </c>
      <c r="J821" s="126">
        <f t="shared" si="24"/>
        <v>34460.400000000001</v>
      </c>
    </row>
    <row r="822" spans="1:10" ht="75">
      <c r="A822" s="39">
        <f t="shared" si="25"/>
        <v>818</v>
      </c>
      <c r="B822" s="49" t="s">
        <v>205</v>
      </c>
      <c r="C822" s="107" t="s">
        <v>11956</v>
      </c>
      <c r="D822" s="108" t="s">
        <v>10512</v>
      </c>
      <c r="E822" s="107" t="s">
        <v>211</v>
      </c>
      <c r="F822" s="107"/>
      <c r="G822" s="107" t="s">
        <v>212</v>
      </c>
      <c r="H822" s="141" t="s">
        <v>10522</v>
      </c>
      <c r="I822" s="35">
        <v>0.06</v>
      </c>
      <c r="J822" s="126">
        <f t="shared" si="24"/>
        <v>34460.400000000001</v>
      </c>
    </row>
    <row r="823" spans="1:10" ht="75">
      <c r="A823" s="39">
        <f t="shared" si="25"/>
        <v>819</v>
      </c>
      <c r="B823" s="49" t="s">
        <v>205</v>
      </c>
      <c r="C823" s="107" t="s">
        <v>11957</v>
      </c>
      <c r="D823" s="108" t="s">
        <v>10510</v>
      </c>
      <c r="E823" s="107" t="s">
        <v>211</v>
      </c>
      <c r="F823" s="107"/>
      <c r="G823" s="107" t="s">
        <v>212</v>
      </c>
      <c r="H823" s="141" t="s">
        <v>10522</v>
      </c>
      <c r="I823" s="35">
        <v>0.06</v>
      </c>
      <c r="J823" s="126">
        <f t="shared" si="24"/>
        <v>34460.400000000001</v>
      </c>
    </row>
    <row r="824" spans="1:10" ht="75">
      <c r="A824" s="39">
        <f t="shared" si="25"/>
        <v>820</v>
      </c>
      <c r="B824" s="49" t="s">
        <v>205</v>
      </c>
      <c r="C824" s="107" t="s">
        <v>11958</v>
      </c>
      <c r="D824" s="108" t="s">
        <v>10511</v>
      </c>
      <c r="E824" s="107" t="s">
        <v>211</v>
      </c>
      <c r="F824" s="107"/>
      <c r="G824" s="107" t="s">
        <v>212</v>
      </c>
      <c r="H824" s="141" t="s">
        <v>10523</v>
      </c>
      <c r="I824" s="35">
        <v>0.06</v>
      </c>
      <c r="J824" s="126">
        <f t="shared" si="24"/>
        <v>36566</v>
      </c>
    </row>
    <row r="825" spans="1:10" ht="75">
      <c r="A825" s="39">
        <f t="shared" si="25"/>
        <v>821</v>
      </c>
      <c r="B825" s="49" t="s">
        <v>205</v>
      </c>
      <c r="C825" s="107" t="s">
        <v>11959</v>
      </c>
      <c r="D825" s="108" t="s">
        <v>10508</v>
      </c>
      <c r="E825" s="107" t="s">
        <v>211</v>
      </c>
      <c r="F825" s="107"/>
      <c r="G825" s="107" t="s">
        <v>212</v>
      </c>
      <c r="H825" s="141" t="s">
        <v>10523</v>
      </c>
      <c r="I825" s="35">
        <v>0.06</v>
      </c>
      <c r="J825" s="126">
        <f t="shared" si="24"/>
        <v>36566</v>
      </c>
    </row>
    <row r="826" spans="1:10" ht="75">
      <c r="A826" s="39">
        <f t="shared" si="25"/>
        <v>822</v>
      </c>
      <c r="B826" s="49" t="s">
        <v>205</v>
      </c>
      <c r="C826" s="107" t="s">
        <v>11960</v>
      </c>
      <c r="D826" s="108" t="s">
        <v>10510</v>
      </c>
      <c r="E826" s="107" t="s">
        <v>211</v>
      </c>
      <c r="F826" s="107"/>
      <c r="G826" s="107" t="s">
        <v>212</v>
      </c>
      <c r="H826" s="141" t="s">
        <v>10523</v>
      </c>
      <c r="I826" s="35">
        <v>0.06</v>
      </c>
      <c r="J826" s="126">
        <f t="shared" si="24"/>
        <v>36566</v>
      </c>
    </row>
    <row r="827" spans="1:10" ht="75">
      <c r="A827" s="39">
        <f t="shared" si="25"/>
        <v>823</v>
      </c>
      <c r="B827" s="49" t="s">
        <v>205</v>
      </c>
      <c r="C827" s="107" t="s">
        <v>11961</v>
      </c>
      <c r="D827" s="108" t="s">
        <v>10512</v>
      </c>
      <c r="E827" s="107" t="s">
        <v>211</v>
      </c>
      <c r="F827" s="107"/>
      <c r="G827" s="107" t="s">
        <v>212</v>
      </c>
      <c r="H827" s="141" t="s">
        <v>10523</v>
      </c>
      <c r="I827" s="35">
        <v>0.06</v>
      </c>
      <c r="J827" s="126">
        <f t="shared" si="24"/>
        <v>36566</v>
      </c>
    </row>
    <row r="828" spans="1:10" ht="75">
      <c r="A828" s="39">
        <f t="shared" si="25"/>
        <v>824</v>
      </c>
      <c r="B828" s="49" t="s">
        <v>205</v>
      </c>
      <c r="C828" s="107" t="s">
        <v>11962</v>
      </c>
      <c r="D828" s="108" t="s">
        <v>10508</v>
      </c>
      <c r="E828" s="107" t="s">
        <v>211</v>
      </c>
      <c r="F828" s="107"/>
      <c r="G828" s="107" t="s">
        <v>212</v>
      </c>
      <c r="H828" s="141" t="s">
        <v>10524</v>
      </c>
      <c r="I828" s="35">
        <v>0.06</v>
      </c>
      <c r="J828" s="126">
        <f t="shared" si="24"/>
        <v>38671.599999999999</v>
      </c>
    </row>
    <row r="829" spans="1:10" ht="75">
      <c r="A829" s="39">
        <f t="shared" si="25"/>
        <v>825</v>
      </c>
      <c r="B829" s="49" t="s">
        <v>205</v>
      </c>
      <c r="C829" s="107" t="s">
        <v>11963</v>
      </c>
      <c r="D829" s="108" t="s">
        <v>10510</v>
      </c>
      <c r="E829" s="107" t="s">
        <v>211</v>
      </c>
      <c r="F829" s="107"/>
      <c r="G829" s="107" t="s">
        <v>212</v>
      </c>
      <c r="H829" s="141" t="s">
        <v>10524</v>
      </c>
      <c r="I829" s="35">
        <v>0.06</v>
      </c>
      <c r="J829" s="126">
        <f t="shared" si="24"/>
        <v>38671.599999999999</v>
      </c>
    </row>
    <row r="830" spans="1:10" ht="75">
      <c r="A830" s="39">
        <f t="shared" si="25"/>
        <v>826</v>
      </c>
      <c r="B830" s="49" t="s">
        <v>205</v>
      </c>
      <c r="C830" s="107" t="s">
        <v>11964</v>
      </c>
      <c r="D830" s="108" t="s">
        <v>10512</v>
      </c>
      <c r="E830" s="107" t="s">
        <v>211</v>
      </c>
      <c r="F830" s="107"/>
      <c r="G830" s="107" t="s">
        <v>212</v>
      </c>
      <c r="H830" s="141" t="s">
        <v>10524</v>
      </c>
      <c r="I830" s="35">
        <v>0.06</v>
      </c>
      <c r="J830" s="126">
        <f t="shared" si="24"/>
        <v>38671.599999999999</v>
      </c>
    </row>
    <row r="831" spans="1:10" ht="75">
      <c r="A831" s="39">
        <f t="shared" si="25"/>
        <v>827</v>
      </c>
      <c r="B831" s="49" t="s">
        <v>205</v>
      </c>
      <c r="C831" s="107" t="s">
        <v>11965</v>
      </c>
      <c r="D831" s="108" t="s">
        <v>10511</v>
      </c>
      <c r="E831" s="107" t="s">
        <v>211</v>
      </c>
      <c r="F831" s="107"/>
      <c r="G831" s="107" t="s">
        <v>212</v>
      </c>
      <c r="H831" s="141" t="s">
        <v>10524</v>
      </c>
      <c r="I831" s="35">
        <v>0.06</v>
      </c>
      <c r="J831" s="126">
        <f t="shared" si="24"/>
        <v>38671.599999999999</v>
      </c>
    </row>
    <row r="832" spans="1:10" ht="75">
      <c r="A832" s="39">
        <f t="shared" si="25"/>
        <v>828</v>
      </c>
      <c r="B832" s="49" t="s">
        <v>205</v>
      </c>
      <c r="C832" s="107" t="s">
        <v>11966</v>
      </c>
      <c r="D832" s="108" t="s">
        <v>10508</v>
      </c>
      <c r="E832" s="107" t="s">
        <v>211</v>
      </c>
      <c r="F832" s="107"/>
      <c r="G832" s="107" t="s">
        <v>212</v>
      </c>
      <c r="H832" s="141" t="s">
        <v>10525</v>
      </c>
      <c r="I832" s="35">
        <v>0.06</v>
      </c>
      <c r="J832" s="126">
        <f t="shared" si="24"/>
        <v>41303.599999999999</v>
      </c>
    </row>
    <row r="833" spans="1:10" ht="75">
      <c r="A833" s="39">
        <f t="shared" si="25"/>
        <v>829</v>
      </c>
      <c r="B833" s="49" t="s">
        <v>205</v>
      </c>
      <c r="C833" s="107" t="s">
        <v>11967</v>
      </c>
      <c r="D833" s="108" t="s">
        <v>10511</v>
      </c>
      <c r="E833" s="107" t="s">
        <v>211</v>
      </c>
      <c r="F833" s="107"/>
      <c r="G833" s="107" t="s">
        <v>212</v>
      </c>
      <c r="H833" s="141" t="s">
        <v>10525</v>
      </c>
      <c r="I833" s="35">
        <v>0.06</v>
      </c>
      <c r="J833" s="126">
        <f t="shared" ref="J833:J896" si="26">H833*(1-I833)</f>
        <v>41303.599999999999</v>
      </c>
    </row>
    <row r="834" spans="1:10" ht="75">
      <c r="A834" s="39">
        <f t="shared" si="25"/>
        <v>830</v>
      </c>
      <c r="B834" s="49" t="s">
        <v>205</v>
      </c>
      <c r="C834" s="107" t="s">
        <v>11968</v>
      </c>
      <c r="D834" s="108" t="s">
        <v>10512</v>
      </c>
      <c r="E834" s="107" t="s">
        <v>211</v>
      </c>
      <c r="F834" s="107"/>
      <c r="G834" s="107" t="s">
        <v>212</v>
      </c>
      <c r="H834" s="141" t="s">
        <v>10525</v>
      </c>
      <c r="I834" s="35">
        <v>0.06</v>
      </c>
      <c r="J834" s="126">
        <f t="shared" si="26"/>
        <v>41303.599999999999</v>
      </c>
    </row>
    <row r="835" spans="1:10" ht="75">
      <c r="A835" s="39">
        <f t="shared" si="25"/>
        <v>831</v>
      </c>
      <c r="B835" s="49" t="s">
        <v>205</v>
      </c>
      <c r="C835" s="107" t="s">
        <v>11969</v>
      </c>
      <c r="D835" s="108" t="s">
        <v>10510</v>
      </c>
      <c r="E835" s="107" t="s">
        <v>211</v>
      </c>
      <c r="F835" s="107"/>
      <c r="G835" s="107" t="s">
        <v>212</v>
      </c>
      <c r="H835" s="141" t="s">
        <v>10525</v>
      </c>
      <c r="I835" s="35">
        <v>0.06</v>
      </c>
      <c r="J835" s="126">
        <f t="shared" si="26"/>
        <v>41303.599999999999</v>
      </c>
    </row>
    <row r="836" spans="1:10" ht="75">
      <c r="A836" s="39">
        <f t="shared" si="25"/>
        <v>832</v>
      </c>
      <c r="B836" s="49" t="s">
        <v>205</v>
      </c>
      <c r="C836" s="107" t="s">
        <v>11970</v>
      </c>
      <c r="D836" s="108" t="s">
        <v>10508</v>
      </c>
      <c r="E836" s="107" t="s">
        <v>211</v>
      </c>
      <c r="F836" s="107"/>
      <c r="G836" s="107" t="s">
        <v>212</v>
      </c>
      <c r="H836" s="141" t="s">
        <v>10526</v>
      </c>
      <c r="I836" s="35">
        <v>0.06</v>
      </c>
      <c r="J836" s="126">
        <f t="shared" si="26"/>
        <v>44462</v>
      </c>
    </row>
    <row r="837" spans="1:10" ht="75">
      <c r="A837" s="39">
        <f t="shared" si="25"/>
        <v>833</v>
      </c>
      <c r="B837" s="49" t="s">
        <v>205</v>
      </c>
      <c r="C837" s="107" t="s">
        <v>11971</v>
      </c>
      <c r="D837" s="108" t="s">
        <v>10511</v>
      </c>
      <c r="E837" s="107" t="s">
        <v>211</v>
      </c>
      <c r="F837" s="107"/>
      <c r="G837" s="107" t="s">
        <v>212</v>
      </c>
      <c r="H837" s="141" t="s">
        <v>10526</v>
      </c>
      <c r="I837" s="35">
        <v>0.06</v>
      </c>
      <c r="J837" s="126">
        <f t="shared" si="26"/>
        <v>44462</v>
      </c>
    </row>
    <row r="838" spans="1:10" ht="75">
      <c r="A838" s="39">
        <f t="shared" si="25"/>
        <v>834</v>
      </c>
      <c r="B838" s="49" t="s">
        <v>205</v>
      </c>
      <c r="C838" s="107" t="s">
        <v>11972</v>
      </c>
      <c r="D838" s="108" t="s">
        <v>10512</v>
      </c>
      <c r="E838" s="107" t="s">
        <v>211</v>
      </c>
      <c r="F838" s="107"/>
      <c r="G838" s="107" t="s">
        <v>212</v>
      </c>
      <c r="H838" s="141" t="s">
        <v>10526</v>
      </c>
      <c r="I838" s="35">
        <v>0.06</v>
      </c>
      <c r="J838" s="126">
        <f t="shared" si="26"/>
        <v>44462</v>
      </c>
    </row>
    <row r="839" spans="1:10" ht="75">
      <c r="A839" s="39">
        <f t="shared" ref="A839:A902" si="27">A838+1</f>
        <v>835</v>
      </c>
      <c r="B839" s="49" t="s">
        <v>205</v>
      </c>
      <c r="C839" s="107" t="s">
        <v>11973</v>
      </c>
      <c r="D839" s="108" t="s">
        <v>10510</v>
      </c>
      <c r="E839" s="107" t="s">
        <v>211</v>
      </c>
      <c r="F839" s="107"/>
      <c r="G839" s="107" t="s">
        <v>212</v>
      </c>
      <c r="H839" s="141" t="s">
        <v>10526</v>
      </c>
      <c r="I839" s="35">
        <v>0.06</v>
      </c>
      <c r="J839" s="126">
        <f t="shared" si="26"/>
        <v>44462</v>
      </c>
    </row>
    <row r="840" spans="1:10" ht="75">
      <c r="A840" s="39">
        <f t="shared" si="27"/>
        <v>836</v>
      </c>
      <c r="B840" s="49" t="s">
        <v>205</v>
      </c>
      <c r="C840" s="107" t="s">
        <v>11974</v>
      </c>
      <c r="D840" s="108" t="s">
        <v>10511</v>
      </c>
      <c r="E840" s="107" t="s">
        <v>211</v>
      </c>
      <c r="F840" s="107"/>
      <c r="G840" s="107" t="s">
        <v>212</v>
      </c>
      <c r="H840" s="141" t="s">
        <v>10527</v>
      </c>
      <c r="I840" s="35">
        <v>0.06</v>
      </c>
      <c r="J840" s="126">
        <f t="shared" si="26"/>
        <v>49199.6</v>
      </c>
    </row>
    <row r="841" spans="1:10" ht="75">
      <c r="A841" s="39">
        <f t="shared" si="27"/>
        <v>837</v>
      </c>
      <c r="B841" s="49" t="s">
        <v>205</v>
      </c>
      <c r="C841" s="107" t="s">
        <v>11975</v>
      </c>
      <c r="D841" s="108" t="s">
        <v>10512</v>
      </c>
      <c r="E841" s="107" t="s">
        <v>211</v>
      </c>
      <c r="F841" s="107"/>
      <c r="G841" s="107" t="s">
        <v>212</v>
      </c>
      <c r="H841" s="141" t="s">
        <v>10527</v>
      </c>
      <c r="I841" s="35">
        <v>0.06</v>
      </c>
      <c r="J841" s="126">
        <f t="shared" si="26"/>
        <v>49199.6</v>
      </c>
    </row>
    <row r="842" spans="1:10" ht="75">
      <c r="A842" s="39">
        <f t="shared" si="27"/>
        <v>838</v>
      </c>
      <c r="B842" s="49" t="s">
        <v>205</v>
      </c>
      <c r="C842" s="107" t="s">
        <v>11976</v>
      </c>
      <c r="D842" s="108" t="s">
        <v>10510</v>
      </c>
      <c r="E842" s="107" t="s">
        <v>211</v>
      </c>
      <c r="F842" s="107"/>
      <c r="G842" s="107" t="s">
        <v>212</v>
      </c>
      <c r="H842" s="141" t="s">
        <v>10527</v>
      </c>
      <c r="I842" s="35">
        <v>0.06</v>
      </c>
      <c r="J842" s="126">
        <f t="shared" si="26"/>
        <v>49199.6</v>
      </c>
    </row>
    <row r="843" spans="1:10" ht="75">
      <c r="A843" s="39">
        <f t="shared" si="27"/>
        <v>839</v>
      </c>
      <c r="B843" s="49" t="s">
        <v>205</v>
      </c>
      <c r="C843" s="107" t="s">
        <v>11977</v>
      </c>
      <c r="D843" s="108" t="s">
        <v>10508</v>
      </c>
      <c r="E843" s="107" t="s">
        <v>211</v>
      </c>
      <c r="F843" s="107"/>
      <c r="G843" s="107" t="s">
        <v>212</v>
      </c>
      <c r="H843" s="141" t="s">
        <v>10527</v>
      </c>
      <c r="I843" s="35">
        <v>0.06</v>
      </c>
      <c r="J843" s="126">
        <f t="shared" si="26"/>
        <v>49199.6</v>
      </c>
    </row>
    <row r="844" spans="1:10" ht="75">
      <c r="A844" s="39">
        <f t="shared" si="27"/>
        <v>840</v>
      </c>
      <c r="B844" s="49" t="s">
        <v>205</v>
      </c>
      <c r="C844" s="107" t="s">
        <v>11978</v>
      </c>
      <c r="D844" s="108" t="s">
        <v>10528</v>
      </c>
      <c r="E844" s="107" t="s">
        <v>211</v>
      </c>
      <c r="F844" s="107"/>
      <c r="G844" s="107" t="s">
        <v>212</v>
      </c>
      <c r="H844" s="141" t="s">
        <v>10529</v>
      </c>
      <c r="I844" s="35">
        <v>0.06</v>
      </c>
      <c r="J844" s="126">
        <f t="shared" si="26"/>
        <v>22654</v>
      </c>
    </row>
    <row r="845" spans="1:10" ht="75">
      <c r="A845" s="39">
        <f t="shared" si="27"/>
        <v>841</v>
      </c>
      <c r="B845" s="49" t="s">
        <v>205</v>
      </c>
      <c r="C845" s="107" t="s">
        <v>11979</v>
      </c>
      <c r="D845" s="108" t="s">
        <v>10530</v>
      </c>
      <c r="E845" s="107" t="s">
        <v>211</v>
      </c>
      <c r="F845" s="107"/>
      <c r="G845" s="107" t="s">
        <v>212</v>
      </c>
      <c r="H845" s="141" t="s">
        <v>10529</v>
      </c>
      <c r="I845" s="35">
        <v>0.06</v>
      </c>
      <c r="J845" s="126">
        <f t="shared" si="26"/>
        <v>22654</v>
      </c>
    </row>
    <row r="846" spans="1:10" ht="75">
      <c r="A846" s="39">
        <f t="shared" si="27"/>
        <v>842</v>
      </c>
      <c r="B846" s="49" t="s">
        <v>205</v>
      </c>
      <c r="C846" s="107" t="s">
        <v>11980</v>
      </c>
      <c r="D846" s="108" t="s">
        <v>10531</v>
      </c>
      <c r="E846" s="107" t="s">
        <v>211</v>
      </c>
      <c r="F846" s="107"/>
      <c r="G846" s="107" t="s">
        <v>212</v>
      </c>
      <c r="H846" s="141" t="s">
        <v>10529</v>
      </c>
      <c r="I846" s="35">
        <v>0.06</v>
      </c>
      <c r="J846" s="126">
        <f t="shared" si="26"/>
        <v>22654</v>
      </c>
    </row>
    <row r="847" spans="1:10" ht="75">
      <c r="A847" s="39">
        <f t="shared" si="27"/>
        <v>843</v>
      </c>
      <c r="B847" s="49" t="s">
        <v>205</v>
      </c>
      <c r="C847" s="107" t="s">
        <v>11981</v>
      </c>
      <c r="D847" s="108" t="s">
        <v>10532</v>
      </c>
      <c r="E847" s="107" t="s">
        <v>211</v>
      </c>
      <c r="F847" s="107"/>
      <c r="G847" s="107" t="s">
        <v>212</v>
      </c>
      <c r="H847" s="141" t="s">
        <v>10529</v>
      </c>
      <c r="I847" s="35">
        <v>0.06</v>
      </c>
      <c r="J847" s="126">
        <f t="shared" si="26"/>
        <v>22654</v>
      </c>
    </row>
    <row r="848" spans="1:10" ht="75">
      <c r="A848" s="39">
        <f t="shared" si="27"/>
        <v>844</v>
      </c>
      <c r="B848" s="49" t="s">
        <v>205</v>
      </c>
      <c r="C848" s="107" t="s">
        <v>11982</v>
      </c>
      <c r="D848" s="108" t="s">
        <v>10532</v>
      </c>
      <c r="E848" s="107" t="s">
        <v>211</v>
      </c>
      <c r="F848" s="107"/>
      <c r="G848" s="107" t="s">
        <v>212</v>
      </c>
      <c r="H848" s="141" t="s">
        <v>10533</v>
      </c>
      <c r="I848" s="35">
        <v>0.06</v>
      </c>
      <c r="J848" s="126">
        <f t="shared" si="26"/>
        <v>23180.399999999998</v>
      </c>
    </row>
    <row r="849" spans="1:10" ht="75">
      <c r="A849" s="39">
        <f t="shared" si="27"/>
        <v>845</v>
      </c>
      <c r="B849" s="49" t="s">
        <v>205</v>
      </c>
      <c r="C849" s="107" t="s">
        <v>11983</v>
      </c>
      <c r="D849" s="108" t="s">
        <v>10530</v>
      </c>
      <c r="E849" s="107" t="s">
        <v>211</v>
      </c>
      <c r="F849" s="107"/>
      <c r="G849" s="107" t="s">
        <v>212</v>
      </c>
      <c r="H849" s="141" t="s">
        <v>10533</v>
      </c>
      <c r="I849" s="35">
        <v>0.06</v>
      </c>
      <c r="J849" s="126">
        <f t="shared" si="26"/>
        <v>23180.399999999998</v>
      </c>
    </row>
    <row r="850" spans="1:10" ht="75">
      <c r="A850" s="39">
        <f t="shared" si="27"/>
        <v>846</v>
      </c>
      <c r="B850" s="49" t="s">
        <v>205</v>
      </c>
      <c r="C850" s="107" t="s">
        <v>11984</v>
      </c>
      <c r="D850" s="108" t="s">
        <v>10531</v>
      </c>
      <c r="E850" s="107" t="s">
        <v>211</v>
      </c>
      <c r="F850" s="107"/>
      <c r="G850" s="107" t="s">
        <v>212</v>
      </c>
      <c r="H850" s="141" t="s">
        <v>10533</v>
      </c>
      <c r="I850" s="35">
        <v>0.06</v>
      </c>
      <c r="J850" s="126">
        <f t="shared" si="26"/>
        <v>23180.399999999998</v>
      </c>
    </row>
    <row r="851" spans="1:10" ht="75">
      <c r="A851" s="39">
        <f t="shared" si="27"/>
        <v>847</v>
      </c>
      <c r="B851" s="49" t="s">
        <v>205</v>
      </c>
      <c r="C851" s="107" t="s">
        <v>11985</v>
      </c>
      <c r="D851" s="108" t="s">
        <v>10528</v>
      </c>
      <c r="E851" s="107" t="s">
        <v>211</v>
      </c>
      <c r="F851" s="107"/>
      <c r="G851" s="107" t="s">
        <v>212</v>
      </c>
      <c r="H851" s="141" t="s">
        <v>10533</v>
      </c>
      <c r="I851" s="35">
        <v>0.06</v>
      </c>
      <c r="J851" s="126">
        <f t="shared" si="26"/>
        <v>23180.399999999998</v>
      </c>
    </row>
    <row r="852" spans="1:10" ht="75">
      <c r="A852" s="39">
        <f t="shared" si="27"/>
        <v>848</v>
      </c>
      <c r="B852" s="49" t="s">
        <v>205</v>
      </c>
      <c r="C852" s="107" t="s">
        <v>11986</v>
      </c>
      <c r="D852" s="108" t="s">
        <v>10532</v>
      </c>
      <c r="E852" s="107" t="s">
        <v>211</v>
      </c>
      <c r="F852" s="107"/>
      <c r="G852" s="107" t="s">
        <v>212</v>
      </c>
      <c r="H852" s="141" t="s">
        <v>10472</v>
      </c>
      <c r="I852" s="35">
        <v>0.06</v>
      </c>
      <c r="J852" s="126">
        <f t="shared" si="26"/>
        <v>23706.799999999999</v>
      </c>
    </row>
    <row r="853" spans="1:10" ht="75">
      <c r="A853" s="39">
        <f t="shared" si="27"/>
        <v>849</v>
      </c>
      <c r="B853" s="49" t="s">
        <v>205</v>
      </c>
      <c r="C853" s="107" t="s">
        <v>11987</v>
      </c>
      <c r="D853" s="108" t="s">
        <v>10528</v>
      </c>
      <c r="E853" s="107" t="s">
        <v>211</v>
      </c>
      <c r="F853" s="107"/>
      <c r="G853" s="107" t="s">
        <v>212</v>
      </c>
      <c r="H853" s="141" t="s">
        <v>10472</v>
      </c>
      <c r="I853" s="35">
        <v>0.06</v>
      </c>
      <c r="J853" s="126">
        <f t="shared" si="26"/>
        <v>23706.799999999999</v>
      </c>
    </row>
    <row r="854" spans="1:10" ht="75">
      <c r="A854" s="39">
        <f t="shared" si="27"/>
        <v>850</v>
      </c>
      <c r="B854" s="49" t="s">
        <v>205</v>
      </c>
      <c r="C854" s="107" t="s">
        <v>11988</v>
      </c>
      <c r="D854" s="108" t="s">
        <v>10530</v>
      </c>
      <c r="E854" s="107" t="s">
        <v>211</v>
      </c>
      <c r="F854" s="107"/>
      <c r="G854" s="107" t="s">
        <v>212</v>
      </c>
      <c r="H854" s="141" t="s">
        <v>10472</v>
      </c>
      <c r="I854" s="35">
        <v>0.06</v>
      </c>
      <c r="J854" s="126">
        <f t="shared" si="26"/>
        <v>23706.799999999999</v>
      </c>
    </row>
    <row r="855" spans="1:10" ht="75">
      <c r="A855" s="39">
        <f t="shared" si="27"/>
        <v>851</v>
      </c>
      <c r="B855" s="49" t="s">
        <v>205</v>
      </c>
      <c r="C855" s="107" t="s">
        <v>11989</v>
      </c>
      <c r="D855" s="108" t="s">
        <v>10531</v>
      </c>
      <c r="E855" s="107" t="s">
        <v>211</v>
      </c>
      <c r="F855" s="107"/>
      <c r="G855" s="107" t="s">
        <v>212</v>
      </c>
      <c r="H855" s="141" t="s">
        <v>10472</v>
      </c>
      <c r="I855" s="35">
        <v>0.06</v>
      </c>
      <c r="J855" s="126">
        <f t="shared" si="26"/>
        <v>23706.799999999999</v>
      </c>
    </row>
    <row r="856" spans="1:10" ht="75">
      <c r="A856" s="39">
        <f t="shared" si="27"/>
        <v>852</v>
      </c>
      <c r="B856" s="49" t="s">
        <v>205</v>
      </c>
      <c r="C856" s="107" t="s">
        <v>11990</v>
      </c>
      <c r="D856" s="108" t="s">
        <v>10532</v>
      </c>
      <c r="E856" s="107" t="s">
        <v>211</v>
      </c>
      <c r="F856" s="107"/>
      <c r="G856" s="107" t="s">
        <v>212</v>
      </c>
      <c r="H856" s="141" t="s">
        <v>10534</v>
      </c>
      <c r="I856" s="35">
        <v>0.06</v>
      </c>
      <c r="J856" s="126">
        <f t="shared" si="26"/>
        <v>24233.199999999997</v>
      </c>
    </row>
    <row r="857" spans="1:10" ht="75">
      <c r="A857" s="39">
        <f t="shared" si="27"/>
        <v>853</v>
      </c>
      <c r="B857" s="49" t="s">
        <v>205</v>
      </c>
      <c r="C857" s="107" t="s">
        <v>11991</v>
      </c>
      <c r="D857" s="108" t="s">
        <v>10530</v>
      </c>
      <c r="E857" s="107" t="s">
        <v>211</v>
      </c>
      <c r="F857" s="107"/>
      <c r="G857" s="107" t="s">
        <v>212</v>
      </c>
      <c r="H857" s="141" t="s">
        <v>10534</v>
      </c>
      <c r="I857" s="35">
        <v>0.06</v>
      </c>
      <c r="J857" s="126">
        <f t="shared" si="26"/>
        <v>24233.199999999997</v>
      </c>
    </row>
    <row r="858" spans="1:10" ht="75">
      <c r="A858" s="39">
        <f t="shared" si="27"/>
        <v>854</v>
      </c>
      <c r="B858" s="49" t="s">
        <v>205</v>
      </c>
      <c r="C858" s="107" t="s">
        <v>11992</v>
      </c>
      <c r="D858" s="108" t="s">
        <v>10531</v>
      </c>
      <c r="E858" s="107" t="s">
        <v>211</v>
      </c>
      <c r="F858" s="107"/>
      <c r="G858" s="107" t="s">
        <v>212</v>
      </c>
      <c r="H858" s="141" t="s">
        <v>10534</v>
      </c>
      <c r="I858" s="35">
        <v>0.06</v>
      </c>
      <c r="J858" s="126">
        <f t="shared" si="26"/>
        <v>24233.199999999997</v>
      </c>
    </row>
    <row r="859" spans="1:10" ht="75">
      <c r="A859" s="39">
        <f t="shared" si="27"/>
        <v>855</v>
      </c>
      <c r="B859" s="49" t="s">
        <v>205</v>
      </c>
      <c r="C859" s="107" t="s">
        <v>11993</v>
      </c>
      <c r="D859" s="108" t="s">
        <v>10528</v>
      </c>
      <c r="E859" s="107" t="s">
        <v>211</v>
      </c>
      <c r="F859" s="107"/>
      <c r="G859" s="107" t="s">
        <v>212</v>
      </c>
      <c r="H859" s="141" t="s">
        <v>10534</v>
      </c>
      <c r="I859" s="35">
        <v>0.06</v>
      </c>
      <c r="J859" s="126">
        <f t="shared" si="26"/>
        <v>24233.199999999997</v>
      </c>
    </row>
    <row r="860" spans="1:10" ht="75">
      <c r="A860" s="39">
        <f t="shared" si="27"/>
        <v>856</v>
      </c>
      <c r="B860" s="49" t="s">
        <v>205</v>
      </c>
      <c r="C860" s="107" t="s">
        <v>11994</v>
      </c>
      <c r="D860" s="108" t="s">
        <v>10530</v>
      </c>
      <c r="E860" s="107" t="s">
        <v>211</v>
      </c>
      <c r="F860" s="107"/>
      <c r="G860" s="107" t="s">
        <v>212</v>
      </c>
      <c r="H860" s="141" t="s">
        <v>10535</v>
      </c>
      <c r="I860" s="35">
        <v>0.06</v>
      </c>
      <c r="J860" s="126">
        <f t="shared" si="26"/>
        <v>25022.799999999999</v>
      </c>
    </row>
    <row r="861" spans="1:10" ht="75">
      <c r="A861" s="39">
        <f t="shared" si="27"/>
        <v>857</v>
      </c>
      <c r="B861" s="49" t="s">
        <v>205</v>
      </c>
      <c r="C861" s="107" t="s">
        <v>11995</v>
      </c>
      <c r="D861" s="108" t="s">
        <v>10532</v>
      </c>
      <c r="E861" s="107" t="s">
        <v>211</v>
      </c>
      <c r="F861" s="107"/>
      <c r="G861" s="107" t="s">
        <v>212</v>
      </c>
      <c r="H861" s="141" t="s">
        <v>10535</v>
      </c>
      <c r="I861" s="35">
        <v>0.06</v>
      </c>
      <c r="J861" s="126">
        <f t="shared" si="26"/>
        <v>25022.799999999999</v>
      </c>
    </row>
    <row r="862" spans="1:10" ht="75">
      <c r="A862" s="39">
        <f t="shared" si="27"/>
        <v>858</v>
      </c>
      <c r="B862" s="49" t="s">
        <v>205</v>
      </c>
      <c r="C862" s="107" t="s">
        <v>11996</v>
      </c>
      <c r="D862" s="108" t="s">
        <v>10528</v>
      </c>
      <c r="E862" s="107" t="s">
        <v>211</v>
      </c>
      <c r="F862" s="107"/>
      <c r="G862" s="107" t="s">
        <v>212</v>
      </c>
      <c r="H862" s="141" t="s">
        <v>10535</v>
      </c>
      <c r="I862" s="35">
        <v>0.06</v>
      </c>
      <c r="J862" s="126">
        <f t="shared" si="26"/>
        <v>25022.799999999999</v>
      </c>
    </row>
    <row r="863" spans="1:10" ht="75">
      <c r="A863" s="39">
        <f t="shared" si="27"/>
        <v>859</v>
      </c>
      <c r="B863" s="49" t="s">
        <v>205</v>
      </c>
      <c r="C863" s="107" t="s">
        <v>11997</v>
      </c>
      <c r="D863" s="108" t="s">
        <v>10531</v>
      </c>
      <c r="E863" s="107" t="s">
        <v>211</v>
      </c>
      <c r="F863" s="107"/>
      <c r="G863" s="107" t="s">
        <v>212</v>
      </c>
      <c r="H863" s="141" t="s">
        <v>10535</v>
      </c>
      <c r="I863" s="35">
        <v>0.06</v>
      </c>
      <c r="J863" s="126">
        <f t="shared" si="26"/>
        <v>25022.799999999999</v>
      </c>
    </row>
    <row r="864" spans="1:10" ht="75">
      <c r="A864" s="39">
        <f t="shared" si="27"/>
        <v>860</v>
      </c>
      <c r="B864" s="49" t="s">
        <v>205</v>
      </c>
      <c r="C864" s="107" t="s">
        <v>11998</v>
      </c>
      <c r="D864" s="108" t="s">
        <v>10530</v>
      </c>
      <c r="E864" s="107" t="s">
        <v>211</v>
      </c>
      <c r="F864" s="107"/>
      <c r="G864" s="107" t="s">
        <v>212</v>
      </c>
      <c r="H864" s="141" t="s">
        <v>10536</v>
      </c>
      <c r="I864" s="35">
        <v>0.06</v>
      </c>
      <c r="J864" s="126">
        <f t="shared" si="26"/>
        <v>26602</v>
      </c>
    </row>
    <row r="865" spans="1:10" ht="75">
      <c r="A865" s="39">
        <f t="shared" si="27"/>
        <v>861</v>
      </c>
      <c r="B865" s="49" t="s">
        <v>205</v>
      </c>
      <c r="C865" s="107" t="s">
        <v>11999</v>
      </c>
      <c r="D865" s="108" t="s">
        <v>10531</v>
      </c>
      <c r="E865" s="107" t="s">
        <v>211</v>
      </c>
      <c r="F865" s="107"/>
      <c r="G865" s="107" t="s">
        <v>212</v>
      </c>
      <c r="H865" s="141" t="s">
        <v>10536</v>
      </c>
      <c r="I865" s="35">
        <v>0.06</v>
      </c>
      <c r="J865" s="126">
        <f t="shared" si="26"/>
        <v>26602</v>
      </c>
    </row>
    <row r="866" spans="1:10" ht="75">
      <c r="A866" s="39">
        <f t="shared" si="27"/>
        <v>862</v>
      </c>
      <c r="B866" s="49" t="s">
        <v>205</v>
      </c>
      <c r="C866" s="107" t="s">
        <v>12000</v>
      </c>
      <c r="D866" s="108" t="s">
        <v>10528</v>
      </c>
      <c r="E866" s="107" t="s">
        <v>211</v>
      </c>
      <c r="F866" s="107"/>
      <c r="G866" s="107" t="s">
        <v>212</v>
      </c>
      <c r="H866" s="141" t="s">
        <v>10536</v>
      </c>
      <c r="I866" s="35">
        <v>0.06</v>
      </c>
      <c r="J866" s="126">
        <f t="shared" si="26"/>
        <v>26602</v>
      </c>
    </row>
    <row r="867" spans="1:10" ht="75">
      <c r="A867" s="39">
        <f t="shared" si="27"/>
        <v>863</v>
      </c>
      <c r="B867" s="49" t="s">
        <v>205</v>
      </c>
      <c r="C867" s="107" t="s">
        <v>12001</v>
      </c>
      <c r="D867" s="108" t="s">
        <v>10532</v>
      </c>
      <c r="E867" s="107" t="s">
        <v>211</v>
      </c>
      <c r="F867" s="107"/>
      <c r="G867" s="107" t="s">
        <v>212</v>
      </c>
      <c r="H867" s="141" t="s">
        <v>10537</v>
      </c>
      <c r="I867" s="35">
        <v>0.06</v>
      </c>
      <c r="J867" s="126">
        <f t="shared" si="26"/>
        <v>27495</v>
      </c>
    </row>
    <row r="868" spans="1:10" ht="75">
      <c r="A868" s="39">
        <f t="shared" si="27"/>
        <v>864</v>
      </c>
      <c r="B868" s="49" t="s">
        <v>205</v>
      </c>
      <c r="C868" s="107" t="s">
        <v>12002</v>
      </c>
      <c r="D868" s="108" t="s">
        <v>10531</v>
      </c>
      <c r="E868" s="107" t="s">
        <v>211</v>
      </c>
      <c r="F868" s="107"/>
      <c r="G868" s="107" t="s">
        <v>212</v>
      </c>
      <c r="H868" s="141" t="s">
        <v>10538</v>
      </c>
      <c r="I868" s="35">
        <v>0.06</v>
      </c>
      <c r="J868" s="126">
        <f t="shared" si="26"/>
        <v>28181.199999999997</v>
      </c>
    </row>
    <row r="869" spans="1:10" ht="75">
      <c r="A869" s="39">
        <f t="shared" si="27"/>
        <v>865</v>
      </c>
      <c r="B869" s="49" t="s">
        <v>205</v>
      </c>
      <c r="C869" s="107" t="s">
        <v>12003</v>
      </c>
      <c r="D869" s="108" t="s">
        <v>10532</v>
      </c>
      <c r="E869" s="107" t="s">
        <v>211</v>
      </c>
      <c r="F869" s="107"/>
      <c r="G869" s="107" t="s">
        <v>212</v>
      </c>
      <c r="H869" s="141" t="s">
        <v>10538</v>
      </c>
      <c r="I869" s="35">
        <v>0.06</v>
      </c>
      <c r="J869" s="126">
        <f t="shared" si="26"/>
        <v>28181.199999999997</v>
      </c>
    </row>
    <row r="870" spans="1:10" ht="75">
      <c r="A870" s="39">
        <f t="shared" si="27"/>
        <v>866</v>
      </c>
      <c r="B870" s="49" t="s">
        <v>205</v>
      </c>
      <c r="C870" s="107" t="s">
        <v>12004</v>
      </c>
      <c r="D870" s="108" t="s">
        <v>10528</v>
      </c>
      <c r="E870" s="107" t="s">
        <v>211</v>
      </c>
      <c r="F870" s="107"/>
      <c r="G870" s="107" t="s">
        <v>212</v>
      </c>
      <c r="H870" s="141" t="s">
        <v>10538</v>
      </c>
      <c r="I870" s="35">
        <v>0.06</v>
      </c>
      <c r="J870" s="126">
        <f t="shared" si="26"/>
        <v>28181.199999999997</v>
      </c>
    </row>
    <row r="871" spans="1:10" ht="75">
      <c r="A871" s="39">
        <f t="shared" si="27"/>
        <v>867</v>
      </c>
      <c r="B871" s="49" t="s">
        <v>205</v>
      </c>
      <c r="C871" s="107" t="s">
        <v>12005</v>
      </c>
      <c r="D871" s="108" t="s">
        <v>10530</v>
      </c>
      <c r="E871" s="107" t="s">
        <v>211</v>
      </c>
      <c r="F871" s="107"/>
      <c r="G871" s="107" t="s">
        <v>212</v>
      </c>
      <c r="H871" s="141" t="s">
        <v>10538</v>
      </c>
      <c r="I871" s="35">
        <v>0.06</v>
      </c>
      <c r="J871" s="126">
        <f t="shared" si="26"/>
        <v>28181.199999999997</v>
      </c>
    </row>
    <row r="872" spans="1:10" ht="75">
      <c r="A872" s="39">
        <f t="shared" si="27"/>
        <v>868</v>
      </c>
      <c r="B872" s="49" t="s">
        <v>205</v>
      </c>
      <c r="C872" s="107" t="s">
        <v>12006</v>
      </c>
      <c r="D872" s="108" t="s">
        <v>10530</v>
      </c>
      <c r="E872" s="107" t="s">
        <v>211</v>
      </c>
      <c r="F872" s="107"/>
      <c r="G872" s="107" t="s">
        <v>212</v>
      </c>
      <c r="H872" s="141" t="s">
        <v>10539</v>
      </c>
      <c r="I872" s="35">
        <v>0.06</v>
      </c>
      <c r="J872" s="126">
        <f t="shared" si="26"/>
        <v>29760.399999999998</v>
      </c>
    </row>
    <row r="873" spans="1:10" ht="75">
      <c r="A873" s="39">
        <f t="shared" si="27"/>
        <v>869</v>
      </c>
      <c r="B873" s="49" t="s">
        <v>205</v>
      </c>
      <c r="C873" s="107" t="s">
        <v>12007</v>
      </c>
      <c r="D873" s="108" t="s">
        <v>10531</v>
      </c>
      <c r="E873" s="107" t="s">
        <v>211</v>
      </c>
      <c r="F873" s="107"/>
      <c r="G873" s="107" t="s">
        <v>212</v>
      </c>
      <c r="H873" s="141" t="s">
        <v>10539</v>
      </c>
      <c r="I873" s="35">
        <v>0.06</v>
      </c>
      <c r="J873" s="126">
        <f t="shared" si="26"/>
        <v>29760.399999999998</v>
      </c>
    </row>
    <row r="874" spans="1:10" ht="75">
      <c r="A874" s="39">
        <f t="shared" si="27"/>
        <v>870</v>
      </c>
      <c r="B874" s="49" t="s">
        <v>205</v>
      </c>
      <c r="C874" s="107" t="s">
        <v>12008</v>
      </c>
      <c r="D874" s="108" t="s">
        <v>10532</v>
      </c>
      <c r="E874" s="107" t="s">
        <v>211</v>
      </c>
      <c r="F874" s="107"/>
      <c r="G874" s="107" t="s">
        <v>212</v>
      </c>
      <c r="H874" s="141" t="s">
        <v>10539</v>
      </c>
      <c r="I874" s="35">
        <v>0.06</v>
      </c>
      <c r="J874" s="126">
        <f t="shared" si="26"/>
        <v>29760.399999999998</v>
      </c>
    </row>
    <row r="875" spans="1:10" ht="75">
      <c r="A875" s="39">
        <f t="shared" si="27"/>
        <v>871</v>
      </c>
      <c r="B875" s="49" t="s">
        <v>205</v>
      </c>
      <c r="C875" s="107" t="s">
        <v>12009</v>
      </c>
      <c r="D875" s="108" t="s">
        <v>10528</v>
      </c>
      <c r="E875" s="107" t="s">
        <v>211</v>
      </c>
      <c r="F875" s="107"/>
      <c r="G875" s="107" t="s">
        <v>212</v>
      </c>
      <c r="H875" s="141" t="s">
        <v>10539</v>
      </c>
      <c r="I875" s="35">
        <v>0.06</v>
      </c>
      <c r="J875" s="126">
        <f t="shared" si="26"/>
        <v>29760.399999999998</v>
      </c>
    </row>
    <row r="876" spans="1:10" ht="75">
      <c r="A876" s="39">
        <f t="shared" si="27"/>
        <v>872</v>
      </c>
      <c r="B876" s="49" t="s">
        <v>205</v>
      </c>
      <c r="C876" s="107" t="s">
        <v>12010</v>
      </c>
      <c r="D876" s="108" t="s">
        <v>10531</v>
      </c>
      <c r="E876" s="107" t="s">
        <v>211</v>
      </c>
      <c r="F876" s="107"/>
      <c r="G876" s="107" t="s">
        <v>212</v>
      </c>
      <c r="H876" s="141" t="s">
        <v>10540</v>
      </c>
      <c r="I876" s="35">
        <v>0.06</v>
      </c>
      <c r="J876" s="126">
        <f t="shared" si="26"/>
        <v>31339.599999999999</v>
      </c>
    </row>
    <row r="877" spans="1:10" ht="75">
      <c r="A877" s="39">
        <f t="shared" si="27"/>
        <v>873</v>
      </c>
      <c r="B877" s="49" t="s">
        <v>205</v>
      </c>
      <c r="C877" s="107" t="s">
        <v>12011</v>
      </c>
      <c r="D877" s="108" t="s">
        <v>10532</v>
      </c>
      <c r="E877" s="107" t="s">
        <v>211</v>
      </c>
      <c r="F877" s="107"/>
      <c r="G877" s="107" t="s">
        <v>212</v>
      </c>
      <c r="H877" s="141" t="s">
        <v>10540</v>
      </c>
      <c r="I877" s="35">
        <v>0.06</v>
      </c>
      <c r="J877" s="126">
        <f t="shared" si="26"/>
        <v>31339.599999999999</v>
      </c>
    </row>
    <row r="878" spans="1:10" ht="75">
      <c r="A878" s="39">
        <f t="shared" si="27"/>
        <v>874</v>
      </c>
      <c r="B878" s="49" t="s">
        <v>205</v>
      </c>
      <c r="C878" s="107" t="s">
        <v>12012</v>
      </c>
      <c r="D878" s="108" t="s">
        <v>10528</v>
      </c>
      <c r="E878" s="107" t="s">
        <v>211</v>
      </c>
      <c r="F878" s="107"/>
      <c r="G878" s="107" t="s">
        <v>212</v>
      </c>
      <c r="H878" s="141" t="s">
        <v>10540</v>
      </c>
      <c r="I878" s="35">
        <v>0.06</v>
      </c>
      <c r="J878" s="126">
        <f t="shared" si="26"/>
        <v>31339.599999999999</v>
      </c>
    </row>
    <row r="879" spans="1:10" ht="75">
      <c r="A879" s="39">
        <f t="shared" si="27"/>
        <v>875</v>
      </c>
      <c r="B879" s="49" t="s">
        <v>205</v>
      </c>
      <c r="C879" s="107" t="s">
        <v>12013</v>
      </c>
      <c r="D879" s="108" t="s">
        <v>10530</v>
      </c>
      <c r="E879" s="107" t="s">
        <v>211</v>
      </c>
      <c r="F879" s="107"/>
      <c r="G879" s="107" t="s">
        <v>212</v>
      </c>
      <c r="H879" s="141" t="s">
        <v>10540</v>
      </c>
      <c r="I879" s="35">
        <v>0.06</v>
      </c>
      <c r="J879" s="126">
        <f t="shared" si="26"/>
        <v>31339.599999999999</v>
      </c>
    </row>
    <row r="880" spans="1:10" ht="75">
      <c r="A880" s="39">
        <f t="shared" si="27"/>
        <v>876</v>
      </c>
      <c r="B880" s="49" t="s">
        <v>205</v>
      </c>
      <c r="C880" s="107" t="s">
        <v>12014</v>
      </c>
      <c r="D880" s="108" t="s">
        <v>10528</v>
      </c>
      <c r="E880" s="107" t="s">
        <v>211</v>
      </c>
      <c r="F880" s="107"/>
      <c r="G880" s="107" t="s">
        <v>212</v>
      </c>
      <c r="H880" s="141" t="s">
        <v>10541</v>
      </c>
      <c r="I880" s="35">
        <v>0.06</v>
      </c>
      <c r="J880" s="126">
        <f t="shared" si="26"/>
        <v>32918.799999999996</v>
      </c>
    </row>
    <row r="881" spans="1:10" ht="75">
      <c r="A881" s="39">
        <f t="shared" si="27"/>
        <v>877</v>
      </c>
      <c r="B881" s="49" t="s">
        <v>205</v>
      </c>
      <c r="C881" s="107" t="s">
        <v>12015</v>
      </c>
      <c r="D881" s="108" t="s">
        <v>10531</v>
      </c>
      <c r="E881" s="107" t="s">
        <v>211</v>
      </c>
      <c r="F881" s="107"/>
      <c r="G881" s="107" t="s">
        <v>212</v>
      </c>
      <c r="H881" s="141" t="s">
        <v>10541</v>
      </c>
      <c r="I881" s="35">
        <v>0.06</v>
      </c>
      <c r="J881" s="126">
        <f t="shared" si="26"/>
        <v>32918.799999999996</v>
      </c>
    </row>
    <row r="882" spans="1:10" ht="75">
      <c r="A882" s="39">
        <f t="shared" si="27"/>
        <v>878</v>
      </c>
      <c r="B882" s="49" t="s">
        <v>205</v>
      </c>
      <c r="C882" s="107" t="s">
        <v>12016</v>
      </c>
      <c r="D882" s="108" t="s">
        <v>10532</v>
      </c>
      <c r="E882" s="107" t="s">
        <v>211</v>
      </c>
      <c r="F882" s="107"/>
      <c r="G882" s="107" t="s">
        <v>212</v>
      </c>
      <c r="H882" s="141" t="s">
        <v>10541</v>
      </c>
      <c r="I882" s="35">
        <v>0.06</v>
      </c>
      <c r="J882" s="126">
        <f t="shared" si="26"/>
        <v>32918.799999999996</v>
      </c>
    </row>
    <row r="883" spans="1:10" ht="75">
      <c r="A883" s="39">
        <f t="shared" si="27"/>
        <v>879</v>
      </c>
      <c r="B883" s="49" t="s">
        <v>205</v>
      </c>
      <c r="C883" s="107" t="s">
        <v>12017</v>
      </c>
      <c r="D883" s="108" t="s">
        <v>10530</v>
      </c>
      <c r="E883" s="107" t="s">
        <v>211</v>
      </c>
      <c r="F883" s="107"/>
      <c r="G883" s="107" t="s">
        <v>212</v>
      </c>
      <c r="H883" s="141" t="s">
        <v>10541</v>
      </c>
      <c r="I883" s="35">
        <v>0.06</v>
      </c>
      <c r="J883" s="126">
        <f t="shared" si="26"/>
        <v>32918.799999999996</v>
      </c>
    </row>
    <row r="884" spans="1:10" ht="75">
      <c r="A884" s="39">
        <f t="shared" si="27"/>
        <v>880</v>
      </c>
      <c r="B884" s="49" t="s">
        <v>205</v>
      </c>
      <c r="C884" s="107" t="s">
        <v>12018</v>
      </c>
      <c r="D884" s="108" t="s">
        <v>10528</v>
      </c>
      <c r="E884" s="107" t="s">
        <v>211</v>
      </c>
      <c r="F884" s="107"/>
      <c r="G884" s="107" t="s">
        <v>212</v>
      </c>
      <c r="H884" s="141" t="s">
        <v>10542</v>
      </c>
      <c r="I884" s="35">
        <v>0.06</v>
      </c>
      <c r="J884" s="126">
        <f t="shared" si="26"/>
        <v>34498</v>
      </c>
    </row>
    <row r="885" spans="1:10" ht="75">
      <c r="A885" s="39">
        <f t="shared" si="27"/>
        <v>881</v>
      </c>
      <c r="B885" s="49" t="s">
        <v>205</v>
      </c>
      <c r="C885" s="107" t="s">
        <v>12019</v>
      </c>
      <c r="D885" s="108" t="s">
        <v>10531</v>
      </c>
      <c r="E885" s="107" t="s">
        <v>211</v>
      </c>
      <c r="F885" s="107"/>
      <c r="G885" s="107" t="s">
        <v>212</v>
      </c>
      <c r="H885" s="141" t="s">
        <v>10542</v>
      </c>
      <c r="I885" s="35">
        <v>0.06</v>
      </c>
      <c r="J885" s="126">
        <f t="shared" si="26"/>
        <v>34498</v>
      </c>
    </row>
    <row r="886" spans="1:10" ht="75">
      <c r="A886" s="39">
        <f t="shared" si="27"/>
        <v>882</v>
      </c>
      <c r="B886" s="49" t="s">
        <v>205</v>
      </c>
      <c r="C886" s="107" t="s">
        <v>12020</v>
      </c>
      <c r="D886" s="108" t="s">
        <v>10532</v>
      </c>
      <c r="E886" s="107" t="s">
        <v>211</v>
      </c>
      <c r="F886" s="107"/>
      <c r="G886" s="107" t="s">
        <v>212</v>
      </c>
      <c r="H886" s="141" t="s">
        <v>10542</v>
      </c>
      <c r="I886" s="35">
        <v>0.06</v>
      </c>
      <c r="J886" s="126">
        <f t="shared" si="26"/>
        <v>34498</v>
      </c>
    </row>
    <row r="887" spans="1:10" ht="75">
      <c r="A887" s="39">
        <f t="shared" si="27"/>
        <v>883</v>
      </c>
      <c r="B887" s="49" t="s">
        <v>205</v>
      </c>
      <c r="C887" s="107" t="s">
        <v>12021</v>
      </c>
      <c r="D887" s="108" t="s">
        <v>10530</v>
      </c>
      <c r="E887" s="107" t="s">
        <v>211</v>
      </c>
      <c r="F887" s="107"/>
      <c r="G887" s="107" t="s">
        <v>212</v>
      </c>
      <c r="H887" s="141" t="s">
        <v>10542</v>
      </c>
      <c r="I887" s="35">
        <v>0.06</v>
      </c>
      <c r="J887" s="126">
        <f t="shared" si="26"/>
        <v>34498</v>
      </c>
    </row>
    <row r="888" spans="1:10" ht="75">
      <c r="A888" s="39">
        <f t="shared" si="27"/>
        <v>884</v>
      </c>
      <c r="B888" s="49" t="s">
        <v>205</v>
      </c>
      <c r="C888" s="107" t="s">
        <v>12022</v>
      </c>
      <c r="D888" s="108" t="s">
        <v>10531</v>
      </c>
      <c r="E888" s="107" t="s">
        <v>211</v>
      </c>
      <c r="F888" s="107"/>
      <c r="G888" s="107" t="s">
        <v>212</v>
      </c>
      <c r="H888" s="141" t="s">
        <v>10543</v>
      </c>
      <c r="I888" s="35">
        <v>0.06</v>
      </c>
      <c r="J888" s="126">
        <f t="shared" si="26"/>
        <v>36340.400000000001</v>
      </c>
    </row>
    <row r="889" spans="1:10" ht="75">
      <c r="A889" s="39">
        <f t="shared" si="27"/>
        <v>885</v>
      </c>
      <c r="B889" s="49" t="s">
        <v>205</v>
      </c>
      <c r="C889" s="107" t="s">
        <v>12023</v>
      </c>
      <c r="D889" s="108" t="s">
        <v>10532</v>
      </c>
      <c r="E889" s="107" t="s">
        <v>211</v>
      </c>
      <c r="F889" s="107"/>
      <c r="G889" s="107" t="s">
        <v>212</v>
      </c>
      <c r="H889" s="141" t="s">
        <v>10543</v>
      </c>
      <c r="I889" s="35">
        <v>0.06</v>
      </c>
      <c r="J889" s="126">
        <f t="shared" si="26"/>
        <v>36340.400000000001</v>
      </c>
    </row>
    <row r="890" spans="1:10" ht="75">
      <c r="A890" s="39">
        <f t="shared" si="27"/>
        <v>886</v>
      </c>
      <c r="B890" s="49" t="s">
        <v>205</v>
      </c>
      <c r="C890" s="107" t="s">
        <v>12024</v>
      </c>
      <c r="D890" s="108" t="s">
        <v>10528</v>
      </c>
      <c r="E890" s="107" t="s">
        <v>211</v>
      </c>
      <c r="F890" s="107"/>
      <c r="G890" s="107" t="s">
        <v>212</v>
      </c>
      <c r="H890" s="141" t="s">
        <v>10543</v>
      </c>
      <c r="I890" s="35">
        <v>0.06</v>
      </c>
      <c r="J890" s="126">
        <f t="shared" si="26"/>
        <v>36340.400000000001</v>
      </c>
    </row>
    <row r="891" spans="1:10" ht="75">
      <c r="A891" s="39">
        <f t="shared" si="27"/>
        <v>887</v>
      </c>
      <c r="B891" s="49" t="s">
        <v>205</v>
      </c>
      <c r="C891" s="107" t="s">
        <v>12025</v>
      </c>
      <c r="D891" s="108" t="s">
        <v>10530</v>
      </c>
      <c r="E891" s="107" t="s">
        <v>211</v>
      </c>
      <c r="F891" s="107"/>
      <c r="G891" s="107" t="s">
        <v>212</v>
      </c>
      <c r="H891" s="141" t="s">
        <v>10543</v>
      </c>
      <c r="I891" s="35">
        <v>0.06</v>
      </c>
      <c r="J891" s="126">
        <f t="shared" si="26"/>
        <v>36340.400000000001</v>
      </c>
    </row>
    <row r="892" spans="1:10" ht="75">
      <c r="A892" s="39">
        <f t="shared" si="27"/>
        <v>888</v>
      </c>
      <c r="B892" s="49" t="s">
        <v>205</v>
      </c>
      <c r="C892" s="107" t="s">
        <v>12026</v>
      </c>
      <c r="D892" s="108" t="s">
        <v>10531</v>
      </c>
      <c r="E892" s="107" t="s">
        <v>211</v>
      </c>
      <c r="F892" s="107"/>
      <c r="G892" s="107" t="s">
        <v>212</v>
      </c>
      <c r="H892" s="141" t="s">
        <v>10544</v>
      </c>
      <c r="I892" s="35">
        <v>0.06</v>
      </c>
      <c r="J892" s="126">
        <f t="shared" si="26"/>
        <v>38446</v>
      </c>
    </row>
    <row r="893" spans="1:10" ht="75">
      <c r="A893" s="39">
        <f t="shared" si="27"/>
        <v>889</v>
      </c>
      <c r="B893" s="49" t="s">
        <v>205</v>
      </c>
      <c r="C893" s="107" t="s">
        <v>12027</v>
      </c>
      <c r="D893" s="108" t="s">
        <v>10532</v>
      </c>
      <c r="E893" s="107" t="s">
        <v>211</v>
      </c>
      <c r="F893" s="107"/>
      <c r="G893" s="107" t="s">
        <v>212</v>
      </c>
      <c r="H893" s="141" t="s">
        <v>10544</v>
      </c>
      <c r="I893" s="35">
        <v>0.06</v>
      </c>
      <c r="J893" s="126">
        <f t="shared" si="26"/>
        <v>38446</v>
      </c>
    </row>
    <row r="894" spans="1:10" ht="75">
      <c r="A894" s="39">
        <f t="shared" si="27"/>
        <v>890</v>
      </c>
      <c r="B894" s="49" t="s">
        <v>205</v>
      </c>
      <c r="C894" s="107" t="s">
        <v>12028</v>
      </c>
      <c r="D894" s="108" t="s">
        <v>10528</v>
      </c>
      <c r="E894" s="107" t="s">
        <v>211</v>
      </c>
      <c r="F894" s="107"/>
      <c r="G894" s="107" t="s">
        <v>212</v>
      </c>
      <c r="H894" s="141" t="s">
        <v>10544</v>
      </c>
      <c r="I894" s="35">
        <v>0.06</v>
      </c>
      <c r="J894" s="126">
        <f t="shared" si="26"/>
        <v>38446</v>
      </c>
    </row>
    <row r="895" spans="1:10" ht="75">
      <c r="A895" s="39">
        <f t="shared" si="27"/>
        <v>891</v>
      </c>
      <c r="B895" s="49" t="s">
        <v>205</v>
      </c>
      <c r="C895" s="107" t="s">
        <v>12029</v>
      </c>
      <c r="D895" s="108" t="s">
        <v>10530</v>
      </c>
      <c r="E895" s="107" t="s">
        <v>211</v>
      </c>
      <c r="F895" s="107"/>
      <c r="G895" s="107" t="s">
        <v>212</v>
      </c>
      <c r="H895" s="141" t="s">
        <v>10544</v>
      </c>
      <c r="I895" s="35">
        <v>0.06</v>
      </c>
      <c r="J895" s="126">
        <f t="shared" si="26"/>
        <v>38446</v>
      </c>
    </row>
    <row r="896" spans="1:10" ht="75">
      <c r="A896" s="39">
        <f t="shared" si="27"/>
        <v>892</v>
      </c>
      <c r="B896" s="49" t="s">
        <v>205</v>
      </c>
      <c r="C896" s="107" t="s">
        <v>12030</v>
      </c>
      <c r="D896" s="108" t="s">
        <v>10531</v>
      </c>
      <c r="E896" s="107" t="s">
        <v>211</v>
      </c>
      <c r="F896" s="107"/>
      <c r="G896" s="107" t="s">
        <v>212</v>
      </c>
      <c r="H896" s="141" t="s">
        <v>10545</v>
      </c>
      <c r="I896" s="35">
        <v>0.06</v>
      </c>
      <c r="J896" s="126">
        <f t="shared" si="26"/>
        <v>40551.599999999999</v>
      </c>
    </row>
    <row r="897" spans="1:10" ht="75">
      <c r="A897" s="39">
        <f t="shared" si="27"/>
        <v>893</v>
      </c>
      <c r="B897" s="49" t="s">
        <v>205</v>
      </c>
      <c r="C897" s="107" t="s">
        <v>12031</v>
      </c>
      <c r="D897" s="108" t="s">
        <v>10528</v>
      </c>
      <c r="E897" s="107" t="s">
        <v>211</v>
      </c>
      <c r="F897" s="107"/>
      <c r="G897" s="107" t="s">
        <v>212</v>
      </c>
      <c r="H897" s="141" t="s">
        <v>10545</v>
      </c>
      <c r="I897" s="35">
        <v>0.06</v>
      </c>
      <c r="J897" s="126">
        <f t="shared" ref="J897:J952" si="28">H897*(1-I897)</f>
        <v>40551.599999999999</v>
      </c>
    </row>
    <row r="898" spans="1:10" ht="75">
      <c r="A898" s="39">
        <f t="shared" si="27"/>
        <v>894</v>
      </c>
      <c r="B898" s="49" t="s">
        <v>205</v>
      </c>
      <c r="C898" s="107" t="s">
        <v>12032</v>
      </c>
      <c r="D898" s="108" t="s">
        <v>10530</v>
      </c>
      <c r="E898" s="107" t="s">
        <v>211</v>
      </c>
      <c r="F898" s="107"/>
      <c r="G898" s="107" t="s">
        <v>212</v>
      </c>
      <c r="H898" s="141" t="s">
        <v>10545</v>
      </c>
      <c r="I898" s="35">
        <v>0.06</v>
      </c>
      <c r="J898" s="126">
        <f t="shared" si="28"/>
        <v>40551.599999999999</v>
      </c>
    </row>
    <row r="899" spans="1:10" ht="75">
      <c r="A899" s="39">
        <f t="shared" si="27"/>
        <v>895</v>
      </c>
      <c r="B899" s="49" t="s">
        <v>205</v>
      </c>
      <c r="C899" s="107" t="s">
        <v>12033</v>
      </c>
      <c r="D899" s="108" t="s">
        <v>10532</v>
      </c>
      <c r="E899" s="107" t="s">
        <v>211</v>
      </c>
      <c r="F899" s="107"/>
      <c r="G899" s="107" t="s">
        <v>212</v>
      </c>
      <c r="H899" s="141" t="s">
        <v>10545</v>
      </c>
      <c r="I899" s="35">
        <v>0.06</v>
      </c>
      <c r="J899" s="126">
        <f t="shared" si="28"/>
        <v>40551.599999999999</v>
      </c>
    </row>
    <row r="900" spans="1:10" ht="75">
      <c r="A900" s="39">
        <f t="shared" si="27"/>
        <v>896</v>
      </c>
      <c r="B900" s="49" t="s">
        <v>205</v>
      </c>
      <c r="C900" s="107" t="s">
        <v>12034</v>
      </c>
      <c r="D900" s="108" t="s">
        <v>10531</v>
      </c>
      <c r="E900" s="107" t="s">
        <v>211</v>
      </c>
      <c r="F900" s="107"/>
      <c r="G900" s="107" t="s">
        <v>212</v>
      </c>
      <c r="H900" s="141" t="s">
        <v>10546</v>
      </c>
      <c r="I900" s="35">
        <v>0.06</v>
      </c>
      <c r="J900" s="126">
        <f t="shared" si="28"/>
        <v>43183.6</v>
      </c>
    </row>
    <row r="901" spans="1:10" ht="75">
      <c r="A901" s="39">
        <f t="shared" si="27"/>
        <v>897</v>
      </c>
      <c r="B901" s="49" t="s">
        <v>205</v>
      </c>
      <c r="C901" s="107" t="s">
        <v>12035</v>
      </c>
      <c r="D901" s="108" t="s">
        <v>10532</v>
      </c>
      <c r="E901" s="107" t="s">
        <v>211</v>
      </c>
      <c r="F901" s="107"/>
      <c r="G901" s="107" t="s">
        <v>212</v>
      </c>
      <c r="H901" s="141" t="s">
        <v>10546</v>
      </c>
      <c r="I901" s="35">
        <v>0.06</v>
      </c>
      <c r="J901" s="126">
        <f t="shared" si="28"/>
        <v>43183.6</v>
      </c>
    </row>
    <row r="902" spans="1:10" ht="75">
      <c r="A902" s="39">
        <f t="shared" si="27"/>
        <v>898</v>
      </c>
      <c r="B902" s="49" t="s">
        <v>205</v>
      </c>
      <c r="C902" s="107" t="s">
        <v>12036</v>
      </c>
      <c r="D902" s="108" t="s">
        <v>10530</v>
      </c>
      <c r="E902" s="107" t="s">
        <v>211</v>
      </c>
      <c r="F902" s="107"/>
      <c r="G902" s="107" t="s">
        <v>212</v>
      </c>
      <c r="H902" s="141" t="s">
        <v>10546</v>
      </c>
      <c r="I902" s="35">
        <v>0.06</v>
      </c>
      <c r="J902" s="126">
        <f t="shared" si="28"/>
        <v>43183.6</v>
      </c>
    </row>
    <row r="903" spans="1:10" ht="75">
      <c r="A903" s="39">
        <f t="shared" ref="A903:A966" si="29">A902+1</f>
        <v>899</v>
      </c>
      <c r="B903" s="49" t="s">
        <v>205</v>
      </c>
      <c r="C903" s="107" t="s">
        <v>12037</v>
      </c>
      <c r="D903" s="108" t="s">
        <v>10528</v>
      </c>
      <c r="E903" s="107" t="s">
        <v>211</v>
      </c>
      <c r="F903" s="107"/>
      <c r="G903" s="107" t="s">
        <v>212</v>
      </c>
      <c r="H903" s="141" t="s">
        <v>10546</v>
      </c>
      <c r="I903" s="35">
        <v>0.06</v>
      </c>
      <c r="J903" s="126">
        <f t="shared" si="28"/>
        <v>43183.6</v>
      </c>
    </row>
    <row r="904" spans="1:10" ht="75">
      <c r="A904" s="39">
        <f t="shared" si="29"/>
        <v>900</v>
      </c>
      <c r="B904" s="49" t="s">
        <v>205</v>
      </c>
      <c r="C904" s="107" t="s">
        <v>12038</v>
      </c>
      <c r="D904" s="108" t="s">
        <v>10528</v>
      </c>
      <c r="E904" s="107" t="s">
        <v>211</v>
      </c>
      <c r="F904" s="107"/>
      <c r="G904" s="107" t="s">
        <v>212</v>
      </c>
      <c r="H904" s="141" t="s">
        <v>10547</v>
      </c>
      <c r="I904" s="35">
        <v>0.06</v>
      </c>
      <c r="J904" s="126">
        <f t="shared" si="28"/>
        <v>46342</v>
      </c>
    </row>
    <row r="905" spans="1:10" ht="75">
      <c r="A905" s="39">
        <f t="shared" si="29"/>
        <v>901</v>
      </c>
      <c r="B905" s="49" t="s">
        <v>205</v>
      </c>
      <c r="C905" s="107" t="s">
        <v>12039</v>
      </c>
      <c r="D905" s="108" t="s">
        <v>10530</v>
      </c>
      <c r="E905" s="107" t="s">
        <v>211</v>
      </c>
      <c r="F905" s="107"/>
      <c r="G905" s="107" t="s">
        <v>212</v>
      </c>
      <c r="H905" s="141" t="s">
        <v>10547</v>
      </c>
      <c r="I905" s="35">
        <v>0.06</v>
      </c>
      <c r="J905" s="126">
        <f t="shared" si="28"/>
        <v>46342</v>
      </c>
    </row>
    <row r="906" spans="1:10" ht="75">
      <c r="A906" s="39">
        <f t="shared" si="29"/>
        <v>902</v>
      </c>
      <c r="B906" s="49" t="s">
        <v>205</v>
      </c>
      <c r="C906" s="107" t="s">
        <v>12040</v>
      </c>
      <c r="D906" s="108" t="s">
        <v>10531</v>
      </c>
      <c r="E906" s="107" t="s">
        <v>211</v>
      </c>
      <c r="F906" s="107"/>
      <c r="G906" s="107" t="s">
        <v>212</v>
      </c>
      <c r="H906" s="141" t="s">
        <v>10547</v>
      </c>
      <c r="I906" s="35">
        <v>0.06</v>
      </c>
      <c r="J906" s="126">
        <f t="shared" si="28"/>
        <v>46342</v>
      </c>
    </row>
    <row r="907" spans="1:10" ht="75">
      <c r="A907" s="39">
        <f t="shared" si="29"/>
        <v>903</v>
      </c>
      <c r="B907" s="49" t="s">
        <v>205</v>
      </c>
      <c r="C907" s="107" t="s">
        <v>12041</v>
      </c>
      <c r="D907" s="108" t="s">
        <v>10532</v>
      </c>
      <c r="E907" s="107" t="s">
        <v>211</v>
      </c>
      <c r="F907" s="107"/>
      <c r="G907" s="107" t="s">
        <v>212</v>
      </c>
      <c r="H907" s="141" t="s">
        <v>10547</v>
      </c>
      <c r="I907" s="35">
        <v>0.06</v>
      </c>
      <c r="J907" s="126">
        <f t="shared" si="28"/>
        <v>46342</v>
      </c>
    </row>
    <row r="908" spans="1:10" ht="75">
      <c r="A908" s="39">
        <f t="shared" si="29"/>
        <v>904</v>
      </c>
      <c r="B908" s="49" t="s">
        <v>205</v>
      </c>
      <c r="C908" s="107" t="s">
        <v>12042</v>
      </c>
      <c r="D908" s="108" t="s">
        <v>10532</v>
      </c>
      <c r="E908" s="107" t="s">
        <v>211</v>
      </c>
      <c r="F908" s="107"/>
      <c r="G908" s="107" t="s">
        <v>212</v>
      </c>
      <c r="H908" s="141" t="s">
        <v>10548</v>
      </c>
      <c r="I908" s="35">
        <v>0.06</v>
      </c>
      <c r="J908" s="126">
        <f t="shared" si="28"/>
        <v>51079.6</v>
      </c>
    </row>
    <row r="909" spans="1:10" ht="75">
      <c r="A909" s="39">
        <f t="shared" si="29"/>
        <v>905</v>
      </c>
      <c r="B909" s="49" t="s">
        <v>205</v>
      </c>
      <c r="C909" s="107" t="s">
        <v>12043</v>
      </c>
      <c r="D909" s="108" t="s">
        <v>10530</v>
      </c>
      <c r="E909" s="107" t="s">
        <v>211</v>
      </c>
      <c r="F909" s="107"/>
      <c r="G909" s="107" t="s">
        <v>212</v>
      </c>
      <c r="H909" s="141" t="s">
        <v>10548</v>
      </c>
      <c r="I909" s="35">
        <v>0.06</v>
      </c>
      <c r="J909" s="126">
        <f t="shared" si="28"/>
        <v>51079.6</v>
      </c>
    </row>
    <row r="910" spans="1:10" ht="75">
      <c r="A910" s="39">
        <f t="shared" si="29"/>
        <v>906</v>
      </c>
      <c r="B910" s="49" t="s">
        <v>205</v>
      </c>
      <c r="C910" s="107" t="s">
        <v>12044</v>
      </c>
      <c r="D910" s="108" t="s">
        <v>10531</v>
      </c>
      <c r="E910" s="107" t="s">
        <v>211</v>
      </c>
      <c r="F910" s="107"/>
      <c r="G910" s="107" t="s">
        <v>212</v>
      </c>
      <c r="H910" s="141" t="s">
        <v>10548</v>
      </c>
      <c r="I910" s="35">
        <v>0.06</v>
      </c>
      <c r="J910" s="126">
        <f t="shared" si="28"/>
        <v>51079.6</v>
      </c>
    </row>
    <row r="911" spans="1:10" ht="75">
      <c r="A911" s="39">
        <f t="shared" si="29"/>
        <v>907</v>
      </c>
      <c r="B911" s="49" t="s">
        <v>205</v>
      </c>
      <c r="C911" s="107" t="s">
        <v>12045</v>
      </c>
      <c r="D911" s="108" t="s">
        <v>10528</v>
      </c>
      <c r="E911" s="107" t="s">
        <v>211</v>
      </c>
      <c r="F911" s="107"/>
      <c r="G911" s="107" t="s">
        <v>212</v>
      </c>
      <c r="H911" s="141" t="s">
        <v>10548</v>
      </c>
      <c r="I911" s="35">
        <v>0.06</v>
      </c>
      <c r="J911" s="126">
        <f t="shared" si="28"/>
        <v>51079.6</v>
      </c>
    </row>
    <row r="912" spans="1:10" ht="75">
      <c r="A912" s="39">
        <f t="shared" si="29"/>
        <v>908</v>
      </c>
      <c r="B912" s="49" t="s">
        <v>205</v>
      </c>
      <c r="C912" s="107" t="s">
        <v>12046</v>
      </c>
      <c r="D912" s="108" t="s">
        <v>10549</v>
      </c>
      <c r="E912" s="107" t="s">
        <v>211</v>
      </c>
      <c r="F912" s="107"/>
      <c r="G912" s="107" t="s">
        <v>212</v>
      </c>
      <c r="H912" s="141" t="s">
        <v>10550</v>
      </c>
      <c r="I912" s="35">
        <v>0.06</v>
      </c>
      <c r="J912" s="126">
        <f t="shared" si="28"/>
        <v>24534</v>
      </c>
    </row>
    <row r="913" spans="1:10" ht="75">
      <c r="A913" s="39">
        <f t="shared" si="29"/>
        <v>909</v>
      </c>
      <c r="B913" s="49" t="s">
        <v>205</v>
      </c>
      <c r="C913" s="107" t="s">
        <v>12047</v>
      </c>
      <c r="D913" s="108" t="s">
        <v>10551</v>
      </c>
      <c r="E913" s="107" t="s">
        <v>211</v>
      </c>
      <c r="F913" s="107"/>
      <c r="G913" s="107" t="s">
        <v>212</v>
      </c>
      <c r="H913" s="141" t="s">
        <v>10550</v>
      </c>
      <c r="I913" s="35">
        <v>0.06</v>
      </c>
      <c r="J913" s="126">
        <f t="shared" si="28"/>
        <v>24534</v>
      </c>
    </row>
    <row r="914" spans="1:10" ht="75">
      <c r="A914" s="39">
        <f t="shared" si="29"/>
        <v>910</v>
      </c>
      <c r="B914" s="49" t="s">
        <v>205</v>
      </c>
      <c r="C914" s="107" t="s">
        <v>12048</v>
      </c>
      <c r="D914" s="108" t="s">
        <v>10552</v>
      </c>
      <c r="E914" s="107" t="s">
        <v>211</v>
      </c>
      <c r="F914" s="107"/>
      <c r="G914" s="107" t="s">
        <v>212</v>
      </c>
      <c r="H914" s="141" t="s">
        <v>10550</v>
      </c>
      <c r="I914" s="35">
        <v>0.06</v>
      </c>
      <c r="J914" s="126">
        <f t="shared" si="28"/>
        <v>24534</v>
      </c>
    </row>
    <row r="915" spans="1:10" ht="75">
      <c r="A915" s="39">
        <f t="shared" si="29"/>
        <v>911</v>
      </c>
      <c r="B915" s="49" t="s">
        <v>205</v>
      </c>
      <c r="C915" s="107" t="s">
        <v>12049</v>
      </c>
      <c r="D915" s="108" t="s">
        <v>10553</v>
      </c>
      <c r="E915" s="107" t="s">
        <v>211</v>
      </c>
      <c r="F915" s="107"/>
      <c r="G915" s="107" t="s">
        <v>212</v>
      </c>
      <c r="H915" s="141" t="s">
        <v>10550</v>
      </c>
      <c r="I915" s="35">
        <v>0.06</v>
      </c>
      <c r="J915" s="126">
        <f t="shared" si="28"/>
        <v>24534</v>
      </c>
    </row>
    <row r="916" spans="1:10" ht="75">
      <c r="A916" s="39">
        <f t="shared" si="29"/>
        <v>912</v>
      </c>
      <c r="B916" s="49" t="s">
        <v>205</v>
      </c>
      <c r="C916" s="107" t="s">
        <v>12050</v>
      </c>
      <c r="D916" s="108" t="s">
        <v>10552</v>
      </c>
      <c r="E916" s="107" t="s">
        <v>211</v>
      </c>
      <c r="F916" s="107"/>
      <c r="G916" s="107" t="s">
        <v>212</v>
      </c>
      <c r="H916" s="141" t="s">
        <v>10554</v>
      </c>
      <c r="I916" s="35">
        <v>0.06</v>
      </c>
      <c r="J916" s="126">
        <f t="shared" si="28"/>
        <v>25060.399999999998</v>
      </c>
    </row>
    <row r="917" spans="1:10" ht="75">
      <c r="A917" s="39">
        <f t="shared" si="29"/>
        <v>913</v>
      </c>
      <c r="B917" s="49" t="s">
        <v>205</v>
      </c>
      <c r="C917" s="107" t="s">
        <v>12051</v>
      </c>
      <c r="D917" s="108" t="s">
        <v>10551</v>
      </c>
      <c r="E917" s="107" t="s">
        <v>211</v>
      </c>
      <c r="F917" s="107"/>
      <c r="G917" s="107" t="s">
        <v>212</v>
      </c>
      <c r="H917" s="141" t="s">
        <v>10554</v>
      </c>
      <c r="I917" s="35">
        <v>0.06</v>
      </c>
      <c r="J917" s="126">
        <f t="shared" si="28"/>
        <v>25060.399999999998</v>
      </c>
    </row>
    <row r="918" spans="1:10" ht="75">
      <c r="A918" s="39">
        <f t="shared" si="29"/>
        <v>914</v>
      </c>
      <c r="B918" s="49" t="s">
        <v>205</v>
      </c>
      <c r="C918" s="107" t="s">
        <v>12052</v>
      </c>
      <c r="D918" s="108" t="s">
        <v>10549</v>
      </c>
      <c r="E918" s="107" t="s">
        <v>211</v>
      </c>
      <c r="F918" s="107"/>
      <c r="G918" s="107" t="s">
        <v>212</v>
      </c>
      <c r="H918" s="141" t="s">
        <v>10554</v>
      </c>
      <c r="I918" s="35">
        <v>0.06</v>
      </c>
      <c r="J918" s="126">
        <f t="shared" si="28"/>
        <v>25060.399999999998</v>
      </c>
    </row>
    <row r="919" spans="1:10" ht="75">
      <c r="A919" s="39">
        <f t="shared" si="29"/>
        <v>915</v>
      </c>
      <c r="B919" s="49" t="s">
        <v>205</v>
      </c>
      <c r="C919" s="107" t="s">
        <v>12053</v>
      </c>
      <c r="D919" s="108" t="s">
        <v>10553</v>
      </c>
      <c r="E919" s="107" t="s">
        <v>211</v>
      </c>
      <c r="F919" s="107"/>
      <c r="G919" s="107" t="s">
        <v>212</v>
      </c>
      <c r="H919" s="141" t="s">
        <v>10554</v>
      </c>
      <c r="I919" s="35">
        <v>0.06</v>
      </c>
      <c r="J919" s="126">
        <f t="shared" si="28"/>
        <v>25060.399999999998</v>
      </c>
    </row>
    <row r="920" spans="1:10" ht="75">
      <c r="A920" s="39">
        <f t="shared" si="29"/>
        <v>916</v>
      </c>
      <c r="B920" s="49" t="s">
        <v>205</v>
      </c>
      <c r="C920" s="107" t="s">
        <v>12054</v>
      </c>
      <c r="D920" s="108" t="s">
        <v>10549</v>
      </c>
      <c r="E920" s="107" t="s">
        <v>211</v>
      </c>
      <c r="F920" s="107"/>
      <c r="G920" s="107" t="s">
        <v>212</v>
      </c>
      <c r="H920" s="141" t="s">
        <v>10486</v>
      </c>
      <c r="I920" s="35">
        <v>0.06</v>
      </c>
      <c r="J920" s="126">
        <f t="shared" si="28"/>
        <v>25586.799999999999</v>
      </c>
    </row>
    <row r="921" spans="1:10" ht="75">
      <c r="A921" s="39">
        <f t="shared" si="29"/>
        <v>917</v>
      </c>
      <c r="B921" s="49" t="s">
        <v>205</v>
      </c>
      <c r="C921" s="107" t="s">
        <v>12055</v>
      </c>
      <c r="D921" s="108" t="s">
        <v>10553</v>
      </c>
      <c r="E921" s="107" t="s">
        <v>211</v>
      </c>
      <c r="F921" s="107"/>
      <c r="G921" s="107" t="s">
        <v>212</v>
      </c>
      <c r="H921" s="141" t="s">
        <v>10486</v>
      </c>
      <c r="I921" s="35">
        <v>0.06</v>
      </c>
      <c r="J921" s="126">
        <f t="shared" si="28"/>
        <v>25586.799999999999</v>
      </c>
    </row>
    <row r="922" spans="1:10" ht="75">
      <c r="A922" s="39">
        <f t="shared" si="29"/>
        <v>918</v>
      </c>
      <c r="B922" s="49" t="s">
        <v>205</v>
      </c>
      <c r="C922" s="107" t="s">
        <v>12056</v>
      </c>
      <c r="D922" s="108" t="s">
        <v>10552</v>
      </c>
      <c r="E922" s="107" t="s">
        <v>211</v>
      </c>
      <c r="F922" s="107"/>
      <c r="G922" s="107" t="s">
        <v>212</v>
      </c>
      <c r="H922" s="141" t="s">
        <v>10486</v>
      </c>
      <c r="I922" s="35">
        <v>0.06</v>
      </c>
      <c r="J922" s="126">
        <f t="shared" si="28"/>
        <v>25586.799999999999</v>
      </c>
    </row>
    <row r="923" spans="1:10" ht="75">
      <c r="A923" s="39">
        <f t="shared" si="29"/>
        <v>919</v>
      </c>
      <c r="B923" s="49" t="s">
        <v>205</v>
      </c>
      <c r="C923" s="107" t="s">
        <v>12057</v>
      </c>
      <c r="D923" s="108" t="s">
        <v>10551</v>
      </c>
      <c r="E923" s="107" t="s">
        <v>211</v>
      </c>
      <c r="F923" s="107"/>
      <c r="G923" s="107" t="s">
        <v>212</v>
      </c>
      <c r="H923" s="141" t="s">
        <v>10486</v>
      </c>
      <c r="I923" s="35">
        <v>0.06</v>
      </c>
      <c r="J923" s="126">
        <f t="shared" si="28"/>
        <v>25586.799999999999</v>
      </c>
    </row>
    <row r="924" spans="1:10" ht="75">
      <c r="A924" s="39">
        <f t="shared" si="29"/>
        <v>920</v>
      </c>
      <c r="B924" s="49" t="s">
        <v>205</v>
      </c>
      <c r="C924" s="107" t="s">
        <v>12058</v>
      </c>
      <c r="D924" s="108" t="s">
        <v>10552</v>
      </c>
      <c r="E924" s="107" t="s">
        <v>211</v>
      </c>
      <c r="F924" s="107"/>
      <c r="G924" s="107" t="s">
        <v>212</v>
      </c>
      <c r="H924" s="141" t="s">
        <v>10555</v>
      </c>
      <c r="I924" s="35">
        <v>0.06</v>
      </c>
      <c r="J924" s="126">
        <f t="shared" si="28"/>
        <v>26113.199999999997</v>
      </c>
    </row>
    <row r="925" spans="1:10" ht="75">
      <c r="A925" s="39">
        <f t="shared" si="29"/>
        <v>921</v>
      </c>
      <c r="B925" s="49" t="s">
        <v>205</v>
      </c>
      <c r="C925" s="107" t="s">
        <v>12059</v>
      </c>
      <c r="D925" s="108" t="s">
        <v>10549</v>
      </c>
      <c r="E925" s="107" t="s">
        <v>211</v>
      </c>
      <c r="F925" s="107"/>
      <c r="G925" s="107" t="s">
        <v>212</v>
      </c>
      <c r="H925" s="141" t="s">
        <v>10555</v>
      </c>
      <c r="I925" s="35">
        <v>0.06</v>
      </c>
      <c r="J925" s="126">
        <f t="shared" si="28"/>
        <v>26113.199999999997</v>
      </c>
    </row>
    <row r="926" spans="1:10" ht="75">
      <c r="A926" s="39">
        <f t="shared" si="29"/>
        <v>922</v>
      </c>
      <c r="B926" s="49" t="s">
        <v>205</v>
      </c>
      <c r="C926" s="107" t="s">
        <v>12060</v>
      </c>
      <c r="D926" s="108" t="s">
        <v>10553</v>
      </c>
      <c r="E926" s="107" t="s">
        <v>211</v>
      </c>
      <c r="F926" s="107"/>
      <c r="G926" s="107" t="s">
        <v>212</v>
      </c>
      <c r="H926" s="141" t="s">
        <v>10555</v>
      </c>
      <c r="I926" s="35">
        <v>0.06</v>
      </c>
      <c r="J926" s="126">
        <f t="shared" si="28"/>
        <v>26113.199999999997</v>
      </c>
    </row>
    <row r="927" spans="1:10" ht="75">
      <c r="A927" s="39">
        <f t="shared" si="29"/>
        <v>923</v>
      </c>
      <c r="B927" s="49" t="s">
        <v>205</v>
      </c>
      <c r="C927" s="107" t="s">
        <v>12061</v>
      </c>
      <c r="D927" s="108" t="s">
        <v>10551</v>
      </c>
      <c r="E927" s="107" t="s">
        <v>211</v>
      </c>
      <c r="F927" s="107"/>
      <c r="G927" s="107" t="s">
        <v>212</v>
      </c>
      <c r="H927" s="141" t="s">
        <v>10555</v>
      </c>
      <c r="I927" s="35">
        <v>0.06</v>
      </c>
      <c r="J927" s="126">
        <f t="shared" si="28"/>
        <v>26113.199999999997</v>
      </c>
    </row>
    <row r="928" spans="1:10" ht="75">
      <c r="A928" s="39">
        <f t="shared" si="29"/>
        <v>924</v>
      </c>
      <c r="B928" s="49" t="s">
        <v>205</v>
      </c>
      <c r="C928" s="107" t="s">
        <v>12062</v>
      </c>
      <c r="D928" s="108" t="s">
        <v>10549</v>
      </c>
      <c r="E928" s="107" t="s">
        <v>211</v>
      </c>
      <c r="F928" s="107"/>
      <c r="G928" s="107" t="s">
        <v>212</v>
      </c>
      <c r="H928" s="141" t="s">
        <v>10556</v>
      </c>
      <c r="I928" s="35">
        <v>0.06</v>
      </c>
      <c r="J928" s="126">
        <f t="shared" si="28"/>
        <v>26902.799999999999</v>
      </c>
    </row>
    <row r="929" spans="1:10" ht="75">
      <c r="A929" s="39">
        <f t="shared" si="29"/>
        <v>925</v>
      </c>
      <c r="B929" s="49" t="s">
        <v>205</v>
      </c>
      <c r="C929" s="107" t="s">
        <v>12063</v>
      </c>
      <c r="D929" s="108" t="s">
        <v>10551</v>
      </c>
      <c r="E929" s="107" t="s">
        <v>211</v>
      </c>
      <c r="F929" s="107"/>
      <c r="G929" s="107" t="s">
        <v>212</v>
      </c>
      <c r="H929" s="141" t="s">
        <v>10556</v>
      </c>
      <c r="I929" s="35">
        <v>0.06</v>
      </c>
      <c r="J929" s="126">
        <f t="shared" si="28"/>
        <v>26902.799999999999</v>
      </c>
    </row>
    <row r="930" spans="1:10" ht="75">
      <c r="A930" s="39">
        <f t="shared" si="29"/>
        <v>926</v>
      </c>
      <c r="B930" s="49" t="s">
        <v>205</v>
      </c>
      <c r="C930" s="107" t="s">
        <v>12064</v>
      </c>
      <c r="D930" s="108" t="s">
        <v>10553</v>
      </c>
      <c r="E930" s="107" t="s">
        <v>211</v>
      </c>
      <c r="F930" s="107"/>
      <c r="G930" s="107" t="s">
        <v>212</v>
      </c>
      <c r="H930" s="141" t="s">
        <v>10556</v>
      </c>
      <c r="I930" s="35">
        <v>0.06</v>
      </c>
      <c r="J930" s="126">
        <f t="shared" si="28"/>
        <v>26902.799999999999</v>
      </c>
    </row>
    <row r="931" spans="1:10" ht="75">
      <c r="A931" s="39">
        <f t="shared" si="29"/>
        <v>927</v>
      </c>
      <c r="B931" s="49" t="s">
        <v>205</v>
      </c>
      <c r="C931" s="107" t="s">
        <v>12065</v>
      </c>
      <c r="D931" s="108" t="s">
        <v>10552</v>
      </c>
      <c r="E931" s="107" t="s">
        <v>211</v>
      </c>
      <c r="F931" s="107"/>
      <c r="G931" s="107" t="s">
        <v>212</v>
      </c>
      <c r="H931" s="141" t="s">
        <v>10556</v>
      </c>
      <c r="I931" s="35">
        <v>0.06</v>
      </c>
      <c r="J931" s="126">
        <f t="shared" si="28"/>
        <v>26902.799999999999</v>
      </c>
    </row>
    <row r="932" spans="1:10" ht="75">
      <c r="A932" s="39">
        <f t="shared" si="29"/>
        <v>928</v>
      </c>
      <c r="B932" s="49" t="s">
        <v>205</v>
      </c>
      <c r="C932" s="107" t="s">
        <v>12066</v>
      </c>
      <c r="D932" s="108" t="s">
        <v>10552</v>
      </c>
      <c r="E932" s="107" t="s">
        <v>211</v>
      </c>
      <c r="F932" s="107"/>
      <c r="G932" s="107" t="s">
        <v>212</v>
      </c>
      <c r="H932" s="141" t="s">
        <v>10557</v>
      </c>
      <c r="I932" s="35">
        <v>0.06</v>
      </c>
      <c r="J932" s="126">
        <f t="shared" si="28"/>
        <v>28482</v>
      </c>
    </row>
    <row r="933" spans="1:10" ht="75">
      <c r="A933" s="39">
        <f t="shared" si="29"/>
        <v>929</v>
      </c>
      <c r="B933" s="49" t="s">
        <v>205</v>
      </c>
      <c r="C933" s="107" t="s">
        <v>12067</v>
      </c>
      <c r="D933" s="108" t="s">
        <v>10551</v>
      </c>
      <c r="E933" s="107" t="s">
        <v>211</v>
      </c>
      <c r="F933" s="107"/>
      <c r="G933" s="107" t="s">
        <v>212</v>
      </c>
      <c r="H933" s="141" t="s">
        <v>10557</v>
      </c>
      <c r="I933" s="35">
        <v>0.06</v>
      </c>
      <c r="J933" s="126">
        <f t="shared" si="28"/>
        <v>28482</v>
      </c>
    </row>
    <row r="934" spans="1:10" ht="75">
      <c r="A934" s="39">
        <f t="shared" si="29"/>
        <v>930</v>
      </c>
      <c r="B934" s="49" t="s">
        <v>205</v>
      </c>
      <c r="C934" s="107" t="s">
        <v>12068</v>
      </c>
      <c r="D934" s="108" t="s">
        <v>10553</v>
      </c>
      <c r="E934" s="107" t="s">
        <v>211</v>
      </c>
      <c r="F934" s="107"/>
      <c r="G934" s="107" t="s">
        <v>212</v>
      </c>
      <c r="H934" s="141" t="s">
        <v>10557</v>
      </c>
      <c r="I934" s="35">
        <v>0.06</v>
      </c>
      <c r="J934" s="126">
        <f t="shared" si="28"/>
        <v>28482</v>
      </c>
    </row>
    <row r="935" spans="1:10" ht="75">
      <c r="A935" s="39">
        <f t="shared" si="29"/>
        <v>931</v>
      </c>
      <c r="B935" s="49" t="s">
        <v>205</v>
      </c>
      <c r="C935" s="107" t="s">
        <v>12069</v>
      </c>
      <c r="D935" s="108" t="s">
        <v>10549</v>
      </c>
      <c r="E935" s="107" t="s">
        <v>211</v>
      </c>
      <c r="F935" s="107"/>
      <c r="G935" s="107" t="s">
        <v>212</v>
      </c>
      <c r="H935" s="141" t="s">
        <v>10557</v>
      </c>
      <c r="I935" s="35">
        <v>0.06</v>
      </c>
      <c r="J935" s="126">
        <f t="shared" si="28"/>
        <v>28482</v>
      </c>
    </row>
    <row r="936" spans="1:10" ht="75">
      <c r="A936" s="39">
        <f t="shared" si="29"/>
        <v>932</v>
      </c>
      <c r="B936" s="49" t="s">
        <v>205</v>
      </c>
      <c r="C936" s="107" t="s">
        <v>12070</v>
      </c>
      <c r="D936" s="108" t="s">
        <v>10549</v>
      </c>
      <c r="E936" s="107" t="s">
        <v>211</v>
      </c>
      <c r="F936" s="107"/>
      <c r="G936" s="107" t="s">
        <v>212</v>
      </c>
      <c r="H936" s="141" t="s">
        <v>10558</v>
      </c>
      <c r="I936" s="35">
        <v>0.06</v>
      </c>
      <c r="J936" s="126">
        <f t="shared" si="28"/>
        <v>30061.199999999997</v>
      </c>
    </row>
    <row r="937" spans="1:10" ht="75">
      <c r="A937" s="39">
        <f t="shared" si="29"/>
        <v>933</v>
      </c>
      <c r="B937" s="49" t="s">
        <v>205</v>
      </c>
      <c r="C937" s="107" t="s">
        <v>12071</v>
      </c>
      <c r="D937" s="108" t="s">
        <v>10552</v>
      </c>
      <c r="E937" s="107" t="s">
        <v>211</v>
      </c>
      <c r="F937" s="107"/>
      <c r="G937" s="107" t="s">
        <v>212</v>
      </c>
      <c r="H937" s="141" t="s">
        <v>10558</v>
      </c>
      <c r="I937" s="35">
        <v>0.06</v>
      </c>
      <c r="J937" s="126">
        <f t="shared" si="28"/>
        <v>30061.199999999997</v>
      </c>
    </row>
    <row r="938" spans="1:10" ht="75">
      <c r="A938" s="39">
        <f t="shared" si="29"/>
        <v>934</v>
      </c>
      <c r="B938" s="49" t="s">
        <v>205</v>
      </c>
      <c r="C938" s="107" t="s">
        <v>12072</v>
      </c>
      <c r="D938" s="108" t="s">
        <v>10553</v>
      </c>
      <c r="E938" s="107" t="s">
        <v>211</v>
      </c>
      <c r="F938" s="107"/>
      <c r="G938" s="107" t="s">
        <v>212</v>
      </c>
      <c r="H938" s="141" t="s">
        <v>10558</v>
      </c>
      <c r="I938" s="35">
        <v>0.06</v>
      </c>
      <c r="J938" s="126">
        <f t="shared" si="28"/>
        <v>30061.199999999997</v>
      </c>
    </row>
    <row r="939" spans="1:10" ht="75">
      <c r="A939" s="39">
        <f t="shared" si="29"/>
        <v>935</v>
      </c>
      <c r="B939" s="49" t="s">
        <v>205</v>
      </c>
      <c r="C939" s="107" t="s">
        <v>12073</v>
      </c>
      <c r="D939" s="108" t="s">
        <v>10551</v>
      </c>
      <c r="E939" s="107" t="s">
        <v>211</v>
      </c>
      <c r="F939" s="107"/>
      <c r="G939" s="107" t="s">
        <v>212</v>
      </c>
      <c r="H939" s="141" t="s">
        <v>10558</v>
      </c>
      <c r="I939" s="35">
        <v>0.06</v>
      </c>
      <c r="J939" s="126">
        <f t="shared" si="28"/>
        <v>30061.199999999997</v>
      </c>
    </row>
    <row r="940" spans="1:10" ht="75">
      <c r="A940" s="39">
        <f t="shared" si="29"/>
        <v>936</v>
      </c>
      <c r="B940" s="49" t="s">
        <v>205</v>
      </c>
      <c r="C940" s="107" t="s">
        <v>12074</v>
      </c>
      <c r="D940" s="108" t="s">
        <v>10553</v>
      </c>
      <c r="E940" s="107" t="s">
        <v>211</v>
      </c>
      <c r="F940" s="107"/>
      <c r="G940" s="107" t="s">
        <v>212</v>
      </c>
      <c r="H940" s="141" t="s">
        <v>10559</v>
      </c>
      <c r="I940" s="35">
        <v>0.06</v>
      </c>
      <c r="J940" s="126">
        <f t="shared" si="28"/>
        <v>31640.399999999998</v>
      </c>
    </row>
    <row r="941" spans="1:10" ht="75">
      <c r="A941" s="39">
        <f t="shared" si="29"/>
        <v>937</v>
      </c>
      <c r="B941" s="49" t="s">
        <v>205</v>
      </c>
      <c r="C941" s="107" t="s">
        <v>12075</v>
      </c>
      <c r="D941" s="108" t="s">
        <v>10549</v>
      </c>
      <c r="E941" s="107" t="s">
        <v>211</v>
      </c>
      <c r="F941" s="107"/>
      <c r="G941" s="107" t="s">
        <v>212</v>
      </c>
      <c r="H941" s="141" t="s">
        <v>10559</v>
      </c>
      <c r="I941" s="35">
        <v>0.06</v>
      </c>
      <c r="J941" s="126">
        <f t="shared" si="28"/>
        <v>31640.399999999998</v>
      </c>
    </row>
    <row r="942" spans="1:10" ht="75">
      <c r="A942" s="39">
        <f t="shared" si="29"/>
        <v>938</v>
      </c>
      <c r="B942" s="49" t="s">
        <v>205</v>
      </c>
      <c r="C942" s="107" t="s">
        <v>12076</v>
      </c>
      <c r="D942" s="108" t="s">
        <v>10551</v>
      </c>
      <c r="E942" s="107" t="s">
        <v>211</v>
      </c>
      <c r="F942" s="107"/>
      <c r="G942" s="107" t="s">
        <v>212</v>
      </c>
      <c r="H942" s="141" t="s">
        <v>10559</v>
      </c>
      <c r="I942" s="35">
        <v>0.06</v>
      </c>
      <c r="J942" s="126">
        <f t="shared" si="28"/>
        <v>31640.399999999998</v>
      </c>
    </row>
    <row r="943" spans="1:10" ht="75">
      <c r="A943" s="39">
        <f t="shared" si="29"/>
        <v>939</v>
      </c>
      <c r="B943" s="49" t="s">
        <v>205</v>
      </c>
      <c r="C943" s="107" t="s">
        <v>12077</v>
      </c>
      <c r="D943" s="108" t="s">
        <v>10552</v>
      </c>
      <c r="E943" s="107" t="s">
        <v>211</v>
      </c>
      <c r="F943" s="107"/>
      <c r="G943" s="107" t="s">
        <v>212</v>
      </c>
      <c r="H943" s="141" t="s">
        <v>10559</v>
      </c>
      <c r="I943" s="35">
        <v>0.06</v>
      </c>
      <c r="J943" s="126">
        <f t="shared" si="28"/>
        <v>31640.399999999998</v>
      </c>
    </row>
    <row r="944" spans="1:10" ht="75">
      <c r="A944" s="39">
        <f t="shared" si="29"/>
        <v>940</v>
      </c>
      <c r="B944" s="49" t="s">
        <v>205</v>
      </c>
      <c r="C944" s="107" t="s">
        <v>12078</v>
      </c>
      <c r="D944" s="108" t="s">
        <v>10553</v>
      </c>
      <c r="E944" s="107" t="s">
        <v>211</v>
      </c>
      <c r="F944" s="107"/>
      <c r="G944" s="107" t="s">
        <v>212</v>
      </c>
      <c r="H944" s="141" t="s">
        <v>10560</v>
      </c>
      <c r="I944" s="35">
        <v>0.06</v>
      </c>
      <c r="J944" s="126">
        <f t="shared" si="28"/>
        <v>33219.599999999999</v>
      </c>
    </row>
    <row r="945" spans="1:10" ht="75">
      <c r="A945" s="39">
        <f t="shared" si="29"/>
        <v>941</v>
      </c>
      <c r="B945" s="49" t="s">
        <v>205</v>
      </c>
      <c r="C945" s="107" t="s">
        <v>12079</v>
      </c>
      <c r="D945" s="108" t="s">
        <v>10549</v>
      </c>
      <c r="E945" s="107" t="s">
        <v>211</v>
      </c>
      <c r="F945" s="107"/>
      <c r="G945" s="107" t="s">
        <v>212</v>
      </c>
      <c r="H945" s="141" t="s">
        <v>10560</v>
      </c>
      <c r="I945" s="35">
        <v>0.06</v>
      </c>
      <c r="J945" s="126">
        <f t="shared" si="28"/>
        <v>33219.599999999999</v>
      </c>
    </row>
    <row r="946" spans="1:10" ht="75">
      <c r="A946" s="39">
        <f t="shared" si="29"/>
        <v>942</v>
      </c>
      <c r="B946" s="49" t="s">
        <v>205</v>
      </c>
      <c r="C946" s="107" t="s">
        <v>12080</v>
      </c>
      <c r="D946" s="108" t="s">
        <v>10551</v>
      </c>
      <c r="E946" s="107" t="s">
        <v>211</v>
      </c>
      <c r="F946" s="107"/>
      <c r="G946" s="107" t="s">
        <v>212</v>
      </c>
      <c r="H946" s="141" t="s">
        <v>10560</v>
      </c>
      <c r="I946" s="35">
        <v>0.06</v>
      </c>
      <c r="J946" s="126">
        <f t="shared" si="28"/>
        <v>33219.599999999999</v>
      </c>
    </row>
    <row r="947" spans="1:10" ht="75">
      <c r="A947" s="39">
        <f t="shared" si="29"/>
        <v>943</v>
      </c>
      <c r="B947" s="49" t="s">
        <v>205</v>
      </c>
      <c r="C947" s="107" t="s">
        <v>12081</v>
      </c>
      <c r="D947" s="108" t="s">
        <v>10552</v>
      </c>
      <c r="E947" s="107" t="s">
        <v>211</v>
      </c>
      <c r="F947" s="107"/>
      <c r="G947" s="107" t="s">
        <v>212</v>
      </c>
      <c r="H947" s="141" t="s">
        <v>10560</v>
      </c>
      <c r="I947" s="35">
        <v>0.06</v>
      </c>
      <c r="J947" s="126">
        <f t="shared" si="28"/>
        <v>33219.599999999999</v>
      </c>
    </row>
    <row r="948" spans="1:10" ht="75">
      <c r="A948" s="39">
        <f t="shared" si="29"/>
        <v>944</v>
      </c>
      <c r="B948" s="49" t="s">
        <v>205</v>
      </c>
      <c r="C948" s="107" t="s">
        <v>12082</v>
      </c>
      <c r="D948" s="108" t="s">
        <v>10551</v>
      </c>
      <c r="E948" s="107" t="s">
        <v>211</v>
      </c>
      <c r="F948" s="107"/>
      <c r="G948" s="107" t="s">
        <v>212</v>
      </c>
      <c r="H948" s="141" t="s">
        <v>10561</v>
      </c>
      <c r="I948" s="35">
        <v>0.06</v>
      </c>
      <c r="J948" s="126">
        <f t="shared" si="28"/>
        <v>34798.799999999996</v>
      </c>
    </row>
    <row r="949" spans="1:10" ht="75">
      <c r="A949" s="39">
        <f t="shared" si="29"/>
        <v>945</v>
      </c>
      <c r="B949" s="49" t="s">
        <v>205</v>
      </c>
      <c r="C949" s="107" t="s">
        <v>12083</v>
      </c>
      <c r="D949" s="108" t="s">
        <v>10552</v>
      </c>
      <c r="E949" s="107" t="s">
        <v>211</v>
      </c>
      <c r="F949" s="107"/>
      <c r="G949" s="107" t="s">
        <v>212</v>
      </c>
      <c r="H949" s="141" t="s">
        <v>10561</v>
      </c>
      <c r="I949" s="35">
        <v>0.06</v>
      </c>
      <c r="J949" s="126">
        <f t="shared" si="28"/>
        <v>34798.799999999996</v>
      </c>
    </row>
    <row r="950" spans="1:10" ht="90">
      <c r="A950" s="39">
        <f t="shared" si="29"/>
        <v>946</v>
      </c>
      <c r="B950" s="49" t="s">
        <v>205</v>
      </c>
      <c r="C950" s="107" t="s">
        <v>12084</v>
      </c>
      <c r="D950" s="108" t="s">
        <v>10562</v>
      </c>
      <c r="E950" s="107" t="s">
        <v>211</v>
      </c>
      <c r="F950" s="107"/>
      <c r="G950" s="107" t="s">
        <v>212</v>
      </c>
      <c r="H950" s="141" t="s">
        <v>10561</v>
      </c>
      <c r="I950" s="35">
        <v>0.06</v>
      </c>
      <c r="J950" s="126">
        <f t="shared" si="28"/>
        <v>34798.799999999996</v>
      </c>
    </row>
    <row r="951" spans="1:10" ht="75">
      <c r="A951" s="39">
        <f t="shared" si="29"/>
        <v>947</v>
      </c>
      <c r="B951" s="49" t="s">
        <v>205</v>
      </c>
      <c r="C951" s="107" t="s">
        <v>12085</v>
      </c>
      <c r="D951" s="108" t="s">
        <v>10549</v>
      </c>
      <c r="E951" s="107" t="s">
        <v>211</v>
      </c>
      <c r="F951" s="107"/>
      <c r="G951" s="107" t="s">
        <v>212</v>
      </c>
      <c r="H951" s="141" t="s">
        <v>10561</v>
      </c>
      <c r="I951" s="35">
        <v>0.06</v>
      </c>
      <c r="J951" s="126">
        <f t="shared" si="28"/>
        <v>34798.799999999996</v>
      </c>
    </row>
    <row r="952" spans="1:10" ht="75">
      <c r="A952" s="39">
        <f t="shared" si="29"/>
        <v>948</v>
      </c>
      <c r="B952" s="49" t="s">
        <v>205</v>
      </c>
      <c r="C952" s="107" t="s">
        <v>12086</v>
      </c>
      <c r="D952" s="108" t="s">
        <v>10551</v>
      </c>
      <c r="E952" s="107" t="s">
        <v>211</v>
      </c>
      <c r="F952" s="107"/>
      <c r="G952" s="107" t="s">
        <v>212</v>
      </c>
      <c r="H952" s="141" t="s">
        <v>10563</v>
      </c>
      <c r="I952" s="35">
        <v>0.06</v>
      </c>
      <c r="J952" s="126">
        <f t="shared" si="28"/>
        <v>36378</v>
      </c>
    </row>
    <row r="953" spans="1:10" ht="75">
      <c r="A953" s="39">
        <f t="shared" si="29"/>
        <v>949</v>
      </c>
      <c r="B953" s="49" t="s">
        <v>205</v>
      </c>
      <c r="C953" s="107" t="s">
        <v>12087</v>
      </c>
      <c r="D953" s="108" t="s">
        <v>10553</v>
      </c>
      <c r="E953" s="107" t="s">
        <v>211</v>
      </c>
      <c r="F953" s="107"/>
      <c r="G953" s="107" t="s">
        <v>212</v>
      </c>
      <c r="H953" s="141" t="s">
        <v>10563</v>
      </c>
      <c r="I953" s="35">
        <v>0.06</v>
      </c>
      <c r="J953" s="126">
        <f t="shared" ref="J953:J1016" si="30">H953*(1-I953)</f>
        <v>36378</v>
      </c>
    </row>
    <row r="954" spans="1:10" ht="75">
      <c r="A954" s="39">
        <f t="shared" si="29"/>
        <v>950</v>
      </c>
      <c r="B954" s="49" t="s">
        <v>205</v>
      </c>
      <c r="C954" s="107" t="s">
        <v>12088</v>
      </c>
      <c r="D954" s="108" t="s">
        <v>10552</v>
      </c>
      <c r="E954" s="107" t="s">
        <v>211</v>
      </c>
      <c r="F954" s="107"/>
      <c r="G954" s="107" t="s">
        <v>212</v>
      </c>
      <c r="H954" s="141" t="s">
        <v>10563</v>
      </c>
      <c r="I954" s="35">
        <v>0.06</v>
      </c>
      <c r="J954" s="126">
        <f t="shared" si="30"/>
        <v>36378</v>
      </c>
    </row>
    <row r="955" spans="1:10" ht="75">
      <c r="A955" s="39">
        <f t="shared" si="29"/>
        <v>951</v>
      </c>
      <c r="B955" s="49" t="s">
        <v>205</v>
      </c>
      <c r="C955" s="107" t="s">
        <v>12089</v>
      </c>
      <c r="D955" s="108" t="s">
        <v>10549</v>
      </c>
      <c r="E955" s="107" t="s">
        <v>211</v>
      </c>
      <c r="F955" s="107"/>
      <c r="G955" s="107" t="s">
        <v>212</v>
      </c>
      <c r="H955" s="141" t="s">
        <v>10563</v>
      </c>
      <c r="I955" s="35">
        <v>0.06</v>
      </c>
      <c r="J955" s="126">
        <f t="shared" si="30"/>
        <v>36378</v>
      </c>
    </row>
    <row r="956" spans="1:10" ht="75">
      <c r="A956" s="39">
        <f t="shared" si="29"/>
        <v>952</v>
      </c>
      <c r="B956" s="49" t="s">
        <v>205</v>
      </c>
      <c r="C956" s="107" t="s">
        <v>12090</v>
      </c>
      <c r="D956" s="108" t="s">
        <v>10553</v>
      </c>
      <c r="E956" s="107" t="s">
        <v>211</v>
      </c>
      <c r="F956" s="107"/>
      <c r="G956" s="107" t="s">
        <v>212</v>
      </c>
      <c r="H956" s="141" t="s">
        <v>10564</v>
      </c>
      <c r="I956" s="35">
        <v>0.06</v>
      </c>
      <c r="J956" s="126">
        <f t="shared" si="30"/>
        <v>38220.400000000001</v>
      </c>
    </row>
    <row r="957" spans="1:10" ht="75">
      <c r="A957" s="39">
        <f t="shared" si="29"/>
        <v>953</v>
      </c>
      <c r="B957" s="49" t="s">
        <v>205</v>
      </c>
      <c r="C957" s="107" t="s">
        <v>12091</v>
      </c>
      <c r="D957" s="108" t="s">
        <v>10551</v>
      </c>
      <c r="E957" s="107" t="s">
        <v>211</v>
      </c>
      <c r="F957" s="107"/>
      <c r="G957" s="107" t="s">
        <v>212</v>
      </c>
      <c r="H957" s="141" t="s">
        <v>10564</v>
      </c>
      <c r="I957" s="35">
        <v>0.06</v>
      </c>
      <c r="J957" s="126">
        <f t="shared" si="30"/>
        <v>38220.400000000001</v>
      </c>
    </row>
    <row r="958" spans="1:10" ht="75">
      <c r="A958" s="39">
        <f t="shared" si="29"/>
        <v>954</v>
      </c>
      <c r="B958" s="49" t="s">
        <v>205</v>
      </c>
      <c r="C958" s="107" t="s">
        <v>12092</v>
      </c>
      <c r="D958" s="108" t="s">
        <v>10552</v>
      </c>
      <c r="E958" s="107" t="s">
        <v>211</v>
      </c>
      <c r="F958" s="107"/>
      <c r="G958" s="107" t="s">
        <v>212</v>
      </c>
      <c r="H958" s="141" t="s">
        <v>10564</v>
      </c>
      <c r="I958" s="35">
        <v>0.06</v>
      </c>
      <c r="J958" s="126">
        <f t="shared" si="30"/>
        <v>38220.400000000001</v>
      </c>
    </row>
    <row r="959" spans="1:10" ht="75">
      <c r="A959" s="39">
        <f t="shared" si="29"/>
        <v>955</v>
      </c>
      <c r="B959" s="49" t="s">
        <v>205</v>
      </c>
      <c r="C959" s="107" t="s">
        <v>12093</v>
      </c>
      <c r="D959" s="108" t="s">
        <v>10549</v>
      </c>
      <c r="E959" s="107" t="s">
        <v>211</v>
      </c>
      <c r="F959" s="107"/>
      <c r="G959" s="107" t="s">
        <v>212</v>
      </c>
      <c r="H959" s="141" t="s">
        <v>10564</v>
      </c>
      <c r="I959" s="35">
        <v>0.06</v>
      </c>
      <c r="J959" s="126">
        <f t="shared" si="30"/>
        <v>38220.400000000001</v>
      </c>
    </row>
    <row r="960" spans="1:10" ht="75">
      <c r="A960" s="39">
        <f t="shared" si="29"/>
        <v>956</v>
      </c>
      <c r="B960" s="49" t="s">
        <v>205</v>
      </c>
      <c r="C960" s="107" t="s">
        <v>12094</v>
      </c>
      <c r="D960" s="108" t="s">
        <v>10552</v>
      </c>
      <c r="E960" s="107" t="s">
        <v>211</v>
      </c>
      <c r="F960" s="107"/>
      <c r="G960" s="107" t="s">
        <v>212</v>
      </c>
      <c r="H960" s="141" t="s">
        <v>10565</v>
      </c>
      <c r="I960" s="35">
        <v>0.06</v>
      </c>
      <c r="J960" s="126">
        <f t="shared" si="30"/>
        <v>40326</v>
      </c>
    </row>
    <row r="961" spans="1:10" ht="75">
      <c r="A961" s="39">
        <f t="shared" si="29"/>
        <v>957</v>
      </c>
      <c r="B961" s="49" t="s">
        <v>205</v>
      </c>
      <c r="C961" s="107" t="s">
        <v>12095</v>
      </c>
      <c r="D961" s="108" t="s">
        <v>10553</v>
      </c>
      <c r="E961" s="107" t="s">
        <v>211</v>
      </c>
      <c r="F961" s="107"/>
      <c r="G961" s="107" t="s">
        <v>212</v>
      </c>
      <c r="H961" s="141" t="s">
        <v>10565</v>
      </c>
      <c r="I961" s="35">
        <v>0.06</v>
      </c>
      <c r="J961" s="126">
        <f t="shared" si="30"/>
        <v>40326</v>
      </c>
    </row>
    <row r="962" spans="1:10" ht="75">
      <c r="A962" s="39">
        <f t="shared" si="29"/>
        <v>958</v>
      </c>
      <c r="B962" s="49" t="s">
        <v>205</v>
      </c>
      <c r="C962" s="107" t="s">
        <v>12096</v>
      </c>
      <c r="D962" s="108" t="s">
        <v>10551</v>
      </c>
      <c r="E962" s="107" t="s">
        <v>211</v>
      </c>
      <c r="F962" s="107"/>
      <c r="G962" s="107" t="s">
        <v>212</v>
      </c>
      <c r="H962" s="141" t="s">
        <v>10565</v>
      </c>
      <c r="I962" s="35">
        <v>0.06</v>
      </c>
      <c r="J962" s="126">
        <f t="shared" si="30"/>
        <v>40326</v>
      </c>
    </row>
    <row r="963" spans="1:10" ht="75">
      <c r="A963" s="39">
        <f t="shared" si="29"/>
        <v>959</v>
      </c>
      <c r="B963" s="49" t="s">
        <v>205</v>
      </c>
      <c r="C963" s="107" t="s">
        <v>12097</v>
      </c>
      <c r="D963" s="108" t="s">
        <v>10549</v>
      </c>
      <c r="E963" s="107" t="s">
        <v>211</v>
      </c>
      <c r="F963" s="107"/>
      <c r="G963" s="107" t="s">
        <v>212</v>
      </c>
      <c r="H963" s="141" t="s">
        <v>10565</v>
      </c>
      <c r="I963" s="35">
        <v>0.06</v>
      </c>
      <c r="J963" s="126">
        <f t="shared" si="30"/>
        <v>40326</v>
      </c>
    </row>
    <row r="964" spans="1:10" ht="75">
      <c r="A964" s="39">
        <f t="shared" si="29"/>
        <v>960</v>
      </c>
      <c r="B964" s="49" t="s">
        <v>205</v>
      </c>
      <c r="C964" s="107" t="s">
        <v>12098</v>
      </c>
      <c r="D964" s="108" t="s">
        <v>10551</v>
      </c>
      <c r="E964" s="107" t="s">
        <v>211</v>
      </c>
      <c r="F964" s="107"/>
      <c r="G964" s="107" t="s">
        <v>212</v>
      </c>
      <c r="H964" s="141" t="s">
        <v>10566</v>
      </c>
      <c r="I964" s="35">
        <v>0.06</v>
      </c>
      <c r="J964" s="126">
        <f t="shared" si="30"/>
        <v>42431.6</v>
      </c>
    </row>
    <row r="965" spans="1:10" ht="75">
      <c r="A965" s="39">
        <f t="shared" si="29"/>
        <v>961</v>
      </c>
      <c r="B965" s="49" t="s">
        <v>205</v>
      </c>
      <c r="C965" s="107" t="s">
        <v>12099</v>
      </c>
      <c r="D965" s="108" t="s">
        <v>10552</v>
      </c>
      <c r="E965" s="107" t="s">
        <v>211</v>
      </c>
      <c r="F965" s="107"/>
      <c r="G965" s="107" t="s">
        <v>212</v>
      </c>
      <c r="H965" s="141" t="s">
        <v>10566</v>
      </c>
      <c r="I965" s="35">
        <v>0.06</v>
      </c>
      <c r="J965" s="126">
        <f t="shared" si="30"/>
        <v>42431.6</v>
      </c>
    </row>
    <row r="966" spans="1:10" ht="75">
      <c r="A966" s="39">
        <f t="shared" si="29"/>
        <v>962</v>
      </c>
      <c r="B966" s="49" t="s">
        <v>205</v>
      </c>
      <c r="C966" s="107" t="s">
        <v>12100</v>
      </c>
      <c r="D966" s="108" t="s">
        <v>10553</v>
      </c>
      <c r="E966" s="107" t="s">
        <v>211</v>
      </c>
      <c r="F966" s="107"/>
      <c r="G966" s="107" t="s">
        <v>212</v>
      </c>
      <c r="H966" s="141" t="s">
        <v>10566</v>
      </c>
      <c r="I966" s="35">
        <v>0.06</v>
      </c>
      <c r="J966" s="126">
        <f t="shared" si="30"/>
        <v>42431.6</v>
      </c>
    </row>
    <row r="967" spans="1:10" ht="75">
      <c r="A967" s="39">
        <f t="shared" ref="A967:A1030" si="31">A966+1</f>
        <v>963</v>
      </c>
      <c r="B967" s="49" t="s">
        <v>205</v>
      </c>
      <c r="C967" s="107" t="s">
        <v>12101</v>
      </c>
      <c r="D967" s="108" t="s">
        <v>10549</v>
      </c>
      <c r="E967" s="107" t="s">
        <v>211</v>
      </c>
      <c r="F967" s="107"/>
      <c r="G967" s="107" t="s">
        <v>212</v>
      </c>
      <c r="H967" s="141" t="s">
        <v>10566</v>
      </c>
      <c r="I967" s="35">
        <v>0.06</v>
      </c>
      <c r="J967" s="126">
        <f t="shared" si="30"/>
        <v>42431.6</v>
      </c>
    </row>
    <row r="968" spans="1:10" ht="75">
      <c r="A968" s="39">
        <f t="shared" si="31"/>
        <v>964</v>
      </c>
      <c r="B968" s="49" t="s">
        <v>205</v>
      </c>
      <c r="C968" s="107" t="s">
        <v>12102</v>
      </c>
      <c r="D968" s="108" t="s">
        <v>10549</v>
      </c>
      <c r="E968" s="107" t="s">
        <v>211</v>
      </c>
      <c r="F968" s="107"/>
      <c r="G968" s="107" t="s">
        <v>212</v>
      </c>
      <c r="H968" s="141" t="s">
        <v>10567</v>
      </c>
      <c r="I968" s="35">
        <v>0.06</v>
      </c>
      <c r="J968" s="126">
        <f t="shared" si="30"/>
        <v>45063.6</v>
      </c>
    </row>
    <row r="969" spans="1:10" ht="75">
      <c r="A969" s="39">
        <f t="shared" si="31"/>
        <v>965</v>
      </c>
      <c r="B969" s="49" t="s">
        <v>205</v>
      </c>
      <c r="C969" s="107" t="s">
        <v>12103</v>
      </c>
      <c r="D969" s="108" t="s">
        <v>10551</v>
      </c>
      <c r="E969" s="107" t="s">
        <v>211</v>
      </c>
      <c r="F969" s="107"/>
      <c r="G969" s="107" t="s">
        <v>212</v>
      </c>
      <c r="H969" s="141" t="s">
        <v>10567</v>
      </c>
      <c r="I969" s="35">
        <v>0.06</v>
      </c>
      <c r="J969" s="126">
        <f t="shared" si="30"/>
        <v>45063.6</v>
      </c>
    </row>
    <row r="970" spans="1:10" ht="75">
      <c r="A970" s="39">
        <f t="shared" si="31"/>
        <v>966</v>
      </c>
      <c r="B970" s="49" t="s">
        <v>205</v>
      </c>
      <c r="C970" s="107" t="s">
        <v>12104</v>
      </c>
      <c r="D970" s="108" t="s">
        <v>10553</v>
      </c>
      <c r="E970" s="107" t="s">
        <v>211</v>
      </c>
      <c r="F970" s="107"/>
      <c r="G970" s="107" t="s">
        <v>212</v>
      </c>
      <c r="H970" s="141" t="s">
        <v>10567</v>
      </c>
      <c r="I970" s="35">
        <v>0.06</v>
      </c>
      <c r="J970" s="126">
        <f t="shared" si="30"/>
        <v>45063.6</v>
      </c>
    </row>
    <row r="971" spans="1:10" ht="75">
      <c r="A971" s="39">
        <f t="shared" si="31"/>
        <v>967</v>
      </c>
      <c r="B971" s="49" t="s">
        <v>205</v>
      </c>
      <c r="C971" s="107" t="s">
        <v>12105</v>
      </c>
      <c r="D971" s="108" t="s">
        <v>10552</v>
      </c>
      <c r="E971" s="107" t="s">
        <v>211</v>
      </c>
      <c r="F971" s="107"/>
      <c r="G971" s="107" t="s">
        <v>212</v>
      </c>
      <c r="H971" s="141" t="s">
        <v>10567</v>
      </c>
      <c r="I971" s="35">
        <v>0.06</v>
      </c>
      <c r="J971" s="126">
        <f t="shared" si="30"/>
        <v>45063.6</v>
      </c>
    </row>
    <row r="972" spans="1:10" ht="75">
      <c r="A972" s="39">
        <f t="shared" si="31"/>
        <v>968</v>
      </c>
      <c r="B972" s="49" t="s">
        <v>205</v>
      </c>
      <c r="C972" s="107" t="s">
        <v>12106</v>
      </c>
      <c r="D972" s="108" t="s">
        <v>10549</v>
      </c>
      <c r="E972" s="107" t="s">
        <v>211</v>
      </c>
      <c r="F972" s="107"/>
      <c r="G972" s="107" t="s">
        <v>212</v>
      </c>
      <c r="H972" s="141" t="s">
        <v>10568</v>
      </c>
      <c r="I972" s="35">
        <v>0.06</v>
      </c>
      <c r="J972" s="126">
        <f t="shared" si="30"/>
        <v>48222</v>
      </c>
    </row>
    <row r="973" spans="1:10" ht="75">
      <c r="A973" s="39">
        <f t="shared" si="31"/>
        <v>969</v>
      </c>
      <c r="B973" s="49" t="s">
        <v>205</v>
      </c>
      <c r="C973" s="107" t="s">
        <v>12107</v>
      </c>
      <c r="D973" s="108" t="s">
        <v>10552</v>
      </c>
      <c r="E973" s="107" t="s">
        <v>211</v>
      </c>
      <c r="F973" s="107"/>
      <c r="G973" s="107" t="s">
        <v>212</v>
      </c>
      <c r="H973" s="141" t="s">
        <v>10568</v>
      </c>
      <c r="I973" s="35">
        <v>0.06</v>
      </c>
      <c r="J973" s="126">
        <f t="shared" si="30"/>
        <v>48222</v>
      </c>
    </row>
    <row r="974" spans="1:10" ht="75">
      <c r="A974" s="39">
        <f t="shared" si="31"/>
        <v>970</v>
      </c>
      <c r="B974" s="49" t="s">
        <v>205</v>
      </c>
      <c r="C974" s="107" t="s">
        <v>12108</v>
      </c>
      <c r="D974" s="108" t="s">
        <v>10551</v>
      </c>
      <c r="E974" s="107" t="s">
        <v>211</v>
      </c>
      <c r="F974" s="107"/>
      <c r="G974" s="107" t="s">
        <v>212</v>
      </c>
      <c r="H974" s="141" t="s">
        <v>10568</v>
      </c>
      <c r="I974" s="35">
        <v>0.06</v>
      </c>
      <c r="J974" s="126">
        <f t="shared" si="30"/>
        <v>48222</v>
      </c>
    </row>
    <row r="975" spans="1:10" ht="75">
      <c r="A975" s="39">
        <f t="shared" si="31"/>
        <v>971</v>
      </c>
      <c r="B975" s="49" t="s">
        <v>205</v>
      </c>
      <c r="C975" s="107" t="s">
        <v>12109</v>
      </c>
      <c r="D975" s="108" t="s">
        <v>10553</v>
      </c>
      <c r="E975" s="107" t="s">
        <v>211</v>
      </c>
      <c r="F975" s="107"/>
      <c r="G975" s="107" t="s">
        <v>212</v>
      </c>
      <c r="H975" s="141" t="s">
        <v>10568</v>
      </c>
      <c r="I975" s="35">
        <v>0.06</v>
      </c>
      <c r="J975" s="126">
        <f t="shared" si="30"/>
        <v>48222</v>
      </c>
    </row>
    <row r="976" spans="1:10" ht="75">
      <c r="A976" s="39">
        <f t="shared" si="31"/>
        <v>972</v>
      </c>
      <c r="B976" s="49" t="s">
        <v>205</v>
      </c>
      <c r="C976" s="107" t="s">
        <v>12110</v>
      </c>
      <c r="D976" s="108" t="s">
        <v>10551</v>
      </c>
      <c r="E976" s="107" t="s">
        <v>211</v>
      </c>
      <c r="F976" s="107"/>
      <c r="G976" s="107" t="s">
        <v>212</v>
      </c>
      <c r="H976" s="141" t="s">
        <v>10569</v>
      </c>
      <c r="I976" s="35">
        <v>0.06</v>
      </c>
      <c r="J976" s="126">
        <f t="shared" si="30"/>
        <v>52959.6</v>
      </c>
    </row>
    <row r="977" spans="1:10" ht="75">
      <c r="A977" s="39">
        <f t="shared" si="31"/>
        <v>973</v>
      </c>
      <c r="B977" s="49" t="s">
        <v>205</v>
      </c>
      <c r="C977" s="107" t="s">
        <v>12111</v>
      </c>
      <c r="D977" s="108" t="s">
        <v>10553</v>
      </c>
      <c r="E977" s="107" t="s">
        <v>211</v>
      </c>
      <c r="F977" s="107"/>
      <c r="G977" s="107" t="s">
        <v>212</v>
      </c>
      <c r="H977" s="141" t="s">
        <v>10569</v>
      </c>
      <c r="I977" s="35">
        <v>0.06</v>
      </c>
      <c r="J977" s="126">
        <f t="shared" si="30"/>
        <v>52959.6</v>
      </c>
    </row>
    <row r="978" spans="1:10" ht="75">
      <c r="A978" s="39">
        <f t="shared" si="31"/>
        <v>974</v>
      </c>
      <c r="B978" s="49" t="s">
        <v>205</v>
      </c>
      <c r="C978" s="107" t="s">
        <v>12112</v>
      </c>
      <c r="D978" s="108" t="s">
        <v>10549</v>
      </c>
      <c r="E978" s="107" t="s">
        <v>211</v>
      </c>
      <c r="F978" s="107"/>
      <c r="G978" s="107" t="s">
        <v>212</v>
      </c>
      <c r="H978" s="141" t="s">
        <v>10569</v>
      </c>
      <c r="I978" s="35">
        <v>0.06</v>
      </c>
      <c r="J978" s="126">
        <f t="shared" si="30"/>
        <v>52959.6</v>
      </c>
    </row>
    <row r="979" spans="1:10" ht="75">
      <c r="A979" s="39">
        <f t="shared" si="31"/>
        <v>975</v>
      </c>
      <c r="B979" s="49" t="s">
        <v>205</v>
      </c>
      <c r="C979" s="107" t="s">
        <v>12113</v>
      </c>
      <c r="D979" s="108" t="s">
        <v>10552</v>
      </c>
      <c r="E979" s="107" t="s">
        <v>211</v>
      </c>
      <c r="F979" s="107"/>
      <c r="G979" s="107" t="s">
        <v>212</v>
      </c>
      <c r="H979" s="141" t="s">
        <v>10569</v>
      </c>
      <c r="I979" s="35">
        <v>0.06</v>
      </c>
      <c r="J979" s="126">
        <f t="shared" si="30"/>
        <v>52959.6</v>
      </c>
    </row>
    <row r="980" spans="1:10" ht="75">
      <c r="A980" s="39">
        <f t="shared" si="31"/>
        <v>976</v>
      </c>
      <c r="B980" s="49" t="s">
        <v>205</v>
      </c>
      <c r="C980" s="107" t="s">
        <v>12114</v>
      </c>
      <c r="D980" s="108" t="s">
        <v>10570</v>
      </c>
      <c r="E980" s="107" t="s">
        <v>211</v>
      </c>
      <c r="F980" s="107"/>
      <c r="G980" s="107" t="s">
        <v>212</v>
      </c>
      <c r="H980" s="141" t="s">
        <v>10571</v>
      </c>
      <c r="I980" s="35">
        <v>0.06</v>
      </c>
      <c r="J980" s="126">
        <f t="shared" si="30"/>
        <v>26414</v>
      </c>
    </row>
    <row r="981" spans="1:10" ht="75">
      <c r="A981" s="39">
        <f t="shared" si="31"/>
        <v>977</v>
      </c>
      <c r="B981" s="49" t="s">
        <v>205</v>
      </c>
      <c r="C981" s="107" t="s">
        <v>12115</v>
      </c>
      <c r="D981" s="108" t="s">
        <v>10572</v>
      </c>
      <c r="E981" s="107" t="s">
        <v>211</v>
      </c>
      <c r="F981" s="107"/>
      <c r="G981" s="107" t="s">
        <v>212</v>
      </c>
      <c r="H981" s="141" t="s">
        <v>10571</v>
      </c>
      <c r="I981" s="35">
        <v>0.06</v>
      </c>
      <c r="J981" s="126">
        <f t="shared" si="30"/>
        <v>26414</v>
      </c>
    </row>
    <row r="982" spans="1:10" ht="75">
      <c r="A982" s="39">
        <f t="shared" si="31"/>
        <v>978</v>
      </c>
      <c r="B982" s="49" t="s">
        <v>205</v>
      </c>
      <c r="C982" s="107" t="s">
        <v>12116</v>
      </c>
      <c r="D982" s="108" t="s">
        <v>10573</v>
      </c>
      <c r="E982" s="107" t="s">
        <v>211</v>
      </c>
      <c r="F982" s="107"/>
      <c r="G982" s="107" t="s">
        <v>212</v>
      </c>
      <c r="H982" s="141" t="s">
        <v>10571</v>
      </c>
      <c r="I982" s="35">
        <v>0.06</v>
      </c>
      <c r="J982" s="126">
        <f t="shared" si="30"/>
        <v>26414</v>
      </c>
    </row>
    <row r="983" spans="1:10" ht="75">
      <c r="A983" s="39">
        <f t="shared" si="31"/>
        <v>979</v>
      </c>
      <c r="B983" s="49" t="s">
        <v>205</v>
      </c>
      <c r="C983" s="107" t="s">
        <v>12117</v>
      </c>
      <c r="D983" s="108" t="s">
        <v>10574</v>
      </c>
      <c r="E983" s="107" t="s">
        <v>211</v>
      </c>
      <c r="F983" s="107"/>
      <c r="G983" s="107" t="s">
        <v>212</v>
      </c>
      <c r="H983" s="141" t="s">
        <v>10571</v>
      </c>
      <c r="I983" s="35">
        <v>0.06</v>
      </c>
      <c r="J983" s="126">
        <f t="shared" si="30"/>
        <v>26414</v>
      </c>
    </row>
    <row r="984" spans="1:10" ht="75">
      <c r="A984" s="39">
        <f t="shared" si="31"/>
        <v>980</v>
      </c>
      <c r="B984" s="49" t="s">
        <v>205</v>
      </c>
      <c r="C984" s="107" t="s">
        <v>12118</v>
      </c>
      <c r="D984" s="108" t="s">
        <v>10573</v>
      </c>
      <c r="E984" s="107" t="s">
        <v>211</v>
      </c>
      <c r="F984" s="107"/>
      <c r="G984" s="107" t="s">
        <v>212</v>
      </c>
      <c r="H984" s="141" t="s">
        <v>10575</v>
      </c>
      <c r="I984" s="35">
        <v>0.06</v>
      </c>
      <c r="J984" s="126">
        <f t="shared" si="30"/>
        <v>26940.399999999998</v>
      </c>
    </row>
    <row r="985" spans="1:10" ht="75">
      <c r="A985" s="39">
        <f t="shared" si="31"/>
        <v>981</v>
      </c>
      <c r="B985" s="49" t="s">
        <v>205</v>
      </c>
      <c r="C985" s="107" t="s">
        <v>12119</v>
      </c>
      <c r="D985" s="108" t="s">
        <v>10574</v>
      </c>
      <c r="E985" s="107" t="s">
        <v>211</v>
      </c>
      <c r="F985" s="107"/>
      <c r="G985" s="107" t="s">
        <v>212</v>
      </c>
      <c r="H985" s="141" t="s">
        <v>10575</v>
      </c>
      <c r="I985" s="35">
        <v>0.06</v>
      </c>
      <c r="J985" s="126">
        <f t="shared" si="30"/>
        <v>26940.399999999998</v>
      </c>
    </row>
    <row r="986" spans="1:10" ht="75">
      <c r="A986" s="39">
        <f t="shared" si="31"/>
        <v>982</v>
      </c>
      <c r="B986" s="49" t="s">
        <v>205</v>
      </c>
      <c r="C986" s="107" t="s">
        <v>12120</v>
      </c>
      <c r="D986" s="108" t="s">
        <v>10572</v>
      </c>
      <c r="E986" s="107" t="s">
        <v>211</v>
      </c>
      <c r="F986" s="107"/>
      <c r="G986" s="107" t="s">
        <v>212</v>
      </c>
      <c r="H986" s="141" t="s">
        <v>10575</v>
      </c>
      <c r="I986" s="35">
        <v>0.06</v>
      </c>
      <c r="J986" s="126">
        <f t="shared" si="30"/>
        <v>26940.399999999998</v>
      </c>
    </row>
    <row r="987" spans="1:10" ht="75">
      <c r="A987" s="39">
        <f t="shared" si="31"/>
        <v>983</v>
      </c>
      <c r="B987" s="49" t="s">
        <v>205</v>
      </c>
      <c r="C987" s="107" t="s">
        <v>12121</v>
      </c>
      <c r="D987" s="108" t="s">
        <v>10570</v>
      </c>
      <c r="E987" s="107" t="s">
        <v>211</v>
      </c>
      <c r="F987" s="107"/>
      <c r="G987" s="107" t="s">
        <v>212</v>
      </c>
      <c r="H987" s="141" t="s">
        <v>10575</v>
      </c>
      <c r="I987" s="35">
        <v>0.06</v>
      </c>
      <c r="J987" s="126">
        <f t="shared" si="30"/>
        <v>26940.399999999998</v>
      </c>
    </row>
    <row r="988" spans="1:10" ht="75">
      <c r="A988" s="39">
        <f t="shared" si="31"/>
        <v>984</v>
      </c>
      <c r="B988" s="49" t="s">
        <v>205</v>
      </c>
      <c r="C988" s="107" t="s">
        <v>12122</v>
      </c>
      <c r="D988" s="108" t="s">
        <v>10572</v>
      </c>
      <c r="E988" s="107" t="s">
        <v>211</v>
      </c>
      <c r="F988" s="107"/>
      <c r="G988" s="107" t="s">
        <v>212</v>
      </c>
      <c r="H988" s="141" t="s">
        <v>10576</v>
      </c>
      <c r="I988" s="35">
        <v>0.06</v>
      </c>
      <c r="J988" s="126">
        <f t="shared" si="30"/>
        <v>27466.799999999999</v>
      </c>
    </row>
    <row r="989" spans="1:10" ht="75">
      <c r="A989" s="39">
        <f t="shared" si="31"/>
        <v>985</v>
      </c>
      <c r="B989" s="49" t="s">
        <v>205</v>
      </c>
      <c r="C989" s="107" t="s">
        <v>12123</v>
      </c>
      <c r="D989" s="108" t="s">
        <v>10573</v>
      </c>
      <c r="E989" s="107" t="s">
        <v>211</v>
      </c>
      <c r="F989" s="107"/>
      <c r="G989" s="107" t="s">
        <v>212</v>
      </c>
      <c r="H989" s="141" t="s">
        <v>10576</v>
      </c>
      <c r="I989" s="35">
        <v>0.06</v>
      </c>
      <c r="J989" s="126">
        <f t="shared" si="30"/>
        <v>27466.799999999999</v>
      </c>
    </row>
    <row r="990" spans="1:10" ht="75">
      <c r="A990" s="39">
        <f t="shared" si="31"/>
        <v>986</v>
      </c>
      <c r="B990" s="49" t="s">
        <v>205</v>
      </c>
      <c r="C990" s="107" t="s">
        <v>12124</v>
      </c>
      <c r="D990" s="108" t="s">
        <v>10570</v>
      </c>
      <c r="E990" s="107" t="s">
        <v>211</v>
      </c>
      <c r="F990" s="107"/>
      <c r="G990" s="107" t="s">
        <v>212</v>
      </c>
      <c r="H990" s="141" t="s">
        <v>10576</v>
      </c>
      <c r="I990" s="35">
        <v>0.06</v>
      </c>
      <c r="J990" s="126">
        <f t="shared" si="30"/>
        <v>27466.799999999999</v>
      </c>
    </row>
    <row r="991" spans="1:10" ht="75">
      <c r="A991" s="39">
        <f t="shared" si="31"/>
        <v>987</v>
      </c>
      <c r="B991" s="49" t="s">
        <v>205</v>
      </c>
      <c r="C991" s="107" t="s">
        <v>12125</v>
      </c>
      <c r="D991" s="108" t="s">
        <v>10574</v>
      </c>
      <c r="E991" s="107" t="s">
        <v>211</v>
      </c>
      <c r="F991" s="107"/>
      <c r="G991" s="107" t="s">
        <v>212</v>
      </c>
      <c r="H991" s="141" t="s">
        <v>10576</v>
      </c>
      <c r="I991" s="35">
        <v>0.06</v>
      </c>
      <c r="J991" s="126">
        <f t="shared" si="30"/>
        <v>27466.799999999999</v>
      </c>
    </row>
    <row r="992" spans="1:10" ht="75">
      <c r="A992" s="39">
        <f t="shared" si="31"/>
        <v>988</v>
      </c>
      <c r="B992" s="49" t="s">
        <v>205</v>
      </c>
      <c r="C992" s="107" t="s">
        <v>12126</v>
      </c>
      <c r="D992" s="108" t="s">
        <v>10570</v>
      </c>
      <c r="E992" s="107" t="s">
        <v>211</v>
      </c>
      <c r="F992" s="107"/>
      <c r="G992" s="107" t="s">
        <v>212</v>
      </c>
      <c r="H992" s="141" t="s">
        <v>10577</v>
      </c>
      <c r="I992" s="35">
        <v>0.06</v>
      </c>
      <c r="J992" s="126">
        <f t="shared" si="30"/>
        <v>27993.199999999997</v>
      </c>
    </row>
    <row r="993" spans="1:10" ht="75">
      <c r="A993" s="39">
        <f t="shared" si="31"/>
        <v>989</v>
      </c>
      <c r="B993" s="49" t="s">
        <v>205</v>
      </c>
      <c r="C993" s="107" t="s">
        <v>12127</v>
      </c>
      <c r="D993" s="108" t="s">
        <v>10573</v>
      </c>
      <c r="E993" s="107" t="s">
        <v>211</v>
      </c>
      <c r="F993" s="107"/>
      <c r="G993" s="107" t="s">
        <v>212</v>
      </c>
      <c r="H993" s="141" t="s">
        <v>10577</v>
      </c>
      <c r="I993" s="35">
        <v>0.06</v>
      </c>
      <c r="J993" s="126">
        <f t="shared" si="30"/>
        <v>27993.199999999997</v>
      </c>
    </row>
    <row r="994" spans="1:10" ht="75">
      <c r="A994" s="39">
        <f t="shared" si="31"/>
        <v>990</v>
      </c>
      <c r="B994" s="49" t="s">
        <v>205</v>
      </c>
      <c r="C994" s="107" t="s">
        <v>12128</v>
      </c>
      <c r="D994" s="108" t="s">
        <v>10574</v>
      </c>
      <c r="E994" s="107" t="s">
        <v>211</v>
      </c>
      <c r="F994" s="107"/>
      <c r="G994" s="107" t="s">
        <v>212</v>
      </c>
      <c r="H994" s="141" t="s">
        <v>10577</v>
      </c>
      <c r="I994" s="35">
        <v>0.06</v>
      </c>
      <c r="J994" s="126">
        <f t="shared" si="30"/>
        <v>27993.199999999997</v>
      </c>
    </row>
    <row r="995" spans="1:10" ht="75">
      <c r="A995" s="39">
        <f t="shared" si="31"/>
        <v>991</v>
      </c>
      <c r="B995" s="49" t="s">
        <v>205</v>
      </c>
      <c r="C995" s="107" t="s">
        <v>12129</v>
      </c>
      <c r="D995" s="108" t="s">
        <v>10572</v>
      </c>
      <c r="E995" s="107" t="s">
        <v>211</v>
      </c>
      <c r="F995" s="107"/>
      <c r="G995" s="107" t="s">
        <v>212</v>
      </c>
      <c r="H995" s="141" t="s">
        <v>10577</v>
      </c>
      <c r="I995" s="35">
        <v>0.06</v>
      </c>
      <c r="J995" s="126">
        <f t="shared" si="30"/>
        <v>27993.199999999997</v>
      </c>
    </row>
    <row r="996" spans="1:10" ht="75">
      <c r="A996" s="39">
        <f t="shared" si="31"/>
        <v>992</v>
      </c>
      <c r="B996" s="49" t="s">
        <v>205</v>
      </c>
      <c r="C996" s="107" t="s">
        <v>12130</v>
      </c>
      <c r="D996" s="108" t="s">
        <v>10573</v>
      </c>
      <c r="E996" s="107" t="s">
        <v>211</v>
      </c>
      <c r="F996" s="107"/>
      <c r="G996" s="107" t="s">
        <v>212</v>
      </c>
      <c r="H996" s="141" t="s">
        <v>10578</v>
      </c>
      <c r="I996" s="35">
        <v>0.06</v>
      </c>
      <c r="J996" s="126">
        <f t="shared" si="30"/>
        <v>28782.799999999999</v>
      </c>
    </row>
    <row r="997" spans="1:10" ht="75">
      <c r="A997" s="39">
        <f t="shared" si="31"/>
        <v>993</v>
      </c>
      <c r="B997" s="49" t="s">
        <v>205</v>
      </c>
      <c r="C997" s="107" t="s">
        <v>12131</v>
      </c>
      <c r="D997" s="108" t="s">
        <v>10570</v>
      </c>
      <c r="E997" s="107" t="s">
        <v>211</v>
      </c>
      <c r="F997" s="107"/>
      <c r="G997" s="107" t="s">
        <v>212</v>
      </c>
      <c r="H997" s="141" t="s">
        <v>10578</v>
      </c>
      <c r="I997" s="35">
        <v>0.06</v>
      </c>
      <c r="J997" s="126">
        <f t="shared" si="30"/>
        <v>28782.799999999999</v>
      </c>
    </row>
    <row r="998" spans="1:10" ht="75">
      <c r="A998" s="39">
        <f t="shared" si="31"/>
        <v>994</v>
      </c>
      <c r="B998" s="49" t="s">
        <v>205</v>
      </c>
      <c r="C998" s="107" t="s">
        <v>12132</v>
      </c>
      <c r="D998" s="108" t="s">
        <v>10572</v>
      </c>
      <c r="E998" s="107" t="s">
        <v>211</v>
      </c>
      <c r="F998" s="107"/>
      <c r="G998" s="107" t="s">
        <v>212</v>
      </c>
      <c r="H998" s="141" t="s">
        <v>10578</v>
      </c>
      <c r="I998" s="35">
        <v>0.06</v>
      </c>
      <c r="J998" s="126">
        <f t="shared" si="30"/>
        <v>28782.799999999999</v>
      </c>
    </row>
    <row r="999" spans="1:10" ht="75">
      <c r="A999" s="39">
        <f t="shared" si="31"/>
        <v>995</v>
      </c>
      <c r="B999" s="49" t="s">
        <v>205</v>
      </c>
      <c r="C999" s="107" t="s">
        <v>12133</v>
      </c>
      <c r="D999" s="108" t="s">
        <v>10574</v>
      </c>
      <c r="E999" s="107" t="s">
        <v>211</v>
      </c>
      <c r="F999" s="107"/>
      <c r="G999" s="107" t="s">
        <v>212</v>
      </c>
      <c r="H999" s="141" t="s">
        <v>10578</v>
      </c>
      <c r="I999" s="35">
        <v>0.06</v>
      </c>
      <c r="J999" s="126">
        <f t="shared" si="30"/>
        <v>28782.799999999999</v>
      </c>
    </row>
    <row r="1000" spans="1:10" ht="75">
      <c r="A1000" s="39">
        <f t="shared" si="31"/>
        <v>996</v>
      </c>
      <c r="B1000" s="49" t="s">
        <v>205</v>
      </c>
      <c r="C1000" s="107" t="s">
        <v>12134</v>
      </c>
      <c r="D1000" s="108" t="s">
        <v>10572</v>
      </c>
      <c r="E1000" s="107" t="s">
        <v>211</v>
      </c>
      <c r="F1000" s="107"/>
      <c r="G1000" s="107" t="s">
        <v>212</v>
      </c>
      <c r="H1000" s="141" t="s">
        <v>10579</v>
      </c>
      <c r="I1000" s="35">
        <v>0.06</v>
      </c>
      <c r="J1000" s="126">
        <f t="shared" si="30"/>
        <v>30362</v>
      </c>
    </row>
    <row r="1001" spans="1:10" ht="75">
      <c r="A1001" s="39">
        <f t="shared" si="31"/>
        <v>997</v>
      </c>
      <c r="B1001" s="49" t="s">
        <v>205</v>
      </c>
      <c r="C1001" s="107" t="s">
        <v>12135</v>
      </c>
      <c r="D1001" s="108" t="s">
        <v>10574</v>
      </c>
      <c r="E1001" s="107" t="s">
        <v>211</v>
      </c>
      <c r="F1001" s="107"/>
      <c r="G1001" s="107" t="s">
        <v>212</v>
      </c>
      <c r="H1001" s="141" t="s">
        <v>10579</v>
      </c>
      <c r="I1001" s="35">
        <v>0.06</v>
      </c>
      <c r="J1001" s="126">
        <f t="shared" si="30"/>
        <v>30362</v>
      </c>
    </row>
    <row r="1002" spans="1:10" ht="75">
      <c r="A1002" s="39">
        <f t="shared" si="31"/>
        <v>998</v>
      </c>
      <c r="B1002" s="49" t="s">
        <v>205</v>
      </c>
      <c r="C1002" s="107" t="s">
        <v>12136</v>
      </c>
      <c r="D1002" s="108" t="s">
        <v>10573</v>
      </c>
      <c r="E1002" s="107" t="s">
        <v>211</v>
      </c>
      <c r="F1002" s="107"/>
      <c r="G1002" s="107" t="s">
        <v>212</v>
      </c>
      <c r="H1002" s="141" t="s">
        <v>10579</v>
      </c>
      <c r="I1002" s="35">
        <v>0.06</v>
      </c>
      <c r="J1002" s="126">
        <f t="shared" si="30"/>
        <v>30362</v>
      </c>
    </row>
    <row r="1003" spans="1:10" ht="75">
      <c r="A1003" s="39">
        <f t="shared" si="31"/>
        <v>999</v>
      </c>
      <c r="B1003" s="49" t="s">
        <v>205</v>
      </c>
      <c r="C1003" s="107" t="s">
        <v>12137</v>
      </c>
      <c r="D1003" s="108" t="s">
        <v>10570</v>
      </c>
      <c r="E1003" s="107" t="s">
        <v>211</v>
      </c>
      <c r="F1003" s="107"/>
      <c r="G1003" s="107" t="s">
        <v>212</v>
      </c>
      <c r="H1003" s="141" t="s">
        <v>10579</v>
      </c>
      <c r="I1003" s="35">
        <v>0.06</v>
      </c>
      <c r="J1003" s="126">
        <f t="shared" si="30"/>
        <v>30362</v>
      </c>
    </row>
    <row r="1004" spans="1:10" ht="75">
      <c r="A1004" s="39">
        <f t="shared" si="31"/>
        <v>1000</v>
      </c>
      <c r="B1004" s="49" t="s">
        <v>205</v>
      </c>
      <c r="C1004" s="107" t="s">
        <v>12138</v>
      </c>
      <c r="D1004" s="108" t="s">
        <v>10572</v>
      </c>
      <c r="E1004" s="107" t="s">
        <v>211</v>
      </c>
      <c r="F1004" s="107"/>
      <c r="G1004" s="107" t="s">
        <v>212</v>
      </c>
      <c r="H1004" s="141" t="s">
        <v>10580</v>
      </c>
      <c r="I1004" s="35">
        <v>0.06</v>
      </c>
      <c r="J1004" s="126">
        <f t="shared" si="30"/>
        <v>31941.199999999997</v>
      </c>
    </row>
    <row r="1005" spans="1:10" ht="75">
      <c r="A1005" s="39">
        <f t="shared" si="31"/>
        <v>1001</v>
      </c>
      <c r="B1005" s="49" t="s">
        <v>205</v>
      </c>
      <c r="C1005" s="107" t="s">
        <v>12139</v>
      </c>
      <c r="D1005" s="108" t="s">
        <v>10574</v>
      </c>
      <c r="E1005" s="107" t="s">
        <v>211</v>
      </c>
      <c r="F1005" s="107"/>
      <c r="G1005" s="107" t="s">
        <v>212</v>
      </c>
      <c r="H1005" s="141" t="s">
        <v>10580</v>
      </c>
      <c r="I1005" s="35">
        <v>0.06</v>
      </c>
      <c r="J1005" s="126">
        <f t="shared" si="30"/>
        <v>31941.199999999997</v>
      </c>
    </row>
    <row r="1006" spans="1:10" ht="75">
      <c r="A1006" s="39">
        <f t="shared" si="31"/>
        <v>1002</v>
      </c>
      <c r="B1006" s="49" t="s">
        <v>205</v>
      </c>
      <c r="C1006" s="107" t="s">
        <v>12140</v>
      </c>
      <c r="D1006" s="108" t="s">
        <v>10570</v>
      </c>
      <c r="E1006" s="107" t="s">
        <v>211</v>
      </c>
      <c r="F1006" s="107"/>
      <c r="G1006" s="107" t="s">
        <v>212</v>
      </c>
      <c r="H1006" s="141" t="s">
        <v>10580</v>
      </c>
      <c r="I1006" s="35">
        <v>0.06</v>
      </c>
      <c r="J1006" s="126">
        <f t="shared" si="30"/>
        <v>31941.199999999997</v>
      </c>
    </row>
    <row r="1007" spans="1:10" ht="75">
      <c r="A1007" s="39">
        <f t="shared" si="31"/>
        <v>1003</v>
      </c>
      <c r="B1007" s="49" t="s">
        <v>205</v>
      </c>
      <c r="C1007" s="107" t="s">
        <v>12141</v>
      </c>
      <c r="D1007" s="108" t="s">
        <v>10573</v>
      </c>
      <c r="E1007" s="107" t="s">
        <v>211</v>
      </c>
      <c r="F1007" s="107"/>
      <c r="G1007" s="107" t="s">
        <v>212</v>
      </c>
      <c r="H1007" s="141" t="s">
        <v>10580</v>
      </c>
      <c r="I1007" s="35">
        <v>0.06</v>
      </c>
      <c r="J1007" s="126">
        <f t="shared" si="30"/>
        <v>31941.199999999997</v>
      </c>
    </row>
    <row r="1008" spans="1:10" ht="75">
      <c r="A1008" s="39">
        <f t="shared" si="31"/>
        <v>1004</v>
      </c>
      <c r="B1008" s="49" t="s">
        <v>205</v>
      </c>
      <c r="C1008" s="107" t="s">
        <v>12142</v>
      </c>
      <c r="D1008" s="108" t="s">
        <v>10570</v>
      </c>
      <c r="E1008" s="107" t="s">
        <v>211</v>
      </c>
      <c r="F1008" s="107"/>
      <c r="G1008" s="107" t="s">
        <v>212</v>
      </c>
      <c r="H1008" s="141" t="s">
        <v>10581</v>
      </c>
      <c r="I1008" s="35">
        <v>0.06</v>
      </c>
      <c r="J1008" s="126">
        <f t="shared" si="30"/>
        <v>33520.400000000001</v>
      </c>
    </row>
    <row r="1009" spans="1:10" ht="75">
      <c r="A1009" s="39">
        <f t="shared" si="31"/>
        <v>1005</v>
      </c>
      <c r="B1009" s="49" t="s">
        <v>205</v>
      </c>
      <c r="C1009" s="107" t="s">
        <v>12143</v>
      </c>
      <c r="D1009" s="108" t="s">
        <v>10573</v>
      </c>
      <c r="E1009" s="107" t="s">
        <v>211</v>
      </c>
      <c r="F1009" s="107"/>
      <c r="G1009" s="107" t="s">
        <v>212</v>
      </c>
      <c r="H1009" s="141" t="s">
        <v>10581</v>
      </c>
      <c r="I1009" s="35">
        <v>0.06</v>
      </c>
      <c r="J1009" s="126">
        <f t="shared" si="30"/>
        <v>33520.400000000001</v>
      </c>
    </row>
    <row r="1010" spans="1:10" ht="75">
      <c r="A1010" s="39">
        <f t="shared" si="31"/>
        <v>1006</v>
      </c>
      <c r="B1010" s="49" t="s">
        <v>205</v>
      </c>
      <c r="C1010" s="107" t="s">
        <v>12144</v>
      </c>
      <c r="D1010" s="108" t="s">
        <v>10572</v>
      </c>
      <c r="E1010" s="107" t="s">
        <v>211</v>
      </c>
      <c r="F1010" s="107"/>
      <c r="G1010" s="107" t="s">
        <v>212</v>
      </c>
      <c r="H1010" s="141" t="s">
        <v>10581</v>
      </c>
      <c r="I1010" s="35">
        <v>0.06</v>
      </c>
      <c r="J1010" s="126">
        <f t="shared" si="30"/>
        <v>33520.400000000001</v>
      </c>
    </row>
    <row r="1011" spans="1:10" ht="75">
      <c r="A1011" s="39">
        <f t="shared" si="31"/>
        <v>1007</v>
      </c>
      <c r="B1011" s="49" t="s">
        <v>205</v>
      </c>
      <c r="C1011" s="107" t="s">
        <v>12145</v>
      </c>
      <c r="D1011" s="108" t="s">
        <v>10574</v>
      </c>
      <c r="E1011" s="107" t="s">
        <v>211</v>
      </c>
      <c r="F1011" s="107"/>
      <c r="G1011" s="107" t="s">
        <v>212</v>
      </c>
      <c r="H1011" s="141" t="s">
        <v>10581</v>
      </c>
      <c r="I1011" s="35">
        <v>0.06</v>
      </c>
      <c r="J1011" s="126">
        <f t="shared" si="30"/>
        <v>33520.400000000001</v>
      </c>
    </row>
    <row r="1012" spans="1:10" ht="75">
      <c r="A1012" s="39">
        <f t="shared" si="31"/>
        <v>1008</v>
      </c>
      <c r="B1012" s="49" t="s">
        <v>205</v>
      </c>
      <c r="C1012" s="107" t="s">
        <v>12146</v>
      </c>
      <c r="D1012" s="108" t="s">
        <v>10572</v>
      </c>
      <c r="E1012" s="107" t="s">
        <v>211</v>
      </c>
      <c r="F1012" s="107"/>
      <c r="G1012" s="107" t="s">
        <v>212</v>
      </c>
      <c r="H1012" s="141" t="s">
        <v>10582</v>
      </c>
      <c r="I1012" s="35">
        <v>0.06</v>
      </c>
      <c r="J1012" s="126">
        <f t="shared" si="30"/>
        <v>35099.599999999999</v>
      </c>
    </row>
    <row r="1013" spans="1:10" ht="75">
      <c r="A1013" s="39">
        <f t="shared" si="31"/>
        <v>1009</v>
      </c>
      <c r="B1013" s="49" t="s">
        <v>205</v>
      </c>
      <c r="C1013" s="107" t="s">
        <v>12147</v>
      </c>
      <c r="D1013" s="108" t="s">
        <v>10570</v>
      </c>
      <c r="E1013" s="107" t="s">
        <v>211</v>
      </c>
      <c r="F1013" s="107"/>
      <c r="G1013" s="107" t="s">
        <v>212</v>
      </c>
      <c r="H1013" s="141" t="s">
        <v>10582</v>
      </c>
      <c r="I1013" s="35">
        <v>0.06</v>
      </c>
      <c r="J1013" s="126">
        <f t="shared" si="30"/>
        <v>35099.599999999999</v>
      </c>
    </row>
    <row r="1014" spans="1:10" ht="75">
      <c r="A1014" s="39">
        <f t="shared" si="31"/>
        <v>1010</v>
      </c>
      <c r="B1014" s="49" t="s">
        <v>205</v>
      </c>
      <c r="C1014" s="107" t="s">
        <v>12148</v>
      </c>
      <c r="D1014" s="108" t="s">
        <v>10574</v>
      </c>
      <c r="E1014" s="107" t="s">
        <v>211</v>
      </c>
      <c r="F1014" s="107"/>
      <c r="G1014" s="107" t="s">
        <v>212</v>
      </c>
      <c r="H1014" s="141" t="s">
        <v>10582</v>
      </c>
      <c r="I1014" s="35">
        <v>0.06</v>
      </c>
      <c r="J1014" s="126">
        <f t="shared" si="30"/>
        <v>35099.599999999999</v>
      </c>
    </row>
    <row r="1015" spans="1:10" ht="75">
      <c r="A1015" s="39">
        <f t="shared" si="31"/>
        <v>1011</v>
      </c>
      <c r="B1015" s="49" t="s">
        <v>205</v>
      </c>
      <c r="C1015" s="107" t="s">
        <v>12149</v>
      </c>
      <c r="D1015" s="108" t="s">
        <v>10573</v>
      </c>
      <c r="E1015" s="107" t="s">
        <v>211</v>
      </c>
      <c r="F1015" s="107"/>
      <c r="G1015" s="107" t="s">
        <v>212</v>
      </c>
      <c r="H1015" s="141" t="s">
        <v>10582</v>
      </c>
      <c r="I1015" s="35">
        <v>0.06</v>
      </c>
      <c r="J1015" s="126">
        <f t="shared" si="30"/>
        <v>35099.599999999999</v>
      </c>
    </row>
    <row r="1016" spans="1:10" ht="75">
      <c r="A1016" s="39">
        <f t="shared" si="31"/>
        <v>1012</v>
      </c>
      <c r="B1016" s="49" t="s">
        <v>205</v>
      </c>
      <c r="C1016" s="107" t="s">
        <v>12150</v>
      </c>
      <c r="D1016" s="108" t="s">
        <v>10573</v>
      </c>
      <c r="E1016" s="107" t="s">
        <v>211</v>
      </c>
      <c r="F1016" s="107"/>
      <c r="G1016" s="107" t="s">
        <v>212</v>
      </c>
      <c r="H1016" s="141" t="s">
        <v>10583</v>
      </c>
      <c r="I1016" s="35">
        <v>0.06</v>
      </c>
      <c r="J1016" s="126">
        <f t="shared" si="30"/>
        <v>36678.799999999996</v>
      </c>
    </row>
    <row r="1017" spans="1:10" ht="75">
      <c r="A1017" s="39">
        <f t="shared" si="31"/>
        <v>1013</v>
      </c>
      <c r="B1017" s="49" t="s">
        <v>205</v>
      </c>
      <c r="C1017" s="107" t="s">
        <v>12151</v>
      </c>
      <c r="D1017" s="108" t="s">
        <v>10570</v>
      </c>
      <c r="E1017" s="107" t="s">
        <v>211</v>
      </c>
      <c r="F1017" s="107"/>
      <c r="G1017" s="107" t="s">
        <v>212</v>
      </c>
      <c r="H1017" s="141" t="s">
        <v>10583</v>
      </c>
      <c r="I1017" s="35">
        <v>0.06</v>
      </c>
      <c r="J1017" s="126">
        <f t="shared" ref="J1017:J1080" si="32">H1017*(1-I1017)</f>
        <v>36678.799999999996</v>
      </c>
    </row>
    <row r="1018" spans="1:10" ht="75">
      <c r="A1018" s="39">
        <f t="shared" si="31"/>
        <v>1014</v>
      </c>
      <c r="B1018" s="49" t="s">
        <v>205</v>
      </c>
      <c r="C1018" s="107" t="s">
        <v>12152</v>
      </c>
      <c r="D1018" s="108" t="s">
        <v>10572</v>
      </c>
      <c r="E1018" s="107" t="s">
        <v>211</v>
      </c>
      <c r="F1018" s="107"/>
      <c r="G1018" s="107" t="s">
        <v>212</v>
      </c>
      <c r="H1018" s="141" t="s">
        <v>10583</v>
      </c>
      <c r="I1018" s="35">
        <v>0.06</v>
      </c>
      <c r="J1018" s="126">
        <f t="shared" si="32"/>
        <v>36678.799999999996</v>
      </c>
    </row>
    <row r="1019" spans="1:10" ht="75">
      <c r="A1019" s="39">
        <f t="shared" si="31"/>
        <v>1015</v>
      </c>
      <c r="B1019" s="49" t="s">
        <v>205</v>
      </c>
      <c r="C1019" s="107" t="s">
        <v>12153</v>
      </c>
      <c r="D1019" s="108" t="s">
        <v>10574</v>
      </c>
      <c r="E1019" s="107" t="s">
        <v>211</v>
      </c>
      <c r="F1019" s="107"/>
      <c r="G1019" s="107" t="s">
        <v>212</v>
      </c>
      <c r="H1019" s="141" t="s">
        <v>10583</v>
      </c>
      <c r="I1019" s="35">
        <v>0.06</v>
      </c>
      <c r="J1019" s="126">
        <f t="shared" si="32"/>
        <v>36678.799999999996</v>
      </c>
    </row>
    <row r="1020" spans="1:10" ht="75">
      <c r="A1020" s="39">
        <f t="shared" si="31"/>
        <v>1016</v>
      </c>
      <c r="B1020" s="49" t="s">
        <v>205</v>
      </c>
      <c r="C1020" s="107" t="s">
        <v>12154</v>
      </c>
      <c r="D1020" s="108" t="s">
        <v>10573</v>
      </c>
      <c r="E1020" s="107" t="s">
        <v>211</v>
      </c>
      <c r="F1020" s="107"/>
      <c r="G1020" s="107" t="s">
        <v>212</v>
      </c>
      <c r="H1020" s="141" t="s">
        <v>10584</v>
      </c>
      <c r="I1020" s="35">
        <v>0.06</v>
      </c>
      <c r="J1020" s="126">
        <f t="shared" si="32"/>
        <v>38258</v>
      </c>
    </row>
    <row r="1021" spans="1:10" ht="75">
      <c r="A1021" s="39">
        <f t="shared" si="31"/>
        <v>1017</v>
      </c>
      <c r="B1021" s="49" t="s">
        <v>205</v>
      </c>
      <c r="C1021" s="107" t="s">
        <v>12155</v>
      </c>
      <c r="D1021" s="108" t="s">
        <v>10574</v>
      </c>
      <c r="E1021" s="107" t="s">
        <v>211</v>
      </c>
      <c r="F1021" s="107"/>
      <c r="G1021" s="107" t="s">
        <v>212</v>
      </c>
      <c r="H1021" s="141" t="s">
        <v>10584</v>
      </c>
      <c r="I1021" s="35">
        <v>0.06</v>
      </c>
      <c r="J1021" s="126">
        <f t="shared" si="32"/>
        <v>38258</v>
      </c>
    </row>
    <row r="1022" spans="1:10" ht="75">
      <c r="A1022" s="39">
        <f t="shared" si="31"/>
        <v>1018</v>
      </c>
      <c r="B1022" s="49" t="s">
        <v>205</v>
      </c>
      <c r="C1022" s="107" t="s">
        <v>12156</v>
      </c>
      <c r="D1022" s="108" t="s">
        <v>10572</v>
      </c>
      <c r="E1022" s="107" t="s">
        <v>211</v>
      </c>
      <c r="F1022" s="107"/>
      <c r="G1022" s="107" t="s">
        <v>212</v>
      </c>
      <c r="H1022" s="141" t="s">
        <v>10584</v>
      </c>
      <c r="I1022" s="35">
        <v>0.06</v>
      </c>
      <c r="J1022" s="126">
        <f t="shared" si="32"/>
        <v>38258</v>
      </c>
    </row>
    <row r="1023" spans="1:10" ht="75">
      <c r="A1023" s="39">
        <f t="shared" si="31"/>
        <v>1019</v>
      </c>
      <c r="B1023" s="49" t="s">
        <v>205</v>
      </c>
      <c r="C1023" s="107" t="s">
        <v>12157</v>
      </c>
      <c r="D1023" s="108" t="s">
        <v>10570</v>
      </c>
      <c r="E1023" s="107" t="s">
        <v>211</v>
      </c>
      <c r="F1023" s="107"/>
      <c r="G1023" s="107" t="s">
        <v>212</v>
      </c>
      <c r="H1023" s="141" t="s">
        <v>10584</v>
      </c>
      <c r="I1023" s="35">
        <v>0.06</v>
      </c>
      <c r="J1023" s="126">
        <f t="shared" si="32"/>
        <v>38258</v>
      </c>
    </row>
    <row r="1024" spans="1:10" ht="75">
      <c r="A1024" s="39">
        <f t="shared" si="31"/>
        <v>1020</v>
      </c>
      <c r="B1024" s="49" t="s">
        <v>205</v>
      </c>
      <c r="C1024" s="107" t="s">
        <v>12158</v>
      </c>
      <c r="D1024" s="108" t="s">
        <v>10574</v>
      </c>
      <c r="E1024" s="107" t="s">
        <v>211</v>
      </c>
      <c r="F1024" s="107"/>
      <c r="G1024" s="107" t="s">
        <v>212</v>
      </c>
      <c r="H1024" s="141" t="s">
        <v>10585</v>
      </c>
      <c r="I1024" s="35">
        <v>0.06</v>
      </c>
      <c r="J1024" s="126">
        <f t="shared" si="32"/>
        <v>40100.399999999994</v>
      </c>
    </row>
    <row r="1025" spans="1:10" ht="75">
      <c r="A1025" s="39">
        <f t="shared" si="31"/>
        <v>1021</v>
      </c>
      <c r="B1025" s="49" t="s">
        <v>205</v>
      </c>
      <c r="C1025" s="107" t="s">
        <v>12159</v>
      </c>
      <c r="D1025" s="108" t="s">
        <v>10572</v>
      </c>
      <c r="E1025" s="107" t="s">
        <v>211</v>
      </c>
      <c r="F1025" s="107"/>
      <c r="G1025" s="107" t="s">
        <v>212</v>
      </c>
      <c r="H1025" s="141" t="s">
        <v>10585</v>
      </c>
      <c r="I1025" s="35">
        <v>0.06</v>
      </c>
      <c r="J1025" s="126">
        <f t="shared" si="32"/>
        <v>40100.399999999994</v>
      </c>
    </row>
    <row r="1026" spans="1:10" ht="75">
      <c r="A1026" s="39">
        <f t="shared" si="31"/>
        <v>1022</v>
      </c>
      <c r="B1026" s="49" t="s">
        <v>205</v>
      </c>
      <c r="C1026" s="107" t="s">
        <v>12160</v>
      </c>
      <c r="D1026" s="108" t="s">
        <v>10573</v>
      </c>
      <c r="E1026" s="107" t="s">
        <v>211</v>
      </c>
      <c r="F1026" s="107"/>
      <c r="G1026" s="107" t="s">
        <v>212</v>
      </c>
      <c r="H1026" s="141" t="s">
        <v>10585</v>
      </c>
      <c r="I1026" s="35">
        <v>0.06</v>
      </c>
      <c r="J1026" s="126">
        <f t="shared" si="32"/>
        <v>40100.399999999994</v>
      </c>
    </row>
    <row r="1027" spans="1:10" ht="75">
      <c r="A1027" s="39">
        <f t="shared" si="31"/>
        <v>1023</v>
      </c>
      <c r="B1027" s="49" t="s">
        <v>205</v>
      </c>
      <c r="C1027" s="107" t="s">
        <v>12161</v>
      </c>
      <c r="D1027" s="108" t="s">
        <v>10570</v>
      </c>
      <c r="E1027" s="107" t="s">
        <v>211</v>
      </c>
      <c r="F1027" s="107"/>
      <c r="G1027" s="107" t="s">
        <v>212</v>
      </c>
      <c r="H1027" s="141" t="s">
        <v>10585</v>
      </c>
      <c r="I1027" s="35">
        <v>0.06</v>
      </c>
      <c r="J1027" s="126">
        <f t="shared" si="32"/>
        <v>40100.399999999994</v>
      </c>
    </row>
    <row r="1028" spans="1:10" ht="75">
      <c r="A1028" s="39">
        <f t="shared" si="31"/>
        <v>1024</v>
      </c>
      <c r="B1028" s="49" t="s">
        <v>205</v>
      </c>
      <c r="C1028" s="107" t="s">
        <v>12162</v>
      </c>
      <c r="D1028" s="108" t="s">
        <v>10570</v>
      </c>
      <c r="E1028" s="107" t="s">
        <v>211</v>
      </c>
      <c r="F1028" s="107"/>
      <c r="G1028" s="107" t="s">
        <v>212</v>
      </c>
      <c r="H1028" s="141" t="s">
        <v>10586</v>
      </c>
      <c r="I1028" s="35">
        <v>0.06</v>
      </c>
      <c r="J1028" s="126">
        <f t="shared" si="32"/>
        <v>42206</v>
      </c>
    </row>
    <row r="1029" spans="1:10" ht="75">
      <c r="A1029" s="39">
        <f t="shared" si="31"/>
        <v>1025</v>
      </c>
      <c r="B1029" s="49" t="s">
        <v>205</v>
      </c>
      <c r="C1029" s="107" t="s">
        <v>12163</v>
      </c>
      <c r="D1029" s="108" t="s">
        <v>10572</v>
      </c>
      <c r="E1029" s="107" t="s">
        <v>211</v>
      </c>
      <c r="F1029" s="107"/>
      <c r="G1029" s="107" t="s">
        <v>212</v>
      </c>
      <c r="H1029" s="141" t="s">
        <v>10586</v>
      </c>
      <c r="I1029" s="35">
        <v>0.06</v>
      </c>
      <c r="J1029" s="126">
        <f t="shared" si="32"/>
        <v>42206</v>
      </c>
    </row>
    <row r="1030" spans="1:10" ht="75">
      <c r="A1030" s="39">
        <f t="shared" si="31"/>
        <v>1026</v>
      </c>
      <c r="B1030" s="49" t="s">
        <v>205</v>
      </c>
      <c r="C1030" s="107" t="s">
        <v>12164</v>
      </c>
      <c r="D1030" s="108" t="s">
        <v>10573</v>
      </c>
      <c r="E1030" s="107" t="s">
        <v>211</v>
      </c>
      <c r="F1030" s="107"/>
      <c r="G1030" s="107" t="s">
        <v>212</v>
      </c>
      <c r="H1030" s="141" t="s">
        <v>10586</v>
      </c>
      <c r="I1030" s="35">
        <v>0.06</v>
      </c>
      <c r="J1030" s="126">
        <f t="shared" si="32"/>
        <v>42206</v>
      </c>
    </row>
    <row r="1031" spans="1:10" ht="75">
      <c r="A1031" s="39">
        <f t="shared" ref="A1031:A1094" si="33">A1030+1</f>
        <v>1027</v>
      </c>
      <c r="B1031" s="49" t="s">
        <v>205</v>
      </c>
      <c r="C1031" s="107" t="s">
        <v>12165</v>
      </c>
      <c r="D1031" s="108" t="s">
        <v>10574</v>
      </c>
      <c r="E1031" s="107" t="s">
        <v>211</v>
      </c>
      <c r="F1031" s="107"/>
      <c r="G1031" s="107" t="s">
        <v>212</v>
      </c>
      <c r="H1031" s="141" t="s">
        <v>10586</v>
      </c>
      <c r="I1031" s="35">
        <v>0.06</v>
      </c>
      <c r="J1031" s="126">
        <f t="shared" si="32"/>
        <v>42206</v>
      </c>
    </row>
    <row r="1032" spans="1:10" ht="75">
      <c r="A1032" s="39">
        <f t="shared" si="33"/>
        <v>1028</v>
      </c>
      <c r="B1032" s="49" t="s">
        <v>205</v>
      </c>
      <c r="C1032" s="107" t="s">
        <v>12166</v>
      </c>
      <c r="D1032" s="108" t="s">
        <v>10570</v>
      </c>
      <c r="E1032" s="107" t="s">
        <v>211</v>
      </c>
      <c r="F1032" s="107"/>
      <c r="G1032" s="107" t="s">
        <v>212</v>
      </c>
      <c r="H1032" s="141" t="s">
        <v>10587</v>
      </c>
      <c r="I1032" s="35">
        <v>0.06</v>
      </c>
      <c r="J1032" s="126">
        <f t="shared" si="32"/>
        <v>44311.6</v>
      </c>
    </row>
    <row r="1033" spans="1:10" ht="75">
      <c r="A1033" s="39">
        <f t="shared" si="33"/>
        <v>1029</v>
      </c>
      <c r="B1033" s="49" t="s">
        <v>205</v>
      </c>
      <c r="C1033" s="107" t="s">
        <v>12167</v>
      </c>
      <c r="D1033" s="108" t="s">
        <v>10574</v>
      </c>
      <c r="E1033" s="107" t="s">
        <v>211</v>
      </c>
      <c r="F1033" s="107"/>
      <c r="G1033" s="107" t="s">
        <v>212</v>
      </c>
      <c r="H1033" s="141" t="s">
        <v>10587</v>
      </c>
      <c r="I1033" s="35">
        <v>0.06</v>
      </c>
      <c r="J1033" s="126">
        <f t="shared" si="32"/>
        <v>44311.6</v>
      </c>
    </row>
    <row r="1034" spans="1:10" ht="75">
      <c r="A1034" s="39">
        <f t="shared" si="33"/>
        <v>1030</v>
      </c>
      <c r="B1034" s="49" t="s">
        <v>205</v>
      </c>
      <c r="C1034" s="107" t="s">
        <v>12168</v>
      </c>
      <c r="D1034" s="108" t="s">
        <v>10573</v>
      </c>
      <c r="E1034" s="107" t="s">
        <v>211</v>
      </c>
      <c r="F1034" s="107"/>
      <c r="G1034" s="107" t="s">
        <v>212</v>
      </c>
      <c r="H1034" s="141" t="s">
        <v>10587</v>
      </c>
      <c r="I1034" s="35">
        <v>0.06</v>
      </c>
      <c r="J1034" s="126">
        <f t="shared" si="32"/>
        <v>44311.6</v>
      </c>
    </row>
    <row r="1035" spans="1:10" ht="75">
      <c r="A1035" s="39">
        <f t="shared" si="33"/>
        <v>1031</v>
      </c>
      <c r="B1035" s="49" t="s">
        <v>205</v>
      </c>
      <c r="C1035" s="107" t="s">
        <v>12169</v>
      </c>
      <c r="D1035" s="108" t="s">
        <v>10572</v>
      </c>
      <c r="E1035" s="107" t="s">
        <v>211</v>
      </c>
      <c r="F1035" s="107"/>
      <c r="G1035" s="107" t="s">
        <v>212</v>
      </c>
      <c r="H1035" s="141" t="s">
        <v>10587</v>
      </c>
      <c r="I1035" s="35">
        <v>0.06</v>
      </c>
      <c r="J1035" s="126">
        <f t="shared" si="32"/>
        <v>44311.6</v>
      </c>
    </row>
    <row r="1036" spans="1:10" ht="75">
      <c r="A1036" s="39">
        <f t="shared" si="33"/>
        <v>1032</v>
      </c>
      <c r="B1036" s="49" t="s">
        <v>205</v>
      </c>
      <c r="C1036" s="107" t="s">
        <v>12170</v>
      </c>
      <c r="D1036" s="108" t="s">
        <v>10570</v>
      </c>
      <c r="E1036" s="107" t="s">
        <v>211</v>
      </c>
      <c r="F1036" s="107"/>
      <c r="G1036" s="107" t="s">
        <v>212</v>
      </c>
      <c r="H1036" s="141" t="s">
        <v>10588</v>
      </c>
      <c r="I1036" s="35">
        <v>0.06</v>
      </c>
      <c r="J1036" s="126">
        <f t="shared" si="32"/>
        <v>46943.6</v>
      </c>
    </row>
    <row r="1037" spans="1:10" ht="75">
      <c r="A1037" s="39">
        <f t="shared" si="33"/>
        <v>1033</v>
      </c>
      <c r="B1037" s="49" t="s">
        <v>205</v>
      </c>
      <c r="C1037" s="107" t="s">
        <v>12171</v>
      </c>
      <c r="D1037" s="108" t="s">
        <v>10573</v>
      </c>
      <c r="E1037" s="107" t="s">
        <v>211</v>
      </c>
      <c r="F1037" s="107"/>
      <c r="G1037" s="107" t="s">
        <v>212</v>
      </c>
      <c r="H1037" s="141" t="s">
        <v>10588</v>
      </c>
      <c r="I1037" s="35">
        <v>0.06</v>
      </c>
      <c r="J1037" s="126">
        <f t="shared" si="32"/>
        <v>46943.6</v>
      </c>
    </row>
    <row r="1038" spans="1:10" ht="75">
      <c r="A1038" s="39">
        <f t="shared" si="33"/>
        <v>1034</v>
      </c>
      <c r="B1038" s="49" t="s">
        <v>205</v>
      </c>
      <c r="C1038" s="107" t="s">
        <v>12172</v>
      </c>
      <c r="D1038" s="108" t="s">
        <v>10572</v>
      </c>
      <c r="E1038" s="107" t="s">
        <v>211</v>
      </c>
      <c r="F1038" s="107"/>
      <c r="G1038" s="107" t="s">
        <v>212</v>
      </c>
      <c r="H1038" s="141" t="s">
        <v>10588</v>
      </c>
      <c r="I1038" s="35">
        <v>0.06</v>
      </c>
      <c r="J1038" s="126">
        <f t="shared" si="32"/>
        <v>46943.6</v>
      </c>
    </row>
    <row r="1039" spans="1:10" ht="75">
      <c r="A1039" s="39">
        <f t="shared" si="33"/>
        <v>1035</v>
      </c>
      <c r="B1039" s="49" t="s">
        <v>205</v>
      </c>
      <c r="C1039" s="107" t="s">
        <v>12173</v>
      </c>
      <c r="D1039" s="108" t="s">
        <v>10574</v>
      </c>
      <c r="E1039" s="107" t="s">
        <v>211</v>
      </c>
      <c r="F1039" s="107"/>
      <c r="G1039" s="107" t="s">
        <v>212</v>
      </c>
      <c r="H1039" s="141" t="s">
        <v>10588</v>
      </c>
      <c r="I1039" s="35">
        <v>0.06</v>
      </c>
      <c r="J1039" s="126">
        <f t="shared" si="32"/>
        <v>46943.6</v>
      </c>
    </row>
    <row r="1040" spans="1:10" ht="75">
      <c r="A1040" s="39">
        <f t="shared" si="33"/>
        <v>1036</v>
      </c>
      <c r="B1040" s="49" t="s">
        <v>205</v>
      </c>
      <c r="C1040" s="107" t="s">
        <v>12174</v>
      </c>
      <c r="D1040" s="108" t="s">
        <v>10573</v>
      </c>
      <c r="E1040" s="107" t="s">
        <v>211</v>
      </c>
      <c r="F1040" s="107"/>
      <c r="G1040" s="107" t="s">
        <v>212</v>
      </c>
      <c r="H1040" s="141" t="s">
        <v>10589</v>
      </c>
      <c r="I1040" s="35">
        <v>0.06</v>
      </c>
      <c r="J1040" s="126">
        <f t="shared" si="32"/>
        <v>50102</v>
      </c>
    </row>
    <row r="1041" spans="1:10" ht="75">
      <c r="A1041" s="39">
        <f t="shared" si="33"/>
        <v>1037</v>
      </c>
      <c r="B1041" s="49" t="s">
        <v>205</v>
      </c>
      <c r="C1041" s="107" t="s">
        <v>12175</v>
      </c>
      <c r="D1041" s="108" t="s">
        <v>10574</v>
      </c>
      <c r="E1041" s="107" t="s">
        <v>211</v>
      </c>
      <c r="F1041" s="107"/>
      <c r="G1041" s="107" t="s">
        <v>212</v>
      </c>
      <c r="H1041" s="141" t="s">
        <v>10589</v>
      </c>
      <c r="I1041" s="35">
        <v>0.06</v>
      </c>
      <c r="J1041" s="126">
        <f t="shared" si="32"/>
        <v>50102</v>
      </c>
    </row>
    <row r="1042" spans="1:10" ht="75">
      <c r="A1042" s="39">
        <f t="shared" si="33"/>
        <v>1038</v>
      </c>
      <c r="B1042" s="49" t="s">
        <v>205</v>
      </c>
      <c r="C1042" s="107" t="s">
        <v>12176</v>
      </c>
      <c r="D1042" s="108" t="s">
        <v>10572</v>
      </c>
      <c r="E1042" s="107" t="s">
        <v>211</v>
      </c>
      <c r="F1042" s="107"/>
      <c r="G1042" s="107" t="s">
        <v>212</v>
      </c>
      <c r="H1042" s="141" t="s">
        <v>10589</v>
      </c>
      <c r="I1042" s="35">
        <v>0.06</v>
      </c>
      <c r="J1042" s="126">
        <f t="shared" si="32"/>
        <v>50102</v>
      </c>
    </row>
    <row r="1043" spans="1:10" ht="75">
      <c r="A1043" s="39">
        <f t="shared" si="33"/>
        <v>1039</v>
      </c>
      <c r="B1043" s="49" t="s">
        <v>205</v>
      </c>
      <c r="C1043" s="107" t="s">
        <v>12177</v>
      </c>
      <c r="D1043" s="108" t="s">
        <v>10570</v>
      </c>
      <c r="E1043" s="107" t="s">
        <v>211</v>
      </c>
      <c r="F1043" s="107"/>
      <c r="G1043" s="107" t="s">
        <v>212</v>
      </c>
      <c r="H1043" s="141" t="s">
        <v>10589</v>
      </c>
      <c r="I1043" s="35">
        <v>0.06</v>
      </c>
      <c r="J1043" s="126">
        <f t="shared" si="32"/>
        <v>50102</v>
      </c>
    </row>
    <row r="1044" spans="1:10" ht="75">
      <c r="A1044" s="39">
        <f t="shared" si="33"/>
        <v>1040</v>
      </c>
      <c r="B1044" s="49" t="s">
        <v>205</v>
      </c>
      <c r="C1044" s="107" t="s">
        <v>12178</v>
      </c>
      <c r="D1044" s="108" t="s">
        <v>10570</v>
      </c>
      <c r="E1044" s="107" t="s">
        <v>211</v>
      </c>
      <c r="F1044" s="107"/>
      <c r="G1044" s="107" t="s">
        <v>212</v>
      </c>
      <c r="H1044" s="141" t="s">
        <v>10590</v>
      </c>
      <c r="I1044" s="35">
        <v>0.06</v>
      </c>
      <c r="J1044" s="126">
        <f t="shared" si="32"/>
        <v>54839.6</v>
      </c>
    </row>
    <row r="1045" spans="1:10" ht="75">
      <c r="A1045" s="39">
        <f t="shared" si="33"/>
        <v>1041</v>
      </c>
      <c r="B1045" s="49" t="s">
        <v>205</v>
      </c>
      <c r="C1045" s="107" t="s">
        <v>12179</v>
      </c>
      <c r="D1045" s="108" t="s">
        <v>10574</v>
      </c>
      <c r="E1045" s="107" t="s">
        <v>211</v>
      </c>
      <c r="F1045" s="107"/>
      <c r="G1045" s="107" t="s">
        <v>212</v>
      </c>
      <c r="H1045" s="141" t="s">
        <v>10590</v>
      </c>
      <c r="I1045" s="35">
        <v>0.06</v>
      </c>
      <c r="J1045" s="126">
        <f t="shared" si="32"/>
        <v>54839.6</v>
      </c>
    </row>
    <row r="1046" spans="1:10" ht="75">
      <c r="A1046" s="39">
        <f t="shared" si="33"/>
        <v>1042</v>
      </c>
      <c r="B1046" s="49" t="s">
        <v>205</v>
      </c>
      <c r="C1046" s="107" t="s">
        <v>12180</v>
      </c>
      <c r="D1046" s="108" t="s">
        <v>10572</v>
      </c>
      <c r="E1046" s="107" t="s">
        <v>211</v>
      </c>
      <c r="F1046" s="107"/>
      <c r="G1046" s="107" t="s">
        <v>212</v>
      </c>
      <c r="H1046" s="141" t="s">
        <v>10590</v>
      </c>
      <c r="I1046" s="35">
        <v>0.06</v>
      </c>
      <c r="J1046" s="126">
        <f t="shared" si="32"/>
        <v>54839.6</v>
      </c>
    </row>
    <row r="1047" spans="1:10" ht="75">
      <c r="A1047" s="39">
        <f t="shared" si="33"/>
        <v>1043</v>
      </c>
      <c r="B1047" s="49" t="s">
        <v>205</v>
      </c>
      <c r="C1047" s="107" t="s">
        <v>12181</v>
      </c>
      <c r="D1047" s="108" t="s">
        <v>10573</v>
      </c>
      <c r="E1047" s="107" t="s">
        <v>211</v>
      </c>
      <c r="F1047" s="107"/>
      <c r="G1047" s="107" t="s">
        <v>212</v>
      </c>
      <c r="H1047" s="141" t="s">
        <v>10590</v>
      </c>
      <c r="I1047" s="35">
        <v>0.06</v>
      </c>
      <c r="J1047" s="126">
        <f t="shared" si="32"/>
        <v>54839.6</v>
      </c>
    </row>
    <row r="1048" spans="1:10" ht="105">
      <c r="A1048" s="39">
        <f t="shared" si="33"/>
        <v>1044</v>
      </c>
      <c r="B1048" s="49" t="s">
        <v>205</v>
      </c>
      <c r="C1048" s="107" t="s">
        <v>12182</v>
      </c>
      <c r="D1048" s="108" t="s">
        <v>10591</v>
      </c>
      <c r="E1048" s="107" t="s">
        <v>211</v>
      </c>
      <c r="F1048" s="107"/>
      <c r="G1048" s="107" t="s">
        <v>212</v>
      </c>
      <c r="H1048" s="141" t="s">
        <v>10592</v>
      </c>
      <c r="I1048" s="35">
        <v>0.06</v>
      </c>
      <c r="J1048" s="126">
        <f t="shared" si="32"/>
        <v>3431</v>
      </c>
    </row>
    <row r="1049" spans="1:10" ht="90">
      <c r="A1049" s="39">
        <f t="shared" si="33"/>
        <v>1045</v>
      </c>
      <c r="B1049" s="49" t="s">
        <v>205</v>
      </c>
      <c r="C1049" s="107" t="s">
        <v>12183</v>
      </c>
      <c r="D1049" s="108" t="s">
        <v>10593</v>
      </c>
      <c r="E1049" s="107" t="s">
        <v>211</v>
      </c>
      <c r="F1049" s="107"/>
      <c r="G1049" s="107" t="s">
        <v>212</v>
      </c>
      <c r="H1049" s="141" t="s">
        <v>10592</v>
      </c>
      <c r="I1049" s="35">
        <v>0.06</v>
      </c>
      <c r="J1049" s="126">
        <f t="shared" si="32"/>
        <v>3431</v>
      </c>
    </row>
    <row r="1050" spans="1:10" ht="90">
      <c r="A1050" s="39">
        <f t="shared" si="33"/>
        <v>1046</v>
      </c>
      <c r="B1050" s="49" t="s">
        <v>205</v>
      </c>
      <c r="C1050" s="107" t="s">
        <v>12184</v>
      </c>
      <c r="D1050" s="108" t="s">
        <v>10593</v>
      </c>
      <c r="E1050" s="107" t="s">
        <v>211</v>
      </c>
      <c r="F1050" s="107"/>
      <c r="G1050" s="107" t="s">
        <v>212</v>
      </c>
      <c r="H1050" s="141" t="s">
        <v>10594</v>
      </c>
      <c r="I1050" s="35">
        <v>0.06</v>
      </c>
      <c r="J1050" s="126">
        <f t="shared" si="32"/>
        <v>3807</v>
      </c>
    </row>
    <row r="1051" spans="1:10" ht="105">
      <c r="A1051" s="39">
        <f t="shared" si="33"/>
        <v>1047</v>
      </c>
      <c r="B1051" s="49" t="s">
        <v>205</v>
      </c>
      <c r="C1051" s="107" t="s">
        <v>12185</v>
      </c>
      <c r="D1051" s="108" t="s">
        <v>10591</v>
      </c>
      <c r="E1051" s="107" t="s">
        <v>211</v>
      </c>
      <c r="F1051" s="107"/>
      <c r="G1051" s="107" t="s">
        <v>212</v>
      </c>
      <c r="H1051" s="141" t="s">
        <v>10594</v>
      </c>
      <c r="I1051" s="35">
        <v>0.06</v>
      </c>
      <c r="J1051" s="126">
        <f t="shared" si="32"/>
        <v>3807</v>
      </c>
    </row>
    <row r="1052" spans="1:10" ht="90">
      <c r="A1052" s="39">
        <f t="shared" si="33"/>
        <v>1048</v>
      </c>
      <c r="B1052" s="49" t="s">
        <v>205</v>
      </c>
      <c r="C1052" s="107" t="s">
        <v>12186</v>
      </c>
      <c r="D1052" s="108" t="s">
        <v>10593</v>
      </c>
      <c r="E1052" s="107" t="s">
        <v>211</v>
      </c>
      <c r="F1052" s="107"/>
      <c r="G1052" s="107" t="s">
        <v>212</v>
      </c>
      <c r="H1052" s="141" t="s">
        <v>10595</v>
      </c>
      <c r="I1052" s="35">
        <v>0.06</v>
      </c>
      <c r="J1052" s="126">
        <f t="shared" si="32"/>
        <v>4183</v>
      </c>
    </row>
    <row r="1053" spans="1:10" ht="105">
      <c r="A1053" s="39">
        <f t="shared" si="33"/>
        <v>1049</v>
      </c>
      <c r="B1053" s="49" t="s">
        <v>205</v>
      </c>
      <c r="C1053" s="107" t="s">
        <v>12187</v>
      </c>
      <c r="D1053" s="108" t="s">
        <v>10591</v>
      </c>
      <c r="E1053" s="107" t="s">
        <v>211</v>
      </c>
      <c r="F1053" s="107"/>
      <c r="G1053" s="107" t="s">
        <v>212</v>
      </c>
      <c r="H1053" s="141" t="s">
        <v>10595</v>
      </c>
      <c r="I1053" s="35">
        <v>0.06</v>
      </c>
      <c r="J1053" s="126">
        <f t="shared" si="32"/>
        <v>4183</v>
      </c>
    </row>
    <row r="1054" spans="1:10" ht="90">
      <c r="A1054" s="39">
        <f t="shared" si="33"/>
        <v>1050</v>
      </c>
      <c r="B1054" s="49" t="s">
        <v>205</v>
      </c>
      <c r="C1054" s="107" t="s">
        <v>12188</v>
      </c>
      <c r="D1054" s="108" t="s">
        <v>10596</v>
      </c>
      <c r="E1054" s="107" t="s">
        <v>211</v>
      </c>
      <c r="F1054" s="107"/>
      <c r="G1054" s="107" t="s">
        <v>212</v>
      </c>
      <c r="H1054" s="141" t="s">
        <v>10597</v>
      </c>
      <c r="I1054" s="35">
        <v>0.06</v>
      </c>
      <c r="J1054" s="126">
        <f t="shared" si="32"/>
        <v>4371</v>
      </c>
    </row>
    <row r="1055" spans="1:10" ht="105">
      <c r="A1055" s="39">
        <f t="shared" si="33"/>
        <v>1051</v>
      </c>
      <c r="B1055" s="49" t="s">
        <v>205</v>
      </c>
      <c r="C1055" s="107" t="s">
        <v>12189</v>
      </c>
      <c r="D1055" s="108" t="s">
        <v>10598</v>
      </c>
      <c r="E1055" s="107" t="s">
        <v>211</v>
      </c>
      <c r="F1055" s="107"/>
      <c r="G1055" s="107" t="s">
        <v>212</v>
      </c>
      <c r="H1055" s="141" t="s">
        <v>10597</v>
      </c>
      <c r="I1055" s="35">
        <v>0.06</v>
      </c>
      <c r="J1055" s="126">
        <f t="shared" si="32"/>
        <v>4371</v>
      </c>
    </row>
    <row r="1056" spans="1:10" ht="90">
      <c r="A1056" s="39">
        <f t="shared" si="33"/>
        <v>1052</v>
      </c>
      <c r="B1056" s="49" t="s">
        <v>205</v>
      </c>
      <c r="C1056" s="107" t="s">
        <v>12190</v>
      </c>
      <c r="D1056" s="108" t="s">
        <v>10596</v>
      </c>
      <c r="E1056" s="107" t="s">
        <v>211</v>
      </c>
      <c r="F1056" s="107"/>
      <c r="G1056" s="107" t="s">
        <v>212</v>
      </c>
      <c r="H1056" s="141" t="s">
        <v>10599</v>
      </c>
      <c r="I1056" s="35">
        <v>0.06</v>
      </c>
      <c r="J1056" s="126">
        <f t="shared" si="32"/>
        <v>4747</v>
      </c>
    </row>
    <row r="1057" spans="1:10" ht="105">
      <c r="A1057" s="39">
        <f t="shared" si="33"/>
        <v>1053</v>
      </c>
      <c r="B1057" s="49" t="s">
        <v>205</v>
      </c>
      <c r="C1057" s="107" t="s">
        <v>12191</v>
      </c>
      <c r="D1057" s="108" t="s">
        <v>10598</v>
      </c>
      <c r="E1057" s="107" t="s">
        <v>211</v>
      </c>
      <c r="F1057" s="107"/>
      <c r="G1057" s="107" t="s">
        <v>212</v>
      </c>
      <c r="H1057" s="141" t="s">
        <v>10599</v>
      </c>
      <c r="I1057" s="35">
        <v>0.06</v>
      </c>
      <c r="J1057" s="126">
        <f t="shared" si="32"/>
        <v>4747</v>
      </c>
    </row>
    <row r="1058" spans="1:10" ht="105">
      <c r="A1058" s="39">
        <f t="shared" si="33"/>
        <v>1054</v>
      </c>
      <c r="B1058" s="49" t="s">
        <v>205</v>
      </c>
      <c r="C1058" s="107" t="s">
        <v>12192</v>
      </c>
      <c r="D1058" s="108" t="s">
        <v>10598</v>
      </c>
      <c r="E1058" s="107" t="s">
        <v>211</v>
      </c>
      <c r="F1058" s="107"/>
      <c r="G1058" s="107" t="s">
        <v>212</v>
      </c>
      <c r="H1058" s="141" t="s">
        <v>10600</v>
      </c>
      <c r="I1058" s="35">
        <v>0.06</v>
      </c>
      <c r="J1058" s="126">
        <f t="shared" si="32"/>
        <v>5123</v>
      </c>
    </row>
    <row r="1059" spans="1:10" ht="90">
      <c r="A1059" s="39">
        <f t="shared" si="33"/>
        <v>1055</v>
      </c>
      <c r="B1059" s="49" t="s">
        <v>205</v>
      </c>
      <c r="C1059" s="107" t="s">
        <v>12193</v>
      </c>
      <c r="D1059" s="108" t="s">
        <v>10596</v>
      </c>
      <c r="E1059" s="107" t="s">
        <v>211</v>
      </c>
      <c r="F1059" s="107"/>
      <c r="G1059" s="107" t="s">
        <v>212</v>
      </c>
      <c r="H1059" s="141" t="s">
        <v>10600</v>
      </c>
      <c r="I1059" s="35">
        <v>0.06</v>
      </c>
      <c r="J1059" s="126">
        <f t="shared" si="32"/>
        <v>5123</v>
      </c>
    </row>
    <row r="1060" spans="1:10" ht="75">
      <c r="A1060" s="39">
        <f t="shared" si="33"/>
        <v>1056</v>
      </c>
      <c r="B1060" s="49" t="s">
        <v>205</v>
      </c>
      <c r="C1060" s="107" t="s">
        <v>12194</v>
      </c>
      <c r="D1060" s="108" t="s">
        <v>10601</v>
      </c>
      <c r="E1060" s="107" t="s">
        <v>211</v>
      </c>
      <c r="F1060" s="107"/>
      <c r="G1060" s="107" t="s">
        <v>212</v>
      </c>
      <c r="H1060" s="141" t="s">
        <v>10602</v>
      </c>
      <c r="I1060" s="35">
        <v>0.06</v>
      </c>
      <c r="J1060" s="126">
        <f t="shared" si="32"/>
        <v>2350</v>
      </c>
    </row>
    <row r="1061" spans="1:10" ht="75">
      <c r="A1061" s="39">
        <f t="shared" si="33"/>
        <v>1057</v>
      </c>
      <c r="B1061" s="49" t="s">
        <v>205</v>
      </c>
      <c r="C1061" s="107" t="s">
        <v>12195</v>
      </c>
      <c r="D1061" s="108" t="s">
        <v>10603</v>
      </c>
      <c r="E1061" s="107" t="s">
        <v>211</v>
      </c>
      <c r="F1061" s="107"/>
      <c r="G1061" s="107" t="s">
        <v>212</v>
      </c>
      <c r="H1061" s="141" t="s">
        <v>10602</v>
      </c>
      <c r="I1061" s="35">
        <v>0.06</v>
      </c>
      <c r="J1061" s="126">
        <f t="shared" si="32"/>
        <v>2350</v>
      </c>
    </row>
    <row r="1062" spans="1:10" ht="75">
      <c r="A1062" s="39">
        <f t="shared" si="33"/>
        <v>1058</v>
      </c>
      <c r="B1062" s="49" t="s">
        <v>205</v>
      </c>
      <c r="C1062" s="107" t="s">
        <v>12196</v>
      </c>
      <c r="D1062" s="108" t="s">
        <v>10603</v>
      </c>
      <c r="E1062" s="107" t="s">
        <v>211</v>
      </c>
      <c r="F1062" s="107"/>
      <c r="G1062" s="107" t="s">
        <v>212</v>
      </c>
      <c r="H1062" s="141" t="s">
        <v>10173</v>
      </c>
      <c r="I1062" s="35">
        <v>0.06</v>
      </c>
      <c r="J1062" s="126">
        <f t="shared" si="32"/>
        <v>2726</v>
      </c>
    </row>
    <row r="1063" spans="1:10" ht="75">
      <c r="A1063" s="39">
        <f t="shared" si="33"/>
        <v>1059</v>
      </c>
      <c r="B1063" s="49" t="s">
        <v>205</v>
      </c>
      <c r="C1063" s="107" t="s">
        <v>12197</v>
      </c>
      <c r="D1063" s="108" t="s">
        <v>10601</v>
      </c>
      <c r="E1063" s="107" t="s">
        <v>211</v>
      </c>
      <c r="F1063" s="107"/>
      <c r="G1063" s="107" t="s">
        <v>212</v>
      </c>
      <c r="H1063" s="141" t="s">
        <v>10173</v>
      </c>
      <c r="I1063" s="35">
        <v>0.06</v>
      </c>
      <c r="J1063" s="126">
        <f t="shared" si="32"/>
        <v>2726</v>
      </c>
    </row>
    <row r="1064" spans="1:10" ht="75">
      <c r="A1064" s="39">
        <f t="shared" si="33"/>
        <v>1060</v>
      </c>
      <c r="B1064" s="49" t="s">
        <v>205</v>
      </c>
      <c r="C1064" s="107" t="s">
        <v>12198</v>
      </c>
      <c r="D1064" s="108" t="s">
        <v>10603</v>
      </c>
      <c r="E1064" s="107" t="s">
        <v>211</v>
      </c>
      <c r="F1064" s="107"/>
      <c r="G1064" s="107" t="s">
        <v>212</v>
      </c>
      <c r="H1064" s="141" t="s">
        <v>10604</v>
      </c>
      <c r="I1064" s="35">
        <v>0.06</v>
      </c>
      <c r="J1064" s="126">
        <f t="shared" si="32"/>
        <v>3102</v>
      </c>
    </row>
    <row r="1065" spans="1:10" ht="75">
      <c r="A1065" s="39">
        <f t="shared" si="33"/>
        <v>1061</v>
      </c>
      <c r="B1065" s="49" t="s">
        <v>205</v>
      </c>
      <c r="C1065" s="107" t="s">
        <v>12199</v>
      </c>
      <c r="D1065" s="108" t="s">
        <v>10601</v>
      </c>
      <c r="E1065" s="107" t="s">
        <v>211</v>
      </c>
      <c r="F1065" s="107"/>
      <c r="G1065" s="107" t="s">
        <v>212</v>
      </c>
      <c r="H1065" s="141" t="s">
        <v>10604</v>
      </c>
      <c r="I1065" s="35">
        <v>0.06</v>
      </c>
      <c r="J1065" s="126">
        <f t="shared" si="32"/>
        <v>3102</v>
      </c>
    </row>
    <row r="1066" spans="1:10" ht="105">
      <c r="A1066" s="39">
        <f t="shared" si="33"/>
        <v>1062</v>
      </c>
      <c r="B1066" s="49" t="s">
        <v>205</v>
      </c>
      <c r="C1066" s="107" t="s">
        <v>12200</v>
      </c>
      <c r="D1066" s="108" t="s">
        <v>10605</v>
      </c>
      <c r="E1066" s="107" t="s">
        <v>211</v>
      </c>
      <c r="F1066" s="107"/>
      <c r="G1066" s="107" t="s">
        <v>212</v>
      </c>
      <c r="H1066" s="141" t="s">
        <v>10606</v>
      </c>
      <c r="I1066" s="35">
        <v>0.06</v>
      </c>
      <c r="J1066" s="126">
        <f t="shared" si="32"/>
        <v>3619</v>
      </c>
    </row>
    <row r="1067" spans="1:10" ht="105">
      <c r="A1067" s="39">
        <f t="shared" si="33"/>
        <v>1063</v>
      </c>
      <c r="B1067" s="49" t="s">
        <v>205</v>
      </c>
      <c r="C1067" s="107" t="s">
        <v>12201</v>
      </c>
      <c r="D1067" s="108" t="s">
        <v>10607</v>
      </c>
      <c r="E1067" s="107" t="s">
        <v>211</v>
      </c>
      <c r="F1067" s="107"/>
      <c r="G1067" s="107" t="s">
        <v>212</v>
      </c>
      <c r="H1067" s="141" t="s">
        <v>10606</v>
      </c>
      <c r="I1067" s="35">
        <v>0.06</v>
      </c>
      <c r="J1067" s="126">
        <f t="shared" si="32"/>
        <v>3619</v>
      </c>
    </row>
    <row r="1068" spans="1:10" ht="105">
      <c r="A1068" s="39">
        <f t="shared" si="33"/>
        <v>1064</v>
      </c>
      <c r="B1068" s="49" t="s">
        <v>205</v>
      </c>
      <c r="C1068" s="107" t="s">
        <v>12202</v>
      </c>
      <c r="D1068" s="108" t="s">
        <v>10605</v>
      </c>
      <c r="E1068" s="107" t="s">
        <v>211</v>
      </c>
      <c r="F1068" s="107"/>
      <c r="G1068" s="107" t="s">
        <v>212</v>
      </c>
      <c r="H1068" s="141" t="s">
        <v>10608</v>
      </c>
      <c r="I1068" s="35">
        <v>0.06</v>
      </c>
      <c r="J1068" s="126">
        <f t="shared" si="32"/>
        <v>3995</v>
      </c>
    </row>
    <row r="1069" spans="1:10" ht="105">
      <c r="A1069" s="39">
        <f t="shared" si="33"/>
        <v>1065</v>
      </c>
      <c r="B1069" s="49" t="s">
        <v>205</v>
      </c>
      <c r="C1069" s="107" t="s">
        <v>12203</v>
      </c>
      <c r="D1069" s="108" t="s">
        <v>10607</v>
      </c>
      <c r="E1069" s="107" t="s">
        <v>211</v>
      </c>
      <c r="F1069" s="107"/>
      <c r="G1069" s="107" t="s">
        <v>212</v>
      </c>
      <c r="H1069" s="141" t="s">
        <v>10608</v>
      </c>
      <c r="I1069" s="35">
        <v>0.06</v>
      </c>
      <c r="J1069" s="126">
        <f t="shared" si="32"/>
        <v>3995</v>
      </c>
    </row>
    <row r="1070" spans="1:10" ht="105">
      <c r="A1070" s="39">
        <f t="shared" si="33"/>
        <v>1066</v>
      </c>
      <c r="B1070" s="49" t="s">
        <v>205</v>
      </c>
      <c r="C1070" s="107" t="s">
        <v>12204</v>
      </c>
      <c r="D1070" s="108" t="s">
        <v>10605</v>
      </c>
      <c r="E1070" s="107" t="s">
        <v>211</v>
      </c>
      <c r="F1070" s="107"/>
      <c r="G1070" s="107" t="s">
        <v>212</v>
      </c>
      <c r="H1070" s="141" t="s">
        <v>10597</v>
      </c>
      <c r="I1070" s="35">
        <v>0.06</v>
      </c>
      <c r="J1070" s="126">
        <f t="shared" si="32"/>
        <v>4371</v>
      </c>
    </row>
    <row r="1071" spans="1:10" ht="105">
      <c r="A1071" s="39">
        <f t="shared" si="33"/>
        <v>1067</v>
      </c>
      <c r="B1071" s="49" t="s">
        <v>205</v>
      </c>
      <c r="C1071" s="107" t="s">
        <v>12205</v>
      </c>
      <c r="D1071" s="108" t="s">
        <v>10607</v>
      </c>
      <c r="E1071" s="107" t="s">
        <v>211</v>
      </c>
      <c r="F1071" s="107"/>
      <c r="G1071" s="107" t="s">
        <v>212</v>
      </c>
      <c r="H1071" s="141" t="s">
        <v>10597</v>
      </c>
      <c r="I1071" s="35">
        <v>0.06</v>
      </c>
      <c r="J1071" s="126">
        <f t="shared" si="32"/>
        <v>4371</v>
      </c>
    </row>
    <row r="1072" spans="1:10" ht="105">
      <c r="A1072" s="39">
        <f t="shared" si="33"/>
        <v>1068</v>
      </c>
      <c r="B1072" s="49" t="s">
        <v>205</v>
      </c>
      <c r="C1072" s="107" t="s">
        <v>12206</v>
      </c>
      <c r="D1072" s="108" t="s">
        <v>10605</v>
      </c>
      <c r="E1072" s="107" t="s">
        <v>211</v>
      </c>
      <c r="F1072" s="107"/>
      <c r="G1072" s="107" t="s">
        <v>212</v>
      </c>
      <c r="H1072" s="141" t="s">
        <v>10599</v>
      </c>
      <c r="I1072" s="35">
        <v>0.06</v>
      </c>
      <c r="J1072" s="126">
        <f t="shared" si="32"/>
        <v>4747</v>
      </c>
    </row>
    <row r="1073" spans="1:10" ht="105">
      <c r="A1073" s="39">
        <f t="shared" si="33"/>
        <v>1069</v>
      </c>
      <c r="B1073" s="49" t="s">
        <v>205</v>
      </c>
      <c r="C1073" s="107" t="s">
        <v>12207</v>
      </c>
      <c r="D1073" s="108" t="s">
        <v>10607</v>
      </c>
      <c r="E1073" s="107" t="s">
        <v>211</v>
      </c>
      <c r="F1073" s="107"/>
      <c r="G1073" s="107" t="s">
        <v>212</v>
      </c>
      <c r="H1073" s="141" t="s">
        <v>10599</v>
      </c>
      <c r="I1073" s="35">
        <v>0.06</v>
      </c>
      <c r="J1073" s="126">
        <f t="shared" si="32"/>
        <v>4747</v>
      </c>
    </row>
    <row r="1074" spans="1:10" ht="105">
      <c r="A1074" s="39">
        <f t="shared" si="33"/>
        <v>1070</v>
      </c>
      <c r="B1074" s="49" t="s">
        <v>205</v>
      </c>
      <c r="C1074" s="107" t="s">
        <v>12208</v>
      </c>
      <c r="D1074" s="108" t="s">
        <v>10607</v>
      </c>
      <c r="E1074" s="107" t="s">
        <v>211</v>
      </c>
      <c r="F1074" s="107"/>
      <c r="G1074" s="107" t="s">
        <v>212</v>
      </c>
      <c r="H1074" s="141" t="s">
        <v>10609</v>
      </c>
      <c r="I1074" s="35">
        <v>0.06</v>
      </c>
      <c r="J1074" s="126">
        <f t="shared" si="32"/>
        <v>5499</v>
      </c>
    </row>
    <row r="1075" spans="1:10" ht="105">
      <c r="A1075" s="39">
        <f t="shared" si="33"/>
        <v>1071</v>
      </c>
      <c r="B1075" s="49" t="s">
        <v>205</v>
      </c>
      <c r="C1075" s="107" t="s">
        <v>12209</v>
      </c>
      <c r="D1075" s="108" t="s">
        <v>10605</v>
      </c>
      <c r="E1075" s="107" t="s">
        <v>211</v>
      </c>
      <c r="F1075" s="107"/>
      <c r="G1075" s="107" t="s">
        <v>212</v>
      </c>
      <c r="H1075" s="141" t="s">
        <v>10609</v>
      </c>
      <c r="I1075" s="35">
        <v>0.06</v>
      </c>
      <c r="J1075" s="126">
        <f t="shared" si="32"/>
        <v>5499</v>
      </c>
    </row>
    <row r="1076" spans="1:10" ht="105">
      <c r="A1076" s="39">
        <f t="shared" si="33"/>
        <v>1072</v>
      </c>
      <c r="B1076" s="49" t="s">
        <v>205</v>
      </c>
      <c r="C1076" s="107" t="s">
        <v>12210</v>
      </c>
      <c r="D1076" s="108" t="s">
        <v>10610</v>
      </c>
      <c r="E1076" s="107" t="s">
        <v>211</v>
      </c>
      <c r="F1076" s="107"/>
      <c r="G1076" s="107" t="s">
        <v>212</v>
      </c>
      <c r="H1076" s="141" t="s">
        <v>10243</v>
      </c>
      <c r="I1076" s="35">
        <v>0.06</v>
      </c>
      <c r="J1076" s="126">
        <f t="shared" si="32"/>
        <v>4559</v>
      </c>
    </row>
    <row r="1077" spans="1:10" ht="105">
      <c r="A1077" s="39">
        <f t="shared" si="33"/>
        <v>1073</v>
      </c>
      <c r="B1077" s="49" t="s">
        <v>205</v>
      </c>
      <c r="C1077" s="107" t="s">
        <v>12211</v>
      </c>
      <c r="D1077" s="108" t="s">
        <v>10611</v>
      </c>
      <c r="E1077" s="107" t="s">
        <v>211</v>
      </c>
      <c r="F1077" s="107"/>
      <c r="G1077" s="107" t="s">
        <v>212</v>
      </c>
      <c r="H1077" s="141" t="s">
        <v>10243</v>
      </c>
      <c r="I1077" s="35">
        <v>0.06</v>
      </c>
      <c r="J1077" s="126">
        <f t="shared" si="32"/>
        <v>4559</v>
      </c>
    </row>
    <row r="1078" spans="1:10" ht="105">
      <c r="A1078" s="39">
        <f t="shared" si="33"/>
        <v>1074</v>
      </c>
      <c r="B1078" s="49" t="s">
        <v>205</v>
      </c>
      <c r="C1078" s="107" t="s">
        <v>12212</v>
      </c>
      <c r="D1078" s="108" t="s">
        <v>10610</v>
      </c>
      <c r="E1078" s="107" t="s">
        <v>211</v>
      </c>
      <c r="F1078" s="107"/>
      <c r="G1078" s="107" t="s">
        <v>212</v>
      </c>
      <c r="H1078" s="141" t="s">
        <v>10612</v>
      </c>
      <c r="I1078" s="35">
        <v>0.06</v>
      </c>
      <c r="J1078" s="126">
        <f t="shared" si="32"/>
        <v>4935</v>
      </c>
    </row>
    <row r="1079" spans="1:10" ht="105">
      <c r="A1079" s="39">
        <f t="shared" si="33"/>
        <v>1075</v>
      </c>
      <c r="B1079" s="49" t="s">
        <v>205</v>
      </c>
      <c r="C1079" s="107" t="s">
        <v>12213</v>
      </c>
      <c r="D1079" s="108" t="s">
        <v>10611</v>
      </c>
      <c r="E1079" s="107" t="s">
        <v>211</v>
      </c>
      <c r="F1079" s="107"/>
      <c r="G1079" s="107" t="s">
        <v>212</v>
      </c>
      <c r="H1079" s="141" t="s">
        <v>10612</v>
      </c>
      <c r="I1079" s="35">
        <v>0.06</v>
      </c>
      <c r="J1079" s="126">
        <f t="shared" si="32"/>
        <v>4935</v>
      </c>
    </row>
    <row r="1080" spans="1:10" ht="105">
      <c r="A1080" s="39">
        <f t="shared" si="33"/>
        <v>1076</v>
      </c>
      <c r="B1080" s="49" t="s">
        <v>205</v>
      </c>
      <c r="C1080" s="107" t="s">
        <v>12214</v>
      </c>
      <c r="D1080" s="108" t="s">
        <v>10611</v>
      </c>
      <c r="E1080" s="107" t="s">
        <v>211</v>
      </c>
      <c r="F1080" s="107"/>
      <c r="G1080" s="107" t="s">
        <v>212</v>
      </c>
      <c r="H1080" s="141" t="s">
        <v>10613</v>
      </c>
      <c r="I1080" s="35">
        <v>0.06</v>
      </c>
      <c r="J1080" s="126">
        <f t="shared" si="32"/>
        <v>5311</v>
      </c>
    </row>
    <row r="1081" spans="1:10" ht="105">
      <c r="A1081" s="39">
        <f t="shared" si="33"/>
        <v>1077</v>
      </c>
      <c r="B1081" s="49" t="s">
        <v>205</v>
      </c>
      <c r="C1081" s="107" t="s">
        <v>12215</v>
      </c>
      <c r="D1081" s="108" t="s">
        <v>10610</v>
      </c>
      <c r="E1081" s="107" t="s">
        <v>211</v>
      </c>
      <c r="F1081" s="107"/>
      <c r="G1081" s="107" t="s">
        <v>212</v>
      </c>
      <c r="H1081" s="141" t="s">
        <v>10613</v>
      </c>
      <c r="I1081" s="35">
        <v>0.06</v>
      </c>
      <c r="J1081" s="126">
        <f t="shared" ref="J1081:J1144" si="34">H1081*(1-I1081)</f>
        <v>5311</v>
      </c>
    </row>
    <row r="1082" spans="1:10" ht="105">
      <c r="A1082" s="39">
        <f t="shared" si="33"/>
        <v>1078</v>
      </c>
      <c r="B1082" s="49" t="s">
        <v>205</v>
      </c>
      <c r="C1082" s="107" t="s">
        <v>12216</v>
      </c>
      <c r="D1082" s="108" t="s">
        <v>10611</v>
      </c>
      <c r="E1082" s="107" t="s">
        <v>211</v>
      </c>
      <c r="F1082" s="107"/>
      <c r="G1082" s="107" t="s">
        <v>212</v>
      </c>
      <c r="H1082" s="141" t="s">
        <v>10614</v>
      </c>
      <c r="I1082" s="35">
        <v>0.06</v>
      </c>
      <c r="J1082" s="126">
        <f t="shared" si="34"/>
        <v>5687</v>
      </c>
    </row>
    <row r="1083" spans="1:10" ht="105">
      <c r="A1083" s="39">
        <f t="shared" si="33"/>
        <v>1079</v>
      </c>
      <c r="B1083" s="49" t="s">
        <v>205</v>
      </c>
      <c r="C1083" s="107" t="s">
        <v>12217</v>
      </c>
      <c r="D1083" s="108" t="s">
        <v>10610</v>
      </c>
      <c r="E1083" s="107" t="s">
        <v>211</v>
      </c>
      <c r="F1083" s="107"/>
      <c r="G1083" s="107" t="s">
        <v>212</v>
      </c>
      <c r="H1083" s="141" t="s">
        <v>10614</v>
      </c>
      <c r="I1083" s="35">
        <v>0.06</v>
      </c>
      <c r="J1083" s="126">
        <f t="shared" si="34"/>
        <v>5687</v>
      </c>
    </row>
    <row r="1084" spans="1:10" ht="105">
      <c r="A1084" s="39">
        <f t="shared" si="33"/>
        <v>1080</v>
      </c>
      <c r="B1084" s="49" t="s">
        <v>205</v>
      </c>
      <c r="C1084" s="107" t="s">
        <v>12218</v>
      </c>
      <c r="D1084" s="108" t="s">
        <v>10610</v>
      </c>
      <c r="E1084" s="107" t="s">
        <v>211</v>
      </c>
      <c r="F1084" s="107"/>
      <c r="G1084" s="107" t="s">
        <v>212</v>
      </c>
      <c r="H1084" s="141" t="s">
        <v>10615</v>
      </c>
      <c r="I1084" s="35">
        <v>0.06</v>
      </c>
      <c r="J1084" s="126">
        <f t="shared" si="34"/>
        <v>6439</v>
      </c>
    </row>
    <row r="1085" spans="1:10" ht="105">
      <c r="A1085" s="39">
        <f t="shared" si="33"/>
        <v>1081</v>
      </c>
      <c r="B1085" s="49" t="s">
        <v>205</v>
      </c>
      <c r="C1085" s="107" t="s">
        <v>12219</v>
      </c>
      <c r="D1085" s="108" t="s">
        <v>10611</v>
      </c>
      <c r="E1085" s="107" t="s">
        <v>211</v>
      </c>
      <c r="F1085" s="107"/>
      <c r="G1085" s="107" t="s">
        <v>212</v>
      </c>
      <c r="H1085" s="141" t="s">
        <v>10615</v>
      </c>
      <c r="I1085" s="35">
        <v>0.06</v>
      </c>
      <c r="J1085" s="126">
        <f t="shared" si="34"/>
        <v>6439</v>
      </c>
    </row>
    <row r="1086" spans="1:10" ht="75">
      <c r="A1086" s="39">
        <f t="shared" si="33"/>
        <v>1082</v>
      </c>
      <c r="B1086" s="49" t="s">
        <v>205</v>
      </c>
      <c r="C1086" s="107" t="s">
        <v>12220</v>
      </c>
      <c r="D1086" s="108" t="s">
        <v>10616</v>
      </c>
      <c r="E1086" s="107" t="s">
        <v>211</v>
      </c>
      <c r="F1086" s="107"/>
      <c r="G1086" s="107" t="s">
        <v>212</v>
      </c>
      <c r="H1086" s="141" t="s">
        <v>10617</v>
      </c>
      <c r="I1086" s="35">
        <v>0.06</v>
      </c>
      <c r="J1086" s="126">
        <f t="shared" si="34"/>
        <v>2444</v>
      </c>
    </row>
    <row r="1087" spans="1:10" ht="75">
      <c r="A1087" s="39">
        <f t="shared" si="33"/>
        <v>1083</v>
      </c>
      <c r="B1087" s="49" t="s">
        <v>205</v>
      </c>
      <c r="C1087" s="107" t="s">
        <v>12221</v>
      </c>
      <c r="D1087" s="108" t="s">
        <v>10618</v>
      </c>
      <c r="E1087" s="107" t="s">
        <v>211</v>
      </c>
      <c r="F1087" s="107"/>
      <c r="G1087" s="107" t="s">
        <v>212</v>
      </c>
      <c r="H1087" s="141" t="s">
        <v>10617</v>
      </c>
      <c r="I1087" s="35">
        <v>0.06</v>
      </c>
      <c r="J1087" s="126">
        <f t="shared" si="34"/>
        <v>2444</v>
      </c>
    </row>
    <row r="1088" spans="1:10" ht="75">
      <c r="A1088" s="39">
        <f t="shared" si="33"/>
        <v>1084</v>
      </c>
      <c r="B1088" s="49" t="s">
        <v>205</v>
      </c>
      <c r="C1088" s="107" t="s">
        <v>12222</v>
      </c>
      <c r="D1088" s="108" t="s">
        <v>10618</v>
      </c>
      <c r="E1088" s="107" t="s">
        <v>211</v>
      </c>
      <c r="F1088" s="107"/>
      <c r="G1088" s="107" t="s">
        <v>212</v>
      </c>
      <c r="H1088" s="141" t="s">
        <v>10619</v>
      </c>
      <c r="I1088" s="35">
        <v>0.06</v>
      </c>
      <c r="J1088" s="126">
        <f t="shared" si="34"/>
        <v>2820</v>
      </c>
    </row>
    <row r="1089" spans="1:10" ht="75">
      <c r="A1089" s="39">
        <f t="shared" si="33"/>
        <v>1085</v>
      </c>
      <c r="B1089" s="49" t="s">
        <v>205</v>
      </c>
      <c r="C1089" s="107" t="s">
        <v>12223</v>
      </c>
      <c r="D1089" s="108" t="s">
        <v>10616</v>
      </c>
      <c r="E1089" s="107" t="s">
        <v>211</v>
      </c>
      <c r="F1089" s="107"/>
      <c r="G1089" s="107" t="s">
        <v>212</v>
      </c>
      <c r="H1089" s="141" t="s">
        <v>10619</v>
      </c>
      <c r="I1089" s="35">
        <v>0.06</v>
      </c>
      <c r="J1089" s="126">
        <f t="shared" si="34"/>
        <v>2820</v>
      </c>
    </row>
    <row r="1090" spans="1:10" ht="75">
      <c r="A1090" s="39">
        <f t="shared" si="33"/>
        <v>1086</v>
      </c>
      <c r="B1090" s="49" t="s">
        <v>205</v>
      </c>
      <c r="C1090" s="107" t="s">
        <v>12224</v>
      </c>
      <c r="D1090" s="108" t="s">
        <v>10616</v>
      </c>
      <c r="E1090" s="107" t="s">
        <v>211</v>
      </c>
      <c r="F1090" s="107"/>
      <c r="G1090" s="107" t="s">
        <v>212</v>
      </c>
      <c r="H1090" s="141" t="s">
        <v>10620</v>
      </c>
      <c r="I1090" s="35">
        <v>0.06</v>
      </c>
      <c r="J1090" s="126">
        <f t="shared" si="34"/>
        <v>3196</v>
      </c>
    </row>
    <row r="1091" spans="1:10" ht="75">
      <c r="A1091" s="39">
        <f t="shared" si="33"/>
        <v>1087</v>
      </c>
      <c r="B1091" s="49" t="s">
        <v>205</v>
      </c>
      <c r="C1091" s="107" t="s">
        <v>12225</v>
      </c>
      <c r="D1091" s="108" t="s">
        <v>10618</v>
      </c>
      <c r="E1091" s="107" t="s">
        <v>211</v>
      </c>
      <c r="F1091" s="107"/>
      <c r="G1091" s="107" t="s">
        <v>212</v>
      </c>
      <c r="H1091" s="141" t="s">
        <v>10620</v>
      </c>
      <c r="I1091" s="35">
        <v>0.06</v>
      </c>
      <c r="J1091" s="126">
        <f t="shared" si="34"/>
        <v>3196</v>
      </c>
    </row>
    <row r="1092" spans="1:10" ht="75">
      <c r="A1092" s="39">
        <f t="shared" si="33"/>
        <v>1088</v>
      </c>
      <c r="B1092" s="49" t="s">
        <v>205</v>
      </c>
      <c r="C1092" s="107" t="s">
        <v>12226</v>
      </c>
      <c r="D1092" s="108" t="s">
        <v>10616</v>
      </c>
      <c r="E1092" s="107" t="s">
        <v>211</v>
      </c>
      <c r="F1092" s="107"/>
      <c r="G1092" s="107" t="s">
        <v>212</v>
      </c>
      <c r="H1092" s="141" t="s">
        <v>10621</v>
      </c>
      <c r="I1092" s="35">
        <v>0.06</v>
      </c>
      <c r="J1092" s="126">
        <f t="shared" si="34"/>
        <v>3572</v>
      </c>
    </row>
    <row r="1093" spans="1:10" ht="75">
      <c r="A1093" s="39">
        <f t="shared" si="33"/>
        <v>1089</v>
      </c>
      <c r="B1093" s="49" t="s">
        <v>205</v>
      </c>
      <c r="C1093" s="107" t="s">
        <v>12227</v>
      </c>
      <c r="D1093" s="108" t="s">
        <v>10618</v>
      </c>
      <c r="E1093" s="107" t="s">
        <v>211</v>
      </c>
      <c r="F1093" s="107"/>
      <c r="G1093" s="107" t="s">
        <v>212</v>
      </c>
      <c r="H1093" s="141" t="s">
        <v>10621</v>
      </c>
      <c r="I1093" s="35">
        <v>0.06</v>
      </c>
      <c r="J1093" s="126">
        <f t="shared" si="34"/>
        <v>3572</v>
      </c>
    </row>
    <row r="1094" spans="1:10" ht="75">
      <c r="A1094" s="39">
        <f t="shared" si="33"/>
        <v>1090</v>
      </c>
      <c r="B1094" s="49" t="s">
        <v>205</v>
      </c>
      <c r="C1094" s="107" t="s">
        <v>12228</v>
      </c>
      <c r="D1094" s="108" t="s">
        <v>10616</v>
      </c>
      <c r="E1094" s="107" t="s">
        <v>211</v>
      </c>
      <c r="F1094" s="107"/>
      <c r="G1094" s="107" t="s">
        <v>212</v>
      </c>
      <c r="H1094" s="141" t="s">
        <v>10622</v>
      </c>
      <c r="I1094" s="35">
        <v>0.06</v>
      </c>
      <c r="J1094" s="126">
        <f t="shared" si="34"/>
        <v>4324</v>
      </c>
    </row>
    <row r="1095" spans="1:10" ht="75">
      <c r="A1095" s="39">
        <f t="shared" ref="A1095:A1158" si="35">A1094+1</f>
        <v>1091</v>
      </c>
      <c r="B1095" s="49" t="s">
        <v>205</v>
      </c>
      <c r="C1095" s="107" t="s">
        <v>12229</v>
      </c>
      <c r="D1095" s="108" t="s">
        <v>10618</v>
      </c>
      <c r="E1095" s="107" t="s">
        <v>211</v>
      </c>
      <c r="F1095" s="107"/>
      <c r="G1095" s="107" t="s">
        <v>212</v>
      </c>
      <c r="H1095" s="141" t="s">
        <v>10622</v>
      </c>
      <c r="I1095" s="35">
        <v>0.06</v>
      </c>
      <c r="J1095" s="126">
        <f t="shared" si="34"/>
        <v>4324</v>
      </c>
    </row>
    <row r="1096" spans="1:10" ht="75">
      <c r="A1096" s="39">
        <f t="shared" si="35"/>
        <v>1092</v>
      </c>
      <c r="B1096" s="49" t="s">
        <v>205</v>
      </c>
      <c r="C1096" s="107" t="s">
        <v>12230</v>
      </c>
      <c r="D1096" s="108" t="s">
        <v>10623</v>
      </c>
      <c r="E1096" s="107" t="s">
        <v>211</v>
      </c>
      <c r="F1096" s="107"/>
      <c r="G1096" s="107" t="s">
        <v>212</v>
      </c>
      <c r="H1096" s="141" t="s">
        <v>10624</v>
      </c>
      <c r="I1096" s="35">
        <v>0.06</v>
      </c>
      <c r="J1096" s="126">
        <f t="shared" si="34"/>
        <v>1880</v>
      </c>
    </row>
    <row r="1097" spans="1:10" ht="75">
      <c r="A1097" s="39">
        <f t="shared" si="35"/>
        <v>1093</v>
      </c>
      <c r="B1097" s="49" t="s">
        <v>205</v>
      </c>
      <c r="C1097" s="107" t="s">
        <v>12231</v>
      </c>
      <c r="D1097" s="108" t="s">
        <v>10623</v>
      </c>
      <c r="E1097" s="107" t="s">
        <v>211</v>
      </c>
      <c r="F1097" s="107"/>
      <c r="G1097" s="107" t="s">
        <v>212</v>
      </c>
      <c r="H1097" s="141" t="s">
        <v>10625</v>
      </c>
      <c r="I1097" s="35">
        <v>0.06</v>
      </c>
      <c r="J1097" s="126">
        <f t="shared" si="34"/>
        <v>2256</v>
      </c>
    </row>
    <row r="1098" spans="1:10" ht="75">
      <c r="A1098" s="39">
        <f t="shared" si="35"/>
        <v>1094</v>
      </c>
      <c r="B1098" s="49" t="s">
        <v>205</v>
      </c>
      <c r="C1098" s="107" t="s">
        <v>12232</v>
      </c>
      <c r="D1098" s="108" t="s">
        <v>10623</v>
      </c>
      <c r="E1098" s="107" t="s">
        <v>211</v>
      </c>
      <c r="F1098" s="107"/>
      <c r="G1098" s="107" t="s">
        <v>212</v>
      </c>
      <c r="H1098" s="141" t="s">
        <v>10626</v>
      </c>
      <c r="I1098" s="35">
        <v>0.06</v>
      </c>
      <c r="J1098" s="126">
        <f t="shared" si="34"/>
        <v>2632</v>
      </c>
    </row>
    <row r="1099" spans="1:10" ht="75">
      <c r="A1099" s="39">
        <f t="shared" si="35"/>
        <v>1095</v>
      </c>
      <c r="B1099" s="49" t="s">
        <v>205</v>
      </c>
      <c r="C1099" s="107" t="s">
        <v>12233</v>
      </c>
      <c r="D1099" s="108" t="s">
        <v>10623</v>
      </c>
      <c r="E1099" s="107" t="s">
        <v>211</v>
      </c>
      <c r="F1099" s="107"/>
      <c r="G1099" s="107" t="s">
        <v>212</v>
      </c>
      <c r="H1099" s="141" t="s">
        <v>10627</v>
      </c>
      <c r="I1099" s="35">
        <v>0.06</v>
      </c>
      <c r="J1099" s="126">
        <f t="shared" si="34"/>
        <v>3008</v>
      </c>
    </row>
    <row r="1100" spans="1:10" ht="75">
      <c r="A1100" s="39">
        <f t="shared" si="35"/>
        <v>1096</v>
      </c>
      <c r="B1100" s="49" t="s">
        <v>205</v>
      </c>
      <c r="C1100" s="107" t="s">
        <v>12234</v>
      </c>
      <c r="D1100" s="108" t="s">
        <v>10623</v>
      </c>
      <c r="E1100" s="107" t="s">
        <v>211</v>
      </c>
      <c r="F1100" s="107"/>
      <c r="G1100" s="107" t="s">
        <v>212</v>
      </c>
      <c r="H1100" s="141" t="s">
        <v>10628</v>
      </c>
      <c r="I1100" s="35">
        <v>0.06</v>
      </c>
      <c r="J1100" s="126">
        <f t="shared" si="34"/>
        <v>3384</v>
      </c>
    </row>
    <row r="1101" spans="1:10" ht="75">
      <c r="A1101" s="39">
        <f t="shared" si="35"/>
        <v>1097</v>
      </c>
      <c r="B1101" s="49" t="s">
        <v>205</v>
      </c>
      <c r="C1101" s="107" t="s">
        <v>12235</v>
      </c>
      <c r="D1101" s="108" t="s">
        <v>10629</v>
      </c>
      <c r="E1101" s="107" t="s">
        <v>211</v>
      </c>
      <c r="F1101" s="107"/>
      <c r="G1101" s="107" t="s">
        <v>212</v>
      </c>
      <c r="H1101" s="141" t="s">
        <v>10602</v>
      </c>
      <c r="I1101" s="35">
        <v>0.06</v>
      </c>
      <c r="J1101" s="126">
        <f t="shared" si="34"/>
        <v>2350</v>
      </c>
    </row>
    <row r="1102" spans="1:10" ht="75">
      <c r="A1102" s="39">
        <f t="shared" si="35"/>
        <v>1098</v>
      </c>
      <c r="B1102" s="49" t="s">
        <v>205</v>
      </c>
      <c r="C1102" s="107" t="s">
        <v>12236</v>
      </c>
      <c r="D1102" s="108" t="s">
        <v>10629</v>
      </c>
      <c r="E1102" s="107" t="s">
        <v>211</v>
      </c>
      <c r="F1102" s="107"/>
      <c r="G1102" s="107" t="s">
        <v>212</v>
      </c>
      <c r="H1102" s="141" t="s">
        <v>10173</v>
      </c>
      <c r="I1102" s="35">
        <v>0.06</v>
      </c>
      <c r="J1102" s="126">
        <f t="shared" si="34"/>
        <v>2726</v>
      </c>
    </row>
    <row r="1103" spans="1:10" ht="75">
      <c r="A1103" s="39">
        <f t="shared" si="35"/>
        <v>1099</v>
      </c>
      <c r="B1103" s="49" t="s">
        <v>205</v>
      </c>
      <c r="C1103" s="107" t="s">
        <v>12237</v>
      </c>
      <c r="D1103" s="108" t="s">
        <v>10629</v>
      </c>
      <c r="E1103" s="107" t="s">
        <v>211</v>
      </c>
      <c r="F1103" s="107"/>
      <c r="G1103" s="107" t="s">
        <v>212</v>
      </c>
      <c r="H1103" s="141" t="s">
        <v>10604</v>
      </c>
      <c r="I1103" s="35">
        <v>0.06</v>
      </c>
      <c r="J1103" s="126">
        <f t="shared" si="34"/>
        <v>3102</v>
      </c>
    </row>
    <row r="1104" spans="1:10" ht="75">
      <c r="A1104" s="39">
        <f t="shared" si="35"/>
        <v>1100</v>
      </c>
      <c r="B1104" s="49" t="s">
        <v>205</v>
      </c>
      <c r="C1104" s="107" t="s">
        <v>12238</v>
      </c>
      <c r="D1104" s="108" t="s">
        <v>10629</v>
      </c>
      <c r="E1104" s="107" t="s">
        <v>211</v>
      </c>
      <c r="F1104" s="107"/>
      <c r="G1104" s="107" t="s">
        <v>212</v>
      </c>
      <c r="H1104" s="141" t="s">
        <v>10630</v>
      </c>
      <c r="I1104" s="35">
        <v>0.06</v>
      </c>
      <c r="J1104" s="126">
        <f t="shared" si="34"/>
        <v>3478</v>
      </c>
    </row>
    <row r="1105" spans="1:10" ht="75">
      <c r="A1105" s="39">
        <f t="shared" si="35"/>
        <v>1101</v>
      </c>
      <c r="B1105" s="49" t="s">
        <v>205</v>
      </c>
      <c r="C1105" s="107" t="s">
        <v>12239</v>
      </c>
      <c r="D1105" s="108" t="s">
        <v>10629</v>
      </c>
      <c r="E1105" s="107" t="s">
        <v>211</v>
      </c>
      <c r="F1105" s="107"/>
      <c r="G1105" s="107" t="s">
        <v>212</v>
      </c>
      <c r="H1105" s="141" t="s">
        <v>10631</v>
      </c>
      <c r="I1105" s="35">
        <v>0.06</v>
      </c>
      <c r="J1105" s="126">
        <f t="shared" si="34"/>
        <v>3854</v>
      </c>
    </row>
    <row r="1106" spans="1:10" ht="75">
      <c r="A1106" s="39">
        <f t="shared" si="35"/>
        <v>1102</v>
      </c>
      <c r="B1106" s="49" t="s">
        <v>205</v>
      </c>
      <c r="C1106" s="107" t="s">
        <v>12240</v>
      </c>
      <c r="D1106" s="108" t="s">
        <v>10632</v>
      </c>
      <c r="E1106" s="107" t="s">
        <v>211</v>
      </c>
      <c r="F1106" s="107"/>
      <c r="G1106" s="107" t="s">
        <v>212</v>
      </c>
      <c r="H1106" s="141" t="s">
        <v>10633</v>
      </c>
      <c r="I1106" s="35">
        <v>0.06</v>
      </c>
      <c r="J1106" s="126">
        <f t="shared" si="34"/>
        <v>1410</v>
      </c>
    </row>
    <row r="1107" spans="1:10" ht="75">
      <c r="A1107" s="39">
        <f t="shared" si="35"/>
        <v>1103</v>
      </c>
      <c r="B1107" s="49" t="s">
        <v>205</v>
      </c>
      <c r="C1107" s="107" t="s">
        <v>12241</v>
      </c>
      <c r="D1107" s="108" t="s">
        <v>10632</v>
      </c>
      <c r="E1107" s="107" t="s">
        <v>211</v>
      </c>
      <c r="F1107" s="107"/>
      <c r="G1107" s="107" t="s">
        <v>212</v>
      </c>
      <c r="H1107" s="141" t="s">
        <v>10634</v>
      </c>
      <c r="I1107" s="35">
        <v>0.06</v>
      </c>
      <c r="J1107" s="126">
        <f t="shared" si="34"/>
        <v>1786</v>
      </c>
    </row>
    <row r="1108" spans="1:10" ht="75">
      <c r="A1108" s="39">
        <f t="shared" si="35"/>
        <v>1104</v>
      </c>
      <c r="B1108" s="49" t="s">
        <v>205</v>
      </c>
      <c r="C1108" s="107" t="s">
        <v>12242</v>
      </c>
      <c r="D1108" s="108" t="s">
        <v>10632</v>
      </c>
      <c r="E1108" s="107" t="s">
        <v>211</v>
      </c>
      <c r="F1108" s="107"/>
      <c r="G1108" s="107" t="s">
        <v>212</v>
      </c>
      <c r="H1108" s="141" t="s">
        <v>10635</v>
      </c>
      <c r="I1108" s="35">
        <v>0.06</v>
      </c>
      <c r="J1108" s="126">
        <f t="shared" si="34"/>
        <v>2162</v>
      </c>
    </row>
    <row r="1109" spans="1:10" ht="75">
      <c r="A1109" s="39">
        <f t="shared" si="35"/>
        <v>1105</v>
      </c>
      <c r="B1109" s="49" t="s">
        <v>205</v>
      </c>
      <c r="C1109" s="107" t="s">
        <v>12243</v>
      </c>
      <c r="D1109" s="108" t="s">
        <v>10632</v>
      </c>
      <c r="E1109" s="107" t="s">
        <v>211</v>
      </c>
      <c r="F1109" s="107"/>
      <c r="G1109" s="107" t="s">
        <v>212</v>
      </c>
      <c r="H1109" s="141" t="s">
        <v>10636</v>
      </c>
      <c r="I1109" s="35">
        <v>0.06</v>
      </c>
      <c r="J1109" s="126">
        <f t="shared" si="34"/>
        <v>2538</v>
      </c>
    </row>
    <row r="1110" spans="1:10" ht="75">
      <c r="A1110" s="39">
        <f t="shared" si="35"/>
        <v>1106</v>
      </c>
      <c r="B1110" s="49" t="s">
        <v>205</v>
      </c>
      <c r="C1110" s="107" t="s">
        <v>12244</v>
      </c>
      <c r="D1110" s="108" t="s">
        <v>10632</v>
      </c>
      <c r="E1110" s="107" t="s">
        <v>211</v>
      </c>
      <c r="F1110" s="107"/>
      <c r="G1110" s="107" t="s">
        <v>212</v>
      </c>
      <c r="H1110" s="141" t="s">
        <v>10637</v>
      </c>
      <c r="I1110" s="35">
        <v>0.06</v>
      </c>
      <c r="J1110" s="126">
        <f t="shared" si="34"/>
        <v>2914</v>
      </c>
    </row>
    <row r="1111" spans="1:10" ht="90">
      <c r="A1111" s="39">
        <f t="shared" si="35"/>
        <v>1107</v>
      </c>
      <c r="B1111" s="49" t="s">
        <v>205</v>
      </c>
      <c r="C1111" s="107" t="s">
        <v>12245</v>
      </c>
      <c r="D1111" s="108" t="s">
        <v>10638</v>
      </c>
      <c r="E1111" s="107" t="s">
        <v>211</v>
      </c>
      <c r="F1111" s="107"/>
      <c r="G1111" s="107" t="s">
        <v>212</v>
      </c>
      <c r="H1111" s="141" t="s">
        <v>10602</v>
      </c>
      <c r="I1111" s="35">
        <v>0.06</v>
      </c>
      <c r="J1111" s="126">
        <f t="shared" si="34"/>
        <v>2350</v>
      </c>
    </row>
    <row r="1112" spans="1:10" ht="90">
      <c r="A1112" s="39">
        <f t="shared" si="35"/>
        <v>1108</v>
      </c>
      <c r="B1112" s="49" t="s">
        <v>205</v>
      </c>
      <c r="C1112" s="107" t="s">
        <v>12246</v>
      </c>
      <c r="D1112" s="108" t="s">
        <v>10638</v>
      </c>
      <c r="E1112" s="107" t="s">
        <v>211</v>
      </c>
      <c r="F1112" s="107"/>
      <c r="G1112" s="107" t="s">
        <v>212</v>
      </c>
      <c r="H1112" s="141" t="s">
        <v>10173</v>
      </c>
      <c r="I1112" s="35">
        <v>0.06</v>
      </c>
      <c r="J1112" s="126">
        <f t="shared" si="34"/>
        <v>2726</v>
      </c>
    </row>
    <row r="1113" spans="1:10" ht="90">
      <c r="A1113" s="39">
        <f t="shared" si="35"/>
        <v>1109</v>
      </c>
      <c r="B1113" s="49" t="s">
        <v>205</v>
      </c>
      <c r="C1113" s="107" t="s">
        <v>12247</v>
      </c>
      <c r="D1113" s="108" t="s">
        <v>10638</v>
      </c>
      <c r="E1113" s="107" t="s">
        <v>211</v>
      </c>
      <c r="F1113" s="107"/>
      <c r="G1113" s="107" t="s">
        <v>212</v>
      </c>
      <c r="H1113" s="141" t="s">
        <v>10604</v>
      </c>
      <c r="I1113" s="35">
        <v>0.06</v>
      </c>
      <c r="J1113" s="126">
        <f t="shared" si="34"/>
        <v>3102</v>
      </c>
    </row>
    <row r="1114" spans="1:10" ht="90">
      <c r="A1114" s="39">
        <f t="shared" si="35"/>
        <v>1110</v>
      </c>
      <c r="B1114" s="49" t="s">
        <v>205</v>
      </c>
      <c r="C1114" s="107" t="s">
        <v>12248</v>
      </c>
      <c r="D1114" s="108" t="s">
        <v>10638</v>
      </c>
      <c r="E1114" s="107" t="s">
        <v>211</v>
      </c>
      <c r="F1114" s="107"/>
      <c r="G1114" s="107" t="s">
        <v>212</v>
      </c>
      <c r="H1114" s="141" t="s">
        <v>10630</v>
      </c>
      <c r="I1114" s="35">
        <v>0.06</v>
      </c>
      <c r="J1114" s="126">
        <f t="shared" si="34"/>
        <v>3478</v>
      </c>
    </row>
    <row r="1115" spans="1:10" ht="90">
      <c r="A1115" s="39">
        <f t="shared" si="35"/>
        <v>1111</v>
      </c>
      <c r="B1115" s="49" t="s">
        <v>205</v>
      </c>
      <c r="C1115" s="107" t="s">
        <v>12249</v>
      </c>
      <c r="D1115" s="108" t="s">
        <v>10638</v>
      </c>
      <c r="E1115" s="107" t="s">
        <v>211</v>
      </c>
      <c r="F1115" s="107"/>
      <c r="G1115" s="107" t="s">
        <v>212</v>
      </c>
      <c r="H1115" s="141" t="s">
        <v>10639</v>
      </c>
      <c r="I1115" s="35">
        <v>0.06</v>
      </c>
      <c r="J1115" s="126">
        <f t="shared" si="34"/>
        <v>4230</v>
      </c>
    </row>
    <row r="1116" spans="1:10" ht="90">
      <c r="A1116" s="39">
        <f t="shared" si="35"/>
        <v>1112</v>
      </c>
      <c r="B1116" s="49" t="s">
        <v>205</v>
      </c>
      <c r="C1116" s="107" t="s">
        <v>12250</v>
      </c>
      <c r="D1116" s="108" t="s">
        <v>10640</v>
      </c>
      <c r="E1116" s="107" t="s">
        <v>211</v>
      </c>
      <c r="F1116" s="107"/>
      <c r="G1116" s="107" t="s">
        <v>212</v>
      </c>
      <c r="H1116" s="141" t="s">
        <v>10641</v>
      </c>
      <c r="I1116" s="35">
        <v>0.06</v>
      </c>
      <c r="J1116" s="126">
        <f t="shared" si="34"/>
        <v>3290</v>
      </c>
    </row>
    <row r="1117" spans="1:10" ht="90">
      <c r="A1117" s="39">
        <f t="shared" si="35"/>
        <v>1113</v>
      </c>
      <c r="B1117" s="49" t="s">
        <v>205</v>
      </c>
      <c r="C1117" s="107" t="s">
        <v>12251</v>
      </c>
      <c r="D1117" s="108" t="s">
        <v>10640</v>
      </c>
      <c r="E1117" s="107" t="s">
        <v>211</v>
      </c>
      <c r="F1117" s="107"/>
      <c r="G1117" s="107" t="s">
        <v>212</v>
      </c>
      <c r="H1117" s="141" t="s">
        <v>10642</v>
      </c>
      <c r="I1117" s="35">
        <v>0.06</v>
      </c>
      <c r="J1117" s="126">
        <f t="shared" si="34"/>
        <v>3666</v>
      </c>
    </row>
    <row r="1118" spans="1:10" ht="90">
      <c r="A1118" s="39">
        <f t="shared" si="35"/>
        <v>1114</v>
      </c>
      <c r="B1118" s="49" t="s">
        <v>205</v>
      </c>
      <c r="C1118" s="107" t="s">
        <v>12252</v>
      </c>
      <c r="D1118" s="108" t="s">
        <v>10640</v>
      </c>
      <c r="E1118" s="107" t="s">
        <v>211</v>
      </c>
      <c r="F1118" s="107"/>
      <c r="G1118" s="107" t="s">
        <v>212</v>
      </c>
      <c r="H1118" s="141" t="s">
        <v>10184</v>
      </c>
      <c r="I1118" s="35">
        <v>0.06</v>
      </c>
      <c r="J1118" s="126">
        <f t="shared" si="34"/>
        <v>4041.9999999999995</v>
      </c>
    </row>
    <row r="1119" spans="1:10" ht="90">
      <c r="A1119" s="39">
        <f t="shared" si="35"/>
        <v>1115</v>
      </c>
      <c r="B1119" s="49" t="s">
        <v>205</v>
      </c>
      <c r="C1119" s="107" t="s">
        <v>12253</v>
      </c>
      <c r="D1119" s="108" t="s">
        <v>10640</v>
      </c>
      <c r="E1119" s="107" t="s">
        <v>211</v>
      </c>
      <c r="F1119" s="107"/>
      <c r="G1119" s="107" t="s">
        <v>212</v>
      </c>
      <c r="H1119" s="141" t="s">
        <v>10643</v>
      </c>
      <c r="I1119" s="35">
        <v>0.06</v>
      </c>
      <c r="J1119" s="126">
        <f t="shared" si="34"/>
        <v>4418</v>
      </c>
    </row>
    <row r="1120" spans="1:10" ht="90">
      <c r="A1120" s="39">
        <f t="shared" si="35"/>
        <v>1116</v>
      </c>
      <c r="B1120" s="49" t="s">
        <v>205</v>
      </c>
      <c r="C1120" s="107" t="s">
        <v>12254</v>
      </c>
      <c r="D1120" s="108" t="s">
        <v>10640</v>
      </c>
      <c r="E1120" s="107" t="s">
        <v>211</v>
      </c>
      <c r="F1120" s="107"/>
      <c r="G1120" s="107" t="s">
        <v>212</v>
      </c>
      <c r="H1120" s="141" t="s">
        <v>10644</v>
      </c>
      <c r="I1120" s="35">
        <v>0.06</v>
      </c>
      <c r="J1120" s="126">
        <f t="shared" si="34"/>
        <v>5170</v>
      </c>
    </row>
    <row r="1121" spans="1:10" ht="60">
      <c r="A1121" s="39">
        <f t="shared" si="35"/>
        <v>1117</v>
      </c>
      <c r="B1121" s="49" t="s">
        <v>205</v>
      </c>
      <c r="C1121" s="107" t="s">
        <v>12255</v>
      </c>
      <c r="D1121" s="108" t="s">
        <v>10645</v>
      </c>
      <c r="E1121" s="107" t="s">
        <v>211</v>
      </c>
      <c r="F1121" s="107"/>
      <c r="G1121" s="107" t="s">
        <v>212</v>
      </c>
      <c r="H1121" s="141" t="s">
        <v>10646</v>
      </c>
      <c r="I1121" s="35">
        <v>0.06</v>
      </c>
      <c r="J1121" s="126">
        <f t="shared" si="34"/>
        <v>841.3</v>
      </c>
    </row>
    <row r="1122" spans="1:10" ht="75">
      <c r="A1122" s="39">
        <f t="shared" si="35"/>
        <v>1118</v>
      </c>
      <c r="B1122" s="49" t="s">
        <v>205</v>
      </c>
      <c r="C1122" s="107" t="s">
        <v>12256</v>
      </c>
      <c r="D1122" s="108" t="s">
        <v>10647</v>
      </c>
      <c r="E1122" s="107" t="s">
        <v>211</v>
      </c>
      <c r="F1122" s="107"/>
      <c r="G1122" s="107" t="s">
        <v>212</v>
      </c>
      <c r="H1122" s="141" t="s">
        <v>10648</v>
      </c>
      <c r="I1122" s="35">
        <v>0.06</v>
      </c>
      <c r="J1122" s="126">
        <f t="shared" si="34"/>
        <v>709.69999999999993</v>
      </c>
    </row>
    <row r="1123" spans="1:10" ht="75">
      <c r="A1123" s="39">
        <f t="shared" si="35"/>
        <v>1119</v>
      </c>
      <c r="B1123" s="49" t="s">
        <v>205</v>
      </c>
      <c r="C1123" s="107" t="s">
        <v>12257</v>
      </c>
      <c r="D1123" s="108" t="s">
        <v>10649</v>
      </c>
      <c r="E1123" s="107" t="s">
        <v>211</v>
      </c>
      <c r="F1123" s="107"/>
      <c r="G1123" s="107" t="s">
        <v>212</v>
      </c>
      <c r="H1123" s="141" t="s">
        <v>10650</v>
      </c>
      <c r="I1123" s="35">
        <v>0.06</v>
      </c>
      <c r="J1123" s="126">
        <f t="shared" si="34"/>
        <v>803.69999999999993</v>
      </c>
    </row>
    <row r="1124" spans="1:10" ht="75">
      <c r="A1124" s="39">
        <f t="shared" si="35"/>
        <v>1120</v>
      </c>
      <c r="B1124" s="49" t="s">
        <v>205</v>
      </c>
      <c r="C1124" s="107" t="s">
        <v>12258</v>
      </c>
      <c r="D1124" s="108" t="s">
        <v>10651</v>
      </c>
      <c r="E1124" s="107" t="s">
        <v>211</v>
      </c>
      <c r="F1124" s="107"/>
      <c r="G1124" s="107" t="s">
        <v>212</v>
      </c>
      <c r="H1124" s="141" t="s">
        <v>10652</v>
      </c>
      <c r="I1124" s="35">
        <v>0.06</v>
      </c>
      <c r="J1124" s="126">
        <f t="shared" si="34"/>
        <v>1311.3</v>
      </c>
    </row>
    <row r="1125" spans="1:10" ht="75">
      <c r="A1125" s="39">
        <f t="shared" si="35"/>
        <v>1121</v>
      </c>
      <c r="B1125" s="49" t="s">
        <v>205</v>
      </c>
      <c r="C1125" s="107" t="s">
        <v>12259</v>
      </c>
      <c r="D1125" s="108" t="s">
        <v>10653</v>
      </c>
      <c r="E1125" s="107" t="s">
        <v>211</v>
      </c>
      <c r="F1125" s="107"/>
      <c r="G1125" s="107" t="s">
        <v>212</v>
      </c>
      <c r="H1125" s="141" t="s">
        <v>10654</v>
      </c>
      <c r="I1125" s="35">
        <v>0.06</v>
      </c>
      <c r="J1125" s="126">
        <f t="shared" si="34"/>
        <v>897.69999999999993</v>
      </c>
    </row>
    <row r="1126" spans="1:10" ht="75">
      <c r="A1126" s="39">
        <f t="shared" si="35"/>
        <v>1122</v>
      </c>
      <c r="B1126" s="49" t="s">
        <v>205</v>
      </c>
      <c r="C1126" s="107" t="s">
        <v>12260</v>
      </c>
      <c r="D1126" s="108" t="s">
        <v>10655</v>
      </c>
      <c r="E1126" s="107" t="s">
        <v>211</v>
      </c>
      <c r="F1126" s="107"/>
      <c r="G1126" s="107" t="s">
        <v>212</v>
      </c>
      <c r="H1126" s="141" t="s">
        <v>10656</v>
      </c>
      <c r="I1126" s="35">
        <v>0.06</v>
      </c>
      <c r="J1126" s="126">
        <f t="shared" si="34"/>
        <v>1405.3</v>
      </c>
    </row>
    <row r="1127" spans="1:10" ht="75">
      <c r="A1127" s="39">
        <f t="shared" si="35"/>
        <v>1123</v>
      </c>
      <c r="B1127" s="49" t="s">
        <v>205</v>
      </c>
      <c r="C1127" s="107" t="s">
        <v>12261</v>
      </c>
      <c r="D1127" s="108" t="s">
        <v>10657</v>
      </c>
      <c r="E1127" s="107" t="s">
        <v>211</v>
      </c>
      <c r="F1127" s="107"/>
      <c r="G1127" s="107" t="s">
        <v>212</v>
      </c>
      <c r="H1127" s="141" t="s">
        <v>10658</v>
      </c>
      <c r="I1127" s="35">
        <v>0.06</v>
      </c>
      <c r="J1127" s="126">
        <f t="shared" si="34"/>
        <v>1875.3</v>
      </c>
    </row>
    <row r="1128" spans="1:10" ht="75">
      <c r="A1128" s="39">
        <f t="shared" si="35"/>
        <v>1124</v>
      </c>
      <c r="B1128" s="49" t="s">
        <v>205</v>
      </c>
      <c r="C1128" s="107" t="s">
        <v>12262</v>
      </c>
      <c r="D1128" s="108" t="s">
        <v>10659</v>
      </c>
      <c r="E1128" s="107" t="s">
        <v>211</v>
      </c>
      <c r="F1128" s="107"/>
      <c r="G1128" s="107" t="s">
        <v>212</v>
      </c>
      <c r="H1128" s="141" t="s">
        <v>10660</v>
      </c>
      <c r="I1128" s="35">
        <v>0.06</v>
      </c>
      <c r="J1128" s="126">
        <f t="shared" si="34"/>
        <v>9212</v>
      </c>
    </row>
    <row r="1129" spans="1:10" ht="75">
      <c r="A1129" s="39">
        <f t="shared" si="35"/>
        <v>1125</v>
      </c>
      <c r="B1129" s="49" t="s">
        <v>205</v>
      </c>
      <c r="C1129" s="107" t="s">
        <v>12263</v>
      </c>
      <c r="D1129" s="108" t="s">
        <v>10659</v>
      </c>
      <c r="E1129" s="107" t="s">
        <v>211</v>
      </c>
      <c r="F1129" s="107"/>
      <c r="G1129" s="107" t="s">
        <v>212</v>
      </c>
      <c r="H1129" s="141" t="s">
        <v>10661</v>
      </c>
      <c r="I1129" s="35">
        <v>0.06</v>
      </c>
      <c r="J1129" s="126">
        <f t="shared" si="34"/>
        <v>9531.6</v>
      </c>
    </row>
    <row r="1130" spans="1:10" ht="75">
      <c r="A1130" s="39">
        <f t="shared" si="35"/>
        <v>1126</v>
      </c>
      <c r="B1130" s="49" t="s">
        <v>205</v>
      </c>
      <c r="C1130" s="107" t="s">
        <v>12264</v>
      </c>
      <c r="D1130" s="108" t="s">
        <v>10659</v>
      </c>
      <c r="E1130" s="107" t="s">
        <v>211</v>
      </c>
      <c r="F1130" s="107"/>
      <c r="G1130" s="107" t="s">
        <v>212</v>
      </c>
      <c r="H1130" s="141" t="s">
        <v>10662</v>
      </c>
      <c r="I1130" s="35">
        <v>0.06</v>
      </c>
      <c r="J1130" s="126">
        <f t="shared" si="34"/>
        <v>9851.1999999999989</v>
      </c>
    </row>
    <row r="1131" spans="1:10" ht="75">
      <c r="A1131" s="39">
        <f t="shared" si="35"/>
        <v>1127</v>
      </c>
      <c r="B1131" s="49" t="s">
        <v>205</v>
      </c>
      <c r="C1131" s="107" t="s">
        <v>12265</v>
      </c>
      <c r="D1131" s="108" t="s">
        <v>10659</v>
      </c>
      <c r="E1131" s="107" t="s">
        <v>211</v>
      </c>
      <c r="F1131" s="107"/>
      <c r="G1131" s="107" t="s">
        <v>212</v>
      </c>
      <c r="H1131" s="141" t="s">
        <v>10663</v>
      </c>
      <c r="I1131" s="35">
        <v>0.06</v>
      </c>
      <c r="J1131" s="126">
        <f t="shared" si="34"/>
        <v>10170.799999999999</v>
      </c>
    </row>
    <row r="1132" spans="1:10" ht="75">
      <c r="A1132" s="39">
        <f t="shared" si="35"/>
        <v>1128</v>
      </c>
      <c r="B1132" s="49" t="s">
        <v>205</v>
      </c>
      <c r="C1132" s="107" t="s">
        <v>12266</v>
      </c>
      <c r="D1132" s="108" t="s">
        <v>10659</v>
      </c>
      <c r="E1132" s="107" t="s">
        <v>211</v>
      </c>
      <c r="F1132" s="107"/>
      <c r="G1132" s="107" t="s">
        <v>212</v>
      </c>
      <c r="H1132" s="141" t="s">
        <v>10664</v>
      </c>
      <c r="I1132" s="35">
        <v>0.06</v>
      </c>
      <c r="J1132" s="126">
        <f t="shared" si="34"/>
        <v>10810</v>
      </c>
    </row>
    <row r="1133" spans="1:10" ht="75">
      <c r="A1133" s="39">
        <f t="shared" si="35"/>
        <v>1129</v>
      </c>
      <c r="B1133" s="49" t="s">
        <v>205</v>
      </c>
      <c r="C1133" s="107" t="s">
        <v>12267</v>
      </c>
      <c r="D1133" s="108" t="s">
        <v>10659</v>
      </c>
      <c r="E1133" s="107" t="s">
        <v>211</v>
      </c>
      <c r="F1133" s="107"/>
      <c r="G1133" s="107" t="s">
        <v>212</v>
      </c>
      <c r="H1133" s="141" t="s">
        <v>10377</v>
      </c>
      <c r="I1133" s="35">
        <v>0.06</v>
      </c>
      <c r="J1133" s="126">
        <f t="shared" si="34"/>
        <v>11449.199999999999</v>
      </c>
    </row>
    <row r="1134" spans="1:10" ht="75">
      <c r="A1134" s="39">
        <f t="shared" si="35"/>
        <v>1130</v>
      </c>
      <c r="B1134" s="49" t="s">
        <v>205</v>
      </c>
      <c r="C1134" s="107" t="s">
        <v>12268</v>
      </c>
      <c r="D1134" s="108" t="s">
        <v>10659</v>
      </c>
      <c r="E1134" s="107" t="s">
        <v>211</v>
      </c>
      <c r="F1134" s="107"/>
      <c r="G1134" s="107" t="s">
        <v>212</v>
      </c>
      <c r="H1134" s="141" t="s">
        <v>10665</v>
      </c>
      <c r="I1134" s="35">
        <v>0.06</v>
      </c>
      <c r="J1134" s="126">
        <f t="shared" si="34"/>
        <v>12408</v>
      </c>
    </row>
    <row r="1135" spans="1:10" ht="75">
      <c r="A1135" s="39">
        <f t="shared" si="35"/>
        <v>1131</v>
      </c>
      <c r="B1135" s="49" t="s">
        <v>205</v>
      </c>
      <c r="C1135" s="107" t="s">
        <v>12269</v>
      </c>
      <c r="D1135" s="108" t="s">
        <v>10659</v>
      </c>
      <c r="E1135" s="107" t="s">
        <v>211</v>
      </c>
      <c r="F1135" s="107"/>
      <c r="G1135" s="107" t="s">
        <v>212</v>
      </c>
      <c r="H1135" s="141" t="s">
        <v>10666</v>
      </c>
      <c r="I1135" s="35">
        <v>0.06</v>
      </c>
      <c r="J1135" s="126">
        <f t="shared" si="34"/>
        <v>13686.4</v>
      </c>
    </row>
    <row r="1136" spans="1:10" ht="75">
      <c r="A1136" s="39">
        <f t="shared" si="35"/>
        <v>1132</v>
      </c>
      <c r="B1136" s="49" t="s">
        <v>205</v>
      </c>
      <c r="C1136" s="107" t="s">
        <v>12270</v>
      </c>
      <c r="D1136" s="108" t="s">
        <v>10659</v>
      </c>
      <c r="E1136" s="107" t="s">
        <v>211</v>
      </c>
      <c r="F1136" s="107"/>
      <c r="G1136" s="107" t="s">
        <v>212</v>
      </c>
      <c r="H1136" s="141" t="s">
        <v>10667</v>
      </c>
      <c r="I1136" s="35">
        <v>0.06</v>
      </c>
      <c r="J1136" s="126">
        <f t="shared" si="34"/>
        <v>14964.8</v>
      </c>
    </row>
    <row r="1137" spans="1:10" ht="75">
      <c r="A1137" s="39">
        <f t="shared" si="35"/>
        <v>1133</v>
      </c>
      <c r="B1137" s="49" t="s">
        <v>205</v>
      </c>
      <c r="C1137" s="107" t="s">
        <v>12271</v>
      </c>
      <c r="D1137" s="108" t="s">
        <v>10659</v>
      </c>
      <c r="E1137" s="107" t="s">
        <v>211</v>
      </c>
      <c r="F1137" s="107"/>
      <c r="G1137" s="107" t="s">
        <v>212</v>
      </c>
      <c r="H1137" s="141" t="s">
        <v>10668</v>
      </c>
      <c r="I1137" s="35">
        <v>0.06</v>
      </c>
      <c r="J1137" s="126">
        <f t="shared" si="34"/>
        <v>16243.199999999999</v>
      </c>
    </row>
    <row r="1138" spans="1:10" ht="75">
      <c r="A1138" s="39">
        <f t="shared" si="35"/>
        <v>1134</v>
      </c>
      <c r="B1138" s="49" t="s">
        <v>205</v>
      </c>
      <c r="C1138" s="107" t="s">
        <v>12272</v>
      </c>
      <c r="D1138" s="108" t="s">
        <v>10669</v>
      </c>
      <c r="E1138" s="107" t="s">
        <v>211</v>
      </c>
      <c r="F1138" s="107"/>
      <c r="G1138" s="107" t="s">
        <v>212</v>
      </c>
      <c r="H1138" s="141" t="s">
        <v>10670</v>
      </c>
      <c r="I1138" s="35">
        <v>0.06</v>
      </c>
      <c r="J1138" s="126">
        <f t="shared" si="34"/>
        <v>15980</v>
      </c>
    </row>
    <row r="1139" spans="1:10" ht="75">
      <c r="A1139" s="39">
        <f t="shared" si="35"/>
        <v>1135</v>
      </c>
      <c r="B1139" s="49" t="s">
        <v>205</v>
      </c>
      <c r="C1139" s="107" t="s">
        <v>12273</v>
      </c>
      <c r="D1139" s="108" t="s">
        <v>10669</v>
      </c>
      <c r="E1139" s="107" t="s">
        <v>211</v>
      </c>
      <c r="F1139" s="107"/>
      <c r="G1139" s="107" t="s">
        <v>212</v>
      </c>
      <c r="H1139" s="141" t="s">
        <v>10671</v>
      </c>
      <c r="I1139" s="35">
        <v>0.06</v>
      </c>
      <c r="J1139" s="126">
        <f t="shared" si="34"/>
        <v>16299.599999999999</v>
      </c>
    </row>
    <row r="1140" spans="1:10" ht="75">
      <c r="A1140" s="39">
        <f t="shared" si="35"/>
        <v>1136</v>
      </c>
      <c r="B1140" s="49" t="s">
        <v>205</v>
      </c>
      <c r="C1140" s="107" t="s">
        <v>12274</v>
      </c>
      <c r="D1140" s="108" t="s">
        <v>10669</v>
      </c>
      <c r="E1140" s="107" t="s">
        <v>211</v>
      </c>
      <c r="F1140" s="107"/>
      <c r="G1140" s="107" t="s">
        <v>212</v>
      </c>
      <c r="H1140" s="141" t="s">
        <v>10672</v>
      </c>
      <c r="I1140" s="35">
        <v>0.06</v>
      </c>
      <c r="J1140" s="126">
        <f t="shared" si="34"/>
        <v>16619.2</v>
      </c>
    </row>
    <row r="1141" spans="1:10" ht="75">
      <c r="A1141" s="39">
        <f t="shared" si="35"/>
        <v>1137</v>
      </c>
      <c r="B1141" s="49" t="s">
        <v>205</v>
      </c>
      <c r="C1141" s="107" t="s">
        <v>12275</v>
      </c>
      <c r="D1141" s="108" t="s">
        <v>10669</v>
      </c>
      <c r="E1141" s="107" t="s">
        <v>211</v>
      </c>
      <c r="F1141" s="107"/>
      <c r="G1141" s="107" t="s">
        <v>212</v>
      </c>
      <c r="H1141" s="141" t="s">
        <v>10673</v>
      </c>
      <c r="I1141" s="35">
        <v>0.06</v>
      </c>
      <c r="J1141" s="126">
        <f t="shared" si="34"/>
        <v>16938.8</v>
      </c>
    </row>
    <row r="1142" spans="1:10" ht="75">
      <c r="A1142" s="39">
        <f t="shared" si="35"/>
        <v>1138</v>
      </c>
      <c r="B1142" s="49" t="s">
        <v>205</v>
      </c>
      <c r="C1142" s="107" t="s">
        <v>12276</v>
      </c>
      <c r="D1142" s="108" t="s">
        <v>10669</v>
      </c>
      <c r="E1142" s="107" t="s">
        <v>211</v>
      </c>
      <c r="F1142" s="107"/>
      <c r="G1142" s="107" t="s">
        <v>212</v>
      </c>
      <c r="H1142" s="141" t="s">
        <v>10674</v>
      </c>
      <c r="I1142" s="35">
        <v>0.06</v>
      </c>
      <c r="J1142" s="126">
        <f t="shared" si="34"/>
        <v>17418.2</v>
      </c>
    </row>
    <row r="1143" spans="1:10" ht="75">
      <c r="A1143" s="39">
        <f t="shared" si="35"/>
        <v>1139</v>
      </c>
      <c r="B1143" s="49" t="s">
        <v>205</v>
      </c>
      <c r="C1143" s="107" t="s">
        <v>12277</v>
      </c>
      <c r="D1143" s="108" t="s">
        <v>10669</v>
      </c>
      <c r="E1143" s="107" t="s">
        <v>211</v>
      </c>
      <c r="F1143" s="107"/>
      <c r="G1143" s="107" t="s">
        <v>212</v>
      </c>
      <c r="H1143" s="141" t="s">
        <v>10675</v>
      </c>
      <c r="I1143" s="35">
        <v>0.06</v>
      </c>
      <c r="J1143" s="126">
        <f t="shared" si="34"/>
        <v>18377</v>
      </c>
    </row>
    <row r="1144" spans="1:10" ht="75">
      <c r="A1144" s="39">
        <f t="shared" si="35"/>
        <v>1140</v>
      </c>
      <c r="B1144" s="49" t="s">
        <v>205</v>
      </c>
      <c r="C1144" s="107" t="s">
        <v>12278</v>
      </c>
      <c r="D1144" s="108" t="s">
        <v>10669</v>
      </c>
      <c r="E1144" s="107" t="s">
        <v>211</v>
      </c>
      <c r="F1144" s="107"/>
      <c r="G1144" s="107" t="s">
        <v>212</v>
      </c>
      <c r="H1144" s="141" t="s">
        <v>10676</v>
      </c>
      <c r="I1144" s="35">
        <v>0.06</v>
      </c>
      <c r="J1144" s="126">
        <f t="shared" si="34"/>
        <v>19335.8</v>
      </c>
    </row>
    <row r="1145" spans="1:10" ht="75">
      <c r="A1145" s="39">
        <f t="shared" si="35"/>
        <v>1141</v>
      </c>
      <c r="B1145" s="49" t="s">
        <v>205</v>
      </c>
      <c r="C1145" s="107" t="s">
        <v>12279</v>
      </c>
      <c r="D1145" s="108" t="s">
        <v>10669</v>
      </c>
      <c r="E1145" s="107" t="s">
        <v>211</v>
      </c>
      <c r="F1145" s="107"/>
      <c r="G1145" s="107" t="s">
        <v>212</v>
      </c>
      <c r="H1145" s="141" t="s">
        <v>10677</v>
      </c>
      <c r="I1145" s="35">
        <v>0.06</v>
      </c>
      <c r="J1145" s="126">
        <f t="shared" ref="J1145:J1208" si="36">H1145*(1-I1145)</f>
        <v>20294.599999999999</v>
      </c>
    </row>
    <row r="1146" spans="1:10" ht="75">
      <c r="A1146" s="39">
        <f t="shared" si="35"/>
        <v>1142</v>
      </c>
      <c r="B1146" s="49" t="s">
        <v>205</v>
      </c>
      <c r="C1146" s="107" t="s">
        <v>12280</v>
      </c>
      <c r="D1146" s="108" t="s">
        <v>10669</v>
      </c>
      <c r="E1146" s="107" t="s">
        <v>211</v>
      </c>
      <c r="F1146" s="107"/>
      <c r="G1146" s="107" t="s">
        <v>212</v>
      </c>
      <c r="H1146" s="141" t="s">
        <v>10678</v>
      </c>
      <c r="I1146" s="35">
        <v>0.06</v>
      </c>
      <c r="J1146" s="126">
        <f t="shared" si="36"/>
        <v>21253.399999999998</v>
      </c>
    </row>
    <row r="1147" spans="1:10" ht="75">
      <c r="A1147" s="39">
        <f t="shared" si="35"/>
        <v>1143</v>
      </c>
      <c r="B1147" s="49" t="s">
        <v>205</v>
      </c>
      <c r="C1147" s="107" t="s">
        <v>12281</v>
      </c>
      <c r="D1147" s="108" t="s">
        <v>10669</v>
      </c>
      <c r="E1147" s="107" t="s">
        <v>211</v>
      </c>
      <c r="F1147" s="107"/>
      <c r="G1147" s="107" t="s">
        <v>212</v>
      </c>
      <c r="H1147" s="141" t="s">
        <v>10679</v>
      </c>
      <c r="I1147" s="35">
        <v>0.06</v>
      </c>
      <c r="J1147" s="126">
        <f t="shared" si="36"/>
        <v>22212.199999999997</v>
      </c>
    </row>
    <row r="1148" spans="1:10" ht="75">
      <c r="A1148" s="39">
        <f t="shared" si="35"/>
        <v>1144</v>
      </c>
      <c r="B1148" s="49" t="s">
        <v>205</v>
      </c>
      <c r="C1148" s="107" t="s">
        <v>12282</v>
      </c>
      <c r="D1148" s="108" t="s">
        <v>10669</v>
      </c>
      <c r="E1148" s="107" t="s">
        <v>211</v>
      </c>
      <c r="F1148" s="107"/>
      <c r="G1148" s="107" t="s">
        <v>212</v>
      </c>
      <c r="H1148" s="141" t="s">
        <v>10680</v>
      </c>
      <c r="I1148" s="35">
        <v>0.06</v>
      </c>
      <c r="J1148" s="126">
        <f t="shared" si="36"/>
        <v>23171</v>
      </c>
    </row>
    <row r="1149" spans="1:10" ht="75">
      <c r="A1149" s="39">
        <f t="shared" si="35"/>
        <v>1145</v>
      </c>
      <c r="B1149" s="49" t="s">
        <v>205</v>
      </c>
      <c r="C1149" s="107" t="s">
        <v>12283</v>
      </c>
      <c r="D1149" s="108" t="s">
        <v>10669</v>
      </c>
      <c r="E1149" s="107" t="s">
        <v>211</v>
      </c>
      <c r="F1149" s="107"/>
      <c r="G1149" s="107" t="s">
        <v>212</v>
      </c>
      <c r="H1149" s="141" t="s">
        <v>10681</v>
      </c>
      <c r="I1149" s="35">
        <v>0.06</v>
      </c>
      <c r="J1149" s="126">
        <f t="shared" si="36"/>
        <v>24289.599999999999</v>
      </c>
    </row>
    <row r="1150" spans="1:10" ht="75">
      <c r="A1150" s="39">
        <f t="shared" si="35"/>
        <v>1146</v>
      </c>
      <c r="B1150" s="49" t="s">
        <v>205</v>
      </c>
      <c r="C1150" s="107" t="s">
        <v>12284</v>
      </c>
      <c r="D1150" s="108" t="s">
        <v>10669</v>
      </c>
      <c r="E1150" s="107" t="s">
        <v>211</v>
      </c>
      <c r="F1150" s="107"/>
      <c r="G1150" s="107" t="s">
        <v>212</v>
      </c>
      <c r="H1150" s="141" t="s">
        <v>10682</v>
      </c>
      <c r="I1150" s="35">
        <v>0.06</v>
      </c>
      <c r="J1150" s="126">
        <f t="shared" si="36"/>
        <v>25568</v>
      </c>
    </row>
    <row r="1151" spans="1:10" ht="75">
      <c r="A1151" s="39">
        <f t="shared" si="35"/>
        <v>1147</v>
      </c>
      <c r="B1151" s="49" t="s">
        <v>205</v>
      </c>
      <c r="C1151" s="107" t="s">
        <v>12285</v>
      </c>
      <c r="D1151" s="108" t="s">
        <v>10669</v>
      </c>
      <c r="E1151" s="107" t="s">
        <v>211</v>
      </c>
      <c r="F1151" s="107"/>
      <c r="G1151" s="107" t="s">
        <v>212</v>
      </c>
      <c r="H1151" s="141" t="s">
        <v>10683</v>
      </c>
      <c r="I1151" s="35">
        <v>0.06</v>
      </c>
      <c r="J1151" s="126">
        <f t="shared" si="36"/>
        <v>26846.399999999998</v>
      </c>
    </row>
    <row r="1152" spans="1:10" ht="75">
      <c r="A1152" s="39">
        <f t="shared" si="35"/>
        <v>1148</v>
      </c>
      <c r="B1152" s="49" t="s">
        <v>205</v>
      </c>
      <c r="C1152" s="107" t="s">
        <v>12286</v>
      </c>
      <c r="D1152" s="108" t="s">
        <v>10669</v>
      </c>
      <c r="E1152" s="107" t="s">
        <v>211</v>
      </c>
      <c r="F1152" s="107"/>
      <c r="G1152" s="107" t="s">
        <v>212</v>
      </c>
      <c r="H1152" s="141" t="s">
        <v>10684</v>
      </c>
      <c r="I1152" s="35">
        <v>0.06</v>
      </c>
      <c r="J1152" s="126">
        <f t="shared" si="36"/>
        <v>28444.399999999998</v>
      </c>
    </row>
    <row r="1153" spans="1:10" ht="75">
      <c r="A1153" s="39">
        <f t="shared" si="35"/>
        <v>1149</v>
      </c>
      <c r="B1153" s="49" t="s">
        <v>205</v>
      </c>
      <c r="C1153" s="107" t="s">
        <v>12287</v>
      </c>
      <c r="D1153" s="108" t="s">
        <v>10669</v>
      </c>
      <c r="E1153" s="107" t="s">
        <v>211</v>
      </c>
      <c r="F1153" s="107"/>
      <c r="G1153" s="107" t="s">
        <v>212</v>
      </c>
      <c r="H1153" s="141" t="s">
        <v>10579</v>
      </c>
      <c r="I1153" s="35">
        <v>0.06</v>
      </c>
      <c r="J1153" s="126">
        <f t="shared" si="36"/>
        <v>30362</v>
      </c>
    </row>
    <row r="1154" spans="1:10" ht="75">
      <c r="A1154" s="39">
        <f t="shared" si="35"/>
        <v>1150</v>
      </c>
      <c r="B1154" s="49" t="s">
        <v>205</v>
      </c>
      <c r="C1154" s="107" t="s">
        <v>12288</v>
      </c>
      <c r="D1154" s="108" t="s">
        <v>10669</v>
      </c>
      <c r="E1154" s="107" t="s">
        <v>211</v>
      </c>
      <c r="F1154" s="107"/>
      <c r="G1154" s="107" t="s">
        <v>212</v>
      </c>
      <c r="H1154" s="141" t="s">
        <v>10685</v>
      </c>
      <c r="I1154" s="35">
        <v>0.06</v>
      </c>
      <c r="J1154" s="126">
        <f t="shared" si="36"/>
        <v>33238.400000000001</v>
      </c>
    </row>
    <row r="1155" spans="1:10" ht="60">
      <c r="A1155" s="39">
        <f t="shared" si="35"/>
        <v>1151</v>
      </c>
      <c r="B1155" s="49" t="s">
        <v>205</v>
      </c>
      <c r="C1155" s="107" t="s">
        <v>12289</v>
      </c>
      <c r="D1155" s="108" t="s">
        <v>10686</v>
      </c>
      <c r="E1155" s="107" t="s">
        <v>211</v>
      </c>
      <c r="F1155" s="107"/>
      <c r="G1155" s="107" t="s">
        <v>212</v>
      </c>
      <c r="H1155" s="141" t="s">
        <v>10358</v>
      </c>
      <c r="I1155" s="35">
        <v>0.06</v>
      </c>
      <c r="J1155" s="126">
        <f t="shared" si="36"/>
        <v>9306</v>
      </c>
    </row>
    <row r="1156" spans="1:10" ht="60">
      <c r="A1156" s="39">
        <f t="shared" si="35"/>
        <v>1152</v>
      </c>
      <c r="B1156" s="49" t="s">
        <v>205</v>
      </c>
      <c r="C1156" s="107" t="s">
        <v>12290</v>
      </c>
      <c r="D1156" s="108" t="s">
        <v>10687</v>
      </c>
      <c r="E1156" s="107" t="s">
        <v>211</v>
      </c>
      <c r="F1156" s="107"/>
      <c r="G1156" s="107" t="s">
        <v>212</v>
      </c>
      <c r="H1156" s="141" t="s">
        <v>10358</v>
      </c>
      <c r="I1156" s="35">
        <v>0.06</v>
      </c>
      <c r="J1156" s="126">
        <f t="shared" si="36"/>
        <v>9306</v>
      </c>
    </row>
    <row r="1157" spans="1:10" ht="45">
      <c r="A1157" s="39">
        <f t="shared" si="35"/>
        <v>1153</v>
      </c>
      <c r="B1157" s="49" t="s">
        <v>205</v>
      </c>
      <c r="C1157" s="107" t="s">
        <v>12291</v>
      </c>
      <c r="D1157" s="108" t="s">
        <v>10688</v>
      </c>
      <c r="E1157" s="107" t="s">
        <v>211</v>
      </c>
      <c r="F1157" s="107"/>
      <c r="G1157" s="107" t="s">
        <v>212</v>
      </c>
      <c r="H1157" s="141" t="s">
        <v>10689</v>
      </c>
      <c r="I1157" s="35">
        <v>0.06</v>
      </c>
      <c r="J1157" s="126">
        <f t="shared" si="36"/>
        <v>324.29999999999995</v>
      </c>
    </row>
    <row r="1158" spans="1:10" ht="45">
      <c r="A1158" s="39">
        <f t="shared" si="35"/>
        <v>1154</v>
      </c>
      <c r="B1158" s="49" t="s">
        <v>205</v>
      </c>
      <c r="C1158" s="107" t="s">
        <v>12292</v>
      </c>
      <c r="D1158" s="108" t="s">
        <v>10690</v>
      </c>
      <c r="E1158" s="107" t="s">
        <v>211</v>
      </c>
      <c r="F1158" s="107"/>
      <c r="G1158" s="107" t="s">
        <v>212</v>
      </c>
      <c r="H1158" s="141" t="s">
        <v>10691</v>
      </c>
      <c r="I1158" s="35">
        <v>0.06</v>
      </c>
      <c r="J1158" s="126">
        <f t="shared" si="36"/>
        <v>634.5</v>
      </c>
    </row>
    <row r="1159" spans="1:10" ht="45">
      <c r="A1159" s="39">
        <f t="shared" ref="A1159:A1222" si="37">A1158+1</f>
        <v>1155</v>
      </c>
      <c r="B1159" s="49" t="s">
        <v>205</v>
      </c>
      <c r="C1159" s="107" t="s">
        <v>12293</v>
      </c>
      <c r="D1159" s="108" t="s">
        <v>10692</v>
      </c>
      <c r="E1159" s="107" t="s">
        <v>211</v>
      </c>
      <c r="F1159" s="107"/>
      <c r="G1159" s="107" t="s">
        <v>212</v>
      </c>
      <c r="H1159" s="141" t="s">
        <v>10693</v>
      </c>
      <c r="I1159" s="35">
        <v>0.06</v>
      </c>
      <c r="J1159" s="126">
        <f t="shared" si="36"/>
        <v>1043.3999999999999</v>
      </c>
    </row>
    <row r="1160" spans="1:10" ht="45">
      <c r="A1160" s="39">
        <f t="shared" si="37"/>
        <v>1156</v>
      </c>
      <c r="B1160" s="49" t="s">
        <v>205</v>
      </c>
      <c r="C1160" s="107" t="s">
        <v>12294</v>
      </c>
      <c r="D1160" s="108" t="s">
        <v>10694</v>
      </c>
      <c r="E1160" s="107" t="s">
        <v>211</v>
      </c>
      <c r="F1160" s="107"/>
      <c r="G1160" s="107" t="s">
        <v>212</v>
      </c>
      <c r="H1160" s="141" t="s">
        <v>10695</v>
      </c>
      <c r="I1160" s="35">
        <v>0.06</v>
      </c>
      <c r="J1160" s="126">
        <f t="shared" si="36"/>
        <v>1128</v>
      </c>
    </row>
    <row r="1161" spans="1:10" ht="45">
      <c r="A1161" s="39">
        <f t="shared" si="37"/>
        <v>1157</v>
      </c>
      <c r="B1161" s="49" t="s">
        <v>205</v>
      </c>
      <c r="C1161" s="107" t="s">
        <v>12295</v>
      </c>
      <c r="D1161" s="108" t="s">
        <v>10696</v>
      </c>
      <c r="E1161" s="107" t="s">
        <v>211</v>
      </c>
      <c r="F1161" s="107"/>
      <c r="G1161" s="107" t="s">
        <v>212</v>
      </c>
      <c r="H1161" s="141" t="s">
        <v>10697</v>
      </c>
      <c r="I1161" s="35">
        <v>0.06</v>
      </c>
      <c r="J1161" s="126">
        <f t="shared" si="36"/>
        <v>470</v>
      </c>
    </row>
    <row r="1162" spans="1:10" ht="15.75">
      <c r="A1162" s="39">
        <f t="shared" si="37"/>
        <v>1158</v>
      </c>
      <c r="B1162" s="49" t="s">
        <v>205</v>
      </c>
      <c r="C1162" s="107" t="s">
        <v>12296</v>
      </c>
      <c r="D1162" s="108" t="s">
        <v>10698</v>
      </c>
      <c r="E1162" s="107" t="s">
        <v>211</v>
      </c>
      <c r="F1162" s="107"/>
      <c r="G1162" s="107" t="s">
        <v>212</v>
      </c>
      <c r="H1162" s="141" t="s">
        <v>10699</v>
      </c>
      <c r="I1162" s="35">
        <v>0.06</v>
      </c>
      <c r="J1162" s="126">
        <f t="shared" si="36"/>
        <v>1137.3999999999999</v>
      </c>
    </row>
    <row r="1163" spans="1:10" ht="15.75">
      <c r="A1163" s="39">
        <f t="shared" si="37"/>
        <v>1159</v>
      </c>
      <c r="B1163" s="49" t="s">
        <v>205</v>
      </c>
      <c r="C1163" s="107" t="s">
        <v>12297</v>
      </c>
      <c r="D1163" s="108" t="s">
        <v>10700</v>
      </c>
      <c r="E1163" s="107" t="s">
        <v>211</v>
      </c>
      <c r="F1163" s="107"/>
      <c r="G1163" s="107" t="s">
        <v>212</v>
      </c>
      <c r="H1163" s="141" t="s">
        <v>10701</v>
      </c>
      <c r="I1163" s="35">
        <v>0.06</v>
      </c>
      <c r="J1163" s="126">
        <f t="shared" si="36"/>
        <v>75.199999999999989</v>
      </c>
    </row>
    <row r="1164" spans="1:10" ht="45">
      <c r="A1164" s="39">
        <f t="shared" si="37"/>
        <v>1160</v>
      </c>
      <c r="B1164" s="49" t="s">
        <v>205</v>
      </c>
      <c r="C1164" s="107" t="s">
        <v>12298</v>
      </c>
      <c r="D1164" s="108" t="s">
        <v>10702</v>
      </c>
      <c r="E1164" s="107" t="s">
        <v>211</v>
      </c>
      <c r="F1164" s="107"/>
      <c r="G1164" s="107" t="s">
        <v>212</v>
      </c>
      <c r="H1164" s="141" t="s">
        <v>10703</v>
      </c>
      <c r="I1164" s="35">
        <v>0.06</v>
      </c>
      <c r="J1164" s="126">
        <f t="shared" si="36"/>
        <v>498.2</v>
      </c>
    </row>
    <row r="1165" spans="1:10" ht="45">
      <c r="A1165" s="39">
        <f t="shared" si="37"/>
        <v>1161</v>
      </c>
      <c r="B1165" s="49" t="s">
        <v>205</v>
      </c>
      <c r="C1165" s="107" t="s">
        <v>12299</v>
      </c>
      <c r="D1165" s="108" t="s">
        <v>10704</v>
      </c>
      <c r="E1165" s="107" t="s">
        <v>211</v>
      </c>
      <c r="F1165" s="107"/>
      <c r="G1165" s="107" t="s">
        <v>212</v>
      </c>
      <c r="H1165" s="141" t="s">
        <v>10705</v>
      </c>
      <c r="I1165" s="35">
        <v>0.06</v>
      </c>
      <c r="J1165" s="126">
        <f t="shared" si="36"/>
        <v>705</v>
      </c>
    </row>
    <row r="1166" spans="1:10" ht="30">
      <c r="A1166" s="39">
        <f t="shared" si="37"/>
        <v>1162</v>
      </c>
      <c r="B1166" s="49" t="s">
        <v>205</v>
      </c>
      <c r="C1166" s="107" t="s">
        <v>12300</v>
      </c>
      <c r="D1166" s="108" t="s">
        <v>10706</v>
      </c>
      <c r="E1166" s="107" t="s">
        <v>211</v>
      </c>
      <c r="F1166" s="107"/>
      <c r="G1166" s="107" t="s">
        <v>212</v>
      </c>
      <c r="H1166" s="141" t="s">
        <v>10705</v>
      </c>
      <c r="I1166" s="35">
        <v>0.06</v>
      </c>
      <c r="J1166" s="126">
        <f t="shared" si="36"/>
        <v>705</v>
      </c>
    </row>
    <row r="1167" spans="1:10" ht="45">
      <c r="A1167" s="39">
        <f t="shared" si="37"/>
        <v>1163</v>
      </c>
      <c r="B1167" s="49" t="s">
        <v>205</v>
      </c>
      <c r="C1167" s="107" t="s">
        <v>12301</v>
      </c>
      <c r="D1167" s="108" t="s">
        <v>10707</v>
      </c>
      <c r="E1167" s="107" t="s">
        <v>211</v>
      </c>
      <c r="F1167" s="107"/>
      <c r="G1167" s="107" t="s">
        <v>212</v>
      </c>
      <c r="H1167" s="141" t="s">
        <v>10637</v>
      </c>
      <c r="I1167" s="35">
        <v>0.06</v>
      </c>
      <c r="J1167" s="126">
        <f t="shared" si="36"/>
        <v>2914</v>
      </c>
    </row>
    <row r="1168" spans="1:10" ht="45">
      <c r="A1168" s="39">
        <f t="shared" si="37"/>
        <v>1164</v>
      </c>
      <c r="B1168" s="49" t="s">
        <v>205</v>
      </c>
      <c r="C1168" s="107" t="s">
        <v>12302</v>
      </c>
      <c r="D1168" s="108" t="s">
        <v>10708</v>
      </c>
      <c r="E1168" s="107" t="s">
        <v>211</v>
      </c>
      <c r="F1168" s="107"/>
      <c r="G1168" s="107" t="s">
        <v>212</v>
      </c>
      <c r="H1168" s="141" t="s">
        <v>10637</v>
      </c>
      <c r="I1168" s="35">
        <v>0.06</v>
      </c>
      <c r="J1168" s="126">
        <f t="shared" si="36"/>
        <v>2914</v>
      </c>
    </row>
    <row r="1169" spans="1:10" ht="15.75">
      <c r="A1169" s="39">
        <f t="shared" si="37"/>
        <v>1165</v>
      </c>
      <c r="B1169" s="49" t="s">
        <v>205</v>
      </c>
      <c r="C1169" s="107" t="s">
        <v>12303</v>
      </c>
      <c r="D1169" s="108" t="s">
        <v>10709</v>
      </c>
      <c r="E1169" s="107" t="s">
        <v>211</v>
      </c>
      <c r="F1169" s="107"/>
      <c r="G1169" s="107" t="s">
        <v>212</v>
      </c>
      <c r="H1169" s="141" t="s">
        <v>10710</v>
      </c>
      <c r="I1169" s="35">
        <v>0.06</v>
      </c>
      <c r="J1169" s="126">
        <f t="shared" si="36"/>
        <v>188</v>
      </c>
    </row>
    <row r="1170" spans="1:10" ht="30">
      <c r="A1170" s="39">
        <f t="shared" si="37"/>
        <v>1166</v>
      </c>
      <c r="B1170" s="49" t="s">
        <v>205</v>
      </c>
      <c r="C1170" s="107" t="s">
        <v>12304</v>
      </c>
      <c r="D1170" s="108" t="s">
        <v>10711</v>
      </c>
      <c r="E1170" s="107" t="s">
        <v>211</v>
      </c>
      <c r="F1170" s="107"/>
      <c r="G1170" s="107" t="s">
        <v>212</v>
      </c>
      <c r="H1170" s="141" t="s">
        <v>10710</v>
      </c>
      <c r="I1170" s="35">
        <v>0.06</v>
      </c>
      <c r="J1170" s="126">
        <f t="shared" si="36"/>
        <v>188</v>
      </c>
    </row>
    <row r="1171" spans="1:10" ht="30">
      <c r="A1171" s="39">
        <f t="shared" si="37"/>
        <v>1167</v>
      </c>
      <c r="B1171" s="49" t="s">
        <v>205</v>
      </c>
      <c r="C1171" s="107" t="s">
        <v>12305</v>
      </c>
      <c r="D1171" s="108" t="s">
        <v>10712</v>
      </c>
      <c r="E1171" s="107" t="s">
        <v>211</v>
      </c>
      <c r="F1171" s="107"/>
      <c r="G1171" s="107" t="s">
        <v>212</v>
      </c>
      <c r="H1171" s="141" t="s">
        <v>10713</v>
      </c>
      <c r="I1171" s="35">
        <v>0.06</v>
      </c>
      <c r="J1171" s="126">
        <f t="shared" si="36"/>
        <v>376</v>
      </c>
    </row>
    <row r="1172" spans="1:10" ht="15.75">
      <c r="A1172" s="39">
        <f t="shared" si="37"/>
        <v>1168</v>
      </c>
      <c r="B1172" s="49" t="s">
        <v>205</v>
      </c>
      <c r="C1172" s="107" t="s">
        <v>12306</v>
      </c>
      <c r="D1172" s="108" t="s">
        <v>10714</v>
      </c>
      <c r="E1172" s="107" t="s">
        <v>211</v>
      </c>
      <c r="F1172" s="107"/>
      <c r="G1172" s="107" t="s">
        <v>212</v>
      </c>
      <c r="H1172" s="141" t="s">
        <v>10713</v>
      </c>
      <c r="I1172" s="35">
        <v>0.06</v>
      </c>
      <c r="J1172" s="126">
        <f t="shared" si="36"/>
        <v>376</v>
      </c>
    </row>
    <row r="1173" spans="1:10" ht="30">
      <c r="A1173" s="39">
        <f t="shared" si="37"/>
        <v>1169</v>
      </c>
      <c r="B1173" s="49" t="s">
        <v>205</v>
      </c>
      <c r="C1173" s="107" t="s">
        <v>12307</v>
      </c>
      <c r="D1173" s="108" t="s">
        <v>10715</v>
      </c>
      <c r="E1173" s="107" t="s">
        <v>211</v>
      </c>
      <c r="F1173" s="107"/>
      <c r="G1173" s="107" t="s">
        <v>212</v>
      </c>
      <c r="H1173" s="141" t="s">
        <v>10713</v>
      </c>
      <c r="I1173" s="35">
        <v>0.06</v>
      </c>
      <c r="J1173" s="126">
        <f t="shared" si="36"/>
        <v>376</v>
      </c>
    </row>
    <row r="1174" spans="1:10" ht="15.75">
      <c r="A1174" s="39">
        <f t="shared" si="37"/>
        <v>1170</v>
      </c>
      <c r="B1174" s="49" t="s">
        <v>205</v>
      </c>
      <c r="C1174" s="107" t="s">
        <v>12308</v>
      </c>
      <c r="D1174" s="108" t="s">
        <v>10716</v>
      </c>
      <c r="E1174" s="107" t="s">
        <v>211</v>
      </c>
      <c r="F1174" s="107"/>
      <c r="G1174" s="107" t="s">
        <v>212</v>
      </c>
      <c r="H1174" s="141" t="s">
        <v>10717</v>
      </c>
      <c r="I1174" s="35">
        <v>0.06</v>
      </c>
      <c r="J1174" s="126">
        <f t="shared" si="36"/>
        <v>451.2</v>
      </c>
    </row>
    <row r="1175" spans="1:10" ht="30">
      <c r="A1175" s="39">
        <f t="shared" si="37"/>
        <v>1171</v>
      </c>
      <c r="B1175" s="49" t="s">
        <v>205</v>
      </c>
      <c r="C1175" s="107" t="s">
        <v>12309</v>
      </c>
      <c r="D1175" s="108" t="s">
        <v>10718</v>
      </c>
      <c r="E1175" s="107" t="s">
        <v>211</v>
      </c>
      <c r="F1175" s="107"/>
      <c r="G1175" s="107" t="s">
        <v>212</v>
      </c>
      <c r="H1175" s="141" t="s">
        <v>10717</v>
      </c>
      <c r="I1175" s="35">
        <v>0.06</v>
      </c>
      <c r="J1175" s="126">
        <f t="shared" si="36"/>
        <v>451.2</v>
      </c>
    </row>
    <row r="1176" spans="1:10" ht="30">
      <c r="A1176" s="39">
        <f t="shared" si="37"/>
        <v>1172</v>
      </c>
      <c r="B1176" s="49" t="s">
        <v>205</v>
      </c>
      <c r="C1176" s="107" t="s">
        <v>12310</v>
      </c>
      <c r="D1176" s="108" t="s">
        <v>10719</v>
      </c>
      <c r="E1176" s="107" t="s">
        <v>211</v>
      </c>
      <c r="F1176" s="107"/>
      <c r="G1176" s="107" t="s">
        <v>212</v>
      </c>
      <c r="H1176" s="141" t="s">
        <v>10720</v>
      </c>
      <c r="I1176" s="35">
        <v>0.06</v>
      </c>
      <c r="J1176" s="126">
        <f t="shared" si="36"/>
        <v>526.4</v>
      </c>
    </row>
    <row r="1177" spans="1:10" ht="30">
      <c r="A1177" s="39">
        <f t="shared" si="37"/>
        <v>1173</v>
      </c>
      <c r="B1177" s="49" t="s">
        <v>205</v>
      </c>
      <c r="C1177" s="107" t="s">
        <v>12311</v>
      </c>
      <c r="D1177" s="108" t="s">
        <v>10721</v>
      </c>
      <c r="E1177" s="107" t="s">
        <v>211</v>
      </c>
      <c r="F1177" s="107"/>
      <c r="G1177" s="107" t="s">
        <v>212</v>
      </c>
      <c r="H1177" s="141" t="s">
        <v>10720</v>
      </c>
      <c r="I1177" s="35">
        <v>0.06</v>
      </c>
      <c r="J1177" s="126">
        <f t="shared" si="36"/>
        <v>526.4</v>
      </c>
    </row>
    <row r="1178" spans="1:10" ht="15.75">
      <c r="A1178" s="39">
        <f t="shared" si="37"/>
        <v>1174</v>
      </c>
      <c r="B1178" s="49" t="s">
        <v>205</v>
      </c>
      <c r="C1178" s="107" t="s">
        <v>12312</v>
      </c>
      <c r="D1178" s="108" t="s">
        <v>10722</v>
      </c>
      <c r="E1178" s="107" t="s">
        <v>211</v>
      </c>
      <c r="F1178" s="107"/>
      <c r="G1178" s="107" t="s">
        <v>212</v>
      </c>
      <c r="H1178" s="141" t="s">
        <v>10720</v>
      </c>
      <c r="I1178" s="35">
        <v>0.06</v>
      </c>
      <c r="J1178" s="126">
        <f t="shared" si="36"/>
        <v>526.4</v>
      </c>
    </row>
    <row r="1179" spans="1:10" ht="30">
      <c r="A1179" s="39">
        <f t="shared" si="37"/>
        <v>1175</v>
      </c>
      <c r="B1179" s="49" t="s">
        <v>205</v>
      </c>
      <c r="C1179" s="107" t="s">
        <v>12313</v>
      </c>
      <c r="D1179" s="108" t="s">
        <v>10723</v>
      </c>
      <c r="E1179" s="107" t="s">
        <v>211</v>
      </c>
      <c r="F1179" s="107"/>
      <c r="G1179" s="107" t="s">
        <v>212</v>
      </c>
      <c r="H1179" s="141" t="s">
        <v>10724</v>
      </c>
      <c r="I1179" s="35">
        <v>0.06</v>
      </c>
      <c r="J1179" s="126">
        <f t="shared" si="36"/>
        <v>789.59999999999991</v>
      </c>
    </row>
    <row r="1180" spans="1:10" ht="15.75">
      <c r="A1180" s="39">
        <f t="shared" si="37"/>
        <v>1176</v>
      </c>
      <c r="B1180" s="49" t="s">
        <v>205</v>
      </c>
      <c r="C1180" s="107" t="s">
        <v>12314</v>
      </c>
      <c r="D1180" s="108" t="s">
        <v>10725</v>
      </c>
      <c r="E1180" s="107" t="s">
        <v>211</v>
      </c>
      <c r="F1180" s="107"/>
      <c r="G1180" s="107" t="s">
        <v>212</v>
      </c>
      <c r="H1180" s="141" t="s">
        <v>10724</v>
      </c>
      <c r="I1180" s="35">
        <v>0.06</v>
      </c>
      <c r="J1180" s="126">
        <f t="shared" si="36"/>
        <v>789.59999999999991</v>
      </c>
    </row>
    <row r="1181" spans="1:10" ht="45">
      <c r="A1181" s="39">
        <f t="shared" si="37"/>
        <v>1177</v>
      </c>
      <c r="B1181" s="49" t="s">
        <v>205</v>
      </c>
      <c r="C1181" s="107" t="s">
        <v>12315</v>
      </c>
      <c r="D1181" s="108" t="s">
        <v>10726</v>
      </c>
      <c r="E1181" s="107" t="s">
        <v>211</v>
      </c>
      <c r="F1181" s="107"/>
      <c r="G1181" s="107" t="s">
        <v>212</v>
      </c>
      <c r="H1181" s="141" t="s">
        <v>10724</v>
      </c>
      <c r="I1181" s="35">
        <v>0.06</v>
      </c>
      <c r="J1181" s="126">
        <f t="shared" si="36"/>
        <v>789.59999999999991</v>
      </c>
    </row>
    <row r="1182" spans="1:10" ht="30">
      <c r="A1182" s="39">
        <f t="shared" si="37"/>
        <v>1178</v>
      </c>
      <c r="B1182" s="49" t="s">
        <v>205</v>
      </c>
      <c r="C1182" s="107" t="s">
        <v>12316</v>
      </c>
      <c r="D1182" s="108" t="s">
        <v>10727</v>
      </c>
      <c r="E1182" s="107" t="s">
        <v>211</v>
      </c>
      <c r="F1182" s="107"/>
      <c r="G1182" s="107" t="s">
        <v>212</v>
      </c>
      <c r="H1182" s="141" t="s">
        <v>10728</v>
      </c>
      <c r="I1182" s="35">
        <v>0.06</v>
      </c>
      <c r="J1182" s="126">
        <f t="shared" si="36"/>
        <v>1052.8</v>
      </c>
    </row>
    <row r="1183" spans="1:10" ht="30">
      <c r="A1183" s="39">
        <f t="shared" si="37"/>
        <v>1179</v>
      </c>
      <c r="B1183" s="49" t="s">
        <v>205</v>
      </c>
      <c r="C1183" s="107" t="s">
        <v>12317</v>
      </c>
      <c r="D1183" s="108" t="s">
        <v>10729</v>
      </c>
      <c r="E1183" s="107" t="s">
        <v>211</v>
      </c>
      <c r="F1183" s="107"/>
      <c r="G1183" s="107" t="s">
        <v>212</v>
      </c>
      <c r="H1183" s="141" t="s">
        <v>10728</v>
      </c>
      <c r="I1183" s="35">
        <v>0.06</v>
      </c>
      <c r="J1183" s="126">
        <f t="shared" si="36"/>
        <v>1052.8</v>
      </c>
    </row>
    <row r="1184" spans="1:10" ht="15.75">
      <c r="A1184" s="39">
        <f t="shared" si="37"/>
        <v>1180</v>
      </c>
      <c r="B1184" s="49" t="s">
        <v>205</v>
      </c>
      <c r="C1184" s="107" t="s">
        <v>12318</v>
      </c>
      <c r="D1184" s="108" t="s">
        <v>10730</v>
      </c>
      <c r="E1184" s="107" t="s">
        <v>211</v>
      </c>
      <c r="F1184" s="107"/>
      <c r="G1184" s="107" t="s">
        <v>212</v>
      </c>
      <c r="H1184" s="141" t="s">
        <v>10728</v>
      </c>
      <c r="I1184" s="35">
        <v>0.06</v>
      </c>
      <c r="J1184" s="126">
        <f t="shared" si="36"/>
        <v>1052.8</v>
      </c>
    </row>
    <row r="1185" spans="1:10" ht="15.75">
      <c r="A1185" s="39">
        <f t="shared" si="37"/>
        <v>1181</v>
      </c>
      <c r="B1185" s="49" t="s">
        <v>205</v>
      </c>
      <c r="C1185" s="107" t="s">
        <v>12319</v>
      </c>
      <c r="D1185" s="108" t="s">
        <v>10731</v>
      </c>
      <c r="E1185" s="107" t="s">
        <v>211</v>
      </c>
      <c r="F1185" s="107"/>
      <c r="G1185" s="107" t="s">
        <v>212</v>
      </c>
      <c r="H1185" s="141" t="s">
        <v>10732</v>
      </c>
      <c r="I1185" s="35">
        <v>0.06</v>
      </c>
      <c r="J1185" s="126">
        <f t="shared" si="36"/>
        <v>1316</v>
      </c>
    </row>
    <row r="1186" spans="1:10" ht="30">
      <c r="A1186" s="39">
        <f t="shared" si="37"/>
        <v>1182</v>
      </c>
      <c r="B1186" s="49" t="s">
        <v>205</v>
      </c>
      <c r="C1186" s="107" t="s">
        <v>12320</v>
      </c>
      <c r="D1186" s="108" t="s">
        <v>10733</v>
      </c>
      <c r="E1186" s="107" t="s">
        <v>211</v>
      </c>
      <c r="F1186" s="107"/>
      <c r="G1186" s="107" t="s">
        <v>212</v>
      </c>
      <c r="H1186" s="141" t="s">
        <v>10732</v>
      </c>
      <c r="I1186" s="35">
        <v>0.06</v>
      </c>
      <c r="J1186" s="126">
        <f t="shared" si="36"/>
        <v>1316</v>
      </c>
    </row>
    <row r="1187" spans="1:10" ht="30">
      <c r="A1187" s="39">
        <f t="shared" si="37"/>
        <v>1183</v>
      </c>
      <c r="B1187" s="49" t="s">
        <v>205</v>
      </c>
      <c r="C1187" s="107" t="s">
        <v>12321</v>
      </c>
      <c r="D1187" s="108" t="s">
        <v>10734</v>
      </c>
      <c r="E1187" s="107" t="s">
        <v>211</v>
      </c>
      <c r="F1187" s="107"/>
      <c r="G1187" s="107" t="s">
        <v>212</v>
      </c>
      <c r="H1187" s="141" t="s">
        <v>10732</v>
      </c>
      <c r="I1187" s="35">
        <v>0.06</v>
      </c>
      <c r="J1187" s="126">
        <f t="shared" si="36"/>
        <v>1316</v>
      </c>
    </row>
    <row r="1188" spans="1:10" ht="15.75">
      <c r="A1188" s="39">
        <f t="shared" si="37"/>
        <v>1184</v>
      </c>
      <c r="B1188" s="49" t="s">
        <v>205</v>
      </c>
      <c r="C1188" s="107" t="s">
        <v>12322</v>
      </c>
      <c r="D1188" s="108" t="s">
        <v>10735</v>
      </c>
      <c r="E1188" s="107" t="s">
        <v>211</v>
      </c>
      <c r="F1188" s="107"/>
      <c r="G1188" s="107" t="s">
        <v>212</v>
      </c>
      <c r="H1188" s="141" t="s">
        <v>10736</v>
      </c>
      <c r="I1188" s="35">
        <v>0.06</v>
      </c>
      <c r="J1188" s="126">
        <f t="shared" si="36"/>
        <v>1579.1999999999998</v>
      </c>
    </row>
    <row r="1189" spans="1:10" ht="30">
      <c r="A1189" s="39">
        <f t="shared" si="37"/>
        <v>1185</v>
      </c>
      <c r="B1189" s="49" t="s">
        <v>205</v>
      </c>
      <c r="C1189" s="107" t="s">
        <v>12323</v>
      </c>
      <c r="D1189" s="108" t="s">
        <v>10737</v>
      </c>
      <c r="E1189" s="107" t="s">
        <v>211</v>
      </c>
      <c r="F1189" s="107"/>
      <c r="G1189" s="107" t="s">
        <v>212</v>
      </c>
      <c r="H1189" s="141" t="s">
        <v>10736</v>
      </c>
      <c r="I1189" s="35">
        <v>0.06</v>
      </c>
      <c r="J1189" s="126">
        <f t="shared" si="36"/>
        <v>1579.1999999999998</v>
      </c>
    </row>
    <row r="1190" spans="1:10" ht="45">
      <c r="A1190" s="39">
        <f t="shared" si="37"/>
        <v>1186</v>
      </c>
      <c r="B1190" s="49" t="s">
        <v>205</v>
      </c>
      <c r="C1190" s="107" t="s">
        <v>12324</v>
      </c>
      <c r="D1190" s="108" t="s">
        <v>10738</v>
      </c>
      <c r="E1190" s="107" t="s">
        <v>211</v>
      </c>
      <c r="F1190" s="107"/>
      <c r="G1190" s="107" t="s">
        <v>212</v>
      </c>
      <c r="H1190" s="141" t="s">
        <v>10739</v>
      </c>
      <c r="I1190" s="35">
        <v>0.06</v>
      </c>
      <c r="J1190" s="126">
        <f t="shared" si="36"/>
        <v>338.4</v>
      </c>
    </row>
    <row r="1191" spans="1:10" ht="45">
      <c r="A1191" s="39">
        <f t="shared" si="37"/>
        <v>1187</v>
      </c>
      <c r="B1191" s="49" t="s">
        <v>205</v>
      </c>
      <c r="C1191" s="107" t="s">
        <v>12325</v>
      </c>
      <c r="D1191" s="108" t="s">
        <v>10740</v>
      </c>
      <c r="E1191" s="107" t="s">
        <v>211</v>
      </c>
      <c r="F1191" s="107"/>
      <c r="G1191" s="107" t="s">
        <v>212</v>
      </c>
      <c r="H1191" s="141" t="s">
        <v>10741</v>
      </c>
      <c r="I1191" s="35">
        <v>0.06</v>
      </c>
      <c r="J1191" s="126">
        <f t="shared" si="36"/>
        <v>507.59999999999997</v>
      </c>
    </row>
    <row r="1192" spans="1:10" ht="45">
      <c r="A1192" s="39">
        <f t="shared" si="37"/>
        <v>1188</v>
      </c>
      <c r="B1192" s="49" t="s">
        <v>205</v>
      </c>
      <c r="C1192" s="107" t="s">
        <v>12326</v>
      </c>
      <c r="D1192" s="108" t="s">
        <v>10742</v>
      </c>
      <c r="E1192" s="107" t="s">
        <v>211</v>
      </c>
      <c r="F1192" s="107"/>
      <c r="G1192" s="107" t="s">
        <v>212</v>
      </c>
      <c r="H1192" s="141" t="s">
        <v>10741</v>
      </c>
      <c r="I1192" s="35">
        <v>0.06</v>
      </c>
      <c r="J1192" s="126">
        <f t="shared" si="36"/>
        <v>507.59999999999997</v>
      </c>
    </row>
    <row r="1193" spans="1:10" ht="30">
      <c r="A1193" s="39">
        <f t="shared" si="37"/>
        <v>1189</v>
      </c>
      <c r="B1193" s="49" t="s">
        <v>205</v>
      </c>
      <c r="C1193" s="107" t="s">
        <v>12327</v>
      </c>
      <c r="D1193" s="108" t="s">
        <v>10743</v>
      </c>
      <c r="E1193" s="107" t="s">
        <v>211</v>
      </c>
      <c r="F1193" s="107"/>
      <c r="G1193" s="107" t="s">
        <v>212</v>
      </c>
      <c r="H1193" s="141" t="s">
        <v>10705</v>
      </c>
      <c r="I1193" s="35">
        <v>0.06</v>
      </c>
      <c r="J1193" s="126">
        <f t="shared" si="36"/>
        <v>705</v>
      </c>
    </row>
    <row r="1194" spans="1:10" ht="45">
      <c r="A1194" s="39">
        <f t="shared" si="37"/>
        <v>1190</v>
      </c>
      <c r="B1194" s="49" t="s">
        <v>205</v>
      </c>
      <c r="C1194" s="107" t="s">
        <v>12328</v>
      </c>
      <c r="D1194" s="108" t="s">
        <v>10744</v>
      </c>
      <c r="E1194" s="107" t="s">
        <v>211</v>
      </c>
      <c r="F1194" s="107"/>
      <c r="G1194" s="107" t="s">
        <v>212</v>
      </c>
      <c r="H1194" s="141" t="s">
        <v>10745</v>
      </c>
      <c r="I1194" s="35">
        <v>0.06</v>
      </c>
      <c r="J1194" s="126">
        <f t="shared" si="36"/>
        <v>728.5</v>
      </c>
    </row>
    <row r="1195" spans="1:10" ht="30">
      <c r="A1195" s="39">
        <f t="shared" si="37"/>
        <v>1191</v>
      </c>
      <c r="B1195" s="49" t="s">
        <v>205</v>
      </c>
      <c r="C1195" s="107" t="s">
        <v>12329</v>
      </c>
      <c r="D1195" s="108" t="s">
        <v>10746</v>
      </c>
      <c r="E1195" s="107" t="s">
        <v>211</v>
      </c>
      <c r="F1195" s="107"/>
      <c r="G1195" s="107" t="s">
        <v>212</v>
      </c>
      <c r="H1195" s="141" t="s">
        <v>10747</v>
      </c>
      <c r="I1195" s="35">
        <v>0.06</v>
      </c>
      <c r="J1195" s="126">
        <f t="shared" si="36"/>
        <v>1692</v>
      </c>
    </row>
    <row r="1196" spans="1:10" ht="15.75">
      <c r="A1196" s="39">
        <f t="shared" si="37"/>
        <v>1192</v>
      </c>
      <c r="B1196" s="49" t="s">
        <v>205</v>
      </c>
      <c r="C1196" s="107" t="s">
        <v>12330</v>
      </c>
      <c r="D1196" s="108" t="s">
        <v>10748</v>
      </c>
      <c r="E1196" s="107" t="s">
        <v>211</v>
      </c>
      <c r="F1196" s="107"/>
      <c r="G1196" s="107" t="s">
        <v>212</v>
      </c>
      <c r="H1196" s="141" t="s">
        <v>10747</v>
      </c>
      <c r="I1196" s="35">
        <v>0.06</v>
      </c>
      <c r="J1196" s="126">
        <f t="shared" si="36"/>
        <v>1692</v>
      </c>
    </row>
    <row r="1197" spans="1:10" ht="30">
      <c r="A1197" s="39">
        <f t="shared" si="37"/>
        <v>1193</v>
      </c>
      <c r="B1197" s="49" t="s">
        <v>205</v>
      </c>
      <c r="C1197" s="107" t="s">
        <v>12331</v>
      </c>
      <c r="D1197" s="108" t="s">
        <v>10749</v>
      </c>
      <c r="E1197" s="107" t="s">
        <v>211</v>
      </c>
      <c r="F1197" s="107"/>
      <c r="G1197" s="107" t="s">
        <v>212</v>
      </c>
      <c r="H1197" s="141" t="s">
        <v>10617</v>
      </c>
      <c r="I1197" s="35">
        <v>0.06</v>
      </c>
      <c r="J1197" s="126">
        <f t="shared" si="36"/>
        <v>2444</v>
      </c>
    </row>
    <row r="1198" spans="1:10" ht="15.75">
      <c r="A1198" s="39">
        <f t="shared" si="37"/>
        <v>1194</v>
      </c>
      <c r="B1198" s="49" t="s">
        <v>205</v>
      </c>
      <c r="C1198" s="107" t="s">
        <v>12332</v>
      </c>
      <c r="D1198" s="108" t="s">
        <v>10750</v>
      </c>
      <c r="E1198" s="107" t="s">
        <v>211</v>
      </c>
      <c r="F1198" s="107"/>
      <c r="G1198" s="107" t="s">
        <v>212</v>
      </c>
      <c r="H1198" s="141" t="s">
        <v>10751</v>
      </c>
      <c r="I1198" s="35">
        <v>0.06</v>
      </c>
      <c r="J1198" s="126">
        <f t="shared" si="36"/>
        <v>17.86</v>
      </c>
    </row>
    <row r="1199" spans="1:10" ht="30">
      <c r="A1199" s="39">
        <f t="shared" si="37"/>
        <v>1195</v>
      </c>
      <c r="B1199" s="49" t="s">
        <v>205</v>
      </c>
      <c r="C1199" s="107" t="s">
        <v>12333</v>
      </c>
      <c r="D1199" s="108" t="s">
        <v>10752</v>
      </c>
      <c r="E1199" s="107" t="s">
        <v>211</v>
      </c>
      <c r="F1199" s="107"/>
      <c r="G1199" s="107" t="s">
        <v>212</v>
      </c>
      <c r="H1199" s="141" t="s">
        <v>10753</v>
      </c>
      <c r="I1199" s="35">
        <v>0.06</v>
      </c>
      <c r="J1199" s="126">
        <f t="shared" si="36"/>
        <v>42.3</v>
      </c>
    </row>
    <row r="1200" spans="1:10" ht="15.75">
      <c r="A1200" s="39">
        <f t="shared" si="37"/>
        <v>1196</v>
      </c>
      <c r="B1200" s="49" t="s">
        <v>205</v>
      </c>
      <c r="C1200" s="107" t="s">
        <v>12334</v>
      </c>
      <c r="D1200" s="108" t="s">
        <v>10754</v>
      </c>
      <c r="E1200" s="107" t="s">
        <v>211</v>
      </c>
      <c r="F1200" s="107"/>
      <c r="G1200" s="107" t="s">
        <v>212</v>
      </c>
      <c r="H1200" s="141" t="s">
        <v>10755</v>
      </c>
      <c r="I1200" s="35">
        <v>0.06</v>
      </c>
      <c r="J1200" s="126">
        <f t="shared" si="36"/>
        <v>70.5</v>
      </c>
    </row>
    <row r="1201" spans="1:10" ht="15.75">
      <c r="A1201" s="39">
        <f t="shared" si="37"/>
        <v>1197</v>
      </c>
      <c r="B1201" s="49" t="s">
        <v>205</v>
      </c>
      <c r="C1201" s="107" t="s">
        <v>12335</v>
      </c>
      <c r="D1201" s="108" t="s">
        <v>10756</v>
      </c>
      <c r="E1201" s="107" t="s">
        <v>211</v>
      </c>
      <c r="F1201" s="107"/>
      <c r="G1201" s="107" t="s">
        <v>212</v>
      </c>
      <c r="H1201" s="141" t="s">
        <v>10757</v>
      </c>
      <c r="I1201" s="35">
        <v>0.06</v>
      </c>
      <c r="J1201" s="126">
        <f t="shared" si="36"/>
        <v>87.42</v>
      </c>
    </row>
    <row r="1202" spans="1:10" ht="45">
      <c r="A1202" s="39">
        <f t="shared" si="37"/>
        <v>1198</v>
      </c>
      <c r="B1202" s="49" t="s">
        <v>205</v>
      </c>
      <c r="C1202" s="107" t="s">
        <v>12336</v>
      </c>
      <c r="D1202" s="108" t="s">
        <v>10758</v>
      </c>
      <c r="E1202" s="107" t="s">
        <v>211</v>
      </c>
      <c r="F1202" s="107"/>
      <c r="G1202" s="107" t="s">
        <v>212</v>
      </c>
      <c r="H1202" s="141" t="s">
        <v>10759</v>
      </c>
      <c r="I1202" s="35">
        <v>0.06</v>
      </c>
      <c r="J1202" s="126">
        <f t="shared" si="36"/>
        <v>112.8</v>
      </c>
    </row>
    <row r="1203" spans="1:10" ht="30">
      <c r="A1203" s="39">
        <f t="shared" si="37"/>
        <v>1199</v>
      </c>
      <c r="B1203" s="49" t="s">
        <v>205</v>
      </c>
      <c r="C1203" s="107" t="s">
        <v>12337</v>
      </c>
      <c r="D1203" s="108" t="s">
        <v>10760</v>
      </c>
      <c r="E1203" s="107" t="s">
        <v>211</v>
      </c>
      <c r="F1203" s="107"/>
      <c r="G1203" s="107" t="s">
        <v>212</v>
      </c>
      <c r="H1203" s="141" t="s">
        <v>10761</v>
      </c>
      <c r="I1203" s="35">
        <v>0.06</v>
      </c>
      <c r="J1203" s="126">
        <f t="shared" si="36"/>
        <v>56.4</v>
      </c>
    </row>
    <row r="1204" spans="1:10" ht="15.75">
      <c r="A1204" s="39">
        <f t="shared" si="37"/>
        <v>1200</v>
      </c>
      <c r="B1204" s="49" t="s">
        <v>205</v>
      </c>
      <c r="C1204" s="107" t="s">
        <v>12338</v>
      </c>
      <c r="D1204" s="108" t="s">
        <v>10762</v>
      </c>
      <c r="E1204" s="107" t="s">
        <v>211</v>
      </c>
      <c r="F1204" s="107"/>
      <c r="G1204" s="107" t="s">
        <v>212</v>
      </c>
      <c r="H1204" s="141" t="s">
        <v>10755</v>
      </c>
      <c r="I1204" s="35">
        <v>0.06</v>
      </c>
      <c r="J1204" s="126">
        <f t="shared" si="36"/>
        <v>70.5</v>
      </c>
    </row>
    <row r="1205" spans="1:10" ht="15.75">
      <c r="A1205" s="39">
        <f t="shared" si="37"/>
        <v>1201</v>
      </c>
      <c r="B1205" s="49" t="s">
        <v>205</v>
      </c>
      <c r="C1205" s="107" t="s">
        <v>12339</v>
      </c>
      <c r="D1205" s="108" t="s">
        <v>10763</v>
      </c>
      <c r="E1205" s="107" t="s">
        <v>211</v>
      </c>
      <c r="F1205" s="107"/>
      <c r="G1205" s="107" t="s">
        <v>212</v>
      </c>
      <c r="H1205" s="141" t="s">
        <v>10755</v>
      </c>
      <c r="I1205" s="35">
        <v>0.06</v>
      </c>
      <c r="J1205" s="126">
        <f t="shared" si="36"/>
        <v>70.5</v>
      </c>
    </row>
    <row r="1206" spans="1:10" ht="15.75">
      <c r="A1206" s="39">
        <f t="shared" si="37"/>
        <v>1202</v>
      </c>
      <c r="B1206" s="49" t="s">
        <v>205</v>
      </c>
      <c r="C1206" s="107" t="s">
        <v>12340</v>
      </c>
      <c r="D1206" s="108" t="s">
        <v>10764</v>
      </c>
      <c r="E1206" s="107" t="s">
        <v>211</v>
      </c>
      <c r="F1206" s="107"/>
      <c r="G1206" s="107" t="s">
        <v>212</v>
      </c>
      <c r="H1206" s="141" t="s">
        <v>10759</v>
      </c>
      <c r="I1206" s="35">
        <v>0.06</v>
      </c>
      <c r="J1206" s="126">
        <f t="shared" si="36"/>
        <v>112.8</v>
      </c>
    </row>
    <row r="1207" spans="1:10" ht="15.75">
      <c r="A1207" s="39">
        <f t="shared" si="37"/>
        <v>1203</v>
      </c>
      <c r="B1207" s="49" t="s">
        <v>205</v>
      </c>
      <c r="C1207" s="107" t="s">
        <v>12341</v>
      </c>
      <c r="D1207" s="108" t="s">
        <v>10765</v>
      </c>
      <c r="E1207" s="107" t="s">
        <v>211</v>
      </c>
      <c r="F1207" s="107"/>
      <c r="G1207" s="107" t="s">
        <v>212</v>
      </c>
      <c r="H1207" s="141" t="s">
        <v>10759</v>
      </c>
      <c r="I1207" s="35">
        <v>0.06</v>
      </c>
      <c r="J1207" s="126">
        <f t="shared" si="36"/>
        <v>112.8</v>
      </c>
    </row>
    <row r="1208" spans="1:10" ht="15.75">
      <c r="A1208" s="39">
        <f t="shared" si="37"/>
        <v>1204</v>
      </c>
      <c r="B1208" s="49" t="s">
        <v>205</v>
      </c>
      <c r="C1208" s="107" t="s">
        <v>12342</v>
      </c>
      <c r="D1208" s="108" t="s">
        <v>10766</v>
      </c>
      <c r="E1208" s="107" t="s">
        <v>211</v>
      </c>
      <c r="F1208" s="107"/>
      <c r="G1208" s="107" t="s">
        <v>212</v>
      </c>
      <c r="H1208" s="141" t="s">
        <v>10767</v>
      </c>
      <c r="I1208" s="35">
        <v>0.06</v>
      </c>
      <c r="J1208" s="126">
        <f t="shared" si="36"/>
        <v>421.12</v>
      </c>
    </row>
    <row r="1209" spans="1:10" ht="15.75">
      <c r="A1209" s="39">
        <f t="shared" si="37"/>
        <v>1205</v>
      </c>
      <c r="B1209" s="49" t="s">
        <v>205</v>
      </c>
      <c r="C1209" s="107" t="s">
        <v>12343</v>
      </c>
      <c r="D1209" s="108" t="s">
        <v>10768</v>
      </c>
      <c r="E1209" s="107" t="s">
        <v>211</v>
      </c>
      <c r="F1209" s="107"/>
      <c r="G1209" s="107" t="s">
        <v>212</v>
      </c>
      <c r="H1209" s="141" t="s">
        <v>10769</v>
      </c>
      <c r="I1209" s="35">
        <v>0.06</v>
      </c>
      <c r="J1209" s="126">
        <f t="shared" ref="J1209:J1272" si="38">H1209*(1-I1209)</f>
        <v>729.43999999999994</v>
      </c>
    </row>
    <row r="1210" spans="1:10" ht="15.75">
      <c r="A1210" s="39">
        <f t="shared" si="37"/>
        <v>1206</v>
      </c>
      <c r="B1210" s="49" t="s">
        <v>205</v>
      </c>
      <c r="C1210" s="107" t="s">
        <v>12344</v>
      </c>
      <c r="D1210" s="108" t="s">
        <v>10770</v>
      </c>
      <c r="E1210" s="107" t="s">
        <v>211</v>
      </c>
      <c r="F1210" s="107"/>
      <c r="G1210" s="107" t="s">
        <v>212</v>
      </c>
      <c r="H1210" s="141" t="s">
        <v>10771</v>
      </c>
      <c r="I1210" s="35">
        <v>0.06</v>
      </c>
      <c r="J1210" s="126">
        <f t="shared" si="38"/>
        <v>842.24</v>
      </c>
    </row>
    <row r="1211" spans="1:10" ht="15.75">
      <c r="A1211" s="39">
        <f t="shared" si="37"/>
        <v>1207</v>
      </c>
      <c r="B1211" s="49" t="s">
        <v>205</v>
      </c>
      <c r="C1211" s="107" t="s">
        <v>12345</v>
      </c>
      <c r="D1211" s="108" t="s">
        <v>10772</v>
      </c>
      <c r="E1211" s="107" t="s">
        <v>211</v>
      </c>
      <c r="F1211" s="107"/>
      <c r="G1211" s="107" t="s">
        <v>212</v>
      </c>
      <c r="H1211" s="141" t="s">
        <v>10771</v>
      </c>
      <c r="I1211" s="35">
        <v>0.06</v>
      </c>
      <c r="J1211" s="126">
        <f t="shared" si="38"/>
        <v>842.24</v>
      </c>
    </row>
    <row r="1212" spans="1:10" ht="15.75">
      <c r="A1212" s="39">
        <f t="shared" si="37"/>
        <v>1208</v>
      </c>
      <c r="B1212" s="49" t="s">
        <v>205</v>
      </c>
      <c r="C1212" s="107" t="s">
        <v>12346</v>
      </c>
      <c r="D1212" s="108" t="s">
        <v>10773</v>
      </c>
      <c r="E1212" s="107" t="s">
        <v>211</v>
      </c>
      <c r="F1212" s="107"/>
      <c r="G1212" s="107" t="s">
        <v>212</v>
      </c>
      <c r="H1212" s="141" t="s">
        <v>10774</v>
      </c>
      <c r="I1212" s="35">
        <v>0.06</v>
      </c>
      <c r="J1212" s="126">
        <f t="shared" si="38"/>
        <v>1458.8799999999999</v>
      </c>
    </row>
    <row r="1213" spans="1:10" ht="15.75">
      <c r="A1213" s="39">
        <f t="shared" si="37"/>
        <v>1209</v>
      </c>
      <c r="B1213" s="49" t="s">
        <v>205</v>
      </c>
      <c r="C1213" s="107" t="s">
        <v>12347</v>
      </c>
      <c r="D1213" s="108" t="s">
        <v>10775</v>
      </c>
      <c r="E1213" s="107" t="s">
        <v>211</v>
      </c>
      <c r="F1213" s="107"/>
      <c r="G1213" s="107" t="s">
        <v>212</v>
      </c>
      <c r="H1213" s="141" t="s">
        <v>10774</v>
      </c>
      <c r="I1213" s="35">
        <v>0.06</v>
      </c>
      <c r="J1213" s="126">
        <f t="shared" si="38"/>
        <v>1458.8799999999999</v>
      </c>
    </row>
    <row r="1214" spans="1:10" ht="15.75">
      <c r="A1214" s="39">
        <f t="shared" si="37"/>
        <v>1210</v>
      </c>
      <c r="B1214" s="49" t="s">
        <v>205</v>
      </c>
      <c r="C1214" s="107" t="s">
        <v>12348</v>
      </c>
      <c r="D1214" s="108" t="s">
        <v>10776</v>
      </c>
      <c r="E1214" s="107" t="s">
        <v>211</v>
      </c>
      <c r="F1214" s="107"/>
      <c r="G1214" s="107" t="s">
        <v>212</v>
      </c>
      <c r="H1214" s="141" t="s">
        <v>10777</v>
      </c>
      <c r="I1214" s="35">
        <v>0.06</v>
      </c>
      <c r="J1214" s="126">
        <f t="shared" si="38"/>
        <v>1684.48</v>
      </c>
    </row>
    <row r="1215" spans="1:10" ht="15.75">
      <c r="A1215" s="39">
        <f t="shared" si="37"/>
        <v>1211</v>
      </c>
      <c r="B1215" s="49" t="s">
        <v>205</v>
      </c>
      <c r="C1215" s="107" t="s">
        <v>12349</v>
      </c>
      <c r="D1215" s="108" t="s">
        <v>10778</v>
      </c>
      <c r="E1215" s="107" t="s">
        <v>211</v>
      </c>
      <c r="F1215" s="107"/>
      <c r="G1215" s="107" t="s">
        <v>212</v>
      </c>
      <c r="H1215" s="141" t="s">
        <v>10779</v>
      </c>
      <c r="I1215" s="35">
        <v>0.06</v>
      </c>
      <c r="J1215" s="126">
        <f t="shared" si="38"/>
        <v>2917.7599999999998</v>
      </c>
    </row>
    <row r="1216" spans="1:10" ht="15.75">
      <c r="A1216" s="39">
        <f t="shared" si="37"/>
        <v>1212</v>
      </c>
      <c r="B1216" s="49" t="s">
        <v>205</v>
      </c>
      <c r="C1216" s="107" t="s">
        <v>12350</v>
      </c>
      <c r="D1216" s="108" t="s">
        <v>10780</v>
      </c>
      <c r="E1216" s="107" t="s">
        <v>211</v>
      </c>
      <c r="F1216" s="107"/>
      <c r="G1216" s="107" t="s">
        <v>212</v>
      </c>
      <c r="H1216" s="141" t="s">
        <v>10781</v>
      </c>
      <c r="I1216" s="35">
        <v>0.06</v>
      </c>
      <c r="J1216" s="126">
        <f t="shared" si="38"/>
        <v>23.5</v>
      </c>
    </row>
    <row r="1217" spans="1:10" ht="30">
      <c r="A1217" s="39">
        <f t="shared" si="37"/>
        <v>1213</v>
      </c>
      <c r="B1217" s="49" t="s">
        <v>205</v>
      </c>
      <c r="C1217" s="107" t="s">
        <v>12351</v>
      </c>
      <c r="D1217" s="108" t="s">
        <v>10782</v>
      </c>
      <c r="E1217" s="107" t="s">
        <v>211</v>
      </c>
      <c r="F1217" s="107"/>
      <c r="G1217" s="107" t="s">
        <v>212</v>
      </c>
      <c r="H1217" s="141" t="s">
        <v>10783</v>
      </c>
      <c r="I1217" s="35">
        <v>0.06</v>
      </c>
      <c r="J1217" s="126">
        <f t="shared" si="38"/>
        <v>282</v>
      </c>
    </row>
    <row r="1218" spans="1:10" ht="45">
      <c r="A1218" s="39">
        <f t="shared" si="37"/>
        <v>1214</v>
      </c>
      <c r="B1218" s="49" t="s">
        <v>205</v>
      </c>
      <c r="C1218" s="107" t="s">
        <v>12352</v>
      </c>
      <c r="D1218" s="108" t="s">
        <v>10784</v>
      </c>
      <c r="E1218" s="107" t="s">
        <v>211</v>
      </c>
      <c r="F1218" s="107"/>
      <c r="G1218" s="107" t="s">
        <v>212</v>
      </c>
      <c r="H1218" s="141" t="s">
        <v>10646</v>
      </c>
      <c r="I1218" s="35">
        <v>0.06</v>
      </c>
      <c r="J1218" s="126">
        <f t="shared" si="38"/>
        <v>841.3</v>
      </c>
    </row>
    <row r="1219" spans="1:10" ht="30">
      <c r="A1219" s="39">
        <f t="shared" si="37"/>
        <v>1215</v>
      </c>
      <c r="B1219" s="49" t="s">
        <v>205</v>
      </c>
      <c r="C1219" s="107" t="s">
        <v>12353</v>
      </c>
      <c r="D1219" s="108" t="s">
        <v>10785</v>
      </c>
      <c r="E1219" s="107" t="s">
        <v>211</v>
      </c>
      <c r="F1219" s="107"/>
      <c r="G1219" s="107" t="s">
        <v>212</v>
      </c>
      <c r="H1219" s="141" t="s">
        <v>10633</v>
      </c>
      <c r="I1219" s="35">
        <v>0.06</v>
      </c>
      <c r="J1219" s="126">
        <f t="shared" si="38"/>
        <v>1410</v>
      </c>
    </row>
    <row r="1220" spans="1:10" ht="30">
      <c r="A1220" s="39">
        <f t="shared" si="37"/>
        <v>1216</v>
      </c>
      <c r="B1220" s="49" t="s">
        <v>205</v>
      </c>
      <c r="C1220" s="107" t="s">
        <v>12354</v>
      </c>
      <c r="D1220" s="108" t="s">
        <v>10786</v>
      </c>
      <c r="E1220" s="107" t="s">
        <v>211</v>
      </c>
      <c r="F1220" s="107"/>
      <c r="G1220" s="107" t="s">
        <v>212</v>
      </c>
      <c r="H1220" s="141" t="s">
        <v>10633</v>
      </c>
      <c r="I1220" s="35">
        <v>0.06</v>
      </c>
      <c r="J1220" s="126">
        <f t="shared" si="38"/>
        <v>1410</v>
      </c>
    </row>
    <row r="1221" spans="1:10" ht="45">
      <c r="A1221" s="39">
        <f t="shared" si="37"/>
        <v>1217</v>
      </c>
      <c r="B1221" s="49" t="s">
        <v>205</v>
      </c>
      <c r="C1221" s="107" t="s">
        <v>12355</v>
      </c>
      <c r="D1221" s="108" t="s">
        <v>10787</v>
      </c>
      <c r="E1221" s="107" t="s">
        <v>211</v>
      </c>
      <c r="F1221" s="107"/>
      <c r="G1221" s="107" t="s">
        <v>212</v>
      </c>
      <c r="H1221" s="141" t="s">
        <v>10633</v>
      </c>
      <c r="I1221" s="35">
        <v>0.06</v>
      </c>
      <c r="J1221" s="126">
        <f t="shared" si="38"/>
        <v>1410</v>
      </c>
    </row>
    <row r="1222" spans="1:10" ht="45">
      <c r="A1222" s="39">
        <f t="shared" si="37"/>
        <v>1218</v>
      </c>
      <c r="B1222" s="49" t="s">
        <v>205</v>
      </c>
      <c r="C1222" s="107" t="s">
        <v>12356</v>
      </c>
      <c r="D1222" s="108" t="s">
        <v>10788</v>
      </c>
      <c r="E1222" s="107" t="s">
        <v>211</v>
      </c>
      <c r="F1222" s="107"/>
      <c r="G1222" s="107" t="s">
        <v>212</v>
      </c>
      <c r="H1222" s="141" t="s">
        <v>10624</v>
      </c>
      <c r="I1222" s="35">
        <v>0.06</v>
      </c>
      <c r="J1222" s="126">
        <f t="shared" si="38"/>
        <v>1880</v>
      </c>
    </row>
    <row r="1223" spans="1:10" ht="30">
      <c r="A1223" s="39">
        <f t="shared" ref="A1223:A1286" si="39">A1222+1</f>
        <v>1219</v>
      </c>
      <c r="B1223" s="49" t="s">
        <v>205</v>
      </c>
      <c r="C1223" s="107" t="s">
        <v>12357</v>
      </c>
      <c r="D1223" s="108" t="s">
        <v>10789</v>
      </c>
      <c r="E1223" s="107" t="s">
        <v>211</v>
      </c>
      <c r="F1223" s="107"/>
      <c r="G1223" s="107" t="s">
        <v>212</v>
      </c>
      <c r="H1223" s="141" t="s">
        <v>10790</v>
      </c>
      <c r="I1223" s="35">
        <v>0.06</v>
      </c>
      <c r="J1223" s="126">
        <f t="shared" si="38"/>
        <v>2303</v>
      </c>
    </row>
    <row r="1224" spans="1:10" ht="30">
      <c r="A1224" s="39">
        <f t="shared" si="39"/>
        <v>1220</v>
      </c>
      <c r="B1224" s="49" t="s">
        <v>205</v>
      </c>
      <c r="C1224" s="107" t="s">
        <v>12358</v>
      </c>
      <c r="D1224" s="108" t="s">
        <v>10791</v>
      </c>
      <c r="E1224" s="107" t="s">
        <v>211</v>
      </c>
      <c r="F1224" s="107"/>
      <c r="G1224" s="107" t="s">
        <v>212</v>
      </c>
      <c r="H1224" s="141" t="s">
        <v>10790</v>
      </c>
      <c r="I1224" s="35">
        <v>0.06</v>
      </c>
      <c r="J1224" s="126">
        <f t="shared" si="38"/>
        <v>2303</v>
      </c>
    </row>
    <row r="1225" spans="1:10" ht="15.75">
      <c r="A1225" s="39">
        <f t="shared" si="39"/>
        <v>1221</v>
      </c>
      <c r="B1225" s="49" t="s">
        <v>205</v>
      </c>
      <c r="C1225" s="107" t="s">
        <v>12359</v>
      </c>
      <c r="D1225" s="108" t="s">
        <v>10792</v>
      </c>
      <c r="E1225" s="107" t="s">
        <v>211</v>
      </c>
      <c r="F1225" s="107"/>
      <c r="G1225" s="107" t="s">
        <v>212</v>
      </c>
      <c r="H1225" s="141" t="s">
        <v>10793</v>
      </c>
      <c r="I1225" s="35">
        <v>0.06</v>
      </c>
      <c r="J1225" s="126">
        <f t="shared" si="38"/>
        <v>1297.1999999999998</v>
      </c>
    </row>
    <row r="1226" spans="1:10" ht="15.75">
      <c r="A1226" s="39">
        <f t="shared" si="39"/>
        <v>1222</v>
      </c>
      <c r="B1226" s="49" t="s">
        <v>205</v>
      </c>
      <c r="C1226" s="107" t="s">
        <v>12360</v>
      </c>
      <c r="D1226" s="108" t="s">
        <v>10794</v>
      </c>
      <c r="E1226" s="107" t="s">
        <v>211</v>
      </c>
      <c r="F1226" s="107"/>
      <c r="G1226" s="107" t="s">
        <v>212</v>
      </c>
      <c r="H1226" s="141" t="s">
        <v>10795</v>
      </c>
      <c r="I1226" s="35">
        <v>0.06</v>
      </c>
      <c r="J1226" s="126">
        <f t="shared" si="38"/>
        <v>1409.06</v>
      </c>
    </row>
    <row r="1227" spans="1:10" ht="15.75">
      <c r="A1227" s="39">
        <f t="shared" si="39"/>
        <v>1223</v>
      </c>
      <c r="B1227" s="49" t="s">
        <v>205</v>
      </c>
      <c r="C1227" s="107" t="s">
        <v>12361</v>
      </c>
      <c r="D1227" s="108" t="s">
        <v>10796</v>
      </c>
      <c r="E1227" s="107" t="s">
        <v>211</v>
      </c>
      <c r="F1227" s="107"/>
      <c r="G1227" s="107" t="s">
        <v>212</v>
      </c>
      <c r="H1227" s="141" t="s">
        <v>10797</v>
      </c>
      <c r="I1227" s="35">
        <v>0.06</v>
      </c>
      <c r="J1227" s="126">
        <f t="shared" si="38"/>
        <v>4003.4599999999996</v>
      </c>
    </row>
    <row r="1228" spans="1:10" ht="15.75">
      <c r="A1228" s="39">
        <f t="shared" si="39"/>
        <v>1224</v>
      </c>
      <c r="B1228" s="49" t="s">
        <v>205</v>
      </c>
      <c r="C1228" s="107" t="s">
        <v>12362</v>
      </c>
      <c r="D1228" s="108" t="s">
        <v>10798</v>
      </c>
      <c r="E1228" s="107" t="s">
        <v>211</v>
      </c>
      <c r="F1228" s="107"/>
      <c r="G1228" s="107" t="s">
        <v>212</v>
      </c>
      <c r="H1228" s="141" t="s">
        <v>10799</v>
      </c>
      <c r="I1228" s="35">
        <v>0.06</v>
      </c>
      <c r="J1228" s="126">
        <f t="shared" si="38"/>
        <v>4323.0599999999995</v>
      </c>
    </row>
    <row r="1229" spans="1:10" ht="15.75">
      <c r="A1229" s="39">
        <f t="shared" si="39"/>
        <v>1225</v>
      </c>
      <c r="B1229" s="49" t="s">
        <v>205</v>
      </c>
      <c r="C1229" s="107" t="s">
        <v>12363</v>
      </c>
      <c r="D1229" s="108" t="s">
        <v>10800</v>
      </c>
      <c r="E1229" s="107" t="s">
        <v>211</v>
      </c>
      <c r="F1229" s="107"/>
      <c r="G1229" s="107" t="s">
        <v>212</v>
      </c>
      <c r="H1229" s="141" t="s">
        <v>10801</v>
      </c>
      <c r="I1229" s="35">
        <v>0.06</v>
      </c>
      <c r="J1229" s="126">
        <f t="shared" si="38"/>
        <v>4755.46</v>
      </c>
    </row>
    <row r="1230" spans="1:10" ht="15.75">
      <c r="A1230" s="39">
        <f t="shared" si="39"/>
        <v>1226</v>
      </c>
      <c r="B1230" s="49" t="s">
        <v>205</v>
      </c>
      <c r="C1230" s="107" t="s">
        <v>12364</v>
      </c>
      <c r="D1230" s="108" t="s">
        <v>10802</v>
      </c>
      <c r="E1230" s="107" t="s">
        <v>211</v>
      </c>
      <c r="F1230" s="107"/>
      <c r="G1230" s="107" t="s">
        <v>212</v>
      </c>
      <c r="H1230" s="141" t="s">
        <v>10803</v>
      </c>
      <c r="I1230" s="35">
        <v>0.06</v>
      </c>
      <c r="J1230" s="126">
        <f t="shared" si="38"/>
        <v>5187.8599999999997</v>
      </c>
    </row>
    <row r="1231" spans="1:10" ht="15.75">
      <c r="A1231" s="39">
        <f t="shared" si="39"/>
        <v>1227</v>
      </c>
      <c r="B1231" s="49" t="s">
        <v>205</v>
      </c>
      <c r="C1231" s="107" t="s">
        <v>12365</v>
      </c>
      <c r="D1231" s="108" t="s">
        <v>10804</v>
      </c>
      <c r="E1231" s="107" t="s">
        <v>211</v>
      </c>
      <c r="F1231" s="107"/>
      <c r="G1231" s="107" t="s">
        <v>212</v>
      </c>
      <c r="H1231" s="141" t="s">
        <v>10805</v>
      </c>
      <c r="I1231" s="35">
        <v>0.06</v>
      </c>
      <c r="J1231" s="126">
        <f t="shared" si="38"/>
        <v>6485.0599999999995</v>
      </c>
    </row>
    <row r="1232" spans="1:10" ht="15.75">
      <c r="A1232" s="39">
        <f t="shared" si="39"/>
        <v>1228</v>
      </c>
      <c r="B1232" s="49" t="s">
        <v>205</v>
      </c>
      <c r="C1232" s="107" t="s">
        <v>12366</v>
      </c>
      <c r="D1232" s="108" t="s">
        <v>10806</v>
      </c>
      <c r="E1232" s="107" t="s">
        <v>211</v>
      </c>
      <c r="F1232" s="107"/>
      <c r="G1232" s="107" t="s">
        <v>212</v>
      </c>
      <c r="H1232" s="141" t="s">
        <v>10807</v>
      </c>
      <c r="I1232" s="35">
        <v>0.06</v>
      </c>
      <c r="J1232" s="126">
        <f t="shared" si="38"/>
        <v>7349.86</v>
      </c>
    </row>
    <row r="1233" spans="1:10" ht="15.75">
      <c r="A1233" s="39">
        <f t="shared" si="39"/>
        <v>1229</v>
      </c>
      <c r="B1233" s="49" t="s">
        <v>205</v>
      </c>
      <c r="C1233" s="107" t="s">
        <v>12367</v>
      </c>
      <c r="D1233" s="108" t="s">
        <v>10808</v>
      </c>
      <c r="E1233" s="107" t="s">
        <v>211</v>
      </c>
      <c r="F1233" s="107"/>
      <c r="G1233" s="107" t="s">
        <v>212</v>
      </c>
      <c r="H1233" s="141" t="s">
        <v>10809</v>
      </c>
      <c r="I1233" s="35">
        <v>0.06</v>
      </c>
      <c r="J1233" s="126">
        <f t="shared" si="38"/>
        <v>9295.66</v>
      </c>
    </row>
    <row r="1234" spans="1:10" ht="15.75">
      <c r="A1234" s="39">
        <f t="shared" si="39"/>
        <v>1230</v>
      </c>
      <c r="B1234" s="49" t="s">
        <v>205</v>
      </c>
      <c r="C1234" s="107" t="s">
        <v>12368</v>
      </c>
      <c r="D1234" s="108" t="s">
        <v>10810</v>
      </c>
      <c r="E1234" s="107" t="s">
        <v>211</v>
      </c>
      <c r="F1234" s="107"/>
      <c r="G1234" s="107" t="s">
        <v>212</v>
      </c>
      <c r="H1234" s="141" t="s">
        <v>10811</v>
      </c>
      <c r="I1234" s="35">
        <v>0.06</v>
      </c>
      <c r="J1234" s="126">
        <f t="shared" si="38"/>
        <v>12031.06</v>
      </c>
    </row>
    <row r="1235" spans="1:10" ht="15.75">
      <c r="A1235" s="39">
        <f t="shared" si="39"/>
        <v>1231</v>
      </c>
      <c r="B1235" s="49" t="s">
        <v>205</v>
      </c>
      <c r="C1235" s="107" t="s">
        <v>12369</v>
      </c>
      <c r="D1235" s="108" t="s">
        <v>10812</v>
      </c>
      <c r="E1235" s="107" t="s">
        <v>211</v>
      </c>
      <c r="F1235" s="107"/>
      <c r="G1235" s="107" t="s">
        <v>212</v>
      </c>
      <c r="H1235" s="141" t="s">
        <v>10813</v>
      </c>
      <c r="I1235" s="35">
        <v>0.06</v>
      </c>
      <c r="J1235" s="126">
        <f t="shared" si="38"/>
        <v>15029.66</v>
      </c>
    </row>
    <row r="1236" spans="1:10" ht="15.75">
      <c r="A1236" s="39">
        <f t="shared" si="39"/>
        <v>1232</v>
      </c>
      <c r="B1236" s="49" t="s">
        <v>205</v>
      </c>
      <c r="C1236" s="107" t="s">
        <v>12370</v>
      </c>
      <c r="D1236" s="108" t="s">
        <v>10814</v>
      </c>
      <c r="E1236" s="107" t="s">
        <v>211</v>
      </c>
      <c r="F1236" s="107"/>
      <c r="G1236" s="107" t="s">
        <v>212</v>
      </c>
      <c r="H1236" s="141" t="s">
        <v>10815</v>
      </c>
      <c r="I1236" s="35">
        <v>0.06</v>
      </c>
      <c r="J1236" s="126">
        <f t="shared" si="38"/>
        <v>16214.06</v>
      </c>
    </row>
    <row r="1237" spans="1:10" ht="15.75">
      <c r="A1237" s="39">
        <f t="shared" si="39"/>
        <v>1233</v>
      </c>
      <c r="B1237" s="49" t="s">
        <v>205</v>
      </c>
      <c r="C1237" s="107" t="s">
        <v>12371</v>
      </c>
      <c r="D1237" s="108" t="s">
        <v>10816</v>
      </c>
      <c r="E1237" s="107" t="s">
        <v>211</v>
      </c>
      <c r="F1237" s="107"/>
      <c r="G1237" s="107" t="s">
        <v>212</v>
      </c>
      <c r="H1237" s="141" t="s">
        <v>10817</v>
      </c>
      <c r="I1237" s="35">
        <v>0.06</v>
      </c>
      <c r="J1237" s="126">
        <f t="shared" si="38"/>
        <v>20105.66</v>
      </c>
    </row>
    <row r="1238" spans="1:10" ht="15.75">
      <c r="A1238" s="39">
        <f t="shared" si="39"/>
        <v>1234</v>
      </c>
      <c r="B1238" s="49" t="s">
        <v>205</v>
      </c>
      <c r="C1238" s="107" t="s">
        <v>12372</v>
      </c>
      <c r="D1238" s="108" t="s">
        <v>10818</v>
      </c>
      <c r="E1238" s="107" t="s">
        <v>211</v>
      </c>
      <c r="F1238" s="107"/>
      <c r="G1238" s="107" t="s">
        <v>212</v>
      </c>
      <c r="H1238" s="141" t="s">
        <v>10819</v>
      </c>
      <c r="I1238" s="35">
        <v>0.06</v>
      </c>
      <c r="J1238" s="126">
        <f t="shared" si="38"/>
        <v>22700.059999999998</v>
      </c>
    </row>
    <row r="1239" spans="1:10" ht="15.75">
      <c r="A1239" s="39">
        <f t="shared" si="39"/>
        <v>1235</v>
      </c>
      <c r="B1239" s="49" t="s">
        <v>205</v>
      </c>
      <c r="C1239" s="107" t="s">
        <v>12373</v>
      </c>
      <c r="D1239" s="108" t="s">
        <v>10820</v>
      </c>
      <c r="E1239" s="107" t="s">
        <v>211</v>
      </c>
      <c r="F1239" s="107"/>
      <c r="G1239" s="107" t="s">
        <v>212</v>
      </c>
      <c r="H1239" s="141" t="s">
        <v>10821</v>
      </c>
      <c r="I1239" s="35">
        <v>0.06</v>
      </c>
      <c r="J1239" s="126">
        <f t="shared" si="38"/>
        <v>29186.059999999998</v>
      </c>
    </row>
    <row r="1240" spans="1:10" ht="15.75">
      <c r="A1240" s="39">
        <f t="shared" si="39"/>
        <v>1236</v>
      </c>
      <c r="B1240" s="49" t="s">
        <v>205</v>
      </c>
      <c r="C1240" s="107" t="s">
        <v>12374</v>
      </c>
      <c r="D1240" s="108" t="s">
        <v>10822</v>
      </c>
      <c r="E1240" s="107" t="s">
        <v>211</v>
      </c>
      <c r="F1240" s="107"/>
      <c r="G1240" s="107" t="s">
        <v>212</v>
      </c>
      <c r="H1240" s="141" t="s">
        <v>10823</v>
      </c>
      <c r="I1240" s="35">
        <v>0.06</v>
      </c>
      <c r="J1240" s="126">
        <f t="shared" si="38"/>
        <v>3025.8599999999997</v>
      </c>
    </row>
    <row r="1241" spans="1:10" ht="15.75">
      <c r="A1241" s="39">
        <f t="shared" si="39"/>
        <v>1237</v>
      </c>
      <c r="B1241" s="49" t="s">
        <v>205</v>
      </c>
      <c r="C1241" s="107" t="s">
        <v>12375</v>
      </c>
      <c r="D1241" s="108" t="s">
        <v>10824</v>
      </c>
      <c r="E1241" s="107" t="s">
        <v>211</v>
      </c>
      <c r="F1241" s="107"/>
      <c r="G1241" s="107" t="s">
        <v>212</v>
      </c>
      <c r="H1241" s="141" t="s">
        <v>10825</v>
      </c>
      <c r="I1241" s="35">
        <v>0.06</v>
      </c>
      <c r="J1241" s="126">
        <f t="shared" si="38"/>
        <v>3458.2599999999998</v>
      </c>
    </row>
    <row r="1242" spans="1:10" ht="15.75">
      <c r="A1242" s="39">
        <f t="shared" si="39"/>
        <v>1238</v>
      </c>
      <c r="B1242" s="49" t="s">
        <v>205</v>
      </c>
      <c r="C1242" s="107" t="s">
        <v>12376</v>
      </c>
      <c r="D1242" s="108" t="s">
        <v>10826</v>
      </c>
      <c r="E1242" s="107" t="s">
        <v>211</v>
      </c>
      <c r="F1242" s="107"/>
      <c r="G1242" s="107" t="s">
        <v>212</v>
      </c>
      <c r="H1242" s="141" t="s">
        <v>10827</v>
      </c>
      <c r="I1242" s="35">
        <v>0.06</v>
      </c>
      <c r="J1242" s="126">
        <f t="shared" si="38"/>
        <v>3787.2599999999998</v>
      </c>
    </row>
    <row r="1243" spans="1:10" ht="15.75">
      <c r="A1243" s="39">
        <f t="shared" si="39"/>
        <v>1239</v>
      </c>
      <c r="B1243" s="49" t="s">
        <v>205</v>
      </c>
      <c r="C1243" s="107" t="s">
        <v>12377</v>
      </c>
      <c r="D1243" s="108" t="s">
        <v>10828</v>
      </c>
      <c r="E1243" s="107" t="s">
        <v>211</v>
      </c>
      <c r="F1243" s="107"/>
      <c r="G1243" s="107" t="s">
        <v>212</v>
      </c>
      <c r="H1243" s="141" t="s">
        <v>10829</v>
      </c>
      <c r="I1243" s="35">
        <v>0.06</v>
      </c>
      <c r="J1243" s="126">
        <f t="shared" si="38"/>
        <v>4219.66</v>
      </c>
    </row>
    <row r="1244" spans="1:10" ht="15.75">
      <c r="A1244" s="39">
        <f t="shared" si="39"/>
        <v>1240</v>
      </c>
      <c r="B1244" s="49" t="s">
        <v>205</v>
      </c>
      <c r="C1244" s="107" t="s">
        <v>12378</v>
      </c>
      <c r="D1244" s="108" t="s">
        <v>10830</v>
      </c>
      <c r="E1244" s="107" t="s">
        <v>211</v>
      </c>
      <c r="F1244" s="107"/>
      <c r="G1244" s="107" t="s">
        <v>212</v>
      </c>
      <c r="H1244" s="141" t="s">
        <v>10831</v>
      </c>
      <c r="I1244" s="35">
        <v>0.06</v>
      </c>
      <c r="J1244" s="126">
        <f t="shared" si="38"/>
        <v>5404.0599999999995</v>
      </c>
    </row>
    <row r="1245" spans="1:10" ht="15.75">
      <c r="A1245" s="39">
        <f t="shared" si="39"/>
        <v>1241</v>
      </c>
      <c r="B1245" s="49" t="s">
        <v>205</v>
      </c>
      <c r="C1245" s="107" t="s">
        <v>12379</v>
      </c>
      <c r="D1245" s="108" t="s">
        <v>10832</v>
      </c>
      <c r="E1245" s="107" t="s">
        <v>211</v>
      </c>
      <c r="F1245" s="107"/>
      <c r="G1245" s="107" t="s">
        <v>212</v>
      </c>
      <c r="H1245" s="141" t="s">
        <v>10833</v>
      </c>
      <c r="I1245" s="35">
        <v>0.06</v>
      </c>
      <c r="J1245" s="126">
        <f t="shared" si="38"/>
        <v>6381.66</v>
      </c>
    </row>
    <row r="1246" spans="1:10" ht="15.75">
      <c r="A1246" s="39">
        <f t="shared" si="39"/>
        <v>1242</v>
      </c>
      <c r="B1246" s="49" t="s">
        <v>205</v>
      </c>
      <c r="C1246" s="107" t="s">
        <v>12380</v>
      </c>
      <c r="D1246" s="108" t="s">
        <v>10834</v>
      </c>
      <c r="E1246" s="107" t="s">
        <v>211</v>
      </c>
      <c r="F1246" s="107"/>
      <c r="G1246" s="107" t="s">
        <v>212</v>
      </c>
      <c r="H1246" s="141" t="s">
        <v>10835</v>
      </c>
      <c r="I1246" s="35">
        <v>0.06</v>
      </c>
      <c r="J1246" s="126">
        <f t="shared" si="38"/>
        <v>8214.66</v>
      </c>
    </row>
    <row r="1247" spans="1:10" ht="15.75">
      <c r="A1247" s="39">
        <f t="shared" si="39"/>
        <v>1243</v>
      </c>
      <c r="B1247" s="49" t="s">
        <v>205</v>
      </c>
      <c r="C1247" s="107" t="s">
        <v>12381</v>
      </c>
      <c r="D1247" s="108" t="s">
        <v>10836</v>
      </c>
      <c r="E1247" s="107" t="s">
        <v>211</v>
      </c>
      <c r="F1247" s="107"/>
      <c r="G1247" s="107" t="s">
        <v>212</v>
      </c>
      <c r="H1247" s="141" t="s">
        <v>10837</v>
      </c>
      <c r="I1247" s="35">
        <v>0.06</v>
      </c>
      <c r="J1247" s="126">
        <f t="shared" si="38"/>
        <v>7566.0599999999995</v>
      </c>
    </row>
    <row r="1248" spans="1:10" ht="15.75">
      <c r="A1248" s="39">
        <f t="shared" si="39"/>
        <v>1244</v>
      </c>
      <c r="B1248" s="49" t="s">
        <v>205</v>
      </c>
      <c r="C1248" s="107" t="s">
        <v>12382</v>
      </c>
      <c r="D1248" s="108" t="s">
        <v>10838</v>
      </c>
      <c r="E1248" s="107" t="s">
        <v>211</v>
      </c>
      <c r="F1248" s="107"/>
      <c r="G1248" s="107" t="s">
        <v>212</v>
      </c>
      <c r="H1248" s="141" t="s">
        <v>10839</v>
      </c>
      <c r="I1248" s="35">
        <v>0.06</v>
      </c>
      <c r="J1248" s="126">
        <f t="shared" si="38"/>
        <v>8430.8599999999988</v>
      </c>
    </row>
    <row r="1249" spans="1:10" ht="15.75">
      <c r="A1249" s="39">
        <f t="shared" si="39"/>
        <v>1245</v>
      </c>
      <c r="B1249" s="49" t="s">
        <v>205</v>
      </c>
      <c r="C1249" s="107" t="s">
        <v>12383</v>
      </c>
      <c r="D1249" s="108" t="s">
        <v>10840</v>
      </c>
      <c r="E1249" s="107" t="s">
        <v>211</v>
      </c>
      <c r="F1249" s="107"/>
      <c r="G1249" s="107" t="s">
        <v>212</v>
      </c>
      <c r="H1249" s="141" t="s">
        <v>10841</v>
      </c>
      <c r="I1249" s="35">
        <v>0.06</v>
      </c>
      <c r="J1249" s="126">
        <f t="shared" si="38"/>
        <v>10376.66</v>
      </c>
    </row>
    <row r="1250" spans="1:10" ht="30">
      <c r="A1250" s="39">
        <f t="shared" si="39"/>
        <v>1246</v>
      </c>
      <c r="B1250" s="49" t="s">
        <v>205</v>
      </c>
      <c r="C1250" s="107" t="s">
        <v>12384</v>
      </c>
      <c r="D1250" s="108" t="s">
        <v>10842</v>
      </c>
      <c r="E1250" s="107" t="s">
        <v>211</v>
      </c>
      <c r="F1250" s="107"/>
      <c r="G1250" s="107" t="s">
        <v>212</v>
      </c>
      <c r="H1250" s="141" t="s">
        <v>10664</v>
      </c>
      <c r="I1250" s="35">
        <v>0.06</v>
      </c>
      <c r="J1250" s="126">
        <f t="shared" si="38"/>
        <v>10810</v>
      </c>
    </row>
    <row r="1251" spans="1:10" ht="30">
      <c r="A1251" s="39">
        <f t="shared" si="39"/>
        <v>1247</v>
      </c>
      <c r="B1251" s="49" t="s">
        <v>205</v>
      </c>
      <c r="C1251" s="107" t="s">
        <v>12385</v>
      </c>
      <c r="D1251" s="108" t="s">
        <v>10843</v>
      </c>
      <c r="E1251" s="107" t="s">
        <v>211</v>
      </c>
      <c r="F1251" s="107"/>
      <c r="G1251" s="107" t="s">
        <v>212</v>
      </c>
      <c r="H1251" s="141" t="s">
        <v>10151</v>
      </c>
      <c r="I1251" s="35">
        <v>0.06</v>
      </c>
      <c r="J1251" s="126">
        <f t="shared" si="38"/>
        <v>11.28</v>
      </c>
    </row>
    <row r="1252" spans="1:10" ht="15.75">
      <c r="A1252" s="39">
        <f t="shared" si="39"/>
        <v>1248</v>
      </c>
      <c r="B1252" s="49" t="s">
        <v>205</v>
      </c>
      <c r="C1252" s="107" t="s">
        <v>12386</v>
      </c>
      <c r="D1252" s="108" t="s">
        <v>10844</v>
      </c>
      <c r="E1252" s="107" t="s">
        <v>211</v>
      </c>
      <c r="F1252" s="107"/>
      <c r="G1252" s="107" t="s">
        <v>212</v>
      </c>
      <c r="H1252" s="141" t="s">
        <v>10151</v>
      </c>
      <c r="I1252" s="35">
        <v>0.06</v>
      </c>
      <c r="J1252" s="126">
        <f t="shared" si="38"/>
        <v>11.28</v>
      </c>
    </row>
    <row r="1253" spans="1:10" ht="15.75">
      <c r="A1253" s="39">
        <f t="shared" si="39"/>
        <v>1249</v>
      </c>
      <c r="B1253" s="49" t="s">
        <v>205</v>
      </c>
      <c r="C1253" s="107" t="s">
        <v>12387</v>
      </c>
      <c r="D1253" s="108" t="s">
        <v>10845</v>
      </c>
      <c r="E1253" s="107" t="s">
        <v>211</v>
      </c>
      <c r="F1253" s="107"/>
      <c r="G1253" s="107" t="s">
        <v>212</v>
      </c>
      <c r="H1253" s="141" t="s">
        <v>10846</v>
      </c>
      <c r="I1253" s="35">
        <v>0.06</v>
      </c>
      <c r="J1253" s="126">
        <f t="shared" si="38"/>
        <v>18.799999999999997</v>
      </c>
    </row>
    <row r="1254" spans="1:10" ht="15.75">
      <c r="A1254" s="39">
        <f t="shared" si="39"/>
        <v>1250</v>
      </c>
      <c r="B1254" s="49" t="s">
        <v>205</v>
      </c>
      <c r="C1254" s="107" t="s">
        <v>12388</v>
      </c>
      <c r="D1254" s="108" t="s">
        <v>10847</v>
      </c>
      <c r="E1254" s="107" t="s">
        <v>211</v>
      </c>
      <c r="F1254" s="107"/>
      <c r="G1254" s="107" t="s">
        <v>212</v>
      </c>
      <c r="H1254" s="141" t="s">
        <v>10848</v>
      </c>
      <c r="I1254" s="35">
        <v>0.06</v>
      </c>
      <c r="J1254" s="126">
        <f t="shared" si="38"/>
        <v>19.739999999999998</v>
      </c>
    </row>
    <row r="1255" spans="1:10" ht="15.75">
      <c r="A1255" s="39">
        <f t="shared" si="39"/>
        <v>1251</v>
      </c>
      <c r="B1255" s="49" t="s">
        <v>205</v>
      </c>
      <c r="C1255" s="107" t="s">
        <v>12389</v>
      </c>
      <c r="D1255" s="108" t="s">
        <v>10849</v>
      </c>
      <c r="E1255" s="107" t="s">
        <v>211</v>
      </c>
      <c r="F1255" s="107"/>
      <c r="G1255" s="107" t="s">
        <v>212</v>
      </c>
      <c r="H1255" s="141" t="s">
        <v>10850</v>
      </c>
      <c r="I1255" s="35">
        <v>0.06</v>
      </c>
      <c r="J1255" s="126">
        <f t="shared" si="38"/>
        <v>24.674999999999997</v>
      </c>
    </row>
    <row r="1256" spans="1:10" ht="15.75">
      <c r="A1256" s="39">
        <f t="shared" si="39"/>
        <v>1252</v>
      </c>
      <c r="B1256" s="49" t="s">
        <v>205</v>
      </c>
      <c r="C1256" s="107" t="s">
        <v>12390</v>
      </c>
      <c r="D1256" s="108" t="s">
        <v>10851</v>
      </c>
      <c r="E1256" s="107" t="s">
        <v>211</v>
      </c>
      <c r="F1256" s="107"/>
      <c r="G1256" s="107" t="s">
        <v>212</v>
      </c>
      <c r="H1256" s="141" t="s">
        <v>10852</v>
      </c>
      <c r="I1256" s="35">
        <v>0.06</v>
      </c>
      <c r="J1256" s="126">
        <f t="shared" si="38"/>
        <v>24.6844</v>
      </c>
    </row>
    <row r="1257" spans="1:10" ht="15.75">
      <c r="A1257" s="39">
        <f t="shared" si="39"/>
        <v>1253</v>
      </c>
      <c r="B1257" s="49" t="s">
        <v>205</v>
      </c>
      <c r="C1257" s="107" t="s">
        <v>12391</v>
      </c>
      <c r="D1257" s="108" t="s">
        <v>10853</v>
      </c>
      <c r="E1257" s="107" t="s">
        <v>211</v>
      </c>
      <c r="F1257" s="107"/>
      <c r="G1257" s="107" t="s">
        <v>212</v>
      </c>
      <c r="H1257" s="141" t="s">
        <v>10854</v>
      </c>
      <c r="I1257" s="35">
        <v>0.06</v>
      </c>
      <c r="J1257" s="126">
        <f t="shared" si="38"/>
        <v>34.544999999999995</v>
      </c>
    </row>
    <row r="1258" spans="1:10" ht="15.75">
      <c r="A1258" s="39">
        <f t="shared" si="39"/>
        <v>1254</v>
      </c>
      <c r="B1258" s="49" t="s">
        <v>205</v>
      </c>
      <c r="C1258" s="107" t="s">
        <v>12392</v>
      </c>
      <c r="D1258" s="108" t="s">
        <v>10855</v>
      </c>
      <c r="E1258" s="107" t="s">
        <v>211</v>
      </c>
      <c r="F1258" s="107"/>
      <c r="G1258" s="107" t="s">
        <v>212</v>
      </c>
      <c r="H1258" s="141" t="s">
        <v>10854</v>
      </c>
      <c r="I1258" s="35">
        <v>0.06</v>
      </c>
      <c r="J1258" s="126">
        <f t="shared" si="38"/>
        <v>34.544999999999995</v>
      </c>
    </row>
    <row r="1259" spans="1:10" ht="15.75">
      <c r="A1259" s="39">
        <f t="shared" si="39"/>
        <v>1255</v>
      </c>
      <c r="B1259" s="49" t="s">
        <v>205</v>
      </c>
      <c r="C1259" s="107" t="s">
        <v>12393</v>
      </c>
      <c r="D1259" s="108" t="s">
        <v>10856</v>
      </c>
      <c r="E1259" s="107" t="s">
        <v>211</v>
      </c>
      <c r="F1259" s="107"/>
      <c r="G1259" s="107" t="s">
        <v>212</v>
      </c>
      <c r="H1259" s="141" t="s">
        <v>10857</v>
      </c>
      <c r="I1259" s="35">
        <v>0.06</v>
      </c>
      <c r="J1259" s="126">
        <f t="shared" si="38"/>
        <v>35.531999999999996</v>
      </c>
    </row>
    <row r="1260" spans="1:10" ht="30">
      <c r="A1260" s="39">
        <f t="shared" si="39"/>
        <v>1256</v>
      </c>
      <c r="B1260" s="49" t="s">
        <v>205</v>
      </c>
      <c r="C1260" s="107" t="s">
        <v>12394</v>
      </c>
      <c r="D1260" s="108" t="s">
        <v>10858</v>
      </c>
      <c r="E1260" s="107" t="s">
        <v>211</v>
      </c>
      <c r="F1260" s="107"/>
      <c r="G1260" s="107" t="s">
        <v>212</v>
      </c>
      <c r="H1260" s="141" t="s">
        <v>10761</v>
      </c>
      <c r="I1260" s="35">
        <v>0.06</v>
      </c>
      <c r="J1260" s="126">
        <f t="shared" si="38"/>
        <v>56.4</v>
      </c>
    </row>
    <row r="1261" spans="1:10" ht="15.75">
      <c r="A1261" s="39">
        <f t="shared" si="39"/>
        <v>1257</v>
      </c>
      <c r="B1261" s="49" t="s">
        <v>205</v>
      </c>
      <c r="C1261" s="107" t="s">
        <v>12395</v>
      </c>
      <c r="D1261" s="108" t="s">
        <v>10859</v>
      </c>
      <c r="E1261" s="107" t="s">
        <v>211</v>
      </c>
      <c r="F1261" s="107"/>
      <c r="G1261" s="107" t="s">
        <v>212</v>
      </c>
      <c r="H1261" s="141" t="s">
        <v>10761</v>
      </c>
      <c r="I1261" s="35">
        <v>0.06</v>
      </c>
      <c r="J1261" s="126">
        <f t="shared" si="38"/>
        <v>56.4</v>
      </c>
    </row>
    <row r="1262" spans="1:10" ht="15.75">
      <c r="A1262" s="39">
        <f t="shared" si="39"/>
        <v>1258</v>
      </c>
      <c r="B1262" s="49" t="s">
        <v>205</v>
      </c>
      <c r="C1262" s="107" t="s">
        <v>12396</v>
      </c>
      <c r="D1262" s="108" t="s">
        <v>10860</v>
      </c>
      <c r="E1262" s="107" t="s">
        <v>211</v>
      </c>
      <c r="F1262" s="107"/>
      <c r="G1262" s="107" t="s">
        <v>212</v>
      </c>
      <c r="H1262" s="141" t="s">
        <v>10761</v>
      </c>
      <c r="I1262" s="35">
        <v>0.06</v>
      </c>
      <c r="J1262" s="126">
        <f t="shared" si="38"/>
        <v>56.4</v>
      </c>
    </row>
    <row r="1263" spans="1:10" ht="15.75">
      <c r="A1263" s="39">
        <f t="shared" si="39"/>
        <v>1259</v>
      </c>
      <c r="B1263" s="49" t="s">
        <v>205</v>
      </c>
      <c r="C1263" s="107" t="s">
        <v>12397</v>
      </c>
      <c r="D1263" s="108" t="s">
        <v>10861</v>
      </c>
      <c r="E1263" s="107" t="s">
        <v>211</v>
      </c>
      <c r="F1263" s="107"/>
      <c r="G1263" s="107" t="s">
        <v>212</v>
      </c>
      <c r="H1263" s="141" t="s">
        <v>10862</v>
      </c>
      <c r="I1263" s="35">
        <v>0.06</v>
      </c>
      <c r="J1263" s="126">
        <f t="shared" si="38"/>
        <v>61.099999999999994</v>
      </c>
    </row>
    <row r="1264" spans="1:10" ht="15.75">
      <c r="A1264" s="39">
        <f t="shared" si="39"/>
        <v>1260</v>
      </c>
      <c r="B1264" s="49" t="s">
        <v>205</v>
      </c>
      <c r="C1264" s="107" t="s">
        <v>12398</v>
      </c>
      <c r="D1264" s="108" t="s">
        <v>10863</v>
      </c>
      <c r="E1264" s="107" t="s">
        <v>211</v>
      </c>
      <c r="F1264" s="107"/>
      <c r="G1264" s="107" t="s">
        <v>212</v>
      </c>
      <c r="H1264" s="141" t="s">
        <v>10864</v>
      </c>
      <c r="I1264" s="35">
        <v>0.06</v>
      </c>
      <c r="J1264" s="126">
        <f t="shared" si="38"/>
        <v>65.8</v>
      </c>
    </row>
    <row r="1265" spans="1:10" ht="15.75">
      <c r="A1265" s="39">
        <f t="shared" si="39"/>
        <v>1261</v>
      </c>
      <c r="B1265" s="49" t="s">
        <v>205</v>
      </c>
      <c r="C1265" s="107" t="s">
        <v>12399</v>
      </c>
      <c r="D1265" s="108" t="s">
        <v>10865</v>
      </c>
      <c r="E1265" s="107" t="s">
        <v>211</v>
      </c>
      <c r="F1265" s="107"/>
      <c r="G1265" s="107" t="s">
        <v>212</v>
      </c>
      <c r="H1265" s="141" t="s">
        <v>10864</v>
      </c>
      <c r="I1265" s="35">
        <v>0.06</v>
      </c>
      <c r="J1265" s="126">
        <f t="shared" si="38"/>
        <v>65.8</v>
      </c>
    </row>
    <row r="1266" spans="1:10" ht="15.75">
      <c r="A1266" s="39">
        <f t="shared" si="39"/>
        <v>1262</v>
      </c>
      <c r="B1266" s="49" t="s">
        <v>205</v>
      </c>
      <c r="C1266" s="107" t="s">
        <v>12400</v>
      </c>
      <c r="D1266" s="108" t="s">
        <v>10866</v>
      </c>
      <c r="E1266" s="107" t="s">
        <v>211</v>
      </c>
      <c r="F1266" s="107"/>
      <c r="G1266" s="107" t="s">
        <v>212</v>
      </c>
      <c r="H1266" s="141" t="s">
        <v>10864</v>
      </c>
      <c r="I1266" s="35">
        <v>0.06</v>
      </c>
      <c r="J1266" s="126">
        <f t="shared" si="38"/>
        <v>65.8</v>
      </c>
    </row>
    <row r="1267" spans="1:10" ht="15.75">
      <c r="A1267" s="39">
        <f t="shared" si="39"/>
        <v>1263</v>
      </c>
      <c r="B1267" s="49" t="s">
        <v>205</v>
      </c>
      <c r="C1267" s="107" t="s">
        <v>12401</v>
      </c>
      <c r="D1267" s="108" t="s">
        <v>10867</v>
      </c>
      <c r="E1267" s="107" t="s">
        <v>211</v>
      </c>
      <c r="F1267" s="107"/>
      <c r="G1267" s="107" t="s">
        <v>212</v>
      </c>
      <c r="H1267" s="141" t="s">
        <v>10864</v>
      </c>
      <c r="I1267" s="35">
        <v>0.06</v>
      </c>
      <c r="J1267" s="126">
        <f t="shared" si="38"/>
        <v>65.8</v>
      </c>
    </row>
    <row r="1268" spans="1:10" ht="15.75">
      <c r="A1268" s="39">
        <f t="shared" si="39"/>
        <v>1264</v>
      </c>
      <c r="B1268" s="49" t="s">
        <v>205</v>
      </c>
      <c r="C1268" s="107" t="s">
        <v>12402</v>
      </c>
      <c r="D1268" s="108" t="s">
        <v>10868</v>
      </c>
      <c r="E1268" s="107" t="s">
        <v>211</v>
      </c>
      <c r="F1268" s="107"/>
      <c r="G1268" s="107" t="s">
        <v>212</v>
      </c>
      <c r="H1268" s="141" t="s">
        <v>10864</v>
      </c>
      <c r="I1268" s="35">
        <v>0.06</v>
      </c>
      <c r="J1268" s="126">
        <f t="shared" si="38"/>
        <v>65.8</v>
      </c>
    </row>
    <row r="1269" spans="1:10" ht="15.75">
      <c r="A1269" s="39">
        <f t="shared" si="39"/>
        <v>1265</v>
      </c>
      <c r="B1269" s="49" t="s">
        <v>205</v>
      </c>
      <c r="C1269" s="107" t="s">
        <v>12403</v>
      </c>
      <c r="D1269" s="108" t="s">
        <v>10869</v>
      </c>
      <c r="E1269" s="107" t="s">
        <v>211</v>
      </c>
      <c r="F1269" s="107"/>
      <c r="G1269" s="107" t="s">
        <v>212</v>
      </c>
      <c r="H1269" s="141" t="s">
        <v>10864</v>
      </c>
      <c r="I1269" s="35">
        <v>0.06</v>
      </c>
      <c r="J1269" s="126">
        <f t="shared" si="38"/>
        <v>65.8</v>
      </c>
    </row>
    <row r="1270" spans="1:10" ht="15.75">
      <c r="A1270" s="39">
        <f t="shared" si="39"/>
        <v>1266</v>
      </c>
      <c r="B1270" s="49" t="s">
        <v>205</v>
      </c>
      <c r="C1270" s="107" t="s">
        <v>12404</v>
      </c>
      <c r="D1270" s="108" t="s">
        <v>10870</v>
      </c>
      <c r="E1270" s="107" t="s">
        <v>211</v>
      </c>
      <c r="F1270" s="107"/>
      <c r="G1270" s="107" t="s">
        <v>212</v>
      </c>
      <c r="H1270" s="141" t="s">
        <v>10871</v>
      </c>
      <c r="I1270" s="35">
        <v>0.06</v>
      </c>
      <c r="J1270" s="126">
        <f t="shared" si="38"/>
        <v>79.899999999999991</v>
      </c>
    </row>
    <row r="1271" spans="1:10" ht="15.75">
      <c r="A1271" s="39">
        <f t="shared" si="39"/>
        <v>1267</v>
      </c>
      <c r="B1271" s="49" t="s">
        <v>205</v>
      </c>
      <c r="C1271" s="107" t="s">
        <v>12405</v>
      </c>
      <c r="D1271" s="108" t="s">
        <v>10872</v>
      </c>
      <c r="E1271" s="107" t="s">
        <v>211</v>
      </c>
      <c r="F1271" s="107"/>
      <c r="G1271" s="107" t="s">
        <v>212</v>
      </c>
      <c r="H1271" s="141" t="s">
        <v>10873</v>
      </c>
      <c r="I1271" s="35">
        <v>0.06</v>
      </c>
      <c r="J1271" s="126">
        <f t="shared" si="38"/>
        <v>89.3</v>
      </c>
    </row>
    <row r="1272" spans="1:10" ht="15.75">
      <c r="A1272" s="39">
        <f t="shared" si="39"/>
        <v>1268</v>
      </c>
      <c r="B1272" s="49" t="s">
        <v>205</v>
      </c>
      <c r="C1272" s="107" t="s">
        <v>12406</v>
      </c>
      <c r="D1272" s="108" t="s">
        <v>10874</v>
      </c>
      <c r="E1272" s="107" t="s">
        <v>211</v>
      </c>
      <c r="F1272" s="107"/>
      <c r="G1272" s="107" t="s">
        <v>212</v>
      </c>
      <c r="H1272" s="141" t="s">
        <v>10161</v>
      </c>
      <c r="I1272" s="35">
        <v>0.06</v>
      </c>
      <c r="J1272" s="126">
        <f t="shared" si="38"/>
        <v>94</v>
      </c>
    </row>
    <row r="1273" spans="1:10" ht="15.75">
      <c r="A1273" s="39">
        <f t="shared" si="39"/>
        <v>1269</v>
      </c>
      <c r="B1273" s="49" t="s">
        <v>205</v>
      </c>
      <c r="C1273" s="107" t="s">
        <v>12407</v>
      </c>
      <c r="D1273" s="108" t="s">
        <v>10875</v>
      </c>
      <c r="E1273" s="107" t="s">
        <v>211</v>
      </c>
      <c r="F1273" s="107"/>
      <c r="G1273" s="107" t="s">
        <v>212</v>
      </c>
      <c r="H1273" s="141" t="s">
        <v>10759</v>
      </c>
      <c r="I1273" s="35">
        <v>0.06</v>
      </c>
      <c r="J1273" s="126">
        <f t="shared" ref="J1273:J1336" si="40">H1273*(1-I1273)</f>
        <v>112.8</v>
      </c>
    </row>
    <row r="1274" spans="1:10" ht="15.75">
      <c r="A1274" s="39">
        <f t="shared" si="39"/>
        <v>1270</v>
      </c>
      <c r="B1274" s="49" t="s">
        <v>205</v>
      </c>
      <c r="C1274" s="107" t="s">
        <v>12408</v>
      </c>
      <c r="D1274" s="108" t="s">
        <v>10876</v>
      </c>
      <c r="E1274" s="107" t="s">
        <v>211</v>
      </c>
      <c r="F1274" s="107"/>
      <c r="G1274" s="107" t="s">
        <v>212</v>
      </c>
      <c r="H1274" s="141" t="s">
        <v>10759</v>
      </c>
      <c r="I1274" s="35">
        <v>0.06</v>
      </c>
      <c r="J1274" s="126">
        <f t="shared" si="40"/>
        <v>112.8</v>
      </c>
    </row>
    <row r="1275" spans="1:10" ht="15.75">
      <c r="A1275" s="39">
        <f t="shared" si="39"/>
        <v>1271</v>
      </c>
      <c r="B1275" s="49" t="s">
        <v>205</v>
      </c>
      <c r="C1275" s="107" t="s">
        <v>12409</v>
      </c>
      <c r="D1275" s="108" t="s">
        <v>10877</v>
      </c>
      <c r="E1275" s="107" t="s">
        <v>211</v>
      </c>
      <c r="F1275" s="107"/>
      <c r="G1275" s="107" t="s">
        <v>212</v>
      </c>
      <c r="H1275" s="141" t="s">
        <v>10878</v>
      </c>
      <c r="I1275" s="35">
        <v>0.06</v>
      </c>
      <c r="J1275" s="126">
        <f t="shared" si="40"/>
        <v>141</v>
      </c>
    </row>
    <row r="1276" spans="1:10" ht="15.75">
      <c r="A1276" s="39">
        <f t="shared" si="39"/>
        <v>1272</v>
      </c>
      <c r="B1276" s="49" t="s">
        <v>205</v>
      </c>
      <c r="C1276" s="107" t="s">
        <v>12410</v>
      </c>
      <c r="D1276" s="108" t="s">
        <v>10879</v>
      </c>
      <c r="E1276" s="107" t="s">
        <v>211</v>
      </c>
      <c r="F1276" s="107"/>
      <c r="G1276" s="107" t="s">
        <v>212</v>
      </c>
      <c r="H1276" s="141" t="s">
        <v>10880</v>
      </c>
      <c r="I1276" s="35">
        <v>0.06</v>
      </c>
      <c r="J1276" s="126">
        <f t="shared" si="40"/>
        <v>564</v>
      </c>
    </row>
    <row r="1277" spans="1:10" ht="15.75">
      <c r="A1277" s="39">
        <f t="shared" si="39"/>
        <v>1273</v>
      </c>
      <c r="B1277" s="49" t="s">
        <v>205</v>
      </c>
      <c r="C1277" s="107" t="s">
        <v>12411</v>
      </c>
      <c r="D1277" s="108" t="s">
        <v>10881</v>
      </c>
      <c r="E1277" s="107" t="s">
        <v>211</v>
      </c>
      <c r="F1277" s="107"/>
      <c r="G1277" s="107" t="s">
        <v>212</v>
      </c>
      <c r="H1277" s="141" t="s">
        <v>10880</v>
      </c>
      <c r="I1277" s="35">
        <v>0.06</v>
      </c>
      <c r="J1277" s="126">
        <f t="shared" si="40"/>
        <v>564</v>
      </c>
    </row>
    <row r="1278" spans="1:10" ht="15.75">
      <c r="A1278" s="39">
        <f t="shared" si="39"/>
        <v>1274</v>
      </c>
      <c r="B1278" s="49" t="s">
        <v>205</v>
      </c>
      <c r="C1278" s="107" t="s">
        <v>12412</v>
      </c>
      <c r="D1278" s="108" t="s">
        <v>10882</v>
      </c>
      <c r="E1278" s="107" t="s">
        <v>211</v>
      </c>
      <c r="F1278" s="107"/>
      <c r="G1278" s="107" t="s">
        <v>212</v>
      </c>
      <c r="H1278" s="141" t="s">
        <v>10880</v>
      </c>
      <c r="I1278" s="35">
        <v>0.06</v>
      </c>
      <c r="J1278" s="126">
        <f t="shared" si="40"/>
        <v>564</v>
      </c>
    </row>
    <row r="1279" spans="1:10" ht="15.75">
      <c r="A1279" s="39">
        <f t="shared" si="39"/>
        <v>1275</v>
      </c>
      <c r="B1279" s="49" t="s">
        <v>205</v>
      </c>
      <c r="C1279" s="107" t="s">
        <v>12413</v>
      </c>
      <c r="D1279" s="108" t="s">
        <v>10883</v>
      </c>
      <c r="E1279" s="107" t="s">
        <v>211</v>
      </c>
      <c r="F1279" s="107"/>
      <c r="G1279" s="107" t="s">
        <v>212</v>
      </c>
      <c r="H1279" s="141" t="s">
        <v>10880</v>
      </c>
      <c r="I1279" s="35">
        <v>0.06</v>
      </c>
      <c r="J1279" s="126">
        <f t="shared" si="40"/>
        <v>564</v>
      </c>
    </row>
    <row r="1280" spans="1:10" ht="15.75">
      <c r="A1280" s="39">
        <f t="shared" si="39"/>
        <v>1276</v>
      </c>
      <c r="B1280" s="49" t="s">
        <v>205</v>
      </c>
      <c r="C1280" s="107" t="s">
        <v>12414</v>
      </c>
      <c r="D1280" s="108" t="s">
        <v>10884</v>
      </c>
      <c r="E1280" s="107" t="s">
        <v>211</v>
      </c>
      <c r="F1280" s="107"/>
      <c r="G1280" s="107" t="s">
        <v>212</v>
      </c>
      <c r="H1280" s="141" t="s">
        <v>10781</v>
      </c>
      <c r="I1280" s="35">
        <v>0.06</v>
      </c>
      <c r="J1280" s="126">
        <f t="shared" si="40"/>
        <v>23.5</v>
      </c>
    </row>
    <row r="1281" spans="1:10" ht="15.75">
      <c r="A1281" s="39">
        <f t="shared" si="39"/>
        <v>1277</v>
      </c>
      <c r="B1281" s="49" t="s">
        <v>205</v>
      </c>
      <c r="C1281" s="107" t="s">
        <v>12415</v>
      </c>
      <c r="D1281" s="108" t="s">
        <v>10885</v>
      </c>
      <c r="E1281" s="107" t="s">
        <v>211</v>
      </c>
      <c r="F1281" s="107"/>
      <c r="G1281" s="107" t="s">
        <v>212</v>
      </c>
      <c r="H1281" s="141" t="s">
        <v>10781</v>
      </c>
      <c r="I1281" s="35">
        <v>0.06</v>
      </c>
      <c r="J1281" s="126">
        <f t="shared" si="40"/>
        <v>23.5</v>
      </c>
    </row>
    <row r="1282" spans="1:10" ht="15.75">
      <c r="A1282" s="39">
        <f t="shared" si="39"/>
        <v>1278</v>
      </c>
      <c r="B1282" s="49" t="s">
        <v>205</v>
      </c>
      <c r="C1282" s="107" t="s">
        <v>12416</v>
      </c>
      <c r="D1282" s="108" t="s">
        <v>10886</v>
      </c>
      <c r="E1282" s="107" t="s">
        <v>211</v>
      </c>
      <c r="F1282" s="107"/>
      <c r="G1282" s="107" t="s">
        <v>212</v>
      </c>
      <c r="H1282" s="141" t="s">
        <v>10753</v>
      </c>
      <c r="I1282" s="35">
        <v>0.06</v>
      </c>
      <c r="J1282" s="126">
        <f t="shared" si="40"/>
        <v>42.3</v>
      </c>
    </row>
    <row r="1283" spans="1:10" ht="15.75">
      <c r="A1283" s="39">
        <f t="shared" si="39"/>
        <v>1279</v>
      </c>
      <c r="B1283" s="49" t="s">
        <v>205</v>
      </c>
      <c r="C1283" s="107" t="s">
        <v>12417</v>
      </c>
      <c r="D1283" s="108" t="s">
        <v>10887</v>
      </c>
      <c r="E1283" s="107" t="s">
        <v>211</v>
      </c>
      <c r="F1283" s="107"/>
      <c r="G1283" s="107" t="s">
        <v>212</v>
      </c>
      <c r="H1283" s="141" t="s">
        <v>10753</v>
      </c>
      <c r="I1283" s="35">
        <v>0.06</v>
      </c>
      <c r="J1283" s="126">
        <f t="shared" si="40"/>
        <v>42.3</v>
      </c>
    </row>
    <row r="1284" spans="1:10" ht="15.75">
      <c r="A1284" s="39">
        <f t="shared" si="39"/>
        <v>1280</v>
      </c>
      <c r="B1284" s="49" t="s">
        <v>205</v>
      </c>
      <c r="C1284" s="107" t="s">
        <v>12418</v>
      </c>
      <c r="D1284" s="108" t="s">
        <v>10888</v>
      </c>
      <c r="E1284" s="107" t="s">
        <v>211</v>
      </c>
      <c r="F1284" s="107"/>
      <c r="G1284" s="107" t="s">
        <v>212</v>
      </c>
      <c r="H1284" s="141" t="s">
        <v>10753</v>
      </c>
      <c r="I1284" s="35">
        <v>0.06</v>
      </c>
      <c r="J1284" s="126">
        <f t="shared" si="40"/>
        <v>42.3</v>
      </c>
    </row>
    <row r="1285" spans="1:10" ht="15.75">
      <c r="A1285" s="39">
        <f t="shared" si="39"/>
        <v>1281</v>
      </c>
      <c r="B1285" s="49" t="s">
        <v>205</v>
      </c>
      <c r="C1285" s="107" t="s">
        <v>12419</v>
      </c>
      <c r="D1285" s="108" t="s">
        <v>10889</v>
      </c>
      <c r="E1285" s="107" t="s">
        <v>211</v>
      </c>
      <c r="F1285" s="107"/>
      <c r="G1285" s="107" t="s">
        <v>212</v>
      </c>
      <c r="H1285" s="141" t="s">
        <v>10753</v>
      </c>
      <c r="I1285" s="35">
        <v>0.06</v>
      </c>
      <c r="J1285" s="126">
        <f t="shared" si="40"/>
        <v>42.3</v>
      </c>
    </row>
    <row r="1286" spans="1:10" ht="15.75">
      <c r="A1286" s="39">
        <f t="shared" si="39"/>
        <v>1282</v>
      </c>
      <c r="B1286" s="49" t="s">
        <v>205</v>
      </c>
      <c r="C1286" s="107" t="s">
        <v>12420</v>
      </c>
      <c r="D1286" s="108" t="s">
        <v>10890</v>
      </c>
      <c r="E1286" s="107" t="s">
        <v>211</v>
      </c>
      <c r="F1286" s="107"/>
      <c r="G1286" s="107" t="s">
        <v>212</v>
      </c>
      <c r="H1286" s="141" t="s">
        <v>10891</v>
      </c>
      <c r="I1286" s="35">
        <v>0.06</v>
      </c>
      <c r="J1286" s="126">
        <f t="shared" si="40"/>
        <v>51.699999999999996</v>
      </c>
    </row>
    <row r="1287" spans="1:10" ht="15.75">
      <c r="A1287" s="39">
        <f t="shared" ref="A1287:A1350" si="41">A1286+1</f>
        <v>1283</v>
      </c>
      <c r="B1287" s="49" t="s">
        <v>205</v>
      </c>
      <c r="C1287" s="107" t="s">
        <v>12421</v>
      </c>
      <c r="D1287" s="108" t="s">
        <v>10892</v>
      </c>
      <c r="E1287" s="107" t="s">
        <v>211</v>
      </c>
      <c r="F1287" s="107"/>
      <c r="G1287" s="107" t="s">
        <v>212</v>
      </c>
      <c r="H1287" s="141" t="s">
        <v>10755</v>
      </c>
      <c r="I1287" s="35">
        <v>0.06</v>
      </c>
      <c r="J1287" s="126">
        <f t="shared" si="40"/>
        <v>70.5</v>
      </c>
    </row>
    <row r="1288" spans="1:10" ht="15.75">
      <c r="A1288" s="39">
        <f t="shared" si="41"/>
        <v>1284</v>
      </c>
      <c r="B1288" s="49" t="s">
        <v>205</v>
      </c>
      <c r="C1288" s="107" t="s">
        <v>12422</v>
      </c>
      <c r="D1288" s="108" t="s">
        <v>10893</v>
      </c>
      <c r="E1288" s="107" t="s">
        <v>211</v>
      </c>
      <c r="F1288" s="107"/>
      <c r="G1288" s="107" t="s">
        <v>212</v>
      </c>
      <c r="H1288" s="141" t="s">
        <v>10701</v>
      </c>
      <c r="I1288" s="35">
        <v>0.06</v>
      </c>
      <c r="J1288" s="126">
        <f t="shared" si="40"/>
        <v>75.199999999999989</v>
      </c>
    </row>
    <row r="1289" spans="1:10" ht="15.75">
      <c r="A1289" s="39">
        <f t="shared" si="41"/>
        <v>1285</v>
      </c>
      <c r="B1289" s="49" t="s">
        <v>205</v>
      </c>
      <c r="C1289" s="107" t="s">
        <v>12423</v>
      </c>
      <c r="D1289" s="108" t="s">
        <v>10894</v>
      </c>
      <c r="E1289" s="107" t="s">
        <v>211</v>
      </c>
      <c r="F1289" s="107"/>
      <c r="G1289" s="107" t="s">
        <v>212</v>
      </c>
      <c r="H1289" s="141" t="s">
        <v>10710</v>
      </c>
      <c r="I1289" s="35">
        <v>0.06</v>
      </c>
      <c r="J1289" s="126">
        <f t="shared" si="40"/>
        <v>188</v>
      </c>
    </row>
    <row r="1290" spans="1:10" ht="15.75">
      <c r="A1290" s="39">
        <f t="shared" si="41"/>
        <v>1286</v>
      </c>
      <c r="B1290" s="49" t="s">
        <v>205</v>
      </c>
      <c r="C1290" s="107" t="s">
        <v>12424</v>
      </c>
      <c r="D1290" s="108" t="s">
        <v>10895</v>
      </c>
      <c r="E1290" s="107" t="s">
        <v>211</v>
      </c>
      <c r="F1290" s="107"/>
      <c r="G1290" s="107" t="s">
        <v>212</v>
      </c>
      <c r="H1290" s="141" t="s">
        <v>10710</v>
      </c>
      <c r="I1290" s="35">
        <v>0.06</v>
      </c>
      <c r="J1290" s="126">
        <f t="shared" si="40"/>
        <v>188</v>
      </c>
    </row>
    <row r="1291" spans="1:10" ht="15.75">
      <c r="A1291" s="39">
        <f t="shared" si="41"/>
        <v>1287</v>
      </c>
      <c r="B1291" s="49" t="s">
        <v>205</v>
      </c>
      <c r="C1291" s="107" t="s">
        <v>12425</v>
      </c>
      <c r="D1291" s="108" t="s">
        <v>10896</v>
      </c>
      <c r="E1291" s="107" t="s">
        <v>211</v>
      </c>
      <c r="F1291" s="107"/>
      <c r="G1291" s="107" t="s">
        <v>212</v>
      </c>
      <c r="H1291" s="141" t="s">
        <v>10897</v>
      </c>
      <c r="I1291" s="35">
        <v>0.06</v>
      </c>
      <c r="J1291" s="126">
        <f t="shared" si="40"/>
        <v>216.2</v>
      </c>
    </row>
    <row r="1292" spans="1:10" ht="15.75">
      <c r="A1292" s="39">
        <f t="shared" si="41"/>
        <v>1288</v>
      </c>
      <c r="B1292" s="49" t="s">
        <v>205</v>
      </c>
      <c r="C1292" s="107" t="s">
        <v>12426</v>
      </c>
      <c r="D1292" s="108" t="s">
        <v>10898</v>
      </c>
      <c r="E1292" s="107" t="s">
        <v>211</v>
      </c>
      <c r="F1292" s="107"/>
      <c r="G1292" s="107" t="s">
        <v>212</v>
      </c>
      <c r="H1292" s="141" t="s">
        <v>10897</v>
      </c>
      <c r="I1292" s="35">
        <v>0.06</v>
      </c>
      <c r="J1292" s="126">
        <f t="shared" si="40"/>
        <v>216.2</v>
      </c>
    </row>
    <row r="1293" spans="1:10" ht="15.75">
      <c r="A1293" s="39">
        <f t="shared" si="41"/>
        <v>1289</v>
      </c>
      <c r="B1293" s="49" t="s">
        <v>205</v>
      </c>
      <c r="C1293" s="107" t="s">
        <v>12427</v>
      </c>
      <c r="D1293" s="108" t="s">
        <v>10899</v>
      </c>
      <c r="E1293" s="107" t="s">
        <v>211</v>
      </c>
      <c r="F1293" s="107"/>
      <c r="G1293" s="107" t="s">
        <v>212</v>
      </c>
      <c r="H1293" s="141" t="s">
        <v>10846</v>
      </c>
      <c r="I1293" s="35">
        <v>0.06</v>
      </c>
      <c r="J1293" s="126">
        <f t="shared" si="40"/>
        <v>18.799999999999997</v>
      </c>
    </row>
    <row r="1294" spans="1:10" ht="15.75">
      <c r="A1294" s="39">
        <f t="shared" si="41"/>
        <v>1290</v>
      </c>
      <c r="B1294" s="49" t="s">
        <v>205</v>
      </c>
      <c r="C1294" s="107" t="s">
        <v>12428</v>
      </c>
      <c r="D1294" s="108" t="s">
        <v>10900</v>
      </c>
      <c r="E1294" s="107" t="s">
        <v>211</v>
      </c>
      <c r="F1294" s="107"/>
      <c r="G1294" s="107" t="s">
        <v>212</v>
      </c>
      <c r="H1294" s="141" t="s">
        <v>10901</v>
      </c>
      <c r="I1294" s="35">
        <v>0.06</v>
      </c>
      <c r="J1294" s="126">
        <f t="shared" si="40"/>
        <v>34.78</v>
      </c>
    </row>
    <row r="1295" spans="1:10" ht="15.75">
      <c r="A1295" s="39">
        <f t="shared" si="41"/>
        <v>1291</v>
      </c>
      <c r="B1295" s="49" t="s">
        <v>205</v>
      </c>
      <c r="C1295" s="107" t="s">
        <v>12429</v>
      </c>
      <c r="D1295" s="108" t="s">
        <v>10902</v>
      </c>
      <c r="E1295" s="107" t="s">
        <v>211</v>
      </c>
      <c r="F1295" s="107"/>
      <c r="G1295" s="107" t="s">
        <v>212</v>
      </c>
      <c r="H1295" s="141" t="s">
        <v>10753</v>
      </c>
      <c r="I1295" s="35">
        <v>0.06</v>
      </c>
      <c r="J1295" s="126">
        <f t="shared" si="40"/>
        <v>42.3</v>
      </c>
    </row>
    <row r="1296" spans="1:10" ht="15.75">
      <c r="A1296" s="39">
        <f t="shared" si="41"/>
        <v>1292</v>
      </c>
      <c r="B1296" s="49" t="s">
        <v>205</v>
      </c>
      <c r="C1296" s="107" t="s">
        <v>12430</v>
      </c>
      <c r="D1296" s="108" t="s">
        <v>10903</v>
      </c>
      <c r="E1296" s="107" t="s">
        <v>211</v>
      </c>
      <c r="F1296" s="107"/>
      <c r="G1296" s="107" t="s">
        <v>212</v>
      </c>
      <c r="H1296" s="141" t="s">
        <v>10904</v>
      </c>
      <c r="I1296" s="35">
        <v>0.06</v>
      </c>
      <c r="J1296" s="126">
        <f t="shared" si="40"/>
        <v>54.519999999999996</v>
      </c>
    </row>
    <row r="1297" spans="1:10" ht="15.75">
      <c r="A1297" s="39">
        <f t="shared" si="41"/>
        <v>1293</v>
      </c>
      <c r="B1297" s="49" t="s">
        <v>205</v>
      </c>
      <c r="C1297" s="107" t="s">
        <v>12431</v>
      </c>
      <c r="D1297" s="108" t="s">
        <v>10905</v>
      </c>
      <c r="E1297" s="107" t="s">
        <v>211</v>
      </c>
      <c r="F1297" s="107"/>
      <c r="G1297" s="107" t="s">
        <v>212</v>
      </c>
      <c r="H1297" s="141" t="s">
        <v>10904</v>
      </c>
      <c r="I1297" s="35">
        <v>0.06</v>
      </c>
      <c r="J1297" s="126">
        <f t="shared" si="40"/>
        <v>54.519999999999996</v>
      </c>
    </row>
    <row r="1298" spans="1:10" ht="15.75">
      <c r="A1298" s="39">
        <f t="shared" si="41"/>
        <v>1294</v>
      </c>
      <c r="B1298" s="49" t="s">
        <v>205</v>
      </c>
      <c r="C1298" s="107" t="s">
        <v>12432</v>
      </c>
      <c r="D1298" s="108" t="s">
        <v>10906</v>
      </c>
      <c r="E1298" s="107" t="s">
        <v>211</v>
      </c>
      <c r="F1298" s="107"/>
      <c r="G1298" s="107" t="s">
        <v>212</v>
      </c>
      <c r="H1298" s="141" t="s">
        <v>10904</v>
      </c>
      <c r="I1298" s="35">
        <v>0.06</v>
      </c>
      <c r="J1298" s="126">
        <f t="shared" si="40"/>
        <v>54.519999999999996</v>
      </c>
    </row>
    <row r="1299" spans="1:10" ht="15.75">
      <c r="A1299" s="39">
        <f t="shared" si="41"/>
        <v>1295</v>
      </c>
      <c r="B1299" s="49" t="s">
        <v>205</v>
      </c>
      <c r="C1299" s="107" t="s">
        <v>12433</v>
      </c>
      <c r="D1299" s="108" t="s">
        <v>10907</v>
      </c>
      <c r="E1299" s="107" t="s">
        <v>211</v>
      </c>
      <c r="F1299" s="107"/>
      <c r="G1299" s="107" t="s">
        <v>212</v>
      </c>
      <c r="H1299" s="141" t="s">
        <v>10904</v>
      </c>
      <c r="I1299" s="35">
        <v>0.06</v>
      </c>
      <c r="J1299" s="126">
        <f t="shared" si="40"/>
        <v>54.519999999999996</v>
      </c>
    </row>
    <row r="1300" spans="1:10" ht="15.75">
      <c r="A1300" s="39">
        <f t="shared" si="41"/>
        <v>1296</v>
      </c>
      <c r="B1300" s="49" t="s">
        <v>205</v>
      </c>
      <c r="C1300" s="107" t="s">
        <v>12434</v>
      </c>
      <c r="D1300" s="108" t="s">
        <v>10908</v>
      </c>
      <c r="E1300" s="107" t="s">
        <v>211</v>
      </c>
      <c r="F1300" s="107"/>
      <c r="G1300" s="107" t="s">
        <v>212</v>
      </c>
      <c r="H1300" s="141" t="s">
        <v>10909</v>
      </c>
      <c r="I1300" s="35">
        <v>0.06</v>
      </c>
      <c r="J1300" s="126">
        <f t="shared" si="40"/>
        <v>62.98</v>
      </c>
    </row>
    <row r="1301" spans="1:10" ht="15.75">
      <c r="A1301" s="39">
        <f t="shared" si="41"/>
        <v>1297</v>
      </c>
      <c r="B1301" s="49" t="s">
        <v>205</v>
      </c>
      <c r="C1301" s="107" t="s">
        <v>12435</v>
      </c>
      <c r="D1301" s="108" t="s">
        <v>10910</v>
      </c>
      <c r="E1301" s="107" t="s">
        <v>211</v>
      </c>
      <c r="F1301" s="107"/>
      <c r="G1301" s="107" t="s">
        <v>212</v>
      </c>
      <c r="H1301" s="141" t="s">
        <v>10911</v>
      </c>
      <c r="I1301" s="35">
        <v>0.06</v>
      </c>
      <c r="J1301" s="126">
        <f t="shared" si="40"/>
        <v>4.6999999999999993</v>
      </c>
    </row>
    <row r="1302" spans="1:10" ht="15.75">
      <c r="A1302" s="39">
        <f t="shared" si="41"/>
        <v>1298</v>
      </c>
      <c r="B1302" s="49" t="s">
        <v>205</v>
      </c>
      <c r="C1302" s="107" t="s">
        <v>12436</v>
      </c>
      <c r="D1302" s="108" t="s">
        <v>10912</v>
      </c>
      <c r="E1302" s="107" t="s">
        <v>211</v>
      </c>
      <c r="F1302" s="107"/>
      <c r="G1302" s="107" t="s">
        <v>212</v>
      </c>
      <c r="H1302" s="141" t="s">
        <v>10911</v>
      </c>
      <c r="I1302" s="35">
        <v>0.06</v>
      </c>
      <c r="J1302" s="126">
        <f t="shared" si="40"/>
        <v>4.6999999999999993</v>
      </c>
    </row>
    <row r="1303" spans="1:10" ht="15.75">
      <c r="A1303" s="39">
        <f t="shared" si="41"/>
        <v>1299</v>
      </c>
      <c r="B1303" s="49" t="s">
        <v>205</v>
      </c>
      <c r="C1303" s="107" t="s">
        <v>12437</v>
      </c>
      <c r="D1303" s="108" t="s">
        <v>10913</v>
      </c>
      <c r="E1303" s="107" t="s">
        <v>211</v>
      </c>
      <c r="F1303" s="107"/>
      <c r="G1303" s="107" t="s">
        <v>212</v>
      </c>
      <c r="H1303" s="141" t="s">
        <v>10914</v>
      </c>
      <c r="I1303" s="35">
        <v>0.06</v>
      </c>
      <c r="J1303" s="126">
        <f t="shared" si="40"/>
        <v>6.58</v>
      </c>
    </row>
    <row r="1304" spans="1:10" ht="15.75">
      <c r="A1304" s="39">
        <f t="shared" si="41"/>
        <v>1300</v>
      </c>
      <c r="B1304" s="49" t="s">
        <v>205</v>
      </c>
      <c r="C1304" s="107" t="s">
        <v>12438</v>
      </c>
      <c r="D1304" s="108" t="s">
        <v>10915</v>
      </c>
      <c r="E1304" s="107" t="s">
        <v>211</v>
      </c>
      <c r="F1304" s="107"/>
      <c r="G1304" s="107" t="s">
        <v>212</v>
      </c>
      <c r="H1304" s="141" t="s">
        <v>10916</v>
      </c>
      <c r="I1304" s="35">
        <v>0.06</v>
      </c>
      <c r="J1304" s="126">
        <f t="shared" si="40"/>
        <v>11.843999999999999</v>
      </c>
    </row>
    <row r="1305" spans="1:10" ht="15.75">
      <c r="A1305" s="39">
        <f t="shared" si="41"/>
        <v>1301</v>
      </c>
      <c r="B1305" s="49" t="s">
        <v>205</v>
      </c>
      <c r="C1305" s="107" t="s">
        <v>12439</v>
      </c>
      <c r="D1305" s="108" t="s">
        <v>10917</v>
      </c>
      <c r="E1305" s="107" t="s">
        <v>211</v>
      </c>
      <c r="F1305" s="107"/>
      <c r="G1305" s="107" t="s">
        <v>212</v>
      </c>
      <c r="H1305" s="141" t="s">
        <v>10916</v>
      </c>
      <c r="I1305" s="35">
        <v>0.06</v>
      </c>
      <c r="J1305" s="126">
        <f t="shared" si="40"/>
        <v>11.843999999999999</v>
      </c>
    </row>
    <row r="1306" spans="1:10" ht="15.75">
      <c r="A1306" s="39">
        <f t="shared" si="41"/>
        <v>1302</v>
      </c>
      <c r="B1306" s="49" t="s">
        <v>205</v>
      </c>
      <c r="C1306" s="107" t="s">
        <v>12440</v>
      </c>
      <c r="D1306" s="108" t="s">
        <v>10918</v>
      </c>
      <c r="E1306" s="107" t="s">
        <v>211</v>
      </c>
      <c r="F1306" s="107"/>
      <c r="G1306" s="107" t="s">
        <v>212</v>
      </c>
      <c r="H1306" s="141" t="s">
        <v>10848</v>
      </c>
      <c r="I1306" s="35">
        <v>0.06</v>
      </c>
      <c r="J1306" s="126">
        <f t="shared" si="40"/>
        <v>19.739999999999998</v>
      </c>
    </row>
    <row r="1307" spans="1:10" ht="15.75">
      <c r="A1307" s="39">
        <f t="shared" si="41"/>
        <v>1303</v>
      </c>
      <c r="B1307" s="49" t="s">
        <v>205</v>
      </c>
      <c r="C1307" s="107" t="s">
        <v>12441</v>
      </c>
      <c r="D1307" s="108" t="s">
        <v>10919</v>
      </c>
      <c r="E1307" s="107" t="s">
        <v>211</v>
      </c>
      <c r="F1307" s="107"/>
      <c r="G1307" s="107" t="s">
        <v>212</v>
      </c>
      <c r="H1307" s="141" t="s">
        <v>10852</v>
      </c>
      <c r="I1307" s="35">
        <v>0.06</v>
      </c>
      <c r="J1307" s="126">
        <f t="shared" si="40"/>
        <v>24.6844</v>
      </c>
    </row>
    <row r="1308" spans="1:10" ht="15.75">
      <c r="A1308" s="39">
        <f t="shared" si="41"/>
        <v>1304</v>
      </c>
      <c r="B1308" s="49" t="s">
        <v>205</v>
      </c>
      <c r="C1308" s="107" t="s">
        <v>12442</v>
      </c>
      <c r="D1308" s="108" t="s">
        <v>10920</v>
      </c>
      <c r="E1308" s="107" t="s">
        <v>211</v>
      </c>
      <c r="F1308" s="107"/>
      <c r="G1308" s="107" t="s">
        <v>212</v>
      </c>
      <c r="H1308" s="141" t="s">
        <v>10921</v>
      </c>
      <c r="I1308" s="35">
        <v>0.06</v>
      </c>
      <c r="J1308" s="126">
        <f t="shared" si="40"/>
        <v>25.38</v>
      </c>
    </row>
    <row r="1309" spans="1:10" ht="15.75">
      <c r="A1309" s="39">
        <f t="shared" si="41"/>
        <v>1305</v>
      </c>
      <c r="B1309" s="49" t="s">
        <v>205</v>
      </c>
      <c r="C1309" s="107" t="s">
        <v>12443</v>
      </c>
      <c r="D1309" s="108" t="s">
        <v>10922</v>
      </c>
      <c r="E1309" s="107" t="s">
        <v>211</v>
      </c>
      <c r="F1309" s="107"/>
      <c r="G1309" s="107" t="s">
        <v>212</v>
      </c>
      <c r="H1309" s="141" t="s">
        <v>10923</v>
      </c>
      <c r="I1309" s="35">
        <v>0.06</v>
      </c>
      <c r="J1309" s="126">
        <f t="shared" si="40"/>
        <v>31.584</v>
      </c>
    </row>
    <row r="1310" spans="1:10" ht="15.75">
      <c r="A1310" s="39">
        <f t="shared" si="41"/>
        <v>1306</v>
      </c>
      <c r="B1310" s="49" t="s">
        <v>205</v>
      </c>
      <c r="C1310" s="107" t="s">
        <v>12444</v>
      </c>
      <c r="D1310" s="108" t="s">
        <v>10918</v>
      </c>
      <c r="E1310" s="107" t="s">
        <v>211</v>
      </c>
      <c r="F1310" s="107"/>
      <c r="G1310" s="107" t="s">
        <v>212</v>
      </c>
      <c r="H1310" s="141" t="s">
        <v>10923</v>
      </c>
      <c r="I1310" s="35">
        <v>0.06</v>
      </c>
      <c r="J1310" s="126">
        <f t="shared" si="40"/>
        <v>31.584</v>
      </c>
    </row>
    <row r="1311" spans="1:10" ht="15.75">
      <c r="A1311" s="39">
        <f t="shared" si="41"/>
        <v>1307</v>
      </c>
      <c r="B1311" s="49" t="s">
        <v>205</v>
      </c>
      <c r="C1311" s="107" t="s">
        <v>12445</v>
      </c>
      <c r="D1311" s="108" t="s">
        <v>10924</v>
      </c>
      <c r="E1311" s="107" t="s">
        <v>211</v>
      </c>
      <c r="F1311" s="107"/>
      <c r="G1311" s="107" t="s">
        <v>212</v>
      </c>
      <c r="H1311" s="141" t="s">
        <v>10925</v>
      </c>
      <c r="I1311" s="35">
        <v>0.06</v>
      </c>
      <c r="J1311" s="126">
        <f t="shared" si="40"/>
        <v>32.9</v>
      </c>
    </row>
    <row r="1312" spans="1:10" ht="15.75">
      <c r="A1312" s="39">
        <f t="shared" si="41"/>
        <v>1308</v>
      </c>
      <c r="B1312" s="49" t="s">
        <v>205</v>
      </c>
      <c r="C1312" s="107" t="s">
        <v>12446</v>
      </c>
      <c r="D1312" s="108" t="s">
        <v>10926</v>
      </c>
      <c r="E1312" s="107" t="s">
        <v>211</v>
      </c>
      <c r="F1312" s="107"/>
      <c r="G1312" s="107" t="s">
        <v>212</v>
      </c>
      <c r="H1312" s="141" t="s">
        <v>10854</v>
      </c>
      <c r="I1312" s="35">
        <v>0.06</v>
      </c>
      <c r="J1312" s="126">
        <f t="shared" si="40"/>
        <v>34.544999999999995</v>
      </c>
    </row>
    <row r="1313" spans="1:10" ht="15.75">
      <c r="A1313" s="39">
        <f t="shared" si="41"/>
        <v>1309</v>
      </c>
      <c r="B1313" s="49" t="s">
        <v>205</v>
      </c>
      <c r="C1313" s="107" t="s">
        <v>12447</v>
      </c>
      <c r="D1313" s="108" t="s">
        <v>10927</v>
      </c>
      <c r="E1313" s="107" t="s">
        <v>211</v>
      </c>
      <c r="F1313" s="107"/>
      <c r="G1313" s="107" t="s">
        <v>212</v>
      </c>
      <c r="H1313" s="141" t="s">
        <v>10901</v>
      </c>
      <c r="I1313" s="35">
        <v>0.06</v>
      </c>
      <c r="J1313" s="126">
        <f t="shared" si="40"/>
        <v>34.78</v>
      </c>
    </row>
    <row r="1314" spans="1:10" ht="15.75">
      <c r="A1314" s="39">
        <f t="shared" si="41"/>
        <v>1310</v>
      </c>
      <c r="B1314" s="49" t="s">
        <v>205</v>
      </c>
      <c r="C1314" s="107" t="s">
        <v>12448</v>
      </c>
      <c r="D1314" s="108" t="s">
        <v>10928</v>
      </c>
      <c r="E1314" s="107" t="s">
        <v>211</v>
      </c>
      <c r="F1314" s="107"/>
      <c r="G1314" s="107" t="s">
        <v>212</v>
      </c>
      <c r="H1314" s="141" t="s">
        <v>10864</v>
      </c>
      <c r="I1314" s="35">
        <v>0.06</v>
      </c>
      <c r="J1314" s="126">
        <f t="shared" si="40"/>
        <v>65.8</v>
      </c>
    </row>
    <row r="1315" spans="1:10" ht="15.75">
      <c r="A1315" s="39">
        <f t="shared" si="41"/>
        <v>1311</v>
      </c>
      <c r="B1315" s="49" t="s">
        <v>205</v>
      </c>
      <c r="C1315" s="107" t="s">
        <v>12449</v>
      </c>
      <c r="D1315" s="108" t="s">
        <v>10929</v>
      </c>
      <c r="E1315" s="107" t="s">
        <v>211</v>
      </c>
      <c r="F1315" s="107"/>
      <c r="G1315" s="107" t="s">
        <v>212</v>
      </c>
      <c r="H1315" s="141" t="s">
        <v>10930</v>
      </c>
      <c r="I1315" s="35">
        <v>0.06</v>
      </c>
      <c r="J1315" s="126">
        <f t="shared" si="40"/>
        <v>164.5</v>
      </c>
    </row>
    <row r="1316" spans="1:10" ht="15.75">
      <c r="A1316" s="39">
        <f t="shared" si="41"/>
        <v>1312</v>
      </c>
      <c r="B1316" s="49" t="s">
        <v>205</v>
      </c>
      <c r="C1316" s="107" t="s">
        <v>12450</v>
      </c>
      <c r="D1316" s="108" t="s">
        <v>10931</v>
      </c>
      <c r="E1316" s="107" t="s">
        <v>211</v>
      </c>
      <c r="F1316" s="107"/>
      <c r="G1316" s="107" t="s">
        <v>212</v>
      </c>
      <c r="H1316" s="141" t="s">
        <v>10710</v>
      </c>
      <c r="I1316" s="35">
        <v>0.06</v>
      </c>
      <c r="J1316" s="126">
        <f t="shared" si="40"/>
        <v>188</v>
      </c>
    </row>
    <row r="1317" spans="1:10" ht="15.75">
      <c r="A1317" s="39">
        <f t="shared" si="41"/>
        <v>1313</v>
      </c>
      <c r="B1317" s="49" t="s">
        <v>205</v>
      </c>
      <c r="C1317" s="107" t="s">
        <v>12451</v>
      </c>
      <c r="D1317" s="108" t="s">
        <v>10932</v>
      </c>
      <c r="E1317" s="107" t="s">
        <v>211</v>
      </c>
      <c r="F1317" s="107"/>
      <c r="G1317" s="107" t="s">
        <v>212</v>
      </c>
      <c r="H1317" s="141" t="s">
        <v>10933</v>
      </c>
      <c r="I1317" s="35">
        <v>0.06</v>
      </c>
      <c r="J1317" s="126">
        <f t="shared" si="40"/>
        <v>399.5</v>
      </c>
    </row>
    <row r="1318" spans="1:10" ht="15.75">
      <c r="A1318" s="39">
        <f t="shared" si="41"/>
        <v>1314</v>
      </c>
      <c r="B1318" s="49" t="s">
        <v>205</v>
      </c>
      <c r="C1318" s="107" t="s">
        <v>12452</v>
      </c>
      <c r="D1318" s="108" t="s">
        <v>10934</v>
      </c>
      <c r="E1318" s="107" t="s">
        <v>211</v>
      </c>
      <c r="F1318" s="107"/>
      <c r="G1318" s="107" t="s">
        <v>212</v>
      </c>
      <c r="H1318" s="141" t="s">
        <v>10935</v>
      </c>
      <c r="I1318" s="35">
        <v>0.06</v>
      </c>
      <c r="J1318" s="126">
        <f t="shared" si="40"/>
        <v>1151.5</v>
      </c>
    </row>
    <row r="1319" spans="1:10" ht="30">
      <c r="A1319" s="39">
        <f t="shared" si="41"/>
        <v>1315</v>
      </c>
      <c r="B1319" s="49" t="s">
        <v>205</v>
      </c>
      <c r="C1319" s="107" t="s">
        <v>12453</v>
      </c>
      <c r="D1319" s="108" t="s">
        <v>10936</v>
      </c>
      <c r="E1319" s="107" t="s">
        <v>211</v>
      </c>
      <c r="F1319" s="107"/>
      <c r="G1319" s="107" t="s">
        <v>212</v>
      </c>
      <c r="H1319" s="141" t="s">
        <v>10935</v>
      </c>
      <c r="I1319" s="35">
        <v>0.06</v>
      </c>
      <c r="J1319" s="126">
        <f t="shared" si="40"/>
        <v>1151.5</v>
      </c>
    </row>
    <row r="1320" spans="1:10" ht="15.75">
      <c r="A1320" s="39">
        <f t="shared" si="41"/>
        <v>1316</v>
      </c>
      <c r="B1320" s="49" t="s">
        <v>205</v>
      </c>
      <c r="C1320" s="107" t="s">
        <v>12454</v>
      </c>
      <c r="D1320" s="108" t="s">
        <v>10937</v>
      </c>
      <c r="E1320" s="107" t="s">
        <v>211</v>
      </c>
      <c r="F1320" s="107"/>
      <c r="G1320" s="107" t="s">
        <v>212</v>
      </c>
      <c r="H1320" s="141" t="s">
        <v>10938</v>
      </c>
      <c r="I1320" s="35">
        <v>0.06</v>
      </c>
      <c r="J1320" s="126">
        <f t="shared" si="40"/>
        <v>1189.0999999999999</v>
      </c>
    </row>
    <row r="1321" spans="1:10" ht="30">
      <c r="A1321" s="39">
        <f t="shared" si="41"/>
        <v>1317</v>
      </c>
      <c r="B1321" s="49" t="s">
        <v>205</v>
      </c>
      <c r="C1321" s="107" t="s">
        <v>12455</v>
      </c>
      <c r="D1321" s="108" t="s">
        <v>10939</v>
      </c>
      <c r="E1321" s="107" t="s">
        <v>211</v>
      </c>
      <c r="F1321" s="107"/>
      <c r="G1321" s="107" t="s">
        <v>212</v>
      </c>
      <c r="H1321" s="141" t="s">
        <v>10938</v>
      </c>
      <c r="I1321" s="35">
        <v>0.06</v>
      </c>
      <c r="J1321" s="126">
        <f t="shared" si="40"/>
        <v>1189.0999999999999</v>
      </c>
    </row>
    <row r="1322" spans="1:10" ht="30">
      <c r="A1322" s="39">
        <f t="shared" si="41"/>
        <v>1318</v>
      </c>
      <c r="B1322" s="49" t="s">
        <v>205</v>
      </c>
      <c r="C1322" s="107" t="s">
        <v>12456</v>
      </c>
      <c r="D1322" s="108" t="s">
        <v>10940</v>
      </c>
      <c r="E1322" s="107" t="s">
        <v>211</v>
      </c>
      <c r="F1322" s="107"/>
      <c r="G1322" s="107" t="s">
        <v>212</v>
      </c>
      <c r="H1322" s="141" t="s">
        <v>10941</v>
      </c>
      <c r="I1322" s="35">
        <v>0.06</v>
      </c>
      <c r="J1322" s="126">
        <f t="shared" si="40"/>
        <v>1222</v>
      </c>
    </row>
    <row r="1323" spans="1:10" ht="30">
      <c r="A1323" s="39">
        <f t="shared" si="41"/>
        <v>1319</v>
      </c>
      <c r="B1323" s="49" t="s">
        <v>205</v>
      </c>
      <c r="C1323" s="107" t="s">
        <v>12457</v>
      </c>
      <c r="D1323" s="108" t="s">
        <v>10942</v>
      </c>
      <c r="E1323" s="107" t="s">
        <v>211</v>
      </c>
      <c r="F1323" s="107"/>
      <c r="G1323" s="107" t="s">
        <v>212</v>
      </c>
      <c r="H1323" s="141" t="s">
        <v>10941</v>
      </c>
      <c r="I1323" s="35">
        <v>0.06</v>
      </c>
      <c r="J1323" s="126">
        <f t="shared" si="40"/>
        <v>1222</v>
      </c>
    </row>
    <row r="1324" spans="1:10" ht="30">
      <c r="A1324" s="39">
        <f t="shared" si="41"/>
        <v>1320</v>
      </c>
      <c r="B1324" s="49" t="s">
        <v>205</v>
      </c>
      <c r="C1324" s="107" t="s">
        <v>12458</v>
      </c>
      <c r="D1324" s="108" t="s">
        <v>10943</v>
      </c>
      <c r="E1324" s="107" t="s">
        <v>211</v>
      </c>
      <c r="F1324" s="107"/>
      <c r="G1324" s="107" t="s">
        <v>212</v>
      </c>
      <c r="H1324" s="141" t="s">
        <v>10944</v>
      </c>
      <c r="I1324" s="35">
        <v>0.06</v>
      </c>
      <c r="J1324" s="126">
        <f t="shared" si="40"/>
        <v>1259.5999999999999</v>
      </c>
    </row>
    <row r="1325" spans="1:10" ht="30">
      <c r="A1325" s="39">
        <f t="shared" si="41"/>
        <v>1321</v>
      </c>
      <c r="B1325" s="49" t="s">
        <v>205</v>
      </c>
      <c r="C1325" s="107" t="s">
        <v>12459</v>
      </c>
      <c r="D1325" s="108" t="s">
        <v>10945</v>
      </c>
      <c r="E1325" s="107" t="s">
        <v>211</v>
      </c>
      <c r="F1325" s="107"/>
      <c r="G1325" s="107" t="s">
        <v>212</v>
      </c>
      <c r="H1325" s="141" t="s">
        <v>10944</v>
      </c>
      <c r="I1325" s="35">
        <v>0.06</v>
      </c>
      <c r="J1325" s="126">
        <f t="shared" si="40"/>
        <v>1259.5999999999999</v>
      </c>
    </row>
    <row r="1326" spans="1:10" ht="30">
      <c r="A1326" s="39">
        <f t="shared" si="41"/>
        <v>1322</v>
      </c>
      <c r="B1326" s="49" t="s">
        <v>205</v>
      </c>
      <c r="C1326" s="107" t="s">
        <v>12460</v>
      </c>
      <c r="D1326" s="108" t="s">
        <v>10946</v>
      </c>
      <c r="E1326" s="107" t="s">
        <v>211</v>
      </c>
      <c r="F1326" s="107"/>
      <c r="G1326" s="107" t="s">
        <v>212</v>
      </c>
      <c r="H1326" s="141" t="s">
        <v>10947</v>
      </c>
      <c r="I1326" s="35">
        <v>0.06</v>
      </c>
      <c r="J1326" s="126">
        <f t="shared" si="40"/>
        <v>1269</v>
      </c>
    </row>
    <row r="1327" spans="1:10" ht="30">
      <c r="A1327" s="39">
        <f t="shared" si="41"/>
        <v>1323</v>
      </c>
      <c r="B1327" s="49" t="s">
        <v>205</v>
      </c>
      <c r="C1327" s="107" t="s">
        <v>12461</v>
      </c>
      <c r="D1327" s="108" t="s">
        <v>10948</v>
      </c>
      <c r="E1327" s="107" t="s">
        <v>211</v>
      </c>
      <c r="F1327" s="107"/>
      <c r="G1327" s="107" t="s">
        <v>212</v>
      </c>
      <c r="H1327" s="141" t="s">
        <v>10947</v>
      </c>
      <c r="I1327" s="35">
        <v>0.06</v>
      </c>
      <c r="J1327" s="126">
        <f t="shared" si="40"/>
        <v>1269</v>
      </c>
    </row>
    <row r="1328" spans="1:10" ht="15.75">
      <c r="A1328" s="39">
        <f t="shared" si="41"/>
        <v>1324</v>
      </c>
      <c r="B1328" s="49" t="s">
        <v>205</v>
      </c>
      <c r="C1328" s="107" t="s">
        <v>12462</v>
      </c>
      <c r="D1328" s="108" t="s">
        <v>10949</v>
      </c>
      <c r="E1328" s="107" t="s">
        <v>211</v>
      </c>
      <c r="F1328" s="107"/>
      <c r="G1328" s="107" t="s">
        <v>212</v>
      </c>
      <c r="H1328" s="141" t="s">
        <v>10950</v>
      </c>
      <c r="I1328" s="35">
        <v>0.06</v>
      </c>
      <c r="J1328" s="126">
        <f t="shared" si="40"/>
        <v>1306.5999999999999</v>
      </c>
    </row>
    <row r="1329" spans="1:10" ht="30">
      <c r="A1329" s="39">
        <f t="shared" si="41"/>
        <v>1325</v>
      </c>
      <c r="B1329" s="49" t="s">
        <v>205</v>
      </c>
      <c r="C1329" s="107" t="s">
        <v>12463</v>
      </c>
      <c r="D1329" s="108" t="s">
        <v>10951</v>
      </c>
      <c r="E1329" s="107" t="s">
        <v>211</v>
      </c>
      <c r="F1329" s="107"/>
      <c r="G1329" s="107" t="s">
        <v>212</v>
      </c>
      <c r="H1329" s="141" t="s">
        <v>10950</v>
      </c>
      <c r="I1329" s="35">
        <v>0.06</v>
      </c>
      <c r="J1329" s="126">
        <f t="shared" si="40"/>
        <v>1306.5999999999999</v>
      </c>
    </row>
    <row r="1330" spans="1:10" ht="30">
      <c r="A1330" s="39">
        <f t="shared" si="41"/>
        <v>1326</v>
      </c>
      <c r="B1330" s="49" t="s">
        <v>205</v>
      </c>
      <c r="C1330" s="107" t="s">
        <v>12464</v>
      </c>
      <c r="D1330" s="108" t="s">
        <v>10952</v>
      </c>
      <c r="E1330" s="107" t="s">
        <v>211</v>
      </c>
      <c r="F1330" s="107"/>
      <c r="G1330" s="107" t="s">
        <v>212</v>
      </c>
      <c r="H1330" s="141" t="s">
        <v>10953</v>
      </c>
      <c r="I1330" s="35">
        <v>0.06</v>
      </c>
      <c r="J1330" s="126">
        <f t="shared" si="40"/>
        <v>1339.5</v>
      </c>
    </row>
    <row r="1331" spans="1:10" ht="30">
      <c r="A1331" s="39">
        <f t="shared" si="41"/>
        <v>1327</v>
      </c>
      <c r="B1331" s="49" t="s">
        <v>205</v>
      </c>
      <c r="C1331" s="107" t="s">
        <v>12465</v>
      </c>
      <c r="D1331" s="108" t="s">
        <v>10954</v>
      </c>
      <c r="E1331" s="107" t="s">
        <v>211</v>
      </c>
      <c r="F1331" s="107"/>
      <c r="G1331" s="107" t="s">
        <v>212</v>
      </c>
      <c r="H1331" s="141" t="s">
        <v>10953</v>
      </c>
      <c r="I1331" s="35">
        <v>0.06</v>
      </c>
      <c r="J1331" s="126">
        <f t="shared" si="40"/>
        <v>1339.5</v>
      </c>
    </row>
    <row r="1332" spans="1:10" ht="30">
      <c r="A1332" s="39">
        <f t="shared" si="41"/>
        <v>1328</v>
      </c>
      <c r="B1332" s="49" t="s">
        <v>205</v>
      </c>
      <c r="C1332" s="107" t="s">
        <v>12466</v>
      </c>
      <c r="D1332" s="108" t="s">
        <v>10955</v>
      </c>
      <c r="E1332" s="107" t="s">
        <v>211</v>
      </c>
      <c r="F1332" s="107"/>
      <c r="G1332" s="107" t="s">
        <v>212</v>
      </c>
      <c r="H1332" s="141" t="s">
        <v>10956</v>
      </c>
      <c r="I1332" s="35">
        <v>0.06</v>
      </c>
      <c r="J1332" s="126">
        <f t="shared" si="40"/>
        <v>1377.1</v>
      </c>
    </row>
    <row r="1333" spans="1:10" ht="30">
      <c r="A1333" s="39">
        <f t="shared" si="41"/>
        <v>1329</v>
      </c>
      <c r="B1333" s="49" t="s">
        <v>205</v>
      </c>
      <c r="C1333" s="107" t="s">
        <v>12467</v>
      </c>
      <c r="D1333" s="108" t="s">
        <v>10957</v>
      </c>
      <c r="E1333" s="107" t="s">
        <v>211</v>
      </c>
      <c r="F1333" s="107"/>
      <c r="G1333" s="107" t="s">
        <v>212</v>
      </c>
      <c r="H1333" s="141" t="s">
        <v>10956</v>
      </c>
      <c r="I1333" s="35">
        <v>0.06</v>
      </c>
      <c r="J1333" s="126">
        <f t="shared" si="40"/>
        <v>1377.1</v>
      </c>
    </row>
    <row r="1334" spans="1:10" ht="15.75">
      <c r="A1334" s="39">
        <f t="shared" si="41"/>
        <v>1330</v>
      </c>
      <c r="B1334" s="49" t="s">
        <v>205</v>
      </c>
      <c r="C1334" s="107" t="s">
        <v>12468</v>
      </c>
      <c r="D1334" s="108" t="s">
        <v>10958</v>
      </c>
      <c r="E1334" s="107" t="s">
        <v>211</v>
      </c>
      <c r="F1334" s="107"/>
      <c r="G1334" s="107" t="s">
        <v>212</v>
      </c>
      <c r="H1334" s="141" t="s">
        <v>10933</v>
      </c>
      <c r="I1334" s="35">
        <v>0.06</v>
      </c>
      <c r="J1334" s="126">
        <f t="shared" si="40"/>
        <v>399.5</v>
      </c>
    </row>
    <row r="1335" spans="1:10" ht="15.75">
      <c r="A1335" s="39">
        <f t="shared" si="41"/>
        <v>1331</v>
      </c>
      <c r="B1335" s="49" t="s">
        <v>205</v>
      </c>
      <c r="C1335" s="107" t="s">
        <v>12469</v>
      </c>
      <c r="D1335" s="108" t="s">
        <v>10959</v>
      </c>
      <c r="E1335" s="107" t="s">
        <v>211</v>
      </c>
      <c r="F1335" s="107"/>
      <c r="G1335" s="107" t="s">
        <v>212</v>
      </c>
      <c r="H1335" s="141" t="s">
        <v>10960</v>
      </c>
      <c r="I1335" s="35">
        <v>0.06</v>
      </c>
      <c r="J1335" s="126">
        <f t="shared" si="40"/>
        <v>1175</v>
      </c>
    </row>
    <row r="1336" spans="1:10" ht="30">
      <c r="A1336" s="39">
        <f t="shared" si="41"/>
        <v>1332</v>
      </c>
      <c r="B1336" s="49" t="s">
        <v>205</v>
      </c>
      <c r="C1336" s="107" t="s">
        <v>12470</v>
      </c>
      <c r="D1336" s="108" t="s">
        <v>10961</v>
      </c>
      <c r="E1336" s="107" t="s">
        <v>211</v>
      </c>
      <c r="F1336" s="107"/>
      <c r="G1336" s="107" t="s">
        <v>212</v>
      </c>
      <c r="H1336" s="141" t="s">
        <v>10171</v>
      </c>
      <c r="I1336" s="35">
        <v>0.06</v>
      </c>
      <c r="J1336" s="126">
        <f t="shared" si="40"/>
        <v>1245.5</v>
      </c>
    </row>
    <row r="1337" spans="1:10" ht="30">
      <c r="A1337" s="39">
        <f t="shared" si="41"/>
        <v>1333</v>
      </c>
      <c r="B1337" s="49" t="s">
        <v>205</v>
      </c>
      <c r="C1337" s="107" t="s">
        <v>12471</v>
      </c>
      <c r="D1337" s="108" t="s">
        <v>10962</v>
      </c>
      <c r="E1337" s="107" t="s">
        <v>211</v>
      </c>
      <c r="F1337" s="107"/>
      <c r="G1337" s="107" t="s">
        <v>212</v>
      </c>
      <c r="H1337" s="141" t="s">
        <v>10171</v>
      </c>
      <c r="I1337" s="35">
        <v>0.06</v>
      </c>
      <c r="J1337" s="126">
        <f t="shared" ref="J1337:J1400" si="42">H1337*(1-I1337)</f>
        <v>1245.5</v>
      </c>
    </row>
    <row r="1338" spans="1:10" ht="30">
      <c r="A1338" s="39">
        <f t="shared" si="41"/>
        <v>1334</v>
      </c>
      <c r="B1338" s="49" t="s">
        <v>205</v>
      </c>
      <c r="C1338" s="107" t="s">
        <v>12472</v>
      </c>
      <c r="D1338" s="108" t="s">
        <v>10963</v>
      </c>
      <c r="E1338" s="107" t="s">
        <v>211</v>
      </c>
      <c r="F1338" s="107"/>
      <c r="G1338" s="107" t="s">
        <v>212</v>
      </c>
      <c r="H1338" s="141" t="s">
        <v>10964</v>
      </c>
      <c r="I1338" s="35">
        <v>0.06</v>
      </c>
      <c r="J1338" s="126">
        <f t="shared" si="42"/>
        <v>1283.0999999999999</v>
      </c>
    </row>
    <row r="1339" spans="1:10" ht="30">
      <c r="A1339" s="39">
        <f t="shared" si="41"/>
        <v>1335</v>
      </c>
      <c r="B1339" s="49" t="s">
        <v>205</v>
      </c>
      <c r="C1339" s="107" t="s">
        <v>12473</v>
      </c>
      <c r="D1339" s="108" t="s">
        <v>10965</v>
      </c>
      <c r="E1339" s="107" t="s">
        <v>211</v>
      </c>
      <c r="F1339" s="107"/>
      <c r="G1339" s="107" t="s">
        <v>212</v>
      </c>
      <c r="H1339" s="141" t="s">
        <v>10964</v>
      </c>
      <c r="I1339" s="35">
        <v>0.06</v>
      </c>
      <c r="J1339" s="126">
        <f t="shared" si="42"/>
        <v>1283.0999999999999</v>
      </c>
    </row>
    <row r="1340" spans="1:10" ht="30">
      <c r="A1340" s="39">
        <f t="shared" si="41"/>
        <v>1336</v>
      </c>
      <c r="B1340" s="49" t="s">
        <v>205</v>
      </c>
      <c r="C1340" s="107" t="s">
        <v>12474</v>
      </c>
      <c r="D1340" s="108" t="s">
        <v>10966</v>
      </c>
      <c r="E1340" s="107" t="s">
        <v>211</v>
      </c>
      <c r="F1340" s="107"/>
      <c r="G1340" s="107" t="s">
        <v>212</v>
      </c>
      <c r="H1340" s="141" t="s">
        <v>10732</v>
      </c>
      <c r="I1340" s="35">
        <v>0.06</v>
      </c>
      <c r="J1340" s="126">
        <f t="shared" si="42"/>
        <v>1316</v>
      </c>
    </row>
    <row r="1341" spans="1:10" ht="30">
      <c r="A1341" s="39">
        <f t="shared" si="41"/>
        <v>1337</v>
      </c>
      <c r="B1341" s="49" t="s">
        <v>205</v>
      </c>
      <c r="C1341" s="107" t="s">
        <v>12475</v>
      </c>
      <c r="D1341" s="108" t="s">
        <v>10967</v>
      </c>
      <c r="E1341" s="107" t="s">
        <v>211</v>
      </c>
      <c r="F1341" s="107"/>
      <c r="G1341" s="107" t="s">
        <v>212</v>
      </c>
      <c r="H1341" s="141" t="s">
        <v>10732</v>
      </c>
      <c r="I1341" s="35">
        <v>0.06</v>
      </c>
      <c r="J1341" s="126">
        <f t="shared" si="42"/>
        <v>1316</v>
      </c>
    </row>
    <row r="1342" spans="1:10" ht="30">
      <c r="A1342" s="39">
        <f t="shared" si="41"/>
        <v>1338</v>
      </c>
      <c r="B1342" s="49" t="s">
        <v>205</v>
      </c>
      <c r="C1342" s="107" t="s">
        <v>12476</v>
      </c>
      <c r="D1342" s="108" t="s">
        <v>10968</v>
      </c>
      <c r="E1342" s="107" t="s">
        <v>211</v>
      </c>
      <c r="F1342" s="107"/>
      <c r="G1342" s="107" t="s">
        <v>212</v>
      </c>
      <c r="H1342" s="141" t="s">
        <v>10969</v>
      </c>
      <c r="I1342" s="35">
        <v>0.06</v>
      </c>
      <c r="J1342" s="126">
        <f t="shared" si="42"/>
        <v>1353.6</v>
      </c>
    </row>
    <row r="1343" spans="1:10" ht="30">
      <c r="A1343" s="39">
        <f t="shared" si="41"/>
        <v>1339</v>
      </c>
      <c r="B1343" s="49" t="s">
        <v>205</v>
      </c>
      <c r="C1343" s="107" t="s">
        <v>12477</v>
      </c>
      <c r="D1343" s="108" t="s">
        <v>10970</v>
      </c>
      <c r="E1343" s="107" t="s">
        <v>211</v>
      </c>
      <c r="F1343" s="107"/>
      <c r="G1343" s="107" t="s">
        <v>212</v>
      </c>
      <c r="H1343" s="141" t="s">
        <v>10969</v>
      </c>
      <c r="I1343" s="35">
        <v>0.06</v>
      </c>
      <c r="J1343" s="126">
        <f t="shared" si="42"/>
        <v>1353.6</v>
      </c>
    </row>
    <row r="1344" spans="1:10" ht="15.75">
      <c r="A1344" s="39">
        <f t="shared" si="41"/>
        <v>1340</v>
      </c>
      <c r="B1344" s="49" t="s">
        <v>205</v>
      </c>
      <c r="C1344" s="107" t="s">
        <v>12478</v>
      </c>
      <c r="D1344" s="108" t="s">
        <v>10971</v>
      </c>
      <c r="E1344" s="107" t="s">
        <v>211</v>
      </c>
      <c r="F1344" s="107"/>
      <c r="G1344" s="107" t="s">
        <v>212</v>
      </c>
      <c r="H1344" s="141" t="s">
        <v>10633</v>
      </c>
      <c r="I1344" s="35">
        <v>0.06</v>
      </c>
      <c r="J1344" s="126">
        <f t="shared" si="42"/>
        <v>1410</v>
      </c>
    </row>
    <row r="1345" spans="1:10" ht="15.75">
      <c r="A1345" s="39">
        <f t="shared" si="41"/>
        <v>1341</v>
      </c>
      <c r="B1345" s="49" t="s">
        <v>205</v>
      </c>
      <c r="C1345" s="107" t="s">
        <v>12479</v>
      </c>
      <c r="D1345" s="108" t="s">
        <v>10972</v>
      </c>
      <c r="E1345" s="107" t="s">
        <v>211</v>
      </c>
      <c r="F1345" s="107"/>
      <c r="G1345" s="107" t="s">
        <v>212</v>
      </c>
      <c r="H1345" s="141" t="s">
        <v>10973</v>
      </c>
      <c r="I1345" s="35">
        <v>0.06</v>
      </c>
      <c r="J1345" s="126">
        <f t="shared" si="42"/>
        <v>1236.0999999999999</v>
      </c>
    </row>
    <row r="1346" spans="1:10" ht="15.75">
      <c r="A1346" s="39">
        <f t="shared" si="41"/>
        <v>1342</v>
      </c>
      <c r="B1346" s="49" t="s">
        <v>205</v>
      </c>
      <c r="C1346" s="107" t="s">
        <v>12480</v>
      </c>
      <c r="D1346" s="108" t="s">
        <v>10974</v>
      </c>
      <c r="E1346" s="107" t="s">
        <v>211</v>
      </c>
      <c r="F1346" s="107"/>
      <c r="G1346" s="107" t="s">
        <v>212</v>
      </c>
      <c r="H1346" s="141" t="s">
        <v>10973</v>
      </c>
      <c r="I1346" s="35">
        <v>0.06</v>
      </c>
      <c r="J1346" s="126">
        <f t="shared" si="42"/>
        <v>1236.0999999999999</v>
      </c>
    </row>
    <row r="1347" spans="1:10" ht="15.75">
      <c r="A1347" s="39">
        <f t="shared" si="41"/>
        <v>1343</v>
      </c>
      <c r="B1347" s="49" t="s">
        <v>205</v>
      </c>
      <c r="C1347" s="107" t="s">
        <v>12481</v>
      </c>
      <c r="D1347" s="108" t="s">
        <v>10975</v>
      </c>
      <c r="E1347" s="107" t="s">
        <v>211</v>
      </c>
      <c r="F1347" s="107"/>
      <c r="G1347" s="107" t="s">
        <v>212</v>
      </c>
      <c r="H1347" s="141" t="s">
        <v>10950</v>
      </c>
      <c r="I1347" s="35">
        <v>0.06</v>
      </c>
      <c r="J1347" s="126">
        <f t="shared" si="42"/>
        <v>1306.5999999999999</v>
      </c>
    </row>
    <row r="1348" spans="1:10" ht="15.75">
      <c r="A1348" s="39">
        <f t="shared" si="41"/>
        <v>1344</v>
      </c>
      <c r="B1348" s="49" t="s">
        <v>205</v>
      </c>
      <c r="C1348" s="107" t="s">
        <v>12482</v>
      </c>
      <c r="D1348" s="108" t="s">
        <v>10976</v>
      </c>
      <c r="E1348" s="107" t="s">
        <v>211</v>
      </c>
      <c r="F1348" s="107"/>
      <c r="G1348" s="107" t="s">
        <v>212</v>
      </c>
      <c r="H1348" s="141" t="s">
        <v>10950</v>
      </c>
      <c r="I1348" s="35">
        <v>0.06</v>
      </c>
      <c r="J1348" s="126">
        <f t="shared" si="42"/>
        <v>1306.5999999999999</v>
      </c>
    </row>
    <row r="1349" spans="1:10" ht="15.75">
      <c r="A1349" s="39">
        <f t="shared" si="41"/>
        <v>1345</v>
      </c>
      <c r="B1349" s="49" t="s">
        <v>205</v>
      </c>
      <c r="C1349" s="107" t="s">
        <v>12483</v>
      </c>
      <c r="D1349" s="108" t="s">
        <v>10977</v>
      </c>
      <c r="E1349" s="107" t="s">
        <v>211</v>
      </c>
      <c r="F1349" s="107"/>
      <c r="G1349" s="107" t="s">
        <v>212</v>
      </c>
      <c r="H1349" s="141" t="s">
        <v>10969</v>
      </c>
      <c r="I1349" s="35">
        <v>0.06</v>
      </c>
      <c r="J1349" s="126">
        <f t="shared" si="42"/>
        <v>1353.6</v>
      </c>
    </row>
    <row r="1350" spans="1:10" ht="15.75">
      <c r="A1350" s="39">
        <f t="shared" si="41"/>
        <v>1346</v>
      </c>
      <c r="B1350" s="49" t="s">
        <v>205</v>
      </c>
      <c r="C1350" s="107" t="s">
        <v>12484</v>
      </c>
      <c r="D1350" s="108" t="s">
        <v>10978</v>
      </c>
      <c r="E1350" s="107" t="s">
        <v>211</v>
      </c>
      <c r="F1350" s="107"/>
      <c r="G1350" s="107" t="s">
        <v>212</v>
      </c>
      <c r="H1350" s="141" t="s">
        <v>10969</v>
      </c>
      <c r="I1350" s="35">
        <v>0.06</v>
      </c>
      <c r="J1350" s="126">
        <f t="shared" si="42"/>
        <v>1353.6</v>
      </c>
    </row>
    <row r="1351" spans="1:10" ht="15.75">
      <c r="A1351" s="39">
        <f t="shared" ref="A1351:A1414" si="43">A1350+1</f>
        <v>1347</v>
      </c>
      <c r="B1351" s="49" t="s">
        <v>205</v>
      </c>
      <c r="C1351" s="107" t="s">
        <v>12485</v>
      </c>
      <c r="D1351" s="108" t="s">
        <v>10979</v>
      </c>
      <c r="E1351" s="107" t="s">
        <v>211</v>
      </c>
      <c r="F1351" s="107"/>
      <c r="G1351" s="107" t="s">
        <v>212</v>
      </c>
      <c r="H1351" s="141" t="s">
        <v>10980</v>
      </c>
      <c r="I1351" s="35">
        <v>0.06</v>
      </c>
      <c r="J1351" s="126">
        <f t="shared" si="42"/>
        <v>1424.1</v>
      </c>
    </row>
    <row r="1352" spans="1:10" ht="30">
      <c r="A1352" s="39">
        <f t="shared" si="43"/>
        <v>1348</v>
      </c>
      <c r="B1352" s="49" t="s">
        <v>205</v>
      </c>
      <c r="C1352" s="107" t="s">
        <v>12486</v>
      </c>
      <c r="D1352" s="108" t="s">
        <v>10981</v>
      </c>
      <c r="E1352" s="107" t="s">
        <v>211</v>
      </c>
      <c r="F1352" s="107"/>
      <c r="G1352" s="107" t="s">
        <v>212</v>
      </c>
      <c r="H1352" s="141" t="s">
        <v>10980</v>
      </c>
      <c r="I1352" s="35">
        <v>0.06</v>
      </c>
      <c r="J1352" s="126">
        <f t="shared" si="42"/>
        <v>1424.1</v>
      </c>
    </row>
    <row r="1353" spans="1:10" ht="15.75">
      <c r="A1353" s="39">
        <f t="shared" si="43"/>
        <v>1349</v>
      </c>
      <c r="B1353" s="49" t="s">
        <v>205</v>
      </c>
      <c r="C1353" s="107" t="s">
        <v>12487</v>
      </c>
      <c r="D1353" s="108" t="s">
        <v>10982</v>
      </c>
      <c r="E1353" s="107" t="s">
        <v>211</v>
      </c>
      <c r="F1353" s="107"/>
      <c r="G1353" s="107" t="s">
        <v>212</v>
      </c>
      <c r="H1353" s="141" t="s">
        <v>10983</v>
      </c>
      <c r="I1353" s="35">
        <v>0.06</v>
      </c>
      <c r="J1353" s="126">
        <f t="shared" si="42"/>
        <v>1198.5</v>
      </c>
    </row>
    <row r="1354" spans="1:10" ht="15.75">
      <c r="A1354" s="39">
        <f t="shared" si="43"/>
        <v>1350</v>
      </c>
      <c r="B1354" s="49" t="s">
        <v>205</v>
      </c>
      <c r="C1354" s="107" t="s">
        <v>12488</v>
      </c>
      <c r="D1354" s="108" t="s">
        <v>10984</v>
      </c>
      <c r="E1354" s="107" t="s">
        <v>211</v>
      </c>
      <c r="F1354" s="107"/>
      <c r="G1354" s="107" t="s">
        <v>212</v>
      </c>
      <c r="H1354" s="141" t="s">
        <v>10983</v>
      </c>
      <c r="I1354" s="35">
        <v>0.06</v>
      </c>
      <c r="J1354" s="126">
        <f t="shared" si="42"/>
        <v>1198.5</v>
      </c>
    </row>
    <row r="1355" spans="1:10" ht="15.75">
      <c r="A1355" s="39">
        <f t="shared" si="43"/>
        <v>1351</v>
      </c>
      <c r="B1355" s="49" t="s">
        <v>205</v>
      </c>
      <c r="C1355" s="107" t="s">
        <v>12489</v>
      </c>
      <c r="D1355" s="108" t="s">
        <v>10985</v>
      </c>
      <c r="E1355" s="107" t="s">
        <v>211</v>
      </c>
      <c r="F1355" s="107"/>
      <c r="G1355" s="107" t="s">
        <v>212</v>
      </c>
      <c r="H1355" s="141" t="s">
        <v>10947</v>
      </c>
      <c r="I1355" s="35">
        <v>0.06</v>
      </c>
      <c r="J1355" s="126">
        <f t="shared" si="42"/>
        <v>1269</v>
      </c>
    </row>
    <row r="1356" spans="1:10" ht="15.75">
      <c r="A1356" s="39">
        <f t="shared" si="43"/>
        <v>1352</v>
      </c>
      <c r="B1356" s="49" t="s">
        <v>205</v>
      </c>
      <c r="C1356" s="107" t="s">
        <v>12490</v>
      </c>
      <c r="D1356" s="108" t="s">
        <v>10986</v>
      </c>
      <c r="E1356" s="107" t="s">
        <v>211</v>
      </c>
      <c r="F1356" s="107"/>
      <c r="G1356" s="107" t="s">
        <v>212</v>
      </c>
      <c r="H1356" s="141" t="s">
        <v>10947</v>
      </c>
      <c r="I1356" s="35">
        <v>0.06</v>
      </c>
      <c r="J1356" s="126">
        <f t="shared" si="42"/>
        <v>1269</v>
      </c>
    </row>
    <row r="1357" spans="1:10" ht="15.75">
      <c r="A1357" s="39">
        <f t="shared" si="43"/>
        <v>1353</v>
      </c>
      <c r="B1357" s="49" t="s">
        <v>205</v>
      </c>
      <c r="C1357" s="107" t="s">
        <v>12491</v>
      </c>
      <c r="D1357" s="108" t="s">
        <v>10987</v>
      </c>
      <c r="E1357" s="107" t="s">
        <v>211</v>
      </c>
      <c r="F1357" s="107"/>
      <c r="G1357" s="107" t="s">
        <v>212</v>
      </c>
      <c r="H1357" s="141" t="s">
        <v>10732</v>
      </c>
      <c r="I1357" s="35">
        <v>0.06</v>
      </c>
      <c r="J1357" s="126">
        <f t="shared" si="42"/>
        <v>1316</v>
      </c>
    </row>
    <row r="1358" spans="1:10" ht="15.75">
      <c r="A1358" s="39">
        <f t="shared" si="43"/>
        <v>1354</v>
      </c>
      <c r="B1358" s="49" t="s">
        <v>205</v>
      </c>
      <c r="C1358" s="107" t="s">
        <v>12492</v>
      </c>
      <c r="D1358" s="108" t="s">
        <v>10988</v>
      </c>
      <c r="E1358" s="107" t="s">
        <v>211</v>
      </c>
      <c r="F1358" s="107"/>
      <c r="G1358" s="107" t="s">
        <v>212</v>
      </c>
      <c r="H1358" s="141" t="s">
        <v>10732</v>
      </c>
      <c r="I1358" s="35">
        <v>0.06</v>
      </c>
      <c r="J1358" s="126">
        <f t="shared" si="42"/>
        <v>1316</v>
      </c>
    </row>
    <row r="1359" spans="1:10" ht="15.75">
      <c r="A1359" s="39">
        <f t="shared" si="43"/>
        <v>1355</v>
      </c>
      <c r="B1359" s="49" t="s">
        <v>205</v>
      </c>
      <c r="C1359" s="107" t="s">
        <v>12493</v>
      </c>
      <c r="D1359" s="108" t="s">
        <v>10989</v>
      </c>
      <c r="E1359" s="107" t="s">
        <v>211</v>
      </c>
      <c r="F1359" s="107"/>
      <c r="G1359" s="107" t="s">
        <v>212</v>
      </c>
      <c r="H1359" s="141" t="s">
        <v>10990</v>
      </c>
      <c r="I1359" s="35">
        <v>0.06</v>
      </c>
      <c r="J1359" s="126">
        <f t="shared" si="42"/>
        <v>1386.5</v>
      </c>
    </row>
    <row r="1360" spans="1:10" ht="30">
      <c r="A1360" s="39">
        <f t="shared" si="43"/>
        <v>1356</v>
      </c>
      <c r="B1360" s="49" t="s">
        <v>205</v>
      </c>
      <c r="C1360" s="107" t="s">
        <v>12494</v>
      </c>
      <c r="D1360" s="108" t="s">
        <v>10991</v>
      </c>
      <c r="E1360" s="107" t="s">
        <v>211</v>
      </c>
      <c r="F1360" s="107"/>
      <c r="G1360" s="107" t="s">
        <v>212</v>
      </c>
      <c r="H1360" s="141" t="s">
        <v>10990</v>
      </c>
      <c r="I1360" s="35">
        <v>0.06</v>
      </c>
      <c r="J1360" s="126">
        <f t="shared" si="42"/>
        <v>1386.5</v>
      </c>
    </row>
    <row r="1361" spans="1:10" ht="15.75">
      <c r="A1361" s="39">
        <f t="shared" si="43"/>
        <v>1357</v>
      </c>
      <c r="B1361" s="49" t="s">
        <v>205</v>
      </c>
      <c r="C1361" s="107" t="s">
        <v>12495</v>
      </c>
      <c r="D1361" s="108" t="s">
        <v>10992</v>
      </c>
      <c r="E1361" s="107" t="s">
        <v>211</v>
      </c>
      <c r="F1361" s="107"/>
      <c r="G1361" s="107" t="s">
        <v>212</v>
      </c>
      <c r="H1361" s="141" t="s">
        <v>10993</v>
      </c>
      <c r="I1361" s="35">
        <v>0.06</v>
      </c>
      <c r="J1361" s="126">
        <f t="shared" si="42"/>
        <v>1330.1</v>
      </c>
    </row>
    <row r="1362" spans="1:10" ht="15.75">
      <c r="A1362" s="39">
        <f t="shared" si="43"/>
        <v>1358</v>
      </c>
      <c r="B1362" s="49" t="s">
        <v>205</v>
      </c>
      <c r="C1362" s="107" t="s">
        <v>12496</v>
      </c>
      <c r="D1362" s="108" t="s">
        <v>10994</v>
      </c>
      <c r="E1362" s="107" t="s">
        <v>211</v>
      </c>
      <c r="F1362" s="107"/>
      <c r="G1362" s="107" t="s">
        <v>212</v>
      </c>
      <c r="H1362" s="141" t="s">
        <v>10993</v>
      </c>
      <c r="I1362" s="35">
        <v>0.06</v>
      </c>
      <c r="J1362" s="126">
        <f t="shared" si="42"/>
        <v>1330.1</v>
      </c>
    </row>
    <row r="1363" spans="1:10" ht="15.75">
      <c r="A1363" s="39">
        <f t="shared" si="43"/>
        <v>1359</v>
      </c>
      <c r="B1363" s="49" t="s">
        <v>205</v>
      </c>
      <c r="C1363" s="107" t="s">
        <v>12497</v>
      </c>
      <c r="D1363" s="108" t="s">
        <v>10995</v>
      </c>
      <c r="E1363" s="107" t="s">
        <v>211</v>
      </c>
      <c r="F1363" s="107"/>
      <c r="G1363" s="107" t="s">
        <v>212</v>
      </c>
      <c r="H1363" s="141" t="s">
        <v>10996</v>
      </c>
      <c r="I1363" s="35">
        <v>0.06</v>
      </c>
      <c r="J1363" s="126">
        <f t="shared" si="42"/>
        <v>1400.6</v>
      </c>
    </row>
    <row r="1364" spans="1:10" ht="30">
      <c r="A1364" s="39">
        <f t="shared" si="43"/>
        <v>1360</v>
      </c>
      <c r="B1364" s="49" t="s">
        <v>205</v>
      </c>
      <c r="C1364" s="107" t="s">
        <v>12498</v>
      </c>
      <c r="D1364" s="108" t="s">
        <v>10997</v>
      </c>
      <c r="E1364" s="107" t="s">
        <v>211</v>
      </c>
      <c r="F1364" s="107"/>
      <c r="G1364" s="107" t="s">
        <v>212</v>
      </c>
      <c r="H1364" s="141" t="s">
        <v>10996</v>
      </c>
      <c r="I1364" s="35">
        <v>0.06</v>
      </c>
      <c r="J1364" s="126">
        <f t="shared" si="42"/>
        <v>1400.6</v>
      </c>
    </row>
    <row r="1365" spans="1:10" ht="15.75">
      <c r="A1365" s="39">
        <f t="shared" si="43"/>
        <v>1361</v>
      </c>
      <c r="B1365" s="49" t="s">
        <v>205</v>
      </c>
      <c r="C1365" s="107" t="s">
        <v>12499</v>
      </c>
      <c r="D1365" s="108" t="s">
        <v>10998</v>
      </c>
      <c r="E1365" s="107" t="s">
        <v>211</v>
      </c>
      <c r="F1365" s="107"/>
      <c r="G1365" s="107" t="s">
        <v>212</v>
      </c>
      <c r="H1365" s="141" t="s">
        <v>10999</v>
      </c>
      <c r="I1365" s="35">
        <v>0.06</v>
      </c>
      <c r="J1365" s="126">
        <f t="shared" si="42"/>
        <v>484.09999999999997</v>
      </c>
    </row>
    <row r="1366" spans="1:10" ht="15.75">
      <c r="A1366" s="39">
        <f t="shared" si="43"/>
        <v>1362</v>
      </c>
      <c r="B1366" s="49" t="s">
        <v>205</v>
      </c>
      <c r="C1366" s="107" t="s">
        <v>12500</v>
      </c>
      <c r="D1366" s="108" t="s">
        <v>11000</v>
      </c>
      <c r="E1366" s="107" t="s">
        <v>211</v>
      </c>
      <c r="F1366" s="107"/>
      <c r="G1366" s="107" t="s">
        <v>212</v>
      </c>
      <c r="H1366" s="141" t="s">
        <v>10947</v>
      </c>
      <c r="I1366" s="35">
        <v>0.06</v>
      </c>
      <c r="J1366" s="126">
        <f t="shared" si="42"/>
        <v>1269</v>
      </c>
    </row>
    <row r="1367" spans="1:10" ht="15.75">
      <c r="A1367" s="39">
        <f t="shared" si="43"/>
        <v>1363</v>
      </c>
      <c r="B1367" s="49" t="s">
        <v>205</v>
      </c>
      <c r="C1367" s="107" t="s">
        <v>12501</v>
      </c>
      <c r="D1367" s="108" t="s">
        <v>11001</v>
      </c>
      <c r="E1367" s="107" t="s">
        <v>211</v>
      </c>
      <c r="F1367" s="107"/>
      <c r="G1367" s="107" t="s">
        <v>212</v>
      </c>
      <c r="H1367" s="141" t="s">
        <v>11002</v>
      </c>
      <c r="I1367" s="35">
        <v>0.06</v>
      </c>
      <c r="J1367" s="126">
        <f t="shared" si="42"/>
        <v>1292.5</v>
      </c>
    </row>
    <row r="1368" spans="1:10" ht="15.75">
      <c r="A1368" s="39">
        <f t="shared" si="43"/>
        <v>1364</v>
      </c>
      <c r="B1368" s="49" t="s">
        <v>205</v>
      </c>
      <c r="C1368" s="107" t="s">
        <v>12502</v>
      </c>
      <c r="D1368" s="108" t="s">
        <v>11003</v>
      </c>
      <c r="E1368" s="107" t="s">
        <v>211</v>
      </c>
      <c r="F1368" s="107"/>
      <c r="G1368" s="107" t="s">
        <v>212</v>
      </c>
      <c r="H1368" s="141" t="s">
        <v>11002</v>
      </c>
      <c r="I1368" s="35">
        <v>0.06</v>
      </c>
      <c r="J1368" s="126">
        <f t="shared" si="42"/>
        <v>1292.5</v>
      </c>
    </row>
    <row r="1369" spans="1:10" ht="30">
      <c r="A1369" s="39">
        <f t="shared" si="43"/>
        <v>1365</v>
      </c>
      <c r="B1369" s="49" t="s">
        <v>205</v>
      </c>
      <c r="C1369" s="107" t="s">
        <v>12503</v>
      </c>
      <c r="D1369" s="108" t="s">
        <v>11004</v>
      </c>
      <c r="E1369" s="107" t="s">
        <v>211</v>
      </c>
      <c r="F1369" s="107"/>
      <c r="G1369" s="107" t="s">
        <v>212</v>
      </c>
      <c r="H1369" s="141" t="s">
        <v>11005</v>
      </c>
      <c r="I1369" s="35">
        <v>0.06</v>
      </c>
      <c r="J1369" s="126">
        <f t="shared" si="42"/>
        <v>1363</v>
      </c>
    </row>
    <row r="1370" spans="1:10" ht="15.75">
      <c r="A1370" s="39">
        <f t="shared" si="43"/>
        <v>1366</v>
      </c>
      <c r="B1370" s="49" t="s">
        <v>205</v>
      </c>
      <c r="C1370" s="107" t="s">
        <v>12504</v>
      </c>
      <c r="D1370" s="108" t="s">
        <v>11006</v>
      </c>
      <c r="E1370" s="107" t="s">
        <v>211</v>
      </c>
      <c r="F1370" s="107"/>
      <c r="G1370" s="107" t="s">
        <v>212</v>
      </c>
      <c r="H1370" s="141" t="s">
        <v>11005</v>
      </c>
      <c r="I1370" s="35">
        <v>0.06</v>
      </c>
      <c r="J1370" s="126">
        <f t="shared" si="42"/>
        <v>1363</v>
      </c>
    </row>
    <row r="1371" spans="1:10" ht="15.75">
      <c r="A1371" s="39">
        <f t="shared" si="43"/>
        <v>1367</v>
      </c>
      <c r="B1371" s="49" t="s">
        <v>205</v>
      </c>
      <c r="C1371" s="107" t="s">
        <v>12505</v>
      </c>
      <c r="D1371" s="108" t="s">
        <v>11007</v>
      </c>
      <c r="E1371" s="107" t="s">
        <v>211</v>
      </c>
      <c r="F1371" s="107"/>
      <c r="G1371" s="107" t="s">
        <v>212</v>
      </c>
      <c r="H1371" s="141" t="s">
        <v>11008</v>
      </c>
      <c r="I1371" s="35">
        <v>0.06</v>
      </c>
      <c r="J1371" s="126">
        <f t="shared" si="42"/>
        <v>1504</v>
      </c>
    </row>
    <row r="1372" spans="1:10" ht="15.75">
      <c r="A1372" s="39">
        <f t="shared" si="43"/>
        <v>1368</v>
      </c>
      <c r="B1372" s="49" t="s">
        <v>205</v>
      </c>
      <c r="C1372" s="107" t="s">
        <v>12506</v>
      </c>
      <c r="D1372" s="108" t="s">
        <v>11009</v>
      </c>
      <c r="E1372" s="107" t="s">
        <v>211</v>
      </c>
      <c r="F1372" s="107"/>
      <c r="G1372" s="107" t="s">
        <v>212</v>
      </c>
      <c r="H1372" s="141" t="s">
        <v>10950</v>
      </c>
      <c r="I1372" s="35">
        <v>0.06</v>
      </c>
      <c r="J1372" s="126">
        <f t="shared" si="42"/>
        <v>1306.5999999999999</v>
      </c>
    </row>
    <row r="1373" spans="1:10" ht="15.75">
      <c r="A1373" s="39">
        <f t="shared" si="43"/>
        <v>1369</v>
      </c>
      <c r="B1373" s="49" t="s">
        <v>205</v>
      </c>
      <c r="C1373" s="107" t="s">
        <v>12507</v>
      </c>
      <c r="D1373" s="108" t="s">
        <v>11010</v>
      </c>
      <c r="E1373" s="107" t="s">
        <v>211</v>
      </c>
      <c r="F1373" s="107"/>
      <c r="G1373" s="107" t="s">
        <v>212</v>
      </c>
      <c r="H1373" s="141" t="s">
        <v>10950</v>
      </c>
      <c r="I1373" s="35">
        <v>0.06</v>
      </c>
      <c r="J1373" s="126">
        <f t="shared" si="42"/>
        <v>1306.5999999999999</v>
      </c>
    </row>
    <row r="1374" spans="1:10" ht="15.75">
      <c r="A1374" s="39">
        <f t="shared" si="43"/>
        <v>1370</v>
      </c>
      <c r="B1374" s="49" t="s">
        <v>205</v>
      </c>
      <c r="C1374" s="107" t="s">
        <v>12508</v>
      </c>
      <c r="D1374" s="108" t="s">
        <v>11011</v>
      </c>
      <c r="E1374" s="107" t="s">
        <v>211</v>
      </c>
      <c r="F1374" s="107"/>
      <c r="G1374" s="107" t="s">
        <v>212</v>
      </c>
      <c r="H1374" s="141" t="s">
        <v>10956</v>
      </c>
      <c r="I1374" s="35">
        <v>0.06</v>
      </c>
      <c r="J1374" s="126">
        <f t="shared" si="42"/>
        <v>1377.1</v>
      </c>
    </row>
    <row r="1375" spans="1:10" ht="15.75">
      <c r="A1375" s="39">
        <f t="shared" si="43"/>
        <v>1371</v>
      </c>
      <c r="B1375" s="49" t="s">
        <v>205</v>
      </c>
      <c r="C1375" s="107" t="s">
        <v>12509</v>
      </c>
      <c r="D1375" s="108" t="s">
        <v>11012</v>
      </c>
      <c r="E1375" s="107" t="s">
        <v>211</v>
      </c>
      <c r="F1375" s="107"/>
      <c r="G1375" s="107" t="s">
        <v>212</v>
      </c>
      <c r="H1375" s="141" t="s">
        <v>10956</v>
      </c>
      <c r="I1375" s="35">
        <v>0.06</v>
      </c>
      <c r="J1375" s="126">
        <f t="shared" si="42"/>
        <v>1377.1</v>
      </c>
    </row>
    <row r="1376" spans="1:10" ht="15.75">
      <c r="A1376" s="39">
        <f t="shared" si="43"/>
        <v>1372</v>
      </c>
      <c r="B1376" s="49" t="s">
        <v>205</v>
      </c>
      <c r="C1376" s="107" t="s">
        <v>12510</v>
      </c>
      <c r="D1376" s="108" t="s">
        <v>11013</v>
      </c>
      <c r="E1376" s="107" t="s">
        <v>211</v>
      </c>
      <c r="F1376" s="107"/>
      <c r="G1376" s="107" t="s">
        <v>212</v>
      </c>
      <c r="H1376" s="141" t="s">
        <v>10980</v>
      </c>
      <c r="I1376" s="35">
        <v>0.06</v>
      </c>
      <c r="J1376" s="126">
        <f t="shared" si="42"/>
        <v>1424.1</v>
      </c>
    </row>
    <row r="1377" spans="1:10" ht="15.75">
      <c r="A1377" s="39">
        <f t="shared" si="43"/>
        <v>1373</v>
      </c>
      <c r="B1377" s="49" t="s">
        <v>205</v>
      </c>
      <c r="C1377" s="107" t="s">
        <v>12511</v>
      </c>
      <c r="D1377" s="108" t="s">
        <v>11014</v>
      </c>
      <c r="E1377" s="107" t="s">
        <v>211</v>
      </c>
      <c r="F1377" s="107"/>
      <c r="G1377" s="107" t="s">
        <v>212</v>
      </c>
      <c r="H1377" s="141" t="s">
        <v>10980</v>
      </c>
      <c r="I1377" s="35">
        <v>0.06</v>
      </c>
      <c r="J1377" s="126">
        <f t="shared" si="42"/>
        <v>1424.1</v>
      </c>
    </row>
    <row r="1378" spans="1:10" ht="15.75">
      <c r="A1378" s="39">
        <f t="shared" si="43"/>
        <v>1374</v>
      </c>
      <c r="B1378" s="49" t="s">
        <v>205</v>
      </c>
      <c r="C1378" s="107" t="s">
        <v>12512</v>
      </c>
      <c r="D1378" s="108" t="s">
        <v>11015</v>
      </c>
      <c r="E1378" s="107" t="s">
        <v>211</v>
      </c>
      <c r="F1378" s="107"/>
      <c r="G1378" s="107" t="s">
        <v>212</v>
      </c>
      <c r="H1378" s="141" t="s">
        <v>11016</v>
      </c>
      <c r="I1378" s="35">
        <v>0.06</v>
      </c>
      <c r="J1378" s="126">
        <f t="shared" si="42"/>
        <v>1494.6</v>
      </c>
    </row>
    <row r="1379" spans="1:10" ht="15.75">
      <c r="A1379" s="39">
        <f t="shared" si="43"/>
        <v>1375</v>
      </c>
      <c r="B1379" s="49" t="s">
        <v>205</v>
      </c>
      <c r="C1379" s="107" t="s">
        <v>12513</v>
      </c>
      <c r="D1379" s="108" t="s">
        <v>11017</v>
      </c>
      <c r="E1379" s="107" t="s">
        <v>211</v>
      </c>
      <c r="F1379" s="107"/>
      <c r="G1379" s="107" t="s">
        <v>212</v>
      </c>
      <c r="H1379" s="141" t="s">
        <v>11016</v>
      </c>
      <c r="I1379" s="35">
        <v>0.06</v>
      </c>
      <c r="J1379" s="126">
        <f t="shared" si="42"/>
        <v>1494.6</v>
      </c>
    </row>
    <row r="1380" spans="1:10" ht="15.75">
      <c r="A1380" s="39">
        <f t="shared" si="43"/>
        <v>1376</v>
      </c>
      <c r="B1380" s="49" t="s">
        <v>205</v>
      </c>
      <c r="C1380" s="107" t="s">
        <v>12514</v>
      </c>
      <c r="D1380" s="108" t="s">
        <v>11018</v>
      </c>
      <c r="E1380" s="107" t="s">
        <v>211</v>
      </c>
      <c r="F1380" s="107"/>
      <c r="G1380" s="107" t="s">
        <v>212</v>
      </c>
      <c r="H1380" s="141" t="s">
        <v>10947</v>
      </c>
      <c r="I1380" s="35">
        <v>0.06</v>
      </c>
      <c r="J1380" s="126">
        <f t="shared" si="42"/>
        <v>1269</v>
      </c>
    </row>
    <row r="1381" spans="1:10" ht="15.75">
      <c r="A1381" s="39">
        <f t="shared" si="43"/>
        <v>1377</v>
      </c>
      <c r="B1381" s="49" t="s">
        <v>205</v>
      </c>
      <c r="C1381" s="107" t="s">
        <v>12515</v>
      </c>
      <c r="D1381" s="108" t="s">
        <v>11019</v>
      </c>
      <c r="E1381" s="107" t="s">
        <v>211</v>
      </c>
      <c r="F1381" s="107"/>
      <c r="G1381" s="107" t="s">
        <v>212</v>
      </c>
      <c r="H1381" s="141" t="s">
        <v>10947</v>
      </c>
      <c r="I1381" s="35">
        <v>0.06</v>
      </c>
      <c r="J1381" s="126">
        <f t="shared" si="42"/>
        <v>1269</v>
      </c>
    </row>
    <row r="1382" spans="1:10" ht="15.75">
      <c r="A1382" s="39">
        <f t="shared" si="43"/>
        <v>1378</v>
      </c>
      <c r="B1382" s="49" t="s">
        <v>205</v>
      </c>
      <c r="C1382" s="107" t="s">
        <v>12516</v>
      </c>
      <c r="D1382" s="108" t="s">
        <v>11020</v>
      </c>
      <c r="E1382" s="107" t="s">
        <v>211</v>
      </c>
      <c r="F1382" s="107"/>
      <c r="G1382" s="107" t="s">
        <v>212</v>
      </c>
      <c r="H1382" s="141" t="s">
        <v>10953</v>
      </c>
      <c r="I1382" s="35">
        <v>0.06</v>
      </c>
      <c r="J1382" s="126">
        <f t="shared" si="42"/>
        <v>1339.5</v>
      </c>
    </row>
    <row r="1383" spans="1:10" ht="15.75">
      <c r="A1383" s="39">
        <f t="shared" si="43"/>
        <v>1379</v>
      </c>
      <c r="B1383" s="49" t="s">
        <v>205</v>
      </c>
      <c r="C1383" s="107" t="s">
        <v>12517</v>
      </c>
      <c r="D1383" s="108" t="s">
        <v>11021</v>
      </c>
      <c r="E1383" s="107" t="s">
        <v>211</v>
      </c>
      <c r="F1383" s="107"/>
      <c r="G1383" s="107" t="s">
        <v>212</v>
      </c>
      <c r="H1383" s="141" t="s">
        <v>10953</v>
      </c>
      <c r="I1383" s="35">
        <v>0.06</v>
      </c>
      <c r="J1383" s="126">
        <f t="shared" si="42"/>
        <v>1339.5</v>
      </c>
    </row>
    <row r="1384" spans="1:10" ht="15.75">
      <c r="A1384" s="39">
        <f t="shared" si="43"/>
        <v>1380</v>
      </c>
      <c r="B1384" s="49" t="s">
        <v>205</v>
      </c>
      <c r="C1384" s="107" t="s">
        <v>12518</v>
      </c>
      <c r="D1384" s="108" t="s">
        <v>11022</v>
      </c>
      <c r="E1384" s="107" t="s">
        <v>211</v>
      </c>
      <c r="F1384" s="107"/>
      <c r="G1384" s="107" t="s">
        <v>212</v>
      </c>
      <c r="H1384" s="141" t="s">
        <v>11005</v>
      </c>
      <c r="I1384" s="35">
        <v>0.06</v>
      </c>
      <c r="J1384" s="126">
        <f t="shared" si="42"/>
        <v>1363</v>
      </c>
    </row>
    <row r="1385" spans="1:10" ht="15.75">
      <c r="A1385" s="39">
        <f t="shared" si="43"/>
        <v>1381</v>
      </c>
      <c r="B1385" s="49" t="s">
        <v>205</v>
      </c>
      <c r="C1385" s="107" t="s">
        <v>12519</v>
      </c>
      <c r="D1385" s="108" t="s">
        <v>11023</v>
      </c>
      <c r="E1385" s="107" t="s">
        <v>211</v>
      </c>
      <c r="F1385" s="107"/>
      <c r="G1385" s="107" t="s">
        <v>212</v>
      </c>
      <c r="H1385" s="141" t="s">
        <v>10990</v>
      </c>
      <c r="I1385" s="35">
        <v>0.06</v>
      </c>
      <c r="J1385" s="126">
        <f t="shared" si="42"/>
        <v>1386.5</v>
      </c>
    </row>
    <row r="1386" spans="1:10" ht="15.75">
      <c r="A1386" s="39">
        <f t="shared" si="43"/>
        <v>1382</v>
      </c>
      <c r="B1386" s="49" t="s">
        <v>205</v>
      </c>
      <c r="C1386" s="107" t="s">
        <v>12520</v>
      </c>
      <c r="D1386" s="108" t="s">
        <v>11024</v>
      </c>
      <c r="E1386" s="107" t="s">
        <v>211</v>
      </c>
      <c r="F1386" s="107"/>
      <c r="G1386" s="107" t="s">
        <v>212</v>
      </c>
      <c r="H1386" s="141" t="s">
        <v>10990</v>
      </c>
      <c r="I1386" s="35">
        <v>0.06</v>
      </c>
      <c r="J1386" s="126">
        <f t="shared" si="42"/>
        <v>1386.5</v>
      </c>
    </row>
    <row r="1387" spans="1:10" ht="15.75">
      <c r="A1387" s="39">
        <f t="shared" si="43"/>
        <v>1383</v>
      </c>
      <c r="B1387" s="49" t="s">
        <v>205</v>
      </c>
      <c r="C1387" s="107" t="s">
        <v>12521</v>
      </c>
      <c r="D1387" s="108" t="s">
        <v>11025</v>
      </c>
      <c r="E1387" s="107" t="s">
        <v>211</v>
      </c>
      <c r="F1387" s="107"/>
      <c r="G1387" s="107" t="s">
        <v>212</v>
      </c>
      <c r="H1387" s="141" t="s">
        <v>11026</v>
      </c>
      <c r="I1387" s="35">
        <v>0.06</v>
      </c>
      <c r="J1387" s="126">
        <f t="shared" si="42"/>
        <v>1457</v>
      </c>
    </row>
    <row r="1388" spans="1:10" ht="15.75">
      <c r="A1388" s="39">
        <f t="shared" si="43"/>
        <v>1384</v>
      </c>
      <c r="B1388" s="49" t="s">
        <v>205</v>
      </c>
      <c r="C1388" s="107" t="s">
        <v>12522</v>
      </c>
      <c r="D1388" s="108" t="s">
        <v>11027</v>
      </c>
      <c r="E1388" s="107" t="s">
        <v>211</v>
      </c>
      <c r="F1388" s="107"/>
      <c r="G1388" s="107" t="s">
        <v>212</v>
      </c>
      <c r="H1388" s="141" t="s">
        <v>11026</v>
      </c>
      <c r="I1388" s="35">
        <v>0.06</v>
      </c>
      <c r="J1388" s="126">
        <f t="shared" si="42"/>
        <v>1457</v>
      </c>
    </row>
    <row r="1389" spans="1:10" ht="15.75">
      <c r="A1389" s="39">
        <f t="shared" si="43"/>
        <v>1385</v>
      </c>
      <c r="B1389" s="49" t="s">
        <v>205</v>
      </c>
      <c r="C1389" s="107" t="s">
        <v>12523</v>
      </c>
      <c r="D1389" s="108" t="s">
        <v>11028</v>
      </c>
      <c r="E1389" s="107" t="s">
        <v>211</v>
      </c>
      <c r="F1389" s="107"/>
      <c r="G1389" s="107" t="s">
        <v>212</v>
      </c>
      <c r="H1389" s="141" t="s">
        <v>10996</v>
      </c>
      <c r="I1389" s="35">
        <v>0.06</v>
      </c>
      <c r="J1389" s="126">
        <f t="shared" si="42"/>
        <v>1400.6</v>
      </c>
    </row>
    <row r="1390" spans="1:10" ht="15.75">
      <c r="A1390" s="39">
        <f t="shared" si="43"/>
        <v>1386</v>
      </c>
      <c r="B1390" s="49" t="s">
        <v>205</v>
      </c>
      <c r="C1390" s="107" t="s">
        <v>12524</v>
      </c>
      <c r="D1390" s="108" t="s">
        <v>11029</v>
      </c>
      <c r="E1390" s="107" t="s">
        <v>211</v>
      </c>
      <c r="F1390" s="107"/>
      <c r="G1390" s="107" t="s">
        <v>212</v>
      </c>
      <c r="H1390" s="141" t="s">
        <v>10996</v>
      </c>
      <c r="I1390" s="35">
        <v>0.06</v>
      </c>
      <c r="J1390" s="126">
        <f t="shared" si="42"/>
        <v>1400.6</v>
      </c>
    </row>
    <row r="1391" spans="1:10" ht="15.75">
      <c r="A1391" s="39">
        <f t="shared" si="43"/>
        <v>1387</v>
      </c>
      <c r="B1391" s="49" t="s">
        <v>205</v>
      </c>
      <c r="C1391" s="107" t="s">
        <v>12525</v>
      </c>
      <c r="D1391" s="108" t="s">
        <v>11030</v>
      </c>
      <c r="E1391" s="107" t="s">
        <v>211</v>
      </c>
      <c r="F1391" s="107"/>
      <c r="G1391" s="107" t="s">
        <v>212</v>
      </c>
      <c r="H1391" s="141" t="s">
        <v>11031</v>
      </c>
      <c r="I1391" s="35">
        <v>0.06</v>
      </c>
      <c r="J1391" s="126">
        <f t="shared" si="42"/>
        <v>1471.1</v>
      </c>
    </row>
    <row r="1392" spans="1:10" ht="15.75">
      <c r="A1392" s="39">
        <f t="shared" si="43"/>
        <v>1388</v>
      </c>
      <c r="B1392" s="49" t="s">
        <v>205</v>
      </c>
      <c r="C1392" s="107" t="s">
        <v>12526</v>
      </c>
      <c r="D1392" s="108" t="s">
        <v>11032</v>
      </c>
      <c r="E1392" s="107" t="s">
        <v>211</v>
      </c>
      <c r="F1392" s="107"/>
      <c r="G1392" s="107" t="s">
        <v>212</v>
      </c>
      <c r="H1392" s="141" t="s">
        <v>11031</v>
      </c>
      <c r="I1392" s="35">
        <v>0.06</v>
      </c>
      <c r="J1392" s="126">
        <f t="shared" si="42"/>
        <v>1471.1</v>
      </c>
    </row>
    <row r="1393" spans="1:10" ht="15.75">
      <c r="A1393" s="39">
        <f t="shared" si="43"/>
        <v>1389</v>
      </c>
      <c r="B1393" s="49" t="s">
        <v>205</v>
      </c>
      <c r="C1393" s="107" t="s">
        <v>12527</v>
      </c>
      <c r="D1393" s="108" t="s">
        <v>11033</v>
      </c>
      <c r="E1393" s="107" t="s">
        <v>211</v>
      </c>
      <c r="F1393" s="107"/>
      <c r="G1393" s="107" t="s">
        <v>212</v>
      </c>
      <c r="H1393" s="141" t="s">
        <v>11005</v>
      </c>
      <c r="I1393" s="35">
        <v>0.06</v>
      </c>
      <c r="J1393" s="126">
        <f t="shared" si="42"/>
        <v>1363</v>
      </c>
    </row>
    <row r="1394" spans="1:10" ht="15.75">
      <c r="A1394" s="39">
        <f t="shared" si="43"/>
        <v>1390</v>
      </c>
      <c r="B1394" s="49" t="s">
        <v>205</v>
      </c>
      <c r="C1394" s="107" t="s">
        <v>12528</v>
      </c>
      <c r="D1394" s="108" t="s">
        <v>11034</v>
      </c>
      <c r="E1394" s="107" t="s">
        <v>211</v>
      </c>
      <c r="F1394" s="107"/>
      <c r="G1394" s="107" t="s">
        <v>212</v>
      </c>
      <c r="H1394" s="141" t="s">
        <v>11005</v>
      </c>
      <c r="I1394" s="35">
        <v>0.06</v>
      </c>
      <c r="J1394" s="126">
        <f t="shared" si="42"/>
        <v>1363</v>
      </c>
    </row>
    <row r="1395" spans="1:10" ht="15.75">
      <c r="A1395" s="39">
        <f t="shared" si="43"/>
        <v>1391</v>
      </c>
      <c r="B1395" s="49" t="s">
        <v>205</v>
      </c>
      <c r="C1395" s="107" t="s">
        <v>12529</v>
      </c>
      <c r="D1395" s="108" t="s">
        <v>11035</v>
      </c>
      <c r="E1395" s="107" t="s">
        <v>211</v>
      </c>
      <c r="F1395" s="107"/>
      <c r="G1395" s="107" t="s">
        <v>212</v>
      </c>
      <c r="H1395" s="141" t="s">
        <v>11036</v>
      </c>
      <c r="I1395" s="35">
        <v>0.06</v>
      </c>
      <c r="J1395" s="126">
        <f t="shared" si="42"/>
        <v>1433.5</v>
      </c>
    </row>
    <row r="1396" spans="1:10" ht="30">
      <c r="A1396" s="39">
        <f t="shared" si="43"/>
        <v>1392</v>
      </c>
      <c r="B1396" s="49" t="s">
        <v>205</v>
      </c>
      <c r="C1396" s="107" t="s">
        <v>12530</v>
      </c>
      <c r="D1396" s="108" t="s">
        <v>11037</v>
      </c>
      <c r="E1396" s="107" t="s">
        <v>211</v>
      </c>
      <c r="F1396" s="107"/>
      <c r="G1396" s="107" t="s">
        <v>212</v>
      </c>
      <c r="H1396" s="141" t="s">
        <v>11036</v>
      </c>
      <c r="I1396" s="35">
        <v>0.06</v>
      </c>
      <c r="J1396" s="126">
        <f t="shared" si="42"/>
        <v>1433.5</v>
      </c>
    </row>
    <row r="1397" spans="1:10" ht="15.75">
      <c r="A1397" s="39">
        <f t="shared" si="43"/>
        <v>1393</v>
      </c>
      <c r="B1397" s="49" t="s">
        <v>205</v>
      </c>
      <c r="C1397" s="107" t="s">
        <v>12531</v>
      </c>
      <c r="D1397" s="108" t="s">
        <v>11038</v>
      </c>
      <c r="E1397" s="107" t="s">
        <v>211</v>
      </c>
      <c r="F1397" s="107"/>
      <c r="G1397" s="107" t="s">
        <v>212</v>
      </c>
      <c r="H1397" s="141" t="s">
        <v>11039</v>
      </c>
      <c r="I1397" s="35">
        <v>0.06</v>
      </c>
      <c r="J1397" s="126">
        <f t="shared" si="42"/>
        <v>1645</v>
      </c>
    </row>
    <row r="1398" spans="1:10" ht="15.75">
      <c r="A1398" s="39">
        <f t="shared" si="43"/>
        <v>1394</v>
      </c>
      <c r="B1398" s="49" t="s">
        <v>205</v>
      </c>
      <c r="C1398" s="107" t="s">
        <v>12532</v>
      </c>
      <c r="D1398" s="108" t="s">
        <v>11040</v>
      </c>
      <c r="E1398" s="107" t="s">
        <v>211</v>
      </c>
      <c r="F1398" s="107"/>
      <c r="G1398" s="107" t="s">
        <v>212</v>
      </c>
      <c r="H1398" s="141" t="s">
        <v>11041</v>
      </c>
      <c r="I1398" s="35">
        <v>0.06</v>
      </c>
      <c r="J1398" s="126">
        <f t="shared" si="42"/>
        <v>700.3</v>
      </c>
    </row>
    <row r="1399" spans="1:10" ht="15.75">
      <c r="A1399" s="39">
        <f t="shared" si="43"/>
        <v>1395</v>
      </c>
      <c r="B1399" s="49" t="s">
        <v>205</v>
      </c>
      <c r="C1399" s="107" t="s">
        <v>12533</v>
      </c>
      <c r="D1399" s="108" t="s">
        <v>11042</v>
      </c>
      <c r="E1399" s="107" t="s">
        <v>211</v>
      </c>
      <c r="F1399" s="107"/>
      <c r="G1399" s="107" t="s">
        <v>212</v>
      </c>
      <c r="H1399" s="141" t="s">
        <v>11043</v>
      </c>
      <c r="I1399" s="35">
        <v>0.06</v>
      </c>
      <c r="J1399" s="126">
        <f t="shared" si="42"/>
        <v>855.4</v>
      </c>
    </row>
    <row r="1400" spans="1:10" ht="15.75">
      <c r="A1400" s="39">
        <f t="shared" si="43"/>
        <v>1396</v>
      </c>
      <c r="B1400" s="49" t="s">
        <v>205</v>
      </c>
      <c r="C1400" s="107" t="s">
        <v>12534</v>
      </c>
      <c r="D1400" s="108" t="s">
        <v>11044</v>
      </c>
      <c r="E1400" s="107" t="s">
        <v>211</v>
      </c>
      <c r="F1400" s="107"/>
      <c r="G1400" s="107" t="s">
        <v>212</v>
      </c>
      <c r="H1400" s="141" t="s">
        <v>11045</v>
      </c>
      <c r="I1400" s="35">
        <v>0.06</v>
      </c>
      <c r="J1400" s="126">
        <f t="shared" si="42"/>
        <v>4079.6</v>
      </c>
    </row>
    <row r="1401" spans="1:10" ht="15.75">
      <c r="A1401" s="39">
        <f t="shared" si="43"/>
        <v>1397</v>
      </c>
      <c r="B1401" s="49" t="s">
        <v>205</v>
      </c>
      <c r="C1401" s="107" t="s">
        <v>12535</v>
      </c>
      <c r="D1401" s="108" t="s">
        <v>11046</v>
      </c>
      <c r="E1401" s="107" t="s">
        <v>211</v>
      </c>
      <c r="F1401" s="107"/>
      <c r="G1401" s="107" t="s">
        <v>212</v>
      </c>
      <c r="H1401" s="141" t="s">
        <v>11047</v>
      </c>
      <c r="I1401" s="35">
        <v>0.06</v>
      </c>
      <c r="J1401" s="126">
        <f t="shared" ref="J1401:J1456" si="44">H1401*(1-I1401)</f>
        <v>4314.5999999999995</v>
      </c>
    </row>
    <row r="1402" spans="1:10" ht="15.75">
      <c r="A1402" s="39">
        <f t="shared" si="43"/>
        <v>1398</v>
      </c>
      <c r="B1402" s="49" t="s">
        <v>205</v>
      </c>
      <c r="C1402" s="107" t="s">
        <v>12536</v>
      </c>
      <c r="D1402" s="108" t="s">
        <v>11048</v>
      </c>
      <c r="E1402" s="107" t="s">
        <v>211</v>
      </c>
      <c r="F1402" s="107"/>
      <c r="G1402" s="107" t="s">
        <v>212</v>
      </c>
      <c r="H1402" s="141" t="s">
        <v>11049</v>
      </c>
      <c r="I1402" s="35">
        <v>0.06</v>
      </c>
      <c r="J1402" s="126">
        <f t="shared" si="44"/>
        <v>4512</v>
      </c>
    </row>
    <row r="1403" spans="1:10" ht="15.75">
      <c r="A1403" s="39">
        <f t="shared" si="43"/>
        <v>1399</v>
      </c>
      <c r="B1403" s="49" t="s">
        <v>205</v>
      </c>
      <c r="C1403" s="107" t="s">
        <v>12537</v>
      </c>
      <c r="D1403" s="108" t="s">
        <v>11050</v>
      </c>
      <c r="E1403" s="107" t="s">
        <v>211</v>
      </c>
      <c r="F1403" s="107"/>
      <c r="G1403" s="107" t="s">
        <v>212</v>
      </c>
      <c r="H1403" s="141" t="s">
        <v>11049</v>
      </c>
      <c r="I1403" s="35">
        <v>0.06</v>
      </c>
      <c r="J1403" s="126">
        <f t="shared" si="44"/>
        <v>4512</v>
      </c>
    </row>
    <row r="1404" spans="1:10" ht="15.75">
      <c r="A1404" s="39">
        <f t="shared" si="43"/>
        <v>1400</v>
      </c>
      <c r="B1404" s="49" t="s">
        <v>205</v>
      </c>
      <c r="C1404" s="107" t="s">
        <v>12538</v>
      </c>
      <c r="D1404" s="108" t="s">
        <v>11051</v>
      </c>
      <c r="E1404" s="107" t="s">
        <v>211</v>
      </c>
      <c r="F1404" s="107"/>
      <c r="G1404" s="107" t="s">
        <v>212</v>
      </c>
      <c r="H1404" s="141" t="s">
        <v>11052</v>
      </c>
      <c r="I1404" s="35">
        <v>0.06</v>
      </c>
      <c r="J1404" s="126">
        <f t="shared" si="44"/>
        <v>4700</v>
      </c>
    </row>
    <row r="1405" spans="1:10" ht="15.75">
      <c r="A1405" s="39">
        <f t="shared" si="43"/>
        <v>1401</v>
      </c>
      <c r="B1405" s="49" t="s">
        <v>205</v>
      </c>
      <c r="C1405" s="107" t="s">
        <v>12539</v>
      </c>
      <c r="D1405" s="108" t="s">
        <v>11053</v>
      </c>
      <c r="E1405" s="107" t="s">
        <v>211</v>
      </c>
      <c r="F1405" s="107"/>
      <c r="G1405" s="107" t="s">
        <v>212</v>
      </c>
      <c r="H1405" s="141" t="s">
        <v>11052</v>
      </c>
      <c r="I1405" s="35">
        <v>0.06</v>
      </c>
      <c r="J1405" s="126">
        <f t="shared" si="44"/>
        <v>4700</v>
      </c>
    </row>
    <row r="1406" spans="1:10" ht="15.75">
      <c r="A1406" s="39">
        <f t="shared" si="43"/>
        <v>1402</v>
      </c>
      <c r="B1406" s="49" t="s">
        <v>205</v>
      </c>
      <c r="C1406" s="107" t="s">
        <v>12540</v>
      </c>
      <c r="D1406" s="108" t="s">
        <v>11054</v>
      </c>
      <c r="E1406" s="107" t="s">
        <v>211</v>
      </c>
      <c r="F1406" s="107"/>
      <c r="G1406" s="107" t="s">
        <v>212</v>
      </c>
      <c r="H1406" s="141" t="s">
        <v>11055</v>
      </c>
      <c r="I1406" s="35">
        <v>0.06</v>
      </c>
      <c r="J1406" s="126">
        <f t="shared" si="44"/>
        <v>5254.5999999999995</v>
      </c>
    </row>
    <row r="1407" spans="1:10" ht="30">
      <c r="A1407" s="39">
        <f t="shared" si="43"/>
        <v>1403</v>
      </c>
      <c r="B1407" s="49" t="s">
        <v>205</v>
      </c>
      <c r="C1407" s="107" t="s">
        <v>12541</v>
      </c>
      <c r="D1407" s="108" t="s">
        <v>11056</v>
      </c>
      <c r="E1407" s="107" t="s">
        <v>211</v>
      </c>
      <c r="F1407" s="107"/>
      <c r="G1407" s="107" t="s">
        <v>212</v>
      </c>
      <c r="H1407" s="141" t="s">
        <v>11055</v>
      </c>
      <c r="I1407" s="35">
        <v>0.06</v>
      </c>
      <c r="J1407" s="126">
        <f t="shared" si="44"/>
        <v>5254.5999999999995</v>
      </c>
    </row>
    <row r="1408" spans="1:10" ht="15.75">
      <c r="A1408" s="39">
        <f t="shared" si="43"/>
        <v>1404</v>
      </c>
      <c r="B1408" s="49" t="s">
        <v>205</v>
      </c>
      <c r="C1408" s="107" t="s">
        <v>12542</v>
      </c>
      <c r="D1408" s="108" t="s">
        <v>11057</v>
      </c>
      <c r="E1408" s="107" t="s">
        <v>211</v>
      </c>
      <c r="F1408" s="107"/>
      <c r="G1408" s="107" t="s">
        <v>212</v>
      </c>
      <c r="H1408" s="141" t="s">
        <v>11058</v>
      </c>
      <c r="I1408" s="35">
        <v>0.06</v>
      </c>
      <c r="J1408" s="126">
        <f t="shared" si="44"/>
        <v>5442.5999999999995</v>
      </c>
    </row>
    <row r="1409" spans="1:10" ht="15.75">
      <c r="A1409" s="39">
        <f t="shared" si="43"/>
        <v>1405</v>
      </c>
      <c r="B1409" s="49" t="s">
        <v>205</v>
      </c>
      <c r="C1409" s="107" t="s">
        <v>12543</v>
      </c>
      <c r="D1409" s="108" t="s">
        <v>11059</v>
      </c>
      <c r="E1409" s="107" t="s">
        <v>211</v>
      </c>
      <c r="F1409" s="107"/>
      <c r="G1409" s="107" t="s">
        <v>212</v>
      </c>
      <c r="H1409" s="141" t="s">
        <v>11058</v>
      </c>
      <c r="I1409" s="35">
        <v>0.06</v>
      </c>
      <c r="J1409" s="126">
        <f t="shared" si="44"/>
        <v>5442.5999999999995</v>
      </c>
    </row>
    <row r="1410" spans="1:10" ht="15.75">
      <c r="A1410" s="39">
        <f t="shared" si="43"/>
        <v>1406</v>
      </c>
      <c r="B1410" s="49" t="s">
        <v>205</v>
      </c>
      <c r="C1410" s="107" t="s">
        <v>12544</v>
      </c>
      <c r="D1410" s="108" t="s">
        <v>11060</v>
      </c>
      <c r="E1410" s="107" t="s">
        <v>211</v>
      </c>
      <c r="F1410" s="107"/>
      <c r="G1410" s="107" t="s">
        <v>212</v>
      </c>
      <c r="H1410" s="141" t="s">
        <v>11061</v>
      </c>
      <c r="I1410" s="35">
        <v>0.06</v>
      </c>
      <c r="J1410" s="126">
        <f t="shared" si="44"/>
        <v>836.59999999999991</v>
      </c>
    </row>
    <row r="1411" spans="1:10" ht="15.75">
      <c r="A1411" s="39">
        <f t="shared" si="43"/>
        <v>1407</v>
      </c>
      <c r="B1411" s="49" t="s">
        <v>205</v>
      </c>
      <c r="C1411" s="107" t="s">
        <v>12545</v>
      </c>
      <c r="D1411" s="108" t="s">
        <v>11062</v>
      </c>
      <c r="E1411" s="107" t="s">
        <v>211</v>
      </c>
      <c r="F1411" s="107"/>
      <c r="G1411" s="107" t="s">
        <v>212</v>
      </c>
      <c r="H1411" s="141" t="s">
        <v>11063</v>
      </c>
      <c r="I1411" s="35">
        <v>0.06</v>
      </c>
      <c r="J1411" s="126">
        <f t="shared" si="44"/>
        <v>911.8</v>
      </c>
    </row>
    <row r="1412" spans="1:10" ht="15.75">
      <c r="A1412" s="39">
        <f t="shared" si="43"/>
        <v>1408</v>
      </c>
      <c r="B1412" s="49" t="s">
        <v>205</v>
      </c>
      <c r="C1412" s="107" t="s">
        <v>12546</v>
      </c>
      <c r="D1412" s="108" t="s">
        <v>11064</v>
      </c>
      <c r="E1412" s="107" t="s">
        <v>211</v>
      </c>
      <c r="F1412" s="107"/>
      <c r="G1412" s="107" t="s">
        <v>212</v>
      </c>
      <c r="H1412" s="141" t="s">
        <v>10941</v>
      </c>
      <c r="I1412" s="35">
        <v>0.06</v>
      </c>
      <c r="J1412" s="126">
        <f t="shared" si="44"/>
        <v>1222</v>
      </c>
    </row>
    <row r="1413" spans="1:10" ht="15.75">
      <c r="A1413" s="39">
        <f t="shared" si="43"/>
        <v>1409</v>
      </c>
      <c r="B1413" s="49" t="s">
        <v>205</v>
      </c>
      <c r="C1413" s="107" t="s">
        <v>12547</v>
      </c>
      <c r="D1413" s="108" t="s">
        <v>11065</v>
      </c>
      <c r="E1413" s="107" t="s">
        <v>211</v>
      </c>
      <c r="F1413" s="107"/>
      <c r="G1413" s="107" t="s">
        <v>212</v>
      </c>
      <c r="H1413" s="141" t="s">
        <v>11066</v>
      </c>
      <c r="I1413" s="35">
        <v>0.06</v>
      </c>
      <c r="J1413" s="126">
        <f t="shared" si="44"/>
        <v>656.12</v>
      </c>
    </row>
    <row r="1414" spans="1:10" ht="15.75">
      <c r="A1414" s="39">
        <f t="shared" si="43"/>
        <v>1410</v>
      </c>
      <c r="B1414" s="49" t="s">
        <v>205</v>
      </c>
      <c r="C1414" s="107" t="s">
        <v>12548</v>
      </c>
      <c r="D1414" s="108" t="s">
        <v>11067</v>
      </c>
      <c r="E1414" s="107" t="s">
        <v>211</v>
      </c>
      <c r="F1414" s="107"/>
      <c r="G1414" s="107" t="s">
        <v>212</v>
      </c>
      <c r="H1414" s="141" t="s">
        <v>11066</v>
      </c>
      <c r="I1414" s="35">
        <v>0.06</v>
      </c>
      <c r="J1414" s="126">
        <f t="shared" si="44"/>
        <v>656.12</v>
      </c>
    </row>
    <row r="1415" spans="1:10" ht="15.75">
      <c r="A1415" s="39">
        <f t="shared" ref="A1415:A1456" si="45">A1414+1</f>
        <v>1411</v>
      </c>
      <c r="B1415" s="49" t="s">
        <v>205</v>
      </c>
      <c r="C1415" s="107" t="s">
        <v>12549</v>
      </c>
      <c r="D1415" s="108" t="s">
        <v>11068</v>
      </c>
      <c r="E1415" s="107" t="s">
        <v>211</v>
      </c>
      <c r="F1415" s="107"/>
      <c r="G1415" s="107" t="s">
        <v>212</v>
      </c>
      <c r="H1415" s="141" t="s">
        <v>11066</v>
      </c>
      <c r="I1415" s="35">
        <v>0.06</v>
      </c>
      <c r="J1415" s="126">
        <f t="shared" si="44"/>
        <v>656.12</v>
      </c>
    </row>
    <row r="1416" spans="1:10" ht="30">
      <c r="A1416" s="39">
        <f t="shared" si="45"/>
        <v>1412</v>
      </c>
      <c r="B1416" s="49" t="s">
        <v>205</v>
      </c>
      <c r="C1416" s="107" t="s">
        <v>12550</v>
      </c>
      <c r="D1416" s="108" t="s">
        <v>11069</v>
      </c>
      <c r="E1416" s="107" t="s">
        <v>211</v>
      </c>
      <c r="F1416" s="107"/>
      <c r="G1416" s="107" t="s">
        <v>212</v>
      </c>
      <c r="H1416" s="141" t="s">
        <v>11070</v>
      </c>
      <c r="I1416" s="35">
        <v>0.06</v>
      </c>
      <c r="J1416" s="126">
        <f t="shared" si="44"/>
        <v>987</v>
      </c>
    </row>
    <row r="1417" spans="1:10" ht="30">
      <c r="A1417" s="39">
        <f t="shared" si="45"/>
        <v>1413</v>
      </c>
      <c r="B1417" s="49" t="s">
        <v>205</v>
      </c>
      <c r="C1417" s="107" t="s">
        <v>12551</v>
      </c>
      <c r="D1417" s="108" t="s">
        <v>11071</v>
      </c>
      <c r="E1417" s="107" t="s">
        <v>211</v>
      </c>
      <c r="F1417" s="107"/>
      <c r="G1417" s="107" t="s">
        <v>212</v>
      </c>
      <c r="H1417" s="141" t="s">
        <v>11070</v>
      </c>
      <c r="I1417" s="35">
        <v>0.06</v>
      </c>
      <c r="J1417" s="126">
        <f t="shared" si="44"/>
        <v>987</v>
      </c>
    </row>
    <row r="1418" spans="1:10" ht="45">
      <c r="A1418" s="39">
        <f t="shared" si="45"/>
        <v>1414</v>
      </c>
      <c r="B1418" s="49" t="s">
        <v>205</v>
      </c>
      <c r="C1418" s="107" t="s">
        <v>12552</v>
      </c>
      <c r="D1418" s="108" t="s">
        <v>11072</v>
      </c>
      <c r="E1418" s="107" t="s">
        <v>211</v>
      </c>
      <c r="F1418" s="107"/>
      <c r="G1418" s="107" t="s">
        <v>212</v>
      </c>
      <c r="H1418" s="141" t="s">
        <v>11073</v>
      </c>
      <c r="I1418" s="35">
        <v>0.06</v>
      </c>
      <c r="J1418" s="126">
        <f t="shared" si="44"/>
        <v>1029.3</v>
      </c>
    </row>
    <row r="1419" spans="1:10" ht="15.75">
      <c r="A1419" s="39">
        <f t="shared" si="45"/>
        <v>1415</v>
      </c>
      <c r="B1419" s="49" t="s">
        <v>205</v>
      </c>
      <c r="C1419" s="107" t="s">
        <v>12553</v>
      </c>
      <c r="D1419" s="108" t="s">
        <v>11074</v>
      </c>
      <c r="E1419" s="107" t="s">
        <v>211</v>
      </c>
      <c r="F1419" s="107"/>
      <c r="G1419" s="107" t="s">
        <v>212</v>
      </c>
      <c r="H1419" s="141" t="s">
        <v>10999</v>
      </c>
      <c r="I1419" s="35">
        <v>0.06</v>
      </c>
      <c r="J1419" s="126">
        <f t="shared" si="44"/>
        <v>484.09999999999997</v>
      </c>
    </row>
    <row r="1420" spans="1:10" ht="30">
      <c r="A1420" s="39">
        <f t="shared" si="45"/>
        <v>1416</v>
      </c>
      <c r="B1420" s="49" t="s">
        <v>205</v>
      </c>
      <c r="C1420" s="107" t="s">
        <v>12554</v>
      </c>
      <c r="D1420" s="108" t="s">
        <v>11075</v>
      </c>
      <c r="E1420" s="107" t="s">
        <v>211</v>
      </c>
      <c r="F1420" s="107"/>
      <c r="G1420" s="107" t="s">
        <v>212</v>
      </c>
      <c r="H1420" s="141" t="s">
        <v>11076</v>
      </c>
      <c r="I1420" s="35">
        <v>0.06</v>
      </c>
      <c r="J1420" s="126">
        <f t="shared" si="44"/>
        <v>775.5</v>
      </c>
    </row>
    <row r="1421" spans="1:10" ht="30">
      <c r="A1421" s="39">
        <f t="shared" si="45"/>
        <v>1417</v>
      </c>
      <c r="B1421" s="49" t="s">
        <v>205</v>
      </c>
      <c r="C1421" s="107" t="s">
        <v>12555</v>
      </c>
      <c r="D1421" s="108" t="s">
        <v>11077</v>
      </c>
      <c r="E1421" s="107" t="s">
        <v>211</v>
      </c>
      <c r="F1421" s="107"/>
      <c r="G1421" s="107" t="s">
        <v>212</v>
      </c>
      <c r="H1421" s="141" t="s">
        <v>11076</v>
      </c>
      <c r="I1421" s="35">
        <v>0.06</v>
      </c>
      <c r="J1421" s="126">
        <f t="shared" si="44"/>
        <v>775.5</v>
      </c>
    </row>
    <row r="1422" spans="1:10" ht="30">
      <c r="A1422" s="39">
        <f t="shared" si="45"/>
        <v>1418</v>
      </c>
      <c r="B1422" s="49" t="s">
        <v>205</v>
      </c>
      <c r="C1422" s="107" t="s">
        <v>12556</v>
      </c>
      <c r="D1422" s="108" t="s">
        <v>11078</v>
      </c>
      <c r="E1422" s="107" t="s">
        <v>211</v>
      </c>
      <c r="F1422" s="107"/>
      <c r="G1422" s="107" t="s">
        <v>212</v>
      </c>
      <c r="H1422" s="141" t="s">
        <v>11079</v>
      </c>
      <c r="I1422" s="35">
        <v>0.06</v>
      </c>
      <c r="J1422" s="126">
        <f t="shared" si="44"/>
        <v>831.9</v>
      </c>
    </row>
    <row r="1423" spans="1:10" ht="30">
      <c r="A1423" s="39">
        <f t="shared" si="45"/>
        <v>1419</v>
      </c>
      <c r="B1423" s="49" t="s">
        <v>205</v>
      </c>
      <c r="C1423" s="107" t="s">
        <v>12557</v>
      </c>
      <c r="D1423" s="108" t="s">
        <v>11080</v>
      </c>
      <c r="E1423" s="107" t="s">
        <v>211</v>
      </c>
      <c r="F1423" s="107"/>
      <c r="G1423" s="107" t="s">
        <v>212</v>
      </c>
      <c r="H1423" s="141" t="s">
        <v>11081</v>
      </c>
      <c r="I1423" s="35">
        <v>0.06</v>
      </c>
      <c r="J1423" s="126">
        <f t="shared" si="44"/>
        <v>1142.0999999999999</v>
      </c>
    </row>
    <row r="1424" spans="1:10" ht="30">
      <c r="A1424" s="39">
        <f t="shared" si="45"/>
        <v>1420</v>
      </c>
      <c r="B1424" s="49" t="s">
        <v>205</v>
      </c>
      <c r="C1424" s="107" t="s">
        <v>12558</v>
      </c>
      <c r="D1424" s="108" t="s">
        <v>11082</v>
      </c>
      <c r="E1424" s="107" t="s">
        <v>211</v>
      </c>
      <c r="F1424" s="107"/>
      <c r="G1424" s="107" t="s">
        <v>212</v>
      </c>
      <c r="H1424" s="141" t="s">
        <v>11081</v>
      </c>
      <c r="I1424" s="35">
        <v>0.06</v>
      </c>
      <c r="J1424" s="126">
        <f t="shared" si="44"/>
        <v>1142.0999999999999</v>
      </c>
    </row>
    <row r="1425" spans="1:10" ht="30">
      <c r="A1425" s="39">
        <f t="shared" si="45"/>
        <v>1421</v>
      </c>
      <c r="B1425" s="49" t="s">
        <v>205</v>
      </c>
      <c r="C1425" s="107" t="s">
        <v>12559</v>
      </c>
      <c r="D1425" s="108" t="s">
        <v>11083</v>
      </c>
      <c r="E1425" s="107" t="s">
        <v>211</v>
      </c>
      <c r="F1425" s="107"/>
      <c r="G1425" s="107" t="s">
        <v>212</v>
      </c>
      <c r="H1425" s="141" t="s">
        <v>11084</v>
      </c>
      <c r="I1425" s="35">
        <v>0.06</v>
      </c>
      <c r="J1425" s="126">
        <f t="shared" si="44"/>
        <v>1184.3999999999999</v>
      </c>
    </row>
    <row r="1426" spans="1:10" ht="30">
      <c r="A1426" s="39">
        <f t="shared" si="45"/>
        <v>1422</v>
      </c>
      <c r="B1426" s="49" t="s">
        <v>205</v>
      </c>
      <c r="C1426" s="107" t="s">
        <v>12560</v>
      </c>
      <c r="D1426" s="108" t="s">
        <v>11085</v>
      </c>
      <c r="E1426" s="107" t="s">
        <v>211</v>
      </c>
      <c r="F1426" s="107"/>
      <c r="G1426" s="107" t="s">
        <v>212</v>
      </c>
      <c r="H1426" s="141" t="s">
        <v>10947</v>
      </c>
      <c r="I1426" s="35">
        <v>0.06</v>
      </c>
      <c r="J1426" s="126">
        <f t="shared" si="44"/>
        <v>1269</v>
      </c>
    </row>
    <row r="1427" spans="1:10" ht="30">
      <c r="A1427" s="39">
        <f t="shared" si="45"/>
        <v>1423</v>
      </c>
      <c r="B1427" s="49" t="s">
        <v>205</v>
      </c>
      <c r="C1427" s="107" t="s">
        <v>12561</v>
      </c>
      <c r="D1427" s="108" t="s">
        <v>11086</v>
      </c>
      <c r="E1427" s="107" t="s">
        <v>211</v>
      </c>
      <c r="F1427" s="107"/>
      <c r="G1427" s="107" t="s">
        <v>212</v>
      </c>
      <c r="H1427" s="141" t="s">
        <v>10652</v>
      </c>
      <c r="I1427" s="35">
        <v>0.06</v>
      </c>
      <c r="J1427" s="126">
        <f t="shared" si="44"/>
        <v>1311.3</v>
      </c>
    </row>
    <row r="1428" spans="1:10" ht="15.75">
      <c r="A1428" s="39">
        <f t="shared" si="45"/>
        <v>1424</v>
      </c>
      <c r="B1428" s="49" t="s">
        <v>205</v>
      </c>
      <c r="C1428" s="107" t="s">
        <v>12562</v>
      </c>
      <c r="D1428" s="108" t="s">
        <v>11087</v>
      </c>
      <c r="E1428" s="107" t="s">
        <v>211</v>
      </c>
      <c r="F1428" s="107"/>
      <c r="G1428" s="107" t="s">
        <v>212</v>
      </c>
      <c r="H1428" s="141" t="s">
        <v>11088</v>
      </c>
      <c r="I1428" s="35">
        <v>0.06</v>
      </c>
      <c r="J1428" s="126">
        <f t="shared" si="44"/>
        <v>423</v>
      </c>
    </row>
    <row r="1429" spans="1:10" ht="15.75">
      <c r="A1429" s="39">
        <f t="shared" si="45"/>
        <v>1425</v>
      </c>
      <c r="B1429" s="49" t="s">
        <v>205</v>
      </c>
      <c r="C1429" s="107" t="s">
        <v>12563</v>
      </c>
      <c r="D1429" s="108" t="s">
        <v>11089</v>
      </c>
      <c r="E1429" s="107" t="s">
        <v>211</v>
      </c>
      <c r="F1429" s="107"/>
      <c r="G1429" s="107" t="s">
        <v>212</v>
      </c>
      <c r="H1429" s="141" t="s">
        <v>11090</v>
      </c>
      <c r="I1429" s="35">
        <v>0.06</v>
      </c>
      <c r="J1429" s="126">
        <f t="shared" si="44"/>
        <v>525.45999999999992</v>
      </c>
    </row>
    <row r="1430" spans="1:10" ht="15.75">
      <c r="A1430" s="39">
        <f t="shared" si="45"/>
        <v>1426</v>
      </c>
      <c r="B1430" s="49" t="s">
        <v>205</v>
      </c>
      <c r="C1430" s="107" t="s">
        <v>12564</v>
      </c>
      <c r="D1430" s="108" t="s">
        <v>11091</v>
      </c>
      <c r="E1430" s="107" t="s">
        <v>211</v>
      </c>
      <c r="F1430" s="107"/>
      <c r="G1430" s="107" t="s">
        <v>212</v>
      </c>
      <c r="H1430" s="141" t="s">
        <v>11092</v>
      </c>
      <c r="I1430" s="35">
        <v>0.06</v>
      </c>
      <c r="J1430" s="126">
        <f t="shared" si="44"/>
        <v>329</v>
      </c>
    </row>
    <row r="1431" spans="1:10" ht="15.75">
      <c r="A1431" s="39">
        <f t="shared" si="45"/>
        <v>1427</v>
      </c>
      <c r="B1431" s="49" t="s">
        <v>205</v>
      </c>
      <c r="C1431" s="107" t="s">
        <v>12565</v>
      </c>
      <c r="D1431" s="108" t="s">
        <v>11093</v>
      </c>
      <c r="E1431" s="107" t="s">
        <v>211</v>
      </c>
      <c r="F1431" s="107"/>
      <c r="G1431" s="107" t="s">
        <v>212</v>
      </c>
      <c r="H1431" s="141" t="s">
        <v>11094</v>
      </c>
      <c r="I1431" s="35">
        <v>0.06</v>
      </c>
      <c r="J1431" s="126">
        <f t="shared" si="44"/>
        <v>568.69999999999993</v>
      </c>
    </row>
    <row r="1432" spans="1:10" ht="15.75">
      <c r="A1432" s="39">
        <f t="shared" si="45"/>
        <v>1428</v>
      </c>
      <c r="B1432" s="49" t="s">
        <v>205</v>
      </c>
      <c r="C1432" s="107" t="s">
        <v>12566</v>
      </c>
      <c r="D1432" s="108" t="s">
        <v>11095</v>
      </c>
      <c r="E1432" s="107" t="s">
        <v>211</v>
      </c>
      <c r="F1432" s="107"/>
      <c r="G1432" s="107" t="s">
        <v>212</v>
      </c>
      <c r="H1432" s="141" t="s">
        <v>11096</v>
      </c>
      <c r="I1432" s="35">
        <v>0.06</v>
      </c>
      <c r="J1432" s="126">
        <f t="shared" si="44"/>
        <v>658</v>
      </c>
    </row>
    <row r="1433" spans="1:10" ht="15.75">
      <c r="A1433" s="39">
        <f t="shared" si="45"/>
        <v>1429</v>
      </c>
      <c r="B1433" s="49" t="s">
        <v>205</v>
      </c>
      <c r="C1433" s="107" t="s">
        <v>12567</v>
      </c>
      <c r="D1433" s="108" t="s">
        <v>11097</v>
      </c>
      <c r="E1433" s="107" t="s">
        <v>211</v>
      </c>
      <c r="F1433" s="107"/>
      <c r="G1433" s="107" t="s">
        <v>212</v>
      </c>
      <c r="H1433" s="141" t="s">
        <v>10165</v>
      </c>
      <c r="I1433" s="35">
        <v>0.06</v>
      </c>
      <c r="J1433" s="126">
        <f t="shared" si="44"/>
        <v>305.5</v>
      </c>
    </row>
    <row r="1434" spans="1:10" ht="15.75">
      <c r="A1434" s="39">
        <f t="shared" si="45"/>
        <v>1430</v>
      </c>
      <c r="B1434" s="49" t="s">
        <v>205</v>
      </c>
      <c r="C1434" s="107" t="s">
        <v>12568</v>
      </c>
      <c r="D1434" s="108" t="s">
        <v>11098</v>
      </c>
      <c r="E1434" s="107" t="s">
        <v>211</v>
      </c>
      <c r="F1434" s="107"/>
      <c r="G1434" s="107" t="s">
        <v>212</v>
      </c>
      <c r="H1434" s="141" t="s">
        <v>11099</v>
      </c>
      <c r="I1434" s="35">
        <v>0.06</v>
      </c>
      <c r="J1434" s="126">
        <f t="shared" si="44"/>
        <v>356.26</v>
      </c>
    </row>
    <row r="1435" spans="1:10" ht="15.75">
      <c r="A1435" s="39">
        <f t="shared" si="45"/>
        <v>1431</v>
      </c>
      <c r="B1435" s="49" t="s">
        <v>205</v>
      </c>
      <c r="C1435" s="107" t="s">
        <v>12569</v>
      </c>
      <c r="D1435" s="108" t="s">
        <v>11100</v>
      </c>
      <c r="E1435" s="107" t="s">
        <v>211</v>
      </c>
      <c r="F1435" s="107"/>
      <c r="G1435" s="107" t="s">
        <v>212</v>
      </c>
      <c r="H1435" s="141" t="s">
        <v>11101</v>
      </c>
      <c r="I1435" s="35">
        <v>0.06</v>
      </c>
      <c r="J1435" s="126">
        <f t="shared" si="44"/>
        <v>493.5</v>
      </c>
    </row>
    <row r="1436" spans="1:10" ht="15.75">
      <c r="A1436" s="39">
        <f t="shared" si="45"/>
        <v>1432</v>
      </c>
      <c r="B1436" s="49" t="s">
        <v>205</v>
      </c>
      <c r="C1436" s="107" t="s">
        <v>12570</v>
      </c>
      <c r="D1436" s="108" t="s">
        <v>11102</v>
      </c>
      <c r="E1436" s="107" t="s">
        <v>211</v>
      </c>
      <c r="F1436" s="107"/>
      <c r="G1436" s="107" t="s">
        <v>212</v>
      </c>
      <c r="H1436" s="141" t="s">
        <v>11103</v>
      </c>
      <c r="I1436" s="35">
        <v>0.06</v>
      </c>
      <c r="J1436" s="126">
        <f t="shared" si="44"/>
        <v>534.86</v>
      </c>
    </row>
    <row r="1437" spans="1:10" ht="15.75">
      <c r="A1437" s="39">
        <f t="shared" si="45"/>
        <v>1433</v>
      </c>
      <c r="B1437" s="49" t="s">
        <v>205</v>
      </c>
      <c r="C1437" s="107" t="s">
        <v>12571</v>
      </c>
      <c r="D1437" s="108" t="s">
        <v>11104</v>
      </c>
      <c r="E1437" s="107" t="s">
        <v>211</v>
      </c>
      <c r="F1437" s="107"/>
      <c r="G1437" s="107" t="s">
        <v>212</v>
      </c>
      <c r="H1437" s="141" t="s">
        <v>11105</v>
      </c>
      <c r="I1437" s="35">
        <v>0.06</v>
      </c>
      <c r="J1437" s="126">
        <f t="shared" si="44"/>
        <v>611</v>
      </c>
    </row>
    <row r="1438" spans="1:10" ht="15.75">
      <c r="A1438" s="39">
        <f t="shared" si="45"/>
        <v>1434</v>
      </c>
      <c r="B1438" s="49" t="s">
        <v>205</v>
      </c>
      <c r="C1438" s="107" t="s">
        <v>12572</v>
      </c>
      <c r="D1438" s="108" t="s">
        <v>11106</v>
      </c>
      <c r="E1438" s="107" t="s">
        <v>211</v>
      </c>
      <c r="F1438" s="107"/>
      <c r="G1438" s="107" t="s">
        <v>212</v>
      </c>
      <c r="H1438" s="141" t="s">
        <v>11107</v>
      </c>
      <c r="I1438" s="35">
        <v>0.06</v>
      </c>
      <c r="J1438" s="126">
        <f t="shared" si="44"/>
        <v>1597.06</v>
      </c>
    </row>
    <row r="1439" spans="1:10" ht="15.75">
      <c r="A1439" s="39">
        <f t="shared" si="45"/>
        <v>1435</v>
      </c>
      <c r="B1439" s="49" t="s">
        <v>205</v>
      </c>
      <c r="C1439" s="107" t="s">
        <v>12573</v>
      </c>
      <c r="D1439" s="108" t="s">
        <v>11108</v>
      </c>
      <c r="E1439" s="107" t="s">
        <v>211</v>
      </c>
      <c r="F1439" s="107"/>
      <c r="G1439" s="107" t="s">
        <v>212</v>
      </c>
      <c r="H1439" s="141" t="s">
        <v>11109</v>
      </c>
      <c r="I1439" s="35">
        <v>0.06</v>
      </c>
      <c r="J1439" s="126">
        <f t="shared" si="44"/>
        <v>1785.06</v>
      </c>
    </row>
    <row r="1440" spans="1:10" ht="15.75">
      <c r="A1440" s="39">
        <f t="shared" si="45"/>
        <v>1436</v>
      </c>
      <c r="B1440" s="49" t="s">
        <v>205</v>
      </c>
      <c r="C1440" s="107" t="s">
        <v>12574</v>
      </c>
      <c r="D1440" s="108" t="s">
        <v>11110</v>
      </c>
      <c r="E1440" s="107" t="s">
        <v>211</v>
      </c>
      <c r="F1440" s="107"/>
      <c r="G1440" s="107" t="s">
        <v>212</v>
      </c>
      <c r="H1440" s="141" t="s">
        <v>11109</v>
      </c>
      <c r="I1440" s="35">
        <v>0.06</v>
      </c>
      <c r="J1440" s="126">
        <f t="shared" si="44"/>
        <v>1785.06</v>
      </c>
    </row>
    <row r="1441" spans="1:10" ht="15.75">
      <c r="A1441" s="39">
        <f t="shared" si="45"/>
        <v>1437</v>
      </c>
      <c r="B1441" s="49" t="s">
        <v>205</v>
      </c>
      <c r="C1441" s="107" t="s">
        <v>12575</v>
      </c>
      <c r="D1441" s="108" t="s">
        <v>11111</v>
      </c>
      <c r="E1441" s="107" t="s">
        <v>211</v>
      </c>
      <c r="F1441" s="107"/>
      <c r="G1441" s="107" t="s">
        <v>212</v>
      </c>
      <c r="H1441" s="141" t="s">
        <v>11112</v>
      </c>
      <c r="I1441" s="35">
        <v>0.06</v>
      </c>
      <c r="J1441" s="126">
        <f t="shared" si="44"/>
        <v>1832.06</v>
      </c>
    </row>
    <row r="1442" spans="1:10" ht="15.75">
      <c r="A1442" s="39">
        <f t="shared" si="45"/>
        <v>1438</v>
      </c>
      <c r="B1442" s="49" t="s">
        <v>205</v>
      </c>
      <c r="C1442" s="107" t="s">
        <v>12576</v>
      </c>
      <c r="D1442" s="108" t="s">
        <v>11113</v>
      </c>
      <c r="E1442" s="107" t="s">
        <v>211</v>
      </c>
      <c r="F1442" s="107"/>
      <c r="G1442" s="107" t="s">
        <v>212</v>
      </c>
      <c r="H1442" s="141" t="s">
        <v>11114</v>
      </c>
      <c r="I1442" s="35">
        <v>0.06</v>
      </c>
      <c r="J1442" s="126">
        <f t="shared" si="44"/>
        <v>756.69999999999993</v>
      </c>
    </row>
    <row r="1443" spans="1:10" ht="15.75">
      <c r="A1443" s="39">
        <f t="shared" si="45"/>
        <v>1439</v>
      </c>
      <c r="B1443" s="49" t="s">
        <v>205</v>
      </c>
      <c r="C1443" s="107" t="s">
        <v>12577</v>
      </c>
      <c r="D1443" s="108" t="s">
        <v>11115</v>
      </c>
      <c r="E1443" s="107" t="s">
        <v>211</v>
      </c>
      <c r="F1443" s="107"/>
      <c r="G1443" s="107" t="s">
        <v>212</v>
      </c>
      <c r="H1443" s="141" t="s">
        <v>11116</v>
      </c>
      <c r="I1443" s="35">
        <v>0.06</v>
      </c>
      <c r="J1443" s="126">
        <f t="shared" si="44"/>
        <v>846</v>
      </c>
    </row>
    <row r="1444" spans="1:10" ht="15.75">
      <c r="A1444" s="39">
        <f t="shared" si="45"/>
        <v>1440</v>
      </c>
      <c r="B1444" s="49" t="s">
        <v>205</v>
      </c>
      <c r="C1444" s="107" t="s">
        <v>12578</v>
      </c>
      <c r="D1444" s="108" t="s">
        <v>11117</v>
      </c>
      <c r="E1444" s="107" t="s">
        <v>211</v>
      </c>
      <c r="F1444" s="107"/>
      <c r="G1444" s="107" t="s">
        <v>212</v>
      </c>
      <c r="H1444" s="141" t="s">
        <v>11118</v>
      </c>
      <c r="I1444" s="35">
        <v>0.06</v>
      </c>
      <c r="J1444" s="126">
        <f t="shared" si="44"/>
        <v>681.5</v>
      </c>
    </row>
    <row r="1445" spans="1:10" ht="15.75">
      <c r="A1445" s="39">
        <f t="shared" si="45"/>
        <v>1441</v>
      </c>
      <c r="B1445" s="49" t="s">
        <v>205</v>
      </c>
      <c r="C1445" s="107" t="s">
        <v>12579</v>
      </c>
      <c r="D1445" s="108" t="s">
        <v>11119</v>
      </c>
      <c r="E1445" s="107" t="s">
        <v>211</v>
      </c>
      <c r="F1445" s="107"/>
      <c r="G1445" s="107" t="s">
        <v>212</v>
      </c>
      <c r="H1445" s="141" t="s">
        <v>11120</v>
      </c>
      <c r="I1445" s="35">
        <v>0.06</v>
      </c>
      <c r="J1445" s="126">
        <f t="shared" si="44"/>
        <v>799</v>
      </c>
    </row>
    <row r="1446" spans="1:10" ht="15.75">
      <c r="A1446" s="39">
        <f t="shared" si="45"/>
        <v>1442</v>
      </c>
      <c r="B1446" s="49" t="s">
        <v>205</v>
      </c>
      <c r="C1446" s="107" t="s">
        <v>12580</v>
      </c>
      <c r="D1446" s="108" t="s">
        <v>11121</v>
      </c>
      <c r="E1446" s="107" t="s">
        <v>211</v>
      </c>
      <c r="F1446" s="107"/>
      <c r="G1446" s="107" t="s">
        <v>212</v>
      </c>
      <c r="H1446" s="141" t="s">
        <v>11122</v>
      </c>
      <c r="I1446" s="35">
        <v>0.06</v>
      </c>
      <c r="J1446" s="126">
        <f t="shared" si="44"/>
        <v>98.699999999999989</v>
      </c>
    </row>
    <row r="1447" spans="1:10" ht="15.75">
      <c r="A1447" s="39">
        <f t="shared" si="45"/>
        <v>1443</v>
      </c>
      <c r="B1447" s="49" t="s">
        <v>205</v>
      </c>
      <c r="C1447" s="107" t="s">
        <v>12581</v>
      </c>
      <c r="D1447" s="108" t="s">
        <v>11123</v>
      </c>
      <c r="E1447" s="107" t="s">
        <v>211</v>
      </c>
      <c r="F1447" s="107"/>
      <c r="G1447" s="107" t="s">
        <v>212</v>
      </c>
      <c r="H1447" s="141" t="s">
        <v>11124</v>
      </c>
      <c r="I1447" s="35">
        <v>0.06</v>
      </c>
      <c r="J1447" s="126">
        <f t="shared" si="44"/>
        <v>281.29499999999996</v>
      </c>
    </row>
    <row r="1448" spans="1:10" ht="15.75">
      <c r="A1448" s="39">
        <f t="shared" si="45"/>
        <v>1444</v>
      </c>
      <c r="B1448" s="49" t="s">
        <v>205</v>
      </c>
      <c r="C1448" s="107" t="s">
        <v>12582</v>
      </c>
      <c r="D1448" s="108" t="s">
        <v>11125</v>
      </c>
      <c r="E1448" s="107" t="s">
        <v>211</v>
      </c>
      <c r="F1448" s="107"/>
      <c r="G1448" s="107" t="s">
        <v>212</v>
      </c>
      <c r="H1448" s="141" t="s">
        <v>11124</v>
      </c>
      <c r="I1448" s="35">
        <v>0.06</v>
      </c>
      <c r="J1448" s="126">
        <f t="shared" si="44"/>
        <v>281.29499999999996</v>
      </c>
    </row>
    <row r="1449" spans="1:10" ht="30">
      <c r="A1449" s="39">
        <f t="shared" si="45"/>
        <v>1445</v>
      </c>
      <c r="B1449" s="49" t="s">
        <v>205</v>
      </c>
      <c r="C1449" s="107" t="s">
        <v>12583</v>
      </c>
      <c r="D1449" s="108" t="s">
        <v>11126</v>
      </c>
      <c r="E1449" s="107" t="s">
        <v>211</v>
      </c>
      <c r="F1449" s="107"/>
      <c r="G1449" s="107" t="s">
        <v>212</v>
      </c>
      <c r="H1449" s="141" t="s">
        <v>11127</v>
      </c>
      <c r="I1449" s="35">
        <v>0.06</v>
      </c>
      <c r="J1449" s="126">
        <f t="shared" si="44"/>
        <v>483.63</v>
      </c>
    </row>
    <row r="1450" spans="1:10" ht="15.75">
      <c r="A1450" s="39">
        <f t="shared" si="45"/>
        <v>1446</v>
      </c>
      <c r="B1450" s="49" t="s">
        <v>205</v>
      </c>
      <c r="C1450" s="107" t="s">
        <v>12584</v>
      </c>
      <c r="D1450" s="108" t="s">
        <v>11128</v>
      </c>
      <c r="E1450" s="107" t="s">
        <v>211</v>
      </c>
      <c r="F1450" s="107"/>
      <c r="G1450" s="107" t="s">
        <v>212</v>
      </c>
      <c r="H1450" s="141" t="s">
        <v>11129</v>
      </c>
      <c r="I1450" s="35">
        <v>0.06</v>
      </c>
      <c r="J1450" s="126">
        <f t="shared" si="44"/>
        <v>187.53</v>
      </c>
    </row>
    <row r="1451" spans="1:10" ht="15.75">
      <c r="A1451" s="39">
        <f t="shared" si="45"/>
        <v>1447</v>
      </c>
      <c r="B1451" s="49" t="s">
        <v>205</v>
      </c>
      <c r="C1451" s="107" t="s">
        <v>12585</v>
      </c>
      <c r="D1451" s="108" t="s">
        <v>11130</v>
      </c>
      <c r="E1451" s="107" t="s">
        <v>211</v>
      </c>
      <c r="F1451" s="107"/>
      <c r="G1451" s="107" t="s">
        <v>212</v>
      </c>
      <c r="H1451" s="141" t="s">
        <v>11131</v>
      </c>
      <c r="I1451" s="35">
        <v>0.06</v>
      </c>
      <c r="J1451" s="126">
        <f t="shared" si="44"/>
        <v>207.26999999999998</v>
      </c>
    </row>
    <row r="1452" spans="1:10" ht="15.75">
      <c r="A1452" s="39">
        <f t="shared" si="45"/>
        <v>1448</v>
      </c>
      <c r="B1452" s="49" t="s">
        <v>205</v>
      </c>
      <c r="C1452" s="107" t="s">
        <v>12586</v>
      </c>
      <c r="D1452" s="108" t="s">
        <v>11132</v>
      </c>
      <c r="E1452" s="107" t="s">
        <v>211</v>
      </c>
      <c r="F1452" s="107"/>
      <c r="G1452" s="107" t="s">
        <v>212</v>
      </c>
      <c r="H1452" s="141" t="s">
        <v>11133</v>
      </c>
      <c r="I1452" s="35">
        <v>0.06</v>
      </c>
      <c r="J1452" s="126">
        <f t="shared" si="44"/>
        <v>251.68499999999997</v>
      </c>
    </row>
    <row r="1453" spans="1:10" ht="15.75">
      <c r="A1453" s="39">
        <f t="shared" si="45"/>
        <v>1449</v>
      </c>
      <c r="B1453" s="49" t="s">
        <v>205</v>
      </c>
      <c r="C1453" s="107" t="s">
        <v>12587</v>
      </c>
      <c r="D1453" s="108" t="s">
        <v>11134</v>
      </c>
      <c r="E1453" s="107" t="s">
        <v>211</v>
      </c>
      <c r="F1453" s="107"/>
      <c r="G1453" s="107" t="s">
        <v>212</v>
      </c>
      <c r="H1453" s="141" t="s">
        <v>11133</v>
      </c>
      <c r="I1453" s="35">
        <v>0.06</v>
      </c>
      <c r="J1453" s="126">
        <f t="shared" si="44"/>
        <v>251.68499999999997</v>
      </c>
    </row>
    <row r="1454" spans="1:10" ht="30">
      <c r="A1454" s="39">
        <f t="shared" si="45"/>
        <v>1450</v>
      </c>
      <c r="B1454" s="49" t="s">
        <v>205</v>
      </c>
      <c r="C1454" s="107" t="s">
        <v>12588</v>
      </c>
      <c r="D1454" s="108" t="s">
        <v>11135</v>
      </c>
      <c r="E1454" s="107" t="s">
        <v>211</v>
      </c>
      <c r="F1454" s="107"/>
      <c r="G1454" s="107" t="s">
        <v>212</v>
      </c>
      <c r="H1454" s="141" t="s">
        <v>10646</v>
      </c>
      <c r="I1454" s="35">
        <v>0.06</v>
      </c>
      <c r="J1454" s="126">
        <f t="shared" si="44"/>
        <v>841.3</v>
      </c>
    </row>
    <row r="1455" spans="1:10" ht="30">
      <c r="A1455" s="39">
        <f t="shared" si="45"/>
        <v>1451</v>
      </c>
      <c r="B1455" s="49" t="s">
        <v>205</v>
      </c>
      <c r="C1455" s="107" t="s">
        <v>12589</v>
      </c>
      <c r="D1455" s="108" t="s">
        <v>11136</v>
      </c>
      <c r="E1455" s="107" t="s">
        <v>211</v>
      </c>
      <c r="F1455" s="107"/>
      <c r="G1455" s="107" t="s">
        <v>212</v>
      </c>
      <c r="H1455" s="141" t="s">
        <v>10960</v>
      </c>
      <c r="I1455" s="35">
        <v>0.06</v>
      </c>
      <c r="J1455" s="126">
        <f t="shared" si="44"/>
        <v>1175</v>
      </c>
    </row>
    <row r="1456" spans="1:10" ht="30">
      <c r="A1456" s="39">
        <f t="shared" si="45"/>
        <v>1452</v>
      </c>
      <c r="B1456" s="49" t="s">
        <v>205</v>
      </c>
      <c r="C1456" s="107" t="s">
        <v>12590</v>
      </c>
      <c r="D1456" s="108" t="s">
        <v>11137</v>
      </c>
      <c r="E1456" s="107" t="s">
        <v>211</v>
      </c>
      <c r="F1456" s="107"/>
      <c r="G1456" s="107" t="s">
        <v>212</v>
      </c>
      <c r="H1456" s="141" t="s">
        <v>11138</v>
      </c>
      <c r="I1456" s="35">
        <v>0.06</v>
      </c>
      <c r="J1456" s="126">
        <f t="shared" si="44"/>
        <v>653.29999999999995</v>
      </c>
    </row>
  </sheetData>
  <autoFilter ref="A4:J4" xr:uid="{79C7AC85-BBBB-4F8B-9612-6C249DDAD00C}"/>
  <printOptions horizontalCentered="1"/>
  <pageMargins left="0.45" right="0.45" top="0.75" bottom="1" header="0.5" footer="0.5"/>
  <pageSetup paperSize="3" scale="71" fitToHeight="0" orientation="landscape" r:id="rId1"/>
  <headerFooter alignWithMargins="0">
    <oddHeader>&amp;LGROUP 77201, AWARD 23150
INTELLIGENT FACILITY &amp;&amp; SECURITY SYSTEMS AND SOLUTIONS
&amp;RCOMALLI GROUP INC
CONTRACT NO.: PT68772</oddHeader>
    <oddFooter>&amp;L&amp;F
&amp;A&amp;REffective Dates:
Equipment: 10/30/19
Prevailing Wage Rates: 7/1/25
Non-Prevailing Wage Rates: 10/30/19</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J443"/>
  <sheetViews>
    <sheetView topLeftCell="D4" zoomScale="90" zoomScaleNormal="90" workbookViewId="0">
      <selection activeCell="A2" sqref="A2:J2"/>
    </sheetView>
  </sheetViews>
  <sheetFormatPr defaultColWidth="9.28515625" defaultRowHeight="12.75"/>
  <cols>
    <col min="1" max="1" width="12.42578125" style="50" bestFit="1" customWidth="1"/>
    <col min="2" max="2" width="33.42578125" style="50" bestFit="1" customWidth="1"/>
    <col min="3" max="3" width="32" style="50" bestFit="1" customWidth="1"/>
    <col min="4" max="4" width="86.85546875" style="50" bestFit="1" customWidth="1"/>
    <col min="5" max="5" width="19.85546875" style="50" bestFit="1" customWidth="1"/>
    <col min="6" max="6" width="20.28515625" style="50" bestFit="1" customWidth="1"/>
    <col min="7" max="7" width="24.28515625" style="50" bestFit="1" customWidth="1"/>
    <col min="8" max="8" width="23.5703125" style="124" bestFit="1" customWidth="1"/>
    <col min="9" max="9" width="18.28515625" style="129" bestFit="1" customWidth="1"/>
    <col min="10" max="10" width="20.140625" style="124" bestFit="1" customWidth="1"/>
    <col min="11" max="16384" width="9.28515625" style="50"/>
  </cols>
  <sheetData>
    <row r="1" spans="1:10" ht="15.75">
      <c r="B1" s="29" t="s">
        <v>15575</v>
      </c>
      <c r="C1" s="29" t="s">
        <v>21</v>
      </c>
      <c r="D1" s="29"/>
      <c r="E1" s="29"/>
      <c r="F1" s="101"/>
      <c r="G1" s="101"/>
      <c r="H1" s="121"/>
      <c r="I1" s="127"/>
      <c r="J1" s="121"/>
    </row>
    <row r="2" spans="1:10" ht="15.75">
      <c r="B2" s="101" t="s">
        <v>15576</v>
      </c>
      <c r="C2" s="29" t="str">
        <f>'[1]Cover Page'!C5:E5</f>
        <v>Comalli Group Inc.</v>
      </c>
      <c r="D2" s="29"/>
      <c r="E2" s="29"/>
      <c r="F2" s="101"/>
      <c r="G2" s="101"/>
      <c r="H2" s="121"/>
      <c r="I2" s="127"/>
      <c r="J2" s="121"/>
    </row>
    <row r="3" spans="1:10" ht="15.75">
      <c r="B3" s="102"/>
      <c r="C3" s="29"/>
      <c r="D3" s="29"/>
      <c r="E3" s="29"/>
      <c r="F3" s="101"/>
      <c r="G3" s="101"/>
      <c r="H3" s="121"/>
      <c r="I3" s="127"/>
      <c r="J3" s="121"/>
    </row>
    <row r="4" spans="1:10" ht="78.75">
      <c r="A4" s="30" t="s">
        <v>23</v>
      </c>
      <c r="B4" s="31" t="s">
        <v>5</v>
      </c>
      <c r="C4" s="32" t="s">
        <v>136</v>
      </c>
      <c r="D4" s="31" t="s">
        <v>137</v>
      </c>
      <c r="E4" s="32" t="s">
        <v>3</v>
      </c>
      <c r="F4" s="32" t="s">
        <v>44</v>
      </c>
      <c r="G4" s="32" t="s">
        <v>25</v>
      </c>
      <c r="H4" s="130" t="s">
        <v>2</v>
      </c>
      <c r="I4" s="128" t="s">
        <v>7</v>
      </c>
      <c r="J4" s="125" t="s">
        <v>1</v>
      </c>
    </row>
    <row r="5" spans="1:10" ht="15.75">
      <c r="A5" s="33">
        <v>1</v>
      </c>
      <c r="B5" s="38" t="s">
        <v>12591</v>
      </c>
      <c r="C5" s="38" t="s">
        <v>12592</v>
      </c>
      <c r="D5" s="106" t="s">
        <v>12593</v>
      </c>
      <c r="E5" s="34" t="s">
        <v>3592</v>
      </c>
      <c r="F5" s="38"/>
      <c r="G5" s="34" t="s">
        <v>12594</v>
      </c>
      <c r="H5" s="142">
        <v>638</v>
      </c>
      <c r="I5" s="35">
        <v>0.2</v>
      </c>
      <c r="J5" s="126">
        <f>H5*(1-I5)</f>
        <v>510.40000000000003</v>
      </c>
    </row>
    <row r="6" spans="1:10" ht="15.75">
      <c r="A6" s="33">
        <f>A5+1</f>
        <v>2</v>
      </c>
      <c r="B6" s="38" t="s">
        <v>12591</v>
      </c>
      <c r="C6" s="38" t="s">
        <v>12595</v>
      </c>
      <c r="D6" s="106" t="s">
        <v>12596</v>
      </c>
      <c r="E6" s="34" t="s">
        <v>3592</v>
      </c>
      <c r="F6" s="38"/>
      <c r="G6" s="34" t="s">
        <v>12594</v>
      </c>
      <c r="H6" s="142">
        <v>748</v>
      </c>
      <c r="I6" s="35">
        <v>0.2</v>
      </c>
      <c r="J6" s="126">
        <f t="shared" ref="J6:J69" si="0">H6*(1-I6)</f>
        <v>598.4</v>
      </c>
    </row>
    <row r="7" spans="1:10" ht="15.75">
      <c r="A7" s="33">
        <f t="shared" ref="A7:A70" si="1">A6+1</f>
        <v>3</v>
      </c>
      <c r="B7" s="38" t="s">
        <v>12591</v>
      </c>
      <c r="C7" s="38" t="s">
        <v>12597</v>
      </c>
      <c r="D7" s="106" t="s">
        <v>12598</v>
      </c>
      <c r="E7" s="34" t="s">
        <v>3592</v>
      </c>
      <c r="F7" s="38"/>
      <c r="G7" s="34" t="s">
        <v>12594</v>
      </c>
      <c r="H7" s="142">
        <v>758</v>
      </c>
      <c r="I7" s="35">
        <v>0.2</v>
      </c>
      <c r="J7" s="126">
        <f t="shared" si="0"/>
        <v>606.4</v>
      </c>
    </row>
    <row r="8" spans="1:10" ht="15.75">
      <c r="A8" s="33">
        <f t="shared" si="1"/>
        <v>4</v>
      </c>
      <c r="B8" s="38" t="s">
        <v>12591</v>
      </c>
      <c r="C8" s="38" t="s">
        <v>12599</v>
      </c>
      <c r="D8" s="106" t="s">
        <v>12600</v>
      </c>
      <c r="E8" s="34" t="s">
        <v>3592</v>
      </c>
      <c r="F8" s="38"/>
      <c r="G8" s="34" t="s">
        <v>12594</v>
      </c>
      <c r="H8" s="142">
        <v>625</v>
      </c>
      <c r="I8" s="35">
        <v>0.2</v>
      </c>
      <c r="J8" s="126">
        <f t="shared" si="0"/>
        <v>500</v>
      </c>
    </row>
    <row r="9" spans="1:10" ht="15.75">
      <c r="A9" s="33">
        <f t="shared" si="1"/>
        <v>5</v>
      </c>
      <c r="B9" s="38" t="s">
        <v>12591</v>
      </c>
      <c r="C9" s="38" t="s">
        <v>12601</v>
      </c>
      <c r="D9" s="106" t="s">
        <v>12602</v>
      </c>
      <c r="E9" s="34" t="s">
        <v>3592</v>
      </c>
      <c r="F9" s="38"/>
      <c r="G9" s="34" t="s">
        <v>12594</v>
      </c>
      <c r="H9" s="142">
        <v>735</v>
      </c>
      <c r="I9" s="35">
        <v>0.2</v>
      </c>
      <c r="J9" s="126">
        <f t="shared" si="0"/>
        <v>588</v>
      </c>
    </row>
    <row r="10" spans="1:10" ht="15.75">
      <c r="A10" s="33">
        <f t="shared" si="1"/>
        <v>6</v>
      </c>
      <c r="B10" s="38" t="s">
        <v>12591</v>
      </c>
      <c r="C10" s="38" t="s">
        <v>12603</v>
      </c>
      <c r="D10" s="106" t="s">
        <v>12604</v>
      </c>
      <c r="E10" s="34" t="s">
        <v>3592</v>
      </c>
      <c r="F10" s="38"/>
      <c r="G10" s="34" t="s">
        <v>12594</v>
      </c>
      <c r="H10" s="142">
        <v>745</v>
      </c>
      <c r="I10" s="35">
        <v>0.2</v>
      </c>
      <c r="J10" s="126">
        <f t="shared" si="0"/>
        <v>596</v>
      </c>
    </row>
    <row r="11" spans="1:10" ht="15.75">
      <c r="A11" s="33">
        <f t="shared" si="1"/>
        <v>7</v>
      </c>
      <c r="B11" s="38" t="s">
        <v>12591</v>
      </c>
      <c r="C11" s="38" t="s">
        <v>12605</v>
      </c>
      <c r="D11" s="106" t="s">
        <v>12606</v>
      </c>
      <c r="E11" s="34" t="s">
        <v>3592</v>
      </c>
      <c r="F11" s="38"/>
      <c r="G11" s="34" t="s">
        <v>12594</v>
      </c>
      <c r="H11" s="142">
        <v>625</v>
      </c>
      <c r="I11" s="35">
        <v>0.2</v>
      </c>
      <c r="J11" s="126">
        <f t="shared" si="0"/>
        <v>500</v>
      </c>
    </row>
    <row r="12" spans="1:10" ht="15.75">
      <c r="A12" s="33">
        <f t="shared" si="1"/>
        <v>8</v>
      </c>
      <c r="B12" s="38" t="s">
        <v>12591</v>
      </c>
      <c r="C12" s="38" t="s">
        <v>12607</v>
      </c>
      <c r="D12" s="106" t="s">
        <v>12608</v>
      </c>
      <c r="E12" s="34" t="s">
        <v>3592</v>
      </c>
      <c r="F12" s="38"/>
      <c r="G12" s="34" t="s">
        <v>12594</v>
      </c>
      <c r="H12" s="142">
        <v>735</v>
      </c>
      <c r="I12" s="35">
        <v>0.2</v>
      </c>
      <c r="J12" s="126">
        <f t="shared" si="0"/>
        <v>588</v>
      </c>
    </row>
    <row r="13" spans="1:10" ht="15.75">
      <c r="A13" s="33">
        <f t="shared" si="1"/>
        <v>9</v>
      </c>
      <c r="B13" s="38" t="s">
        <v>12591</v>
      </c>
      <c r="C13" s="38" t="s">
        <v>12609</v>
      </c>
      <c r="D13" s="106" t="s">
        <v>12610</v>
      </c>
      <c r="E13" s="34" t="s">
        <v>3592</v>
      </c>
      <c r="F13" s="38"/>
      <c r="G13" s="34" t="s">
        <v>12594</v>
      </c>
      <c r="H13" s="142">
        <v>745</v>
      </c>
      <c r="I13" s="35">
        <v>0.2</v>
      </c>
      <c r="J13" s="126">
        <f t="shared" si="0"/>
        <v>596</v>
      </c>
    </row>
    <row r="14" spans="1:10" ht="15.75">
      <c r="A14" s="33">
        <f t="shared" si="1"/>
        <v>10</v>
      </c>
      <c r="B14" s="38" t="s">
        <v>12591</v>
      </c>
      <c r="C14" s="38" t="s">
        <v>12611</v>
      </c>
      <c r="D14" s="106" t="s">
        <v>12612</v>
      </c>
      <c r="E14" s="34" t="s">
        <v>3592</v>
      </c>
      <c r="F14" s="38"/>
      <c r="G14" s="34" t="s">
        <v>12594</v>
      </c>
      <c r="H14" s="142">
        <v>598</v>
      </c>
      <c r="I14" s="35">
        <v>0.2</v>
      </c>
      <c r="J14" s="126">
        <f t="shared" si="0"/>
        <v>478.40000000000003</v>
      </c>
    </row>
    <row r="15" spans="1:10" ht="15.75">
      <c r="A15" s="33">
        <f t="shared" si="1"/>
        <v>11</v>
      </c>
      <c r="B15" s="38" t="s">
        <v>12591</v>
      </c>
      <c r="C15" s="38" t="s">
        <v>12613</v>
      </c>
      <c r="D15" s="106" t="s">
        <v>12614</v>
      </c>
      <c r="E15" s="34" t="s">
        <v>3592</v>
      </c>
      <c r="F15" s="38"/>
      <c r="G15" s="34" t="s">
        <v>12594</v>
      </c>
      <c r="H15" s="142">
        <v>708</v>
      </c>
      <c r="I15" s="35">
        <v>0.2</v>
      </c>
      <c r="J15" s="126">
        <f t="shared" si="0"/>
        <v>566.4</v>
      </c>
    </row>
    <row r="16" spans="1:10" ht="15.75">
      <c r="A16" s="33">
        <f t="shared" si="1"/>
        <v>12</v>
      </c>
      <c r="B16" s="38" t="s">
        <v>12591</v>
      </c>
      <c r="C16" s="38" t="s">
        <v>12615</v>
      </c>
      <c r="D16" s="106" t="s">
        <v>12616</v>
      </c>
      <c r="E16" s="34" t="s">
        <v>3592</v>
      </c>
      <c r="F16" s="38"/>
      <c r="G16" s="34" t="s">
        <v>12594</v>
      </c>
      <c r="H16" s="142">
        <v>718</v>
      </c>
      <c r="I16" s="35">
        <v>0.2</v>
      </c>
      <c r="J16" s="126">
        <f t="shared" si="0"/>
        <v>574.4</v>
      </c>
    </row>
    <row r="17" spans="1:10" ht="15.75">
      <c r="A17" s="33">
        <f t="shared" si="1"/>
        <v>13</v>
      </c>
      <c r="B17" s="38" t="s">
        <v>12591</v>
      </c>
      <c r="C17" s="38" t="s">
        <v>12617</v>
      </c>
      <c r="D17" s="106" t="s">
        <v>12618</v>
      </c>
      <c r="E17" s="34" t="s">
        <v>3592</v>
      </c>
      <c r="F17" s="38"/>
      <c r="G17" s="34" t="s">
        <v>12594</v>
      </c>
      <c r="H17" s="142">
        <v>638</v>
      </c>
      <c r="I17" s="35">
        <v>0.2</v>
      </c>
      <c r="J17" s="126">
        <f t="shared" si="0"/>
        <v>510.40000000000003</v>
      </c>
    </row>
    <row r="18" spans="1:10" ht="15.75">
      <c r="A18" s="33">
        <f t="shared" si="1"/>
        <v>14</v>
      </c>
      <c r="B18" s="38" t="s">
        <v>12591</v>
      </c>
      <c r="C18" s="38" t="s">
        <v>12619</v>
      </c>
      <c r="D18" s="106" t="s">
        <v>12620</v>
      </c>
      <c r="E18" s="34" t="s">
        <v>3592</v>
      </c>
      <c r="F18" s="38"/>
      <c r="G18" s="34" t="s">
        <v>12594</v>
      </c>
      <c r="H18" s="142">
        <v>748</v>
      </c>
      <c r="I18" s="35">
        <v>0.2</v>
      </c>
      <c r="J18" s="126">
        <f t="shared" si="0"/>
        <v>598.4</v>
      </c>
    </row>
    <row r="19" spans="1:10" ht="15.75">
      <c r="A19" s="33">
        <f t="shared" si="1"/>
        <v>15</v>
      </c>
      <c r="B19" s="38" t="s">
        <v>12591</v>
      </c>
      <c r="C19" s="38" t="s">
        <v>12621</v>
      </c>
      <c r="D19" s="106" t="s">
        <v>12622</v>
      </c>
      <c r="E19" s="34" t="s">
        <v>3592</v>
      </c>
      <c r="F19" s="38"/>
      <c r="G19" s="34" t="s">
        <v>12594</v>
      </c>
      <c r="H19" s="142">
        <v>758</v>
      </c>
      <c r="I19" s="35">
        <v>0.2</v>
      </c>
      <c r="J19" s="126">
        <f t="shared" si="0"/>
        <v>606.4</v>
      </c>
    </row>
    <row r="20" spans="1:10" ht="15.75">
      <c r="A20" s="33">
        <f t="shared" si="1"/>
        <v>16</v>
      </c>
      <c r="B20" s="38" t="s">
        <v>12591</v>
      </c>
      <c r="C20" s="38" t="s">
        <v>12623</v>
      </c>
      <c r="D20" s="106" t="s">
        <v>12624</v>
      </c>
      <c r="E20" s="34" t="s">
        <v>3592</v>
      </c>
      <c r="F20" s="38"/>
      <c r="G20" s="34" t="s">
        <v>12594</v>
      </c>
      <c r="H20" s="142">
        <v>552</v>
      </c>
      <c r="I20" s="35">
        <v>0.2</v>
      </c>
      <c r="J20" s="126">
        <f t="shared" si="0"/>
        <v>441.6</v>
      </c>
    </row>
    <row r="21" spans="1:10" ht="15.75">
      <c r="A21" s="33">
        <f t="shared" si="1"/>
        <v>17</v>
      </c>
      <c r="B21" s="38" t="s">
        <v>12591</v>
      </c>
      <c r="C21" s="38" t="s">
        <v>12625</v>
      </c>
      <c r="D21" s="106" t="s">
        <v>12626</v>
      </c>
      <c r="E21" s="34" t="s">
        <v>3592</v>
      </c>
      <c r="F21" s="38"/>
      <c r="G21" s="34" t="s">
        <v>12594</v>
      </c>
      <c r="H21" s="142">
        <v>662</v>
      </c>
      <c r="I21" s="35">
        <v>0.2</v>
      </c>
      <c r="J21" s="126">
        <f t="shared" si="0"/>
        <v>529.6</v>
      </c>
    </row>
    <row r="22" spans="1:10" ht="15.75">
      <c r="A22" s="33">
        <f t="shared" si="1"/>
        <v>18</v>
      </c>
      <c r="B22" s="38" t="s">
        <v>12591</v>
      </c>
      <c r="C22" s="38" t="s">
        <v>12627</v>
      </c>
      <c r="D22" s="106" t="s">
        <v>12628</v>
      </c>
      <c r="E22" s="34" t="s">
        <v>3592</v>
      </c>
      <c r="F22" s="38"/>
      <c r="G22" s="34" t="s">
        <v>12594</v>
      </c>
      <c r="H22" s="142">
        <v>672</v>
      </c>
      <c r="I22" s="35">
        <v>0.2</v>
      </c>
      <c r="J22" s="126">
        <f t="shared" si="0"/>
        <v>537.6</v>
      </c>
    </row>
    <row r="23" spans="1:10" ht="15.75">
      <c r="A23" s="33">
        <f t="shared" si="1"/>
        <v>19</v>
      </c>
      <c r="B23" s="38" t="s">
        <v>12591</v>
      </c>
      <c r="C23" s="38" t="s">
        <v>12629</v>
      </c>
      <c r="D23" s="106" t="s">
        <v>12630</v>
      </c>
      <c r="E23" s="34" t="s">
        <v>3592</v>
      </c>
      <c r="F23" s="38"/>
      <c r="G23" s="34" t="s">
        <v>12594</v>
      </c>
      <c r="H23" s="142">
        <v>572</v>
      </c>
      <c r="I23" s="35">
        <v>0.2</v>
      </c>
      <c r="J23" s="126">
        <f t="shared" si="0"/>
        <v>457.6</v>
      </c>
    </row>
    <row r="24" spans="1:10" ht="15.75">
      <c r="A24" s="33">
        <f t="shared" si="1"/>
        <v>20</v>
      </c>
      <c r="B24" s="38" t="s">
        <v>12591</v>
      </c>
      <c r="C24" s="38" t="s">
        <v>12631</v>
      </c>
      <c r="D24" s="106" t="s">
        <v>12632</v>
      </c>
      <c r="E24" s="34" t="s">
        <v>3592</v>
      </c>
      <c r="F24" s="38"/>
      <c r="G24" s="34" t="s">
        <v>12594</v>
      </c>
      <c r="H24" s="142">
        <v>682</v>
      </c>
      <c r="I24" s="35">
        <v>0.2</v>
      </c>
      <c r="J24" s="126">
        <f t="shared" si="0"/>
        <v>545.6</v>
      </c>
    </row>
    <row r="25" spans="1:10" ht="15.75">
      <c r="A25" s="33">
        <f t="shared" si="1"/>
        <v>21</v>
      </c>
      <c r="B25" s="38" t="s">
        <v>12591</v>
      </c>
      <c r="C25" s="38" t="s">
        <v>12633</v>
      </c>
      <c r="D25" s="106" t="s">
        <v>12634</v>
      </c>
      <c r="E25" s="34" t="s">
        <v>3592</v>
      </c>
      <c r="F25" s="38"/>
      <c r="G25" s="34" t="s">
        <v>12594</v>
      </c>
      <c r="H25" s="142">
        <v>692</v>
      </c>
      <c r="I25" s="35">
        <v>0.2</v>
      </c>
      <c r="J25" s="126">
        <f t="shared" si="0"/>
        <v>553.6</v>
      </c>
    </row>
    <row r="26" spans="1:10" ht="15.75">
      <c r="A26" s="33">
        <f t="shared" si="1"/>
        <v>22</v>
      </c>
      <c r="B26" s="38" t="s">
        <v>12591</v>
      </c>
      <c r="C26" s="38" t="s">
        <v>12635</v>
      </c>
      <c r="D26" s="106" t="s">
        <v>12636</v>
      </c>
      <c r="E26" s="34" t="s">
        <v>3592</v>
      </c>
      <c r="F26" s="38"/>
      <c r="G26" s="34" t="s">
        <v>12594</v>
      </c>
      <c r="H26" s="142">
        <v>610</v>
      </c>
      <c r="I26" s="35">
        <v>0.2</v>
      </c>
      <c r="J26" s="126">
        <f t="shared" si="0"/>
        <v>488</v>
      </c>
    </row>
    <row r="27" spans="1:10" ht="26.25">
      <c r="A27" s="33">
        <f t="shared" si="1"/>
        <v>23</v>
      </c>
      <c r="B27" s="38" t="s">
        <v>12591</v>
      </c>
      <c r="C27" s="38" t="s">
        <v>12637</v>
      </c>
      <c r="D27" s="106" t="s">
        <v>12638</v>
      </c>
      <c r="E27" s="34" t="s">
        <v>3592</v>
      </c>
      <c r="F27" s="38"/>
      <c r="G27" s="34" t="s">
        <v>12594</v>
      </c>
      <c r="H27" s="142">
        <v>630</v>
      </c>
      <c r="I27" s="35">
        <v>0.2</v>
      </c>
      <c r="J27" s="126">
        <f t="shared" si="0"/>
        <v>504</v>
      </c>
    </row>
    <row r="28" spans="1:10" ht="26.25">
      <c r="A28" s="33">
        <f t="shared" si="1"/>
        <v>24</v>
      </c>
      <c r="B28" s="38" t="s">
        <v>12591</v>
      </c>
      <c r="C28" s="38" t="s">
        <v>12639</v>
      </c>
      <c r="D28" s="106" t="s">
        <v>12640</v>
      </c>
      <c r="E28" s="34" t="s">
        <v>3592</v>
      </c>
      <c r="F28" s="38"/>
      <c r="G28" s="34" t="s">
        <v>12594</v>
      </c>
      <c r="H28" s="142">
        <v>610</v>
      </c>
      <c r="I28" s="35">
        <v>0.2</v>
      </c>
      <c r="J28" s="126">
        <f t="shared" si="0"/>
        <v>488</v>
      </c>
    </row>
    <row r="29" spans="1:10" ht="15.75">
      <c r="A29" s="33">
        <f t="shared" si="1"/>
        <v>25</v>
      </c>
      <c r="B29" s="38" t="s">
        <v>12591</v>
      </c>
      <c r="C29" s="38" t="s">
        <v>12641</v>
      </c>
      <c r="D29" s="106" t="s">
        <v>12642</v>
      </c>
      <c r="E29" s="34" t="s">
        <v>3592</v>
      </c>
      <c r="F29" s="38"/>
      <c r="G29" s="34" t="s">
        <v>12594</v>
      </c>
      <c r="H29" s="142">
        <v>587</v>
      </c>
      <c r="I29" s="35">
        <v>0.2</v>
      </c>
      <c r="J29" s="126">
        <f t="shared" si="0"/>
        <v>469.6</v>
      </c>
    </row>
    <row r="30" spans="1:10" ht="15.75">
      <c r="A30" s="33">
        <f t="shared" si="1"/>
        <v>26</v>
      </c>
      <c r="B30" s="38" t="s">
        <v>12591</v>
      </c>
      <c r="C30" s="38" t="s">
        <v>12643</v>
      </c>
      <c r="D30" s="106" t="s">
        <v>12644</v>
      </c>
      <c r="E30" s="34" t="s">
        <v>3592</v>
      </c>
      <c r="F30" s="38"/>
      <c r="G30" s="34" t="s">
        <v>12594</v>
      </c>
      <c r="H30" s="142">
        <v>697</v>
      </c>
      <c r="I30" s="35">
        <v>0.2</v>
      </c>
      <c r="J30" s="126">
        <f t="shared" si="0"/>
        <v>557.6</v>
      </c>
    </row>
    <row r="31" spans="1:10" ht="26.25">
      <c r="A31" s="33">
        <f t="shared" si="1"/>
        <v>27</v>
      </c>
      <c r="B31" s="38" t="s">
        <v>12591</v>
      </c>
      <c r="C31" s="38" t="s">
        <v>12645</v>
      </c>
      <c r="D31" s="106" t="s">
        <v>12646</v>
      </c>
      <c r="E31" s="34" t="s">
        <v>3592</v>
      </c>
      <c r="F31" s="38"/>
      <c r="G31" s="34" t="s">
        <v>12594</v>
      </c>
      <c r="H31" s="142">
        <v>707</v>
      </c>
      <c r="I31" s="35">
        <v>0.2</v>
      </c>
      <c r="J31" s="126">
        <f t="shared" si="0"/>
        <v>565.6</v>
      </c>
    </row>
    <row r="32" spans="1:10" ht="26.25">
      <c r="A32" s="33">
        <f t="shared" si="1"/>
        <v>28</v>
      </c>
      <c r="B32" s="38" t="s">
        <v>12591</v>
      </c>
      <c r="C32" s="38" t="s">
        <v>12647</v>
      </c>
      <c r="D32" s="106" t="s">
        <v>12648</v>
      </c>
      <c r="E32" s="34" t="s">
        <v>3592</v>
      </c>
      <c r="F32" s="38"/>
      <c r="G32" s="34" t="s">
        <v>12594</v>
      </c>
      <c r="H32" s="142">
        <v>607</v>
      </c>
      <c r="I32" s="35">
        <v>0.2</v>
      </c>
      <c r="J32" s="126">
        <f t="shared" si="0"/>
        <v>485.6</v>
      </c>
    </row>
    <row r="33" spans="1:10" ht="26.25">
      <c r="A33" s="33">
        <f t="shared" si="1"/>
        <v>29</v>
      </c>
      <c r="B33" s="38" t="s">
        <v>12591</v>
      </c>
      <c r="C33" s="38" t="s">
        <v>12649</v>
      </c>
      <c r="D33" s="106" t="s">
        <v>12650</v>
      </c>
      <c r="E33" s="34" t="s">
        <v>3592</v>
      </c>
      <c r="F33" s="38"/>
      <c r="G33" s="34" t="s">
        <v>12594</v>
      </c>
      <c r="H33" s="142">
        <v>587</v>
      </c>
      <c r="I33" s="35">
        <v>0.2</v>
      </c>
      <c r="J33" s="126">
        <f t="shared" si="0"/>
        <v>469.6</v>
      </c>
    </row>
    <row r="34" spans="1:10" ht="26.25">
      <c r="A34" s="33">
        <f t="shared" si="1"/>
        <v>30</v>
      </c>
      <c r="B34" s="38" t="s">
        <v>12591</v>
      </c>
      <c r="C34" s="38" t="s">
        <v>12651</v>
      </c>
      <c r="D34" s="106" t="s">
        <v>12652</v>
      </c>
      <c r="E34" s="34" t="s">
        <v>3592</v>
      </c>
      <c r="F34" s="38"/>
      <c r="G34" s="34" t="s">
        <v>12594</v>
      </c>
      <c r="H34" s="142">
        <v>697</v>
      </c>
      <c r="I34" s="35">
        <v>0.2</v>
      </c>
      <c r="J34" s="126">
        <f t="shared" si="0"/>
        <v>557.6</v>
      </c>
    </row>
    <row r="35" spans="1:10" ht="26.25">
      <c r="A35" s="33">
        <f t="shared" si="1"/>
        <v>31</v>
      </c>
      <c r="B35" s="38" t="s">
        <v>12591</v>
      </c>
      <c r="C35" s="38" t="s">
        <v>12653</v>
      </c>
      <c r="D35" s="106" t="s">
        <v>12654</v>
      </c>
      <c r="E35" s="34" t="s">
        <v>3592</v>
      </c>
      <c r="F35" s="38"/>
      <c r="G35" s="34" t="s">
        <v>12594</v>
      </c>
      <c r="H35" s="142">
        <v>707</v>
      </c>
      <c r="I35" s="35">
        <v>0.2</v>
      </c>
      <c r="J35" s="126">
        <f t="shared" si="0"/>
        <v>565.6</v>
      </c>
    </row>
    <row r="36" spans="1:10" ht="26.25">
      <c r="A36" s="33">
        <f t="shared" si="1"/>
        <v>32</v>
      </c>
      <c r="B36" s="38" t="s">
        <v>12591</v>
      </c>
      <c r="C36" s="38" t="s">
        <v>12655</v>
      </c>
      <c r="D36" s="106" t="s">
        <v>12656</v>
      </c>
      <c r="E36" s="34" t="s">
        <v>3592</v>
      </c>
      <c r="F36" s="38"/>
      <c r="G36" s="34" t="s">
        <v>12657</v>
      </c>
      <c r="H36" s="142">
        <v>659</v>
      </c>
      <c r="I36" s="35">
        <v>0.2</v>
      </c>
      <c r="J36" s="126">
        <f t="shared" si="0"/>
        <v>527.20000000000005</v>
      </c>
    </row>
    <row r="37" spans="1:10" ht="26.25">
      <c r="A37" s="33">
        <f t="shared" si="1"/>
        <v>33</v>
      </c>
      <c r="B37" s="38" t="s">
        <v>12591</v>
      </c>
      <c r="C37" s="38" t="s">
        <v>12658</v>
      </c>
      <c r="D37" s="106" t="s">
        <v>12659</v>
      </c>
      <c r="E37" s="34" t="s">
        <v>3592</v>
      </c>
      <c r="F37" s="38"/>
      <c r="G37" s="34" t="s">
        <v>12657</v>
      </c>
      <c r="H37" s="142">
        <v>659</v>
      </c>
      <c r="I37" s="35">
        <v>0.2</v>
      </c>
      <c r="J37" s="126">
        <f t="shared" si="0"/>
        <v>527.20000000000005</v>
      </c>
    </row>
    <row r="38" spans="1:10" ht="15.75">
      <c r="A38" s="33">
        <f t="shared" si="1"/>
        <v>34</v>
      </c>
      <c r="B38" s="38" t="s">
        <v>12591</v>
      </c>
      <c r="C38" s="38" t="s">
        <v>12660</v>
      </c>
      <c r="D38" s="106" t="s">
        <v>12661</v>
      </c>
      <c r="E38" s="34" t="s">
        <v>3592</v>
      </c>
      <c r="F38" s="38"/>
      <c r="G38" s="34" t="s">
        <v>12594</v>
      </c>
      <c r="H38" s="142">
        <v>638</v>
      </c>
      <c r="I38" s="35">
        <v>0.2</v>
      </c>
      <c r="J38" s="126">
        <f t="shared" si="0"/>
        <v>510.40000000000003</v>
      </c>
    </row>
    <row r="39" spans="1:10" ht="15.75">
      <c r="A39" s="33">
        <f t="shared" si="1"/>
        <v>35</v>
      </c>
      <c r="B39" s="38" t="s">
        <v>12591</v>
      </c>
      <c r="C39" s="38" t="s">
        <v>12662</v>
      </c>
      <c r="D39" s="106" t="s">
        <v>12663</v>
      </c>
      <c r="E39" s="34" t="s">
        <v>3592</v>
      </c>
      <c r="F39" s="38"/>
      <c r="G39" s="34" t="s">
        <v>12594</v>
      </c>
      <c r="H39" s="142">
        <v>748</v>
      </c>
      <c r="I39" s="35">
        <v>0.2</v>
      </c>
      <c r="J39" s="126">
        <f t="shared" si="0"/>
        <v>598.4</v>
      </c>
    </row>
    <row r="40" spans="1:10" ht="15.75">
      <c r="A40" s="33">
        <f t="shared" si="1"/>
        <v>36</v>
      </c>
      <c r="B40" s="38" t="s">
        <v>12591</v>
      </c>
      <c r="C40" s="38" t="s">
        <v>12664</v>
      </c>
      <c r="D40" s="106" t="s">
        <v>12665</v>
      </c>
      <c r="E40" s="34" t="s">
        <v>3592</v>
      </c>
      <c r="F40" s="38"/>
      <c r="G40" s="34" t="s">
        <v>12594</v>
      </c>
      <c r="H40" s="142">
        <v>758</v>
      </c>
      <c r="I40" s="35">
        <v>0.2</v>
      </c>
      <c r="J40" s="126">
        <f t="shared" si="0"/>
        <v>606.4</v>
      </c>
    </row>
    <row r="41" spans="1:10" ht="15.75">
      <c r="A41" s="33">
        <f t="shared" si="1"/>
        <v>37</v>
      </c>
      <c r="B41" s="38" t="s">
        <v>12591</v>
      </c>
      <c r="C41" s="38" t="s">
        <v>12666</v>
      </c>
      <c r="D41" s="106" t="s">
        <v>12667</v>
      </c>
      <c r="E41" s="34" t="s">
        <v>3592</v>
      </c>
      <c r="F41" s="38"/>
      <c r="G41" s="34" t="s">
        <v>12594</v>
      </c>
      <c r="H41" s="142">
        <v>625</v>
      </c>
      <c r="I41" s="35">
        <v>0.2</v>
      </c>
      <c r="J41" s="126">
        <f t="shared" si="0"/>
        <v>500</v>
      </c>
    </row>
    <row r="42" spans="1:10" ht="15.75">
      <c r="A42" s="33">
        <f t="shared" si="1"/>
        <v>38</v>
      </c>
      <c r="B42" s="38" t="s">
        <v>12591</v>
      </c>
      <c r="C42" s="38" t="s">
        <v>12668</v>
      </c>
      <c r="D42" s="106" t="s">
        <v>12669</v>
      </c>
      <c r="E42" s="34" t="s">
        <v>3592</v>
      </c>
      <c r="F42" s="38"/>
      <c r="G42" s="34" t="s">
        <v>12594</v>
      </c>
      <c r="H42" s="142">
        <v>625</v>
      </c>
      <c r="I42" s="35">
        <v>0.2</v>
      </c>
      <c r="J42" s="126">
        <f t="shared" si="0"/>
        <v>500</v>
      </c>
    </row>
    <row r="43" spans="1:10" ht="15.75">
      <c r="A43" s="33">
        <f t="shared" si="1"/>
        <v>39</v>
      </c>
      <c r="B43" s="38" t="s">
        <v>12591</v>
      </c>
      <c r="C43" s="38" t="s">
        <v>12670</v>
      </c>
      <c r="D43" s="106" t="s">
        <v>12671</v>
      </c>
      <c r="E43" s="34" t="s">
        <v>3592</v>
      </c>
      <c r="F43" s="38"/>
      <c r="G43" s="34" t="s">
        <v>12594</v>
      </c>
      <c r="H43" s="142">
        <v>735</v>
      </c>
      <c r="I43" s="35">
        <v>0.2</v>
      </c>
      <c r="J43" s="126">
        <f t="shared" si="0"/>
        <v>588</v>
      </c>
    </row>
    <row r="44" spans="1:10" ht="15.75">
      <c r="A44" s="33">
        <f t="shared" si="1"/>
        <v>40</v>
      </c>
      <c r="B44" s="38" t="s">
        <v>12591</v>
      </c>
      <c r="C44" s="38" t="s">
        <v>12672</v>
      </c>
      <c r="D44" s="106" t="s">
        <v>12673</v>
      </c>
      <c r="E44" s="34" t="s">
        <v>3592</v>
      </c>
      <c r="F44" s="38"/>
      <c r="G44" s="34" t="s">
        <v>12594</v>
      </c>
      <c r="H44" s="142">
        <v>745</v>
      </c>
      <c r="I44" s="35">
        <v>0.2</v>
      </c>
      <c r="J44" s="126">
        <f t="shared" si="0"/>
        <v>596</v>
      </c>
    </row>
    <row r="45" spans="1:10" ht="15.75">
      <c r="A45" s="33">
        <f t="shared" si="1"/>
        <v>41</v>
      </c>
      <c r="B45" s="38" t="s">
        <v>12591</v>
      </c>
      <c r="C45" s="38" t="s">
        <v>12674</v>
      </c>
      <c r="D45" s="106" t="s">
        <v>12675</v>
      </c>
      <c r="E45" s="34" t="s">
        <v>3592</v>
      </c>
      <c r="F45" s="38"/>
      <c r="G45" s="34" t="s">
        <v>12594</v>
      </c>
      <c r="H45" s="142">
        <v>598</v>
      </c>
      <c r="I45" s="35">
        <v>0.2</v>
      </c>
      <c r="J45" s="126">
        <f t="shared" si="0"/>
        <v>478.40000000000003</v>
      </c>
    </row>
    <row r="46" spans="1:10" ht="15.75">
      <c r="A46" s="33">
        <f t="shared" si="1"/>
        <v>42</v>
      </c>
      <c r="B46" s="38" t="s">
        <v>12591</v>
      </c>
      <c r="C46" s="38" t="s">
        <v>12676</v>
      </c>
      <c r="D46" s="106" t="s">
        <v>12677</v>
      </c>
      <c r="E46" s="34" t="s">
        <v>3592</v>
      </c>
      <c r="F46" s="38"/>
      <c r="G46" s="34" t="s">
        <v>12594</v>
      </c>
      <c r="H46" s="142">
        <v>708</v>
      </c>
      <c r="I46" s="35">
        <v>0.2</v>
      </c>
      <c r="J46" s="126">
        <f t="shared" si="0"/>
        <v>566.4</v>
      </c>
    </row>
    <row r="47" spans="1:10" ht="15.75">
      <c r="A47" s="33">
        <f t="shared" si="1"/>
        <v>43</v>
      </c>
      <c r="B47" s="38" t="s">
        <v>12591</v>
      </c>
      <c r="C47" s="38" t="s">
        <v>12678</v>
      </c>
      <c r="D47" s="106" t="s">
        <v>12679</v>
      </c>
      <c r="E47" s="34" t="s">
        <v>3592</v>
      </c>
      <c r="F47" s="38"/>
      <c r="G47" s="34" t="s">
        <v>12594</v>
      </c>
      <c r="H47" s="142">
        <v>718</v>
      </c>
      <c r="I47" s="35">
        <v>0.2</v>
      </c>
      <c r="J47" s="126">
        <f t="shared" si="0"/>
        <v>574.4</v>
      </c>
    </row>
    <row r="48" spans="1:10" ht="15.75">
      <c r="A48" s="33">
        <f t="shared" si="1"/>
        <v>44</v>
      </c>
      <c r="B48" s="38" t="s">
        <v>12591</v>
      </c>
      <c r="C48" s="38" t="s">
        <v>12680</v>
      </c>
      <c r="D48" s="106" t="s">
        <v>12681</v>
      </c>
      <c r="E48" s="34" t="s">
        <v>3592</v>
      </c>
      <c r="F48" s="38"/>
      <c r="G48" s="34" t="s">
        <v>12594</v>
      </c>
      <c r="H48" s="142">
        <v>638</v>
      </c>
      <c r="I48" s="35">
        <v>0.2</v>
      </c>
      <c r="J48" s="126">
        <f t="shared" si="0"/>
        <v>510.40000000000003</v>
      </c>
    </row>
    <row r="49" spans="1:10" ht="15.75">
      <c r="A49" s="33">
        <f t="shared" si="1"/>
        <v>45</v>
      </c>
      <c r="B49" s="38" t="s">
        <v>12591</v>
      </c>
      <c r="C49" s="38" t="s">
        <v>12682</v>
      </c>
      <c r="D49" s="106" t="s">
        <v>12683</v>
      </c>
      <c r="E49" s="34" t="s">
        <v>3592</v>
      </c>
      <c r="F49" s="38"/>
      <c r="G49" s="34" t="s">
        <v>12594</v>
      </c>
      <c r="H49" s="142">
        <v>758</v>
      </c>
      <c r="I49" s="35">
        <v>0.2</v>
      </c>
      <c r="J49" s="126">
        <f t="shared" si="0"/>
        <v>606.4</v>
      </c>
    </row>
    <row r="50" spans="1:10" ht="15.75">
      <c r="A50" s="33">
        <f t="shared" si="1"/>
        <v>46</v>
      </c>
      <c r="B50" s="38" t="s">
        <v>12591</v>
      </c>
      <c r="C50" s="38" t="s">
        <v>12684</v>
      </c>
      <c r="D50" s="106" t="s">
        <v>12685</v>
      </c>
      <c r="E50" s="34" t="s">
        <v>3592</v>
      </c>
      <c r="F50" s="38"/>
      <c r="G50" s="34" t="s">
        <v>12594</v>
      </c>
      <c r="H50" s="142">
        <v>552</v>
      </c>
      <c r="I50" s="35">
        <v>0.2</v>
      </c>
      <c r="J50" s="126">
        <f t="shared" si="0"/>
        <v>441.6</v>
      </c>
    </row>
    <row r="51" spans="1:10" ht="15.75">
      <c r="A51" s="33">
        <f t="shared" si="1"/>
        <v>47</v>
      </c>
      <c r="B51" s="38" t="s">
        <v>12591</v>
      </c>
      <c r="C51" s="38" t="s">
        <v>12686</v>
      </c>
      <c r="D51" s="106" t="s">
        <v>12687</v>
      </c>
      <c r="E51" s="34" t="s">
        <v>3592</v>
      </c>
      <c r="F51" s="38"/>
      <c r="G51" s="34" t="s">
        <v>12594</v>
      </c>
      <c r="H51" s="142">
        <v>662</v>
      </c>
      <c r="I51" s="35">
        <v>0.2</v>
      </c>
      <c r="J51" s="126">
        <f t="shared" si="0"/>
        <v>529.6</v>
      </c>
    </row>
    <row r="52" spans="1:10" ht="15.75">
      <c r="A52" s="33">
        <f t="shared" si="1"/>
        <v>48</v>
      </c>
      <c r="B52" s="38" t="s">
        <v>12591</v>
      </c>
      <c r="C52" s="38" t="s">
        <v>12688</v>
      </c>
      <c r="D52" s="106" t="s">
        <v>12689</v>
      </c>
      <c r="E52" s="34" t="s">
        <v>3592</v>
      </c>
      <c r="F52" s="38"/>
      <c r="G52" s="34" t="s">
        <v>12594</v>
      </c>
      <c r="H52" s="142">
        <v>672</v>
      </c>
      <c r="I52" s="35">
        <v>0.2</v>
      </c>
      <c r="J52" s="126">
        <f t="shared" si="0"/>
        <v>537.6</v>
      </c>
    </row>
    <row r="53" spans="1:10" ht="15.75">
      <c r="A53" s="33">
        <f t="shared" si="1"/>
        <v>49</v>
      </c>
      <c r="B53" s="38" t="s">
        <v>12591</v>
      </c>
      <c r="C53" s="38" t="s">
        <v>12690</v>
      </c>
      <c r="D53" s="106" t="s">
        <v>12691</v>
      </c>
      <c r="E53" s="34" t="s">
        <v>3592</v>
      </c>
      <c r="F53" s="38"/>
      <c r="G53" s="34" t="s">
        <v>12594</v>
      </c>
      <c r="H53" s="142">
        <v>572</v>
      </c>
      <c r="I53" s="35">
        <v>0.2</v>
      </c>
      <c r="J53" s="126">
        <f t="shared" si="0"/>
        <v>457.6</v>
      </c>
    </row>
    <row r="54" spans="1:10" ht="15.75">
      <c r="A54" s="33">
        <f t="shared" si="1"/>
        <v>50</v>
      </c>
      <c r="B54" s="38" t="s">
        <v>12591</v>
      </c>
      <c r="C54" s="38" t="s">
        <v>12692</v>
      </c>
      <c r="D54" s="106" t="s">
        <v>12693</v>
      </c>
      <c r="E54" s="34" t="s">
        <v>3592</v>
      </c>
      <c r="F54" s="38"/>
      <c r="G54" s="34" t="s">
        <v>12594</v>
      </c>
      <c r="H54" s="142">
        <v>682</v>
      </c>
      <c r="I54" s="35">
        <v>0.2</v>
      </c>
      <c r="J54" s="126">
        <f t="shared" si="0"/>
        <v>545.6</v>
      </c>
    </row>
    <row r="55" spans="1:10" ht="15.75">
      <c r="A55" s="33">
        <f t="shared" si="1"/>
        <v>51</v>
      </c>
      <c r="B55" s="38" t="s">
        <v>12591</v>
      </c>
      <c r="C55" s="38" t="s">
        <v>12694</v>
      </c>
      <c r="D55" s="106" t="s">
        <v>12695</v>
      </c>
      <c r="E55" s="34" t="s">
        <v>3592</v>
      </c>
      <c r="F55" s="38"/>
      <c r="G55" s="34" t="s">
        <v>12594</v>
      </c>
      <c r="H55" s="142">
        <v>692</v>
      </c>
      <c r="I55" s="35">
        <v>0.2</v>
      </c>
      <c r="J55" s="126">
        <f t="shared" si="0"/>
        <v>553.6</v>
      </c>
    </row>
    <row r="56" spans="1:10" ht="15.75">
      <c r="A56" s="33">
        <f t="shared" si="1"/>
        <v>52</v>
      </c>
      <c r="B56" s="34" t="s">
        <v>12591</v>
      </c>
      <c r="C56" s="38" t="s">
        <v>12696</v>
      </c>
      <c r="D56" s="106" t="s">
        <v>12697</v>
      </c>
      <c r="E56" s="34" t="s">
        <v>3592</v>
      </c>
      <c r="F56" s="34"/>
      <c r="G56" s="34" t="s">
        <v>12594</v>
      </c>
      <c r="H56" s="142">
        <v>570</v>
      </c>
      <c r="I56" s="35">
        <v>0.2</v>
      </c>
      <c r="J56" s="126">
        <f t="shared" si="0"/>
        <v>456</v>
      </c>
    </row>
    <row r="57" spans="1:10" ht="15.75">
      <c r="A57" s="33">
        <f t="shared" si="1"/>
        <v>53</v>
      </c>
      <c r="B57" s="34" t="s">
        <v>12591</v>
      </c>
      <c r="C57" s="38" t="s">
        <v>12698</v>
      </c>
      <c r="D57" s="106" t="s">
        <v>12699</v>
      </c>
      <c r="E57" s="34" t="s">
        <v>3592</v>
      </c>
      <c r="F57" s="34"/>
      <c r="G57" s="34" t="s">
        <v>12594</v>
      </c>
      <c r="H57" s="142">
        <v>780</v>
      </c>
      <c r="I57" s="35">
        <v>0.2</v>
      </c>
      <c r="J57" s="126">
        <f t="shared" si="0"/>
        <v>624</v>
      </c>
    </row>
    <row r="58" spans="1:10" ht="15.75">
      <c r="A58" s="33">
        <f t="shared" si="1"/>
        <v>54</v>
      </c>
      <c r="B58" s="34" t="s">
        <v>12591</v>
      </c>
      <c r="C58" s="38" t="s">
        <v>12700</v>
      </c>
      <c r="D58" s="106" t="s">
        <v>12701</v>
      </c>
      <c r="E58" s="34" t="s">
        <v>3592</v>
      </c>
      <c r="F58" s="34"/>
      <c r="G58" s="34" t="s">
        <v>12594</v>
      </c>
      <c r="H58" s="142">
        <v>790</v>
      </c>
      <c r="I58" s="35">
        <v>0.2</v>
      </c>
      <c r="J58" s="126">
        <f t="shared" si="0"/>
        <v>632</v>
      </c>
    </row>
    <row r="59" spans="1:10" ht="15.75">
      <c r="A59" s="33">
        <f t="shared" si="1"/>
        <v>55</v>
      </c>
      <c r="B59" s="34" t="s">
        <v>12591</v>
      </c>
      <c r="C59" s="38" t="s">
        <v>12702</v>
      </c>
      <c r="D59" s="106" t="s">
        <v>12703</v>
      </c>
      <c r="E59" s="34" t="s">
        <v>3592</v>
      </c>
      <c r="F59" s="34"/>
      <c r="G59" s="34" t="s">
        <v>12594</v>
      </c>
      <c r="H59" s="142">
        <v>675</v>
      </c>
      <c r="I59" s="35">
        <v>0.2</v>
      </c>
      <c r="J59" s="126">
        <f t="shared" si="0"/>
        <v>540</v>
      </c>
    </row>
    <row r="60" spans="1:10" ht="15.75">
      <c r="A60" s="33">
        <f t="shared" si="1"/>
        <v>56</v>
      </c>
      <c r="B60" s="34" t="s">
        <v>12591</v>
      </c>
      <c r="C60" s="38" t="s">
        <v>12704</v>
      </c>
      <c r="D60" s="106" t="s">
        <v>12705</v>
      </c>
      <c r="E60" s="34" t="s">
        <v>3592</v>
      </c>
      <c r="F60" s="34"/>
      <c r="G60" s="34" t="s">
        <v>12594</v>
      </c>
      <c r="H60" s="142">
        <v>685</v>
      </c>
      <c r="I60" s="35">
        <v>0.2</v>
      </c>
      <c r="J60" s="126">
        <f t="shared" si="0"/>
        <v>548</v>
      </c>
    </row>
    <row r="61" spans="1:10" ht="15.75">
      <c r="A61" s="33">
        <f t="shared" si="1"/>
        <v>57</v>
      </c>
      <c r="B61" s="34" t="s">
        <v>12591</v>
      </c>
      <c r="C61" s="34" t="s">
        <v>12706</v>
      </c>
      <c r="D61" s="106" t="s">
        <v>12707</v>
      </c>
      <c r="E61" s="34" t="s">
        <v>3592</v>
      </c>
      <c r="F61" s="34"/>
      <c r="G61" s="34" t="s">
        <v>12594</v>
      </c>
      <c r="H61" s="142">
        <v>560</v>
      </c>
      <c r="I61" s="35">
        <v>0.2</v>
      </c>
      <c r="J61" s="126">
        <f t="shared" si="0"/>
        <v>448</v>
      </c>
    </row>
    <row r="62" spans="1:10" ht="15.75">
      <c r="A62" s="33">
        <f t="shared" si="1"/>
        <v>58</v>
      </c>
      <c r="B62" s="34" t="s">
        <v>12591</v>
      </c>
      <c r="C62" s="34" t="s">
        <v>12708</v>
      </c>
      <c r="D62" s="106" t="s">
        <v>12709</v>
      </c>
      <c r="E62" s="34" t="s">
        <v>3592</v>
      </c>
      <c r="F62" s="34"/>
      <c r="G62" s="34" t="s">
        <v>12594</v>
      </c>
      <c r="H62" s="142">
        <v>770</v>
      </c>
      <c r="I62" s="35">
        <v>0.2</v>
      </c>
      <c r="J62" s="126">
        <f t="shared" si="0"/>
        <v>616</v>
      </c>
    </row>
    <row r="63" spans="1:10" ht="15.75">
      <c r="A63" s="33">
        <f t="shared" si="1"/>
        <v>59</v>
      </c>
      <c r="B63" s="34" t="s">
        <v>12591</v>
      </c>
      <c r="C63" s="34" t="s">
        <v>12710</v>
      </c>
      <c r="D63" s="106" t="s">
        <v>12711</v>
      </c>
      <c r="E63" s="34" t="s">
        <v>3592</v>
      </c>
      <c r="F63" s="34"/>
      <c r="G63" s="34" t="s">
        <v>12594</v>
      </c>
      <c r="H63" s="142">
        <v>780</v>
      </c>
      <c r="I63" s="35">
        <v>0.2</v>
      </c>
      <c r="J63" s="126">
        <f t="shared" si="0"/>
        <v>624</v>
      </c>
    </row>
    <row r="64" spans="1:10" ht="15.75">
      <c r="A64" s="33">
        <f t="shared" si="1"/>
        <v>60</v>
      </c>
      <c r="B64" s="34" t="s">
        <v>12591</v>
      </c>
      <c r="C64" s="34" t="s">
        <v>12712</v>
      </c>
      <c r="D64" s="106" t="s">
        <v>12713</v>
      </c>
      <c r="E64" s="34" t="s">
        <v>3592</v>
      </c>
      <c r="F64" s="34"/>
      <c r="G64" s="34" t="s">
        <v>12594</v>
      </c>
      <c r="H64" s="142">
        <v>665</v>
      </c>
      <c r="I64" s="35">
        <v>0.2</v>
      </c>
      <c r="J64" s="126">
        <f t="shared" si="0"/>
        <v>532</v>
      </c>
    </row>
    <row r="65" spans="1:10" ht="15.75">
      <c r="A65" s="33">
        <f t="shared" si="1"/>
        <v>61</v>
      </c>
      <c r="B65" s="34" t="s">
        <v>12591</v>
      </c>
      <c r="C65" s="34" t="s">
        <v>12714</v>
      </c>
      <c r="D65" s="106" t="s">
        <v>12715</v>
      </c>
      <c r="E65" s="34" t="s">
        <v>3592</v>
      </c>
      <c r="F65" s="34"/>
      <c r="G65" s="34" t="s">
        <v>12594</v>
      </c>
      <c r="H65" s="142">
        <v>675</v>
      </c>
      <c r="I65" s="35">
        <v>0.2</v>
      </c>
      <c r="J65" s="126">
        <f t="shared" si="0"/>
        <v>540</v>
      </c>
    </row>
    <row r="66" spans="1:10" ht="15.75">
      <c r="A66" s="33">
        <f t="shared" si="1"/>
        <v>62</v>
      </c>
      <c r="B66" s="34" t="s">
        <v>12591</v>
      </c>
      <c r="C66" s="34" t="s">
        <v>12716</v>
      </c>
      <c r="D66" s="106" t="s">
        <v>12717</v>
      </c>
      <c r="E66" s="34" t="s">
        <v>3592</v>
      </c>
      <c r="F66" s="34"/>
      <c r="G66" s="34" t="s">
        <v>12594</v>
      </c>
      <c r="H66" s="142">
        <v>560</v>
      </c>
      <c r="I66" s="35">
        <v>0.2</v>
      </c>
      <c r="J66" s="126">
        <f t="shared" si="0"/>
        <v>448</v>
      </c>
    </row>
    <row r="67" spans="1:10" ht="15.75">
      <c r="A67" s="33">
        <f t="shared" si="1"/>
        <v>63</v>
      </c>
      <c r="B67" s="34" t="s">
        <v>12591</v>
      </c>
      <c r="C67" s="34" t="s">
        <v>12718</v>
      </c>
      <c r="D67" s="106" t="s">
        <v>12719</v>
      </c>
      <c r="E67" s="34" t="s">
        <v>3592</v>
      </c>
      <c r="F67" s="34"/>
      <c r="G67" s="34" t="s">
        <v>12594</v>
      </c>
      <c r="H67" s="142">
        <v>780</v>
      </c>
      <c r="I67" s="35">
        <v>0.2</v>
      </c>
      <c r="J67" s="126">
        <f t="shared" si="0"/>
        <v>624</v>
      </c>
    </row>
    <row r="68" spans="1:10" ht="15.75">
      <c r="A68" s="33">
        <f t="shared" si="1"/>
        <v>64</v>
      </c>
      <c r="B68" s="34" t="s">
        <v>12591</v>
      </c>
      <c r="C68" s="34" t="s">
        <v>12720</v>
      </c>
      <c r="D68" s="106" t="s">
        <v>12721</v>
      </c>
      <c r="E68" s="34" t="s">
        <v>3592</v>
      </c>
      <c r="F68" s="34"/>
      <c r="G68" s="34" t="s">
        <v>12594</v>
      </c>
      <c r="H68" s="142">
        <v>790</v>
      </c>
      <c r="I68" s="35">
        <v>0.2</v>
      </c>
      <c r="J68" s="126">
        <f t="shared" si="0"/>
        <v>632</v>
      </c>
    </row>
    <row r="69" spans="1:10" ht="15.75">
      <c r="A69" s="33">
        <f t="shared" si="1"/>
        <v>65</v>
      </c>
      <c r="B69" s="34" t="s">
        <v>12591</v>
      </c>
      <c r="C69" s="34" t="s">
        <v>12722</v>
      </c>
      <c r="D69" s="106" t="s">
        <v>12723</v>
      </c>
      <c r="E69" s="34" t="s">
        <v>3592</v>
      </c>
      <c r="F69" s="34"/>
      <c r="G69" s="34" t="s">
        <v>12594</v>
      </c>
      <c r="H69" s="142">
        <v>675</v>
      </c>
      <c r="I69" s="35">
        <v>0.2</v>
      </c>
      <c r="J69" s="126">
        <f t="shared" si="0"/>
        <v>540</v>
      </c>
    </row>
    <row r="70" spans="1:10" ht="15.75">
      <c r="A70" s="33">
        <f t="shared" si="1"/>
        <v>66</v>
      </c>
      <c r="B70" s="34" t="s">
        <v>12591</v>
      </c>
      <c r="C70" s="34" t="s">
        <v>12724</v>
      </c>
      <c r="D70" s="106" t="s">
        <v>12725</v>
      </c>
      <c r="E70" s="34" t="s">
        <v>3592</v>
      </c>
      <c r="F70" s="34"/>
      <c r="G70" s="34" t="s">
        <v>12594</v>
      </c>
      <c r="H70" s="142">
        <v>685</v>
      </c>
      <c r="I70" s="35">
        <v>0.2</v>
      </c>
      <c r="J70" s="126">
        <f t="shared" ref="J70:J109" si="2">H70*(1-I70)</f>
        <v>548</v>
      </c>
    </row>
    <row r="71" spans="1:10" ht="15.75">
      <c r="A71" s="33">
        <f t="shared" ref="A71:A134" si="3">A70+1</f>
        <v>67</v>
      </c>
      <c r="B71" s="34" t="s">
        <v>12591</v>
      </c>
      <c r="C71" s="34" t="s">
        <v>12726</v>
      </c>
      <c r="D71" s="106" t="s">
        <v>12727</v>
      </c>
      <c r="E71" s="34" t="s">
        <v>3592</v>
      </c>
      <c r="F71" s="34"/>
      <c r="G71" s="34" t="s">
        <v>12594</v>
      </c>
      <c r="H71" s="142">
        <v>526</v>
      </c>
      <c r="I71" s="35">
        <v>0.2</v>
      </c>
      <c r="J71" s="126">
        <f t="shared" si="2"/>
        <v>420.8</v>
      </c>
    </row>
    <row r="72" spans="1:10" ht="15.75">
      <c r="A72" s="33">
        <f t="shared" si="3"/>
        <v>68</v>
      </c>
      <c r="B72" s="34" t="s">
        <v>12591</v>
      </c>
      <c r="C72" s="34" t="s">
        <v>12728</v>
      </c>
      <c r="D72" s="106" t="s">
        <v>12729</v>
      </c>
      <c r="E72" s="34" t="s">
        <v>3592</v>
      </c>
      <c r="F72" s="34"/>
      <c r="G72" s="34" t="s">
        <v>12594</v>
      </c>
      <c r="H72" s="142">
        <v>736</v>
      </c>
      <c r="I72" s="35">
        <v>0.2</v>
      </c>
      <c r="J72" s="126">
        <f t="shared" si="2"/>
        <v>588.80000000000007</v>
      </c>
    </row>
    <row r="73" spans="1:10" ht="26.25">
      <c r="A73" s="33">
        <f t="shared" si="3"/>
        <v>69</v>
      </c>
      <c r="B73" s="34" t="s">
        <v>12591</v>
      </c>
      <c r="C73" s="34" t="s">
        <v>12730</v>
      </c>
      <c r="D73" s="106" t="s">
        <v>12731</v>
      </c>
      <c r="E73" s="34" t="s">
        <v>3592</v>
      </c>
      <c r="F73" s="34"/>
      <c r="G73" s="34" t="s">
        <v>12594</v>
      </c>
      <c r="H73" s="142">
        <v>746</v>
      </c>
      <c r="I73" s="35">
        <v>0.2</v>
      </c>
      <c r="J73" s="126">
        <f t="shared" si="2"/>
        <v>596.80000000000007</v>
      </c>
    </row>
    <row r="74" spans="1:10" ht="15.75">
      <c r="A74" s="33">
        <f t="shared" si="3"/>
        <v>70</v>
      </c>
      <c r="B74" s="34" t="s">
        <v>12591</v>
      </c>
      <c r="C74" s="34" t="s">
        <v>12732</v>
      </c>
      <c r="D74" s="106" t="s">
        <v>12733</v>
      </c>
      <c r="E74" s="34" t="s">
        <v>3592</v>
      </c>
      <c r="F74" s="34"/>
      <c r="G74" s="34" t="s">
        <v>12594</v>
      </c>
      <c r="H74" s="142">
        <v>631</v>
      </c>
      <c r="I74" s="35">
        <v>0.2</v>
      </c>
      <c r="J74" s="126">
        <f t="shared" si="2"/>
        <v>504.8</v>
      </c>
    </row>
    <row r="75" spans="1:10" ht="15.75">
      <c r="A75" s="33">
        <f t="shared" si="3"/>
        <v>71</v>
      </c>
      <c r="B75" s="34" t="s">
        <v>12591</v>
      </c>
      <c r="C75" s="34" t="s">
        <v>12734</v>
      </c>
      <c r="D75" s="106" t="s">
        <v>12735</v>
      </c>
      <c r="E75" s="34" t="s">
        <v>3592</v>
      </c>
      <c r="F75" s="34"/>
      <c r="G75" s="34" t="s">
        <v>12594</v>
      </c>
      <c r="H75" s="142">
        <v>641</v>
      </c>
      <c r="I75" s="35">
        <v>0.2</v>
      </c>
      <c r="J75" s="126">
        <f t="shared" si="2"/>
        <v>512.80000000000007</v>
      </c>
    </row>
    <row r="76" spans="1:10" ht="15.75">
      <c r="A76" s="33">
        <f t="shared" si="3"/>
        <v>72</v>
      </c>
      <c r="B76" s="34" t="s">
        <v>12591</v>
      </c>
      <c r="C76" s="34" t="s">
        <v>12736</v>
      </c>
      <c r="D76" s="106" t="s">
        <v>12737</v>
      </c>
      <c r="E76" s="34" t="s">
        <v>3592</v>
      </c>
      <c r="F76" s="34"/>
      <c r="G76" s="34" t="s">
        <v>12594</v>
      </c>
      <c r="H76" s="142">
        <v>570</v>
      </c>
      <c r="I76" s="35">
        <v>0.2</v>
      </c>
      <c r="J76" s="126">
        <f t="shared" si="2"/>
        <v>456</v>
      </c>
    </row>
    <row r="77" spans="1:10" ht="15.75">
      <c r="A77" s="33">
        <f t="shared" si="3"/>
        <v>73</v>
      </c>
      <c r="B77" s="34" t="s">
        <v>12591</v>
      </c>
      <c r="C77" s="34" t="s">
        <v>12738</v>
      </c>
      <c r="D77" s="106" t="s">
        <v>12739</v>
      </c>
      <c r="E77" s="34" t="s">
        <v>3592</v>
      </c>
      <c r="F77" s="34"/>
      <c r="G77" s="34" t="s">
        <v>12594</v>
      </c>
      <c r="H77" s="142">
        <v>780</v>
      </c>
      <c r="I77" s="35">
        <v>0.2</v>
      </c>
      <c r="J77" s="126">
        <f t="shared" si="2"/>
        <v>624</v>
      </c>
    </row>
    <row r="78" spans="1:10" ht="15.75">
      <c r="A78" s="33">
        <f t="shared" si="3"/>
        <v>74</v>
      </c>
      <c r="B78" s="34" t="s">
        <v>12591</v>
      </c>
      <c r="C78" s="34" t="s">
        <v>12740</v>
      </c>
      <c r="D78" s="106" t="s">
        <v>12741</v>
      </c>
      <c r="E78" s="34" t="s">
        <v>3592</v>
      </c>
      <c r="F78" s="34"/>
      <c r="G78" s="34" t="s">
        <v>12594</v>
      </c>
      <c r="H78" s="142">
        <v>790</v>
      </c>
      <c r="I78" s="35">
        <v>0.2</v>
      </c>
      <c r="J78" s="126">
        <f t="shared" si="2"/>
        <v>632</v>
      </c>
    </row>
    <row r="79" spans="1:10" ht="15.75">
      <c r="A79" s="33">
        <f t="shared" si="3"/>
        <v>75</v>
      </c>
      <c r="B79" s="34" t="s">
        <v>12591</v>
      </c>
      <c r="C79" s="34" t="s">
        <v>12742</v>
      </c>
      <c r="D79" s="106" t="s">
        <v>12743</v>
      </c>
      <c r="E79" s="34" t="s">
        <v>3592</v>
      </c>
      <c r="F79" s="34"/>
      <c r="G79" s="34" t="s">
        <v>12594</v>
      </c>
      <c r="H79" s="142">
        <v>675</v>
      </c>
      <c r="I79" s="35">
        <v>0.2</v>
      </c>
      <c r="J79" s="126">
        <f t="shared" si="2"/>
        <v>540</v>
      </c>
    </row>
    <row r="80" spans="1:10" ht="15.75">
      <c r="A80" s="33">
        <f t="shared" si="3"/>
        <v>76</v>
      </c>
      <c r="B80" s="34" t="s">
        <v>12591</v>
      </c>
      <c r="C80" s="34" t="s">
        <v>12744</v>
      </c>
      <c r="D80" s="106" t="s">
        <v>12745</v>
      </c>
      <c r="E80" s="34" t="s">
        <v>3592</v>
      </c>
      <c r="F80" s="34"/>
      <c r="G80" s="34" t="s">
        <v>12594</v>
      </c>
      <c r="H80" s="142">
        <v>685</v>
      </c>
      <c r="I80" s="35">
        <v>0.2</v>
      </c>
      <c r="J80" s="126">
        <f t="shared" si="2"/>
        <v>548</v>
      </c>
    </row>
    <row r="81" spans="1:10" ht="15.75">
      <c r="A81" s="33">
        <f t="shared" si="3"/>
        <v>77</v>
      </c>
      <c r="B81" s="34" t="s">
        <v>12591</v>
      </c>
      <c r="C81" s="34" t="s">
        <v>12746</v>
      </c>
      <c r="D81" s="106" t="s">
        <v>12747</v>
      </c>
      <c r="E81" s="34" t="s">
        <v>3592</v>
      </c>
      <c r="F81" s="34"/>
      <c r="G81" s="34" t="s">
        <v>12594</v>
      </c>
      <c r="H81" s="142">
        <v>494</v>
      </c>
      <c r="I81" s="35">
        <v>0.2</v>
      </c>
      <c r="J81" s="126">
        <f t="shared" si="2"/>
        <v>395.20000000000005</v>
      </c>
    </row>
    <row r="82" spans="1:10" ht="15.75">
      <c r="A82" s="33">
        <f t="shared" si="3"/>
        <v>78</v>
      </c>
      <c r="B82" s="34" t="s">
        <v>12591</v>
      </c>
      <c r="C82" s="34" t="s">
        <v>12748</v>
      </c>
      <c r="D82" s="106" t="s">
        <v>12749</v>
      </c>
      <c r="E82" s="34" t="s">
        <v>3592</v>
      </c>
      <c r="F82" s="34"/>
      <c r="G82" s="34" t="s">
        <v>12594</v>
      </c>
      <c r="H82" s="142">
        <v>704</v>
      </c>
      <c r="I82" s="35">
        <v>0.2</v>
      </c>
      <c r="J82" s="126">
        <f t="shared" si="2"/>
        <v>563.20000000000005</v>
      </c>
    </row>
    <row r="83" spans="1:10" ht="15.75">
      <c r="A83" s="33">
        <f t="shared" si="3"/>
        <v>79</v>
      </c>
      <c r="B83" s="34" t="s">
        <v>12591</v>
      </c>
      <c r="C83" s="34" t="s">
        <v>12750</v>
      </c>
      <c r="D83" s="106" t="s">
        <v>12751</v>
      </c>
      <c r="E83" s="34" t="s">
        <v>3592</v>
      </c>
      <c r="F83" s="34"/>
      <c r="G83" s="34" t="s">
        <v>12594</v>
      </c>
      <c r="H83" s="142">
        <v>714</v>
      </c>
      <c r="I83" s="35">
        <v>0.2</v>
      </c>
      <c r="J83" s="126">
        <f t="shared" si="2"/>
        <v>571.20000000000005</v>
      </c>
    </row>
    <row r="84" spans="1:10" ht="15.75">
      <c r="A84" s="33">
        <f t="shared" si="3"/>
        <v>80</v>
      </c>
      <c r="B84" s="34" t="s">
        <v>12591</v>
      </c>
      <c r="C84" s="34" t="s">
        <v>12752</v>
      </c>
      <c r="D84" s="106" t="s">
        <v>12753</v>
      </c>
      <c r="E84" s="34" t="s">
        <v>3592</v>
      </c>
      <c r="F84" s="34"/>
      <c r="G84" s="34" t="s">
        <v>12594</v>
      </c>
      <c r="H84" s="142">
        <v>599</v>
      </c>
      <c r="I84" s="35">
        <v>0.2</v>
      </c>
      <c r="J84" s="126">
        <f t="shared" si="2"/>
        <v>479.20000000000005</v>
      </c>
    </row>
    <row r="85" spans="1:10" ht="15.75">
      <c r="A85" s="33">
        <f t="shared" si="3"/>
        <v>81</v>
      </c>
      <c r="B85" s="34" t="s">
        <v>12591</v>
      </c>
      <c r="C85" s="34" t="s">
        <v>12754</v>
      </c>
      <c r="D85" s="106" t="s">
        <v>12755</v>
      </c>
      <c r="E85" s="34" t="s">
        <v>3592</v>
      </c>
      <c r="F85" s="34"/>
      <c r="G85" s="34" t="s">
        <v>12594</v>
      </c>
      <c r="H85" s="142">
        <v>609</v>
      </c>
      <c r="I85" s="35">
        <v>0.2</v>
      </c>
      <c r="J85" s="126">
        <f t="shared" si="2"/>
        <v>487.20000000000005</v>
      </c>
    </row>
    <row r="86" spans="1:10" ht="15.75">
      <c r="A86" s="33">
        <f t="shared" si="3"/>
        <v>82</v>
      </c>
      <c r="B86" s="34" t="s">
        <v>12591</v>
      </c>
      <c r="C86" s="34" t="s">
        <v>12756</v>
      </c>
      <c r="D86" s="106" t="s">
        <v>12757</v>
      </c>
      <c r="E86" s="34" t="s">
        <v>3592</v>
      </c>
      <c r="F86" s="34"/>
      <c r="G86" s="34" t="s">
        <v>12594</v>
      </c>
      <c r="H86" s="142">
        <v>526</v>
      </c>
      <c r="I86" s="35">
        <v>0.2</v>
      </c>
      <c r="J86" s="126">
        <f t="shared" si="2"/>
        <v>420.8</v>
      </c>
    </row>
    <row r="87" spans="1:10" ht="15.75">
      <c r="A87" s="33">
        <f t="shared" si="3"/>
        <v>83</v>
      </c>
      <c r="B87" s="34" t="s">
        <v>12591</v>
      </c>
      <c r="C87" s="34" t="s">
        <v>12758</v>
      </c>
      <c r="D87" s="106" t="s">
        <v>12759</v>
      </c>
      <c r="E87" s="34" t="s">
        <v>3592</v>
      </c>
      <c r="F87" s="34"/>
      <c r="G87" s="34" t="s">
        <v>12594</v>
      </c>
      <c r="H87" s="142">
        <v>736</v>
      </c>
      <c r="I87" s="35">
        <v>0.2</v>
      </c>
      <c r="J87" s="126">
        <f t="shared" si="2"/>
        <v>588.80000000000007</v>
      </c>
    </row>
    <row r="88" spans="1:10" ht="15.75">
      <c r="A88" s="33">
        <f t="shared" si="3"/>
        <v>84</v>
      </c>
      <c r="B88" s="34" t="s">
        <v>12591</v>
      </c>
      <c r="C88" s="34" t="s">
        <v>12760</v>
      </c>
      <c r="D88" s="106" t="s">
        <v>12761</v>
      </c>
      <c r="E88" s="34" t="s">
        <v>3592</v>
      </c>
      <c r="F88" s="34"/>
      <c r="G88" s="34" t="s">
        <v>12594</v>
      </c>
      <c r="H88" s="142">
        <v>746</v>
      </c>
      <c r="I88" s="35">
        <v>0.2</v>
      </c>
      <c r="J88" s="126">
        <f t="shared" si="2"/>
        <v>596.80000000000007</v>
      </c>
    </row>
    <row r="89" spans="1:10" ht="15.75">
      <c r="A89" s="33">
        <f t="shared" si="3"/>
        <v>85</v>
      </c>
      <c r="B89" s="34" t="s">
        <v>12591</v>
      </c>
      <c r="C89" s="34" t="s">
        <v>12762</v>
      </c>
      <c r="D89" s="106" t="s">
        <v>12763</v>
      </c>
      <c r="E89" s="34" t="s">
        <v>3592</v>
      </c>
      <c r="F89" s="34"/>
      <c r="G89" s="34" t="s">
        <v>12594</v>
      </c>
      <c r="H89" s="142">
        <v>631</v>
      </c>
      <c r="I89" s="35">
        <v>0.2</v>
      </c>
      <c r="J89" s="126">
        <f t="shared" si="2"/>
        <v>504.8</v>
      </c>
    </row>
    <row r="90" spans="1:10" ht="15.75">
      <c r="A90" s="33">
        <f t="shared" si="3"/>
        <v>86</v>
      </c>
      <c r="B90" s="34" t="s">
        <v>12591</v>
      </c>
      <c r="C90" s="34" t="s">
        <v>12764</v>
      </c>
      <c r="D90" s="106" t="s">
        <v>12765</v>
      </c>
      <c r="E90" s="34" t="s">
        <v>3592</v>
      </c>
      <c r="F90" s="34"/>
      <c r="G90" s="34" t="s">
        <v>12594</v>
      </c>
      <c r="H90" s="142">
        <v>641</v>
      </c>
      <c r="I90" s="35">
        <v>0.2</v>
      </c>
      <c r="J90" s="126">
        <f t="shared" si="2"/>
        <v>512.80000000000007</v>
      </c>
    </row>
    <row r="91" spans="1:10" ht="15.75">
      <c r="A91" s="33">
        <f t="shared" si="3"/>
        <v>87</v>
      </c>
      <c r="B91" s="34" t="s">
        <v>12591</v>
      </c>
      <c r="C91" s="38" t="s">
        <v>12766</v>
      </c>
      <c r="D91" s="106" t="s">
        <v>12767</v>
      </c>
      <c r="E91" s="34" t="s">
        <v>3592</v>
      </c>
      <c r="F91" s="34"/>
      <c r="G91" s="34" t="s">
        <v>12594</v>
      </c>
      <c r="H91" s="142">
        <v>635</v>
      </c>
      <c r="I91" s="35">
        <v>0.2</v>
      </c>
      <c r="J91" s="126">
        <f t="shared" si="2"/>
        <v>508</v>
      </c>
    </row>
    <row r="92" spans="1:10" ht="15.75">
      <c r="A92" s="33">
        <f t="shared" si="3"/>
        <v>88</v>
      </c>
      <c r="B92" s="34" t="s">
        <v>12591</v>
      </c>
      <c r="C92" s="38" t="s">
        <v>12768</v>
      </c>
      <c r="D92" s="106" t="s">
        <v>12769</v>
      </c>
      <c r="E92" s="34" t="s">
        <v>3592</v>
      </c>
      <c r="F92" s="34"/>
      <c r="G92" s="34" t="s">
        <v>12594</v>
      </c>
      <c r="H92" s="142">
        <v>845</v>
      </c>
      <c r="I92" s="35">
        <v>0.2</v>
      </c>
      <c r="J92" s="126">
        <f t="shared" si="2"/>
        <v>676</v>
      </c>
    </row>
    <row r="93" spans="1:10" ht="26.25">
      <c r="A93" s="33">
        <f t="shared" si="3"/>
        <v>89</v>
      </c>
      <c r="B93" s="34" t="s">
        <v>12591</v>
      </c>
      <c r="C93" s="38" t="s">
        <v>12770</v>
      </c>
      <c r="D93" s="106" t="s">
        <v>12771</v>
      </c>
      <c r="E93" s="34" t="s">
        <v>3592</v>
      </c>
      <c r="F93" s="34"/>
      <c r="G93" s="34" t="s">
        <v>12594</v>
      </c>
      <c r="H93" s="142">
        <v>855</v>
      </c>
      <c r="I93" s="35">
        <v>0.2</v>
      </c>
      <c r="J93" s="126">
        <f t="shared" si="2"/>
        <v>684</v>
      </c>
    </row>
    <row r="94" spans="1:10" ht="15.75">
      <c r="A94" s="33">
        <f t="shared" si="3"/>
        <v>90</v>
      </c>
      <c r="B94" s="34" t="s">
        <v>12591</v>
      </c>
      <c r="C94" s="38" t="s">
        <v>12772</v>
      </c>
      <c r="D94" s="106" t="s">
        <v>12773</v>
      </c>
      <c r="E94" s="34" t="s">
        <v>3592</v>
      </c>
      <c r="F94" s="34"/>
      <c r="G94" s="34" t="s">
        <v>12594</v>
      </c>
      <c r="H94" s="142">
        <v>740</v>
      </c>
      <c r="I94" s="35">
        <v>0.2</v>
      </c>
      <c r="J94" s="126">
        <f t="shared" si="2"/>
        <v>592</v>
      </c>
    </row>
    <row r="95" spans="1:10" ht="26.25">
      <c r="A95" s="33">
        <f t="shared" si="3"/>
        <v>91</v>
      </c>
      <c r="B95" s="34" t="s">
        <v>12591</v>
      </c>
      <c r="C95" s="38" t="s">
        <v>12774</v>
      </c>
      <c r="D95" s="106" t="s">
        <v>12775</v>
      </c>
      <c r="E95" s="34" t="s">
        <v>3592</v>
      </c>
      <c r="F95" s="34"/>
      <c r="G95" s="34" t="s">
        <v>12594</v>
      </c>
      <c r="H95" s="142">
        <v>750</v>
      </c>
      <c r="I95" s="35">
        <v>0.2</v>
      </c>
      <c r="J95" s="126">
        <f t="shared" si="2"/>
        <v>600</v>
      </c>
    </row>
    <row r="96" spans="1:10" ht="15.75">
      <c r="A96" s="33">
        <f t="shared" si="3"/>
        <v>92</v>
      </c>
      <c r="B96" s="34" t="s">
        <v>12591</v>
      </c>
      <c r="C96" s="34" t="s">
        <v>12776</v>
      </c>
      <c r="D96" s="106" t="s">
        <v>12777</v>
      </c>
      <c r="E96" s="34" t="s">
        <v>3592</v>
      </c>
      <c r="F96" s="34"/>
      <c r="G96" s="34" t="s">
        <v>12594</v>
      </c>
      <c r="H96" s="142">
        <v>620</v>
      </c>
      <c r="I96" s="35">
        <v>0.2</v>
      </c>
      <c r="J96" s="126">
        <f t="shared" si="2"/>
        <v>496</v>
      </c>
    </row>
    <row r="97" spans="1:10" ht="15.75">
      <c r="A97" s="33">
        <f t="shared" si="3"/>
        <v>93</v>
      </c>
      <c r="B97" s="34" t="s">
        <v>12591</v>
      </c>
      <c r="C97" s="34" t="s">
        <v>12778</v>
      </c>
      <c r="D97" s="106" t="s">
        <v>12779</v>
      </c>
      <c r="E97" s="34" t="s">
        <v>3592</v>
      </c>
      <c r="F97" s="34"/>
      <c r="G97" s="34" t="s">
        <v>12594</v>
      </c>
      <c r="H97" s="142">
        <v>830</v>
      </c>
      <c r="I97" s="35">
        <v>0.2</v>
      </c>
      <c r="J97" s="126">
        <f t="shared" si="2"/>
        <v>664</v>
      </c>
    </row>
    <row r="98" spans="1:10" ht="26.25">
      <c r="A98" s="33">
        <f t="shared" si="3"/>
        <v>94</v>
      </c>
      <c r="B98" s="34" t="s">
        <v>12591</v>
      </c>
      <c r="C98" s="34" t="s">
        <v>12780</v>
      </c>
      <c r="D98" s="106" t="s">
        <v>12781</v>
      </c>
      <c r="E98" s="34" t="s">
        <v>3592</v>
      </c>
      <c r="F98" s="34"/>
      <c r="G98" s="34" t="s">
        <v>12594</v>
      </c>
      <c r="H98" s="142">
        <v>840</v>
      </c>
      <c r="I98" s="35">
        <v>0.2</v>
      </c>
      <c r="J98" s="126">
        <f t="shared" si="2"/>
        <v>672</v>
      </c>
    </row>
    <row r="99" spans="1:10" ht="15.75">
      <c r="A99" s="33">
        <f t="shared" si="3"/>
        <v>95</v>
      </c>
      <c r="B99" s="34" t="s">
        <v>12591</v>
      </c>
      <c r="C99" s="34" t="s">
        <v>12782</v>
      </c>
      <c r="D99" s="106" t="s">
        <v>12783</v>
      </c>
      <c r="E99" s="34" t="s">
        <v>3592</v>
      </c>
      <c r="F99" s="34"/>
      <c r="G99" s="34" t="s">
        <v>12594</v>
      </c>
      <c r="H99" s="142">
        <v>725</v>
      </c>
      <c r="I99" s="35">
        <v>0.2</v>
      </c>
      <c r="J99" s="126">
        <f t="shared" si="2"/>
        <v>580</v>
      </c>
    </row>
    <row r="100" spans="1:10" ht="26.25">
      <c r="A100" s="33">
        <f t="shared" si="3"/>
        <v>96</v>
      </c>
      <c r="B100" s="34" t="s">
        <v>12591</v>
      </c>
      <c r="C100" s="34" t="s">
        <v>12784</v>
      </c>
      <c r="D100" s="106" t="s">
        <v>12785</v>
      </c>
      <c r="E100" s="34" t="s">
        <v>3592</v>
      </c>
      <c r="F100" s="34"/>
      <c r="G100" s="34" t="s">
        <v>12594</v>
      </c>
      <c r="H100" s="142">
        <v>735</v>
      </c>
      <c r="I100" s="35">
        <v>0.2</v>
      </c>
      <c r="J100" s="126">
        <f t="shared" si="2"/>
        <v>588</v>
      </c>
    </row>
    <row r="101" spans="1:10" ht="15.75">
      <c r="A101" s="33">
        <f t="shared" si="3"/>
        <v>97</v>
      </c>
      <c r="B101" s="34" t="s">
        <v>12591</v>
      </c>
      <c r="C101" s="34" t="s">
        <v>12786</v>
      </c>
      <c r="D101" s="106" t="s">
        <v>12787</v>
      </c>
      <c r="E101" s="34" t="s">
        <v>3592</v>
      </c>
      <c r="F101" s="34"/>
      <c r="G101" s="34" t="s">
        <v>12594</v>
      </c>
      <c r="H101" s="142">
        <v>620</v>
      </c>
      <c r="I101" s="35">
        <v>0.2</v>
      </c>
      <c r="J101" s="126">
        <f t="shared" si="2"/>
        <v>496</v>
      </c>
    </row>
    <row r="102" spans="1:10" ht="15.75">
      <c r="A102" s="33">
        <f t="shared" si="3"/>
        <v>98</v>
      </c>
      <c r="B102" s="34" t="s">
        <v>12591</v>
      </c>
      <c r="C102" s="34" t="s">
        <v>12788</v>
      </c>
      <c r="D102" s="106" t="s">
        <v>12789</v>
      </c>
      <c r="E102" s="34" t="s">
        <v>3592</v>
      </c>
      <c r="F102" s="34"/>
      <c r="G102" s="34" t="s">
        <v>12594</v>
      </c>
      <c r="H102" s="142">
        <v>830</v>
      </c>
      <c r="I102" s="35">
        <v>0.2</v>
      </c>
      <c r="J102" s="126">
        <f t="shared" si="2"/>
        <v>664</v>
      </c>
    </row>
    <row r="103" spans="1:10" ht="26.25">
      <c r="A103" s="33">
        <f t="shared" si="3"/>
        <v>99</v>
      </c>
      <c r="B103" s="34" t="s">
        <v>12591</v>
      </c>
      <c r="C103" s="34" t="s">
        <v>12790</v>
      </c>
      <c r="D103" s="106" t="s">
        <v>12791</v>
      </c>
      <c r="E103" s="34" t="s">
        <v>3592</v>
      </c>
      <c r="F103" s="34"/>
      <c r="G103" s="34" t="s">
        <v>12594</v>
      </c>
      <c r="H103" s="142">
        <v>840</v>
      </c>
      <c r="I103" s="35">
        <v>0.2</v>
      </c>
      <c r="J103" s="126">
        <f t="shared" si="2"/>
        <v>672</v>
      </c>
    </row>
    <row r="104" spans="1:10" ht="15.75">
      <c r="A104" s="33">
        <f t="shared" si="3"/>
        <v>100</v>
      </c>
      <c r="B104" s="34" t="s">
        <v>12591</v>
      </c>
      <c r="C104" s="34" t="s">
        <v>12792</v>
      </c>
      <c r="D104" s="106" t="s">
        <v>12793</v>
      </c>
      <c r="E104" s="34" t="s">
        <v>3592</v>
      </c>
      <c r="F104" s="34"/>
      <c r="G104" s="34" t="s">
        <v>12594</v>
      </c>
      <c r="H104" s="142">
        <v>725</v>
      </c>
      <c r="I104" s="35">
        <v>0.2</v>
      </c>
      <c r="J104" s="126">
        <f t="shared" si="2"/>
        <v>580</v>
      </c>
    </row>
    <row r="105" spans="1:10" ht="26.25">
      <c r="A105" s="33">
        <f t="shared" si="3"/>
        <v>101</v>
      </c>
      <c r="B105" s="34" t="s">
        <v>12591</v>
      </c>
      <c r="C105" s="34" t="s">
        <v>12794</v>
      </c>
      <c r="D105" s="106" t="s">
        <v>12795</v>
      </c>
      <c r="E105" s="34" t="s">
        <v>3592</v>
      </c>
      <c r="F105" s="34"/>
      <c r="G105" s="34" t="s">
        <v>12594</v>
      </c>
      <c r="H105" s="142">
        <v>735</v>
      </c>
      <c r="I105" s="35">
        <v>0.2</v>
      </c>
      <c r="J105" s="126">
        <f t="shared" si="2"/>
        <v>588</v>
      </c>
    </row>
    <row r="106" spans="1:10" ht="15.75">
      <c r="A106" s="33">
        <f t="shared" si="3"/>
        <v>102</v>
      </c>
      <c r="B106" s="34" t="s">
        <v>12591</v>
      </c>
      <c r="C106" s="34" t="s">
        <v>12796</v>
      </c>
      <c r="D106" s="106" t="s">
        <v>12797</v>
      </c>
      <c r="E106" s="34" t="s">
        <v>3592</v>
      </c>
      <c r="F106" s="34"/>
      <c r="G106" s="34" t="s">
        <v>12594</v>
      </c>
      <c r="H106" s="142">
        <v>592</v>
      </c>
      <c r="I106" s="35">
        <v>0.2</v>
      </c>
      <c r="J106" s="126">
        <f t="shared" si="2"/>
        <v>473.6</v>
      </c>
    </row>
    <row r="107" spans="1:10" ht="26.25">
      <c r="A107" s="33">
        <f t="shared" si="3"/>
        <v>103</v>
      </c>
      <c r="B107" s="34" t="s">
        <v>12591</v>
      </c>
      <c r="C107" s="34" t="s">
        <v>12798</v>
      </c>
      <c r="D107" s="106" t="s">
        <v>12799</v>
      </c>
      <c r="E107" s="34" t="s">
        <v>3592</v>
      </c>
      <c r="F107" s="34"/>
      <c r="G107" s="34" t="s">
        <v>12594</v>
      </c>
      <c r="H107" s="142">
        <v>802</v>
      </c>
      <c r="I107" s="35">
        <v>0.2</v>
      </c>
      <c r="J107" s="126">
        <f t="shared" si="2"/>
        <v>641.6</v>
      </c>
    </row>
    <row r="108" spans="1:10" ht="26.25">
      <c r="A108" s="33">
        <f t="shared" si="3"/>
        <v>104</v>
      </c>
      <c r="B108" s="34" t="s">
        <v>12591</v>
      </c>
      <c r="C108" s="34" t="s">
        <v>12800</v>
      </c>
      <c r="D108" s="106" t="s">
        <v>12801</v>
      </c>
      <c r="E108" s="34" t="s">
        <v>3592</v>
      </c>
      <c r="F108" s="34"/>
      <c r="G108" s="34" t="s">
        <v>12594</v>
      </c>
      <c r="H108" s="142">
        <v>812</v>
      </c>
      <c r="I108" s="35">
        <v>0.2</v>
      </c>
      <c r="J108" s="126">
        <f t="shared" si="2"/>
        <v>649.6</v>
      </c>
    </row>
    <row r="109" spans="1:10" ht="26.25">
      <c r="A109" s="33">
        <f t="shared" si="3"/>
        <v>105</v>
      </c>
      <c r="B109" s="34" t="s">
        <v>12591</v>
      </c>
      <c r="C109" s="34" t="s">
        <v>12802</v>
      </c>
      <c r="D109" s="106" t="s">
        <v>12803</v>
      </c>
      <c r="E109" s="34" t="s">
        <v>3592</v>
      </c>
      <c r="F109" s="34"/>
      <c r="G109" s="34" t="s">
        <v>12594</v>
      </c>
      <c r="H109" s="142">
        <v>697</v>
      </c>
      <c r="I109" s="35">
        <v>0.2</v>
      </c>
      <c r="J109" s="126">
        <f t="shared" si="2"/>
        <v>557.6</v>
      </c>
    </row>
    <row r="110" spans="1:10" ht="26.25">
      <c r="A110" s="33">
        <f t="shared" si="3"/>
        <v>106</v>
      </c>
      <c r="B110" s="34" t="s">
        <v>12591</v>
      </c>
      <c r="C110" s="34" t="s">
        <v>12804</v>
      </c>
      <c r="D110" s="106" t="s">
        <v>12805</v>
      </c>
      <c r="E110" s="34" t="s">
        <v>3592</v>
      </c>
      <c r="F110" s="34"/>
      <c r="G110" s="34" t="s">
        <v>12594</v>
      </c>
      <c r="H110" s="142">
        <v>707</v>
      </c>
      <c r="I110" s="35">
        <v>0.2</v>
      </c>
      <c r="J110" s="126">
        <f t="shared" ref="J110:J116" si="4">H110*(1-I110)</f>
        <v>565.6</v>
      </c>
    </row>
    <row r="111" spans="1:10" ht="15.75">
      <c r="A111" s="33">
        <f t="shared" si="3"/>
        <v>107</v>
      </c>
      <c r="B111" s="34" t="s">
        <v>12591</v>
      </c>
      <c r="C111" s="34" t="s">
        <v>12806</v>
      </c>
      <c r="D111" s="106" t="s">
        <v>12807</v>
      </c>
      <c r="E111" s="34" t="s">
        <v>3592</v>
      </c>
      <c r="F111" s="34"/>
      <c r="G111" s="34" t="s">
        <v>12594</v>
      </c>
      <c r="H111" s="142">
        <v>625</v>
      </c>
      <c r="I111" s="35">
        <v>0.2</v>
      </c>
      <c r="J111" s="126">
        <f t="shared" si="4"/>
        <v>500</v>
      </c>
    </row>
    <row r="112" spans="1:10" ht="15.75">
      <c r="A112" s="33">
        <f t="shared" si="3"/>
        <v>108</v>
      </c>
      <c r="B112" s="34" t="s">
        <v>12591</v>
      </c>
      <c r="C112" s="34" t="s">
        <v>12808</v>
      </c>
      <c r="D112" s="106" t="s">
        <v>12809</v>
      </c>
      <c r="E112" s="34" t="s">
        <v>3592</v>
      </c>
      <c r="F112" s="34"/>
      <c r="G112" s="34" t="s">
        <v>12594</v>
      </c>
      <c r="H112" s="142">
        <v>835</v>
      </c>
      <c r="I112" s="35">
        <v>0.2</v>
      </c>
      <c r="J112" s="126">
        <f t="shared" si="4"/>
        <v>668</v>
      </c>
    </row>
    <row r="113" spans="1:10" ht="26.25">
      <c r="A113" s="33">
        <f t="shared" si="3"/>
        <v>109</v>
      </c>
      <c r="B113" s="34" t="s">
        <v>12591</v>
      </c>
      <c r="C113" s="34" t="s">
        <v>12810</v>
      </c>
      <c r="D113" s="106" t="s">
        <v>12811</v>
      </c>
      <c r="E113" s="34" t="s">
        <v>3592</v>
      </c>
      <c r="F113" s="34"/>
      <c r="G113" s="34" t="s">
        <v>12594</v>
      </c>
      <c r="H113" s="142">
        <v>845</v>
      </c>
      <c r="I113" s="35">
        <v>0.2</v>
      </c>
      <c r="J113" s="126">
        <f t="shared" si="4"/>
        <v>676</v>
      </c>
    </row>
    <row r="114" spans="1:10" ht="15.75">
      <c r="A114" s="33">
        <f t="shared" si="3"/>
        <v>110</v>
      </c>
      <c r="B114" s="34" t="s">
        <v>12591</v>
      </c>
      <c r="C114" s="34" t="s">
        <v>12812</v>
      </c>
      <c r="D114" s="106" t="s">
        <v>12813</v>
      </c>
      <c r="E114" s="34" t="s">
        <v>3592</v>
      </c>
      <c r="F114" s="34"/>
      <c r="G114" s="34" t="s">
        <v>12594</v>
      </c>
      <c r="H114" s="142">
        <v>730</v>
      </c>
      <c r="I114" s="35">
        <v>0.2</v>
      </c>
      <c r="J114" s="126">
        <f t="shared" si="4"/>
        <v>584</v>
      </c>
    </row>
    <row r="115" spans="1:10" ht="26.25">
      <c r="A115" s="33">
        <f t="shared" si="3"/>
        <v>111</v>
      </c>
      <c r="B115" s="34" t="s">
        <v>12591</v>
      </c>
      <c r="C115" s="34" t="s">
        <v>12814</v>
      </c>
      <c r="D115" s="106" t="s">
        <v>12815</v>
      </c>
      <c r="E115" s="34" t="s">
        <v>3592</v>
      </c>
      <c r="F115" s="34"/>
      <c r="G115" s="34" t="s">
        <v>12594</v>
      </c>
      <c r="H115" s="142">
        <v>740</v>
      </c>
      <c r="I115" s="35">
        <v>0.2</v>
      </c>
      <c r="J115" s="126">
        <f t="shared" si="4"/>
        <v>592</v>
      </c>
    </row>
    <row r="116" spans="1:10" ht="15.75">
      <c r="A116" s="33">
        <f t="shared" si="3"/>
        <v>112</v>
      </c>
      <c r="B116" s="34" t="s">
        <v>12591</v>
      </c>
      <c r="C116" s="34" t="s">
        <v>12816</v>
      </c>
      <c r="D116" s="106" t="s">
        <v>12817</v>
      </c>
      <c r="E116" s="34" t="s">
        <v>3592</v>
      </c>
      <c r="F116" s="34"/>
      <c r="G116" s="34" t="s">
        <v>12594</v>
      </c>
      <c r="H116" s="142">
        <v>535</v>
      </c>
      <c r="I116" s="35">
        <v>0.2</v>
      </c>
      <c r="J116" s="126">
        <f t="shared" si="4"/>
        <v>428</v>
      </c>
    </row>
    <row r="117" spans="1:10" ht="15.75">
      <c r="A117" s="33">
        <f t="shared" si="3"/>
        <v>113</v>
      </c>
      <c r="B117" s="34" t="s">
        <v>12591</v>
      </c>
      <c r="C117" s="34" t="s">
        <v>12818</v>
      </c>
      <c r="D117" s="106" t="s">
        <v>12819</v>
      </c>
      <c r="E117" s="34" t="s">
        <v>3592</v>
      </c>
      <c r="F117" s="34"/>
      <c r="G117" s="34" t="s">
        <v>12594</v>
      </c>
      <c r="H117" s="142">
        <v>745</v>
      </c>
      <c r="I117" s="35">
        <v>0.2</v>
      </c>
      <c r="J117" s="126">
        <f t="shared" ref="J117:J180" si="5">H117*(1-I117)</f>
        <v>596</v>
      </c>
    </row>
    <row r="118" spans="1:10" ht="26.25">
      <c r="A118" s="33">
        <f t="shared" si="3"/>
        <v>114</v>
      </c>
      <c r="B118" s="34" t="s">
        <v>12591</v>
      </c>
      <c r="C118" s="34" t="s">
        <v>12820</v>
      </c>
      <c r="D118" s="106" t="s">
        <v>12821</v>
      </c>
      <c r="E118" s="34" t="s">
        <v>3592</v>
      </c>
      <c r="F118" s="34"/>
      <c r="G118" s="34" t="s">
        <v>12594</v>
      </c>
      <c r="H118" s="142">
        <v>755</v>
      </c>
      <c r="I118" s="35">
        <v>0.2</v>
      </c>
      <c r="J118" s="126">
        <f t="shared" si="5"/>
        <v>604</v>
      </c>
    </row>
    <row r="119" spans="1:10" ht="15.75">
      <c r="A119" s="33">
        <f t="shared" si="3"/>
        <v>115</v>
      </c>
      <c r="B119" s="34" t="s">
        <v>12591</v>
      </c>
      <c r="C119" s="34" t="s">
        <v>12822</v>
      </c>
      <c r="D119" s="106" t="s">
        <v>12823</v>
      </c>
      <c r="E119" s="34" t="s">
        <v>3592</v>
      </c>
      <c r="F119" s="34"/>
      <c r="G119" s="34" t="s">
        <v>12594</v>
      </c>
      <c r="H119" s="142">
        <v>640</v>
      </c>
      <c r="I119" s="35">
        <v>0.2</v>
      </c>
      <c r="J119" s="126">
        <f t="shared" si="5"/>
        <v>512</v>
      </c>
    </row>
    <row r="120" spans="1:10" ht="26.25">
      <c r="A120" s="33">
        <f t="shared" si="3"/>
        <v>116</v>
      </c>
      <c r="B120" s="34" t="s">
        <v>12591</v>
      </c>
      <c r="C120" s="34" t="s">
        <v>12824</v>
      </c>
      <c r="D120" s="106" t="s">
        <v>12825</v>
      </c>
      <c r="E120" s="34" t="s">
        <v>3592</v>
      </c>
      <c r="F120" s="34"/>
      <c r="G120" s="34" t="s">
        <v>12594</v>
      </c>
      <c r="H120" s="142">
        <v>650</v>
      </c>
      <c r="I120" s="35">
        <v>0.2</v>
      </c>
      <c r="J120" s="126">
        <f t="shared" si="5"/>
        <v>520</v>
      </c>
    </row>
    <row r="121" spans="1:10" ht="15.75">
      <c r="A121" s="33">
        <f t="shared" si="3"/>
        <v>117</v>
      </c>
      <c r="B121" s="34" t="s">
        <v>12591</v>
      </c>
      <c r="C121" s="34" t="s">
        <v>12826</v>
      </c>
      <c r="D121" s="106" t="s">
        <v>12827</v>
      </c>
      <c r="E121" s="34" t="s">
        <v>3592</v>
      </c>
      <c r="F121" s="34"/>
      <c r="G121" s="34" t="s">
        <v>12594</v>
      </c>
      <c r="H121" s="142">
        <v>592</v>
      </c>
      <c r="I121" s="35">
        <v>0.2</v>
      </c>
      <c r="J121" s="126">
        <f t="shared" si="5"/>
        <v>473.6</v>
      </c>
    </row>
    <row r="122" spans="1:10" ht="15.75">
      <c r="A122" s="33">
        <f t="shared" si="3"/>
        <v>118</v>
      </c>
      <c r="B122" s="34" t="s">
        <v>12591</v>
      </c>
      <c r="C122" s="34" t="s">
        <v>12828</v>
      </c>
      <c r="D122" s="106" t="s">
        <v>12829</v>
      </c>
      <c r="E122" s="34" t="s">
        <v>3592</v>
      </c>
      <c r="F122" s="34"/>
      <c r="G122" s="34" t="s">
        <v>12594</v>
      </c>
      <c r="H122" s="142">
        <v>802</v>
      </c>
      <c r="I122" s="35">
        <v>0.2</v>
      </c>
      <c r="J122" s="126">
        <f t="shared" si="5"/>
        <v>641.6</v>
      </c>
    </row>
    <row r="123" spans="1:10" ht="26.25">
      <c r="A123" s="33">
        <f t="shared" si="3"/>
        <v>119</v>
      </c>
      <c r="B123" s="34" t="s">
        <v>12591</v>
      </c>
      <c r="C123" s="34" t="s">
        <v>12830</v>
      </c>
      <c r="D123" s="106" t="s">
        <v>12831</v>
      </c>
      <c r="E123" s="34" t="s">
        <v>3592</v>
      </c>
      <c r="F123" s="34"/>
      <c r="G123" s="34" t="s">
        <v>12594</v>
      </c>
      <c r="H123" s="142">
        <v>812</v>
      </c>
      <c r="I123" s="35">
        <v>0.2</v>
      </c>
      <c r="J123" s="126">
        <f t="shared" si="5"/>
        <v>649.6</v>
      </c>
    </row>
    <row r="124" spans="1:10" ht="15.75">
      <c r="A124" s="33">
        <f t="shared" si="3"/>
        <v>120</v>
      </c>
      <c r="B124" s="34" t="s">
        <v>12591</v>
      </c>
      <c r="C124" s="34" t="s">
        <v>12832</v>
      </c>
      <c r="D124" s="106" t="s">
        <v>12833</v>
      </c>
      <c r="E124" s="34" t="s">
        <v>3592</v>
      </c>
      <c r="F124" s="34"/>
      <c r="G124" s="34" t="s">
        <v>12594</v>
      </c>
      <c r="H124" s="142">
        <v>697</v>
      </c>
      <c r="I124" s="35">
        <v>0.2</v>
      </c>
      <c r="J124" s="126">
        <f t="shared" si="5"/>
        <v>557.6</v>
      </c>
    </row>
    <row r="125" spans="1:10" ht="15.75">
      <c r="A125" s="33">
        <f t="shared" si="3"/>
        <v>121</v>
      </c>
      <c r="B125" s="34" t="s">
        <v>12591</v>
      </c>
      <c r="C125" s="34" t="s">
        <v>12834</v>
      </c>
      <c r="D125" s="106" t="s">
        <v>12835</v>
      </c>
      <c r="E125" s="34" t="s">
        <v>3592</v>
      </c>
      <c r="F125" s="34"/>
      <c r="G125" s="34" t="s">
        <v>12594</v>
      </c>
      <c r="H125" s="142">
        <v>707</v>
      </c>
      <c r="I125" s="35">
        <v>0.2</v>
      </c>
      <c r="J125" s="126">
        <f t="shared" si="5"/>
        <v>565.6</v>
      </c>
    </row>
    <row r="126" spans="1:10" ht="15.75">
      <c r="A126" s="33">
        <f t="shared" si="3"/>
        <v>122</v>
      </c>
      <c r="B126" s="34" t="s">
        <v>12591</v>
      </c>
      <c r="C126" s="38" t="s">
        <v>12836</v>
      </c>
      <c r="D126" s="106" t="s">
        <v>12837</v>
      </c>
      <c r="E126" s="34" t="s">
        <v>3592</v>
      </c>
      <c r="F126" s="34"/>
      <c r="G126" s="34" t="s">
        <v>12594</v>
      </c>
      <c r="H126" s="142">
        <v>570</v>
      </c>
      <c r="I126" s="35">
        <v>0.2</v>
      </c>
      <c r="J126" s="126">
        <f t="shared" si="5"/>
        <v>456</v>
      </c>
    </row>
    <row r="127" spans="1:10" ht="15.75">
      <c r="A127" s="33">
        <f t="shared" si="3"/>
        <v>123</v>
      </c>
      <c r="B127" s="34" t="s">
        <v>12591</v>
      </c>
      <c r="C127" s="38" t="s">
        <v>12838</v>
      </c>
      <c r="D127" s="106" t="s">
        <v>12839</v>
      </c>
      <c r="E127" s="34" t="s">
        <v>3592</v>
      </c>
      <c r="F127" s="34"/>
      <c r="G127" s="34" t="s">
        <v>12594</v>
      </c>
      <c r="H127" s="142">
        <v>780</v>
      </c>
      <c r="I127" s="35">
        <v>0.2</v>
      </c>
      <c r="J127" s="126">
        <f t="shared" si="5"/>
        <v>624</v>
      </c>
    </row>
    <row r="128" spans="1:10" ht="15.75">
      <c r="A128" s="33">
        <f t="shared" si="3"/>
        <v>124</v>
      </c>
      <c r="B128" s="34" t="s">
        <v>12591</v>
      </c>
      <c r="C128" s="38" t="s">
        <v>12840</v>
      </c>
      <c r="D128" s="106" t="s">
        <v>12841</v>
      </c>
      <c r="E128" s="34" t="s">
        <v>3592</v>
      </c>
      <c r="F128" s="34"/>
      <c r="G128" s="34" t="s">
        <v>12594</v>
      </c>
      <c r="H128" s="142">
        <v>790</v>
      </c>
      <c r="I128" s="35">
        <v>0.2</v>
      </c>
      <c r="J128" s="126">
        <f t="shared" si="5"/>
        <v>632</v>
      </c>
    </row>
    <row r="129" spans="1:10" ht="15.75">
      <c r="A129" s="33">
        <f t="shared" si="3"/>
        <v>125</v>
      </c>
      <c r="B129" s="34" t="s">
        <v>12591</v>
      </c>
      <c r="C129" s="38" t="s">
        <v>12842</v>
      </c>
      <c r="D129" s="106" t="s">
        <v>12843</v>
      </c>
      <c r="E129" s="34" t="s">
        <v>3592</v>
      </c>
      <c r="F129" s="34"/>
      <c r="G129" s="34" t="s">
        <v>12594</v>
      </c>
      <c r="H129" s="142">
        <v>675</v>
      </c>
      <c r="I129" s="35">
        <v>0.2</v>
      </c>
      <c r="J129" s="126">
        <f t="shared" si="5"/>
        <v>540</v>
      </c>
    </row>
    <row r="130" spans="1:10" ht="15.75">
      <c r="A130" s="33">
        <f t="shared" si="3"/>
        <v>126</v>
      </c>
      <c r="B130" s="34" t="s">
        <v>12591</v>
      </c>
      <c r="C130" s="38" t="s">
        <v>12844</v>
      </c>
      <c r="D130" s="106" t="s">
        <v>12845</v>
      </c>
      <c r="E130" s="34" t="s">
        <v>3592</v>
      </c>
      <c r="F130" s="34"/>
      <c r="G130" s="34" t="s">
        <v>12594</v>
      </c>
      <c r="H130" s="142">
        <v>685</v>
      </c>
      <c r="I130" s="35">
        <v>0.2</v>
      </c>
      <c r="J130" s="126">
        <f t="shared" si="5"/>
        <v>548</v>
      </c>
    </row>
    <row r="131" spans="1:10" ht="15.75">
      <c r="A131" s="33">
        <f t="shared" si="3"/>
        <v>127</v>
      </c>
      <c r="B131" s="34" t="s">
        <v>12591</v>
      </c>
      <c r="C131" s="38" t="s">
        <v>12846</v>
      </c>
      <c r="D131" s="106" t="s">
        <v>12847</v>
      </c>
      <c r="E131" s="34" t="s">
        <v>3592</v>
      </c>
      <c r="F131" s="34"/>
      <c r="G131" s="34" t="s">
        <v>12594</v>
      </c>
      <c r="H131" s="142">
        <v>560</v>
      </c>
      <c r="I131" s="35">
        <v>0.2</v>
      </c>
      <c r="J131" s="126">
        <f t="shared" si="5"/>
        <v>448</v>
      </c>
    </row>
    <row r="132" spans="1:10" ht="15.75">
      <c r="A132" s="33">
        <f t="shared" si="3"/>
        <v>128</v>
      </c>
      <c r="B132" s="34" t="s">
        <v>12591</v>
      </c>
      <c r="C132" s="38" t="s">
        <v>12848</v>
      </c>
      <c r="D132" s="106" t="s">
        <v>12849</v>
      </c>
      <c r="E132" s="34" t="s">
        <v>3592</v>
      </c>
      <c r="F132" s="34"/>
      <c r="G132" s="34" t="s">
        <v>12594</v>
      </c>
      <c r="H132" s="142">
        <v>770</v>
      </c>
      <c r="I132" s="35">
        <v>0.2</v>
      </c>
      <c r="J132" s="126">
        <f t="shared" si="5"/>
        <v>616</v>
      </c>
    </row>
    <row r="133" spans="1:10" ht="15.75">
      <c r="A133" s="33">
        <f t="shared" si="3"/>
        <v>129</v>
      </c>
      <c r="B133" s="34" t="s">
        <v>12591</v>
      </c>
      <c r="C133" s="38" t="s">
        <v>12850</v>
      </c>
      <c r="D133" s="106" t="s">
        <v>12851</v>
      </c>
      <c r="E133" s="34" t="s">
        <v>3592</v>
      </c>
      <c r="F133" s="34"/>
      <c r="G133" s="34" t="s">
        <v>12594</v>
      </c>
      <c r="H133" s="142">
        <v>780</v>
      </c>
      <c r="I133" s="35">
        <v>0.2</v>
      </c>
      <c r="J133" s="126">
        <f t="shared" si="5"/>
        <v>624</v>
      </c>
    </row>
    <row r="134" spans="1:10" ht="15.75">
      <c r="A134" s="33">
        <f t="shared" si="3"/>
        <v>130</v>
      </c>
      <c r="B134" s="34" t="s">
        <v>12591</v>
      </c>
      <c r="C134" s="38" t="s">
        <v>12852</v>
      </c>
      <c r="D134" s="106" t="s">
        <v>12853</v>
      </c>
      <c r="E134" s="34" t="s">
        <v>3592</v>
      </c>
      <c r="F134" s="34"/>
      <c r="G134" s="34" t="s">
        <v>12594</v>
      </c>
      <c r="H134" s="142">
        <v>665</v>
      </c>
      <c r="I134" s="35">
        <v>0.2</v>
      </c>
      <c r="J134" s="126">
        <f t="shared" si="5"/>
        <v>532</v>
      </c>
    </row>
    <row r="135" spans="1:10" ht="15.75">
      <c r="A135" s="33">
        <f t="shared" ref="A135:A198" si="6">A134+1</f>
        <v>131</v>
      </c>
      <c r="B135" s="34" t="s">
        <v>12591</v>
      </c>
      <c r="C135" s="38" t="s">
        <v>12854</v>
      </c>
      <c r="D135" s="106" t="s">
        <v>12855</v>
      </c>
      <c r="E135" s="34" t="s">
        <v>3592</v>
      </c>
      <c r="F135" s="34"/>
      <c r="G135" s="34" t="s">
        <v>12594</v>
      </c>
      <c r="H135" s="142">
        <v>675</v>
      </c>
      <c r="I135" s="35">
        <v>0.2</v>
      </c>
      <c r="J135" s="126">
        <f t="shared" si="5"/>
        <v>540</v>
      </c>
    </row>
    <row r="136" spans="1:10" ht="15.75">
      <c r="A136" s="33">
        <f t="shared" si="6"/>
        <v>132</v>
      </c>
      <c r="B136" s="34" t="s">
        <v>12591</v>
      </c>
      <c r="C136" s="38" t="s">
        <v>12856</v>
      </c>
      <c r="D136" s="106" t="s">
        <v>12857</v>
      </c>
      <c r="E136" s="34" t="s">
        <v>3592</v>
      </c>
      <c r="F136" s="34"/>
      <c r="G136" s="34" t="s">
        <v>12594</v>
      </c>
      <c r="H136" s="142">
        <v>560</v>
      </c>
      <c r="I136" s="35">
        <v>0.2</v>
      </c>
      <c r="J136" s="126">
        <f t="shared" si="5"/>
        <v>448</v>
      </c>
    </row>
    <row r="137" spans="1:10" ht="15.75">
      <c r="A137" s="33">
        <f t="shared" si="6"/>
        <v>133</v>
      </c>
      <c r="B137" s="34" t="s">
        <v>12591</v>
      </c>
      <c r="C137" s="38" t="s">
        <v>12858</v>
      </c>
      <c r="D137" s="106" t="s">
        <v>12859</v>
      </c>
      <c r="E137" s="34" t="s">
        <v>3592</v>
      </c>
      <c r="F137" s="34"/>
      <c r="G137" s="34" t="s">
        <v>12594</v>
      </c>
      <c r="H137" s="142">
        <v>770</v>
      </c>
      <c r="I137" s="35">
        <v>0.2</v>
      </c>
      <c r="J137" s="126">
        <f t="shared" si="5"/>
        <v>616</v>
      </c>
    </row>
    <row r="138" spans="1:10" ht="15.75">
      <c r="A138" s="33">
        <f t="shared" si="6"/>
        <v>134</v>
      </c>
      <c r="B138" s="34" t="s">
        <v>12591</v>
      </c>
      <c r="C138" s="38" t="s">
        <v>12860</v>
      </c>
      <c r="D138" s="106" t="s">
        <v>12861</v>
      </c>
      <c r="E138" s="34" t="s">
        <v>3592</v>
      </c>
      <c r="F138" s="34"/>
      <c r="G138" s="34" t="s">
        <v>12594</v>
      </c>
      <c r="H138" s="142">
        <v>780</v>
      </c>
      <c r="I138" s="35">
        <v>0.2</v>
      </c>
      <c r="J138" s="126">
        <f t="shared" si="5"/>
        <v>624</v>
      </c>
    </row>
    <row r="139" spans="1:10" ht="15.75">
      <c r="A139" s="33">
        <f t="shared" si="6"/>
        <v>135</v>
      </c>
      <c r="B139" s="34" t="s">
        <v>12591</v>
      </c>
      <c r="C139" s="38" t="s">
        <v>12862</v>
      </c>
      <c r="D139" s="106" t="s">
        <v>12863</v>
      </c>
      <c r="E139" s="34" t="s">
        <v>3592</v>
      </c>
      <c r="F139" s="34"/>
      <c r="G139" s="34" t="s">
        <v>12594</v>
      </c>
      <c r="H139" s="142">
        <v>665</v>
      </c>
      <c r="I139" s="35">
        <v>0.2</v>
      </c>
      <c r="J139" s="126">
        <f t="shared" si="5"/>
        <v>532</v>
      </c>
    </row>
    <row r="140" spans="1:10" ht="15.75">
      <c r="A140" s="33">
        <f t="shared" si="6"/>
        <v>136</v>
      </c>
      <c r="B140" s="34" t="s">
        <v>12591</v>
      </c>
      <c r="C140" s="38" t="s">
        <v>12864</v>
      </c>
      <c r="D140" s="106" t="s">
        <v>12865</v>
      </c>
      <c r="E140" s="34" t="s">
        <v>3592</v>
      </c>
      <c r="F140" s="34"/>
      <c r="G140" s="34" t="s">
        <v>12594</v>
      </c>
      <c r="H140" s="142">
        <v>675</v>
      </c>
      <c r="I140" s="35">
        <v>0.2</v>
      </c>
      <c r="J140" s="126">
        <f t="shared" si="5"/>
        <v>540</v>
      </c>
    </row>
    <row r="141" spans="1:10" ht="15.75">
      <c r="A141" s="33">
        <f t="shared" si="6"/>
        <v>137</v>
      </c>
      <c r="B141" s="34" t="s">
        <v>12591</v>
      </c>
      <c r="C141" s="38" t="s">
        <v>12866</v>
      </c>
      <c r="D141" s="106" t="s">
        <v>12867</v>
      </c>
      <c r="E141" s="34" t="s">
        <v>3592</v>
      </c>
      <c r="F141" s="34"/>
      <c r="G141" s="34" t="s">
        <v>12594</v>
      </c>
      <c r="H141" s="142">
        <v>526</v>
      </c>
      <c r="I141" s="35">
        <v>0.2</v>
      </c>
      <c r="J141" s="126">
        <f t="shared" si="5"/>
        <v>420.8</v>
      </c>
    </row>
    <row r="142" spans="1:10" ht="15.75">
      <c r="A142" s="33">
        <f t="shared" si="6"/>
        <v>138</v>
      </c>
      <c r="B142" s="34" t="s">
        <v>12591</v>
      </c>
      <c r="C142" s="38" t="s">
        <v>12868</v>
      </c>
      <c r="D142" s="106" t="s">
        <v>12869</v>
      </c>
      <c r="E142" s="34" t="s">
        <v>3592</v>
      </c>
      <c r="F142" s="34"/>
      <c r="G142" s="34" t="s">
        <v>12594</v>
      </c>
      <c r="H142" s="142">
        <v>736</v>
      </c>
      <c r="I142" s="35">
        <v>0.2</v>
      </c>
      <c r="J142" s="126">
        <f t="shared" si="5"/>
        <v>588.80000000000007</v>
      </c>
    </row>
    <row r="143" spans="1:10" ht="26.25">
      <c r="A143" s="33">
        <f t="shared" si="6"/>
        <v>139</v>
      </c>
      <c r="B143" s="34" t="s">
        <v>12591</v>
      </c>
      <c r="C143" s="38" t="s">
        <v>12870</v>
      </c>
      <c r="D143" s="106" t="s">
        <v>12871</v>
      </c>
      <c r="E143" s="34" t="s">
        <v>3592</v>
      </c>
      <c r="F143" s="34"/>
      <c r="G143" s="34" t="s">
        <v>12594</v>
      </c>
      <c r="H143" s="142">
        <v>746</v>
      </c>
      <c r="I143" s="35">
        <v>0.2</v>
      </c>
      <c r="J143" s="126">
        <f t="shared" si="5"/>
        <v>596.80000000000007</v>
      </c>
    </row>
    <row r="144" spans="1:10" ht="15.75">
      <c r="A144" s="33">
        <f t="shared" si="6"/>
        <v>140</v>
      </c>
      <c r="B144" s="34" t="s">
        <v>12591</v>
      </c>
      <c r="C144" s="38" t="s">
        <v>12872</v>
      </c>
      <c r="D144" s="106" t="s">
        <v>12873</v>
      </c>
      <c r="E144" s="34" t="s">
        <v>3592</v>
      </c>
      <c r="F144" s="34"/>
      <c r="G144" s="34" t="s">
        <v>12594</v>
      </c>
      <c r="H144" s="142">
        <v>631</v>
      </c>
      <c r="I144" s="35">
        <v>0.2</v>
      </c>
      <c r="J144" s="126">
        <f t="shared" si="5"/>
        <v>504.8</v>
      </c>
    </row>
    <row r="145" spans="1:10" ht="15.75">
      <c r="A145" s="33">
        <f t="shared" si="6"/>
        <v>141</v>
      </c>
      <c r="B145" s="34" t="s">
        <v>12591</v>
      </c>
      <c r="C145" s="38" t="s">
        <v>12874</v>
      </c>
      <c r="D145" s="106" t="s">
        <v>12875</v>
      </c>
      <c r="E145" s="34" t="s">
        <v>3592</v>
      </c>
      <c r="F145" s="34"/>
      <c r="G145" s="34" t="s">
        <v>12594</v>
      </c>
      <c r="H145" s="142">
        <v>641</v>
      </c>
      <c r="I145" s="35">
        <v>0.2</v>
      </c>
      <c r="J145" s="126">
        <f t="shared" si="5"/>
        <v>512.80000000000007</v>
      </c>
    </row>
    <row r="146" spans="1:10" ht="15.75">
      <c r="A146" s="33">
        <f t="shared" si="6"/>
        <v>142</v>
      </c>
      <c r="B146" s="34" t="s">
        <v>12591</v>
      </c>
      <c r="C146" s="38" t="s">
        <v>12876</v>
      </c>
      <c r="D146" s="106" t="s">
        <v>12877</v>
      </c>
      <c r="E146" s="34" t="s">
        <v>3592</v>
      </c>
      <c r="F146" s="34"/>
      <c r="G146" s="34" t="s">
        <v>12594</v>
      </c>
      <c r="H146" s="142">
        <v>570</v>
      </c>
      <c r="I146" s="35">
        <v>0.2</v>
      </c>
      <c r="J146" s="126">
        <f t="shared" si="5"/>
        <v>456</v>
      </c>
    </row>
    <row r="147" spans="1:10" ht="15.75">
      <c r="A147" s="33">
        <f t="shared" si="6"/>
        <v>143</v>
      </c>
      <c r="B147" s="34" t="s">
        <v>12591</v>
      </c>
      <c r="C147" s="38" t="s">
        <v>12878</v>
      </c>
      <c r="D147" s="106" t="s">
        <v>12879</v>
      </c>
      <c r="E147" s="34" t="s">
        <v>3592</v>
      </c>
      <c r="F147" s="34"/>
      <c r="G147" s="34" t="s">
        <v>12594</v>
      </c>
      <c r="H147" s="142">
        <v>780</v>
      </c>
      <c r="I147" s="35">
        <v>0.2</v>
      </c>
      <c r="J147" s="126">
        <f t="shared" si="5"/>
        <v>624</v>
      </c>
    </row>
    <row r="148" spans="1:10" ht="15.75">
      <c r="A148" s="33">
        <f t="shared" si="6"/>
        <v>144</v>
      </c>
      <c r="B148" s="34" t="s">
        <v>12591</v>
      </c>
      <c r="C148" s="38" t="s">
        <v>12880</v>
      </c>
      <c r="D148" s="106" t="s">
        <v>12881</v>
      </c>
      <c r="E148" s="34" t="s">
        <v>3592</v>
      </c>
      <c r="F148" s="34"/>
      <c r="G148" s="34" t="s">
        <v>12594</v>
      </c>
      <c r="H148" s="142">
        <v>790</v>
      </c>
      <c r="I148" s="35">
        <v>0.2</v>
      </c>
      <c r="J148" s="126">
        <f t="shared" si="5"/>
        <v>632</v>
      </c>
    </row>
    <row r="149" spans="1:10" ht="15.75">
      <c r="A149" s="33">
        <f t="shared" si="6"/>
        <v>145</v>
      </c>
      <c r="B149" s="34" t="s">
        <v>12591</v>
      </c>
      <c r="C149" s="38" t="s">
        <v>12882</v>
      </c>
      <c r="D149" s="106" t="s">
        <v>12883</v>
      </c>
      <c r="E149" s="34" t="s">
        <v>3592</v>
      </c>
      <c r="F149" s="34"/>
      <c r="G149" s="34" t="s">
        <v>12594</v>
      </c>
      <c r="H149" s="142">
        <v>675</v>
      </c>
      <c r="I149" s="35">
        <v>0.2</v>
      </c>
      <c r="J149" s="126">
        <f t="shared" si="5"/>
        <v>540</v>
      </c>
    </row>
    <row r="150" spans="1:10" ht="15.75">
      <c r="A150" s="33">
        <f t="shared" si="6"/>
        <v>146</v>
      </c>
      <c r="B150" s="34" t="s">
        <v>12591</v>
      </c>
      <c r="C150" s="38" t="s">
        <v>12884</v>
      </c>
      <c r="D150" s="106" t="s">
        <v>12885</v>
      </c>
      <c r="E150" s="34" t="s">
        <v>3592</v>
      </c>
      <c r="F150" s="34"/>
      <c r="G150" s="34" t="s">
        <v>12594</v>
      </c>
      <c r="H150" s="142">
        <v>685</v>
      </c>
      <c r="I150" s="35">
        <v>0.2</v>
      </c>
      <c r="J150" s="126">
        <f t="shared" si="5"/>
        <v>548</v>
      </c>
    </row>
    <row r="151" spans="1:10" ht="15.75">
      <c r="A151" s="33">
        <f t="shared" si="6"/>
        <v>147</v>
      </c>
      <c r="B151" s="34" t="s">
        <v>12591</v>
      </c>
      <c r="C151" s="38" t="s">
        <v>12886</v>
      </c>
      <c r="D151" s="106" t="s">
        <v>12887</v>
      </c>
      <c r="E151" s="34" t="s">
        <v>3592</v>
      </c>
      <c r="F151" s="34"/>
      <c r="G151" s="34" t="s">
        <v>12594</v>
      </c>
      <c r="H151" s="142">
        <v>494</v>
      </c>
      <c r="I151" s="35">
        <v>0.2</v>
      </c>
      <c r="J151" s="126">
        <f t="shared" si="5"/>
        <v>395.20000000000005</v>
      </c>
    </row>
    <row r="152" spans="1:10" ht="15.75">
      <c r="A152" s="33">
        <f t="shared" si="6"/>
        <v>148</v>
      </c>
      <c r="B152" s="34" t="s">
        <v>12591</v>
      </c>
      <c r="C152" s="38" t="s">
        <v>12888</v>
      </c>
      <c r="D152" s="106" t="s">
        <v>12889</v>
      </c>
      <c r="E152" s="34" t="s">
        <v>3592</v>
      </c>
      <c r="F152" s="34"/>
      <c r="G152" s="34" t="s">
        <v>12594</v>
      </c>
      <c r="H152" s="142">
        <v>704</v>
      </c>
      <c r="I152" s="35">
        <v>0.2</v>
      </c>
      <c r="J152" s="126">
        <f t="shared" si="5"/>
        <v>563.20000000000005</v>
      </c>
    </row>
    <row r="153" spans="1:10" ht="15.75">
      <c r="A153" s="33">
        <f t="shared" si="6"/>
        <v>149</v>
      </c>
      <c r="B153" s="34" t="s">
        <v>12591</v>
      </c>
      <c r="C153" s="38" t="s">
        <v>12890</v>
      </c>
      <c r="D153" s="106" t="s">
        <v>12891</v>
      </c>
      <c r="E153" s="34" t="s">
        <v>3592</v>
      </c>
      <c r="F153" s="34"/>
      <c r="G153" s="34" t="s">
        <v>12594</v>
      </c>
      <c r="H153" s="142">
        <v>714</v>
      </c>
      <c r="I153" s="35">
        <v>0.2</v>
      </c>
      <c r="J153" s="126">
        <f t="shared" si="5"/>
        <v>571.20000000000005</v>
      </c>
    </row>
    <row r="154" spans="1:10" ht="15.75">
      <c r="A154" s="33">
        <f t="shared" si="6"/>
        <v>150</v>
      </c>
      <c r="B154" s="34" t="s">
        <v>12591</v>
      </c>
      <c r="C154" s="38" t="s">
        <v>12892</v>
      </c>
      <c r="D154" s="106" t="s">
        <v>12893</v>
      </c>
      <c r="E154" s="34" t="s">
        <v>3592</v>
      </c>
      <c r="F154" s="34"/>
      <c r="G154" s="34" t="s">
        <v>12594</v>
      </c>
      <c r="H154" s="142">
        <v>599</v>
      </c>
      <c r="I154" s="35">
        <v>0.2</v>
      </c>
      <c r="J154" s="126">
        <f t="shared" si="5"/>
        <v>479.20000000000005</v>
      </c>
    </row>
    <row r="155" spans="1:10" ht="15.75">
      <c r="A155" s="33">
        <f t="shared" si="6"/>
        <v>151</v>
      </c>
      <c r="B155" s="34" t="s">
        <v>12591</v>
      </c>
      <c r="C155" s="38" t="s">
        <v>12894</v>
      </c>
      <c r="D155" s="106" t="s">
        <v>12895</v>
      </c>
      <c r="E155" s="34" t="s">
        <v>3592</v>
      </c>
      <c r="F155" s="34"/>
      <c r="G155" s="34" t="s">
        <v>12594</v>
      </c>
      <c r="H155" s="142">
        <v>609</v>
      </c>
      <c r="I155" s="35">
        <v>0.2</v>
      </c>
      <c r="J155" s="126">
        <f t="shared" si="5"/>
        <v>487.20000000000005</v>
      </c>
    </row>
    <row r="156" spans="1:10" ht="15.75">
      <c r="A156" s="33">
        <f t="shared" si="6"/>
        <v>152</v>
      </c>
      <c r="B156" s="34" t="s">
        <v>12591</v>
      </c>
      <c r="C156" s="38" t="s">
        <v>12896</v>
      </c>
      <c r="D156" s="106" t="s">
        <v>12897</v>
      </c>
      <c r="E156" s="34" t="s">
        <v>3592</v>
      </c>
      <c r="F156" s="34"/>
      <c r="G156" s="34" t="s">
        <v>12594</v>
      </c>
      <c r="H156" s="142">
        <v>526</v>
      </c>
      <c r="I156" s="35">
        <v>0.2</v>
      </c>
      <c r="J156" s="126">
        <f t="shared" si="5"/>
        <v>420.8</v>
      </c>
    </row>
    <row r="157" spans="1:10" ht="15.75">
      <c r="A157" s="33">
        <f t="shared" si="6"/>
        <v>153</v>
      </c>
      <c r="B157" s="34" t="s">
        <v>12591</v>
      </c>
      <c r="C157" s="38" t="s">
        <v>12898</v>
      </c>
      <c r="D157" s="106" t="s">
        <v>12899</v>
      </c>
      <c r="E157" s="34" t="s">
        <v>3592</v>
      </c>
      <c r="F157" s="34"/>
      <c r="G157" s="34" t="s">
        <v>12594</v>
      </c>
      <c r="H157" s="142">
        <v>736</v>
      </c>
      <c r="I157" s="35">
        <v>0.2</v>
      </c>
      <c r="J157" s="126">
        <f t="shared" si="5"/>
        <v>588.80000000000007</v>
      </c>
    </row>
    <row r="158" spans="1:10" ht="15.75">
      <c r="A158" s="33">
        <f t="shared" si="6"/>
        <v>154</v>
      </c>
      <c r="B158" s="34" t="s">
        <v>12591</v>
      </c>
      <c r="C158" s="38" t="s">
        <v>12900</v>
      </c>
      <c r="D158" s="106" t="s">
        <v>12901</v>
      </c>
      <c r="E158" s="34" t="s">
        <v>3592</v>
      </c>
      <c r="F158" s="34"/>
      <c r="G158" s="34" t="s">
        <v>12594</v>
      </c>
      <c r="H158" s="142">
        <v>746</v>
      </c>
      <c r="I158" s="35">
        <v>0.2</v>
      </c>
      <c r="J158" s="126">
        <f t="shared" si="5"/>
        <v>596.80000000000007</v>
      </c>
    </row>
    <row r="159" spans="1:10" ht="15.75">
      <c r="A159" s="33">
        <f t="shared" si="6"/>
        <v>155</v>
      </c>
      <c r="B159" s="34" t="s">
        <v>12591</v>
      </c>
      <c r="C159" s="38" t="s">
        <v>12902</v>
      </c>
      <c r="D159" s="106" t="s">
        <v>12903</v>
      </c>
      <c r="E159" s="34" t="s">
        <v>3592</v>
      </c>
      <c r="F159" s="34"/>
      <c r="G159" s="34" t="s">
        <v>12594</v>
      </c>
      <c r="H159" s="142">
        <v>631</v>
      </c>
      <c r="I159" s="35">
        <v>0.2</v>
      </c>
      <c r="J159" s="126">
        <f t="shared" si="5"/>
        <v>504.8</v>
      </c>
    </row>
    <row r="160" spans="1:10" ht="15.75">
      <c r="A160" s="33">
        <f t="shared" si="6"/>
        <v>156</v>
      </c>
      <c r="B160" s="34" t="s">
        <v>12591</v>
      </c>
      <c r="C160" s="38" t="s">
        <v>12904</v>
      </c>
      <c r="D160" s="106" t="s">
        <v>12905</v>
      </c>
      <c r="E160" s="34" t="s">
        <v>3592</v>
      </c>
      <c r="F160" s="34"/>
      <c r="G160" s="34" t="s">
        <v>12594</v>
      </c>
      <c r="H160" s="142">
        <v>641</v>
      </c>
      <c r="I160" s="35">
        <v>0.2</v>
      </c>
      <c r="J160" s="126">
        <f t="shared" si="5"/>
        <v>512.80000000000007</v>
      </c>
    </row>
    <row r="161" spans="1:10" ht="15.75">
      <c r="A161" s="33">
        <f t="shared" si="6"/>
        <v>157</v>
      </c>
      <c r="B161" s="34" t="s">
        <v>12591</v>
      </c>
      <c r="C161" s="34" t="s">
        <v>12906</v>
      </c>
      <c r="D161" s="106" t="s">
        <v>12907</v>
      </c>
      <c r="E161" s="34" t="s">
        <v>3592</v>
      </c>
      <c r="F161" s="34"/>
      <c r="G161" s="34" t="s">
        <v>12594</v>
      </c>
      <c r="H161" s="142">
        <v>635</v>
      </c>
      <c r="I161" s="35">
        <v>0.2</v>
      </c>
      <c r="J161" s="126">
        <f t="shared" si="5"/>
        <v>508</v>
      </c>
    </row>
    <row r="162" spans="1:10" ht="15.75">
      <c r="A162" s="33">
        <f t="shared" si="6"/>
        <v>158</v>
      </c>
      <c r="B162" s="34" t="s">
        <v>12591</v>
      </c>
      <c r="C162" s="34" t="s">
        <v>12908</v>
      </c>
      <c r="D162" s="106" t="s">
        <v>12909</v>
      </c>
      <c r="E162" s="34" t="s">
        <v>3592</v>
      </c>
      <c r="F162" s="34"/>
      <c r="G162" s="34" t="s">
        <v>12594</v>
      </c>
      <c r="H162" s="142">
        <v>845</v>
      </c>
      <c r="I162" s="35">
        <v>0.2</v>
      </c>
      <c r="J162" s="126">
        <f t="shared" si="5"/>
        <v>676</v>
      </c>
    </row>
    <row r="163" spans="1:10" ht="26.25">
      <c r="A163" s="33">
        <f t="shared" si="6"/>
        <v>159</v>
      </c>
      <c r="B163" s="34" t="s">
        <v>12591</v>
      </c>
      <c r="C163" s="34" t="s">
        <v>12910</v>
      </c>
      <c r="D163" s="106" t="s">
        <v>12911</v>
      </c>
      <c r="E163" s="34" t="s">
        <v>3592</v>
      </c>
      <c r="F163" s="34"/>
      <c r="G163" s="34" t="s">
        <v>12594</v>
      </c>
      <c r="H163" s="142">
        <v>855</v>
      </c>
      <c r="I163" s="35">
        <v>0.2</v>
      </c>
      <c r="J163" s="126">
        <f t="shared" si="5"/>
        <v>684</v>
      </c>
    </row>
    <row r="164" spans="1:10" ht="15.75">
      <c r="A164" s="33">
        <f t="shared" si="6"/>
        <v>160</v>
      </c>
      <c r="B164" s="34" t="s">
        <v>12591</v>
      </c>
      <c r="C164" s="34" t="s">
        <v>12912</v>
      </c>
      <c r="D164" s="106" t="s">
        <v>12913</v>
      </c>
      <c r="E164" s="34" t="s">
        <v>3592</v>
      </c>
      <c r="F164" s="34"/>
      <c r="G164" s="34" t="s">
        <v>12594</v>
      </c>
      <c r="H164" s="142">
        <v>740</v>
      </c>
      <c r="I164" s="35">
        <v>0.2</v>
      </c>
      <c r="J164" s="126">
        <f t="shared" si="5"/>
        <v>592</v>
      </c>
    </row>
    <row r="165" spans="1:10" ht="26.25">
      <c r="A165" s="33">
        <f t="shared" si="6"/>
        <v>161</v>
      </c>
      <c r="B165" s="34" t="s">
        <v>12591</v>
      </c>
      <c r="C165" s="34" t="s">
        <v>12914</v>
      </c>
      <c r="D165" s="106" t="s">
        <v>12915</v>
      </c>
      <c r="E165" s="34" t="s">
        <v>3592</v>
      </c>
      <c r="F165" s="34"/>
      <c r="G165" s="34" t="s">
        <v>12594</v>
      </c>
      <c r="H165" s="142">
        <v>750</v>
      </c>
      <c r="I165" s="35">
        <v>0.2</v>
      </c>
      <c r="J165" s="126">
        <f t="shared" si="5"/>
        <v>600</v>
      </c>
    </row>
    <row r="166" spans="1:10" ht="15.75">
      <c r="A166" s="33">
        <f t="shared" si="6"/>
        <v>162</v>
      </c>
      <c r="B166" s="34" t="s">
        <v>12591</v>
      </c>
      <c r="C166" s="34" t="s">
        <v>12916</v>
      </c>
      <c r="D166" s="106" t="s">
        <v>12917</v>
      </c>
      <c r="E166" s="34" t="s">
        <v>3592</v>
      </c>
      <c r="F166" s="34"/>
      <c r="G166" s="34" t="s">
        <v>12594</v>
      </c>
      <c r="H166" s="142">
        <v>620</v>
      </c>
      <c r="I166" s="35">
        <v>0.2</v>
      </c>
      <c r="J166" s="126">
        <f t="shared" si="5"/>
        <v>496</v>
      </c>
    </row>
    <row r="167" spans="1:10" ht="15.75">
      <c r="A167" s="33">
        <f t="shared" si="6"/>
        <v>163</v>
      </c>
      <c r="B167" s="34" t="s">
        <v>12591</v>
      </c>
      <c r="C167" s="34" t="s">
        <v>12918</v>
      </c>
      <c r="D167" s="106" t="s">
        <v>12919</v>
      </c>
      <c r="E167" s="34" t="s">
        <v>3592</v>
      </c>
      <c r="F167" s="34"/>
      <c r="G167" s="34" t="s">
        <v>12594</v>
      </c>
      <c r="H167" s="142">
        <v>830</v>
      </c>
      <c r="I167" s="35">
        <v>0.2</v>
      </c>
      <c r="J167" s="126">
        <f t="shared" si="5"/>
        <v>664</v>
      </c>
    </row>
    <row r="168" spans="1:10" ht="26.25">
      <c r="A168" s="33">
        <f t="shared" si="6"/>
        <v>164</v>
      </c>
      <c r="B168" s="34" t="s">
        <v>12591</v>
      </c>
      <c r="C168" s="34" t="s">
        <v>12920</v>
      </c>
      <c r="D168" s="106" t="s">
        <v>12921</v>
      </c>
      <c r="E168" s="34" t="s">
        <v>3592</v>
      </c>
      <c r="F168" s="34"/>
      <c r="G168" s="34" t="s">
        <v>12594</v>
      </c>
      <c r="H168" s="142">
        <v>840</v>
      </c>
      <c r="I168" s="35">
        <v>0.2</v>
      </c>
      <c r="J168" s="126">
        <f t="shared" si="5"/>
        <v>672</v>
      </c>
    </row>
    <row r="169" spans="1:10" ht="15.75">
      <c r="A169" s="33">
        <f t="shared" si="6"/>
        <v>165</v>
      </c>
      <c r="B169" s="34" t="s">
        <v>12591</v>
      </c>
      <c r="C169" s="34" t="s">
        <v>12922</v>
      </c>
      <c r="D169" s="106" t="s">
        <v>12923</v>
      </c>
      <c r="E169" s="34" t="s">
        <v>3592</v>
      </c>
      <c r="F169" s="34"/>
      <c r="G169" s="34" t="s">
        <v>12594</v>
      </c>
      <c r="H169" s="142">
        <v>725</v>
      </c>
      <c r="I169" s="35">
        <v>0.2</v>
      </c>
      <c r="J169" s="126">
        <f t="shared" si="5"/>
        <v>580</v>
      </c>
    </row>
    <row r="170" spans="1:10" ht="26.25">
      <c r="A170" s="33">
        <f t="shared" si="6"/>
        <v>166</v>
      </c>
      <c r="B170" s="34" t="s">
        <v>12591</v>
      </c>
      <c r="C170" s="34" t="s">
        <v>12924</v>
      </c>
      <c r="D170" s="106" t="s">
        <v>12925</v>
      </c>
      <c r="E170" s="34" t="s">
        <v>3592</v>
      </c>
      <c r="F170" s="34"/>
      <c r="G170" s="34" t="s">
        <v>12594</v>
      </c>
      <c r="H170" s="142">
        <v>735</v>
      </c>
      <c r="I170" s="35">
        <v>0.2</v>
      </c>
      <c r="J170" s="126">
        <f t="shared" si="5"/>
        <v>588</v>
      </c>
    </row>
    <row r="171" spans="1:10" ht="15.75">
      <c r="A171" s="33">
        <f t="shared" si="6"/>
        <v>167</v>
      </c>
      <c r="B171" s="34" t="s">
        <v>12591</v>
      </c>
      <c r="C171" s="34" t="s">
        <v>12926</v>
      </c>
      <c r="D171" s="106" t="s">
        <v>12927</v>
      </c>
      <c r="E171" s="34" t="s">
        <v>3592</v>
      </c>
      <c r="F171" s="34"/>
      <c r="G171" s="34" t="s">
        <v>12594</v>
      </c>
      <c r="H171" s="142">
        <v>620</v>
      </c>
      <c r="I171" s="35">
        <v>0.2</v>
      </c>
      <c r="J171" s="126">
        <f t="shared" si="5"/>
        <v>496</v>
      </c>
    </row>
    <row r="172" spans="1:10" ht="15.75">
      <c r="A172" s="33">
        <f t="shared" si="6"/>
        <v>168</v>
      </c>
      <c r="B172" s="34" t="s">
        <v>12591</v>
      </c>
      <c r="C172" s="34" t="s">
        <v>12928</v>
      </c>
      <c r="D172" s="106" t="s">
        <v>12929</v>
      </c>
      <c r="E172" s="34" t="s">
        <v>3592</v>
      </c>
      <c r="F172" s="34"/>
      <c r="G172" s="34" t="s">
        <v>12594</v>
      </c>
      <c r="H172" s="142">
        <v>830</v>
      </c>
      <c r="I172" s="35">
        <v>0.2</v>
      </c>
      <c r="J172" s="126">
        <f t="shared" si="5"/>
        <v>664</v>
      </c>
    </row>
    <row r="173" spans="1:10" ht="26.25">
      <c r="A173" s="33">
        <f t="shared" si="6"/>
        <v>169</v>
      </c>
      <c r="B173" s="34" t="s">
        <v>12591</v>
      </c>
      <c r="C173" s="34" t="s">
        <v>12930</v>
      </c>
      <c r="D173" s="106" t="s">
        <v>12931</v>
      </c>
      <c r="E173" s="34" t="s">
        <v>3592</v>
      </c>
      <c r="F173" s="34"/>
      <c r="G173" s="34" t="s">
        <v>12594</v>
      </c>
      <c r="H173" s="142">
        <v>840</v>
      </c>
      <c r="I173" s="35">
        <v>0.2</v>
      </c>
      <c r="J173" s="126">
        <f t="shared" si="5"/>
        <v>672</v>
      </c>
    </row>
    <row r="174" spans="1:10" ht="15.75">
      <c r="A174" s="33">
        <f t="shared" si="6"/>
        <v>170</v>
      </c>
      <c r="B174" s="34" t="s">
        <v>12591</v>
      </c>
      <c r="C174" s="34" t="s">
        <v>12932</v>
      </c>
      <c r="D174" s="106" t="s">
        <v>12933</v>
      </c>
      <c r="E174" s="34" t="s">
        <v>3592</v>
      </c>
      <c r="F174" s="34"/>
      <c r="G174" s="34" t="s">
        <v>12594</v>
      </c>
      <c r="H174" s="142">
        <v>725</v>
      </c>
      <c r="I174" s="35">
        <v>0.2</v>
      </c>
      <c r="J174" s="126">
        <f t="shared" si="5"/>
        <v>580</v>
      </c>
    </row>
    <row r="175" spans="1:10" ht="26.25">
      <c r="A175" s="33">
        <f t="shared" si="6"/>
        <v>171</v>
      </c>
      <c r="B175" s="34" t="s">
        <v>12591</v>
      </c>
      <c r="C175" s="34" t="s">
        <v>12934</v>
      </c>
      <c r="D175" s="106" t="s">
        <v>12935</v>
      </c>
      <c r="E175" s="34" t="s">
        <v>3592</v>
      </c>
      <c r="F175" s="34"/>
      <c r="G175" s="34" t="s">
        <v>12594</v>
      </c>
      <c r="H175" s="142">
        <v>735</v>
      </c>
      <c r="I175" s="35">
        <v>0.2</v>
      </c>
      <c r="J175" s="126">
        <f t="shared" si="5"/>
        <v>588</v>
      </c>
    </row>
    <row r="176" spans="1:10" ht="15.75">
      <c r="A176" s="33">
        <f t="shared" si="6"/>
        <v>172</v>
      </c>
      <c r="B176" s="34" t="s">
        <v>12591</v>
      </c>
      <c r="C176" s="34" t="s">
        <v>12936</v>
      </c>
      <c r="D176" s="106" t="s">
        <v>12937</v>
      </c>
      <c r="E176" s="34" t="s">
        <v>3592</v>
      </c>
      <c r="F176" s="34"/>
      <c r="G176" s="34" t="s">
        <v>12594</v>
      </c>
      <c r="H176" s="142">
        <v>592</v>
      </c>
      <c r="I176" s="35">
        <v>0.2</v>
      </c>
      <c r="J176" s="126">
        <f t="shared" si="5"/>
        <v>473.6</v>
      </c>
    </row>
    <row r="177" spans="1:10" ht="26.25">
      <c r="A177" s="33">
        <f t="shared" si="6"/>
        <v>173</v>
      </c>
      <c r="B177" s="34" t="s">
        <v>12591</v>
      </c>
      <c r="C177" s="34" t="s">
        <v>12938</v>
      </c>
      <c r="D177" s="106" t="s">
        <v>12939</v>
      </c>
      <c r="E177" s="34" t="s">
        <v>3592</v>
      </c>
      <c r="F177" s="34"/>
      <c r="G177" s="34" t="s">
        <v>12594</v>
      </c>
      <c r="H177" s="142">
        <v>802</v>
      </c>
      <c r="I177" s="35">
        <v>0.2</v>
      </c>
      <c r="J177" s="126">
        <f t="shared" si="5"/>
        <v>641.6</v>
      </c>
    </row>
    <row r="178" spans="1:10" ht="26.25">
      <c r="A178" s="33">
        <f t="shared" si="6"/>
        <v>174</v>
      </c>
      <c r="B178" s="34" t="s">
        <v>12591</v>
      </c>
      <c r="C178" s="34" t="s">
        <v>12940</v>
      </c>
      <c r="D178" s="106" t="s">
        <v>12941</v>
      </c>
      <c r="E178" s="34" t="s">
        <v>3592</v>
      </c>
      <c r="F178" s="34"/>
      <c r="G178" s="34" t="s">
        <v>12594</v>
      </c>
      <c r="H178" s="142">
        <v>812</v>
      </c>
      <c r="I178" s="35">
        <v>0.2</v>
      </c>
      <c r="J178" s="126">
        <f t="shared" si="5"/>
        <v>649.6</v>
      </c>
    </row>
    <row r="179" spans="1:10" ht="15.75">
      <c r="A179" s="33">
        <f t="shared" si="6"/>
        <v>175</v>
      </c>
      <c r="B179" s="34" t="s">
        <v>12591</v>
      </c>
      <c r="C179" s="34" t="s">
        <v>12942</v>
      </c>
      <c r="D179" s="106" t="s">
        <v>12943</v>
      </c>
      <c r="E179" s="34" t="s">
        <v>3592</v>
      </c>
      <c r="F179" s="34"/>
      <c r="G179" s="34" t="s">
        <v>12594</v>
      </c>
      <c r="H179" s="142">
        <v>697</v>
      </c>
      <c r="I179" s="35">
        <v>0.2</v>
      </c>
      <c r="J179" s="126">
        <f t="shared" si="5"/>
        <v>557.6</v>
      </c>
    </row>
    <row r="180" spans="1:10" ht="26.25">
      <c r="A180" s="33">
        <f t="shared" si="6"/>
        <v>176</v>
      </c>
      <c r="B180" s="34" t="s">
        <v>12591</v>
      </c>
      <c r="C180" s="34" t="s">
        <v>12944</v>
      </c>
      <c r="D180" s="106" t="s">
        <v>12945</v>
      </c>
      <c r="E180" s="34" t="s">
        <v>3592</v>
      </c>
      <c r="F180" s="34"/>
      <c r="G180" s="34" t="s">
        <v>12594</v>
      </c>
      <c r="H180" s="142">
        <v>707</v>
      </c>
      <c r="I180" s="35">
        <v>0.2</v>
      </c>
      <c r="J180" s="126">
        <f t="shared" si="5"/>
        <v>565.6</v>
      </c>
    </row>
    <row r="181" spans="1:10" ht="15.75">
      <c r="A181" s="33">
        <f t="shared" si="6"/>
        <v>177</v>
      </c>
      <c r="B181" s="34" t="s">
        <v>12591</v>
      </c>
      <c r="C181" s="34" t="s">
        <v>12946</v>
      </c>
      <c r="D181" s="106" t="s">
        <v>12947</v>
      </c>
      <c r="E181" s="34" t="s">
        <v>3592</v>
      </c>
      <c r="F181" s="34"/>
      <c r="G181" s="34" t="s">
        <v>12594</v>
      </c>
      <c r="H181" s="142">
        <v>625</v>
      </c>
      <c r="I181" s="35">
        <v>0.2</v>
      </c>
      <c r="J181" s="126">
        <f t="shared" ref="J181:J244" si="7">H181*(1-I181)</f>
        <v>500</v>
      </c>
    </row>
    <row r="182" spans="1:10" ht="15.75">
      <c r="A182" s="33">
        <f t="shared" si="6"/>
        <v>178</v>
      </c>
      <c r="B182" s="34" t="s">
        <v>12591</v>
      </c>
      <c r="C182" s="34" t="s">
        <v>12948</v>
      </c>
      <c r="D182" s="106" t="s">
        <v>12949</v>
      </c>
      <c r="E182" s="34" t="s">
        <v>3592</v>
      </c>
      <c r="F182" s="34"/>
      <c r="G182" s="34" t="s">
        <v>12594</v>
      </c>
      <c r="H182" s="142">
        <v>835</v>
      </c>
      <c r="I182" s="35">
        <v>0.2</v>
      </c>
      <c r="J182" s="126">
        <f t="shared" si="7"/>
        <v>668</v>
      </c>
    </row>
    <row r="183" spans="1:10" ht="26.25">
      <c r="A183" s="33">
        <f t="shared" si="6"/>
        <v>179</v>
      </c>
      <c r="B183" s="34" t="s">
        <v>12591</v>
      </c>
      <c r="C183" s="34" t="s">
        <v>12950</v>
      </c>
      <c r="D183" s="106" t="s">
        <v>12951</v>
      </c>
      <c r="E183" s="34" t="s">
        <v>3592</v>
      </c>
      <c r="F183" s="34"/>
      <c r="G183" s="34" t="s">
        <v>12594</v>
      </c>
      <c r="H183" s="142">
        <v>845</v>
      </c>
      <c r="I183" s="35">
        <v>0.2</v>
      </c>
      <c r="J183" s="126">
        <f t="shared" si="7"/>
        <v>676</v>
      </c>
    </row>
    <row r="184" spans="1:10" ht="15.75">
      <c r="A184" s="33">
        <f t="shared" si="6"/>
        <v>180</v>
      </c>
      <c r="B184" s="34" t="s">
        <v>12591</v>
      </c>
      <c r="C184" s="34" t="s">
        <v>12952</v>
      </c>
      <c r="D184" s="106" t="s">
        <v>12953</v>
      </c>
      <c r="E184" s="34" t="s">
        <v>3592</v>
      </c>
      <c r="F184" s="34"/>
      <c r="G184" s="34" t="s">
        <v>12594</v>
      </c>
      <c r="H184" s="142">
        <v>730</v>
      </c>
      <c r="I184" s="35">
        <v>0.2</v>
      </c>
      <c r="J184" s="126">
        <f t="shared" si="7"/>
        <v>584</v>
      </c>
    </row>
    <row r="185" spans="1:10" ht="26.25">
      <c r="A185" s="33">
        <f t="shared" si="6"/>
        <v>181</v>
      </c>
      <c r="B185" s="34" t="s">
        <v>12591</v>
      </c>
      <c r="C185" s="34" t="s">
        <v>12954</v>
      </c>
      <c r="D185" s="106" t="s">
        <v>12955</v>
      </c>
      <c r="E185" s="34" t="s">
        <v>3592</v>
      </c>
      <c r="F185" s="34"/>
      <c r="G185" s="34" t="s">
        <v>12594</v>
      </c>
      <c r="H185" s="142">
        <v>740</v>
      </c>
      <c r="I185" s="35">
        <v>0.2</v>
      </c>
      <c r="J185" s="126">
        <f t="shared" si="7"/>
        <v>592</v>
      </c>
    </row>
    <row r="186" spans="1:10" ht="15.75">
      <c r="A186" s="33">
        <f t="shared" si="6"/>
        <v>182</v>
      </c>
      <c r="B186" s="34" t="s">
        <v>12591</v>
      </c>
      <c r="C186" s="34" t="s">
        <v>12956</v>
      </c>
      <c r="D186" s="106" t="s">
        <v>12957</v>
      </c>
      <c r="E186" s="34" t="s">
        <v>3592</v>
      </c>
      <c r="F186" s="34"/>
      <c r="G186" s="34" t="s">
        <v>12594</v>
      </c>
      <c r="H186" s="142">
        <v>535</v>
      </c>
      <c r="I186" s="35">
        <v>0.2</v>
      </c>
      <c r="J186" s="126">
        <f t="shared" si="7"/>
        <v>428</v>
      </c>
    </row>
    <row r="187" spans="1:10" ht="15.75">
      <c r="A187" s="33">
        <f t="shared" si="6"/>
        <v>183</v>
      </c>
      <c r="B187" s="34" t="s">
        <v>12591</v>
      </c>
      <c r="C187" s="34" t="s">
        <v>12958</v>
      </c>
      <c r="D187" s="106" t="s">
        <v>12959</v>
      </c>
      <c r="E187" s="34" t="s">
        <v>3592</v>
      </c>
      <c r="F187" s="34"/>
      <c r="G187" s="34" t="s">
        <v>12594</v>
      </c>
      <c r="H187" s="142">
        <v>745</v>
      </c>
      <c r="I187" s="35">
        <v>0.2</v>
      </c>
      <c r="J187" s="126">
        <f t="shared" si="7"/>
        <v>596</v>
      </c>
    </row>
    <row r="188" spans="1:10" ht="26.25">
      <c r="A188" s="33">
        <f t="shared" si="6"/>
        <v>184</v>
      </c>
      <c r="B188" s="34" t="s">
        <v>12591</v>
      </c>
      <c r="C188" s="34" t="s">
        <v>12960</v>
      </c>
      <c r="D188" s="106" t="s">
        <v>12961</v>
      </c>
      <c r="E188" s="34" t="s">
        <v>3592</v>
      </c>
      <c r="F188" s="34"/>
      <c r="G188" s="34" t="s">
        <v>12594</v>
      </c>
      <c r="H188" s="142">
        <v>755</v>
      </c>
      <c r="I188" s="35">
        <v>0.2</v>
      </c>
      <c r="J188" s="126">
        <f t="shared" si="7"/>
        <v>604</v>
      </c>
    </row>
    <row r="189" spans="1:10" ht="15.75">
      <c r="A189" s="33">
        <f t="shared" si="6"/>
        <v>185</v>
      </c>
      <c r="B189" s="34" t="s">
        <v>12591</v>
      </c>
      <c r="C189" s="34" t="s">
        <v>12962</v>
      </c>
      <c r="D189" s="106" t="s">
        <v>12963</v>
      </c>
      <c r="E189" s="34" t="s">
        <v>3592</v>
      </c>
      <c r="F189" s="34"/>
      <c r="G189" s="34" t="s">
        <v>12594</v>
      </c>
      <c r="H189" s="142">
        <v>640</v>
      </c>
      <c r="I189" s="35">
        <v>0.2</v>
      </c>
      <c r="J189" s="126">
        <f t="shared" si="7"/>
        <v>512</v>
      </c>
    </row>
    <row r="190" spans="1:10" ht="26.25">
      <c r="A190" s="33">
        <f t="shared" si="6"/>
        <v>186</v>
      </c>
      <c r="B190" s="34" t="s">
        <v>12591</v>
      </c>
      <c r="C190" s="34" t="s">
        <v>12964</v>
      </c>
      <c r="D190" s="106" t="s">
        <v>12965</v>
      </c>
      <c r="E190" s="34" t="s">
        <v>3592</v>
      </c>
      <c r="F190" s="34"/>
      <c r="G190" s="34" t="s">
        <v>12594</v>
      </c>
      <c r="H190" s="142">
        <v>650</v>
      </c>
      <c r="I190" s="35">
        <v>0.2</v>
      </c>
      <c r="J190" s="126">
        <f t="shared" si="7"/>
        <v>520</v>
      </c>
    </row>
    <row r="191" spans="1:10" ht="15.75">
      <c r="A191" s="33">
        <f t="shared" si="6"/>
        <v>187</v>
      </c>
      <c r="B191" s="34" t="s">
        <v>12591</v>
      </c>
      <c r="C191" s="34" t="s">
        <v>12966</v>
      </c>
      <c r="D191" s="106" t="s">
        <v>12967</v>
      </c>
      <c r="E191" s="34" t="s">
        <v>3592</v>
      </c>
      <c r="F191" s="34"/>
      <c r="G191" s="34" t="s">
        <v>12594</v>
      </c>
      <c r="H191" s="142">
        <v>592</v>
      </c>
      <c r="I191" s="35">
        <v>0.2</v>
      </c>
      <c r="J191" s="126">
        <f t="shared" si="7"/>
        <v>473.6</v>
      </c>
    </row>
    <row r="192" spans="1:10" ht="15.75">
      <c r="A192" s="33">
        <f t="shared" si="6"/>
        <v>188</v>
      </c>
      <c r="B192" s="34" t="s">
        <v>12591</v>
      </c>
      <c r="C192" s="34" t="s">
        <v>12968</v>
      </c>
      <c r="D192" s="106" t="s">
        <v>12969</v>
      </c>
      <c r="E192" s="34" t="s">
        <v>3592</v>
      </c>
      <c r="F192" s="34"/>
      <c r="G192" s="34" t="s">
        <v>12594</v>
      </c>
      <c r="H192" s="142">
        <v>802</v>
      </c>
      <c r="I192" s="35">
        <v>0.2</v>
      </c>
      <c r="J192" s="126">
        <f t="shared" si="7"/>
        <v>641.6</v>
      </c>
    </row>
    <row r="193" spans="1:10" ht="26.25">
      <c r="A193" s="33">
        <f t="shared" si="6"/>
        <v>189</v>
      </c>
      <c r="B193" s="34" t="s">
        <v>12591</v>
      </c>
      <c r="C193" s="34" t="s">
        <v>12970</v>
      </c>
      <c r="D193" s="106" t="s">
        <v>12971</v>
      </c>
      <c r="E193" s="34" t="s">
        <v>3592</v>
      </c>
      <c r="F193" s="34"/>
      <c r="G193" s="34" t="s">
        <v>12594</v>
      </c>
      <c r="H193" s="142">
        <v>812</v>
      </c>
      <c r="I193" s="35">
        <v>0.2</v>
      </c>
      <c r="J193" s="126">
        <f t="shared" si="7"/>
        <v>649.6</v>
      </c>
    </row>
    <row r="194" spans="1:10" ht="15.75">
      <c r="A194" s="33">
        <f t="shared" si="6"/>
        <v>190</v>
      </c>
      <c r="B194" s="34" t="s">
        <v>12591</v>
      </c>
      <c r="C194" s="34" t="s">
        <v>12972</v>
      </c>
      <c r="D194" s="106" t="s">
        <v>12973</v>
      </c>
      <c r="E194" s="34" t="s">
        <v>3592</v>
      </c>
      <c r="F194" s="34"/>
      <c r="G194" s="34" t="s">
        <v>12594</v>
      </c>
      <c r="H194" s="142">
        <v>697</v>
      </c>
      <c r="I194" s="35">
        <v>0.2</v>
      </c>
      <c r="J194" s="126">
        <f t="shared" si="7"/>
        <v>557.6</v>
      </c>
    </row>
    <row r="195" spans="1:10" ht="15.75">
      <c r="A195" s="33">
        <f t="shared" si="6"/>
        <v>191</v>
      </c>
      <c r="B195" s="34" t="s">
        <v>12591</v>
      </c>
      <c r="C195" s="34" t="s">
        <v>12974</v>
      </c>
      <c r="D195" s="106" t="s">
        <v>12975</v>
      </c>
      <c r="E195" s="34" t="s">
        <v>3592</v>
      </c>
      <c r="F195" s="34"/>
      <c r="G195" s="34" t="s">
        <v>12594</v>
      </c>
      <c r="H195" s="142">
        <v>707</v>
      </c>
      <c r="I195" s="35">
        <v>0.2</v>
      </c>
      <c r="J195" s="126">
        <f t="shared" si="7"/>
        <v>565.6</v>
      </c>
    </row>
    <row r="196" spans="1:10" ht="15.75">
      <c r="A196" s="33">
        <f t="shared" si="6"/>
        <v>192</v>
      </c>
      <c r="B196" s="34" t="s">
        <v>12591</v>
      </c>
      <c r="C196" s="34" t="s">
        <v>12976</v>
      </c>
      <c r="D196" s="106" t="s">
        <v>12977</v>
      </c>
      <c r="E196" s="34" t="s">
        <v>3592</v>
      </c>
      <c r="F196" s="34"/>
      <c r="G196" s="34" t="s">
        <v>12594</v>
      </c>
      <c r="H196" s="142">
        <v>635</v>
      </c>
      <c r="I196" s="35">
        <v>0.2</v>
      </c>
      <c r="J196" s="126">
        <f t="shared" si="7"/>
        <v>508</v>
      </c>
    </row>
    <row r="197" spans="1:10" ht="15.75">
      <c r="A197" s="33">
        <f t="shared" si="6"/>
        <v>193</v>
      </c>
      <c r="B197" s="34" t="s">
        <v>12591</v>
      </c>
      <c r="C197" s="34" t="s">
        <v>12978</v>
      </c>
      <c r="D197" s="106" t="s">
        <v>12979</v>
      </c>
      <c r="E197" s="34" t="s">
        <v>3592</v>
      </c>
      <c r="F197" s="34"/>
      <c r="G197" s="34" t="s">
        <v>12594</v>
      </c>
      <c r="H197" s="142">
        <v>845</v>
      </c>
      <c r="I197" s="35">
        <v>0.2</v>
      </c>
      <c r="J197" s="126">
        <f t="shared" si="7"/>
        <v>676</v>
      </c>
    </row>
    <row r="198" spans="1:10" ht="26.25">
      <c r="A198" s="33">
        <f t="shared" si="6"/>
        <v>194</v>
      </c>
      <c r="B198" s="34" t="s">
        <v>12591</v>
      </c>
      <c r="C198" s="34" t="s">
        <v>12980</v>
      </c>
      <c r="D198" s="106" t="s">
        <v>12981</v>
      </c>
      <c r="E198" s="34" t="s">
        <v>3592</v>
      </c>
      <c r="F198" s="34"/>
      <c r="G198" s="34" t="s">
        <v>12594</v>
      </c>
      <c r="H198" s="142">
        <v>855</v>
      </c>
      <c r="I198" s="35">
        <v>0.2</v>
      </c>
      <c r="J198" s="126">
        <f t="shared" si="7"/>
        <v>684</v>
      </c>
    </row>
    <row r="199" spans="1:10" ht="15.75">
      <c r="A199" s="33">
        <f t="shared" ref="A199:A262" si="8">A198+1</f>
        <v>195</v>
      </c>
      <c r="B199" s="34" t="s">
        <v>12591</v>
      </c>
      <c r="C199" s="34" t="s">
        <v>12982</v>
      </c>
      <c r="D199" s="106" t="s">
        <v>12983</v>
      </c>
      <c r="E199" s="34" t="s">
        <v>3592</v>
      </c>
      <c r="F199" s="34"/>
      <c r="G199" s="34" t="s">
        <v>12594</v>
      </c>
      <c r="H199" s="142">
        <v>697</v>
      </c>
      <c r="I199" s="35">
        <v>0.2</v>
      </c>
      <c r="J199" s="126">
        <f t="shared" si="7"/>
        <v>557.6</v>
      </c>
    </row>
    <row r="200" spans="1:10" ht="26.25">
      <c r="A200" s="33">
        <f t="shared" si="8"/>
        <v>196</v>
      </c>
      <c r="B200" s="34" t="s">
        <v>12591</v>
      </c>
      <c r="C200" s="38" t="s">
        <v>12984</v>
      </c>
      <c r="D200" s="106" t="s">
        <v>12985</v>
      </c>
      <c r="E200" s="34" t="s">
        <v>3592</v>
      </c>
      <c r="F200" s="34"/>
      <c r="G200" s="34" t="s">
        <v>12594</v>
      </c>
      <c r="H200" s="142">
        <v>707</v>
      </c>
      <c r="I200" s="35">
        <v>0.2</v>
      </c>
      <c r="J200" s="126">
        <f t="shared" si="7"/>
        <v>565.6</v>
      </c>
    </row>
    <row r="201" spans="1:10" ht="15.75">
      <c r="A201" s="33">
        <f t="shared" si="8"/>
        <v>197</v>
      </c>
      <c r="B201" s="34" t="s">
        <v>12591</v>
      </c>
      <c r="C201" s="34" t="s">
        <v>12986</v>
      </c>
      <c r="D201" s="106" t="s">
        <v>12987</v>
      </c>
      <c r="E201" s="34" t="s">
        <v>3592</v>
      </c>
      <c r="F201" s="34"/>
      <c r="G201" s="34" t="s">
        <v>12594</v>
      </c>
      <c r="H201" s="142">
        <v>620</v>
      </c>
      <c r="I201" s="35">
        <v>0.2</v>
      </c>
      <c r="J201" s="126">
        <f t="shared" si="7"/>
        <v>496</v>
      </c>
    </row>
    <row r="202" spans="1:10" ht="15.75">
      <c r="A202" s="33">
        <f t="shared" si="8"/>
        <v>198</v>
      </c>
      <c r="B202" s="34" t="s">
        <v>12591</v>
      </c>
      <c r="C202" s="34" t="s">
        <v>12988</v>
      </c>
      <c r="D202" s="106" t="s">
        <v>12989</v>
      </c>
      <c r="E202" s="34" t="s">
        <v>3592</v>
      </c>
      <c r="F202" s="34"/>
      <c r="G202" s="34" t="s">
        <v>12594</v>
      </c>
      <c r="H202" s="142">
        <v>830</v>
      </c>
      <c r="I202" s="35">
        <v>0.2</v>
      </c>
      <c r="J202" s="126">
        <f t="shared" si="7"/>
        <v>664</v>
      </c>
    </row>
    <row r="203" spans="1:10" ht="26.25">
      <c r="A203" s="33">
        <f t="shared" si="8"/>
        <v>199</v>
      </c>
      <c r="B203" s="34" t="s">
        <v>12591</v>
      </c>
      <c r="C203" s="34" t="s">
        <v>12990</v>
      </c>
      <c r="D203" s="106" t="s">
        <v>12991</v>
      </c>
      <c r="E203" s="34" t="s">
        <v>3592</v>
      </c>
      <c r="F203" s="34"/>
      <c r="G203" s="34" t="s">
        <v>12594</v>
      </c>
      <c r="H203" s="142">
        <v>840</v>
      </c>
      <c r="I203" s="35">
        <v>0.2</v>
      </c>
      <c r="J203" s="126">
        <f t="shared" si="7"/>
        <v>672</v>
      </c>
    </row>
    <row r="204" spans="1:10" ht="15.75">
      <c r="A204" s="33">
        <f t="shared" si="8"/>
        <v>200</v>
      </c>
      <c r="B204" s="34" t="s">
        <v>12591</v>
      </c>
      <c r="C204" s="34" t="s">
        <v>12992</v>
      </c>
      <c r="D204" s="106" t="s">
        <v>12993</v>
      </c>
      <c r="E204" s="34" t="s">
        <v>3592</v>
      </c>
      <c r="F204" s="34"/>
      <c r="G204" s="34" t="s">
        <v>12594</v>
      </c>
      <c r="H204" s="142">
        <v>725</v>
      </c>
      <c r="I204" s="35">
        <v>0.2</v>
      </c>
      <c r="J204" s="126">
        <f t="shared" si="7"/>
        <v>580</v>
      </c>
    </row>
    <row r="205" spans="1:10" ht="26.25">
      <c r="A205" s="33">
        <f t="shared" si="8"/>
        <v>201</v>
      </c>
      <c r="B205" s="34" t="s">
        <v>12591</v>
      </c>
      <c r="C205" s="34" t="s">
        <v>12994</v>
      </c>
      <c r="D205" s="106" t="s">
        <v>12995</v>
      </c>
      <c r="E205" s="34" t="s">
        <v>3592</v>
      </c>
      <c r="F205" s="34"/>
      <c r="G205" s="34" t="s">
        <v>12594</v>
      </c>
      <c r="H205" s="142">
        <v>735</v>
      </c>
      <c r="I205" s="35">
        <v>0.2</v>
      </c>
      <c r="J205" s="126">
        <f t="shared" si="7"/>
        <v>588</v>
      </c>
    </row>
    <row r="206" spans="1:10" ht="15.75">
      <c r="A206" s="33">
        <f t="shared" si="8"/>
        <v>202</v>
      </c>
      <c r="B206" s="34" t="s">
        <v>12591</v>
      </c>
      <c r="C206" s="34" t="s">
        <v>12996</v>
      </c>
      <c r="D206" s="106" t="s">
        <v>12997</v>
      </c>
      <c r="E206" s="34" t="s">
        <v>3592</v>
      </c>
      <c r="F206" s="34"/>
      <c r="G206" s="34" t="s">
        <v>12594</v>
      </c>
      <c r="H206" s="142">
        <v>620</v>
      </c>
      <c r="I206" s="35">
        <v>0.2</v>
      </c>
      <c r="J206" s="126">
        <f t="shared" si="7"/>
        <v>496</v>
      </c>
    </row>
    <row r="207" spans="1:10" ht="15.75">
      <c r="A207" s="33">
        <f t="shared" si="8"/>
        <v>203</v>
      </c>
      <c r="B207" s="34" t="s">
        <v>12591</v>
      </c>
      <c r="C207" s="34" t="s">
        <v>12998</v>
      </c>
      <c r="D207" s="106" t="s">
        <v>12999</v>
      </c>
      <c r="E207" s="34" t="s">
        <v>3592</v>
      </c>
      <c r="F207" s="34"/>
      <c r="G207" s="34" t="s">
        <v>12594</v>
      </c>
      <c r="H207" s="142">
        <v>835</v>
      </c>
      <c r="I207" s="35">
        <v>0.2</v>
      </c>
      <c r="J207" s="126">
        <f t="shared" si="7"/>
        <v>668</v>
      </c>
    </row>
    <row r="208" spans="1:10" ht="26.25">
      <c r="A208" s="33">
        <f t="shared" si="8"/>
        <v>204</v>
      </c>
      <c r="B208" s="34" t="s">
        <v>12591</v>
      </c>
      <c r="C208" s="34" t="s">
        <v>13000</v>
      </c>
      <c r="D208" s="106" t="s">
        <v>13001</v>
      </c>
      <c r="E208" s="34" t="s">
        <v>3592</v>
      </c>
      <c r="F208" s="34"/>
      <c r="G208" s="34" t="s">
        <v>12594</v>
      </c>
      <c r="H208" s="142">
        <v>845</v>
      </c>
      <c r="I208" s="35">
        <v>0.2</v>
      </c>
      <c r="J208" s="126">
        <f t="shared" si="7"/>
        <v>676</v>
      </c>
    </row>
    <row r="209" spans="1:10" ht="15.75">
      <c r="A209" s="33">
        <f t="shared" si="8"/>
        <v>205</v>
      </c>
      <c r="B209" s="34" t="s">
        <v>12591</v>
      </c>
      <c r="C209" s="34" t="s">
        <v>13002</v>
      </c>
      <c r="D209" s="106" t="s">
        <v>13003</v>
      </c>
      <c r="E209" s="34" t="s">
        <v>3592</v>
      </c>
      <c r="F209" s="34"/>
      <c r="G209" s="34" t="s">
        <v>12594</v>
      </c>
      <c r="H209" s="142">
        <v>730</v>
      </c>
      <c r="I209" s="35">
        <v>0.2</v>
      </c>
      <c r="J209" s="126">
        <f t="shared" si="7"/>
        <v>584</v>
      </c>
    </row>
    <row r="210" spans="1:10" ht="26.25">
      <c r="A210" s="33">
        <f t="shared" si="8"/>
        <v>206</v>
      </c>
      <c r="B210" s="34" t="s">
        <v>12591</v>
      </c>
      <c r="C210" s="34" t="s">
        <v>13004</v>
      </c>
      <c r="D210" s="106" t="s">
        <v>13005</v>
      </c>
      <c r="E210" s="34" t="s">
        <v>3592</v>
      </c>
      <c r="F210" s="34"/>
      <c r="G210" s="34" t="s">
        <v>12594</v>
      </c>
      <c r="H210" s="142">
        <v>740</v>
      </c>
      <c r="I210" s="35">
        <v>0.2</v>
      </c>
      <c r="J210" s="126">
        <f t="shared" si="7"/>
        <v>592</v>
      </c>
    </row>
    <row r="211" spans="1:10" ht="15.75">
      <c r="A211" s="33">
        <f t="shared" si="8"/>
        <v>207</v>
      </c>
      <c r="B211" s="34" t="s">
        <v>12591</v>
      </c>
      <c r="C211" s="34" t="s">
        <v>13006</v>
      </c>
      <c r="D211" s="106" t="s">
        <v>13007</v>
      </c>
      <c r="E211" s="34" t="s">
        <v>3592</v>
      </c>
      <c r="F211" s="34"/>
      <c r="G211" s="34" t="s">
        <v>12594</v>
      </c>
      <c r="H211" s="142">
        <v>592</v>
      </c>
      <c r="I211" s="35">
        <v>0.2</v>
      </c>
      <c r="J211" s="126">
        <f t="shared" si="7"/>
        <v>473.6</v>
      </c>
    </row>
    <row r="212" spans="1:10" ht="26.25">
      <c r="A212" s="33">
        <f t="shared" si="8"/>
        <v>208</v>
      </c>
      <c r="B212" s="34" t="s">
        <v>12591</v>
      </c>
      <c r="C212" s="34" t="s">
        <v>13008</v>
      </c>
      <c r="D212" s="106" t="s">
        <v>13009</v>
      </c>
      <c r="E212" s="34" t="s">
        <v>3592</v>
      </c>
      <c r="F212" s="34"/>
      <c r="G212" s="34" t="s">
        <v>12594</v>
      </c>
      <c r="H212" s="142">
        <v>802</v>
      </c>
      <c r="I212" s="35">
        <v>0.2</v>
      </c>
      <c r="J212" s="126">
        <f t="shared" si="7"/>
        <v>641.6</v>
      </c>
    </row>
    <row r="213" spans="1:10" ht="26.25">
      <c r="A213" s="33">
        <f t="shared" si="8"/>
        <v>209</v>
      </c>
      <c r="B213" s="34" t="s">
        <v>12591</v>
      </c>
      <c r="C213" s="34" t="s">
        <v>13010</v>
      </c>
      <c r="D213" s="106" t="s">
        <v>13011</v>
      </c>
      <c r="E213" s="34" t="s">
        <v>3592</v>
      </c>
      <c r="F213" s="34"/>
      <c r="G213" s="34" t="s">
        <v>12594</v>
      </c>
      <c r="H213" s="142">
        <v>812</v>
      </c>
      <c r="I213" s="35">
        <v>0.2</v>
      </c>
      <c r="J213" s="126">
        <f t="shared" si="7"/>
        <v>649.6</v>
      </c>
    </row>
    <row r="214" spans="1:10" ht="26.25">
      <c r="A214" s="33">
        <f t="shared" si="8"/>
        <v>210</v>
      </c>
      <c r="B214" s="34" t="s">
        <v>12591</v>
      </c>
      <c r="C214" s="34" t="s">
        <v>13012</v>
      </c>
      <c r="D214" s="106" t="s">
        <v>13013</v>
      </c>
      <c r="E214" s="34" t="s">
        <v>3592</v>
      </c>
      <c r="F214" s="34"/>
      <c r="G214" s="34" t="s">
        <v>12594</v>
      </c>
      <c r="H214" s="142">
        <v>740</v>
      </c>
      <c r="I214" s="35">
        <v>0.2</v>
      </c>
      <c r="J214" s="126">
        <f t="shared" si="7"/>
        <v>592</v>
      </c>
    </row>
    <row r="215" spans="1:10" ht="26.25">
      <c r="A215" s="33">
        <f t="shared" si="8"/>
        <v>211</v>
      </c>
      <c r="B215" s="34" t="s">
        <v>12591</v>
      </c>
      <c r="C215" s="34" t="s">
        <v>13014</v>
      </c>
      <c r="D215" s="106" t="s">
        <v>13015</v>
      </c>
      <c r="E215" s="34" t="s">
        <v>3592</v>
      </c>
      <c r="F215" s="34"/>
      <c r="G215" s="34" t="s">
        <v>12594</v>
      </c>
      <c r="H215" s="142">
        <v>750</v>
      </c>
      <c r="I215" s="35">
        <v>0.2</v>
      </c>
      <c r="J215" s="126">
        <f t="shared" si="7"/>
        <v>600</v>
      </c>
    </row>
    <row r="216" spans="1:10" ht="15.75">
      <c r="A216" s="33">
        <f t="shared" si="8"/>
        <v>212</v>
      </c>
      <c r="B216" s="34" t="s">
        <v>12591</v>
      </c>
      <c r="C216" s="34" t="s">
        <v>13016</v>
      </c>
      <c r="D216" s="106" t="s">
        <v>13017</v>
      </c>
      <c r="E216" s="34" t="s">
        <v>3592</v>
      </c>
      <c r="F216" s="34"/>
      <c r="G216" s="34" t="s">
        <v>12594</v>
      </c>
      <c r="H216" s="142">
        <v>625</v>
      </c>
      <c r="I216" s="35">
        <v>0.2</v>
      </c>
      <c r="J216" s="126">
        <f t="shared" si="7"/>
        <v>500</v>
      </c>
    </row>
    <row r="217" spans="1:10" ht="15.75">
      <c r="A217" s="33">
        <f t="shared" si="8"/>
        <v>213</v>
      </c>
      <c r="B217" s="34" t="s">
        <v>12591</v>
      </c>
      <c r="C217" s="34" t="s">
        <v>13018</v>
      </c>
      <c r="D217" s="106" t="s">
        <v>13019</v>
      </c>
      <c r="E217" s="34" t="s">
        <v>3592</v>
      </c>
      <c r="F217" s="34"/>
      <c r="G217" s="34" t="s">
        <v>12594</v>
      </c>
      <c r="H217" s="142">
        <v>835</v>
      </c>
      <c r="I217" s="35">
        <v>0.2</v>
      </c>
      <c r="J217" s="126">
        <f t="shared" si="7"/>
        <v>668</v>
      </c>
    </row>
    <row r="218" spans="1:10" ht="26.25">
      <c r="A218" s="33">
        <f t="shared" si="8"/>
        <v>214</v>
      </c>
      <c r="B218" s="34" t="s">
        <v>12591</v>
      </c>
      <c r="C218" s="34" t="s">
        <v>13020</v>
      </c>
      <c r="D218" s="106" t="s">
        <v>13021</v>
      </c>
      <c r="E218" s="34" t="s">
        <v>3592</v>
      </c>
      <c r="F218" s="34"/>
      <c r="G218" s="34" t="s">
        <v>12594</v>
      </c>
      <c r="H218" s="142">
        <v>845</v>
      </c>
      <c r="I218" s="35">
        <v>0.2</v>
      </c>
      <c r="J218" s="126">
        <f t="shared" si="7"/>
        <v>676</v>
      </c>
    </row>
    <row r="219" spans="1:10" ht="15.75">
      <c r="A219" s="33">
        <f t="shared" si="8"/>
        <v>215</v>
      </c>
      <c r="B219" s="34" t="s">
        <v>12591</v>
      </c>
      <c r="C219" s="34" t="s">
        <v>13022</v>
      </c>
      <c r="D219" s="106" t="s">
        <v>13023</v>
      </c>
      <c r="E219" s="34" t="s">
        <v>3592</v>
      </c>
      <c r="F219" s="34"/>
      <c r="G219" s="34" t="s">
        <v>12594</v>
      </c>
      <c r="H219" s="142">
        <v>730</v>
      </c>
      <c r="I219" s="35">
        <v>0.2</v>
      </c>
      <c r="J219" s="126">
        <f t="shared" si="7"/>
        <v>584</v>
      </c>
    </row>
    <row r="220" spans="1:10" ht="26.25">
      <c r="A220" s="33">
        <f t="shared" si="8"/>
        <v>216</v>
      </c>
      <c r="B220" s="34" t="s">
        <v>12591</v>
      </c>
      <c r="C220" s="34" t="s">
        <v>13024</v>
      </c>
      <c r="D220" s="106" t="s">
        <v>13025</v>
      </c>
      <c r="E220" s="34" t="s">
        <v>3592</v>
      </c>
      <c r="F220" s="34"/>
      <c r="G220" s="34" t="s">
        <v>12594</v>
      </c>
      <c r="H220" s="142">
        <v>740</v>
      </c>
      <c r="I220" s="35">
        <v>0.2</v>
      </c>
      <c r="J220" s="126">
        <f t="shared" si="7"/>
        <v>592</v>
      </c>
    </row>
    <row r="221" spans="1:10" ht="15.75">
      <c r="A221" s="33">
        <f t="shared" si="8"/>
        <v>217</v>
      </c>
      <c r="B221" s="34" t="s">
        <v>12591</v>
      </c>
      <c r="C221" s="34" t="s">
        <v>13026</v>
      </c>
      <c r="D221" s="106" t="s">
        <v>13027</v>
      </c>
      <c r="E221" s="34" t="s">
        <v>3592</v>
      </c>
      <c r="F221" s="34"/>
      <c r="G221" s="34" t="s">
        <v>12594</v>
      </c>
      <c r="H221" s="142">
        <v>535</v>
      </c>
      <c r="I221" s="35">
        <v>0.2</v>
      </c>
      <c r="J221" s="126">
        <f t="shared" si="7"/>
        <v>428</v>
      </c>
    </row>
    <row r="222" spans="1:10" ht="15.75">
      <c r="A222" s="33">
        <f t="shared" si="8"/>
        <v>218</v>
      </c>
      <c r="B222" s="34" t="s">
        <v>12591</v>
      </c>
      <c r="C222" s="34" t="s">
        <v>13028</v>
      </c>
      <c r="D222" s="106" t="s">
        <v>13029</v>
      </c>
      <c r="E222" s="34" t="s">
        <v>3592</v>
      </c>
      <c r="F222" s="34"/>
      <c r="G222" s="34" t="s">
        <v>12594</v>
      </c>
      <c r="H222" s="142">
        <v>745</v>
      </c>
      <c r="I222" s="35">
        <v>0.2</v>
      </c>
      <c r="J222" s="126">
        <f t="shared" si="7"/>
        <v>596</v>
      </c>
    </row>
    <row r="223" spans="1:10" ht="26.25">
      <c r="A223" s="33">
        <f t="shared" si="8"/>
        <v>219</v>
      </c>
      <c r="B223" s="34" t="s">
        <v>12591</v>
      </c>
      <c r="C223" s="34" t="s">
        <v>13030</v>
      </c>
      <c r="D223" s="106" t="s">
        <v>13031</v>
      </c>
      <c r="E223" s="34" t="s">
        <v>3592</v>
      </c>
      <c r="F223" s="34"/>
      <c r="G223" s="34" t="s">
        <v>12594</v>
      </c>
      <c r="H223" s="142">
        <v>755</v>
      </c>
      <c r="I223" s="35">
        <v>0.2</v>
      </c>
      <c r="J223" s="126">
        <f t="shared" si="7"/>
        <v>604</v>
      </c>
    </row>
    <row r="224" spans="1:10" ht="15.75">
      <c r="A224" s="33">
        <f t="shared" si="8"/>
        <v>220</v>
      </c>
      <c r="B224" s="34" t="s">
        <v>12591</v>
      </c>
      <c r="C224" s="34" t="s">
        <v>13032</v>
      </c>
      <c r="D224" s="106" t="s">
        <v>13033</v>
      </c>
      <c r="E224" s="34" t="s">
        <v>3592</v>
      </c>
      <c r="F224" s="34"/>
      <c r="G224" s="34" t="s">
        <v>12594</v>
      </c>
      <c r="H224" s="142">
        <v>640</v>
      </c>
      <c r="I224" s="35">
        <v>0.2</v>
      </c>
      <c r="J224" s="126">
        <f t="shared" si="7"/>
        <v>512</v>
      </c>
    </row>
    <row r="225" spans="1:10" ht="26.25">
      <c r="A225" s="33">
        <f t="shared" si="8"/>
        <v>221</v>
      </c>
      <c r="B225" s="34" t="s">
        <v>12591</v>
      </c>
      <c r="C225" s="34" t="s">
        <v>13034</v>
      </c>
      <c r="D225" s="106" t="s">
        <v>13035</v>
      </c>
      <c r="E225" s="34" t="s">
        <v>3592</v>
      </c>
      <c r="F225" s="34"/>
      <c r="G225" s="34" t="s">
        <v>12594</v>
      </c>
      <c r="H225" s="142">
        <v>650</v>
      </c>
      <c r="I225" s="35">
        <v>0.2</v>
      </c>
      <c r="J225" s="126">
        <f t="shared" si="7"/>
        <v>520</v>
      </c>
    </row>
    <row r="226" spans="1:10" ht="15.75">
      <c r="A226" s="33">
        <f t="shared" si="8"/>
        <v>222</v>
      </c>
      <c r="B226" s="34" t="s">
        <v>12591</v>
      </c>
      <c r="C226" s="34" t="s">
        <v>13036</v>
      </c>
      <c r="D226" s="106" t="s">
        <v>13037</v>
      </c>
      <c r="E226" s="34" t="s">
        <v>3592</v>
      </c>
      <c r="F226" s="34"/>
      <c r="G226" s="34" t="s">
        <v>12594</v>
      </c>
      <c r="H226" s="142">
        <v>592</v>
      </c>
      <c r="I226" s="35">
        <v>0.2</v>
      </c>
      <c r="J226" s="126">
        <f t="shared" si="7"/>
        <v>473.6</v>
      </c>
    </row>
    <row r="227" spans="1:10" ht="15.75">
      <c r="A227" s="33">
        <f t="shared" si="8"/>
        <v>223</v>
      </c>
      <c r="B227" s="34" t="s">
        <v>12591</v>
      </c>
      <c r="C227" s="34" t="s">
        <v>13038</v>
      </c>
      <c r="D227" s="106" t="s">
        <v>13039</v>
      </c>
      <c r="E227" s="34" t="s">
        <v>3592</v>
      </c>
      <c r="F227" s="34"/>
      <c r="G227" s="34" t="s">
        <v>12594</v>
      </c>
      <c r="H227" s="142">
        <v>745</v>
      </c>
      <c r="I227" s="35">
        <v>0.2</v>
      </c>
      <c r="J227" s="126">
        <f t="shared" si="7"/>
        <v>596</v>
      </c>
    </row>
    <row r="228" spans="1:10" ht="26.25">
      <c r="A228" s="33">
        <f t="shared" si="8"/>
        <v>224</v>
      </c>
      <c r="B228" s="34" t="s">
        <v>12591</v>
      </c>
      <c r="C228" s="34" t="s">
        <v>13040</v>
      </c>
      <c r="D228" s="106" t="s">
        <v>13041</v>
      </c>
      <c r="E228" s="34" t="s">
        <v>3592</v>
      </c>
      <c r="F228" s="34"/>
      <c r="G228" s="34" t="s">
        <v>12594</v>
      </c>
      <c r="H228" s="142">
        <v>755</v>
      </c>
      <c r="I228" s="35">
        <v>0.2</v>
      </c>
      <c r="J228" s="126">
        <f t="shared" si="7"/>
        <v>604</v>
      </c>
    </row>
    <row r="229" spans="1:10" ht="15.75">
      <c r="A229" s="33">
        <f t="shared" si="8"/>
        <v>225</v>
      </c>
      <c r="B229" s="34" t="s">
        <v>12591</v>
      </c>
      <c r="C229" s="34" t="s">
        <v>13042</v>
      </c>
      <c r="D229" s="106" t="s">
        <v>13043</v>
      </c>
      <c r="E229" s="34" t="s">
        <v>3592</v>
      </c>
      <c r="F229" s="34"/>
      <c r="G229" s="34" t="s">
        <v>12594</v>
      </c>
      <c r="H229" s="142">
        <v>697</v>
      </c>
      <c r="I229" s="35">
        <v>0.2</v>
      </c>
      <c r="J229" s="126">
        <f t="shared" si="7"/>
        <v>557.6</v>
      </c>
    </row>
    <row r="230" spans="1:10" ht="15.75">
      <c r="A230" s="33">
        <f t="shared" si="8"/>
        <v>226</v>
      </c>
      <c r="B230" s="34" t="s">
        <v>12591</v>
      </c>
      <c r="C230" s="34" t="s">
        <v>13044</v>
      </c>
      <c r="D230" s="106" t="s">
        <v>13045</v>
      </c>
      <c r="E230" s="34" t="s">
        <v>3592</v>
      </c>
      <c r="F230" s="34"/>
      <c r="G230" s="34" t="s">
        <v>12594</v>
      </c>
      <c r="H230" s="142">
        <v>707</v>
      </c>
      <c r="I230" s="35">
        <v>0.2</v>
      </c>
      <c r="J230" s="126">
        <f t="shared" si="7"/>
        <v>565.6</v>
      </c>
    </row>
    <row r="231" spans="1:10" ht="15.75">
      <c r="A231" s="33">
        <f t="shared" si="8"/>
        <v>227</v>
      </c>
      <c r="B231" s="34" t="s">
        <v>12591</v>
      </c>
      <c r="C231" s="34" t="s">
        <v>13046</v>
      </c>
      <c r="D231" s="106" t="s">
        <v>13047</v>
      </c>
      <c r="E231" s="34" t="s">
        <v>3592</v>
      </c>
      <c r="F231" s="34"/>
      <c r="G231" s="34" t="s">
        <v>12594</v>
      </c>
      <c r="H231" s="142">
        <v>748</v>
      </c>
      <c r="I231" s="35">
        <v>0.2</v>
      </c>
      <c r="J231" s="126">
        <f t="shared" si="7"/>
        <v>598.4</v>
      </c>
    </row>
    <row r="232" spans="1:10" ht="26.25">
      <c r="A232" s="33">
        <f t="shared" si="8"/>
        <v>228</v>
      </c>
      <c r="B232" s="34" t="s">
        <v>12591</v>
      </c>
      <c r="C232" s="34" t="s">
        <v>13048</v>
      </c>
      <c r="D232" s="106" t="s">
        <v>13049</v>
      </c>
      <c r="E232" s="34" t="s">
        <v>3592</v>
      </c>
      <c r="F232" s="34"/>
      <c r="G232" s="34" t="s">
        <v>12594</v>
      </c>
      <c r="H232" s="142">
        <v>968</v>
      </c>
      <c r="I232" s="35">
        <v>0.2</v>
      </c>
      <c r="J232" s="126">
        <f t="shared" si="7"/>
        <v>774.40000000000009</v>
      </c>
    </row>
    <row r="233" spans="1:10" ht="26.25">
      <c r="A233" s="33">
        <f t="shared" si="8"/>
        <v>229</v>
      </c>
      <c r="B233" s="34" t="s">
        <v>12591</v>
      </c>
      <c r="C233" s="34" t="s">
        <v>13050</v>
      </c>
      <c r="D233" s="106" t="s">
        <v>13051</v>
      </c>
      <c r="E233" s="34" t="s">
        <v>3592</v>
      </c>
      <c r="F233" s="34"/>
      <c r="G233" s="34" t="s">
        <v>12594</v>
      </c>
      <c r="H233" s="142">
        <v>978</v>
      </c>
      <c r="I233" s="35">
        <v>0.2</v>
      </c>
      <c r="J233" s="126">
        <f t="shared" si="7"/>
        <v>782.40000000000009</v>
      </c>
    </row>
    <row r="234" spans="1:10" ht="15.75">
      <c r="A234" s="33">
        <f t="shared" si="8"/>
        <v>230</v>
      </c>
      <c r="B234" s="34" t="s">
        <v>12591</v>
      </c>
      <c r="C234" s="34" t="s">
        <v>13052</v>
      </c>
      <c r="D234" s="106" t="s">
        <v>13053</v>
      </c>
      <c r="E234" s="34" t="s">
        <v>3592</v>
      </c>
      <c r="F234" s="34"/>
      <c r="G234" s="34" t="s">
        <v>12594</v>
      </c>
      <c r="H234" s="142">
        <v>858</v>
      </c>
      <c r="I234" s="35">
        <v>0.2</v>
      </c>
      <c r="J234" s="126">
        <f t="shared" si="7"/>
        <v>686.40000000000009</v>
      </c>
    </row>
    <row r="235" spans="1:10" ht="26.25">
      <c r="A235" s="33">
        <f t="shared" si="8"/>
        <v>231</v>
      </c>
      <c r="B235" s="34" t="s">
        <v>12591</v>
      </c>
      <c r="C235" s="34" t="s">
        <v>13054</v>
      </c>
      <c r="D235" s="106" t="s">
        <v>13055</v>
      </c>
      <c r="E235" s="34" t="s">
        <v>3592</v>
      </c>
      <c r="F235" s="34"/>
      <c r="G235" s="34" t="s">
        <v>12594</v>
      </c>
      <c r="H235" s="142">
        <v>868</v>
      </c>
      <c r="I235" s="35">
        <v>0.2</v>
      </c>
      <c r="J235" s="126">
        <f t="shared" si="7"/>
        <v>694.40000000000009</v>
      </c>
    </row>
    <row r="236" spans="1:10" ht="15.75">
      <c r="A236" s="33">
        <f t="shared" si="8"/>
        <v>232</v>
      </c>
      <c r="B236" s="34" t="s">
        <v>12591</v>
      </c>
      <c r="C236" s="34" t="s">
        <v>13056</v>
      </c>
      <c r="D236" s="106" t="s">
        <v>13057</v>
      </c>
      <c r="E236" s="34" t="s">
        <v>3592</v>
      </c>
      <c r="F236" s="34"/>
      <c r="G236" s="34" t="s">
        <v>12594</v>
      </c>
      <c r="H236" s="142">
        <v>775</v>
      </c>
      <c r="I236" s="35">
        <v>0.2</v>
      </c>
      <c r="J236" s="126">
        <f t="shared" si="7"/>
        <v>620</v>
      </c>
    </row>
    <row r="237" spans="1:10" ht="26.25">
      <c r="A237" s="33">
        <f t="shared" si="8"/>
        <v>233</v>
      </c>
      <c r="B237" s="34" t="s">
        <v>12591</v>
      </c>
      <c r="C237" s="34" t="s">
        <v>13058</v>
      </c>
      <c r="D237" s="106" t="s">
        <v>13059</v>
      </c>
      <c r="E237" s="34" t="s">
        <v>3592</v>
      </c>
      <c r="F237" s="34"/>
      <c r="G237" s="34" t="s">
        <v>12594</v>
      </c>
      <c r="H237" s="142">
        <v>985</v>
      </c>
      <c r="I237" s="35">
        <v>0.2</v>
      </c>
      <c r="J237" s="126">
        <f t="shared" si="7"/>
        <v>788</v>
      </c>
    </row>
    <row r="238" spans="1:10" ht="26.25">
      <c r="A238" s="33">
        <f t="shared" si="8"/>
        <v>234</v>
      </c>
      <c r="B238" s="34" t="s">
        <v>12591</v>
      </c>
      <c r="C238" s="34" t="s">
        <v>13060</v>
      </c>
      <c r="D238" s="106" t="s">
        <v>13061</v>
      </c>
      <c r="E238" s="34" t="s">
        <v>3592</v>
      </c>
      <c r="F238" s="34"/>
      <c r="G238" s="34" t="s">
        <v>12594</v>
      </c>
      <c r="H238" s="142">
        <v>995</v>
      </c>
      <c r="I238" s="35">
        <v>0.2</v>
      </c>
      <c r="J238" s="126">
        <f t="shared" si="7"/>
        <v>796</v>
      </c>
    </row>
    <row r="239" spans="1:10" ht="15.75">
      <c r="A239" s="33">
        <f t="shared" si="8"/>
        <v>235</v>
      </c>
      <c r="B239" s="34" t="s">
        <v>12591</v>
      </c>
      <c r="C239" s="34" t="s">
        <v>13062</v>
      </c>
      <c r="D239" s="106" t="s">
        <v>13063</v>
      </c>
      <c r="E239" s="34" t="s">
        <v>3592</v>
      </c>
      <c r="F239" s="34"/>
      <c r="G239" s="34" t="s">
        <v>12594</v>
      </c>
      <c r="H239" s="142">
        <v>880</v>
      </c>
      <c r="I239" s="35">
        <v>0.2</v>
      </c>
      <c r="J239" s="126">
        <f t="shared" si="7"/>
        <v>704</v>
      </c>
    </row>
    <row r="240" spans="1:10" ht="26.25">
      <c r="A240" s="33">
        <f t="shared" si="8"/>
        <v>236</v>
      </c>
      <c r="B240" s="34" t="s">
        <v>12591</v>
      </c>
      <c r="C240" s="34" t="s">
        <v>13064</v>
      </c>
      <c r="D240" s="106" t="s">
        <v>13065</v>
      </c>
      <c r="E240" s="34" t="s">
        <v>3592</v>
      </c>
      <c r="F240" s="34"/>
      <c r="G240" s="34" t="s">
        <v>12594</v>
      </c>
      <c r="H240" s="142">
        <v>890</v>
      </c>
      <c r="I240" s="35">
        <v>0.2</v>
      </c>
      <c r="J240" s="126">
        <f t="shared" si="7"/>
        <v>712</v>
      </c>
    </row>
    <row r="241" spans="1:10" ht="15.75">
      <c r="A241" s="33">
        <f t="shared" si="8"/>
        <v>237</v>
      </c>
      <c r="B241" s="34" t="s">
        <v>12591</v>
      </c>
      <c r="C241" s="34" t="s">
        <v>13066</v>
      </c>
      <c r="D241" s="106" t="s">
        <v>13067</v>
      </c>
      <c r="E241" s="34" t="s">
        <v>3592</v>
      </c>
      <c r="F241" s="34"/>
      <c r="G241" s="34" t="s">
        <v>12594</v>
      </c>
      <c r="H241" s="142">
        <v>775</v>
      </c>
      <c r="I241" s="35">
        <v>0.2</v>
      </c>
      <c r="J241" s="126">
        <f t="shared" si="7"/>
        <v>620</v>
      </c>
    </row>
    <row r="242" spans="1:10" ht="26.25">
      <c r="A242" s="33">
        <f t="shared" si="8"/>
        <v>238</v>
      </c>
      <c r="B242" s="34" t="s">
        <v>12591</v>
      </c>
      <c r="C242" s="34" t="s">
        <v>13068</v>
      </c>
      <c r="D242" s="106" t="s">
        <v>13069</v>
      </c>
      <c r="E242" s="34" t="s">
        <v>3592</v>
      </c>
      <c r="F242" s="34"/>
      <c r="G242" s="34" t="s">
        <v>12594</v>
      </c>
      <c r="H242" s="142">
        <v>978</v>
      </c>
      <c r="I242" s="35">
        <v>0.2</v>
      </c>
      <c r="J242" s="126">
        <f t="shared" si="7"/>
        <v>782.40000000000009</v>
      </c>
    </row>
    <row r="243" spans="1:10" ht="26.25">
      <c r="A243" s="33">
        <f t="shared" si="8"/>
        <v>239</v>
      </c>
      <c r="B243" s="34" t="s">
        <v>12591</v>
      </c>
      <c r="C243" s="34" t="s">
        <v>13070</v>
      </c>
      <c r="D243" s="106" t="s">
        <v>13071</v>
      </c>
      <c r="E243" s="34" t="s">
        <v>3592</v>
      </c>
      <c r="F243" s="34"/>
      <c r="G243" s="34" t="s">
        <v>12594</v>
      </c>
      <c r="H243" s="142">
        <v>988</v>
      </c>
      <c r="I243" s="35">
        <v>0.2</v>
      </c>
      <c r="J243" s="126">
        <f t="shared" si="7"/>
        <v>790.40000000000009</v>
      </c>
    </row>
    <row r="244" spans="1:10" ht="15.75">
      <c r="A244" s="33">
        <f t="shared" si="8"/>
        <v>240</v>
      </c>
      <c r="B244" s="34" t="s">
        <v>12591</v>
      </c>
      <c r="C244" s="34" t="s">
        <v>13072</v>
      </c>
      <c r="D244" s="106" t="s">
        <v>13073</v>
      </c>
      <c r="E244" s="34" t="s">
        <v>3592</v>
      </c>
      <c r="F244" s="34"/>
      <c r="G244" s="34" t="s">
        <v>12594</v>
      </c>
      <c r="H244" s="142">
        <v>868</v>
      </c>
      <c r="I244" s="35">
        <v>0.2</v>
      </c>
      <c r="J244" s="126">
        <f t="shared" si="7"/>
        <v>694.40000000000009</v>
      </c>
    </row>
    <row r="245" spans="1:10" ht="26.25">
      <c r="A245" s="33">
        <f t="shared" si="8"/>
        <v>241</v>
      </c>
      <c r="B245" s="34" t="s">
        <v>12591</v>
      </c>
      <c r="C245" s="34" t="s">
        <v>13074</v>
      </c>
      <c r="D245" s="106" t="s">
        <v>13075</v>
      </c>
      <c r="E245" s="34" t="s">
        <v>3592</v>
      </c>
      <c r="F245" s="34"/>
      <c r="G245" s="34" t="s">
        <v>12594</v>
      </c>
      <c r="H245" s="142">
        <v>878</v>
      </c>
      <c r="I245" s="35">
        <v>0.2</v>
      </c>
      <c r="J245" s="126">
        <f t="shared" ref="J245:J308" si="9">H245*(1-I245)</f>
        <v>702.40000000000009</v>
      </c>
    </row>
    <row r="246" spans="1:10" ht="15.75">
      <c r="A246" s="33">
        <f t="shared" si="8"/>
        <v>242</v>
      </c>
      <c r="B246" s="34" t="s">
        <v>12591</v>
      </c>
      <c r="C246" s="34" t="s">
        <v>13076</v>
      </c>
      <c r="D246" s="106" t="s">
        <v>13077</v>
      </c>
      <c r="E246" s="34" t="s">
        <v>3592</v>
      </c>
      <c r="F246" s="34"/>
      <c r="G246" s="34" t="s">
        <v>12594</v>
      </c>
      <c r="H246" s="142">
        <v>640</v>
      </c>
      <c r="I246" s="35">
        <v>0.2</v>
      </c>
      <c r="J246" s="126">
        <f t="shared" si="9"/>
        <v>512</v>
      </c>
    </row>
    <row r="247" spans="1:10" ht="26.25">
      <c r="A247" s="33">
        <f t="shared" si="8"/>
        <v>243</v>
      </c>
      <c r="B247" s="34" t="s">
        <v>12591</v>
      </c>
      <c r="C247" s="34" t="s">
        <v>13078</v>
      </c>
      <c r="D247" s="106" t="s">
        <v>13079</v>
      </c>
      <c r="E247" s="34" t="s">
        <v>3592</v>
      </c>
      <c r="F247" s="34"/>
      <c r="G247" s="34" t="s">
        <v>12594</v>
      </c>
      <c r="H247" s="142">
        <v>850</v>
      </c>
      <c r="I247" s="35">
        <v>0.2</v>
      </c>
      <c r="J247" s="126">
        <f t="shared" si="9"/>
        <v>680</v>
      </c>
    </row>
    <row r="248" spans="1:10" ht="26.25">
      <c r="A248" s="33">
        <f t="shared" si="8"/>
        <v>244</v>
      </c>
      <c r="B248" s="34" t="s">
        <v>12591</v>
      </c>
      <c r="C248" s="34" t="s">
        <v>13080</v>
      </c>
      <c r="D248" s="106" t="s">
        <v>13081</v>
      </c>
      <c r="E248" s="34" t="s">
        <v>3592</v>
      </c>
      <c r="F248" s="34"/>
      <c r="G248" s="34" t="s">
        <v>12594</v>
      </c>
      <c r="H248" s="142">
        <v>860</v>
      </c>
      <c r="I248" s="35">
        <v>0.2</v>
      </c>
      <c r="J248" s="126">
        <f t="shared" si="9"/>
        <v>688</v>
      </c>
    </row>
    <row r="249" spans="1:10" ht="26.25">
      <c r="A249" s="33">
        <f t="shared" si="8"/>
        <v>245</v>
      </c>
      <c r="B249" s="34" t="s">
        <v>12591</v>
      </c>
      <c r="C249" s="34" t="s">
        <v>13082</v>
      </c>
      <c r="D249" s="106" t="s">
        <v>13083</v>
      </c>
      <c r="E249" s="34" t="s">
        <v>3592</v>
      </c>
      <c r="F249" s="34"/>
      <c r="G249" s="34" t="s">
        <v>12594</v>
      </c>
      <c r="H249" s="142">
        <v>745</v>
      </c>
      <c r="I249" s="35">
        <v>0.2</v>
      </c>
      <c r="J249" s="126">
        <f t="shared" si="9"/>
        <v>596</v>
      </c>
    </row>
    <row r="250" spans="1:10" ht="26.25">
      <c r="A250" s="33">
        <f t="shared" si="8"/>
        <v>246</v>
      </c>
      <c r="B250" s="34" t="s">
        <v>12591</v>
      </c>
      <c r="C250" s="34" t="s">
        <v>13084</v>
      </c>
      <c r="D250" s="106" t="s">
        <v>13085</v>
      </c>
      <c r="E250" s="34" t="s">
        <v>3592</v>
      </c>
      <c r="F250" s="34"/>
      <c r="G250" s="34" t="s">
        <v>12594</v>
      </c>
      <c r="H250" s="142">
        <v>755</v>
      </c>
      <c r="I250" s="35">
        <v>0.2</v>
      </c>
      <c r="J250" s="126">
        <f t="shared" si="9"/>
        <v>604</v>
      </c>
    </row>
    <row r="251" spans="1:10" ht="15.75">
      <c r="A251" s="33">
        <f t="shared" si="8"/>
        <v>247</v>
      </c>
      <c r="B251" s="34" t="s">
        <v>12591</v>
      </c>
      <c r="C251" s="34" t="s">
        <v>13086</v>
      </c>
      <c r="D251" s="106" t="s">
        <v>13087</v>
      </c>
      <c r="E251" s="34" t="s">
        <v>3592</v>
      </c>
      <c r="F251" s="34"/>
      <c r="G251" s="34" t="s">
        <v>12594</v>
      </c>
      <c r="H251" s="142">
        <v>758</v>
      </c>
      <c r="I251" s="35">
        <v>0.2</v>
      </c>
      <c r="J251" s="126">
        <f t="shared" si="9"/>
        <v>606.4</v>
      </c>
    </row>
    <row r="252" spans="1:10" ht="26.25">
      <c r="A252" s="33">
        <f t="shared" si="8"/>
        <v>248</v>
      </c>
      <c r="B252" s="34" t="s">
        <v>12591</v>
      </c>
      <c r="C252" s="34" t="s">
        <v>13088</v>
      </c>
      <c r="D252" s="106" t="s">
        <v>13089</v>
      </c>
      <c r="E252" s="34" t="s">
        <v>3592</v>
      </c>
      <c r="F252" s="34"/>
      <c r="G252" s="34" t="s">
        <v>12594</v>
      </c>
      <c r="H252" s="142">
        <v>978</v>
      </c>
      <c r="I252" s="35">
        <v>0.2</v>
      </c>
      <c r="J252" s="126">
        <f t="shared" si="9"/>
        <v>782.40000000000009</v>
      </c>
    </row>
    <row r="253" spans="1:10" ht="26.25">
      <c r="A253" s="33">
        <f t="shared" si="8"/>
        <v>249</v>
      </c>
      <c r="B253" s="34" t="s">
        <v>12591</v>
      </c>
      <c r="C253" s="34" t="s">
        <v>13090</v>
      </c>
      <c r="D253" s="106" t="s">
        <v>13091</v>
      </c>
      <c r="E253" s="34" t="s">
        <v>3592</v>
      </c>
      <c r="F253" s="34"/>
      <c r="G253" s="34" t="s">
        <v>12594</v>
      </c>
      <c r="H253" s="142">
        <v>988</v>
      </c>
      <c r="I253" s="35">
        <v>0.2</v>
      </c>
      <c r="J253" s="126">
        <f t="shared" si="9"/>
        <v>790.40000000000009</v>
      </c>
    </row>
    <row r="254" spans="1:10" ht="26.25">
      <c r="A254" s="33">
        <f t="shared" si="8"/>
        <v>250</v>
      </c>
      <c r="B254" s="34" t="s">
        <v>12591</v>
      </c>
      <c r="C254" s="34" t="s">
        <v>13092</v>
      </c>
      <c r="D254" s="106" t="s">
        <v>13093</v>
      </c>
      <c r="E254" s="34" t="s">
        <v>3592</v>
      </c>
      <c r="F254" s="34"/>
      <c r="G254" s="34" t="s">
        <v>12594</v>
      </c>
      <c r="H254" s="142">
        <v>868</v>
      </c>
      <c r="I254" s="35">
        <v>0.2</v>
      </c>
      <c r="J254" s="126">
        <f t="shared" si="9"/>
        <v>694.40000000000009</v>
      </c>
    </row>
    <row r="255" spans="1:10" ht="26.25">
      <c r="A255" s="33">
        <f t="shared" si="8"/>
        <v>251</v>
      </c>
      <c r="B255" s="34" t="s">
        <v>12591</v>
      </c>
      <c r="C255" s="34" t="s">
        <v>13094</v>
      </c>
      <c r="D255" s="106" t="s">
        <v>13095</v>
      </c>
      <c r="E255" s="34" t="s">
        <v>3592</v>
      </c>
      <c r="F255" s="34"/>
      <c r="G255" s="34" t="s">
        <v>12594</v>
      </c>
      <c r="H255" s="142">
        <v>878</v>
      </c>
      <c r="I255" s="35">
        <v>0.2</v>
      </c>
      <c r="J255" s="126">
        <f t="shared" si="9"/>
        <v>702.40000000000009</v>
      </c>
    </row>
    <row r="256" spans="1:10" ht="15.75">
      <c r="A256" s="33">
        <f t="shared" si="8"/>
        <v>252</v>
      </c>
      <c r="B256" s="34" t="s">
        <v>12591</v>
      </c>
      <c r="C256" s="34" t="s">
        <v>13096</v>
      </c>
      <c r="D256" s="106" t="s">
        <v>13097</v>
      </c>
      <c r="E256" s="34" t="s">
        <v>3592</v>
      </c>
      <c r="F256" s="34"/>
      <c r="G256" s="34" t="s">
        <v>12594</v>
      </c>
      <c r="H256" s="142">
        <v>592</v>
      </c>
      <c r="I256" s="35">
        <v>0.2</v>
      </c>
      <c r="J256" s="126">
        <f t="shared" si="9"/>
        <v>473.6</v>
      </c>
    </row>
    <row r="257" spans="1:10" ht="26.25">
      <c r="A257" s="33">
        <f t="shared" si="8"/>
        <v>253</v>
      </c>
      <c r="B257" s="34" t="s">
        <v>12591</v>
      </c>
      <c r="C257" s="34" t="s">
        <v>13098</v>
      </c>
      <c r="D257" s="106" t="s">
        <v>13099</v>
      </c>
      <c r="E257" s="34" t="s">
        <v>3592</v>
      </c>
      <c r="F257" s="34"/>
      <c r="G257" s="34" t="s">
        <v>12594</v>
      </c>
      <c r="H257" s="142">
        <v>802</v>
      </c>
      <c r="I257" s="35">
        <v>0.2</v>
      </c>
      <c r="J257" s="126">
        <f t="shared" si="9"/>
        <v>641.6</v>
      </c>
    </row>
    <row r="258" spans="1:10" ht="26.25">
      <c r="A258" s="33">
        <f t="shared" si="8"/>
        <v>254</v>
      </c>
      <c r="B258" s="34" t="s">
        <v>12591</v>
      </c>
      <c r="C258" s="34" t="s">
        <v>13100</v>
      </c>
      <c r="D258" s="106" t="s">
        <v>13101</v>
      </c>
      <c r="E258" s="34" t="s">
        <v>3592</v>
      </c>
      <c r="F258" s="34"/>
      <c r="G258" s="34" t="s">
        <v>12594</v>
      </c>
      <c r="H258" s="142">
        <v>812</v>
      </c>
      <c r="I258" s="35">
        <v>0.2</v>
      </c>
      <c r="J258" s="126">
        <f t="shared" si="9"/>
        <v>649.6</v>
      </c>
    </row>
    <row r="259" spans="1:10" ht="26.25">
      <c r="A259" s="33">
        <f t="shared" si="8"/>
        <v>255</v>
      </c>
      <c r="B259" s="34" t="s">
        <v>12591</v>
      </c>
      <c r="C259" s="34" t="s">
        <v>13102</v>
      </c>
      <c r="D259" s="106" t="s">
        <v>13103</v>
      </c>
      <c r="E259" s="34" t="s">
        <v>3592</v>
      </c>
      <c r="F259" s="34"/>
      <c r="G259" s="34" t="s">
        <v>12594</v>
      </c>
      <c r="H259" s="142">
        <v>697</v>
      </c>
      <c r="I259" s="35">
        <v>0.2</v>
      </c>
      <c r="J259" s="126">
        <f t="shared" si="9"/>
        <v>557.6</v>
      </c>
    </row>
    <row r="260" spans="1:10" ht="26.25">
      <c r="A260" s="33">
        <f t="shared" si="8"/>
        <v>256</v>
      </c>
      <c r="B260" s="34" t="s">
        <v>12591</v>
      </c>
      <c r="C260" s="34" t="s">
        <v>13104</v>
      </c>
      <c r="D260" s="106" t="s">
        <v>13105</v>
      </c>
      <c r="E260" s="34" t="s">
        <v>3592</v>
      </c>
      <c r="F260" s="34"/>
      <c r="G260" s="34" t="s">
        <v>12594</v>
      </c>
      <c r="H260" s="142">
        <v>707</v>
      </c>
      <c r="I260" s="35">
        <v>0.2</v>
      </c>
      <c r="J260" s="126">
        <f t="shared" si="9"/>
        <v>565.6</v>
      </c>
    </row>
    <row r="261" spans="1:10" ht="15.75">
      <c r="A261" s="33">
        <f t="shared" si="8"/>
        <v>257</v>
      </c>
      <c r="B261" s="34" t="s">
        <v>12591</v>
      </c>
      <c r="C261" s="34" t="s">
        <v>13106</v>
      </c>
      <c r="D261" s="106" t="s">
        <v>13107</v>
      </c>
      <c r="E261" s="34" t="s">
        <v>3592</v>
      </c>
      <c r="F261" s="34"/>
      <c r="G261" s="34" t="s">
        <v>12594</v>
      </c>
      <c r="H261" s="142">
        <v>640</v>
      </c>
      <c r="I261" s="35">
        <v>0.2</v>
      </c>
      <c r="J261" s="126">
        <f t="shared" si="9"/>
        <v>512</v>
      </c>
    </row>
    <row r="262" spans="1:10" ht="15.75">
      <c r="A262" s="33">
        <f t="shared" si="8"/>
        <v>258</v>
      </c>
      <c r="B262" s="34" t="s">
        <v>12591</v>
      </c>
      <c r="C262" s="34" t="s">
        <v>13108</v>
      </c>
      <c r="D262" s="106" t="s">
        <v>13109</v>
      </c>
      <c r="E262" s="34" t="s">
        <v>3592</v>
      </c>
      <c r="F262" s="34"/>
      <c r="G262" s="34" t="s">
        <v>12594</v>
      </c>
      <c r="H262" s="142">
        <v>850</v>
      </c>
      <c r="I262" s="35">
        <v>0.2</v>
      </c>
      <c r="J262" s="126">
        <f t="shared" si="9"/>
        <v>680</v>
      </c>
    </row>
    <row r="263" spans="1:10" ht="26.25">
      <c r="A263" s="33">
        <f t="shared" ref="A263:A326" si="10">A262+1</f>
        <v>259</v>
      </c>
      <c r="B263" s="34" t="s">
        <v>12591</v>
      </c>
      <c r="C263" s="34" t="s">
        <v>13110</v>
      </c>
      <c r="D263" s="106" t="s">
        <v>13111</v>
      </c>
      <c r="E263" s="34" t="s">
        <v>3592</v>
      </c>
      <c r="F263" s="34"/>
      <c r="G263" s="34" t="s">
        <v>12594</v>
      </c>
      <c r="H263" s="142">
        <v>860</v>
      </c>
      <c r="I263" s="35">
        <v>0.2</v>
      </c>
      <c r="J263" s="126">
        <f t="shared" si="9"/>
        <v>688</v>
      </c>
    </row>
    <row r="264" spans="1:10" ht="15.75">
      <c r="A264" s="33">
        <f t="shared" si="10"/>
        <v>260</v>
      </c>
      <c r="B264" s="34" t="s">
        <v>12591</v>
      </c>
      <c r="C264" s="34" t="s">
        <v>13112</v>
      </c>
      <c r="D264" s="106" t="s">
        <v>13113</v>
      </c>
      <c r="E264" s="34" t="s">
        <v>3592</v>
      </c>
      <c r="F264" s="34"/>
      <c r="G264" s="34" t="s">
        <v>12594</v>
      </c>
      <c r="H264" s="142">
        <v>745</v>
      </c>
      <c r="I264" s="35">
        <v>0.2</v>
      </c>
      <c r="J264" s="126">
        <f t="shared" si="9"/>
        <v>596</v>
      </c>
    </row>
    <row r="265" spans="1:10" ht="26.25">
      <c r="A265" s="33">
        <f t="shared" si="10"/>
        <v>261</v>
      </c>
      <c r="B265" s="34" t="s">
        <v>12591</v>
      </c>
      <c r="C265" s="34" t="s">
        <v>13114</v>
      </c>
      <c r="D265" s="106" t="s">
        <v>13115</v>
      </c>
      <c r="E265" s="34" t="s">
        <v>3592</v>
      </c>
      <c r="F265" s="34"/>
      <c r="G265" s="34" t="s">
        <v>12594</v>
      </c>
      <c r="H265" s="142">
        <v>755</v>
      </c>
      <c r="I265" s="35">
        <v>0.2</v>
      </c>
      <c r="J265" s="126">
        <f t="shared" si="9"/>
        <v>604</v>
      </c>
    </row>
    <row r="266" spans="1:10" ht="15.75">
      <c r="A266" s="33">
        <f t="shared" si="10"/>
        <v>262</v>
      </c>
      <c r="B266" s="38" t="s">
        <v>12591</v>
      </c>
      <c r="C266" s="38" t="s">
        <v>13116</v>
      </c>
      <c r="D266" s="106" t="s">
        <v>13117</v>
      </c>
      <c r="E266" s="34" t="s">
        <v>3592</v>
      </c>
      <c r="F266" s="38"/>
      <c r="G266" s="34" t="s">
        <v>12594</v>
      </c>
      <c r="H266" s="142">
        <v>683</v>
      </c>
      <c r="I266" s="35">
        <v>0.2</v>
      </c>
      <c r="J266" s="126">
        <f t="shared" si="9"/>
        <v>546.4</v>
      </c>
    </row>
    <row r="267" spans="1:10" ht="15.75">
      <c r="A267" s="33">
        <f t="shared" si="10"/>
        <v>263</v>
      </c>
      <c r="B267" s="38" t="s">
        <v>12591</v>
      </c>
      <c r="C267" s="38" t="s">
        <v>13118</v>
      </c>
      <c r="D267" s="106" t="s">
        <v>13119</v>
      </c>
      <c r="E267" s="34" t="s">
        <v>3592</v>
      </c>
      <c r="F267" s="38"/>
      <c r="G267" s="34" t="s">
        <v>12594</v>
      </c>
      <c r="H267" s="142">
        <v>793</v>
      </c>
      <c r="I267" s="35">
        <v>0.2</v>
      </c>
      <c r="J267" s="126">
        <f t="shared" si="9"/>
        <v>634.40000000000009</v>
      </c>
    </row>
    <row r="268" spans="1:10" ht="15.75">
      <c r="A268" s="33">
        <f t="shared" si="10"/>
        <v>264</v>
      </c>
      <c r="B268" s="38" t="s">
        <v>12591</v>
      </c>
      <c r="C268" s="38" t="s">
        <v>13120</v>
      </c>
      <c r="D268" s="106" t="s">
        <v>13121</v>
      </c>
      <c r="E268" s="34" t="s">
        <v>3592</v>
      </c>
      <c r="F268" s="38"/>
      <c r="G268" s="34" t="s">
        <v>12594</v>
      </c>
      <c r="H268" s="142">
        <v>803</v>
      </c>
      <c r="I268" s="35">
        <v>0.2</v>
      </c>
      <c r="J268" s="126">
        <f t="shared" si="9"/>
        <v>642.40000000000009</v>
      </c>
    </row>
    <row r="269" spans="1:10" ht="15.75">
      <c r="A269" s="33">
        <f t="shared" si="10"/>
        <v>265</v>
      </c>
      <c r="B269" s="38" t="s">
        <v>12591</v>
      </c>
      <c r="C269" s="38" t="s">
        <v>13122</v>
      </c>
      <c r="D269" s="106" t="s">
        <v>13123</v>
      </c>
      <c r="E269" s="34" t="s">
        <v>3592</v>
      </c>
      <c r="F269" s="38"/>
      <c r="G269" s="34" t="s">
        <v>12594</v>
      </c>
      <c r="H269" s="142">
        <v>670</v>
      </c>
      <c r="I269" s="35">
        <v>0.2</v>
      </c>
      <c r="J269" s="126">
        <f t="shared" si="9"/>
        <v>536</v>
      </c>
    </row>
    <row r="270" spans="1:10" ht="15.75">
      <c r="A270" s="33">
        <f t="shared" si="10"/>
        <v>266</v>
      </c>
      <c r="B270" s="38" t="s">
        <v>12591</v>
      </c>
      <c r="C270" s="38" t="s">
        <v>13124</v>
      </c>
      <c r="D270" s="106" t="s">
        <v>13125</v>
      </c>
      <c r="E270" s="34" t="s">
        <v>3592</v>
      </c>
      <c r="F270" s="38"/>
      <c r="G270" s="34" t="s">
        <v>12594</v>
      </c>
      <c r="H270" s="142">
        <v>780</v>
      </c>
      <c r="I270" s="35">
        <v>0.2</v>
      </c>
      <c r="J270" s="126">
        <f t="shared" si="9"/>
        <v>624</v>
      </c>
    </row>
    <row r="271" spans="1:10" ht="15.75">
      <c r="A271" s="33">
        <f t="shared" si="10"/>
        <v>267</v>
      </c>
      <c r="B271" s="38" t="s">
        <v>12591</v>
      </c>
      <c r="C271" s="38" t="s">
        <v>13126</v>
      </c>
      <c r="D271" s="106" t="s">
        <v>13127</v>
      </c>
      <c r="E271" s="34" t="s">
        <v>3592</v>
      </c>
      <c r="F271" s="38"/>
      <c r="G271" s="34" t="s">
        <v>12594</v>
      </c>
      <c r="H271" s="142">
        <v>790</v>
      </c>
      <c r="I271" s="35">
        <v>0.2</v>
      </c>
      <c r="J271" s="126">
        <f t="shared" si="9"/>
        <v>632</v>
      </c>
    </row>
    <row r="272" spans="1:10" ht="15.75">
      <c r="A272" s="33">
        <f t="shared" si="10"/>
        <v>268</v>
      </c>
      <c r="B272" s="38" t="s">
        <v>12591</v>
      </c>
      <c r="C272" s="38" t="s">
        <v>13128</v>
      </c>
      <c r="D272" s="106" t="s">
        <v>13129</v>
      </c>
      <c r="E272" s="34" t="s">
        <v>3592</v>
      </c>
      <c r="F272" s="38"/>
      <c r="G272" s="34" t="s">
        <v>12594</v>
      </c>
      <c r="H272" s="142">
        <v>670</v>
      </c>
      <c r="I272" s="35">
        <v>0.2</v>
      </c>
      <c r="J272" s="126">
        <f t="shared" si="9"/>
        <v>536</v>
      </c>
    </row>
    <row r="273" spans="1:10" ht="15.75">
      <c r="A273" s="33">
        <f t="shared" si="10"/>
        <v>269</v>
      </c>
      <c r="B273" s="38" t="s">
        <v>12591</v>
      </c>
      <c r="C273" s="38" t="s">
        <v>13130</v>
      </c>
      <c r="D273" s="106" t="s">
        <v>13131</v>
      </c>
      <c r="E273" s="34" t="s">
        <v>3592</v>
      </c>
      <c r="F273" s="38"/>
      <c r="G273" s="34" t="s">
        <v>12594</v>
      </c>
      <c r="H273" s="142">
        <v>780</v>
      </c>
      <c r="I273" s="35">
        <v>0.2</v>
      </c>
      <c r="J273" s="126">
        <f t="shared" si="9"/>
        <v>624</v>
      </c>
    </row>
    <row r="274" spans="1:10" ht="15.75">
      <c r="A274" s="33">
        <f t="shared" si="10"/>
        <v>270</v>
      </c>
      <c r="B274" s="38" t="s">
        <v>12591</v>
      </c>
      <c r="C274" s="38" t="s">
        <v>13132</v>
      </c>
      <c r="D274" s="106" t="s">
        <v>13133</v>
      </c>
      <c r="E274" s="34" t="s">
        <v>3592</v>
      </c>
      <c r="F274" s="38"/>
      <c r="G274" s="34" t="s">
        <v>12594</v>
      </c>
      <c r="H274" s="142">
        <v>790</v>
      </c>
      <c r="I274" s="35">
        <v>0.2</v>
      </c>
      <c r="J274" s="126">
        <f t="shared" si="9"/>
        <v>632</v>
      </c>
    </row>
    <row r="275" spans="1:10" ht="15.75">
      <c r="A275" s="33">
        <f t="shared" si="10"/>
        <v>271</v>
      </c>
      <c r="B275" s="38" t="s">
        <v>12591</v>
      </c>
      <c r="C275" s="38" t="s">
        <v>13134</v>
      </c>
      <c r="D275" s="106" t="s">
        <v>13135</v>
      </c>
      <c r="E275" s="34" t="s">
        <v>3592</v>
      </c>
      <c r="F275" s="38"/>
      <c r="G275" s="34" t="s">
        <v>12594</v>
      </c>
      <c r="H275" s="142">
        <v>638</v>
      </c>
      <c r="I275" s="35">
        <v>0.2</v>
      </c>
      <c r="J275" s="126">
        <f t="shared" si="9"/>
        <v>510.40000000000003</v>
      </c>
    </row>
    <row r="276" spans="1:10" ht="15.75">
      <c r="A276" s="33">
        <f t="shared" si="10"/>
        <v>272</v>
      </c>
      <c r="B276" s="38" t="s">
        <v>12591</v>
      </c>
      <c r="C276" s="38" t="s">
        <v>13136</v>
      </c>
      <c r="D276" s="106" t="s">
        <v>13137</v>
      </c>
      <c r="E276" s="34" t="s">
        <v>3592</v>
      </c>
      <c r="F276" s="38"/>
      <c r="G276" s="34" t="s">
        <v>12594</v>
      </c>
      <c r="H276" s="142">
        <v>748</v>
      </c>
      <c r="I276" s="35">
        <v>0.2</v>
      </c>
      <c r="J276" s="126">
        <f t="shared" si="9"/>
        <v>598.4</v>
      </c>
    </row>
    <row r="277" spans="1:10" ht="15.75">
      <c r="A277" s="33">
        <f t="shared" si="10"/>
        <v>273</v>
      </c>
      <c r="B277" s="38" t="s">
        <v>12591</v>
      </c>
      <c r="C277" s="38" t="s">
        <v>13138</v>
      </c>
      <c r="D277" s="106" t="s">
        <v>13139</v>
      </c>
      <c r="E277" s="34" t="s">
        <v>3592</v>
      </c>
      <c r="F277" s="38"/>
      <c r="G277" s="34" t="s">
        <v>12594</v>
      </c>
      <c r="H277" s="142">
        <v>758</v>
      </c>
      <c r="I277" s="35">
        <v>0.2</v>
      </c>
      <c r="J277" s="126">
        <f t="shared" si="9"/>
        <v>606.4</v>
      </c>
    </row>
    <row r="278" spans="1:10" ht="15.75">
      <c r="A278" s="33">
        <f t="shared" si="10"/>
        <v>274</v>
      </c>
      <c r="B278" s="38" t="s">
        <v>12591</v>
      </c>
      <c r="C278" s="38" t="s">
        <v>13140</v>
      </c>
      <c r="D278" s="106" t="s">
        <v>13141</v>
      </c>
      <c r="E278" s="34" t="s">
        <v>3592</v>
      </c>
      <c r="F278" s="38"/>
      <c r="G278" s="34" t="s">
        <v>12594</v>
      </c>
      <c r="H278" s="142">
        <v>683</v>
      </c>
      <c r="I278" s="35">
        <v>0.2</v>
      </c>
      <c r="J278" s="126">
        <f t="shared" si="9"/>
        <v>546.4</v>
      </c>
    </row>
    <row r="279" spans="1:10" ht="15.75">
      <c r="A279" s="33">
        <f t="shared" si="10"/>
        <v>275</v>
      </c>
      <c r="B279" s="38" t="s">
        <v>12591</v>
      </c>
      <c r="C279" s="38" t="s">
        <v>13142</v>
      </c>
      <c r="D279" s="106" t="s">
        <v>13143</v>
      </c>
      <c r="E279" s="34" t="s">
        <v>3592</v>
      </c>
      <c r="F279" s="38"/>
      <c r="G279" s="34" t="s">
        <v>12594</v>
      </c>
      <c r="H279" s="142">
        <v>793</v>
      </c>
      <c r="I279" s="35">
        <v>0.2</v>
      </c>
      <c r="J279" s="126">
        <f t="shared" si="9"/>
        <v>634.40000000000009</v>
      </c>
    </row>
    <row r="280" spans="1:10" ht="26.25">
      <c r="A280" s="33">
        <f t="shared" si="10"/>
        <v>276</v>
      </c>
      <c r="B280" s="38" t="s">
        <v>12591</v>
      </c>
      <c r="C280" s="38" t="s">
        <v>13144</v>
      </c>
      <c r="D280" s="106" t="s">
        <v>13145</v>
      </c>
      <c r="E280" s="34" t="s">
        <v>3592</v>
      </c>
      <c r="F280" s="38"/>
      <c r="G280" s="34" t="s">
        <v>12594</v>
      </c>
      <c r="H280" s="142">
        <v>803</v>
      </c>
      <c r="I280" s="35">
        <v>0.2</v>
      </c>
      <c r="J280" s="126">
        <f t="shared" si="9"/>
        <v>642.40000000000009</v>
      </c>
    </row>
    <row r="281" spans="1:10" ht="15.75">
      <c r="A281" s="33">
        <f t="shared" si="10"/>
        <v>277</v>
      </c>
      <c r="B281" s="38" t="s">
        <v>12591</v>
      </c>
      <c r="C281" s="38" t="s">
        <v>13146</v>
      </c>
      <c r="D281" s="106" t="s">
        <v>13147</v>
      </c>
      <c r="E281" s="34" t="s">
        <v>3592</v>
      </c>
      <c r="F281" s="38"/>
      <c r="G281" s="34" t="s">
        <v>12594</v>
      </c>
      <c r="H281" s="142">
        <v>597</v>
      </c>
      <c r="I281" s="35">
        <v>0.2</v>
      </c>
      <c r="J281" s="126">
        <f t="shared" si="9"/>
        <v>477.6</v>
      </c>
    </row>
    <row r="282" spans="1:10" ht="15.75">
      <c r="A282" s="33">
        <f t="shared" si="10"/>
        <v>278</v>
      </c>
      <c r="B282" s="38" t="s">
        <v>12591</v>
      </c>
      <c r="C282" s="38" t="s">
        <v>13148</v>
      </c>
      <c r="D282" s="106" t="s">
        <v>13149</v>
      </c>
      <c r="E282" s="34" t="s">
        <v>3592</v>
      </c>
      <c r="F282" s="38"/>
      <c r="G282" s="34" t="s">
        <v>12594</v>
      </c>
      <c r="H282" s="142">
        <v>707</v>
      </c>
      <c r="I282" s="35">
        <v>0.2</v>
      </c>
      <c r="J282" s="126">
        <f t="shared" si="9"/>
        <v>565.6</v>
      </c>
    </row>
    <row r="283" spans="1:10" ht="26.25">
      <c r="A283" s="33">
        <f t="shared" si="10"/>
        <v>279</v>
      </c>
      <c r="B283" s="38" t="s">
        <v>12591</v>
      </c>
      <c r="C283" s="38" t="s">
        <v>13150</v>
      </c>
      <c r="D283" s="106" t="s">
        <v>13151</v>
      </c>
      <c r="E283" s="34" t="s">
        <v>3592</v>
      </c>
      <c r="F283" s="38"/>
      <c r="G283" s="34" t="s">
        <v>12594</v>
      </c>
      <c r="H283" s="142">
        <v>717</v>
      </c>
      <c r="I283" s="35">
        <v>0.2</v>
      </c>
      <c r="J283" s="126">
        <f t="shared" si="9"/>
        <v>573.6</v>
      </c>
    </row>
    <row r="284" spans="1:10" ht="15.75">
      <c r="A284" s="33">
        <f t="shared" si="10"/>
        <v>280</v>
      </c>
      <c r="B284" s="38" t="s">
        <v>12591</v>
      </c>
      <c r="C284" s="38" t="s">
        <v>13152</v>
      </c>
      <c r="D284" s="106" t="s">
        <v>13153</v>
      </c>
      <c r="E284" s="34" t="s">
        <v>3592</v>
      </c>
      <c r="F284" s="38"/>
      <c r="G284" s="34" t="s">
        <v>12594</v>
      </c>
      <c r="H284" s="142">
        <v>175</v>
      </c>
      <c r="I284" s="35">
        <v>0.2</v>
      </c>
      <c r="J284" s="126">
        <f t="shared" si="9"/>
        <v>140</v>
      </c>
    </row>
    <row r="285" spans="1:10" ht="15.75">
      <c r="A285" s="33">
        <f t="shared" si="10"/>
        <v>281</v>
      </c>
      <c r="B285" s="38" t="s">
        <v>12591</v>
      </c>
      <c r="C285" s="38" t="s">
        <v>13154</v>
      </c>
      <c r="D285" s="106" t="s">
        <v>13155</v>
      </c>
      <c r="E285" s="34" t="s">
        <v>3592</v>
      </c>
      <c r="F285" s="38"/>
      <c r="G285" s="34" t="s">
        <v>12594</v>
      </c>
      <c r="H285" s="142">
        <v>199</v>
      </c>
      <c r="I285" s="35">
        <v>0.2</v>
      </c>
      <c r="J285" s="126">
        <f t="shared" si="9"/>
        <v>159.20000000000002</v>
      </c>
    </row>
    <row r="286" spans="1:10" ht="15.75">
      <c r="A286" s="33">
        <f t="shared" si="10"/>
        <v>282</v>
      </c>
      <c r="B286" s="38" t="s">
        <v>12591</v>
      </c>
      <c r="C286" s="38" t="s">
        <v>13156</v>
      </c>
      <c r="D286" s="106" t="s">
        <v>13157</v>
      </c>
      <c r="E286" s="34" t="s">
        <v>3592</v>
      </c>
      <c r="F286" s="38"/>
      <c r="G286" s="34" t="s">
        <v>12594</v>
      </c>
      <c r="H286" s="142">
        <v>274</v>
      </c>
      <c r="I286" s="35">
        <v>0.2</v>
      </c>
      <c r="J286" s="126">
        <f t="shared" si="9"/>
        <v>219.20000000000002</v>
      </c>
    </row>
    <row r="287" spans="1:10" ht="15.75">
      <c r="A287" s="33">
        <f t="shared" si="10"/>
        <v>283</v>
      </c>
      <c r="B287" s="38" t="s">
        <v>12591</v>
      </c>
      <c r="C287" s="38" t="s">
        <v>13158</v>
      </c>
      <c r="D287" s="106" t="s">
        <v>13159</v>
      </c>
      <c r="E287" s="34" t="s">
        <v>3592</v>
      </c>
      <c r="F287" s="38"/>
      <c r="G287" s="34" t="s">
        <v>12594</v>
      </c>
      <c r="H287" s="142">
        <v>250</v>
      </c>
      <c r="I287" s="35">
        <v>0.2</v>
      </c>
      <c r="J287" s="126">
        <f t="shared" si="9"/>
        <v>200</v>
      </c>
    </row>
    <row r="288" spans="1:10" ht="15.75">
      <c r="A288" s="33">
        <f t="shared" si="10"/>
        <v>284</v>
      </c>
      <c r="B288" s="38" t="s">
        <v>12591</v>
      </c>
      <c r="C288" s="38" t="s">
        <v>13160</v>
      </c>
      <c r="D288" s="106" t="s">
        <v>13161</v>
      </c>
      <c r="E288" s="34" t="s">
        <v>3592</v>
      </c>
      <c r="F288" s="38"/>
      <c r="G288" s="34" t="s">
        <v>12594</v>
      </c>
      <c r="H288" s="142">
        <v>180</v>
      </c>
      <c r="I288" s="35">
        <v>0.2</v>
      </c>
      <c r="J288" s="126">
        <f t="shared" si="9"/>
        <v>144</v>
      </c>
    </row>
    <row r="289" spans="1:10" ht="15.75">
      <c r="A289" s="33">
        <f t="shared" si="10"/>
        <v>285</v>
      </c>
      <c r="B289" s="38" t="s">
        <v>12591</v>
      </c>
      <c r="C289" s="38" t="s">
        <v>13162</v>
      </c>
      <c r="D289" s="106" t="s">
        <v>13163</v>
      </c>
      <c r="E289" s="34" t="s">
        <v>3592</v>
      </c>
      <c r="F289" s="38"/>
      <c r="G289" s="34" t="s">
        <v>12594</v>
      </c>
      <c r="H289" s="142">
        <v>204</v>
      </c>
      <c r="I289" s="35">
        <v>0.2</v>
      </c>
      <c r="J289" s="126">
        <f t="shared" si="9"/>
        <v>163.20000000000002</v>
      </c>
    </row>
    <row r="290" spans="1:10" ht="15.75">
      <c r="A290" s="33">
        <f t="shared" si="10"/>
        <v>286</v>
      </c>
      <c r="B290" s="38" t="s">
        <v>12591</v>
      </c>
      <c r="C290" s="38" t="s">
        <v>13164</v>
      </c>
      <c r="D290" s="106" t="s">
        <v>13165</v>
      </c>
      <c r="E290" s="34" t="s">
        <v>3592</v>
      </c>
      <c r="F290" s="38"/>
      <c r="G290" s="34" t="s">
        <v>12594</v>
      </c>
      <c r="H290" s="142">
        <v>279</v>
      </c>
      <c r="I290" s="35">
        <v>0.2</v>
      </c>
      <c r="J290" s="126">
        <f t="shared" si="9"/>
        <v>223.20000000000002</v>
      </c>
    </row>
    <row r="291" spans="1:10" ht="15.75">
      <c r="A291" s="33">
        <f t="shared" si="10"/>
        <v>287</v>
      </c>
      <c r="B291" s="38" t="s">
        <v>12591</v>
      </c>
      <c r="C291" s="38" t="s">
        <v>13166</v>
      </c>
      <c r="D291" s="106" t="s">
        <v>13167</v>
      </c>
      <c r="E291" s="34" t="s">
        <v>3592</v>
      </c>
      <c r="F291" s="38"/>
      <c r="G291" s="34" t="s">
        <v>12594</v>
      </c>
      <c r="H291" s="142">
        <v>289</v>
      </c>
      <c r="I291" s="35">
        <v>0.2</v>
      </c>
      <c r="J291" s="126">
        <f t="shared" si="9"/>
        <v>231.20000000000002</v>
      </c>
    </row>
    <row r="292" spans="1:10" ht="15.75">
      <c r="A292" s="33">
        <f t="shared" si="10"/>
        <v>288</v>
      </c>
      <c r="B292" s="38" t="s">
        <v>12591</v>
      </c>
      <c r="C292" s="38" t="s">
        <v>13168</v>
      </c>
      <c r="D292" s="106" t="s">
        <v>13169</v>
      </c>
      <c r="E292" s="34" t="s">
        <v>3592</v>
      </c>
      <c r="F292" s="38"/>
      <c r="G292" s="34" t="s">
        <v>12594</v>
      </c>
      <c r="H292" s="142">
        <v>255</v>
      </c>
      <c r="I292" s="35">
        <v>0.2</v>
      </c>
      <c r="J292" s="126">
        <f t="shared" si="9"/>
        <v>204</v>
      </c>
    </row>
    <row r="293" spans="1:10" ht="15.75">
      <c r="A293" s="33">
        <f t="shared" si="10"/>
        <v>289</v>
      </c>
      <c r="B293" s="38" t="s">
        <v>12591</v>
      </c>
      <c r="C293" s="38" t="s">
        <v>13170</v>
      </c>
      <c r="D293" s="106" t="s">
        <v>13171</v>
      </c>
      <c r="E293" s="34" t="s">
        <v>3592</v>
      </c>
      <c r="F293" s="38"/>
      <c r="G293" s="34" t="s">
        <v>12594</v>
      </c>
      <c r="H293" s="142">
        <v>265</v>
      </c>
      <c r="I293" s="35">
        <v>0.2</v>
      </c>
      <c r="J293" s="126">
        <f t="shared" si="9"/>
        <v>212</v>
      </c>
    </row>
    <row r="294" spans="1:10" ht="15.75">
      <c r="A294" s="33">
        <f t="shared" si="10"/>
        <v>290</v>
      </c>
      <c r="B294" s="38" t="s">
        <v>12591</v>
      </c>
      <c r="C294" s="38" t="s">
        <v>13172</v>
      </c>
      <c r="D294" s="106" t="s">
        <v>13173</v>
      </c>
      <c r="E294" s="34" t="s">
        <v>3592</v>
      </c>
      <c r="F294" s="38"/>
      <c r="G294" s="34" t="s">
        <v>13174</v>
      </c>
      <c r="H294" s="142">
        <v>120</v>
      </c>
      <c r="I294" s="35">
        <v>0.2</v>
      </c>
      <c r="J294" s="126">
        <f t="shared" si="9"/>
        <v>96</v>
      </c>
    </row>
    <row r="295" spans="1:10" ht="15.75">
      <c r="A295" s="33">
        <f t="shared" si="10"/>
        <v>291</v>
      </c>
      <c r="B295" s="38" t="s">
        <v>12591</v>
      </c>
      <c r="C295" s="38" t="s">
        <v>13175</v>
      </c>
      <c r="D295" s="106" t="s">
        <v>13176</v>
      </c>
      <c r="E295" s="34" t="s">
        <v>3592</v>
      </c>
      <c r="F295" s="38"/>
      <c r="G295" s="34" t="s">
        <v>13174</v>
      </c>
      <c r="H295" s="142">
        <v>167</v>
      </c>
      <c r="I295" s="35">
        <v>0.2</v>
      </c>
      <c r="J295" s="126">
        <f t="shared" si="9"/>
        <v>133.6</v>
      </c>
    </row>
    <row r="296" spans="1:10" ht="15.75">
      <c r="A296" s="33">
        <f t="shared" si="10"/>
        <v>292</v>
      </c>
      <c r="B296" s="38" t="s">
        <v>12591</v>
      </c>
      <c r="C296" s="38" t="s">
        <v>13177</v>
      </c>
      <c r="D296" s="106" t="s">
        <v>13178</v>
      </c>
      <c r="E296" s="34" t="s">
        <v>3592</v>
      </c>
      <c r="F296" s="38"/>
      <c r="G296" s="34" t="s">
        <v>13174</v>
      </c>
      <c r="H296" s="142">
        <v>219</v>
      </c>
      <c r="I296" s="35">
        <v>0.2</v>
      </c>
      <c r="J296" s="126">
        <f t="shared" si="9"/>
        <v>175.20000000000002</v>
      </c>
    </row>
    <row r="297" spans="1:10" ht="15.75">
      <c r="A297" s="33">
        <f t="shared" si="10"/>
        <v>293</v>
      </c>
      <c r="B297" s="38" t="s">
        <v>12591</v>
      </c>
      <c r="C297" s="38" t="s">
        <v>13179</v>
      </c>
      <c r="D297" s="106" t="s">
        <v>13180</v>
      </c>
      <c r="E297" s="34" t="s">
        <v>3592</v>
      </c>
      <c r="F297" s="38"/>
      <c r="G297" s="34" t="s">
        <v>13174</v>
      </c>
      <c r="H297" s="142">
        <v>183</v>
      </c>
      <c r="I297" s="35">
        <v>0.2</v>
      </c>
      <c r="J297" s="126">
        <f t="shared" si="9"/>
        <v>146.4</v>
      </c>
    </row>
    <row r="298" spans="1:10" ht="15.75">
      <c r="A298" s="33">
        <f t="shared" si="10"/>
        <v>294</v>
      </c>
      <c r="B298" s="38" t="s">
        <v>12591</v>
      </c>
      <c r="C298" s="38" t="s">
        <v>13181</v>
      </c>
      <c r="D298" s="106" t="s">
        <v>13182</v>
      </c>
      <c r="E298" s="34" t="s">
        <v>3592</v>
      </c>
      <c r="F298" s="38"/>
      <c r="G298" s="34" t="s">
        <v>13174</v>
      </c>
      <c r="H298" s="142">
        <v>3660</v>
      </c>
      <c r="I298" s="35">
        <v>0.2</v>
      </c>
      <c r="J298" s="126">
        <f t="shared" si="9"/>
        <v>2928</v>
      </c>
    </row>
    <row r="299" spans="1:10" ht="15.75">
      <c r="A299" s="33">
        <f t="shared" si="10"/>
        <v>295</v>
      </c>
      <c r="B299" s="38" t="s">
        <v>12591</v>
      </c>
      <c r="C299" s="38" t="s">
        <v>13183</v>
      </c>
      <c r="D299" s="106" t="s">
        <v>13184</v>
      </c>
      <c r="E299" s="34" t="s">
        <v>3592</v>
      </c>
      <c r="F299" s="38"/>
      <c r="G299" s="34" t="s">
        <v>13174</v>
      </c>
      <c r="H299" s="142">
        <v>250</v>
      </c>
      <c r="I299" s="35">
        <v>0.2</v>
      </c>
      <c r="J299" s="126">
        <f t="shared" si="9"/>
        <v>200</v>
      </c>
    </row>
    <row r="300" spans="1:10" ht="15.75">
      <c r="A300" s="33">
        <f t="shared" si="10"/>
        <v>296</v>
      </c>
      <c r="B300" s="38" t="s">
        <v>12591</v>
      </c>
      <c r="C300" s="38" t="s">
        <v>13185</v>
      </c>
      <c r="D300" s="106" t="s">
        <v>13186</v>
      </c>
      <c r="E300" s="34" t="s">
        <v>3592</v>
      </c>
      <c r="F300" s="38"/>
      <c r="G300" s="34" t="s">
        <v>13174</v>
      </c>
      <c r="H300" s="142">
        <v>148</v>
      </c>
      <c r="I300" s="35">
        <v>0.2</v>
      </c>
      <c r="J300" s="126">
        <f t="shared" si="9"/>
        <v>118.4</v>
      </c>
    </row>
    <row r="301" spans="1:10" ht="15.75">
      <c r="A301" s="33">
        <f t="shared" si="10"/>
        <v>297</v>
      </c>
      <c r="B301" s="38" t="s">
        <v>12591</v>
      </c>
      <c r="C301" s="38" t="s">
        <v>13187</v>
      </c>
      <c r="D301" s="106" t="s">
        <v>13188</v>
      </c>
      <c r="E301" s="34" t="s">
        <v>3592</v>
      </c>
      <c r="F301" s="38"/>
      <c r="G301" s="34" t="s">
        <v>13174</v>
      </c>
      <c r="H301" s="142">
        <v>183</v>
      </c>
      <c r="I301" s="35">
        <v>0.2</v>
      </c>
      <c r="J301" s="126">
        <f t="shared" si="9"/>
        <v>146.4</v>
      </c>
    </row>
    <row r="302" spans="1:10" ht="15.75">
      <c r="A302" s="33">
        <f t="shared" si="10"/>
        <v>298</v>
      </c>
      <c r="B302" s="38" t="s">
        <v>12591</v>
      </c>
      <c r="C302" s="38" t="s">
        <v>13189</v>
      </c>
      <c r="D302" s="106" t="s">
        <v>13190</v>
      </c>
      <c r="E302" s="34" t="s">
        <v>3592</v>
      </c>
      <c r="F302" s="38"/>
      <c r="G302" s="34" t="s">
        <v>13174</v>
      </c>
      <c r="H302" s="142">
        <v>219</v>
      </c>
      <c r="I302" s="35">
        <v>0.2</v>
      </c>
      <c r="J302" s="126">
        <f t="shared" si="9"/>
        <v>175.20000000000002</v>
      </c>
    </row>
    <row r="303" spans="1:10" ht="15.75">
      <c r="A303" s="33">
        <f t="shared" si="10"/>
        <v>299</v>
      </c>
      <c r="B303" s="38" t="s">
        <v>12591</v>
      </c>
      <c r="C303" s="38" t="s">
        <v>13191</v>
      </c>
      <c r="D303" s="106" t="s">
        <v>13192</v>
      </c>
      <c r="E303" s="34" t="s">
        <v>3592</v>
      </c>
      <c r="F303" s="38"/>
      <c r="G303" s="34" t="s">
        <v>13174</v>
      </c>
      <c r="H303" s="142">
        <v>250</v>
      </c>
      <c r="I303" s="35">
        <v>0.2</v>
      </c>
      <c r="J303" s="126">
        <f t="shared" si="9"/>
        <v>200</v>
      </c>
    </row>
    <row r="304" spans="1:10" ht="15.75">
      <c r="A304" s="33">
        <f t="shared" si="10"/>
        <v>300</v>
      </c>
      <c r="B304" s="38" t="s">
        <v>12591</v>
      </c>
      <c r="C304" s="38" t="s">
        <v>13193</v>
      </c>
      <c r="D304" s="106" t="s">
        <v>13194</v>
      </c>
      <c r="E304" s="34" t="s">
        <v>3592</v>
      </c>
      <c r="F304" s="38"/>
      <c r="G304" s="34" t="s">
        <v>13174</v>
      </c>
      <c r="H304" s="142">
        <v>148</v>
      </c>
      <c r="I304" s="35">
        <v>0.2</v>
      </c>
      <c r="J304" s="126">
        <f t="shared" si="9"/>
        <v>118.4</v>
      </c>
    </row>
    <row r="305" spans="1:10" ht="15.75">
      <c r="A305" s="33">
        <f t="shared" si="10"/>
        <v>301</v>
      </c>
      <c r="B305" s="38" t="s">
        <v>12591</v>
      </c>
      <c r="C305" s="38" t="s">
        <v>13195</v>
      </c>
      <c r="D305" s="106" t="s">
        <v>13196</v>
      </c>
      <c r="E305" s="34" t="s">
        <v>3592</v>
      </c>
      <c r="F305" s="38"/>
      <c r="G305" s="34" t="s">
        <v>13174</v>
      </c>
      <c r="H305" s="142">
        <v>3700</v>
      </c>
      <c r="I305" s="35">
        <v>0.2</v>
      </c>
      <c r="J305" s="126">
        <f t="shared" si="9"/>
        <v>2960</v>
      </c>
    </row>
    <row r="306" spans="1:10" ht="15.75">
      <c r="A306" s="33">
        <f t="shared" si="10"/>
        <v>302</v>
      </c>
      <c r="B306" s="38" t="s">
        <v>12591</v>
      </c>
      <c r="C306" s="38" t="s">
        <v>13197</v>
      </c>
      <c r="D306" s="106" t="s">
        <v>13198</v>
      </c>
      <c r="E306" s="34" t="s">
        <v>3592</v>
      </c>
      <c r="F306" s="38"/>
      <c r="G306" s="34" t="s">
        <v>13174</v>
      </c>
      <c r="H306" s="142">
        <v>185</v>
      </c>
      <c r="I306" s="35">
        <v>0.2</v>
      </c>
      <c r="J306" s="126">
        <f t="shared" si="9"/>
        <v>148</v>
      </c>
    </row>
    <row r="307" spans="1:10" ht="15.75">
      <c r="A307" s="33">
        <f t="shared" si="10"/>
        <v>303</v>
      </c>
      <c r="B307" s="38" t="s">
        <v>12591</v>
      </c>
      <c r="C307" s="38" t="s">
        <v>13199</v>
      </c>
      <c r="D307" s="106" t="s">
        <v>13200</v>
      </c>
      <c r="E307" s="34" t="s">
        <v>3592</v>
      </c>
      <c r="F307" s="38"/>
      <c r="G307" s="34" t="s">
        <v>13174</v>
      </c>
      <c r="H307" s="142">
        <v>246</v>
      </c>
      <c r="I307" s="35">
        <v>0.2</v>
      </c>
      <c r="J307" s="126">
        <f t="shared" si="9"/>
        <v>196.8</v>
      </c>
    </row>
    <row r="308" spans="1:10" ht="15.75">
      <c r="A308" s="33">
        <f t="shared" si="10"/>
        <v>304</v>
      </c>
      <c r="B308" s="38" t="s">
        <v>12591</v>
      </c>
      <c r="C308" s="38" t="s">
        <v>13201</v>
      </c>
      <c r="D308" s="106" t="s">
        <v>13202</v>
      </c>
      <c r="E308" s="34" t="s">
        <v>3592</v>
      </c>
      <c r="F308" s="38"/>
      <c r="G308" s="34" t="s">
        <v>13174</v>
      </c>
      <c r="H308" s="142">
        <v>356</v>
      </c>
      <c r="I308" s="35">
        <v>0.2</v>
      </c>
      <c r="J308" s="126">
        <f t="shared" si="9"/>
        <v>284.8</v>
      </c>
    </row>
    <row r="309" spans="1:10" ht="15.75">
      <c r="A309" s="33">
        <f t="shared" si="10"/>
        <v>305</v>
      </c>
      <c r="B309" s="38" t="s">
        <v>12591</v>
      </c>
      <c r="C309" s="38" t="s">
        <v>13203</v>
      </c>
      <c r="D309" s="106" t="s">
        <v>13204</v>
      </c>
      <c r="E309" s="34" t="s">
        <v>3592</v>
      </c>
      <c r="F309" s="38"/>
      <c r="G309" s="34" t="s">
        <v>13174</v>
      </c>
      <c r="H309" s="142">
        <v>246</v>
      </c>
      <c r="I309" s="35">
        <v>0.2</v>
      </c>
      <c r="J309" s="126">
        <f t="shared" ref="J309:J372" si="11">H309*(1-I309)</f>
        <v>196.8</v>
      </c>
    </row>
    <row r="310" spans="1:10" ht="15.75">
      <c r="A310" s="33">
        <f t="shared" si="10"/>
        <v>306</v>
      </c>
      <c r="B310" s="38" t="s">
        <v>12591</v>
      </c>
      <c r="C310" s="38" t="s">
        <v>13205</v>
      </c>
      <c r="D310" s="106" t="s">
        <v>13206</v>
      </c>
      <c r="E310" s="34" t="s">
        <v>3592</v>
      </c>
      <c r="F310" s="38"/>
      <c r="G310" s="34" t="s">
        <v>13174</v>
      </c>
      <c r="H310" s="142">
        <v>356</v>
      </c>
      <c r="I310" s="35">
        <v>0.2</v>
      </c>
      <c r="J310" s="126">
        <f t="shared" si="11"/>
        <v>284.8</v>
      </c>
    </row>
    <row r="311" spans="1:10" ht="15.75">
      <c r="A311" s="33">
        <f t="shared" si="10"/>
        <v>307</v>
      </c>
      <c r="B311" s="38" t="s">
        <v>12591</v>
      </c>
      <c r="C311" s="38" t="s">
        <v>13207</v>
      </c>
      <c r="D311" s="106" t="s">
        <v>13208</v>
      </c>
      <c r="E311" s="34" t="s">
        <v>3592</v>
      </c>
      <c r="F311" s="38"/>
      <c r="G311" s="34" t="s">
        <v>13174</v>
      </c>
      <c r="H311" s="142">
        <v>305</v>
      </c>
      <c r="I311" s="35">
        <v>0.2</v>
      </c>
      <c r="J311" s="126">
        <f t="shared" si="11"/>
        <v>244</v>
      </c>
    </row>
    <row r="312" spans="1:10" ht="15.75">
      <c r="A312" s="33">
        <f t="shared" si="10"/>
        <v>308</v>
      </c>
      <c r="B312" s="38" t="s">
        <v>12591</v>
      </c>
      <c r="C312" s="38" t="s">
        <v>13209</v>
      </c>
      <c r="D312" s="106" t="s">
        <v>13210</v>
      </c>
      <c r="E312" s="34" t="s">
        <v>3592</v>
      </c>
      <c r="F312" s="38"/>
      <c r="G312" s="34" t="s">
        <v>13174</v>
      </c>
      <c r="H312" s="142">
        <v>415</v>
      </c>
      <c r="I312" s="35">
        <v>0.2</v>
      </c>
      <c r="J312" s="126">
        <f t="shared" si="11"/>
        <v>332</v>
      </c>
    </row>
    <row r="313" spans="1:10" ht="15.75">
      <c r="A313" s="33">
        <f t="shared" si="10"/>
        <v>309</v>
      </c>
      <c r="B313" s="34" t="s">
        <v>12591</v>
      </c>
      <c r="C313" s="34" t="s">
        <v>13211</v>
      </c>
      <c r="D313" s="106" t="s">
        <v>13212</v>
      </c>
      <c r="E313" s="34" t="s">
        <v>3592</v>
      </c>
      <c r="F313" s="34"/>
      <c r="G313" s="34" t="s">
        <v>13174</v>
      </c>
      <c r="H313" s="142">
        <v>305</v>
      </c>
      <c r="I313" s="35">
        <v>0.2</v>
      </c>
      <c r="J313" s="126">
        <f t="shared" si="11"/>
        <v>244</v>
      </c>
    </row>
    <row r="314" spans="1:10" ht="15.75">
      <c r="A314" s="33">
        <f t="shared" si="10"/>
        <v>310</v>
      </c>
      <c r="B314" s="34" t="s">
        <v>12591</v>
      </c>
      <c r="C314" s="34" t="s">
        <v>13213</v>
      </c>
      <c r="D314" s="106" t="s">
        <v>13214</v>
      </c>
      <c r="E314" s="34" t="s">
        <v>3592</v>
      </c>
      <c r="F314" s="34"/>
      <c r="G314" s="34" t="s">
        <v>13174</v>
      </c>
      <c r="H314" s="142">
        <v>415</v>
      </c>
      <c r="I314" s="35">
        <v>0.2</v>
      </c>
      <c r="J314" s="126">
        <f t="shared" si="11"/>
        <v>332</v>
      </c>
    </row>
    <row r="315" spans="1:10" ht="15.75">
      <c r="A315" s="33">
        <f t="shared" si="10"/>
        <v>311</v>
      </c>
      <c r="B315" s="38" t="s">
        <v>12591</v>
      </c>
      <c r="C315" s="38" t="s">
        <v>13215</v>
      </c>
      <c r="D315" s="106" t="s">
        <v>13216</v>
      </c>
      <c r="E315" s="34" t="s">
        <v>3592</v>
      </c>
      <c r="F315" s="38"/>
      <c r="G315" s="34" t="s">
        <v>13174</v>
      </c>
      <c r="H315" s="142">
        <v>692</v>
      </c>
      <c r="I315" s="35">
        <v>0.2</v>
      </c>
      <c r="J315" s="126">
        <f t="shared" si="11"/>
        <v>553.6</v>
      </c>
    </row>
    <row r="316" spans="1:10" ht="15.75">
      <c r="A316" s="33">
        <f t="shared" si="10"/>
        <v>312</v>
      </c>
      <c r="B316" s="38" t="s">
        <v>12591</v>
      </c>
      <c r="C316" s="38" t="s">
        <v>13217</v>
      </c>
      <c r="D316" s="106" t="s">
        <v>13218</v>
      </c>
      <c r="E316" s="34" t="s">
        <v>3592</v>
      </c>
      <c r="F316" s="38"/>
      <c r="G316" s="34" t="s">
        <v>13174</v>
      </c>
      <c r="H316" s="142">
        <v>679</v>
      </c>
      <c r="I316" s="35">
        <v>0.2</v>
      </c>
      <c r="J316" s="126">
        <f t="shared" si="11"/>
        <v>543.20000000000005</v>
      </c>
    </row>
    <row r="317" spans="1:10" ht="15.75">
      <c r="A317" s="33">
        <f t="shared" si="10"/>
        <v>313</v>
      </c>
      <c r="B317" s="38" t="s">
        <v>12591</v>
      </c>
      <c r="C317" s="38" t="s">
        <v>13219</v>
      </c>
      <c r="D317" s="106" t="s">
        <v>13220</v>
      </c>
      <c r="E317" s="34" t="s">
        <v>3592</v>
      </c>
      <c r="F317" s="38"/>
      <c r="G317" s="34" t="s">
        <v>13174</v>
      </c>
      <c r="H317" s="142">
        <v>679</v>
      </c>
      <c r="I317" s="35">
        <v>0.2</v>
      </c>
      <c r="J317" s="126">
        <f t="shared" si="11"/>
        <v>543.20000000000005</v>
      </c>
    </row>
    <row r="318" spans="1:10" ht="15.75">
      <c r="A318" s="33">
        <f t="shared" si="10"/>
        <v>314</v>
      </c>
      <c r="B318" s="38" t="s">
        <v>12591</v>
      </c>
      <c r="C318" s="38" t="s">
        <v>13221</v>
      </c>
      <c r="D318" s="106" t="s">
        <v>13222</v>
      </c>
      <c r="E318" s="34" t="s">
        <v>3592</v>
      </c>
      <c r="F318" s="38"/>
      <c r="G318" s="34" t="s">
        <v>13174</v>
      </c>
      <c r="H318" s="142">
        <v>663</v>
      </c>
      <c r="I318" s="35">
        <v>0.2</v>
      </c>
      <c r="J318" s="126">
        <f t="shared" si="11"/>
        <v>530.4</v>
      </c>
    </row>
    <row r="319" spans="1:10" ht="15.75">
      <c r="A319" s="33">
        <f t="shared" si="10"/>
        <v>315</v>
      </c>
      <c r="B319" s="38" t="s">
        <v>12591</v>
      </c>
      <c r="C319" s="38" t="s">
        <v>13223</v>
      </c>
      <c r="D319" s="106" t="s">
        <v>13224</v>
      </c>
      <c r="E319" s="34" t="s">
        <v>3592</v>
      </c>
      <c r="F319" s="38"/>
      <c r="G319" s="34" t="s">
        <v>13174</v>
      </c>
      <c r="H319" s="142">
        <v>773</v>
      </c>
      <c r="I319" s="35">
        <v>0.2</v>
      </c>
      <c r="J319" s="126">
        <f t="shared" si="11"/>
        <v>618.40000000000009</v>
      </c>
    </row>
    <row r="320" spans="1:10" ht="15.75">
      <c r="A320" s="33">
        <f t="shared" si="10"/>
        <v>316</v>
      </c>
      <c r="B320" s="38" t="s">
        <v>12591</v>
      </c>
      <c r="C320" s="38" t="s">
        <v>13225</v>
      </c>
      <c r="D320" s="106" t="s">
        <v>13226</v>
      </c>
      <c r="E320" s="34" t="s">
        <v>3592</v>
      </c>
      <c r="F320" s="38"/>
      <c r="G320" s="34" t="s">
        <v>13174</v>
      </c>
      <c r="H320" s="142">
        <v>692</v>
      </c>
      <c r="I320" s="35">
        <v>0.2</v>
      </c>
      <c r="J320" s="126">
        <f t="shared" si="11"/>
        <v>553.6</v>
      </c>
    </row>
    <row r="321" spans="1:10" ht="15.75">
      <c r="A321" s="33">
        <f t="shared" si="10"/>
        <v>317</v>
      </c>
      <c r="B321" s="38" t="s">
        <v>12591</v>
      </c>
      <c r="C321" s="38" t="s">
        <v>13227</v>
      </c>
      <c r="D321" s="106" t="s">
        <v>13228</v>
      </c>
      <c r="E321" s="34" t="s">
        <v>3592</v>
      </c>
      <c r="F321" s="38"/>
      <c r="G321" s="34" t="s">
        <v>13174</v>
      </c>
      <c r="H321" s="142">
        <v>606</v>
      </c>
      <c r="I321" s="35">
        <v>0.2</v>
      </c>
      <c r="J321" s="126">
        <f t="shared" si="11"/>
        <v>484.8</v>
      </c>
    </row>
    <row r="322" spans="1:10" ht="15.75">
      <c r="A322" s="33">
        <f t="shared" si="10"/>
        <v>318</v>
      </c>
      <c r="B322" s="38" t="s">
        <v>12591</v>
      </c>
      <c r="C322" s="38" t="s">
        <v>13229</v>
      </c>
      <c r="D322" s="106" t="s">
        <v>13230</v>
      </c>
      <c r="E322" s="34" t="s">
        <v>3592</v>
      </c>
      <c r="F322" s="38"/>
      <c r="G322" s="34" t="s">
        <v>13174</v>
      </c>
      <c r="H322" s="142">
        <v>716</v>
      </c>
      <c r="I322" s="35">
        <v>0.2</v>
      </c>
      <c r="J322" s="126">
        <f t="shared" si="11"/>
        <v>572.80000000000007</v>
      </c>
    </row>
    <row r="323" spans="1:10" ht="15.75">
      <c r="A323" s="33">
        <f t="shared" si="10"/>
        <v>319</v>
      </c>
      <c r="B323" s="38" t="s">
        <v>12591</v>
      </c>
      <c r="C323" s="38" t="s">
        <v>13231</v>
      </c>
      <c r="D323" s="106" t="s">
        <v>13232</v>
      </c>
      <c r="E323" s="34" t="s">
        <v>3592</v>
      </c>
      <c r="F323" s="38"/>
      <c r="G323" s="34" t="s">
        <v>13174</v>
      </c>
      <c r="H323" s="142">
        <v>692</v>
      </c>
      <c r="I323" s="35">
        <v>0.2</v>
      </c>
      <c r="J323" s="126">
        <f t="shared" si="11"/>
        <v>553.6</v>
      </c>
    </row>
    <row r="324" spans="1:10" ht="15.75">
      <c r="A324" s="33">
        <f t="shared" si="10"/>
        <v>320</v>
      </c>
      <c r="B324" s="38" t="s">
        <v>12591</v>
      </c>
      <c r="C324" s="38" t="s">
        <v>13233</v>
      </c>
      <c r="D324" s="106" t="s">
        <v>13234</v>
      </c>
      <c r="E324" s="34" t="s">
        <v>3592</v>
      </c>
      <c r="F324" s="38"/>
      <c r="G324" s="34" t="s">
        <v>13174</v>
      </c>
      <c r="H324" s="142">
        <v>679</v>
      </c>
      <c r="I324" s="35">
        <v>0.2</v>
      </c>
      <c r="J324" s="126">
        <f t="shared" si="11"/>
        <v>543.20000000000005</v>
      </c>
    </row>
    <row r="325" spans="1:10" ht="15.75">
      <c r="A325" s="33">
        <f t="shared" si="10"/>
        <v>321</v>
      </c>
      <c r="B325" s="38" t="s">
        <v>12591</v>
      </c>
      <c r="C325" s="38" t="s">
        <v>13235</v>
      </c>
      <c r="D325" s="106" t="s">
        <v>13236</v>
      </c>
      <c r="E325" s="34" t="s">
        <v>3592</v>
      </c>
      <c r="F325" s="38"/>
      <c r="G325" s="34" t="s">
        <v>13174</v>
      </c>
      <c r="H325" s="142">
        <v>789</v>
      </c>
      <c r="I325" s="35">
        <v>0.2</v>
      </c>
      <c r="J325" s="126">
        <f t="shared" si="11"/>
        <v>631.20000000000005</v>
      </c>
    </row>
    <row r="326" spans="1:10" ht="15.75">
      <c r="A326" s="33">
        <f t="shared" si="10"/>
        <v>322</v>
      </c>
      <c r="B326" s="38" t="s">
        <v>12591</v>
      </c>
      <c r="C326" s="38" t="s">
        <v>13237</v>
      </c>
      <c r="D326" s="106" t="s">
        <v>13238</v>
      </c>
      <c r="E326" s="34" t="s">
        <v>3592</v>
      </c>
      <c r="F326" s="38"/>
      <c r="G326" s="34" t="s">
        <v>13174</v>
      </c>
      <c r="H326" s="142">
        <v>679</v>
      </c>
      <c r="I326" s="35">
        <v>0.2</v>
      </c>
      <c r="J326" s="126">
        <f t="shared" si="11"/>
        <v>543.20000000000005</v>
      </c>
    </row>
    <row r="327" spans="1:10" ht="15.75">
      <c r="A327" s="33">
        <f t="shared" ref="A327:A390" si="12">A326+1</f>
        <v>323</v>
      </c>
      <c r="B327" s="38" t="s">
        <v>12591</v>
      </c>
      <c r="C327" s="38" t="s">
        <v>13239</v>
      </c>
      <c r="D327" s="106" t="s">
        <v>13240</v>
      </c>
      <c r="E327" s="34" t="s">
        <v>3592</v>
      </c>
      <c r="F327" s="38"/>
      <c r="G327" s="34" t="s">
        <v>13174</v>
      </c>
      <c r="H327" s="142">
        <v>789</v>
      </c>
      <c r="I327" s="35">
        <v>0.2</v>
      </c>
      <c r="J327" s="126">
        <f t="shared" si="11"/>
        <v>631.20000000000005</v>
      </c>
    </row>
    <row r="328" spans="1:10" ht="15.75">
      <c r="A328" s="33">
        <f t="shared" si="12"/>
        <v>324</v>
      </c>
      <c r="B328" s="38" t="s">
        <v>12591</v>
      </c>
      <c r="C328" s="38" t="s">
        <v>13241</v>
      </c>
      <c r="D328" s="106" t="s">
        <v>13242</v>
      </c>
      <c r="E328" s="34" t="s">
        <v>3592</v>
      </c>
      <c r="F328" s="38"/>
      <c r="G328" s="34" t="s">
        <v>13174</v>
      </c>
      <c r="H328" s="142">
        <v>663</v>
      </c>
      <c r="I328" s="35">
        <v>0.2</v>
      </c>
      <c r="J328" s="126">
        <f t="shared" si="11"/>
        <v>530.4</v>
      </c>
    </row>
    <row r="329" spans="1:10" ht="15.75">
      <c r="A329" s="33">
        <f t="shared" si="12"/>
        <v>325</v>
      </c>
      <c r="B329" s="38" t="s">
        <v>12591</v>
      </c>
      <c r="C329" s="38" t="s">
        <v>13243</v>
      </c>
      <c r="D329" s="106" t="s">
        <v>13244</v>
      </c>
      <c r="E329" s="34" t="s">
        <v>3592</v>
      </c>
      <c r="F329" s="38"/>
      <c r="G329" s="34" t="s">
        <v>13174</v>
      </c>
      <c r="H329" s="142">
        <v>773</v>
      </c>
      <c r="I329" s="35">
        <v>0.2</v>
      </c>
      <c r="J329" s="126">
        <f t="shared" si="11"/>
        <v>618.40000000000009</v>
      </c>
    </row>
    <row r="330" spans="1:10" ht="15.75">
      <c r="A330" s="33">
        <f t="shared" si="12"/>
        <v>326</v>
      </c>
      <c r="B330" s="38" t="s">
        <v>12591</v>
      </c>
      <c r="C330" s="38" t="s">
        <v>13245</v>
      </c>
      <c r="D330" s="106" t="s">
        <v>13246</v>
      </c>
      <c r="E330" s="34" t="s">
        <v>3592</v>
      </c>
      <c r="F330" s="38"/>
      <c r="G330" s="34" t="s">
        <v>13174</v>
      </c>
      <c r="H330" s="142">
        <v>692</v>
      </c>
      <c r="I330" s="35">
        <v>0.2</v>
      </c>
      <c r="J330" s="126">
        <f t="shared" si="11"/>
        <v>553.6</v>
      </c>
    </row>
    <row r="331" spans="1:10" ht="15.75">
      <c r="A331" s="33">
        <f t="shared" si="12"/>
        <v>327</v>
      </c>
      <c r="B331" s="38" t="s">
        <v>12591</v>
      </c>
      <c r="C331" s="38" t="s">
        <v>13247</v>
      </c>
      <c r="D331" s="106" t="s">
        <v>13248</v>
      </c>
      <c r="E331" s="34" t="s">
        <v>3592</v>
      </c>
      <c r="F331" s="38"/>
      <c r="G331" s="34" t="s">
        <v>13174</v>
      </c>
      <c r="H331" s="142">
        <v>606</v>
      </c>
      <c r="I331" s="35">
        <v>0.2</v>
      </c>
      <c r="J331" s="126">
        <f t="shared" si="11"/>
        <v>484.8</v>
      </c>
    </row>
    <row r="332" spans="1:10" ht="15.75">
      <c r="A332" s="33">
        <f t="shared" si="12"/>
        <v>328</v>
      </c>
      <c r="B332" s="38" t="s">
        <v>12591</v>
      </c>
      <c r="C332" s="38" t="s">
        <v>13249</v>
      </c>
      <c r="D332" s="106" t="s">
        <v>13250</v>
      </c>
      <c r="E332" s="34" t="s">
        <v>3592</v>
      </c>
      <c r="F332" s="38"/>
      <c r="G332" s="34" t="s">
        <v>13174</v>
      </c>
      <c r="H332" s="142">
        <v>716</v>
      </c>
      <c r="I332" s="35">
        <v>0.2</v>
      </c>
      <c r="J332" s="126">
        <f t="shared" si="11"/>
        <v>572.80000000000007</v>
      </c>
    </row>
    <row r="333" spans="1:10" ht="15.75">
      <c r="A333" s="33">
        <f t="shared" si="12"/>
        <v>329</v>
      </c>
      <c r="B333" s="38" t="s">
        <v>12591</v>
      </c>
      <c r="C333" s="38" t="s">
        <v>13251</v>
      </c>
      <c r="D333" s="106" t="s">
        <v>13252</v>
      </c>
      <c r="E333" s="34" t="s">
        <v>3592</v>
      </c>
      <c r="F333" s="38"/>
      <c r="G333" s="34" t="s">
        <v>12594</v>
      </c>
      <c r="H333" s="142">
        <v>210</v>
      </c>
      <c r="I333" s="35">
        <v>0.2</v>
      </c>
      <c r="J333" s="126">
        <f t="shared" si="11"/>
        <v>168</v>
      </c>
    </row>
    <row r="334" spans="1:10" ht="15.75">
      <c r="A334" s="33">
        <f t="shared" si="12"/>
        <v>330</v>
      </c>
      <c r="B334" s="38" t="s">
        <v>12591</v>
      </c>
      <c r="C334" s="38" t="s">
        <v>13253</v>
      </c>
      <c r="D334" s="106" t="s">
        <v>13254</v>
      </c>
      <c r="E334" s="34" t="s">
        <v>3592</v>
      </c>
      <c r="F334" s="38"/>
      <c r="G334" s="34" t="s">
        <v>12594</v>
      </c>
      <c r="H334" s="142">
        <v>240</v>
      </c>
      <c r="I334" s="35">
        <v>0.2</v>
      </c>
      <c r="J334" s="126">
        <f t="shared" si="11"/>
        <v>192</v>
      </c>
    </row>
    <row r="335" spans="1:10" ht="15.75">
      <c r="A335" s="33">
        <f t="shared" si="12"/>
        <v>331</v>
      </c>
      <c r="B335" s="38" t="s">
        <v>12591</v>
      </c>
      <c r="C335" s="38" t="s">
        <v>13255</v>
      </c>
      <c r="D335" s="106" t="s">
        <v>13256</v>
      </c>
      <c r="E335" s="34" t="s">
        <v>3592</v>
      </c>
      <c r="F335" s="38"/>
      <c r="G335" s="34" t="s">
        <v>12594</v>
      </c>
      <c r="H335" s="142">
        <v>350</v>
      </c>
      <c r="I335" s="35">
        <v>0.2</v>
      </c>
      <c r="J335" s="126">
        <f t="shared" si="11"/>
        <v>280</v>
      </c>
    </row>
    <row r="336" spans="1:10" ht="15.75">
      <c r="A336" s="33">
        <f t="shared" si="12"/>
        <v>332</v>
      </c>
      <c r="B336" s="38" t="s">
        <v>12591</v>
      </c>
      <c r="C336" s="38" t="s">
        <v>13257</v>
      </c>
      <c r="D336" s="106" t="s">
        <v>13258</v>
      </c>
      <c r="E336" s="34" t="s">
        <v>3592</v>
      </c>
      <c r="F336" s="38"/>
      <c r="G336" s="34" t="s">
        <v>12594</v>
      </c>
      <c r="H336" s="142">
        <v>320</v>
      </c>
      <c r="I336" s="35">
        <v>0.2</v>
      </c>
      <c r="J336" s="126">
        <f t="shared" si="11"/>
        <v>256</v>
      </c>
    </row>
    <row r="337" spans="1:10" ht="15.75">
      <c r="A337" s="33">
        <f t="shared" si="12"/>
        <v>333</v>
      </c>
      <c r="B337" s="38" t="s">
        <v>12591</v>
      </c>
      <c r="C337" s="38" t="s">
        <v>13259</v>
      </c>
      <c r="D337" s="106" t="s">
        <v>13260</v>
      </c>
      <c r="E337" s="34" t="s">
        <v>3592</v>
      </c>
      <c r="F337" s="38"/>
      <c r="G337" s="34" t="s">
        <v>12594</v>
      </c>
      <c r="H337" s="142">
        <v>505</v>
      </c>
      <c r="I337" s="35">
        <v>0.2</v>
      </c>
      <c r="J337" s="126">
        <f t="shared" si="11"/>
        <v>404</v>
      </c>
    </row>
    <row r="338" spans="1:10" ht="15.75">
      <c r="A338" s="33">
        <f t="shared" si="12"/>
        <v>334</v>
      </c>
      <c r="B338" s="38" t="s">
        <v>12591</v>
      </c>
      <c r="C338" s="38" t="s">
        <v>13261</v>
      </c>
      <c r="D338" s="106" t="s">
        <v>13262</v>
      </c>
      <c r="E338" s="34" t="s">
        <v>3592</v>
      </c>
      <c r="F338" s="38"/>
      <c r="G338" s="34" t="s">
        <v>12594</v>
      </c>
      <c r="H338" s="142">
        <v>535</v>
      </c>
      <c r="I338" s="35">
        <v>0.2</v>
      </c>
      <c r="J338" s="126">
        <f t="shared" si="11"/>
        <v>428</v>
      </c>
    </row>
    <row r="339" spans="1:10" ht="15.75">
      <c r="A339" s="33">
        <f t="shared" si="12"/>
        <v>335</v>
      </c>
      <c r="B339" s="38" t="s">
        <v>12591</v>
      </c>
      <c r="C339" s="38" t="s">
        <v>13263</v>
      </c>
      <c r="D339" s="106" t="s">
        <v>13264</v>
      </c>
      <c r="E339" s="34" t="s">
        <v>3592</v>
      </c>
      <c r="F339" s="38"/>
      <c r="G339" s="34" t="s">
        <v>12594</v>
      </c>
      <c r="H339" s="142">
        <v>645</v>
      </c>
      <c r="I339" s="35">
        <v>0.2</v>
      </c>
      <c r="J339" s="126">
        <f t="shared" si="11"/>
        <v>516</v>
      </c>
    </row>
    <row r="340" spans="1:10" ht="15.75">
      <c r="A340" s="33">
        <f t="shared" si="12"/>
        <v>336</v>
      </c>
      <c r="B340" s="38" t="s">
        <v>12591</v>
      </c>
      <c r="C340" s="38" t="s">
        <v>13265</v>
      </c>
      <c r="D340" s="106" t="s">
        <v>13266</v>
      </c>
      <c r="E340" s="34" t="s">
        <v>3592</v>
      </c>
      <c r="F340" s="38"/>
      <c r="G340" s="34" t="s">
        <v>12594</v>
      </c>
      <c r="H340" s="142">
        <v>615</v>
      </c>
      <c r="I340" s="35">
        <v>0.2</v>
      </c>
      <c r="J340" s="126">
        <f t="shared" si="11"/>
        <v>492</v>
      </c>
    </row>
    <row r="341" spans="1:10" ht="15.75">
      <c r="A341" s="33">
        <f t="shared" si="12"/>
        <v>337</v>
      </c>
      <c r="B341" s="38" t="s">
        <v>12591</v>
      </c>
      <c r="C341" s="38" t="s">
        <v>13267</v>
      </c>
      <c r="D341" s="106" t="s">
        <v>13268</v>
      </c>
      <c r="E341" s="34" t="s">
        <v>3592</v>
      </c>
      <c r="F341" s="38"/>
      <c r="G341" s="34" t="s">
        <v>12594</v>
      </c>
      <c r="H341" s="142">
        <v>563</v>
      </c>
      <c r="I341" s="35">
        <v>0.2</v>
      </c>
      <c r="J341" s="126">
        <f t="shared" si="11"/>
        <v>450.40000000000003</v>
      </c>
    </row>
    <row r="342" spans="1:10" ht="15.75">
      <c r="A342" s="33">
        <f t="shared" si="12"/>
        <v>338</v>
      </c>
      <c r="B342" s="38" t="s">
        <v>12591</v>
      </c>
      <c r="C342" s="38" t="s">
        <v>13269</v>
      </c>
      <c r="D342" s="106" t="s">
        <v>13270</v>
      </c>
      <c r="E342" s="34" t="s">
        <v>3592</v>
      </c>
      <c r="F342" s="38"/>
      <c r="G342" s="34" t="s">
        <v>12594</v>
      </c>
      <c r="H342" s="142">
        <v>673</v>
      </c>
      <c r="I342" s="35">
        <v>0.2</v>
      </c>
      <c r="J342" s="126">
        <f t="shared" si="11"/>
        <v>538.4</v>
      </c>
    </row>
    <row r="343" spans="1:10" ht="15.75">
      <c r="A343" s="33">
        <f t="shared" si="12"/>
        <v>339</v>
      </c>
      <c r="B343" s="38" t="s">
        <v>12591</v>
      </c>
      <c r="C343" s="38" t="s">
        <v>13271</v>
      </c>
      <c r="D343" s="106" t="s">
        <v>13272</v>
      </c>
      <c r="E343" s="34" t="s">
        <v>3592</v>
      </c>
      <c r="F343" s="38"/>
      <c r="G343" s="34" t="s">
        <v>12594</v>
      </c>
      <c r="H343" s="142">
        <v>683</v>
      </c>
      <c r="I343" s="35">
        <v>0.2</v>
      </c>
      <c r="J343" s="126">
        <f t="shared" si="11"/>
        <v>546.4</v>
      </c>
    </row>
    <row r="344" spans="1:10" ht="15.75">
      <c r="A344" s="33">
        <f t="shared" si="12"/>
        <v>340</v>
      </c>
      <c r="B344" s="38" t="s">
        <v>12591</v>
      </c>
      <c r="C344" s="38" t="s">
        <v>13273</v>
      </c>
      <c r="D344" s="106" t="s">
        <v>13274</v>
      </c>
      <c r="E344" s="34" t="s">
        <v>3592</v>
      </c>
      <c r="F344" s="38"/>
      <c r="G344" s="34" t="s">
        <v>12594</v>
      </c>
      <c r="H344" s="142">
        <v>553</v>
      </c>
      <c r="I344" s="35">
        <v>0.2</v>
      </c>
      <c r="J344" s="126">
        <f t="shared" si="11"/>
        <v>442.40000000000003</v>
      </c>
    </row>
    <row r="345" spans="1:10" ht="15.75">
      <c r="A345" s="33">
        <f t="shared" si="12"/>
        <v>341</v>
      </c>
      <c r="B345" s="38" t="s">
        <v>12591</v>
      </c>
      <c r="C345" s="38" t="s">
        <v>13275</v>
      </c>
      <c r="D345" s="106" t="s">
        <v>13276</v>
      </c>
      <c r="E345" s="34" t="s">
        <v>3592</v>
      </c>
      <c r="F345" s="38"/>
      <c r="G345" s="34" t="s">
        <v>12594</v>
      </c>
      <c r="H345" s="142">
        <v>673</v>
      </c>
      <c r="I345" s="35">
        <v>0.2</v>
      </c>
      <c r="J345" s="126">
        <f t="shared" si="11"/>
        <v>538.4</v>
      </c>
    </row>
    <row r="346" spans="1:10" ht="15.75">
      <c r="A346" s="33">
        <f t="shared" si="12"/>
        <v>342</v>
      </c>
      <c r="B346" s="38" t="s">
        <v>12591</v>
      </c>
      <c r="C346" s="38" t="s">
        <v>13277</v>
      </c>
      <c r="D346" s="106" t="s">
        <v>13278</v>
      </c>
      <c r="E346" s="34" t="s">
        <v>3592</v>
      </c>
      <c r="F346" s="38"/>
      <c r="G346" s="34" t="s">
        <v>12594</v>
      </c>
      <c r="H346" s="142">
        <v>553</v>
      </c>
      <c r="I346" s="35">
        <v>0.2</v>
      </c>
      <c r="J346" s="126">
        <f t="shared" si="11"/>
        <v>442.40000000000003</v>
      </c>
    </row>
    <row r="347" spans="1:10" ht="15.75">
      <c r="A347" s="33">
        <f t="shared" si="12"/>
        <v>343</v>
      </c>
      <c r="B347" s="38" t="s">
        <v>12591</v>
      </c>
      <c r="C347" s="38" t="s">
        <v>13279</v>
      </c>
      <c r="D347" s="106" t="s">
        <v>13280</v>
      </c>
      <c r="E347" s="34" t="s">
        <v>3592</v>
      </c>
      <c r="F347" s="38"/>
      <c r="G347" s="34" t="s">
        <v>12594</v>
      </c>
      <c r="H347" s="142">
        <v>673</v>
      </c>
      <c r="I347" s="35">
        <v>0.2</v>
      </c>
      <c r="J347" s="126">
        <f t="shared" si="11"/>
        <v>538.4</v>
      </c>
    </row>
    <row r="348" spans="1:10" ht="15.75">
      <c r="A348" s="33">
        <f t="shared" si="12"/>
        <v>344</v>
      </c>
      <c r="B348" s="38" t="s">
        <v>12591</v>
      </c>
      <c r="C348" s="38" t="s">
        <v>13281</v>
      </c>
      <c r="D348" s="106" t="s">
        <v>13282</v>
      </c>
      <c r="E348" s="34" t="s">
        <v>3592</v>
      </c>
      <c r="F348" s="38"/>
      <c r="G348" s="34" t="s">
        <v>12594</v>
      </c>
      <c r="H348" s="142">
        <v>553</v>
      </c>
      <c r="I348" s="35">
        <v>0.2</v>
      </c>
      <c r="J348" s="126">
        <f t="shared" si="11"/>
        <v>442.40000000000003</v>
      </c>
    </row>
    <row r="349" spans="1:10" ht="15.75">
      <c r="A349" s="33">
        <f t="shared" si="12"/>
        <v>345</v>
      </c>
      <c r="B349" s="38" t="s">
        <v>12591</v>
      </c>
      <c r="C349" s="38" t="s">
        <v>13283</v>
      </c>
      <c r="D349" s="106" t="s">
        <v>13284</v>
      </c>
      <c r="E349" s="34" t="s">
        <v>3592</v>
      </c>
      <c r="F349" s="38"/>
      <c r="G349" s="34" t="s">
        <v>12594</v>
      </c>
      <c r="H349" s="142">
        <v>663</v>
      </c>
      <c r="I349" s="35">
        <v>0.2</v>
      </c>
      <c r="J349" s="126">
        <f t="shared" si="11"/>
        <v>530.4</v>
      </c>
    </row>
    <row r="350" spans="1:10" ht="15.75">
      <c r="A350" s="33">
        <f t="shared" si="12"/>
        <v>346</v>
      </c>
      <c r="B350" s="38" t="s">
        <v>12591</v>
      </c>
      <c r="C350" s="38" t="s">
        <v>13285</v>
      </c>
      <c r="D350" s="106" t="s">
        <v>13286</v>
      </c>
      <c r="E350" s="34" t="s">
        <v>3592</v>
      </c>
      <c r="F350" s="38"/>
      <c r="G350" s="34" t="s">
        <v>12594</v>
      </c>
      <c r="H350" s="142">
        <v>673</v>
      </c>
      <c r="I350" s="35">
        <v>0.2</v>
      </c>
      <c r="J350" s="126">
        <f t="shared" si="11"/>
        <v>538.4</v>
      </c>
    </row>
    <row r="351" spans="1:10" ht="15.75">
      <c r="A351" s="33">
        <f t="shared" si="12"/>
        <v>347</v>
      </c>
      <c r="B351" s="38" t="s">
        <v>12591</v>
      </c>
      <c r="C351" s="38" t="s">
        <v>13287</v>
      </c>
      <c r="D351" s="106" t="s">
        <v>13288</v>
      </c>
      <c r="E351" s="34" t="s">
        <v>3592</v>
      </c>
      <c r="F351" s="38"/>
      <c r="G351" s="34" t="s">
        <v>12594</v>
      </c>
      <c r="H351" s="142">
        <v>563</v>
      </c>
      <c r="I351" s="35">
        <v>0.2</v>
      </c>
      <c r="J351" s="126">
        <f t="shared" si="11"/>
        <v>450.40000000000003</v>
      </c>
    </row>
    <row r="352" spans="1:10" ht="15.75">
      <c r="A352" s="33">
        <f t="shared" si="12"/>
        <v>348</v>
      </c>
      <c r="B352" s="38" t="s">
        <v>12591</v>
      </c>
      <c r="C352" s="38" t="s">
        <v>13289</v>
      </c>
      <c r="D352" s="106" t="s">
        <v>13290</v>
      </c>
      <c r="E352" s="34" t="s">
        <v>3592</v>
      </c>
      <c r="F352" s="38"/>
      <c r="G352" s="34" t="s">
        <v>12594</v>
      </c>
      <c r="H352" s="142">
        <v>673</v>
      </c>
      <c r="I352" s="35">
        <v>0.2</v>
      </c>
      <c r="J352" s="126">
        <f t="shared" si="11"/>
        <v>538.4</v>
      </c>
    </row>
    <row r="353" spans="1:10" ht="15.75">
      <c r="A353" s="33">
        <f t="shared" si="12"/>
        <v>349</v>
      </c>
      <c r="B353" s="38" t="s">
        <v>12591</v>
      </c>
      <c r="C353" s="38" t="s">
        <v>13291</v>
      </c>
      <c r="D353" s="106" t="s">
        <v>13292</v>
      </c>
      <c r="E353" s="34" t="s">
        <v>3592</v>
      </c>
      <c r="F353" s="38"/>
      <c r="G353" s="34" t="s">
        <v>12594</v>
      </c>
      <c r="H353" s="142">
        <v>683</v>
      </c>
      <c r="I353" s="35">
        <v>0.2</v>
      </c>
      <c r="J353" s="126">
        <f t="shared" si="11"/>
        <v>546.4</v>
      </c>
    </row>
    <row r="354" spans="1:10" ht="15.75">
      <c r="A354" s="33">
        <f t="shared" si="12"/>
        <v>350</v>
      </c>
      <c r="B354" s="38" t="s">
        <v>12591</v>
      </c>
      <c r="C354" s="38" t="s">
        <v>13293</v>
      </c>
      <c r="D354" s="106" t="s">
        <v>13294</v>
      </c>
      <c r="E354" s="34" t="s">
        <v>3592</v>
      </c>
      <c r="F354" s="38"/>
      <c r="G354" s="34" t="s">
        <v>12594</v>
      </c>
      <c r="H354" s="142">
        <v>505</v>
      </c>
      <c r="I354" s="35">
        <v>0.2</v>
      </c>
      <c r="J354" s="126">
        <f t="shared" si="11"/>
        <v>404</v>
      </c>
    </row>
    <row r="355" spans="1:10" ht="15.75">
      <c r="A355" s="33">
        <f t="shared" si="12"/>
        <v>351</v>
      </c>
      <c r="B355" s="38" t="s">
        <v>12591</v>
      </c>
      <c r="C355" s="38" t="s">
        <v>13295</v>
      </c>
      <c r="D355" s="106" t="s">
        <v>13296</v>
      </c>
      <c r="E355" s="34" t="s">
        <v>3592</v>
      </c>
      <c r="F355" s="38"/>
      <c r="G355" s="34" t="s">
        <v>12594</v>
      </c>
      <c r="H355" s="142">
        <v>615</v>
      </c>
      <c r="I355" s="35">
        <v>0.2</v>
      </c>
      <c r="J355" s="126">
        <f t="shared" si="11"/>
        <v>492</v>
      </c>
    </row>
    <row r="356" spans="1:10" ht="15.75">
      <c r="A356" s="33">
        <f t="shared" si="12"/>
        <v>352</v>
      </c>
      <c r="B356" s="38" t="s">
        <v>12591</v>
      </c>
      <c r="C356" s="38" t="s">
        <v>13297</v>
      </c>
      <c r="D356" s="106" t="s">
        <v>13298</v>
      </c>
      <c r="E356" s="34" t="s">
        <v>3592</v>
      </c>
      <c r="F356" s="38"/>
      <c r="G356" s="34" t="s">
        <v>12594</v>
      </c>
      <c r="H356" s="142">
        <v>625</v>
      </c>
      <c r="I356" s="35">
        <v>0.2</v>
      </c>
      <c r="J356" s="126">
        <f t="shared" si="11"/>
        <v>500</v>
      </c>
    </row>
    <row r="357" spans="1:10" ht="15.75">
      <c r="A357" s="33">
        <f t="shared" si="12"/>
        <v>353</v>
      </c>
      <c r="B357" s="38" t="s">
        <v>12591</v>
      </c>
      <c r="C357" s="38" t="s">
        <v>13299</v>
      </c>
      <c r="D357" s="106" t="s">
        <v>13300</v>
      </c>
      <c r="E357" s="34" t="s">
        <v>3592</v>
      </c>
      <c r="F357" s="38"/>
      <c r="G357" s="34" t="s">
        <v>12594</v>
      </c>
      <c r="H357" s="142">
        <v>596</v>
      </c>
      <c r="I357" s="35">
        <v>0.2</v>
      </c>
      <c r="J357" s="126">
        <f t="shared" si="11"/>
        <v>476.8</v>
      </c>
    </row>
    <row r="358" spans="1:10" ht="15.75">
      <c r="A358" s="33">
        <f t="shared" si="12"/>
        <v>354</v>
      </c>
      <c r="B358" s="38" t="s">
        <v>12591</v>
      </c>
      <c r="C358" s="38" t="s">
        <v>13301</v>
      </c>
      <c r="D358" s="106" t="s">
        <v>13302</v>
      </c>
      <c r="E358" s="34" t="s">
        <v>3592</v>
      </c>
      <c r="F358" s="38"/>
      <c r="G358" s="34" t="s">
        <v>12594</v>
      </c>
      <c r="H358" s="142">
        <v>706</v>
      </c>
      <c r="I358" s="35">
        <v>0.2</v>
      </c>
      <c r="J358" s="126">
        <f t="shared" si="11"/>
        <v>564.80000000000007</v>
      </c>
    </row>
    <row r="359" spans="1:10" ht="15.75">
      <c r="A359" s="33">
        <f t="shared" si="12"/>
        <v>355</v>
      </c>
      <c r="B359" s="38" t="s">
        <v>12591</v>
      </c>
      <c r="C359" s="38" t="s">
        <v>13303</v>
      </c>
      <c r="D359" s="106" t="s">
        <v>13304</v>
      </c>
      <c r="E359" s="34" t="s">
        <v>3592</v>
      </c>
      <c r="F359" s="38"/>
      <c r="G359" s="34" t="s">
        <v>12594</v>
      </c>
      <c r="H359" s="142">
        <v>716</v>
      </c>
      <c r="I359" s="35">
        <v>0.2</v>
      </c>
      <c r="J359" s="126">
        <f t="shared" si="11"/>
        <v>572.80000000000007</v>
      </c>
    </row>
    <row r="360" spans="1:10" ht="15.75">
      <c r="A360" s="33">
        <f t="shared" si="12"/>
        <v>356</v>
      </c>
      <c r="B360" s="38" t="s">
        <v>12591</v>
      </c>
      <c r="C360" s="38" t="s">
        <v>13305</v>
      </c>
      <c r="D360" s="106" t="s">
        <v>13306</v>
      </c>
      <c r="E360" s="34" t="s">
        <v>3592</v>
      </c>
      <c r="F360" s="38"/>
      <c r="G360" s="34" t="s">
        <v>12594</v>
      </c>
      <c r="H360" s="142">
        <v>583</v>
      </c>
      <c r="I360" s="35">
        <v>0.2</v>
      </c>
      <c r="J360" s="126">
        <f t="shared" si="11"/>
        <v>466.40000000000003</v>
      </c>
    </row>
    <row r="361" spans="1:10" ht="15.75">
      <c r="A361" s="33">
        <f t="shared" si="12"/>
        <v>357</v>
      </c>
      <c r="B361" s="38" t="s">
        <v>12591</v>
      </c>
      <c r="C361" s="38" t="s">
        <v>13307</v>
      </c>
      <c r="D361" s="106" t="s">
        <v>13308</v>
      </c>
      <c r="E361" s="34" t="s">
        <v>3592</v>
      </c>
      <c r="F361" s="38"/>
      <c r="G361" s="34" t="s">
        <v>12594</v>
      </c>
      <c r="H361" s="142">
        <v>693</v>
      </c>
      <c r="I361" s="35">
        <v>0.2</v>
      </c>
      <c r="J361" s="126">
        <f t="shared" si="11"/>
        <v>554.4</v>
      </c>
    </row>
    <row r="362" spans="1:10" ht="15.75">
      <c r="A362" s="33">
        <f t="shared" si="12"/>
        <v>358</v>
      </c>
      <c r="B362" s="38" t="s">
        <v>12591</v>
      </c>
      <c r="C362" s="38" t="s">
        <v>13309</v>
      </c>
      <c r="D362" s="106" t="s">
        <v>13310</v>
      </c>
      <c r="E362" s="34" t="s">
        <v>3592</v>
      </c>
      <c r="F362" s="38"/>
      <c r="G362" s="34" t="s">
        <v>12594</v>
      </c>
      <c r="H362" s="142">
        <v>703</v>
      </c>
      <c r="I362" s="35">
        <v>0.2</v>
      </c>
      <c r="J362" s="126">
        <f t="shared" si="11"/>
        <v>562.4</v>
      </c>
    </row>
    <row r="363" spans="1:10" ht="15.75">
      <c r="A363" s="33">
        <f t="shared" si="12"/>
        <v>359</v>
      </c>
      <c r="B363" s="38" t="s">
        <v>12591</v>
      </c>
      <c r="C363" s="38" t="s">
        <v>13311</v>
      </c>
      <c r="D363" s="106" t="s">
        <v>13312</v>
      </c>
      <c r="E363" s="34" t="s">
        <v>3592</v>
      </c>
      <c r="F363" s="38"/>
      <c r="G363" s="34" t="s">
        <v>12594</v>
      </c>
      <c r="H363" s="142">
        <v>583</v>
      </c>
      <c r="I363" s="35">
        <v>0.2</v>
      </c>
      <c r="J363" s="126">
        <f t="shared" si="11"/>
        <v>466.40000000000003</v>
      </c>
    </row>
    <row r="364" spans="1:10" ht="15.75">
      <c r="A364" s="33">
        <f t="shared" si="12"/>
        <v>360</v>
      </c>
      <c r="B364" s="38" t="s">
        <v>12591</v>
      </c>
      <c r="C364" s="38" t="s">
        <v>13313</v>
      </c>
      <c r="D364" s="106" t="s">
        <v>13314</v>
      </c>
      <c r="E364" s="34" t="s">
        <v>3592</v>
      </c>
      <c r="F364" s="38"/>
      <c r="G364" s="34" t="s">
        <v>12594</v>
      </c>
      <c r="H364" s="142">
        <v>693</v>
      </c>
      <c r="I364" s="35">
        <v>0.2</v>
      </c>
      <c r="J364" s="126">
        <f t="shared" si="11"/>
        <v>554.4</v>
      </c>
    </row>
    <row r="365" spans="1:10" ht="15.75">
      <c r="A365" s="33">
        <f t="shared" si="12"/>
        <v>361</v>
      </c>
      <c r="B365" s="38" t="s">
        <v>12591</v>
      </c>
      <c r="C365" s="38" t="s">
        <v>13315</v>
      </c>
      <c r="D365" s="106" t="s">
        <v>13316</v>
      </c>
      <c r="E365" s="34" t="s">
        <v>3592</v>
      </c>
      <c r="F365" s="38"/>
      <c r="G365" s="34" t="s">
        <v>12594</v>
      </c>
      <c r="H365" s="142">
        <v>583</v>
      </c>
      <c r="I365" s="35">
        <v>0.2</v>
      </c>
      <c r="J365" s="126">
        <f t="shared" si="11"/>
        <v>466.40000000000003</v>
      </c>
    </row>
    <row r="366" spans="1:10" ht="15.75">
      <c r="A366" s="33">
        <f t="shared" si="12"/>
        <v>362</v>
      </c>
      <c r="B366" s="38" t="s">
        <v>12591</v>
      </c>
      <c r="C366" s="38" t="s">
        <v>13317</v>
      </c>
      <c r="D366" s="106" t="s">
        <v>13318</v>
      </c>
      <c r="E366" s="34" t="s">
        <v>3592</v>
      </c>
      <c r="F366" s="38"/>
      <c r="G366" s="34" t="s">
        <v>12594</v>
      </c>
      <c r="H366" s="142">
        <v>542</v>
      </c>
      <c r="I366" s="35">
        <v>0.2</v>
      </c>
      <c r="J366" s="126">
        <f t="shared" si="11"/>
        <v>433.6</v>
      </c>
    </row>
    <row r="367" spans="1:10" ht="15.75">
      <c r="A367" s="33">
        <f t="shared" si="12"/>
        <v>363</v>
      </c>
      <c r="B367" s="38" t="s">
        <v>12591</v>
      </c>
      <c r="C367" s="38" t="s">
        <v>13319</v>
      </c>
      <c r="D367" s="106" t="s">
        <v>13320</v>
      </c>
      <c r="E367" s="34" t="s">
        <v>3592</v>
      </c>
      <c r="F367" s="38"/>
      <c r="G367" s="34" t="s">
        <v>12594</v>
      </c>
      <c r="H367" s="142">
        <v>652</v>
      </c>
      <c r="I367" s="35">
        <v>0.2</v>
      </c>
      <c r="J367" s="126">
        <f t="shared" si="11"/>
        <v>521.6</v>
      </c>
    </row>
    <row r="368" spans="1:10" ht="15.75">
      <c r="A368" s="33">
        <f t="shared" si="12"/>
        <v>364</v>
      </c>
      <c r="B368" s="38" t="s">
        <v>12591</v>
      </c>
      <c r="C368" s="38" t="s">
        <v>13321</v>
      </c>
      <c r="D368" s="106" t="s">
        <v>13322</v>
      </c>
      <c r="E368" s="34" t="s">
        <v>3592</v>
      </c>
      <c r="F368" s="38"/>
      <c r="G368" s="34" t="s">
        <v>12594</v>
      </c>
      <c r="H368" s="142">
        <v>662</v>
      </c>
      <c r="I368" s="35">
        <v>0.2</v>
      </c>
      <c r="J368" s="126">
        <f t="shared" si="11"/>
        <v>529.6</v>
      </c>
    </row>
    <row r="369" spans="1:10" ht="15.75">
      <c r="A369" s="33">
        <f t="shared" si="12"/>
        <v>365</v>
      </c>
      <c r="B369" s="38" t="s">
        <v>12591</v>
      </c>
      <c r="C369" s="38" t="s">
        <v>13323</v>
      </c>
      <c r="D369" s="106" t="s">
        <v>13324</v>
      </c>
      <c r="E369" s="34" t="s">
        <v>3592</v>
      </c>
      <c r="F369" s="38"/>
      <c r="G369" s="34" t="s">
        <v>12594</v>
      </c>
      <c r="H369" s="142">
        <v>693</v>
      </c>
      <c r="I369" s="35">
        <v>0.2</v>
      </c>
      <c r="J369" s="126">
        <f t="shared" si="11"/>
        <v>554.4</v>
      </c>
    </row>
    <row r="370" spans="1:10" ht="15.75">
      <c r="A370" s="33">
        <f t="shared" si="12"/>
        <v>366</v>
      </c>
      <c r="B370" s="38" t="s">
        <v>12591</v>
      </c>
      <c r="C370" s="38" t="s">
        <v>13325</v>
      </c>
      <c r="D370" s="106" t="s">
        <v>13326</v>
      </c>
      <c r="E370" s="34" t="s">
        <v>3592</v>
      </c>
      <c r="F370" s="38"/>
      <c r="G370" s="34" t="s">
        <v>12594</v>
      </c>
      <c r="H370" s="142">
        <v>703</v>
      </c>
      <c r="I370" s="35">
        <v>0.2</v>
      </c>
      <c r="J370" s="126">
        <f t="shared" si="11"/>
        <v>562.4</v>
      </c>
    </row>
    <row r="371" spans="1:10" ht="15.75">
      <c r="A371" s="33">
        <f t="shared" si="12"/>
        <v>367</v>
      </c>
      <c r="B371" s="38" t="s">
        <v>12591</v>
      </c>
      <c r="C371" s="38" t="s">
        <v>13327</v>
      </c>
      <c r="D371" s="106" t="s">
        <v>13328</v>
      </c>
      <c r="E371" s="34" t="s">
        <v>3592</v>
      </c>
      <c r="F371" s="38"/>
      <c r="G371" s="34" t="s">
        <v>12594</v>
      </c>
      <c r="H371" s="142">
        <v>596</v>
      </c>
      <c r="I371" s="35">
        <v>0.2</v>
      </c>
      <c r="J371" s="126">
        <f t="shared" si="11"/>
        <v>476.8</v>
      </c>
    </row>
    <row r="372" spans="1:10" ht="15.75">
      <c r="A372" s="33">
        <f t="shared" si="12"/>
        <v>368</v>
      </c>
      <c r="B372" s="38" t="s">
        <v>12591</v>
      </c>
      <c r="C372" s="38" t="s">
        <v>13329</v>
      </c>
      <c r="D372" s="106" t="s">
        <v>13330</v>
      </c>
      <c r="E372" s="34" t="s">
        <v>3592</v>
      </c>
      <c r="F372" s="38"/>
      <c r="G372" s="34" t="s">
        <v>12594</v>
      </c>
      <c r="H372" s="142">
        <v>706</v>
      </c>
      <c r="I372" s="35">
        <v>0.2</v>
      </c>
      <c r="J372" s="126">
        <f t="shared" si="11"/>
        <v>564.80000000000007</v>
      </c>
    </row>
    <row r="373" spans="1:10" ht="15.75">
      <c r="A373" s="33">
        <f t="shared" si="12"/>
        <v>369</v>
      </c>
      <c r="B373" s="38" t="s">
        <v>12591</v>
      </c>
      <c r="C373" s="38" t="s">
        <v>13331</v>
      </c>
      <c r="D373" s="106" t="s">
        <v>13332</v>
      </c>
      <c r="E373" s="34" t="s">
        <v>3592</v>
      </c>
      <c r="F373" s="38"/>
      <c r="G373" s="34" t="s">
        <v>12594</v>
      </c>
      <c r="H373" s="142">
        <v>510</v>
      </c>
      <c r="I373" s="35">
        <v>0.2</v>
      </c>
      <c r="J373" s="126">
        <f t="shared" ref="J373:J436" si="13">H373*(1-I373)</f>
        <v>408</v>
      </c>
    </row>
    <row r="374" spans="1:10" ht="15.75">
      <c r="A374" s="33">
        <f t="shared" si="12"/>
        <v>370</v>
      </c>
      <c r="B374" s="38" t="s">
        <v>12591</v>
      </c>
      <c r="C374" s="38" t="s">
        <v>13333</v>
      </c>
      <c r="D374" s="106" t="s">
        <v>13334</v>
      </c>
      <c r="E374" s="34" t="s">
        <v>3592</v>
      </c>
      <c r="F374" s="38"/>
      <c r="G374" s="34" t="s">
        <v>12594</v>
      </c>
      <c r="H374" s="142">
        <v>620</v>
      </c>
      <c r="I374" s="35">
        <v>0.2</v>
      </c>
      <c r="J374" s="126">
        <f t="shared" si="13"/>
        <v>496</v>
      </c>
    </row>
    <row r="375" spans="1:10" ht="15.75">
      <c r="A375" s="33">
        <f t="shared" si="12"/>
        <v>371</v>
      </c>
      <c r="B375" s="38" t="s">
        <v>12591</v>
      </c>
      <c r="C375" s="38" t="s">
        <v>13335</v>
      </c>
      <c r="D375" s="106" t="s">
        <v>13336</v>
      </c>
      <c r="E375" s="34" t="s">
        <v>3592</v>
      </c>
      <c r="F375" s="38"/>
      <c r="G375" s="34" t="s">
        <v>12594</v>
      </c>
      <c r="H375" s="142">
        <v>630</v>
      </c>
      <c r="I375" s="35">
        <v>0.2</v>
      </c>
      <c r="J375" s="126">
        <f t="shared" si="13"/>
        <v>504</v>
      </c>
    </row>
    <row r="376" spans="1:10" ht="15.75">
      <c r="A376" s="33">
        <f t="shared" si="12"/>
        <v>372</v>
      </c>
      <c r="B376" s="38" t="s">
        <v>12591</v>
      </c>
      <c r="C376" s="38" t="s">
        <v>13337</v>
      </c>
      <c r="D376" s="106" t="s">
        <v>13338</v>
      </c>
      <c r="E376" s="34" t="s">
        <v>3592</v>
      </c>
      <c r="F376" s="38"/>
      <c r="G376" s="34" t="s">
        <v>12594</v>
      </c>
      <c r="H376" s="142">
        <v>681</v>
      </c>
      <c r="I376" s="35">
        <v>0.2</v>
      </c>
      <c r="J376" s="126">
        <f t="shared" si="13"/>
        <v>544.80000000000007</v>
      </c>
    </row>
    <row r="377" spans="1:10" ht="15.75">
      <c r="A377" s="33">
        <f t="shared" si="12"/>
        <v>373</v>
      </c>
      <c r="B377" s="38" t="s">
        <v>12591</v>
      </c>
      <c r="C377" s="38" t="s">
        <v>13339</v>
      </c>
      <c r="D377" s="106" t="s">
        <v>13340</v>
      </c>
      <c r="E377" s="34" t="s">
        <v>3592</v>
      </c>
      <c r="F377" s="38"/>
      <c r="G377" s="34" t="s">
        <v>12594</v>
      </c>
      <c r="H377" s="142">
        <v>801</v>
      </c>
      <c r="I377" s="35">
        <v>0.2</v>
      </c>
      <c r="J377" s="126">
        <f t="shared" si="13"/>
        <v>640.80000000000007</v>
      </c>
    </row>
    <row r="378" spans="1:10" ht="15.75">
      <c r="A378" s="33">
        <f t="shared" si="12"/>
        <v>374</v>
      </c>
      <c r="B378" s="38" t="s">
        <v>12591</v>
      </c>
      <c r="C378" s="38" t="s">
        <v>13341</v>
      </c>
      <c r="D378" s="106" t="s">
        <v>13342</v>
      </c>
      <c r="E378" s="34" t="s">
        <v>3592</v>
      </c>
      <c r="F378" s="38"/>
      <c r="G378" s="34" t="s">
        <v>12594</v>
      </c>
      <c r="H378" s="142">
        <v>668</v>
      </c>
      <c r="I378" s="35">
        <v>0.2</v>
      </c>
      <c r="J378" s="126">
        <f t="shared" si="13"/>
        <v>534.4</v>
      </c>
    </row>
    <row r="379" spans="1:10" ht="15.75">
      <c r="A379" s="33">
        <f t="shared" si="12"/>
        <v>375</v>
      </c>
      <c r="B379" s="38" t="s">
        <v>12591</v>
      </c>
      <c r="C379" s="38" t="s">
        <v>13343</v>
      </c>
      <c r="D379" s="106" t="s">
        <v>13344</v>
      </c>
      <c r="E379" s="34" t="s">
        <v>3592</v>
      </c>
      <c r="F379" s="38"/>
      <c r="G379" s="34" t="s">
        <v>12594</v>
      </c>
      <c r="H379" s="142">
        <v>778</v>
      </c>
      <c r="I379" s="35">
        <v>0.2</v>
      </c>
      <c r="J379" s="126">
        <f t="shared" si="13"/>
        <v>622.40000000000009</v>
      </c>
    </row>
    <row r="380" spans="1:10" ht="15.75">
      <c r="A380" s="33">
        <f t="shared" si="12"/>
        <v>376</v>
      </c>
      <c r="B380" s="38" t="s">
        <v>12591</v>
      </c>
      <c r="C380" s="38" t="s">
        <v>13345</v>
      </c>
      <c r="D380" s="106" t="s">
        <v>13346</v>
      </c>
      <c r="E380" s="34" t="s">
        <v>3592</v>
      </c>
      <c r="F380" s="38"/>
      <c r="G380" s="34" t="s">
        <v>12594</v>
      </c>
      <c r="H380" s="142">
        <v>788</v>
      </c>
      <c r="I380" s="35">
        <v>0.2</v>
      </c>
      <c r="J380" s="126">
        <f t="shared" si="13"/>
        <v>630.40000000000009</v>
      </c>
    </row>
    <row r="381" spans="1:10" ht="15.75">
      <c r="A381" s="33">
        <f t="shared" si="12"/>
        <v>377</v>
      </c>
      <c r="B381" s="38" t="s">
        <v>12591</v>
      </c>
      <c r="C381" s="38" t="s">
        <v>13347</v>
      </c>
      <c r="D381" s="106" t="s">
        <v>13348</v>
      </c>
      <c r="E381" s="34" t="s">
        <v>3592</v>
      </c>
      <c r="F381" s="38"/>
      <c r="G381" s="34" t="s">
        <v>12594</v>
      </c>
      <c r="H381" s="142">
        <v>668</v>
      </c>
      <c r="I381" s="35">
        <v>0.2</v>
      </c>
      <c r="J381" s="126">
        <f t="shared" si="13"/>
        <v>534.4</v>
      </c>
    </row>
    <row r="382" spans="1:10" ht="15.75">
      <c r="A382" s="33">
        <f t="shared" si="12"/>
        <v>378</v>
      </c>
      <c r="B382" s="38" t="s">
        <v>12591</v>
      </c>
      <c r="C382" s="38" t="s">
        <v>13349</v>
      </c>
      <c r="D382" s="106" t="s">
        <v>13350</v>
      </c>
      <c r="E382" s="34" t="s">
        <v>3592</v>
      </c>
      <c r="F382" s="38"/>
      <c r="G382" s="34" t="s">
        <v>12594</v>
      </c>
      <c r="H382" s="142">
        <v>778</v>
      </c>
      <c r="I382" s="35">
        <v>0.2</v>
      </c>
      <c r="J382" s="126">
        <f t="shared" si="13"/>
        <v>622.40000000000009</v>
      </c>
    </row>
    <row r="383" spans="1:10" ht="15.75">
      <c r="A383" s="33">
        <f t="shared" si="12"/>
        <v>379</v>
      </c>
      <c r="B383" s="38" t="s">
        <v>12591</v>
      </c>
      <c r="C383" s="38" t="s">
        <v>13351</v>
      </c>
      <c r="D383" s="106" t="s">
        <v>13352</v>
      </c>
      <c r="E383" s="34" t="s">
        <v>3592</v>
      </c>
      <c r="F383" s="38"/>
      <c r="G383" s="34" t="s">
        <v>12594</v>
      </c>
      <c r="H383" s="142">
        <v>788</v>
      </c>
      <c r="I383" s="35">
        <v>0.2</v>
      </c>
      <c r="J383" s="126">
        <f t="shared" si="13"/>
        <v>630.40000000000009</v>
      </c>
    </row>
    <row r="384" spans="1:10" ht="15.75">
      <c r="A384" s="33">
        <f t="shared" si="12"/>
        <v>380</v>
      </c>
      <c r="B384" s="38" t="s">
        <v>12591</v>
      </c>
      <c r="C384" s="38" t="s">
        <v>13353</v>
      </c>
      <c r="D384" s="106" t="s">
        <v>13354</v>
      </c>
      <c r="E384" s="34" t="s">
        <v>3592</v>
      </c>
      <c r="F384" s="38"/>
      <c r="G384" s="34" t="s">
        <v>12594</v>
      </c>
      <c r="H384" s="142">
        <v>668</v>
      </c>
      <c r="I384" s="35">
        <v>0.2</v>
      </c>
      <c r="J384" s="126">
        <f t="shared" si="13"/>
        <v>534.4</v>
      </c>
    </row>
    <row r="385" spans="1:10" ht="15.75">
      <c r="A385" s="33">
        <f t="shared" si="12"/>
        <v>381</v>
      </c>
      <c r="B385" s="38" t="s">
        <v>12591</v>
      </c>
      <c r="C385" s="38" t="s">
        <v>13355</v>
      </c>
      <c r="D385" s="106" t="s">
        <v>13356</v>
      </c>
      <c r="E385" s="34" t="s">
        <v>3592</v>
      </c>
      <c r="F385" s="38"/>
      <c r="G385" s="34" t="s">
        <v>12594</v>
      </c>
      <c r="H385" s="142">
        <v>627</v>
      </c>
      <c r="I385" s="35">
        <v>0.2</v>
      </c>
      <c r="J385" s="126">
        <f t="shared" si="13"/>
        <v>501.6</v>
      </c>
    </row>
    <row r="386" spans="1:10" ht="15.75">
      <c r="A386" s="33">
        <f t="shared" si="12"/>
        <v>382</v>
      </c>
      <c r="B386" s="38" t="s">
        <v>12591</v>
      </c>
      <c r="C386" s="38" t="s">
        <v>13357</v>
      </c>
      <c r="D386" s="106" t="s">
        <v>13358</v>
      </c>
      <c r="E386" s="34" t="s">
        <v>3592</v>
      </c>
      <c r="F386" s="38"/>
      <c r="G386" s="34" t="s">
        <v>12594</v>
      </c>
      <c r="H386" s="142">
        <v>737</v>
      </c>
      <c r="I386" s="35">
        <v>0.2</v>
      </c>
      <c r="J386" s="126">
        <f t="shared" si="13"/>
        <v>589.6</v>
      </c>
    </row>
    <row r="387" spans="1:10" ht="15.75">
      <c r="A387" s="33">
        <f t="shared" si="12"/>
        <v>383</v>
      </c>
      <c r="B387" s="38" t="s">
        <v>12591</v>
      </c>
      <c r="C387" s="38" t="s">
        <v>13359</v>
      </c>
      <c r="D387" s="106" t="s">
        <v>13360</v>
      </c>
      <c r="E387" s="34" t="s">
        <v>3592</v>
      </c>
      <c r="F387" s="38"/>
      <c r="G387" s="34" t="s">
        <v>12594</v>
      </c>
      <c r="H387" s="142">
        <v>747</v>
      </c>
      <c r="I387" s="35">
        <v>0.2</v>
      </c>
      <c r="J387" s="126">
        <f t="shared" si="13"/>
        <v>597.6</v>
      </c>
    </row>
    <row r="388" spans="1:10" ht="15.75">
      <c r="A388" s="33">
        <f t="shared" si="12"/>
        <v>384</v>
      </c>
      <c r="B388" s="38" t="s">
        <v>12591</v>
      </c>
      <c r="C388" s="38" t="s">
        <v>13361</v>
      </c>
      <c r="D388" s="106" t="s">
        <v>13362</v>
      </c>
      <c r="E388" s="34" t="s">
        <v>3592</v>
      </c>
      <c r="F388" s="38"/>
      <c r="G388" s="34" t="s">
        <v>12594</v>
      </c>
      <c r="H388" s="142">
        <v>778</v>
      </c>
      <c r="I388" s="35">
        <v>0.2</v>
      </c>
      <c r="J388" s="126">
        <f t="shared" si="13"/>
        <v>622.40000000000009</v>
      </c>
    </row>
    <row r="389" spans="1:10" ht="15.75">
      <c r="A389" s="33">
        <f t="shared" si="12"/>
        <v>385</v>
      </c>
      <c r="B389" s="38" t="s">
        <v>12591</v>
      </c>
      <c r="C389" s="38" t="s">
        <v>13363</v>
      </c>
      <c r="D389" s="106" t="s">
        <v>13364</v>
      </c>
      <c r="E389" s="34" t="s">
        <v>3592</v>
      </c>
      <c r="F389" s="38"/>
      <c r="G389" s="34" t="s">
        <v>12594</v>
      </c>
      <c r="H389" s="142">
        <v>788</v>
      </c>
      <c r="I389" s="35">
        <v>0.2</v>
      </c>
      <c r="J389" s="126">
        <f t="shared" si="13"/>
        <v>630.40000000000009</v>
      </c>
    </row>
    <row r="390" spans="1:10" ht="15.75">
      <c r="A390" s="33">
        <f t="shared" si="12"/>
        <v>386</v>
      </c>
      <c r="B390" s="38" t="s">
        <v>12591</v>
      </c>
      <c r="C390" s="38" t="s">
        <v>13365</v>
      </c>
      <c r="D390" s="106" t="s">
        <v>13366</v>
      </c>
      <c r="E390" s="34" t="s">
        <v>3592</v>
      </c>
      <c r="F390" s="38"/>
      <c r="G390" s="34" t="s">
        <v>12594</v>
      </c>
      <c r="H390" s="142">
        <v>681</v>
      </c>
      <c r="I390" s="35">
        <v>0.2</v>
      </c>
      <c r="J390" s="126">
        <f t="shared" si="13"/>
        <v>544.80000000000007</v>
      </c>
    </row>
    <row r="391" spans="1:10" ht="15.75">
      <c r="A391" s="33">
        <f t="shared" ref="A391:A443" si="14">A390+1</f>
        <v>387</v>
      </c>
      <c r="B391" s="38" t="s">
        <v>12591</v>
      </c>
      <c r="C391" s="38" t="s">
        <v>13367</v>
      </c>
      <c r="D391" s="106" t="s">
        <v>13368</v>
      </c>
      <c r="E391" s="34" t="s">
        <v>3592</v>
      </c>
      <c r="F391" s="38"/>
      <c r="G391" s="34" t="s">
        <v>12594</v>
      </c>
      <c r="H391" s="142">
        <v>791</v>
      </c>
      <c r="I391" s="35">
        <v>0.2</v>
      </c>
      <c r="J391" s="126">
        <f t="shared" si="13"/>
        <v>632.80000000000007</v>
      </c>
    </row>
    <row r="392" spans="1:10" ht="15.75">
      <c r="A392" s="33">
        <f t="shared" si="14"/>
        <v>388</v>
      </c>
      <c r="B392" s="38" t="s">
        <v>12591</v>
      </c>
      <c r="C392" s="38" t="s">
        <v>13369</v>
      </c>
      <c r="D392" s="106" t="s">
        <v>13370</v>
      </c>
      <c r="E392" s="34" t="s">
        <v>3592</v>
      </c>
      <c r="F392" s="38"/>
      <c r="G392" s="34" t="s">
        <v>12594</v>
      </c>
      <c r="H392" s="142">
        <v>801</v>
      </c>
      <c r="I392" s="35">
        <v>0.2</v>
      </c>
      <c r="J392" s="126">
        <f t="shared" si="13"/>
        <v>640.80000000000007</v>
      </c>
    </row>
    <row r="393" spans="1:10" ht="15.75">
      <c r="A393" s="33">
        <f t="shared" si="14"/>
        <v>389</v>
      </c>
      <c r="B393" s="38" t="s">
        <v>12591</v>
      </c>
      <c r="C393" s="38" t="s">
        <v>13371</v>
      </c>
      <c r="D393" s="106" t="s">
        <v>13372</v>
      </c>
      <c r="E393" s="34" t="s">
        <v>3592</v>
      </c>
      <c r="F393" s="38"/>
      <c r="G393" s="34" t="s">
        <v>12594</v>
      </c>
      <c r="H393" s="142">
        <v>595</v>
      </c>
      <c r="I393" s="35">
        <v>0.2</v>
      </c>
      <c r="J393" s="126">
        <f t="shared" si="13"/>
        <v>476</v>
      </c>
    </row>
    <row r="394" spans="1:10" ht="15.75">
      <c r="A394" s="33">
        <f t="shared" si="14"/>
        <v>390</v>
      </c>
      <c r="B394" s="38" t="s">
        <v>12591</v>
      </c>
      <c r="C394" s="38" t="s">
        <v>13373</v>
      </c>
      <c r="D394" s="106" t="s">
        <v>13374</v>
      </c>
      <c r="E394" s="34" t="s">
        <v>3592</v>
      </c>
      <c r="F394" s="38"/>
      <c r="G394" s="34" t="s">
        <v>12594</v>
      </c>
      <c r="H394" s="142">
        <v>705</v>
      </c>
      <c r="I394" s="35">
        <v>0.2</v>
      </c>
      <c r="J394" s="126">
        <f t="shared" si="13"/>
        <v>564</v>
      </c>
    </row>
    <row r="395" spans="1:10" ht="15.75">
      <c r="A395" s="33">
        <f t="shared" si="14"/>
        <v>391</v>
      </c>
      <c r="B395" s="38" t="s">
        <v>12591</v>
      </c>
      <c r="C395" s="38" t="s">
        <v>13375</v>
      </c>
      <c r="D395" s="106" t="s">
        <v>13376</v>
      </c>
      <c r="E395" s="34" t="s">
        <v>3592</v>
      </c>
      <c r="F395" s="38"/>
      <c r="G395" s="34" t="s">
        <v>12594</v>
      </c>
      <c r="H395" s="142">
        <v>715</v>
      </c>
      <c r="I395" s="35">
        <v>0.2</v>
      </c>
      <c r="J395" s="126">
        <f t="shared" si="13"/>
        <v>572</v>
      </c>
    </row>
    <row r="396" spans="1:10" ht="15.75">
      <c r="A396" s="33">
        <f t="shared" si="14"/>
        <v>392</v>
      </c>
      <c r="B396" s="38" t="s">
        <v>12591</v>
      </c>
      <c r="C396" s="38" t="s">
        <v>13377</v>
      </c>
      <c r="D396" s="106" t="s">
        <v>13378</v>
      </c>
      <c r="E396" s="34" t="s">
        <v>3592</v>
      </c>
      <c r="F396" s="38"/>
      <c r="G396" s="34" t="s">
        <v>12594</v>
      </c>
      <c r="H396" s="142">
        <v>596</v>
      </c>
      <c r="I396" s="35">
        <v>0.2</v>
      </c>
      <c r="J396" s="126">
        <f t="shared" si="13"/>
        <v>476.8</v>
      </c>
    </row>
    <row r="397" spans="1:10" ht="15.75">
      <c r="A397" s="33">
        <f t="shared" si="14"/>
        <v>393</v>
      </c>
      <c r="B397" s="38" t="s">
        <v>12591</v>
      </c>
      <c r="C397" s="38" t="s">
        <v>13379</v>
      </c>
      <c r="D397" s="106" t="s">
        <v>13380</v>
      </c>
      <c r="E397" s="34" t="s">
        <v>3592</v>
      </c>
      <c r="F397" s="38"/>
      <c r="G397" s="34" t="s">
        <v>12594</v>
      </c>
      <c r="H397" s="142">
        <v>706</v>
      </c>
      <c r="I397" s="35">
        <v>0.2</v>
      </c>
      <c r="J397" s="126">
        <f t="shared" si="13"/>
        <v>564.80000000000007</v>
      </c>
    </row>
    <row r="398" spans="1:10" ht="15.75">
      <c r="A398" s="33">
        <f t="shared" si="14"/>
        <v>394</v>
      </c>
      <c r="B398" s="38" t="s">
        <v>12591</v>
      </c>
      <c r="C398" s="38" t="s">
        <v>13381</v>
      </c>
      <c r="D398" s="106" t="s">
        <v>13382</v>
      </c>
      <c r="E398" s="34" t="s">
        <v>3592</v>
      </c>
      <c r="F398" s="38"/>
      <c r="G398" s="34" t="s">
        <v>12594</v>
      </c>
      <c r="H398" s="142">
        <v>716</v>
      </c>
      <c r="I398" s="35">
        <v>0.2</v>
      </c>
      <c r="J398" s="126">
        <f t="shared" si="13"/>
        <v>572.80000000000007</v>
      </c>
    </row>
    <row r="399" spans="1:10" ht="15.75">
      <c r="A399" s="33">
        <f t="shared" si="14"/>
        <v>395</v>
      </c>
      <c r="B399" s="38" t="s">
        <v>12591</v>
      </c>
      <c r="C399" s="38" t="s">
        <v>13383</v>
      </c>
      <c r="D399" s="106" t="s">
        <v>13384</v>
      </c>
      <c r="E399" s="34" t="s">
        <v>3592</v>
      </c>
      <c r="F399" s="38"/>
      <c r="G399" s="34" t="s">
        <v>12594</v>
      </c>
      <c r="H399" s="142">
        <v>583</v>
      </c>
      <c r="I399" s="35">
        <v>0.2</v>
      </c>
      <c r="J399" s="126">
        <f t="shared" si="13"/>
        <v>466.40000000000003</v>
      </c>
    </row>
    <row r="400" spans="1:10" ht="15.75">
      <c r="A400" s="33">
        <f t="shared" si="14"/>
        <v>396</v>
      </c>
      <c r="B400" s="38" t="s">
        <v>12591</v>
      </c>
      <c r="C400" s="38" t="s">
        <v>13385</v>
      </c>
      <c r="D400" s="106" t="s">
        <v>13386</v>
      </c>
      <c r="E400" s="34" t="s">
        <v>3592</v>
      </c>
      <c r="F400" s="38"/>
      <c r="G400" s="34" t="s">
        <v>12594</v>
      </c>
      <c r="H400" s="142">
        <v>693</v>
      </c>
      <c r="I400" s="35">
        <v>0.2</v>
      </c>
      <c r="J400" s="126">
        <f t="shared" si="13"/>
        <v>554.4</v>
      </c>
    </row>
    <row r="401" spans="1:10" ht="15.75">
      <c r="A401" s="33">
        <f t="shared" si="14"/>
        <v>397</v>
      </c>
      <c r="B401" s="38" t="s">
        <v>12591</v>
      </c>
      <c r="C401" s="38" t="s">
        <v>13387</v>
      </c>
      <c r="D401" s="106" t="s">
        <v>13388</v>
      </c>
      <c r="E401" s="34" t="s">
        <v>3592</v>
      </c>
      <c r="F401" s="38"/>
      <c r="G401" s="34" t="s">
        <v>12594</v>
      </c>
      <c r="H401" s="142">
        <v>703</v>
      </c>
      <c r="I401" s="35">
        <v>0.2</v>
      </c>
      <c r="J401" s="126">
        <f t="shared" si="13"/>
        <v>562.4</v>
      </c>
    </row>
    <row r="402" spans="1:10" ht="15.75">
      <c r="A402" s="33">
        <f t="shared" si="14"/>
        <v>398</v>
      </c>
      <c r="B402" s="38" t="s">
        <v>12591</v>
      </c>
      <c r="C402" s="38" t="s">
        <v>13389</v>
      </c>
      <c r="D402" s="106" t="s">
        <v>13390</v>
      </c>
      <c r="E402" s="34" t="s">
        <v>3592</v>
      </c>
      <c r="F402" s="38"/>
      <c r="G402" s="34" t="s">
        <v>12594</v>
      </c>
      <c r="H402" s="142">
        <v>583</v>
      </c>
      <c r="I402" s="35">
        <v>0.2</v>
      </c>
      <c r="J402" s="126">
        <f t="shared" si="13"/>
        <v>466.40000000000003</v>
      </c>
    </row>
    <row r="403" spans="1:10" ht="15.75">
      <c r="A403" s="33">
        <f t="shared" si="14"/>
        <v>399</v>
      </c>
      <c r="B403" s="38" t="s">
        <v>12591</v>
      </c>
      <c r="C403" s="38" t="s">
        <v>13391</v>
      </c>
      <c r="D403" s="106" t="s">
        <v>13392</v>
      </c>
      <c r="E403" s="34" t="s">
        <v>3592</v>
      </c>
      <c r="F403" s="38"/>
      <c r="G403" s="34" t="s">
        <v>12594</v>
      </c>
      <c r="H403" s="142">
        <v>693</v>
      </c>
      <c r="I403" s="35">
        <v>0.2</v>
      </c>
      <c r="J403" s="126">
        <f t="shared" si="13"/>
        <v>554.4</v>
      </c>
    </row>
    <row r="404" spans="1:10" ht="15.75">
      <c r="A404" s="33">
        <f t="shared" si="14"/>
        <v>400</v>
      </c>
      <c r="B404" s="38" t="s">
        <v>12591</v>
      </c>
      <c r="C404" s="38" t="s">
        <v>13393</v>
      </c>
      <c r="D404" s="106" t="s">
        <v>13394</v>
      </c>
      <c r="E404" s="34" t="s">
        <v>3592</v>
      </c>
      <c r="F404" s="38"/>
      <c r="G404" s="34" t="s">
        <v>12594</v>
      </c>
      <c r="H404" s="142">
        <v>703</v>
      </c>
      <c r="I404" s="35">
        <v>0.2</v>
      </c>
      <c r="J404" s="126">
        <f t="shared" si="13"/>
        <v>562.4</v>
      </c>
    </row>
    <row r="405" spans="1:10" ht="15.75">
      <c r="A405" s="33">
        <f t="shared" si="14"/>
        <v>401</v>
      </c>
      <c r="B405" s="38" t="s">
        <v>12591</v>
      </c>
      <c r="C405" s="38" t="s">
        <v>13395</v>
      </c>
      <c r="D405" s="106" t="s">
        <v>13396</v>
      </c>
      <c r="E405" s="34" t="s">
        <v>3592</v>
      </c>
      <c r="F405" s="38"/>
      <c r="G405" s="34" t="s">
        <v>12594</v>
      </c>
      <c r="H405" s="142">
        <v>583</v>
      </c>
      <c r="I405" s="35">
        <v>0.2</v>
      </c>
      <c r="J405" s="126">
        <f t="shared" si="13"/>
        <v>466.40000000000003</v>
      </c>
    </row>
    <row r="406" spans="1:10" ht="15.75">
      <c r="A406" s="33">
        <f t="shared" si="14"/>
        <v>402</v>
      </c>
      <c r="B406" s="38" t="s">
        <v>12591</v>
      </c>
      <c r="C406" s="38" t="s">
        <v>13397</v>
      </c>
      <c r="D406" s="106" t="s">
        <v>13398</v>
      </c>
      <c r="E406" s="34" t="s">
        <v>3592</v>
      </c>
      <c r="F406" s="38"/>
      <c r="G406" s="34" t="s">
        <v>12594</v>
      </c>
      <c r="H406" s="142">
        <v>542</v>
      </c>
      <c r="I406" s="35">
        <v>0.2</v>
      </c>
      <c r="J406" s="126">
        <f t="shared" si="13"/>
        <v>433.6</v>
      </c>
    </row>
    <row r="407" spans="1:10" ht="15.75">
      <c r="A407" s="33">
        <f t="shared" si="14"/>
        <v>403</v>
      </c>
      <c r="B407" s="38" t="s">
        <v>12591</v>
      </c>
      <c r="C407" s="38" t="s">
        <v>13399</v>
      </c>
      <c r="D407" s="106" t="s">
        <v>13400</v>
      </c>
      <c r="E407" s="34" t="s">
        <v>3592</v>
      </c>
      <c r="F407" s="38"/>
      <c r="G407" s="34" t="s">
        <v>12594</v>
      </c>
      <c r="H407" s="142">
        <v>652</v>
      </c>
      <c r="I407" s="35">
        <v>0.2</v>
      </c>
      <c r="J407" s="126">
        <f t="shared" si="13"/>
        <v>521.6</v>
      </c>
    </row>
    <row r="408" spans="1:10" ht="15.75">
      <c r="A408" s="33">
        <f t="shared" si="14"/>
        <v>404</v>
      </c>
      <c r="B408" s="38" t="s">
        <v>12591</v>
      </c>
      <c r="C408" s="38" t="s">
        <v>13401</v>
      </c>
      <c r="D408" s="106" t="s">
        <v>13402</v>
      </c>
      <c r="E408" s="34" t="s">
        <v>3592</v>
      </c>
      <c r="F408" s="38"/>
      <c r="G408" s="34" t="s">
        <v>12594</v>
      </c>
      <c r="H408" s="142">
        <v>662</v>
      </c>
      <c r="I408" s="35">
        <v>0.2</v>
      </c>
      <c r="J408" s="126">
        <f t="shared" si="13"/>
        <v>529.6</v>
      </c>
    </row>
    <row r="409" spans="1:10" ht="15.75">
      <c r="A409" s="33">
        <f t="shared" si="14"/>
        <v>405</v>
      </c>
      <c r="B409" s="38" t="s">
        <v>12591</v>
      </c>
      <c r="C409" s="38" t="s">
        <v>13403</v>
      </c>
      <c r="D409" s="106" t="s">
        <v>13404</v>
      </c>
      <c r="E409" s="34" t="s">
        <v>3592</v>
      </c>
      <c r="F409" s="38"/>
      <c r="G409" s="34" t="s">
        <v>12594</v>
      </c>
      <c r="H409" s="142">
        <v>693</v>
      </c>
      <c r="I409" s="35">
        <v>0.2</v>
      </c>
      <c r="J409" s="126">
        <f t="shared" si="13"/>
        <v>554.4</v>
      </c>
    </row>
    <row r="410" spans="1:10" ht="15.75">
      <c r="A410" s="33">
        <f t="shared" si="14"/>
        <v>406</v>
      </c>
      <c r="B410" s="38" t="s">
        <v>12591</v>
      </c>
      <c r="C410" s="38" t="s">
        <v>13405</v>
      </c>
      <c r="D410" s="106" t="s">
        <v>13406</v>
      </c>
      <c r="E410" s="34" t="s">
        <v>3592</v>
      </c>
      <c r="F410" s="38"/>
      <c r="G410" s="34" t="s">
        <v>12594</v>
      </c>
      <c r="H410" s="142">
        <v>703</v>
      </c>
      <c r="I410" s="35">
        <v>0.2</v>
      </c>
      <c r="J410" s="126">
        <f t="shared" si="13"/>
        <v>562.4</v>
      </c>
    </row>
    <row r="411" spans="1:10" ht="15.75">
      <c r="A411" s="33">
        <f t="shared" si="14"/>
        <v>407</v>
      </c>
      <c r="B411" s="38" t="s">
        <v>12591</v>
      </c>
      <c r="C411" s="38" t="s">
        <v>13407</v>
      </c>
      <c r="D411" s="106" t="s">
        <v>13408</v>
      </c>
      <c r="E411" s="34" t="s">
        <v>3592</v>
      </c>
      <c r="F411" s="38"/>
      <c r="G411" s="34" t="s">
        <v>12594</v>
      </c>
      <c r="H411" s="142">
        <v>596</v>
      </c>
      <c r="I411" s="35">
        <v>0.2</v>
      </c>
      <c r="J411" s="126">
        <f t="shared" si="13"/>
        <v>476.8</v>
      </c>
    </row>
    <row r="412" spans="1:10" ht="15.75">
      <c r="A412" s="33">
        <f t="shared" si="14"/>
        <v>408</v>
      </c>
      <c r="B412" s="38" t="s">
        <v>12591</v>
      </c>
      <c r="C412" s="38" t="s">
        <v>13409</v>
      </c>
      <c r="D412" s="106" t="s">
        <v>13410</v>
      </c>
      <c r="E412" s="34" t="s">
        <v>3592</v>
      </c>
      <c r="F412" s="38"/>
      <c r="G412" s="34" t="s">
        <v>12594</v>
      </c>
      <c r="H412" s="142">
        <v>706</v>
      </c>
      <c r="I412" s="35">
        <v>0.2</v>
      </c>
      <c r="J412" s="126">
        <f t="shared" si="13"/>
        <v>564.80000000000007</v>
      </c>
    </row>
    <row r="413" spans="1:10" ht="15.75">
      <c r="A413" s="33">
        <f t="shared" si="14"/>
        <v>409</v>
      </c>
      <c r="B413" s="38" t="s">
        <v>12591</v>
      </c>
      <c r="C413" s="38" t="s">
        <v>13411</v>
      </c>
      <c r="D413" s="106" t="s">
        <v>13412</v>
      </c>
      <c r="E413" s="34" t="s">
        <v>3592</v>
      </c>
      <c r="F413" s="38"/>
      <c r="G413" s="34" t="s">
        <v>12594</v>
      </c>
      <c r="H413" s="142">
        <v>716</v>
      </c>
      <c r="I413" s="35">
        <v>0.2</v>
      </c>
      <c r="J413" s="126">
        <f t="shared" si="13"/>
        <v>572.80000000000007</v>
      </c>
    </row>
    <row r="414" spans="1:10" ht="15.75">
      <c r="A414" s="33">
        <f t="shared" si="14"/>
        <v>410</v>
      </c>
      <c r="B414" s="38" t="s">
        <v>12591</v>
      </c>
      <c r="C414" s="38" t="s">
        <v>13413</v>
      </c>
      <c r="D414" s="106" t="s">
        <v>13414</v>
      </c>
      <c r="E414" s="34" t="s">
        <v>3592</v>
      </c>
      <c r="F414" s="38"/>
      <c r="G414" s="34" t="s">
        <v>12594</v>
      </c>
      <c r="H414" s="142">
        <v>510</v>
      </c>
      <c r="I414" s="35">
        <v>0.2</v>
      </c>
      <c r="J414" s="126">
        <f t="shared" si="13"/>
        <v>408</v>
      </c>
    </row>
    <row r="415" spans="1:10" ht="15.75">
      <c r="A415" s="33">
        <f t="shared" si="14"/>
        <v>411</v>
      </c>
      <c r="B415" s="38" t="s">
        <v>12591</v>
      </c>
      <c r="C415" s="38" t="s">
        <v>13415</v>
      </c>
      <c r="D415" s="106" t="s">
        <v>13416</v>
      </c>
      <c r="E415" s="34" t="s">
        <v>3592</v>
      </c>
      <c r="F415" s="38"/>
      <c r="G415" s="34" t="s">
        <v>12594</v>
      </c>
      <c r="H415" s="142">
        <v>620</v>
      </c>
      <c r="I415" s="35">
        <v>0.2</v>
      </c>
      <c r="J415" s="126">
        <f t="shared" si="13"/>
        <v>496</v>
      </c>
    </row>
    <row r="416" spans="1:10" ht="15.75">
      <c r="A416" s="33">
        <f t="shared" si="14"/>
        <v>412</v>
      </c>
      <c r="B416" s="38" t="s">
        <v>12591</v>
      </c>
      <c r="C416" s="38" t="s">
        <v>13417</v>
      </c>
      <c r="D416" s="106" t="s">
        <v>13418</v>
      </c>
      <c r="E416" s="34" t="s">
        <v>3592</v>
      </c>
      <c r="F416" s="38"/>
      <c r="G416" s="34" t="s">
        <v>12594</v>
      </c>
      <c r="H416" s="142">
        <v>630</v>
      </c>
      <c r="I416" s="35">
        <v>0.2</v>
      </c>
      <c r="J416" s="126">
        <f t="shared" si="13"/>
        <v>504</v>
      </c>
    </row>
    <row r="417" spans="1:10" ht="15.75">
      <c r="A417" s="33">
        <f t="shared" si="14"/>
        <v>413</v>
      </c>
      <c r="B417" s="38" t="s">
        <v>12591</v>
      </c>
      <c r="C417" s="38" t="s">
        <v>13419</v>
      </c>
      <c r="D417" s="106" t="s">
        <v>13420</v>
      </c>
      <c r="E417" s="34" t="s">
        <v>3592</v>
      </c>
      <c r="F417" s="38"/>
      <c r="G417" s="34" t="s">
        <v>12594</v>
      </c>
      <c r="H417" s="142">
        <v>681</v>
      </c>
      <c r="I417" s="35">
        <v>0.2</v>
      </c>
      <c r="J417" s="126">
        <f t="shared" si="13"/>
        <v>544.80000000000007</v>
      </c>
    </row>
    <row r="418" spans="1:10" ht="15.75">
      <c r="A418" s="33">
        <f t="shared" si="14"/>
        <v>414</v>
      </c>
      <c r="B418" s="38" t="s">
        <v>12591</v>
      </c>
      <c r="C418" s="38" t="s">
        <v>13421</v>
      </c>
      <c r="D418" s="106" t="s">
        <v>13422</v>
      </c>
      <c r="E418" s="34" t="s">
        <v>3592</v>
      </c>
      <c r="F418" s="38"/>
      <c r="G418" s="34" t="s">
        <v>12594</v>
      </c>
      <c r="H418" s="142">
        <v>791</v>
      </c>
      <c r="I418" s="35">
        <v>0.2</v>
      </c>
      <c r="J418" s="126">
        <f t="shared" si="13"/>
        <v>632.80000000000007</v>
      </c>
    </row>
    <row r="419" spans="1:10" ht="15.75">
      <c r="A419" s="33">
        <f t="shared" si="14"/>
        <v>415</v>
      </c>
      <c r="B419" s="38" t="s">
        <v>12591</v>
      </c>
      <c r="C419" s="38" t="s">
        <v>13423</v>
      </c>
      <c r="D419" s="106" t="s">
        <v>13424</v>
      </c>
      <c r="E419" s="34" t="s">
        <v>3592</v>
      </c>
      <c r="F419" s="38"/>
      <c r="G419" s="34" t="s">
        <v>12594</v>
      </c>
      <c r="H419" s="142">
        <v>801</v>
      </c>
      <c r="I419" s="35">
        <v>0.2</v>
      </c>
      <c r="J419" s="126">
        <f t="shared" si="13"/>
        <v>640.80000000000007</v>
      </c>
    </row>
    <row r="420" spans="1:10" ht="15.75">
      <c r="A420" s="33">
        <f t="shared" si="14"/>
        <v>416</v>
      </c>
      <c r="B420" s="38" t="s">
        <v>12591</v>
      </c>
      <c r="C420" s="38" t="s">
        <v>13425</v>
      </c>
      <c r="D420" s="106" t="s">
        <v>13426</v>
      </c>
      <c r="E420" s="34" t="s">
        <v>3592</v>
      </c>
      <c r="F420" s="38"/>
      <c r="G420" s="34" t="s">
        <v>12594</v>
      </c>
      <c r="H420" s="142">
        <v>668</v>
      </c>
      <c r="I420" s="35">
        <v>0.2</v>
      </c>
      <c r="J420" s="126">
        <f t="shared" si="13"/>
        <v>534.4</v>
      </c>
    </row>
    <row r="421" spans="1:10" ht="15.75">
      <c r="A421" s="33">
        <f t="shared" si="14"/>
        <v>417</v>
      </c>
      <c r="B421" s="38" t="s">
        <v>12591</v>
      </c>
      <c r="C421" s="38" t="s">
        <v>13427</v>
      </c>
      <c r="D421" s="106" t="s">
        <v>13428</v>
      </c>
      <c r="E421" s="34" t="s">
        <v>3592</v>
      </c>
      <c r="F421" s="38"/>
      <c r="G421" s="34" t="s">
        <v>12594</v>
      </c>
      <c r="H421" s="142">
        <v>778</v>
      </c>
      <c r="I421" s="35">
        <v>0.2</v>
      </c>
      <c r="J421" s="126">
        <f t="shared" si="13"/>
        <v>622.40000000000009</v>
      </c>
    </row>
    <row r="422" spans="1:10" ht="15.75">
      <c r="A422" s="33">
        <f t="shared" si="14"/>
        <v>418</v>
      </c>
      <c r="B422" s="38" t="s">
        <v>12591</v>
      </c>
      <c r="C422" s="38" t="s">
        <v>13429</v>
      </c>
      <c r="D422" s="106" t="s">
        <v>13430</v>
      </c>
      <c r="E422" s="34" t="s">
        <v>3592</v>
      </c>
      <c r="F422" s="38"/>
      <c r="G422" s="34" t="s">
        <v>12594</v>
      </c>
      <c r="H422" s="142">
        <v>788</v>
      </c>
      <c r="I422" s="35">
        <v>0.2</v>
      </c>
      <c r="J422" s="126">
        <f t="shared" si="13"/>
        <v>630.40000000000009</v>
      </c>
    </row>
    <row r="423" spans="1:10" ht="15.75">
      <c r="A423" s="33">
        <f t="shared" si="14"/>
        <v>419</v>
      </c>
      <c r="B423" s="38" t="s">
        <v>12591</v>
      </c>
      <c r="C423" s="38" t="s">
        <v>13431</v>
      </c>
      <c r="D423" s="106" t="s">
        <v>13432</v>
      </c>
      <c r="E423" s="34" t="s">
        <v>3592</v>
      </c>
      <c r="F423" s="38"/>
      <c r="G423" s="34" t="s">
        <v>12594</v>
      </c>
      <c r="H423" s="142">
        <v>668</v>
      </c>
      <c r="I423" s="35">
        <v>0.2</v>
      </c>
      <c r="J423" s="126">
        <f t="shared" si="13"/>
        <v>534.4</v>
      </c>
    </row>
    <row r="424" spans="1:10" ht="15.75">
      <c r="A424" s="33">
        <f t="shared" si="14"/>
        <v>420</v>
      </c>
      <c r="B424" s="38" t="s">
        <v>12591</v>
      </c>
      <c r="C424" s="38" t="s">
        <v>13433</v>
      </c>
      <c r="D424" s="106" t="s">
        <v>13434</v>
      </c>
      <c r="E424" s="34" t="s">
        <v>3592</v>
      </c>
      <c r="F424" s="38"/>
      <c r="G424" s="34" t="s">
        <v>12594</v>
      </c>
      <c r="H424" s="142">
        <v>778</v>
      </c>
      <c r="I424" s="35">
        <v>0.2</v>
      </c>
      <c r="J424" s="126">
        <f t="shared" si="13"/>
        <v>622.40000000000009</v>
      </c>
    </row>
    <row r="425" spans="1:10" ht="15.75">
      <c r="A425" s="33">
        <f t="shared" si="14"/>
        <v>421</v>
      </c>
      <c r="B425" s="38" t="s">
        <v>12591</v>
      </c>
      <c r="C425" s="38" t="s">
        <v>13435</v>
      </c>
      <c r="D425" s="106" t="s">
        <v>13436</v>
      </c>
      <c r="E425" s="34" t="s">
        <v>3592</v>
      </c>
      <c r="F425" s="38"/>
      <c r="G425" s="34" t="s">
        <v>12594</v>
      </c>
      <c r="H425" s="142">
        <v>788</v>
      </c>
      <c r="I425" s="35">
        <v>0.2</v>
      </c>
      <c r="J425" s="126">
        <f t="shared" si="13"/>
        <v>630.40000000000009</v>
      </c>
    </row>
    <row r="426" spans="1:10" ht="15.75">
      <c r="A426" s="33">
        <f t="shared" si="14"/>
        <v>422</v>
      </c>
      <c r="B426" s="38" t="s">
        <v>12591</v>
      </c>
      <c r="C426" s="38" t="s">
        <v>13437</v>
      </c>
      <c r="D426" s="106" t="s">
        <v>13438</v>
      </c>
      <c r="E426" s="34" t="s">
        <v>3592</v>
      </c>
      <c r="F426" s="38"/>
      <c r="G426" s="34" t="s">
        <v>12594</v>
      </c>
      <c r="H426" s="142">
        <v>668</v>
      </c>
      <c r="I426" s="35">
        <v>0.2</v>
      </c>
      <c r="J426" s="126">
        <f t="shared" si="13"/>
        <v>534.4</v>
      </c>
    </row>
    <row r="427" spans="1:10" ht="15.75">
      <c r="A427" s="33">
        <f t="shared" si="14"/>
        <v>423</v>
      </c>
      <c r="B427" s="38" t="s">
        <v>12591</v>
      </c>
      <c r="C427" s="38" t="s">
        <v>13439</v>
      </c>
      <c r="D427" s="106" t="s">
        <v>13440</v>
      </c>
      <c r="E427" s="34" t="s">
        <v>3592</v>
      </c>
      <c r="F427" s="38"/>
      <c r="G427" s="34" t="s">
        <v>12594</v>
      </c>
      <c r="H427" s="142">
        <v>627</v>
      </c>
      <c r="I427" s="35">
        <v>0.2</v>
      </c>
      <c r="J427" s="126">
        <f t="shared" si="13"/>
        <v>501.6</v>
      </c>
    </row>
    <row r="428" spans="1:10" ht="15.75">
      <c r="A428" s="33">
        <f t="shared" si="14"/>
        <v>424</v>
      </c>
      <c r="B428" s="38" t="s">
        <v>12591</v>
      </c>
      <c r="C428" s="38" t="s">
        <v>13441</v>
      </c>
      <c r="D428" s="106" t="s">
        <v>13442</v>
      </c>
      <c r="E428" s="34" t="s">
        <v>3592</v>
      </c>
      <c r="F428" s="38"/>
      <c r="G428" s="34" t="s">
        <v>12594</v>
      </c>
      <c r="H428" s="142">
        <v>737</v>
      </c>
      <c r="I428" s="35">
        <v>0.2</v>
      </c>
      <c r="J428" s="126">
        <f t="shared" si="13"/>
        <v>589.6</v>
      </c>
    </row>
    <row r="429" spans="1:10" ht="15.75">
      <c r="A429" s="33">
        <f t="shared" si="14"/>
        <v>425</v>
      </c>
      <c r="B429" s="38" t="s">
        <v>12591</v>
      </c>
      <c r="C429" s="38" t="s">
        <v>13443</v>
      </c>
      <c r="D429" s="106" t="s">
        <v>13444</v>
      </c>
      <c r="E429" s="34" t="s">
        <v>3592</v>
      </c>
      <c r="F429" s="38"/>
      <c r="G429" s="34" t="s">
        <v>12594</v>
      </c>
      <c r="H429" s="142">
        <v>747</v>
      </c>
      <c r="I429" s="35">
        <v>0.2</v>
      </c>
      <c r="J429" s="126">
        <f t="shared" si="13"/>
        <v>597.6</v>
      </c>
    </row>
    <row r="430" spans="1:10" ht="15.75">
      <c r="A430" s="33">
        <f t="shared" si="14"/>
        <v>426</v>
      </c>
      <c r="B430" s="38" t="s">
        <v>12591</v>
      </c>
      <c r="C430" s="38" t="s">
        <v>13445</v>
      </c>
      <c r="D430" s="106" t="s">
        <v>13446</v>
      </c>
      <c r="E430" s="34" t="s">
        <v>3592</v>
      </c>
      <c r="F430" s="38"/>
      <c r="G430" s="34" t="s">
        <v>12594</v>
      </c>
      <c r="H430" s="142">
        <v>778</v>
      </c>
      <c r="I430" s="35">
        <v>0.2</v>
      </c>
      <c r="J430" s="126">
        <f t="shared" si="13"/>
        <v>622.40000000000009</v>
      </c>
    </row>
    <row r="431" spans="1:10" ht="15.75">
      <c r="A431" s="33">
        <f t="shared" si="14"/>
        <v>427</v>
      </c>
      <c r="B431" s="38" t="s">
        <v>12591</v>
      </c>
      <c r="C431" s="38" t="s">
        <v>13447</v>
      </c>
      <c r="D431" s="106" t="s">
        <v>13448</v>
      </c>
      <c r="E431" s="34" t="s">
        <v>3592</v>
      </c>
      <c r="F431" s="38"/>
      <c r="G431" s="34" t="s">
        <v>12594</v>
      </c>
      <c r="H431" s="142">
        <v>681</v>
      </c>
      <c r="I431" s="35">
        <v>0.2</v>
      </c>
      <c r="J431" s="126">
        <f t="shared" si="13"/>
        <v>544.80000000000007</v>
      </c>
    </row>
    <row r="432" spans="1:10" ht="15.75">
      <c r="A432" s="33">
        <f t="shared" si="14"/>
        <v>428</v>
      </c>
      <c r="B432" s="38" t="s">
        <v>12591</v>
      </c>
      <c r="C432" s="38" t="s">
        <v>13449</v>
      </c>
      <c r="D432" s="106" t="s">
        <v>13450</v>
      </c>
      <c r="E432" s="34" t="s">
        <v>3592</v>
      </c>
      <c r="F432" s="38"/>
      <c r="G432" s="34" t="s">
        <v>12594</v>
      </c>
      <c r="H432" s="142">
        <v>791</v>
      </c>
      <c r="I432" s="35">
        <v>0.2</v>
      </c>
      <c r="J432" s="126">
        <f t="shared" si="13"/>
        <v>632.80000000000007</v>
      </c>
    </row>
    <row r="433" spans="1:10" ht="15.75">
      <c r="A433" s="33">
        <f t="shared" si="14"/>
        <v>429</v>
      </c>
      <c r="B433" s="38" t="s">
        <v>12591</v>
      </c>
      <c r="C433" s="38" t="s">
        <v>13451</v>
      </c>
      <c r="D433" s="106" t="s">
        <v>13452</v>
      </c>
      <c r="E433" s="34" t="s">
        <v>3592</v>
      </c>
      <c r="F433" s="38"/>
      <c r="G433" s="34" t="s">
        <v>12594</v>
      </c>
      <c r="H433" s="142">
        <v>801</v>
      </c>
      <c r="I433" s="35">
        <v>0.2</v>
      </c>
      <c r="J433" s="126">
        <f t="shared" si="13"/>
        <v>640.80000000000007</v>
      </c>
    </row>
    <row r="434" spans="1:10" ht="15.75">
      <c r="A434" s="33">
        <f t="shared" si="14"/>
        <v>430</v>
      </c>
      <c r="B434" s="38" t="s">
        <v>12591</v>
      </c>
      <c r="C434" s="38" t="s">
        <v>13453</v>
      </c>
      <c r="D434" s="106" t="s">
        <v>13454</v>
      </c>
      <c r="E434" s="34" t="s">
        <v>3592</v>
      </c>
      <c r="F434" s="38"/>
      <c r="G434" s="34" t="s">
        <v>12594</v>
      </c>
      <c r="H434" s="142">
        <v>595</v>
      </c>
      <c r="I434" s="35">
        <v>0.2</v>
      </c>
      <c r="J434" s="126">
        <f t="shared" si="13"/>
        <v>476</v>
      </c>
    </row>
    <row r="435" spans="1:10" ht="15.75">
      <c r="A435" s="33">
        <f t="shared" si="14"/>
        <v>431</v>
      </c>
      <c r="B435" s="38" t="s">
        <v>12591</v>
      </c>
      <c r="C435" s="38" t="s">
        <v>13455</v>
      </c>
      <c r="D435" s="106" t="s">
        <v>13456</v>
      </c>
      <c r="E435" s="34" t="s">
        <v>3592</v>
      </c>
      <c r="F435" s="38"/>
      <c r="G435" s="34" t="s">
        <v>12594</v>
      </c>
      <c r="H435" s="142">
        <v>705</v>
      </c>
      <c r="I435" s="35">
        <v>0.2</v>
      </c>
      <c r="J435" s="126">
        <f t="shared" si="13"/>
        <v>564</v>
      </c>
    </row>
    <row r="436" spans="1:10" ht="15.75">
      <c r="A436" s="33">
        <f t="shared" si="14"/>
        <v>432</v>
      </c>
      <c r="B436" s="38" t="s">
        <v>12591</v>
      </c>
      <c r="C436" s="38" t="s">
        <v>13457</v>
      </c>
      <c r="D436" s="106" t="s">
        <v>13458</v>
      </c>
      <c r="E436" s="34" t="s">
        <v>3592</v>
      </c>
      <c r="F436" s="38"/>
      <c r="G436" s="34" t="s">
        <v>12594</v>
      </c>
      <c r="H436" s="142">
        <v>715</v>
      </c>
      <c r="I436" s="35">
        <v>0.2</v>
      </c>
      <c r="J436" s="126">
        <f t="shared" si="13"/>
        <v>572</v>
      </c>
    </row>
    <row r="437" spans="1:10" ht="26.25">
      <c r="A437" s="33">
        <f t="shared" si="14"/>
        <v>433</v>
      </c>
      <c r="B437" s="38" t="s">
        <v>12591</v>
      </c>
      <c r="C437" s="38" t="s">
        <v>13459</v>
      </c>
      <c r="D437" s="106" t="s">
        <v>13460</v>
      </c>
      <c r="E437" s="34" t="s">
        <v>3592</v>
      </c>
      <c r="F437" s="38"/>
      <c r="G437" s="34" t="s">
        <v>13174</v>
      </c>
      <c r="H437" s="142">
        <v>382.05</v>
      </c>
      <c r="I437" s="35">
        <v>0.2</v>
      </c>
      <c r="J437" s="126">
        <f t="shared" ref="J437:J443" si="15">H437*(1-I437)</f>
        <v>305.64000000000004</v>
      </c>
    </row>
    <row r="438" spans="1:10" ht="26.25">
      <c r="A438" s="33">
        <f t="shared" si="14"/>
        <v>434</v>
      </c>
      <c r="B438" s="38" t="s">
        <v>12591</v>
      </c>
      <c r="C438" s="38" t="s">
        <v>13461</v>
      </c>
      <c r="D438" s="106" t="s">
        <v>13462</v>
      </c>
      <c r="E438" s="34" t="s">
        <v>3592</v>
      </c>
      <c r="F438" s="38"/>
      <c r="G438" s="34" t="s">
        <v>13174</v>
      </c>
      <c r="H438" s="142">
        <v>382.05</v>
      </c>
      <c r="I438" s="35">
        <v>0.2</v>
      </c>
      <c r="J438" s="126">
        <f t="shared" si="15"/>
        <v>305.64000000000004</v>
      </c>
    </row>
    <row r="439" spans="1:10" ht="15.75">
      <c r="A439" s="33">
        <f t="shared" si="14"/>
        <v>435</v>
      </c>
      <c r="B439" s="38" t="s">
        <v>12591</v>
      </c>
      <c r="C439" s="38" t="s">
        <v>13463</v>
      </c>
      <c r="D439" s="106" t="s">
        <v>13464</v>
      </c>
      <c r="E439" s="34" t="s">
        <v>3592</v>
      </c>
      <c r="F439" s="38"/>
      <c r="G439" s="34" t="s">
        <v>13174</v>
      </c>
      <c r="H439" s="142">
        <v>605</v>
      </c>
      <c r="I439" s="35">
        <v>0.2</v>
      </c>
      <c r="J439" s="126">
        <f t="shared" si="15"/>
        <v>484</v>
      </c>
    </row>
    <row r="440" spans="1:10" ht="28.5">
      <c r="A440" s="33">
        <f t="shared" si="14"/>
        <v>436</v>
      </c>
      <c r="B440" s="38" t="s">
        <v>12591</v>
      </c>
      <c r="C440" s="38" t="s">
        <v>13465</v>
      </c>
      <c r="D440" s="106" t="s">
        <v>13466</v>
      </c>
      <c r="E440" s="34" t="s">
        <v>3592</v>
      </c>
      <c r="F440" s="38"/>
      <c r="G440" s="34" t="s">
        <v>13174</v>
      </c>
      <c r="H440" s="142">
        <v>949</v>
      </c>
      <c r="I440" s="35">
        <v>0.2</v>
      </c>
      <c r="J440" s="126">
        <f t="shared" si="15"/>
        <v>759.2</v>
      </c>
    </row>
    <row r="441" spans="1:10" ht="26.25">
      <c r="A441" s="33">
        <f t="shared" si="14"/>
        <v>437</v>
      </c>
      <c r="B441" s="38" t="s">
        <v>12591</v>
      </c>
      <c r="C441" s="38" t="s">
        <v>13467</v>
      </c>
      <c r="D441" s="106" t="s">
        <v>13468</v>
      </c>
      <c r="E441" s="34" t="s">
        <v>3592</v>
      </c>
      <c r="F441" s="38"/>
      <c r="G441" s="34" t="s">
        <v>13174</v>
      </c>
      <c r="H441" s="142">
        <v>949</v>
      </c>
      <c r="I441" s="35">
        <v>0.2</v>
      </c>
      <c r="J441" s="126">
        <f t="shared" si="15"/>
        <v>759.2</v>
      </c>
    </row>
    <row r="442" spans="1:10" ht="15.75">
      <c r="A442" s="33">
        <f t="shared" si="14"/>
        <v>438</v>
      </c>
      <c r="B442" s="38" t="s">
        <v>12591</v>
      </c>
      <c r="C442" s="38" t="s">
        <v>13469</v>
      </c>
      <c r="D442" s="106" t="s">
        <v>13470</v>
      </c>
      <c r="E442" s="34" t="s">
        <v>3592</v>
      </c>
      <c r="F442" s="38"/>
      <c r="G442" s="34" t="s">
        <v>13174</v>
      </c>
      <c r="H442" s="142">
        <v>555</v>
      </c>
      <c r="I442" s="35">
        <v>0.2</v>
      </c>
      <c r="J442" s="126">
        <f t="shared" si="15"/>
        <v>444</v>
      </c>
    </row>
    <row r="443" spans="1:10" ht="15.75">
      <c r="A443" s="33">
        <f t="shared" si="14"/>
        <v>439</v>
      </c>
      <c r="B443" s="38" t="s">
        <v>12591</v>
      </c>
      <c r="C443" s="38" t="s">
        <v>13471</v>
      </c>
      <c r="D443" s="106" t="s">
        <v>13472</v>
      </c>
      <c r="E443" s="34" t="s">
        <v>3592</v>
      </c>
      <c r="F443" s="38"/>
      <c r="G443" s="34" t="s">
        <v>13174</v>
      </c>
      <c r="H443" s="142">
        <v>39.15</v>
      </c>
      <c r="I443" s="35">
        <v>0.2</v>
      </c>
      <c r="J443" s="126">
        <f t="shared" si="15"/>
        <v>31.32</v>
      </c>
    </row>
  </sheetData>
  <autoFilter ref="A4:J4" xr:uid="{B0892736-9C0A-4D43-AC20-034F1C100A22}"/>
  <printOptions horizontalCentered="1"/>
  <pageMargins left="0.45" right="0.45" top="0.75" bottom="1" header="0.5" footer="0.5"/>
  <pageSetup paperSize="3" scale="72" fitToHeight="0" orientation="landscape" r:id="rId1"/>
  <headerFooter alignWithMargins="0">
    <oddHeader>&amp;LGROUP 77201, AWARD 23150
INTELLIGENT FACILITY &amp;&amp; SECURITY SYSTEMS AND SOLUTIONS
&amp;RCOMALLI GROUP INC
CONTRACT NO.: PT68772</oddHeader>
    <oddFooter>&amp;L&amp;F
&amp;A&amp;REffective Dates:
Equipment: 10/30/19
Prevailing Wage Rates: 7/1/25
Non-Prevailing Wage Rates: 10/30/19</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pageSetUpPr fitToPage="1"/>
  </sheetPr>
  <dimension ref="A1:J243"/>
  <sheetViews>
    <sheetView topLeftCell="C1" zoomScale="90" zoomScaleNormal="90" workbookViewId="0">
      <selection activeCell="A2" sqref="A2:J2"/>
    </sheetView>
  </sheetViews>
  <sheetFormatPr defaultColWidth="9.28515625" defaultRowHeight="12.75"/>
  <cols>
    <col min="1" max="1" width="12.42578125" style="50" bestFit="1" customWidth="1"/>
    <col min="2" max="2" width="33.42578125" style="50" bestFit="1" customWidth="1"/>
    <col min="3" max="3" width="32" style="50" bestFit="1" customWidth="1"/>
    <col min="4" max="4" width="80.85546875" style="105" customWidth="1"/>
    <col min="5" max="5" width="19.85546875" style="50" bestFit="1" customWidth="1"/>
    <col min="6" max="6" width="20.28515625" style="50" bestFit="1" customWidth="1"/>
    <col min="7" max="7" width="24.28515625" style="50" bestFit="1" customWidth="1"/>
    <col min="8" max="8" width="23.5703125" style="124" bestFit="1" customWidth="1"/>
    <col min="9" max="9" width="18.28515625" style="129" bestFit="1" customWidth="1"/>
    <col min="10" max="10" width="20.140625" style="124" bestFit="1" customWidth="1"/>
    <col min="11" max="16384" width="9.28515625" style="50"/>
  </cols>
  <sheetData>
    <row r="1" spans="1:10" ht="15.75">
      <c r="B1" s="29" t="s">
        <v>15575</v>
      </c>
      <c r="C1" s="29" t="s">
        <v>21</v>
      </c>
      <c r="D1" s="36"/>
      <c r="E1" s="29"/>
      <c r="F1" s="101"/>
      <c r="G1" s="101"/>
      <c r="H1" s="121"/>
      <c r="I1" s="127"/>
      <c r="J1" s="121"/>
    </row>
    <row r="2" spans="1:10" ht="15.75">
      <c r="B2" s="101" t="s">
        <v>15576</v>
      </c>
      <c r="C2" s="29" t="str">
        <f>'[1]Cover Page'!C5:E5</f>
        <v>Comalli Group Inc.</v>
      </c>
      <c r="D2" s="36"/>
      <c r="E2" s="29"/>
      <c r="F2" s="101"/>
      <c r="G2" s="101"/>
      <c r="H2" s="121"/>
      <c r="I2" s="127"/>
      <c r="J2" s="121"/>
    </row>
    <row r="3" spans="1:10" ht="15.75">
      <c r="B3" s="102"/>
      <c r="C3" s="29"/>
      <c r="D3" s="36"/>
      <c r="E3" s="29"/>
      <c r="F3" s="101"/>
      <c r="G3" s="101"/>
      <c r="H3" s="121"/>
      <c r="I3" s="127"/>
      <c r="J3" s="121"/>
    </row>
    <row r="4" spans="1:10" ht="78.75">
      <c r="A4" s="30" t="s">
        <v>23</v>
      </c>
      <c r="B4" s="31" t="s">
        <v>5</v>
      </c>
      <c r="C4" s="32" t="s">
        <v>136</v>
      </c>
      <c r="D4" s="32" t="s">
        <v>137</v>
      </c>
      <c r="E4" s="32" t="s">
        <v>3</v>
      </c>
      <c r="F4" s="32" t="s">
        <v>44</v>
      </c>
      <c r="G4" s="32" t="s">
        <v>25</v>
      </c>
      <c r="H4" s="130" t="s">
        <v>2</v>
      </c>
      <c r="I4" s="128" t="s">
        <v>7</v>
      </c>
      <c r="J4" s="125" t="s">
        <v>1</v>
      </c>
    </row>
    <row r="5" spans="1:10" ht="31.5">
      <c r="A5" s="33">
        <v>1</v>
      </c>
      <c r="B5" s="33" t="s">
        <v>206</v>
      </c>
      <c r="C5" s="33" t="s">
        <v>3590</v>
      </c>
      <c r="D5" s="104" t="s">
        <v>3591</v>
      </c>
      <c r="E5" s="33" t="s">
        <v>3592</v>
      </c>
      <c r="F5" s="33"/>
      <c r="G5" s="33" t="s">
        <v>3593</v>
      </c>
      <c r="H5" s="131">
        <v>4866</v>
      </c>
      <c r="I5" s="35">
        <v>0.24</v>
      </c>
      <c r="J5" s="126">
        <f t="shared" ref="J5:J68" si="0">H5*(1-I5)</f>
        <v>3698.16</v>
      </c>
    </row>
    <row r="6" spans="1:10" ht="31.5">
      <c r="A6" s="33">
        <f>A5+1</f>
        <v>2</v>
      </c>
      <c r="B6" s="33" t="s">
        <v>206</v>
      </c>
      <c r="C6" s="33" t="s">
        <v>3594</v>
      </c>
      <c r="D6" s="104" t="s">
        <v>3595</v>
      </c>
      <c r="E6" s="33" t="s">
        <v>3592</v>
      </c>
      <c r="F6" s="33"/>
      <c r="G6" s="33" t="s">
        <v>3593</v>
      </c>
      <c r="H6" s="131">
        <v>5692</v>
      </c>
      <c r="I6" s="35">
        <v>0.24</v>
      </c>
      <c r="J6" s="126">
        <f t="shared" si="0"/>
        <v>4325.92</v>
      </c>
    </row>
    <row r="7" spans="1:10" ht="31.5">
      <c r="A7" s="33">
        <f t="shared" ref="A7:A70" si="1">A6+1</f>
        <v>3</v>
      </c>
      <c r="B7" s="33" t="s">
        <v>206</v>
      </c>
      <c r="C7" s="33" t="s">
        <v>3596</v>
      </c>
      <c r="D7" s="104" t="s">
        <v>3597</v>
      </c>
      <c r="E7" s="33" t="s">
        <v>3592</v>
      </c>
      <c r="F7" s="33"/>
      <c r="G7" s="33" t="s">
        <v>3593</v>
      </c>
      <c r="H7" s="131">
        <v>7764</v>
      </c>
      <c r="I7" s="35">
        <v>0.24</v>
      </c>
      <c r="J7" s="126">
        <f t="shared" si="0"/>
        <v>5900.64</v>
      </c>
    </row>
    <row r="8" spans="1:10" ht="47.25">
      <c r="A8" s="33">
        <f t="shared" si="1"/>
        <v>4</v>
      </c>
      <c r="B8" s="33" t="s">
        <v>206</v>
      </c>
      <c r="C8" s="33" t="s">
        <v>3598</v>
      </c>
      <c r="D8" s="104" t="s">
        <v>3599</v>
      </c>
      <c r="E8" s="33" t="s">
        <v>3592</v>
      </c>
      <c r="F8" s="33"/>
      <c r="G8" s="33" t="s">
        <v>3593</v>
      </c>
      <c r="H8" s="131">
        <v>11820</v>
      </c>
      <c r="I8" s="35">
        <v>0.24</v>
      </c>
      <c r="J8" s="126">
        <f t="shared" si="0"/>
        <v>8983.2000000000007</v>
      </c>
    </row>
    <row r="9" spans="1:10" ht="31.5">
      <c r="A9" s="33">
        <f t="shared" si="1"/>
        <v>5</v>
      </c>
      <c r="B9" s="33" t="s">
        <v>206</v>
      </c>
      <c r="C9" s="33" t="s">
        <v>3600</v>
      </c>
      <c r="D9" s="104" t="s">
        <v>3601</v>
      </c>
      <c r="E9" s="33" t="s">
        <v>3592</v>
      </c>
      <c r="F9" s="33"/>
      <c r="G9" s="33" t="s">
        <v>3593</v>
      </c>
      <c r="H9" s="131">
        <v>17388</v>
      </c>
      <c r="I9" s="35">
        <v>0.24</v>
      </c>
      <c r="J9" s="126">
        <f t="shared" si="0"/>
        <v>13214.880000000001</v>
      </c>
    </row>
    <row r="10" spans="1:10" ht="31.5">
      <c r="A10" s="33">
        <f t="shared" si="1"/>
        <v>6</v>
      </c>
      <c r="B10" s="33" t="s">
        <v>206</v>
      </c>
      <c r="C10" s="33" t="s">
        <v>3602</v>
      </c>
      <c r="D10" s="104" t="s">
        <v>3603</v>
      </c>
      <c r="E10" s="33" t="s">
        <v>3592</v>
      </c>
      <c r="F10" s="33"/>
      <c r="G10" s="33" t="s">
        <v>3593</v>
      </c>
      <c r="H10" s="131">
        <v>23722</v>
      </c>
      <c r="I10" s="35">
        <v>0.24</v>
      </c>
      <c r="J10" s="126">
        <f t="shared" si="0"/>
        <v>18028.72</v>
      </c>
    </row>
    <row r="11" spans="1:10" ht="15.75">
      <c r="A11" s="33">
        <f t="shared" si="1"/>
        <v>7</v>
      </c>
      <c r="B11" s="33" t="s">
        <v>206</v>
      </c>
      <c r="C11" s="33" t="s">
        <v>3604</v>
      </c>
      <c r="D11" s="104" t="s">
        <v>3605</v>
      </c>
      <c r="E11" s="33" t="s">
        <v>3592</v>
      </c>
      <c r="F11" s="33"/>
      <c r="G11" s="33" t="s">
        <v>3593</v>
      </c>
      <c r="H11" s="131">
        <v>200</v>
      </c>
      <c r="I11" s="35">
        <v>0.24</v>
      </c>
      <c r="J11" s="126">
        <f t="shared" si="0"/>
        <v>152</v>
      </c>
    </row>
    <row r="12" spans="1:10" ht="15.75">
      <c r="A12" s="33">
        <f t="shared" si="1"/>
        <v>8</v>
      </c>
      <c r="B12" s="33" t="s">
        <v>206</v>
      </c>
      <c r="C12" s="33" t="s">
        <v>3606</v>
      </c>
      <c r="D12" s="104" t="s">
        <v>3607</v>
      </c>
      <c r="E12" s="33" t="s">
        <v>3592</v>
      </c>
      <c r="F12" s="33"/>
      <c r="G12" s="33" t="s">
        <v>3593</v>
      </c>
      <c r="H12" s="131">
        <v>830</v>
      </c>
      <c r="I12" s="35">
        <v>0.24</v>
      </c>
      <c r="J12" s="126">
        <f t="shared" si="0"/>
        <v>630.79999999999995</v>
      </c>
    </row>
    <row r="13" spans="1:10" ht="15.75">
      <c r="A13" s="33">
        <f t="shared" si="1"/>
        <v>9</v>
      </c>
      <c r="B13" s="33" t="s">
        <v>206</v>
      </c>
      <c r="C13" s="33" t="s">
        <v>3608</v>
      </c>
      <c r="D13" s="104" t="s">
        <v>3609</v>
      </c>
      <c r="E13" s="33" t="s">
        <v>3592</v>
      </c>
      <c r="F13" s="33"/>
      <c r="G13" s="33" t="s">
        <v>3593</v>
      </c>
      <c r="H13" s="131">
        <v>1500</v>
      </c>
      <c r="I13" s="35">
        <v>0.24</v>
      </c>
      <c r="J13" s="126">
        <f t="shared" si="0"/>
        <v>1140</v>
      </c>
    </row>
    <row r="14" spans="1:10" ht="15.75">
      <c r="A14" s="33">
        <f t="shared" si="1"/>
        <v>10</v>
      </c>
      <c r="B14" s="33" t="s">
        <v>206</v>
      </c>
      <c r="C14" s="33" t="s">
        <v>3610</v>
      </c>
      <c r="D14" s="104" t="s">
        <v>3611</v>
      </c>
      <c r="E14" s="33" t="s">
        <v>3592</v>
      </c>
      <c r="F14" s="33"/>
      <c r="G14" s="33" t="s">
        <v>3593</v>
      </c>
      <c r="H14" s="131">
        <v>1978</v>
      </c>
      <c r="I14" s="35">
        <v>0.24</v>
      </c>
      <c r="J14" s="126">
        <f t="shared" si="0"/>
        <v>1503.28</v>
      </c>
    </row>
    <row r="15" spans="1:10" ht="15.75">
      <c r="A15" s="33">
        <f t="shared" si="1"/>
        <v>11</v>
      </c>
      <c r="B15" s="33" t="s">
        <v>206</v>
      </c>
      <c r="C15" s="33" t="s">
        <v>3612</v>
      </c>
      <c r="D15" s="104" t="s">
        <v>3613</v>
      </c>
      <c r="E15" s="33" t="s">
        <v>3592</v>
      </c>
      <c r="F15" s="33"/>
      <c r="G15" s="33" t="s">
        <v>3593</v>
      </c>
      <c r="H15" s="131">
        <v>1000</v>
      </c>
      <c r="I15" s="35">
        <v>0.24</v>
      </c>
      <c r="J15" s="126">
        <f t="shared" si="0"/>
        <v>760</v>
      </c>
    </row>
    <row r="16" spans="1:10" ht="15.75">
      <c r="A16" s="33">
        <f t="shared" si="1"/>
        <v>12</v>
      </c>
      <c r="B16" s="33" t="s">
        <v>206</v>
      </c>
      <c r="C16" s="33" t="s">
        <v>3614</v>
      </c>
      <c r="D16" s="104" t="s">
        <v>3615</v>
      </c>
      <c r="E16" s="33" t="s">
        <v>3592</v>
      </c>
      <c r="F16" s="33"/>
      <c r="G16" s="33" t="s">
        <v>3593</v>
      </c>
      <c r="H16" s="131">
        <v>3140</v>
      </c>
      <c r="I16" s="35">
        <v>0.24</v>
      </c>
      <c r="J16" s="126">
        <f t="shared" si="0"/>
        <v>2386.4</v>
      </c>
    </row>
    <row r="17" spans="1:10" ht="15.75">
      <c r="A17" s="33">
        <f t="shared" si="1"/>
        <v>13</v>
      </c>
      <c r="B17" s="33" t="s">
        <v>206</v>
      </c>
      <c r="C17" s="33" t="s">
        <v>3616</v>
      </c>
      <c r="D17" s="104" t="s">
        <v>3617</v>
      </c>
      <c r="E17" s="33" t="s">
        <v>3592</v>
      </c>
      <c r="F17" s="33"/>
      <c r="G17" s="33" t="s">
        <v>3593</v>
      </c>
      <c r="H17" s="131">
        <v>9650</v>
      </c>
      <c r="I17" s="35">
        <v>0.24</v>
      </c>
      <c r="J17" s="126">
        <f t="shared" si="0"/>
        <v>7334</v>
      </c>
    </row>
    <row r="18" spans="1:10" ht="15.75">
      <c r="A18" s="33">
        <f t="shared" si="1"/>
        <v>14</v>
      </c>
      <c r="B18" s="33" t="s">
        <v>206</v>
      </c>
      <c r="C18" s="33" t="s">
        <v>3618</v>
      </c>
      <c r="D18" s="104" t="s">
        <v>3619</v>
      </c>
      <c r="E18" s="33" t="s">
        <v>3592</v>
      </c>
      <c r="F18" s="33"/>
      <c r="G18" s="33" t="s">
        <v>3593</v>
      </c>
      <c r="H18" s="131">
        <v>9650</v>
      </c>
      <c r="I18" s="35">
        <v>0.24</v>
      </c>
      <c r="J18" s="126">
        <f t="shared" si="0"/>
        <v>7334</v>
      </c>
    </row>
    <row r="19" spans="1:10" ht="15.75">
      <c r="A19" s="33">
        <f t="shared" si="1"/>
        <v>15</v>
      </c>
      <c r="B19" s="33" t="s">
        <v>206</v>
      </c>
      <c r="C19" s="33" t="s">
        <v>3620</v>
      </c>
      <c r="D19" s="104" t="s">
        <v>3621</v>
      </c>
      <c r="E19" s="33" t="s">
        <v>3592</v>
      </c>
      <c r="F19" s="33"/>
      <c r="G19" s="33" t="s">
        <v>3593</v>
      </c>
      <c r="H19" s="131">
        <v>266</v>
      </c>
      <c r="I19" s="35">
        <v>0.24</v>
      </c>
      <c r="J19" s="126">
        <f t="shared" si="0"/>
        <v>202.16</v>
      </c>
    </row>
    <row r="20" spans="1:10" ht="31.5">
      <c r="A20" s="33">
        <f t="shared" si="1"/>
        <v>16</v>
      </c>
      <c r="B20" s="33" t="s">
        <v>206</v>
      </c>
      <c r="C20" s="33" t="s">
        <v>3622</v>
      </c>
      <c r="D20" s="104" t="s">
        <v>3623</v>
      </c>
      <c r="E20" s="33" t="s">
        <v>3592</v>
      </c>
      <c r="F20" s="33"/>
      <c r="G20" s="33" t="s">
        <v>3593</v>
      </c>
      <c r="H20" s="131">
        <v>156</v>
      </c>
      <c r="I20" s="35">
        <v>0.24</v>
      </c>
      <c r="J20" s="126">
        <f t="shared" si="0"/>
        <v>118.56</v>
      </c>
    </row>
    <row r="21" spans="1:10" ht="15.75">
      <c r="A21" s="33">
        <f t="shared" si="1"/>
        <v>17</v>
      </c>
      <c r="B21" s="33" t="s">
        <v>206</v>
      </c>
      <c r="C21" s="33" t="s">
        <v>3624</v>
      </c>
      <c r="D21" s="104" t="s">
        <v>3625</v>
      </c>
      <c r="E21" s="33" t="s">
        <v>3592</v>
      </c>
      <c r="F21" s="33"/>
      <c r="G21" s="33" t="s">
        <v>3593</v>
      </c>
      <c r="H21" s="131">
        <v>266</v>
      </c>
      <c r="I21" s="35">
        <v>0.24</v>
      </c>
      <c r="J21" s="126">
        <f t="shared" si="0"/>
        <v>202.16</v>
      </c>
    </row>
    <row r="22" spans="1:10" ht="31.5">
      <c r="A22" s="33">
        <f t="shared" si="1"/>
        <v>18</v>
      </c>
      <c r="B22" s="33" t="s">
        <v>206</v>
      </c>
      <c r="C22" s="33" t="s">
        <v>3626</v>
      </c>
      <c r="D22" s="104" t="s">
        <v>3627</v>
      </c>
      <c r="E22" s="33" t="s">
        <v>3592</v>
      </c>
      <c r="F22" s="33"/>
      <c r="G22" s="33" t="s">
        <v>3593</v>
      </c>
      <c r="H22" s="131">
        <v>4980</v>
      </c>
      <c r="I22" s="35">
        <v>0.24</v>
      </c>
      <c r="J22" s="126">
        <f t="shared" si="0"/>
        <v>3784.8</v>
      </c>
    </row>
    <row r="23" spans="1:10" ht="31.5">
      <c r="A23" s="33">
        <f t="shared" si="1"/>
        <v>19</v>
      </c>
      <c r="B23" s="33" t="s">
        <v>206</v>
      </c>
      <c r="C23" s="33" t="s">
        <v>3628</v>
      </c>
      <c r="D23" s="104" t="s">
        <v>3629</v>
      </c>
      <c r="E23" s="33" t="s">
        <v>3592</v>
      </c>
      <c r="F23" s="33"/>
      <c r="G23" s="33" t="s">
        <v>3593</v>
      </c>
      <c r="H23" s="131">
        <v>5830</v>
      </c>
      <c r="I23" s="35">
        <v>0.24</v>
      </c>
      <c r="J23" s="126">
        <f t="shared" si="0"/>
        <v>4430.8</v>
      </c>
    </row>
    <row r="24" spans="1:10" ht="31.5">
      <c r="A24" s="33">
        <f t="shared" si="1"/>
        <v>20</v>
      </c>
      <c r="B24" s="33" t="s">
        <v>206</v>
      </c>
      <c r="C24" s="33" t="s">
        <v>3630</v>
      </c>
      <c r="D24" s="104" t="s">
        <v>3631</v>
      </c>
      <c r="E24" s="33" t="s">
        <v>3592</v>
      </c>
      <c r="F24" s="33"/>
      <c r="G24" s="33" t="s">
        <v>3593</v>
      </c>
      <c r="H24" s="131">
        <v>5280</v>
      </c>
      <c r="I24" s="35">
        <v>0.24</v>
      </c>
      <c r="J24" s="126">
        <f t="shared" si="0"/>
        <v>4012.8</v>
      </c>
    </row>
    <row r="25" spans="1:10" ht="31.5">
      <c r="A25" s="33">
        <f t="shared" si="1"/>
        <v>21</v>
      </c>
      <c r="B25" s="33" t="s">
        <v>206</v>
      </c>
      <c r="C25" s="33" t="s">
        <v>3632</v>
      </c>
      <c r="D25" s="104" t="s">
        <v>3633</v>
      </c>
      <c r="E25" s="33" t="s">
        <v>3592</v>
      </c>
      <c r="F25" s="33"/>
      <c r="G25" s="33" t="s">
        <v>3593</v>
      </c>
      <c r="H25" s="131">
        <v>7950</v>
      </c>
      <c r="I25" s="35">
        <v>0.24</v>
      </c>
      <c r="J25" s="126">
        <f t="shared" si="0"/>
        <v>6042</v>
      </c>
    </row>
    <row r="26" spans="1:10" ht="31.5">
      <c r="A26" s="33">
        <f t="shared" si="1"/>
        <v>22</v>
      </c>
      <c r="B26" s="33" t="s">
        <v>206</v>
      </c>
      <c r="C26" s="33" t="s">
        <v>3634</v>
      </c>
      <c r="D26" s="104" t="s">
        <v>3635</v>
      </c>
      <c r="E26" s="33" t="s">
        <v>3592</v>
      </c>
      <c r="F26" s="33"/>
      <c r="G26" s="33" t="s">
        <v>3593</v>
      </c>
      <c r="H26" s="131">
        <v>12104</v>
      </c>
      <c r="I26" s="35">
        <v>0.24</v>
      </c>
      <c r="J26" s="126">
        <f t="shared" si="0"/>
        <v>9199.0400000000009</v>
      </c>
    </row>
    <row r="27" spans="1:10" ht="47.25">
      <c r="A27" s="33">
        <f t="shared" si="1"/>
        <v>23</v>
      </c>
      <c r="B27" s="33" t="s">
        <v>206</v>
      </c>
      <c r="C27" s="33" t="s">
        <v>3636</v>
      </c>
      <c r="D27" s="104" t="s">
        <v>3637</v>
      </c>
      <c r="E27" s="33" t="s">
        <v>3592</v>
      </c>
      <c r="F27" s="33"/>
      <c r="G27" s="33" t="s">
        <v>3593</v>
      </c>
      <c r="H27" s="131">
        <v>14240</v>
      </c>
      <c r="I27" s="35">
        <v>0.24</v>
      </c>
      <c r="J27" s="126">
        <f t="shared" si="0"/>
        <v>10822.4</v>
      </c>
    </row>
    <row r="28" spans="1:10" ht="47.25">
      <c r="A28" s="33">
        <f t="shared" si="1"/>
        <v>24</v>
      </c>
      <c r="B28" s="33" t="s">
        <v>206</v>
      </c>
      <c r="C28" s="33" t="s">
        <v>3638</v>
      </c>
      <c r="D28" s="104" t="s">
        <v>3639</v>
      </c>
      <c r="E28" s="33" t="s">
        <v>3592</v>
      </c>
      <c r="F28" s="33"/>
      <c r="G28" s="33" t="s">
        <v>3593</v>
      </c>
      <c r="H28" s="131">
        <v>15600</v>
      </c>
      <c r="I28" s="35">
        <v>0.24</v>
      </c>
      <c r="J28" s="126">
        <f t="shared" si="0"/>
        <v>11856</v>
      </c>
    </row>
    <row r="29" spans="1:10" ht="47.25">
      <c r="A29" s="33">
        <f t="shared" si="1"/>
        <v>25</v>
      </c>
      <c r="B29" s="33" t="s">
        <v>206</v>
      </c>
      <c r="C29" s="33" t="s">
        <v>3640</v>
      </c>
      <c r="D29" s="104" t="s">
        <v>3641</v>
      </c>
      <c r="E29" s="33" t="s">
        <v>3592</v>
      </c>
      <c r="F29" s="33"/>
      <c r="G29" s="33" t="s">
        <v>3593</v>
      </c>
      <c r="H29" s="131">
        <v>10960</v>
      </c>
      <c r="I29" s="35">
        <v>0.24</v>
      </c>
      <c r="J29" s="126">
        <f t="shared" si="0"/>
        <v>8329.6</v>
      </c>
    </row>
    <row r="30" spans="1:10" ht="47.25">
      <c r="A30" s="33">
        <f t="shared" si="1"/>
        <v>26</v>
      </c>
      <c r="B30" s="33" t="s">
        <v>206</v>
      </c>
      <c r="C30" s="33" t="s">
        <v>3642</v>
      </c>
      <c r="D30" s="104" t="s">
        <v>3643</v>
      </c>
      <c r="E30" s="33" t="s">
        <v>3592</v>
      </c>
      <c r="F30" s="33"/>
      <c r="G30" s="33" t="s">
        <v>3593</v>
      </c>
      <c r="H30" s="131">
        <v>12780</v>
      </c>
      <c r="I30" s="35">
        <v>0.24</v>
      </c>
      <c r="J30" s="126">
        <f t="shared" si="0"/>
        <v>9712.7999999999993</v>
      </c>
    </row>
    <row r="31" spans="1:10" ht="31.5">
      <c r="A31" s="33">
        <f t="shared" si="1"/>
        <v>27</v>
      </c>
      <c r="B31" s="33" t="s">
        <v>206</v>
      </c>
      <c r="C31" s="33" t="s">
        <v>3644</v>
      </c>
      <c r="D31" s="104" t="s">
        <v>3645</v>
      </c>
      <c r="E31" s="33" t="s">
        <v>3592</v>
      </c>
      <c r="F31" s="33"/>
      <c r="G31" s="33" t="s">
        <v>3593</v>
      </c>
      <c r="H31" s="131">
        <v>17810</v>
      </c>
      <c r="I31" s="35">
        <v>0.24</v>
      </c>
      <c r="J31" s="126">
        <f t="shared" si="0"/>
        <v>13535.6</v>
      </c>
    </row>
    <row r="32" spans="1:10" ht="31.5">
      <c r="A32" s="33">
        <f t="shared" si="1"/>
        <v>28</v>
      </c>
      <c r="B32" s="33" t="s">
        <v>206</v>
      </c>
      <c r="C32" s="33" t="s">
        <v>3646</v>
      </c>
      <c r="D32" s="104" t="s">
        <v>3647</v>
      </c>
      <c r="E32" s="33" t="s">
        <v>3592</v>
      </c>
      <c r="F32" s="33"/>
      <c r="G32" s="33" t="s">
        <v>3593</v>
      </c>
      <c r="H32" s="131">
        <v>24290</v>
      </c>
      <c r="I32" s="35">
        <v>0.24</v>
      </c>
      <c r="J32" s="126">
        <f t="shared" si="0"/>
        <v>18460.400000000001</v>
      </c>
    </row>
    <row r="33" spans="1:10" ht="15.75">
      <c r="A33" s="33">
        <f t="shared" si="1"/>
        <v>29</v>
      </c>
      <c r="B33" s="33" t="s">
        <v>206</v>
      </c>
      <c r="C33" s="33" t="s">
        <v>3648</v>
      </c>
      <c r="D33" s="104" t="s">
        <v>3649</v>
      </c>
      <c r="E33" s="33" t="s">
        <v>3592</v>
      </c>
      <c r="F33" s="33"/>
      <c r="G33" s="33" t="s">
        <v>3593</v>
      </c>
      <c r="H33" s="131">
        <v>250</v>
      </c>
      <c r="I33" s="35">
        <v>0.24</v>
      </c>
      <c r="J33" s="126">
        <f t="shared" si="0"/>
        <v>190</v>
      </c>
    </row>
    <row r="34" spans="1:10" ht="15.75">
      <c r="A34" s="33">
        <f t="shared" si="1"/>
        <v>30</v>
      </c>
      <c r="B34" s="33" t="s">
        <v>206</v>
      </c>
      <c r="C34" s="33" t="s">
        <v>3650</v>
      </c>
      <c r="D34" s="104" t="s">
        <v>3651</v>
      </c>
      <c r="E34" s="33" t="s">
        <v>3592</v>
      </c>
      <c r="F34" s="33"/>
      <c r="G34" s="33" t="s">
        <v>3593</v>
      </c>
      <c r="H34" s="131">
        <v>384</v>
      </c>
      <c r="I34" s="35">
        <v>0.24</v>
      </c>
      <c r="J34" s="126">
        <f t="shared" si="0"/>
        <v>291.84000000000003</v>
      </c>
    </row>
    <row r="35" spans="1:10" ht="15.75">
      <c r="A35" s="33">
        <f t="shared" si="1"/>
        <v>31</v>
      </c>
      <c r="B35" s="33" t="s">
        <v>206</v>
      </c>
      <c r="C35" s="33" t="s">
        <v>3652</v>
      </c>
      <c r="D35" s="104" t="s">
        <v>3653</v>
      </c>
      <c r="E35" s="33" t="s">
        <v>3592</v>
      </c>
      <c r="F35" s="33"/>
      <c r="G35" s="33" t="s">
        <v>3593</v>
      </c>
      <c r="H35" s="131">
        <v>206</v>
      </c>
      <c r="I35" s="35">
        <v>0.24</v>
      </c>
      <c r="J35" s="126">
        <f t="shared" si="0"/>
        <v>156.56</v>
      </c>
    </row>
    <row r="36" spans="1:10" ht="15.75">
      <c r="A36" s="33">
        <f t="shared" si="1"/>
        <v>32</v>
      </c>
      <c r="B36" s="33" t="s">
        <v>206</v>
      </c>
      <c r="C36" s="33" t="s">
        <v>3654</v>
      </c>
      <c r="D36" s="104" t="s">
        <v>3655</v>
      </c>
      <c r="E36" s="33" t="s">
        <v>3592</v>
      </c>
      <c r="F36" s="33"/>
      <c r="G36" s="33" t="s">
        <v>3593</v>
      </c>
      <c r="H36" s="131">
        <v>134</v>
      </c>
      <c r="I36" s="35">
        <v>0.24</v>
      </c>
      <c r="J36" s="126">
        <f t="shared" si="0"/>
        <v>101.84</v>
      </c>
    </row>
    <row r="37" spans="1:10" ht="15.75">
      <c r="A37" s="33">
        <f t="shared" si="1"/>
        <v>33</v>
      </c>
      <c r="B37" s="33" t="s">
        <v>206</v>
      </c>
      <c r="C37" s="33" t="s">
        <v>3656</v>
      </c>
      <c r="D37" s="104" t="s">
        <v>3657</v>
      </c>
      <c r="E37" s="33" t="s">
        <v>3592</v>
      </c>
      <c r="F37" s="33"/>
      <c r="G37" s="33" t="s">
        <v>3593</v>
      </c>
      <c r="H37" s="131">
        <v>11386</v>
      </c>
      <c r="I37" s="35">
        <v>0.24</v>
      </c>
      <c r="J37" s="126">
        <f t="shared" si="0"/>
        <v>8653.36</v>
      </c>
    </row>
    <row r="38" spans="1:10" ht="15.75">
      <c r="A38" s="33">
        <f t="shared" si="1"/>
        <v>34</v>
      </c>
      <c r="B38" s="33" t="s">
        <v>206</v>
      </c>
      <c r="C38" s="33" t="s">
        <v>3658</v>
      </c>
      <c r="D38" s="104" t="s">
        <v>3659</v>
      </c>
      <c r="E38" s="33" t="s">
        <v>3592</v>
      </c>
      <c r="F38" s="33"/>
      <c r="G38" s="33" t="s">
        <v>3593</v>
      </c>
      <c r="H38" s="131">
        <v>2880</v>
      </c>
      <c r="I38" s="35">
        <v>0.24</v>
      </c>
      <c r="J38" s="126">
        <f t="shared" si="0"/>
        <v>2188.8000000000002</v>
      </c>
    </row>
    <row r="39" spans="1:10" ht="15.75">
      <c r="A39" s="33">
        <f t="shared" si="1"/>
        <v>35</v>
      </c>
      <c r="B39" s="33" t="s">
        <v>206</v>
      </c>
      <c r="C39" s="33" t="s">
        <v>3660</v>
      </c>
      <c r="D39" s="104" t="s">
        <v>3661</v>
      </c>
      <c r="E39" s="33" t="s">
        <v>3592</v>
      </c>
      <c r="F39" s="33"/>
      <c r="G39" s="33" t="s">
        <v>3593</v>
      </c>
      <c r="H39" s="131">
        <v>5760</v>
      </c>
      <c r="I39" s="35">
        <v>0.24</v>
      </c>
      <c r="J39" s="126">
        <f t="shared" si="0"/>
        <v>4377.6000000000004</v>
      </c>
    </row>
    <row r="40" spans="1:10" ht="15.75">
      <c r="A40" s="33">
        <f t="shared" si="1"/>
        <v>36</v>
      </c>
      <c r="B40" s="33" t="s">
        <v>206</v>
      </c>
      <c r="C40" s="33" t="s">
        <v>3662</v>
      </c>
      <c r="D40" s="104" t="s">
        <v>3663</v>
      </c>
      <c r="E40" s="33" t="s">
        <v>3592</v>
      </c>
      <c r="F40" s="33"/>
      <c r="G40" s="33" t="s">
        <v>3593</v>
      </c>
      <c r="H40" s="131">
        <v>11520</v>
      </c>
      <c r="I40" s="35">
        <v>0.24</v>
      </c>
      <c r="J40" s="126">
        <f t="shared" si="0"/>
        <v>8755.2000000000007</v>
      </c>
    </row>
    <row r="41" spans="1:10" ht="15.75">
      <c r="A41" s="33">
        <f t="shared" si="1"/>
        <v>37</v>
      </c>
      <c r="B41" s="33" t="s">
        <v>206</v>
      </c>
      <c r="C41" s="33" t="s">
        <v>3664</v>
      </c>
      <c r="D41" s="104" t="s">
        <v>3665</v>
      </c>
      <c r="E41" s="33" t="s">
        <v>3592</v>
      </c>
      <c r="F41" s="33"/>
      <c r="G41" s="33" t="s">
        <v>3593</v>
      </c>
      <c r="H41" s="131">
        <v>3300</v>
      </c>
      <c r="I41" s="35">
        <v>0.24</v>
      </c>
      <c r="J41" s="126">
        <f t="shared" si="0"/>
        <v>2508</v>
      </c>
    </row>
    <row r="42" spans="1:10" ht="15.75">
      <c r="A42" s="33">
        <f t="shared" si="1"/>
        <v>38</v>
      </c>
      <c r="B42" s="33" t="s">
        <v>206</v>
      </c>
      <c r="C42" s="33" t="s">
        <v>3666</v>
      </c>
      <c r="D42" s="104" t="s">
        <v>3667</v>
      </c>
      <c r="E42" s="33" t="s">
        <v>3592</v>
      </c>
      <c r="F42" s="33"/>
      <c r="G42" s="33" t="s">
        <v>3593</v>
      </c>
      <c r="H42" s="131">
        <v>5400</v>
      </c>
      <c r="I42" s="35">
        <v>0.24</v>
      </c>
      <c r="J42" s="126">
        <f t="shared" si="0"/>
        <v>4104</v>
      </c>
    </row>
    <row r="43" spans="1:10" ht="15.75">
      <c r="A43" s="33">
        <f t="shared" si="1"/>
        <v>39</v>
      </c>
      <c r="B43" s="33" t="s">
        <v>206</v>
      </c>
      <c r="C43" s="33" t="s">
        <v>3668</v>
      </c>
      <c r="D43" s="104" t="s">
        <v>3669</v>
      </c>
      <c r="E43" s="33" t="s">
        <v>3592</v>
      </c>
      <c r="F43" s="33"/>
      <c r="G43" s="33" t="s">
        <v>3593</v>
      </c>
      <c r="H43" s="131">
        <v>7800</v>
      </c>
      <c r="I43" s="35">
        <v>0.24</v>
      </c>
      <c r="J43" s="126">
        <f t="shared" si="0"/>
        <v>5928</v>
      </c>
    </row>
    <row r="44" spans="1:10" ht="15.75">
      <c r="A44" s="33">
        <f t="shared" si="1"/>
        <v>40</v>
      </c>
      <c r="B44" s="33" t="s">
        <v>206</v>
      </c>
      <c r="C44" s="33" t="s">
        <v>3670</v>
      </c>
      <c r="D44" s="104" t="s">
        <v>3671</v>
      </c>
      <c r="E44" s="33" t="s">
        <v>3592</v>
      </c>
      <c r="F44" s="33"/>
      <c r="G44" s="33" t="s">
        <v>3593</v>
      </c>
      <c r="H44" s="131">
        <v>3700</v>
      </c>
      <c r="I44" s="35">
        <v>0.24</v>
      </c>
      <c r="J44" s="126">
        <f t="shared" si="0"/>
        <v>2812</v>
      </c>
    </row>
    <row r="45" spans="1:10" ht="15.75">
      <c r="A45" s="33">
        <f t="shared" si="1"/>
        <v>41</v>
      </c>
      <c r="B45" s="33" t="s">
        <v>206</v>
      </c>
      <c r="C45" s="33" t="s">
        <v>3672</v>
      </c>
      <c r="D45" s="104" t="s">
        <v>3673</v>
      </c>
      <c r="E45" s="33" t="s">
        <v>3592</v>
      </c>
      <c r="F45" s="33"/>
      <c r="G45" s="33" t="s">
        <v>3593</v>
      </c>
      <c r="H45" s="131">
        <v>3700</v>
      </c>
      <c r="I45" s="35">
        <v>0.24</v>
      </c>
      <c r="J45" s="126">
        <f t="shared" si="0"/>
        <v>2812</v>
      </c>
    </row>
    <row r="46" spans="1:10" ht="15.75">
      <c r="A46" s="33">
        <f t="shared" si="1"/>
        <v>42</v>
      </c>
      <c r="B46" s="33" t="s">
        <v>206</v>
      </c>
      <c r="C46" s="33" t="s">
        <v>3674</v>
      </c>
      <c r="D46" s="104" t="s">
        <v>3675</v>
      </c>
      <c r="E46" s="33" t="s">
        <v>3592</v>
      </c>
      <c r="F46" s="33"/>
      <c r="G46" s="33" t="s">
        <v>3593</v>
      </c>
      <c r="H46" s="131">
        <v>5300</v>
      </c>
      <c r="I46" s="35">
        <v>0.24</v>
      </c>
      <c r="J46" s="126">
        <f t="shared" si="0"/>
        <v>4028</v>
      </c>
    </row>
    <row r="47" spans="1:10" ht="15.75">
      <c r="A47" s="33">
        <f t="shared" si="1"/>
        <v>43</v>
      </c>
      <c r="B47" s="33" t="s">
        <v>206</v>
      </c>
      <c r="C47" s="33" t="s">
        <v>3676</v>
      </c>
      <c r="D47" s="104" t="s">
        <v>3677</v>
      </c>
      <c r="E47" s="33" t="s">
        <v>3592</v>
      </c>
      <c r="F47" s="33"/>
      <c r="G47" s="33" t="s">
        <v>3593</v>
      </c>
      <c r="H47" s="131">
        <v>5300</v>
      </c>
      <c r="I47" s="35">
        <v>0.24</v>
      </c>
      <c r="J47" s="126">
        <f t="shared" si="0"/>
        <v>4028</v>
      </c>
    </row>
    <row r="48" spans="1:10" ht="15.75">
      <c r="A48" s="33">
        <f t="shared" si="1"/>
        <v>44</v>
      </c>
      <c r="B48" s="33" t="s">
        <v>206</v>
      </c>
      <c r="C48" s="33" t="s">
        <v>3678</v>
      </c>
      <c r="D48" s="104" t="s">
        <v>3679</v>
      </c>
      <c r="E48" s="33" t="s">
        <v>3592</v>
      </c>
      <c r="F48" s="33"/>
      <c r="G48" s="33" t="s">
        <v>3593</v>
      </c>
      <c r="H48" s="131">
        <v>11000</v>
      </c>
      <c r="I48" s="35">
        <v>0.24</v>
      </c>
      <c r="J48" s="126">
        <f t="shared" si="0"/>
        <v>8360</v>
      </c>
    </row>
    <row r="49" spans="1:10" ht="15.75">
      <c r="A49" s="33">
        <f t="shared" si="1"/>
        <v>45</v>
      </c>
      <c r="B49" s="33" t="s">
        <v>206</v>
      </c>
      <c r="C49" s="33" t="s">
        <v>3680</v>
      </c>
      <c r="D49" s="104" t="s">
        <v>3681</v>
      </c>
      <c r="E49" s="33" t="s">
        <v>3592</v>
      </c>
      <c r="F49" s="33"/>
      <c r="G49" s="33" t="s">
        <v>3593</v>
      </c>
      <c r="H49" s="131">
        <v>11000</v>
      </c>
      <c r="I49" s="35">
        <v>0.24</v>
      </c>
      <c r="J49" s="126">
        <f t="shared" si="0"/>
        <v>8360</v>
      </c>
    </row>
    <row r="50" spans="1:10" ht="31.5">
      <c r="A50" s="33">
        <f t="shared" si="1"/>
        <v>46</v>
      </c>
      <c r="B50" s="33" t="s">
        <v>206</v>
      </c>
      <c r="C50" s="33" t="s">
        <v>3682</v>
      </c>
      <c r="D50" s="104" t="s">
        <v>3683</v>
      </c>
      <c r="E50" s="33" t="s">
        <v>3592</v>
      </c>
      <c r="F50" s="33"/>
      <c r="G50" s="33" t="s">
        <v>3593</v>
      </c>
      <c r="H50" s="131">
        <v>15600</v>
      </c>
      <c r="I50" s="35">
        <v>0.24</v>
      </c>
      <c r="J50" s="126">
        <f t="shared" si="0"/>
        <v>11856</v>
      </c>
    </row>
    <row r="51" spans="1:10" ht="31.5">
      <c r="A51" s="33">
        <f t="shared" si="1"/>
        <v>47</v>
      </c>
      <c r="B51" s="33" t="s">
        <v>206</v>
      </c>
      <c r="C51" s="33" t="s">
        <v>3684</v>
      </c>
      <c r="D51" s="104" t="s">
        <v>3685</v>
      </c>
      <c r="E51" s="33" t="s">
        <v>3592</v>
      </c>
      <c r="F51" s="33"/>
      <c r="G51" s="33" t="s">
        <v>3593</v>
      </c>
      <c r="H51" s="131">
        <v>15600</v>
      </c>
      <c r="I51" s="35">
        <v>0.24</v>
      </c>
      <c r="J51" s="126">
        <f t="shared" si="0"/>
        <v>11856</v>
      </c>
    </row>
    <row r="52" spans="1:10" ht="15.75">
      <c r="A52" s="33">
        <f t="shared" si="1"/>
        <v>48</v>
      </c>
      <c r="B52" s="33" t="s">
        <v>206</v>
      </c>
      <c r="C52" s="33" t="s">
        <v>3686</v>
      </c>
      <c r="D52" s="104" t="s">
        <v>3687</v>
      </c>
      <c r="E52" s="33" t="s">
        <v>3592</v>
      </c>
      <c r="F52" s="33"/>
      <c r="G52" s="33" t="s">
        <v>3593</v>
      </c>
      <c r="H52" s="131">
        <v>25000</v>
      </c>
      <c r="I52" s="35">
        <v>0.24</v>
      </c>
      <c r="J52" s="126">
        <f t="shared" si="0"/>
        <v>19000</v>
      </c>
    </row>
    <row r="53" spans="1:10" ht="15.75">
      <c r="A53" s="33">
        <f t="shared" si="1"/>
        <v>49</v>
      </c>
      <c r="B53" s="33" t="s">
        <v>206</v>
      </c>
      <c r="C53" s="33" t="s">
        <v>3688</v>
      </c>
      <c r="D53" s="104" t="s">
        <v>3689</v>
      </c>
      <c r="E53" s="33" t="s">
        <v>3592</v>
      </c>
      <c r="F53" s="33"/>
      <c r="G53" s="33" t="s">
        <v>3593</v>
      </c>
      <c r="H53" s="131">
        <v>34000</v>
      </c>
      <c r="I53" s="35">
        <v>0.24</v>
      </c>
      <c r="J53" s="126">
        <f t="shared" si="0"/>
        <v>25840</v>
      </c>
    </row>
    <row r="54" spans="1:10" ht="31.5">
      <c r="A54" s="33">
        <f t="shared" si="1"/>
        <v>50</v>
      </c>
      <c r="B54" s="33" t="s">
        <v>206</v>
      </c>
      <c r="C54" s="33" t="s">
        <v>3690</v>
      </c>
      <c r="D54" s="104" t="s">
        <v>3691</v>
      </c>
      <c r="E54" s="33" t="s">
        <v>3592</v>
      </c>
      <c r="F54" s="33"/>
      <c r="G54" s="33" t="s">
        <v>3593</v>
      </c>
      <c r="H54" s="131">
        <v>28000</v>
      </c>
      <c r="I54" s="35">
        <v>0.24</v>
      </c>
      <c r="J54" s="126">
        <f t="shared" si="0"/>
        <v>21280</v>
      </c>
    </row>
    <row r="55" spans="1:10" ht="15.75">
      <c r="A55" s="33">
        <f t="shared" si="1"/>
        <v>51</v>
      </c>
      <c r="B55" s="33" t="s">
        <v>206</v>
      </c>
      <c r="C55" s="33" t="s">
        <v>3692</v>
      </c>
      <c r="D55" s="104" t="s">
        <v>3693</v>
      </c>
      <c r="E55" s="33" t="s">
        <v>3592</v>
      </c>
      <c r="F55" s="33"/>
      <c r="G55" s="33" t="s">
        <v>3593</v>
      </c>
      <c r="H55" s="131">
        <v>4270</v>
      </c>
      <c r="I55" s="35">
        <v>0.24</v>
      </c>
      <c r="J55" s="126">
        <f t="shared" si="0"/>
        <v>3245.2</v>
      </c>
    </row>
    <row r="56" spans="1:10" ht="31.5">
      <c r="A56" s="33">
        <f t="shared" si="1"/>
        <v>52</v>
      </c>
      <c r="B56" s="33" t="s">
        <v>206</v>
      </c>
      <c r="C56" s="33" t="s">
        <v>3694</v>
      </c>
      <c r="D56" s="104" t="s">
        <v>3695</v>
      </c>
      <c r="E56" s="33" t="s">
        <v>3592</v>
      </c>
      <c r="F56" s="33"/>
      <c r="G56" s="33" t="s">
        <v>3593</v>
      </c>
      <c r="H56" s="131">
        <v>6200</v>
      </c>
      <c r="I56" s="35">
        <v>0.24</v>
      </c>
      <c r="J56" s="126">
        <f t="shared" si="0"/>
        <v>4712</v>
      </c>
    </row>
    <row r="57" spans="1:10" ht="31.5">
      <c r="A57" s="33">
        <f t="shared" si="1"/>
        <v>53</v>
      </c>
      <c r="B57" s="33" t="s">
        <v>206</v>
      </c>
      <c r="C57" s="33" t="s">
        <v>3696</v>
      </c>
      <c r="D57" s="104" t="s">
        <v>3697</v>
      </c>
      <c r="E57" s="33" t="s">
        <v>3592</v>
      </c>
      <c r="F57" s="33"/>
      <c r="G57" s="33" t="s">
        <v>3593</v>
      </c>
      <c r="H57" s="131">
        <v>8200</v>
      </c>
      <c r="I57" s="35">
        <v>0.24</v>
      </c>
      <c r="J57" s="126">
        <f t="shared" si="0"/>
        <v>6232</v>
      </c>
    </row>
    <row r="58" spans="1:10" ht="15.75">
      <c r="A58" s="33">
        <f t="shared" si="1"/>
        <v>54</v>
      </c>
      <c r="B58" s="33" t="s">
        <v>206</v>
      </c>
      <c r="C58" s="33" t="s">
        <v>3698</v>
      </c>
      <c r="D58" s="104" t="s">
        <v>3699</v>
      </c>
      <c r="E58" s="33" t="s">
        <v>3592</v>
      </c>
      <c r="F58" s="33"/>
      <c r="G58" s="33" t="s">
        <v>3593</v>
      </c>
      <c r="H58" s="131">
        <v>820</v>
      </c>
      <c r="I58" s="35">
        <v>0.24</v>
      </c>
      <c r="J58" s="126">
        <f t="shared" si="0"/>
        <v>623.20000000000005</v>
      </c>
    </row>
    <row r="59" spans="1:10" ht="31.5">
      <c r="A59" s="33">
        <f t="shared" si="1"/>
        <v>55</v>
      </c>
      <c r="B59" s="33" t="s">
        <v>206</v>
      </c>
      <c r="C59" s="33" t="s">
        <v>3700</v>
      </c>
      <c r="D59" s="104" t="s">
        <v>3701</v>
      </c>
      <c r="E59" s="33" t="s">
        <v>3592</v>
      </c>
      <c r="F59" s="33"/>
      <c r="G59" s="33" t="s">
        <v>3593</v>
      </c>
      <c r="H59" s="131">
        <v>5900</v>
      </c>
      <c r="I59" s="35">
        <v>0.24</v>
      </c>
      <c r="J59" s="126">
        <f t="shared" si="0"/>
        <v>4484</v>
      </c>
    </row>
    <row r="60" spans="1:10" ht="31.5">
      <c r="A60" s="33">
        <f t="shared" si="1"/>
        <v>56</v>
      </c>
      <c r="B60" s="33" t="s">
        <v>206</v>
      </c>
      <c r="C60" s="33" t="s">
        <v>3702</v>
      </c>
      <c r="D60" s="104" t="s">
        <v>3703</v>
      </c>
      <c r="E60" s="33" t="s">
        <v>3592</v>
      </c>
      <c r="F60" s="33"/>
      <c r="G60" s="33" t="s">
        <v>3593</v>
      </c>
      <c r="H60" s="131">
        <v>7100</v>
      </c>
      <c r="I60" s="35">
        <v>0.24</v>
      </c>
      <c r="J60" s="126">
        <f t="shared" si="0"/>
        <v>5396</v>
      </c>
    </row>
    <row r="61" spans="1:10" ht="31.5">
      <c r="A61" s="33">
        <f t="shared" si="1"/>
        <v>57</v>
      </c>
      <c r="B61" s="33" t="s">
        <v>206</v>
      </c>
      <c r="C61" s="33" t="s">
        <v>3704</v>
      </c>
      <c r="D61" s="104" t="s">
        <v>3705</v>
      </c>
      <c r="E61" s="33" t="s">
        <v>3592</v>
      </c>
      <c r="F61" s="33"/>
      <c r="G61" s="33" t="s">
        <v>3593</v>
      </c>
      <c r="H61" s="131">
        <v>3710</v>
      </c>
      <c r="I61" s="35">
        <v>0.24</v>
      </c>
      <c r="J61" s="126">
        <f t="shared" si="0"/>
        <v>2819.6</v>
      </c>
    </row>
    <row r="62" spans="1:10" ht="31.5">
      <c r="A62" s="33">
        <f t="shared" si="1"/>
        <v>58</v>
      </c>
      <c r="B62" s="33" t="s">
        <v>206</v>
      </c>
      <c r="C62" s="33" t="s">
        <v>3706</v>
      </c>
      <c r="D62" s="104" t="s">
        <v>3707</v>
      </c>
      <c r="E62" s="33" t="s">
        <v>3592</v>
      </c>
      <c r="F62" s="33"/>
      <c r="G62" s="33" t="s">
        <v>3593</v>
      </c>
      <c r="H62" s="131">
        <v>6600</v>
      </c>
      <c r="I62" s="35">
        <v>0.24</v>
      </c>
      <c r="J62" s="126">
        <f t="shared" si="0"/>
        <v>5016</v>
      </c>
    </row>
    <row r="63" spans="1:10" ht="31.5">
      <c r="A63" s="33">
        <f t="shared" si="1"/>
        <v>59</v>
      </c>
      <c r="B63" s="33" t="s">
        <v>206</v>
      </c>
      <c r="C63" s="33" t="s">
        <v>3708</v>
      </c>
      <c r="D63" s="104" t="s">
        <v>3709</v>
      </c>
      <c r="E63" s="33" t="s">
        <v>3592</v>
      </c>
      <c r="F63" s="33"/>
      <c r="G63" s="33" t="s">
        <v>3593</v>
      </c>
      <c r="H63" s="131">
        <v>8600</v>
      </c>
      <c r="I63" s="35">
        <v>0.24</v>
      </c>
      <c r="J63" s="126">
        <f t="shared" si="0"/>
        <v>6536</v>
      </c>
    </row>
    <row r="64" spans="1:10" ht="31.5">
      <c r="A64" s="33">
        <f t="shared" si="1"/>
        <v>60</v>
      </c>
      <c r="B64" s="33" t="s">
        <v>206</v>
      </c>
      <c r="C64" s="33" t="s">
        <v>3710</v>
      </c>
      <c r="D64" s="104" t="s">
        <v>3711</v>
      </c>
      <c r="E64" s="33" t="s">
        <v>3592</v>
      </c>
      <c r="F64" s="33"/>
      <c r="G64" s="33" t="s">
        <v>3593</v>
      </c>
      <c r="H64" s="131">
        <v>7510</v>
      </c>
      <c r="I64" s="35">
        <v>0.24</v>
      </c>
      <c r="J64" s="126">
        <f t="shared" si="0"/>
        <v>5707.6</v>
      </c>
    </row>
    <row r="65" spans="1:10" ht="31.5">
      <c r="A65" s="33">
        <f t="shared" si="1"/>
        <v>61</v>
      </c>
      <c r="B65" s="33" t="s">
        <v>206</v>
      </c>
      <c r="C65" s="33" t="s">
        <v>3712</v>
      </c>
      <c r="D65" s="104" t="s">
        <v>3713</v>
      </c>
      <c r="E65" s="33" t="s">
        <v>3592</v>
      </c>
      <c r="F65" s="33"/>
      <c r="G65" s="33" t="s">
        <v>3593</v>
      </c>
      <c r="H65" s="131">
        <v>6400</v>
      </c>
      <c r="I65" s="35">
        <v>0.24</v>
      </c>
      <c r="J65" s="126">
        <f t="shared" si="0"/>
        <v>4864</v>
      </c>
    </row>
    <row r="66" spans="1:10" ht="31.5">
      <c r="A66" s="33">
        <f t="shared" si="1"/>
        <v>62</v>
      </c>
      <c r="B66" s="33" t="s">
        <v>206</v>
      </c>
      <c r="C66" s="33" t="s">
        <v>3714</v>
      </c>
      <c r="D66" s="104" t="s">
        <v>3715</v>
      </c>
      <c r="E66" s="33" t="s">
        <v>3592</v>
      </c>
      <c r="F66" s="33"/>
      <c r="G66" s="33" t="s">
        <v>3593</v>
      </c>
      <c r="H66" s="131">
        <v>7400</v>
      </c>
      <c r="I66" s="35">
        <v>0.24</v>
      </c>
      <c r="J66" s="126">
        <f t="shared" si="0"/>
        <v>5624</v>
      </c>
    </row>
    <row r="67" spans="1:10" ht="15.75">
      <c r="A67" s="33">
        <f t="shared" si="1"/>
        <v>63</v>
      </c>
      <c r="B67" s="33" t="s">
        <v>206</v>
      </c>
      <c r="C67" s="33" t="s">
        <v>3716</v>
      </c>
      <c r="D67" s="104" t="s">
        <v>3717</v>
      </c>
      <c r="E67" s="33" t="s">
        <v>3592</v>
      </c>
      <c r="F67" s="33"/>
      <c r="G67" s="33" t="s">
        <v>3593</v>
      </c>
      <c r="H67" s="131">
        <v>1976</v>
      </c>
      <c r="I67" s="35">
        <v>0.24</v>
      </c>
      <c r="J67" s="126">
        <f t="shared" si="0"/>
        <v>1501.76</v>
      </c>
    </row>
    <row r="68" spans="1:10" ht="15.75">
      <c r="A68" s="33">
        <f t="shared" si="1"/>
        <v>64</v>
      </c>
      <c r="B68" s="33" t="s">
        <v>206</v>
      </c>
      <c r="C68" s="33" t="s">
        <v>3718</v>
      </c>
      <c r="D68" s="104" t="s">
        <v>3719</v>
      </c>
      <c r="E68" s="33" t="s">
        <v>3592</v>
      </c>
      <c r="F68" s="33"/>
      <c r="G68" s="33" t="s">
        <v>3593</v>
      </c>
      <c r="H68" s="131">
        <v>2580</v>
      </c>
      <c r="I68" s="35">
        <v>0.24</v>
      </c>
      <c r="J68" s="126">
        <f t="shared" si="0"/>
        <v>1960.8</v>
      </c>
    </row>
    <row r="69" spans="1:10" ht="15.75">
      <c r="A69" s="33">
        <f t="shared" si="1"/>
        <v>65</v>
      </c>
      <c r="B69" s="33" t="s">
        <v>206</v>
      </c>
      <c r="C69" s="33" t="s">
        <v>3720</v>
      </c>
      <c r="D69" s="104" t="s">
        <v>3721</v>
      </c>
      <c r="E69" s="33" t="s">
        <v>3592</v>
      </c>
      <c r="F69" s="33"/>
      <c r="G69" s="33" t="s">
        <v>3593</v>
      </c>
      <c r="H69" s="131">
        <v>6088</v>
      </c>
      <c r="I69" s="35">
        <v>0.24</v>
      </c>
      <c r="J69" s="126">
        <f t="shared" ref="J69:J130" si="2">H69*(1-I69)</f>
        <v>4626.88</v>
      </c>
    </row>
    <row r="70" spans="1:10" ht="15.75">
      <c r="A70" s="33">
        <f t="shared" si="1"/>
        <v>66</v>
      </c>
      <c r="B70" s="33" t="s">
        <v>206</v>
      </c>
      <c r="C70" s="33" t="s">
        <v>3722</v>
      </c>
      <c r="D70" s="104" t="s">
        <v>3723</v>
      </c>
      <c r="E70" s="33" t="s">
        <v>3592</v>
      </c>
      <c r="F70" s="33"/>
      <c r="G70" s="33" t="s">
        <v>3593</v>
      </c>
      <c r="H70" s="131">
        <v>5332</v>
      </c>
      <c r="I70" s="35">
        <v>0.24</v>
      </c>
      <c r="J70" s="126">
        <f t="shared" si="2"/>
        <v>4052.32</v>
      </c>
    </row>
    <row r="71" spans="1:10" ht="15.75">
      <c r="A71" s="33">
        <f t="shared" ref="A71:A134" si="3">A70+1</f>
        <v>67</v>
      </c>
      <c r="B71" s="33" t="s">
        <v>206</v>
      </c>
      <c r="C71" s="33" t="s">
        <v>3724</v>
      </c>
      <c r="D71" s="104" t="s">
        <v>3725</v>
      </c>
      <c r="E71" s="33" t="s">
        <v>3592</v>
      </c>
      <c r="F71" s="33"/>
      <c r="G71" s="33" t="s">
        <v>3593</v>
      </c>
      <c r="H71" s="131">
        <v>2682</v>
      </c>
      <c r="I71" s="35">
        <v>0.24</v>
      </c>
      <c r="J71" s="126">
        <f t="shared" si="2"/>
        <v>2038.32</v>
      </c>
    </row>
    <row r="72" spans="1:10" ht="15.75">
      <c r="A72" s="33">
        <f t="shared" si="3"/>
        <v>68</v>
      </c>
      <c r="B72" s="33" t="s">
        <v>206</v>
      </c>
      <c r="C72" s="33" t="s">
        <v>3726</v>
      </c>
      <c r="D72" s="104" t="s">
        <v>3727</v>
      </c>
      <c r="E72" s="33" t="s">
        <v>3592</v>
      </c>
      <c r="F72" s="33"/>
      <c r="G72" s="33" t="s">
        <v>3593</v>
      </c>
      <c r="H72" s="131">
        <v>4130</v>
      </c>
      <c r="I72" s="35">
        <v>0.24</v>
      </c>
      <c r="J72" s="126">
        <f t="shared" si="2"/>
        <v>3138.8</v>
      </c>
    </row>
    <row r="73" spans="1:10" ht="31.5">
      <c r="A73" s="33">
        <f t="shared" si="3"/>
        <v>69</v>
      </c>
      <c r="B73" s="33" t="s">
        <v>206</v>
      </c>
      <c r="C73" s="33" t="s">
        <v>3728</v>
      </c>
      <c r="D73" s="104" t="s">
        <v>3729</v>
      </c>
      <c r="E73" s="33" t="s">
        <v>3592</v>
      </c>
      <c r="F73" s="33"/>
      <c r="G73" s="33" t="s">
        <v>3593</v>
      </c>
      <c r="H73" s="131">
        <v>2682</v>
      </c>
      <c r="I73" s="35">
        <v>0.24</v>
      </c>
      <c r="J73" s="126">
        <f t="shared" si="2"/>
        <v>2038.32</v>
      </c>
    </row>
    <row r="74" spans="1:10" ht="15.75">
      <c r="A74" s="33">
        <f t="shared" si="3"/>
        <v>70</v>
      </c>
      <c r="B74" s="33" t="s">
        <v>206</v>
      </c>
      <c r="C74" s="33" t="s">
        <v>3730</v>
      </c>
      <c r="D74" s="104" t="s">
        <v>3731</v>
      </c>
      <c r="E74" s="33" t="s">
        <v>3592</v>
      </c>
      <c r="F74" s="33"/>
      <c r="G74" s="33" t="s">
        <v>3593</v>
      </c>
      <c r="H74" s="131">
        <v>6122</v>
      </c>
      <c r="I74" s="35">
        <v>0.24</v>
      </c>
      <c r="J74" s="126">
        <f t="shared" si="2"/>
        <v>4652.72</v>
      </c>
    </row>
    <row r="75" spans="1:10" ht="31.5">
      <c r="A75" s="33">
        <f t="shared" si="3"/>
        <v>71</v>
      </c>
      <c r="B75" s="33" t="s">
        <v>206</v>
      </c>
      <c r="C75" s="33" t="s">
        <v>3732</v>
      </c>
      <c r="D75" s="104" t="s">
        <v>3733</v>
      </c>
      <c r="E75" s="33" t="s">
        <v>3592</v>
      </c>
      <c r="F75" s="33"/>
      <c r="G75" s="33" t="s">
        <v>3593</v>
      </c>
      <c r="H75" s="131">
        <v>4038</v>
      </c>
      <c r="I75" s="35">
        <v>0.24</v>
      </c>
      <c r="J75" s="126">
        <f t="shared" si="2"/>
        <v>3068.88</v>
      </c>
    </row>
    <row r="76" spans="1:10" ht="15.75">
      <c r="A76" s="33">
        <f t="shared" si="3"/>
        <v>72</v>
      </c>
      <c r="B76" s="33" t="s">
        <v>206</v>
      </c>
      <c r="C76" s="33" t="s">
        <v>3734</v>
      </c>
      <c r="D76" s="104" t="s">
        <v>3735</v>
      </c>
      <c r="E76" s="33" t="s">
        <v>3592</v>
      </c>
      <c r="F76" s="33"/>
      <c r="G76" s="33" t="s">
        <v>3593</v>
      </c>
      <c r="H76" s="131">
        <v>7816</v>
      </c>
      <c r="I76" s="35">
        <v>0.24</v>
      </c>
      <c r="J76" s="126">
        <f t="shared" si="2"/>
        <v>5940.16</v>
      </c>
    </row>
    <row r="77" spans="1:10" ht="31.5">
      <c r="A77" s="33">
        <f t="shared" si="3"/>
        <v>73</v>
      </c>
      <c r="B77" s="33" t="s">
        <v>206</v>
      </c>
      <c r="C77" s="33" t="s">
        <v>3736</v>
      </c>
      <c r="D77" s="104" t="s">
        <v>3737</v>
      </c>
      <c r="E77" s="33" t="s">
        <v>3592</v>
      </c>
      <c r="F77" s="33"/>
      <c r="G77" s="33" t="s">
        <v>3593</v>
      </c>
      <c r="H77" s="131">
        <v>5124</v>
      </c>
      <c r="I77" s="35">
        <v>0.24</v>
      </c>
      <c r="J77" s="126">
        <f t="shared" si="2"/>
        <v>3894.2400000000002</v>
      </c>
    </row>
    <row r="78" spans="1:10" ht="31.5">
      <c r="A78" s="33">
        <f t="shared" si="3"/>
        <v>74</v>
      </c>
      <c r="B78" s="33" t="s">
        <v>206</v>
      </c>
      <c r="C78" s="33" t="s">
        <v>3738</v>
      </c>
      <c r="D78" s="104" t="s">
        <v>3739</v>
      </c>
      <c r="E78" s="33" t="s">
        <v>3592</v>
      </c>
      <c r="F78" s="33"/>
      <c r="G78" s="33" t="s">
        <v>3593</v>
      </c>
      <c r="H78" s="131">
        <v>8530</v>
      </c>
      <c r="I78" s="35">
        <v>0.24</v>
      </c>
      <c r="J78" s="126">
        <f t="shared" si="2"/>
        <v>6482.8</v>
      </c>
    </row>
    <row r="79" spans="1:10" ht="15.75">
      <c r="A79" s="33">
        <f t="shared" si="3"/>
        <v>75</v>
      </c>
      <c r="B79" s="33" t="s">
        <v>206</v>
      </c>
      <c r="C79" s="33" t="s">
        <v>3740</v>
      </c>
      <c r="D79" s="104" t="s">
        <v>3741</v>
      </c>
      <c r="E79" s="33" t="s">
        <v>3592</v>
      </c>
      <c r="F79" s="33"/>
      <c r="G79" s="33" t="s">
        <v>3593</v>
      </c>
      <c r="H79" s="131">
        <v>26000</v>
      </c>
      <c r="I79" s="35">
        <v>0.24</v>
      </c>
      <c r="J79" s="126">
        <f t="shared" si="2"/>
        <v>19760</v>
      </c>
    </row>
    <row r="80" spans="1:10" ht="15.75">
      <c r="A80" s="33">
        <f t="shared" si="3"/>
        <v>76</v>
      </c>
      <c r="B80" s="33" t="s">
        <v>206</v>
      </c>
      <c r="C80" s="33" t="s">
        <v>3742</v>
      </c>
      <c r="D80" s="104" t="s">
        <v>3743</v>
      </c>
      <c r="E80" s="33" t="s">
        <v>3592</v>
      </c>
      <c r="F80" s="33"/>
      <c r="G80" s="33" t="s">
        <v>3593</v>
      </c>
      <c r="H80" s="131">
        <v>9316</v>
      </c>
      <c r="I80" s="35">
        <v>0.24</v>
      </c>
      <c r="J80" s="126">
        <f t="shared" si="2"/>
        <v>7080.16</v>
      </c>
    </row>
    <row r="81" spans="1:10" ht="15.75">
      <c r="A81" s="33">
        <f t="shared" si="3"/>
        <v>77</v>
      </c>
      <c r="B81" s="33" t="s">
        <v>206</v>
      </c>
      <c r="C81" s="33" t="s">
        <v>3744</v>
      </c>
      <c r="D81" s="104" t="s">
        <v>3745</v>
      </c>
      <c r="E81" s="33" t="s">
        <v>3592</v>
      </c>
      <c r="F81" s="33"/>
      <c r="G81" s="33" t="s">
        <v>3593</v>
      </c>
      <c r="H81" s="131">
        <v>3106</v>
      </c>
      <c r="I81" s="35">
        <v>0.24</v>
      </c>
      <c r="J81" s="126">
        <f t="shared" si="2"/>
        <v>2360.56</v>
      </c>
    </row>
    <row r="82" spans="1:10" ht="31.5">
      <c r="A82" s="33">
        <f t="shared" si="3"/>
        <v>78</v>
      </c>
      <c r="B82" s="33" t="s">
        <v>206</v>
      </c>
      <c r="C82" s="33" t="s">
        <v>3746</v>
      </c>
      <c r="D82" s="104" t="s">
        <v>3747</v>
      </c>
      <c r="E82" s="33" t="s">
        <v>3592</v>
      </c>
      <c r="F82" s="33"/>
      <c r="G82" s="33" t="s">
        <v>3593</v>
      </c>
      <c r="H82" s="131">
        <v>2100</v>
      </c>
      <c r="I82" s="35">
        <v>0.24</v>
      </c>
      <c r="J82" s="126">
        <f t="shared" si="2"/>
        <v>1596</v>
      </c>
    </row>
    <row r="83" spans="1:10" ht="31.5">
      <c r="A83" s="33">
        <f t="shared" si="3"/>
        <v>79</v>
      </c>
      <c r="B83" s="33" t="s">
        <v>206</v>
      </c>
      <c r="C83" s="33" t="s">
        <v>3748</v>
      </c>
      <c r="D83" s="104" t="s">
        <v>3749</v>
      </c>
      <c r="E83" s="33" t="s">
        <v>3592</v>
      </c>
      <c r="F83" s="33"/>
      <c r="G83" s="33" t="s">
        <v>3593</v>
      </c>
      <c r="H83" s="131">
        <v>2400</v>
      </c>
      <c r="I83" s="35">
        <v>0.24</v>
      </c>
      <c r="J83" s="126">
        <f t="shared" si="2"/>
        <v>1824</v>
      </c>
    </row>
    <row r="84" spans="1:10" ht="31.5">
      <c r="A84" s="33">
        <f t="shared" si="3"/>
        <v>80</v>
      </c>
      <c r="B84" s="33" t="s">
        <v>206</v>
      </c>
      <c r="C84" s="33" t="s">
        <v>3750</v>
      </c>
      <c r="D84" s="104" t="s">
        <v>3751</v>
      </c>
      <c r="E84" s="33" t="s">
        <v>3592</v>
      </c>
      <c r="F84" s="33"/>
      <c r="G84" s="33" t="s">
        <v>3593</v>
      </c>
      <c r="H84" s="131">
        <v>2750</v>
      </c>
      <c r="I84" s="35">
        <v>0.24</v>
      </c>
      <c r="J84" s="126">
        <f t="shared" si="2"/>
        <v>2090</v>
      </c>
    </row>
    <row r="85" spans="1:10" ht="31.5">
      <c r="A85" s="33">
        <f t="shared" si="3"/>
        <v>81</v>
      </c>
      <c r="B85" s="33" t="s">
        <v>206</v>
      </c>
      <c r="C85" s="33" t="s">
        <v>3752</v>
      </c>
      <c r="D85" s="104" t="s">
        <v>3753</v>
      </c>
      <c r="E85" s="33" t="s">
        <v>3592</v>
      </c>
      <c r="F85" s="33"/>
      <c r="G85" s="33" t="s">
        <v>3593</v>
      </c>
      <c r="H85" s="131">
        <v>3100</v>
      </c>
      <c r="I85" s="35">
        <v>0.24</v>
      </c>
      <c r="J85" s="126">
        <f t="shared" si="2"/>
        <v>2356</v>
      </c>
    </row>
    <row r="86" spans="1:10" ht="15.75">
      <c r="A86" s="33">
        <f t="shared" si="3"/>
        <v>82</v>
      </c>
      <c r="B86" s="33" t="s">
        <v>206</v>
      </c>
      <c r="C86" s="33" t="s">
        <v>3754</v>
      </c>
      <c r="D86" s="104" t="s">
        <v>3755</v>
      </c>
      <c r="E86" s="33" t="s">
        <v>3592</v>
      </c>
      <c r="F86" s="33"/>
      <c r="G86" s="33" t="s">
        <v>3593</v>
      </c>
      <c r="H86" s="131">
        <v>230</v>
      </c>
      <c r="I86" s="35">
        <v>0.24</v>
      </c>
      <c r="J86" s="126">
        <f t="shared" si="2"/>
        <v>174.8</v>
      </c>
    </row>
    <row r="87" spans="1:10" ht="15.75">
      <c r="A87" s="33">
        <f t="shared" si="3"/>
        <v>83</v>
      </c>
      <c r="B87" s="33" t="s">
        <v>206</v>
      </c>
      <c r="C87" s="33" t="s">
        <v>3756</v>
      </c>
      <c r="D87" s="104" t="s">
        <v>3757</v>
      </c>
      <c r="E87" s="33" t="s">
        <v>3592</v>
      </c>
      <c r="F87" s="33"/>
      <c r="G87" s="33" t="s">
        <v>3593</v>
      </c>
      <c r="H87" s="131">
        <v>1660</v>
      </c>
      <c r="I87" s="35">
        <v>0.24</v>
      </c>
      <c r="J87" s="126">
        <f t="shared" si="2"/>
        <v>1261.5999999999999</v>
      </c>
    </row>
    <row r="88" spans="1:10" ht="15.75">
      <c r="A88" s="33">
        <f t="shared" si="3"/>
        <v>84</v>
      </c>
      <c r="B88" s="33" t="s">
        <v>206</v>
      </c>
      <c r="C88" s="33" t="s">
        <v>3758</v>
      </c>
      <c r="D88" s="104" t="s">
        <v>3759</v>
      </c>
      <c r="E88" s="33" t="s">
        <v>3592</v>
      </c>
      <c r="F88" s="33"/>
      <c r="G88" s="33" t="s">
        <v>3593</v>
      </c>
      <c r="H88" s="131">
        <v>1600</v>
      </c>
      <c r="I88" s="35">
        <v>0.24</v>
      </c>
      <c r="J88" s="126">
        <f t="shared" si="2"/>
        <v>1216</v>
      </c>
    </row>
    <row r="89" spans="1:10" ht="31.5">
      <c r="A89" s="33">
        <f t="shared" si="3"/>
        <v>85</v>
      </c>
      <c r="B89" s="33" t="s">
        <v>206</v>
      </c>
      <c r="C89" s="33" t="s">
        <v>3760</v>
      </c>
      <c r="D89" s="104" t="s">
        <v>3761</v>
      </c>
      <c r="E89" s="33" t="s">
        <v>3592</v>
      </c>
      <c r="F89" s="33"/>
      <c r="G89" s="33" t="s">
        <v>3593</v>
      </c>
      <c r="H89" s="131">
        <v>5810</v>
      </c>
      <c r="I89" s="35">
        <v>0.24</v>
      </c>
      <c r="J89" s="126">
        <f t="shared" si="2"/>
        <v>4415.6000000000004</v>
      </c>
    </row>
    <row r="90" spans="1:10" ht="31.5">
      <c r="A90" s="33">
        <f t="shared" si="3"/>
        <v>86</v>
      </c>
      <c r="B90" s="33" t="s">
        <v>206</v>
      </c>
      <c r="C90" s="33" t="s">
        <v>3762</v>
      </c>
      <c r="D90" s="104" t="s">
        <v>3763</v>
      </c>
      <c r="E90" s="33" t="s">
        <v>3592</v>
      </c>
      <c r="F90" s="33"/>
      <c r="G90" s="33" t="s">
        <v>3593</v>
      </c>
      <c r="H90" s="131">
        <v>7790</v>
      </c>
      <c r="I90" s="35">
        <v>0.24</v>
      </c>
      <c r="J90" s="126">
        <f t="shared" si="2"/>
        <v>5920.4</v>
      </c>
    </row>
    <row r="91" spans="1:10" ht="31.5">
      <c r="A91" s="33">
        <f t="shared" si="3"/>
        <v>87</v>
      </c>
      <c r="B91" s="33" t="s">
        <v>206</v>
      </c>
      <c r="C91" s="33" t="s">
        <v>3764</v>
      </c>
      <c r="D91" s="104" t="s">
        <v>3765</v>
      </c>
      <c r="E91" s="33" t="s">
        <v>3592</v>
      </c>
      <c r="F91" s="33"/>
      <c r="G91" s="33" t="s">
        <v>3593</v>
      </c>
      <c r="H91" s="131">
        <v>3410</v>
      </c>
      <c r="I91" s="35">
        <v>0.24</v>
      </c>
      <c r="J91" s="126">
        <f t="shared" si="2"/>
        <v>2591.6</v>
      </c>
    </row>
    <row r="92" spans="1:10" ht="31.5">
      <c r="A92" s="33">
        <f t="shared" si="3"/>
        <v>88</v>
      </c>
      <c r="B92" s="33" t="s">
        <v>206</v>
      </c>
      <c r="C92" s="33" t="s">
        <v>3766</v>
      </c>
      <c r="D92" s="104" t="s">
        <v>3767</v>
      </c>
      <c r="E92" s="33" t="s">
        <v>3592</v>
      </c>
      <c r="F92" s="33"/>
      <c r="G92" s="33" t="s">
        <v>3593</v>
      </c>
      <c r="H92" s="131">
        <v>6200</v>
      </c>
      <c r="I92" s="35">
        <v>0.24</v>
      </c>
      <c r="J92" s="126">
        <f t="shared" si="2"/>
        <v>4712</v>
      </c>
    </row>
    <row r="93" spans="1:10" ht="31.5">
      <c r="A93" s="33">
        <f t="shared" si="3"/>
        <v>89</v>
      </c>
      <c r="B93" s="33" t="s">
        <v>206</v>
      </c>
      <c r="C93" s="33" t="s">
        <v>3768</v>
      </c>
      <c r="D93" s="104" t="s">
        <v>3769</v>
      </c>
      <c r="E93" s="33" t="s">
        <v>3592</v>
      </c>
      <c r="F93" s="33"/>
      <c r="G93" s="33" t="s">
        <v>3593</v>
      </c>
      <c r="H93" s="131">
        <v>8200</v>
      </c>
      <c r="I93" s="35">
        <v>0.24</v>
      </c>
      <c r="J93" s="126">
        <f t="shared" si="2"/>
        <v>6232</v>
      </c>
    </row>
    <row r="94" spans="1:10" ht="31.5">
      <c r="A94" s="33">
        <f t="shared" si="3"/>
        <v>90</v>
      </c>
      <c r="B94" s="33" t="s">
        <v>206</v>
      </c>
      <c r="C94" s="33" t="s">
        <v>3770</v>
      </c>
      <c r="D94" s="104" t="s">
        <v>3771</v>
      </c>
      <c r="E94" s="33" t="s">
        <v>3592</v>
      </c>
      <c r="F94" s="33"/>
      <c r="G94" s="33" t="s">
        <v>3593</v>
      </c>
      <c r="H94" s="131">
        <v>7210</v>
      </c>
      <c r="I94" s="35">
        <v>0.24</v>
      </c>
      <c r="J94" s="126">
        <f t="shared" si="2"/>
        <v>5479.6</v>
      </c>
    </row>
    <row r="95" spans="1:10" ht="15.75">
      <c r="A95" s="33">
        <f t="shared" si="3"/>
        <v>91</v>
      </c>
      <c r="B95" s="33" t="s">
        <v>206</v>
      </c>
      <c r="C95" s="33" t="s">
        <v>3772</v>
      </c>
      <c r="D95" s="104" t="s">
        <v>3773</v>
      </c>
      <c r="E95" s="33" t="s">
        <v>3592</v>
      </c>
      <c r="F95" s="33"/>
      <c r="G95" s="33" t="s">
        <v>3593</v>
      </c>
      <c r="H95" s="131">
        <v>888</v>
      </c>
      <c r="I95" s="35">
        <v>0.24</v>
      </c>
      <c r="J95" s="126">
        <f t="shared" si="2"/>
        <v>674.88</v>
      </c>
    </row>
    <row r="96" spans="1:10" ht="15.75">
      <c r="A96" s="33">
        <f t="shared" si="3"/>
        <v>92</v>
      </c>
      <c r="B96" s="33" t="s">
        <v>206</v>
      </c>
      <c r="C96" s="33" t="s">
        <v>3774</v>
      </c>
      <c r="D96" s="104" t="s">
        <v>3775</v>
      </c>
      <c r="E96" s="33" t="s">
        <v>3592</v>
      </c>
      <c r="F96" s="33"/>
      <c r="G96" s="33" t="s">
        <v>3593</v>
      </c>
      <c r="H96" s="131">
        <v>21050</v>
      </c>
      <c r="I96" s="35">
        <v>0.24</v>
      </c>
      <c r="J96" s="126">
        <f t="shared" si="2"/>
        <v>15998</v>
      </c>
    </row>
    <row r="97" spans="1:10" ht="15.75">
      <c r="A97" s="33">
        <f t="shared" si="3"/>
        <v>93</v>
      </c>
      <c r="B97" s="33" t="s">
        <v>206</v>
      </c>
      <c r="C97" s="33" t="s">
        <v>3776</v>
      </c>
      <c r="D97" s="104" t="s">
        <v>3777</v>
      </c>
      <c r="E97" s="33" t="s">
        <v>3592</v>
      </c>
      <c r="F97" s="33"/>
      <c r="G97" s="33" t="s">
        <v>3593</v>
      </c>
      <c r="H97" s="131">
        <v>552</v>
      </c>
      <c r="I97" s="35">
        <v>0.24</v>
      </c>
      <c r="J97" s="126">
        <f t="shared" si="2"/>
        <v>419.52</v>
      </c>
    </row>
    <row r="98" spans="1:10" ht="15.75">
      <c r="A98" s="33">
        <f t="shared" si="3"/>
        <v>94</v>
      </c>
      <c r="B98" s="33" t="s">
        <v>206</v>
      </c>
      <c r="C98" s="33" t="s">
        <v>3778</v>
      </c>
      <c r="D98" s="104" t="s">
        <v>3779</v>
      </c>
      <c r="E98" s="33" t="s">
        <v>3592</v>
      </c>
      <c r="F98" s="33"/>
      <c r="G98" s="33" t="s">
        <v>3593</v>
      </c>
      <c r="H98" s="131">
        <v>662</v>
      </c>
      <c r="I98" s="35">
        <v>0.24</v>
      </c>
      <c r="J98" s="126">
        <f t="shared" si="2"/>
        <v>503.12</v>
      </c>
    </row>
    <row r="99" spans="1:10" ht="15.75">
      <c r="A99" s="33">
        <f t="shared" si="3"/>
        <v>95</v>
      </c>
      <c r="B99" s="33" t="s">
        <v>206</v>
      </c>
      <c r="C99" s="33" t="s">
        <v>3780</v>
      </c>
      <c r="D99" s="104" t="s">
        <v>3781</v>
      </c>
      <c r="E99" s="33" t="s">
        <v>3592</v>
      </c>
      <c r="F99" s="33"/>
      <c r="G99" s="33" t="s">
        <v>3593</v>
      </c>
      <c r="H99" s="131">
        <v>618</v>
      </c>
      <c r="I99" s="35">
        <v>0.24</v>
      </c>
      <c r="J99" s="126">
        <f t="shared" si="2"/>
        <v>469.68</v>
      </c>
    </row>
    <row r="100" spans="1:10" ht="15.75">
      <c r="A100" s="33">
        <f t="shared" si="3"/>
        <v>96</v>
      </c>
      <c r="B100" s="33" t="s">
        <v>206</v>
      </c>
      <c r="C100" s="33" t="s">
        <v>3782</v>
      </c>
      <c r="D100" s="104" t="s">
        <v>3783</v>
      </c>
      <c r="E100" s="33" t="s">
        <v>3592</v>
      </c>
      <c r="F100" s="33"/>
      <c r="G100" s="33" t="s">
        <v>3593</v>
      </c>
      <c r="H100" s="131">
        <v>166</v>
      </c>
      <c r="I100" s="35">
        <v>0.24</v>
      </c>
      <c r="J100" s="126">
        <f t="shared" si="2"/>
        <v>126.16</v>
      </c>
    </row>
    <row r="101" spans="1:10" ht="15.75">
      <c r="A101" s="33">
        <f t="shared" si="3"/>
        <v>97</v>
      </c>
      <c r="B101" s="33" t="s">
        <v>206</v>
      </c>
      <c r="C101" s="33" t="s">
        <v>3784</v>
      </c>
      <c r="D101" s="104" t="s">
        <v>3785</v>
      </c>
      <c r="E101" s="33" t="s">
        <v>3592</v>
      </c>
      <c r="F101" s="33"/>
      <c r="G101" s="33" t="s">
        <v>3593</v>
      </c>
      <c r="H101" s="131">
        <v>2152</v>
      </c>
      <c r="I101" s="35">
        <v>0.24</v>
      </c>
      <c r="J101" s="126">
        <f t="shared" si="2"/>
        <v>1635.52</v>
      </c>
    </row>
    <row r="102" spans="1:10" ht="15.75">
      <c r="A102" s="33">
        <f t="shared" si="3"/>
        <v>98</v>
      </c>
      <c r="B102" s="33" t="s">
        <v>206</v>
      </c>
      <c r="C102" s="33" t="s">
        <v>3786</v>
      </c>
      <c r="D102" s="104" t="s">
        <v>3787</v>
      </c>
      <c r="E102" s="33" t="s">
        <v>3592</v>
      </c>
      <c r="F102" s="33"/>
      <c r="G102" s="33" t="s">
        <v>3593</v>
      </c>
      <c r="H102" s="131">
        <v>2420</v>
      </c>
      <c r="I102" s="35">
        <v>0.24</v>
      </c>
      <c r="J102" s="126">
        <f t="shared" si="2"/>
        <v>1839.2</v>
      </c>
    </row>
    <row r="103" spans="1:10" ht="15.75">
      <c r="A103" s="33">
        <f t="shared" si="3"/>
        <v>99</v>
      </c>
      <c r="B103" s="33" t="s">
        <v>206</v>
      </c>
      <c r="C103" s="33" t="s">
        <v>3788</v>
      </c>
      <c r="D103" s="104" t="s">
        <v>3789</v>
      </c>
      <c r="E103" s="33" t="s">
        <v>3592</v>
      </c>
      <c r="F103" s="33"/>
      <c r="G103" s="33" t="s">
        <v>3593</v>
      </c>
      <c r="H103" s="131">
        <v>266</v>
      </c>
      <c r="I103" s="35">
        <v>0.24</v>
      </c>
      <c r="J103" s="126">
        <f t="shared" si="2"/>
        <v>202.16</v>
      </c>
    </row>
    <row r="104" spans="1:10" ht="15.75">
      <c r="A104" s="33">
        <f t="shared" si="3"/>
        <v>100</v>
      </c>
      <c r="B104" s="33" t="s">
        <v>206</v>
      </c>
      <c r="C104" s="33" t="s">
        <v>3790</v>
      </c>
      <c r="D104" s="104" t="s">
        <v>3791</v>
      </c>
      <c r="E104" s="33" t="s">
        <v>3592</v>
      </c>
      <c r="F104" s="33"/>
      <c r="G104" s="33" t="s">
        <v>3593</v>
      </c>
      <c r="H104" s="131">
        <v>418</v>
      </c>
      <c r="I104" s="35">
        <v>0.24</v>
      </c>
      <c r="J104" s="126">
        <f t="shared" si="2"/>
        <v>317.68</v>
      </c>
    </row>
    <row r="105" spans="1:10" ht="15.75">
      <c r="A105" s="33">
        <f t="shared" si="3"/>
        <v>101</v>
      </c>
      <c r="B105" s="33" t="s">
        <v>206</v>
      </c>
      <c r="C105" s="33" t="s">
        <v>3792</v>
      </c>
      <c r="D105" s="104" t="s">
        <v>3793</v>
      </c>
      <c r="E105" s="33" t="s">
        <v>3592</v>
      </c>
      <c r="F105" s="33"/>
      <c r="G105" s="33" t="s">
        <v>3593</v>
      </c>
      <c r="H105" s="131">
        <v>1390</v>
      </c>
      <c r="I105" s="35">
        <v>0.24</v>
      </c>
      <c r="J105" s="126">
        <f t="shared" si="2"/>
        <v>1056.4000000000001</v>
      </c>
    </row>
    <row r="106" spans="1:10" ht="15.75">
      <c r="A106" s="33">
        <f t="shared" si="3"/>
        <v>102</v>
      </c>
      <c r="B106" s="33" t="s">
        <v>206</v>
      </c>
      <c r="C106" s="33" t="s">
        <v>3794</v>
      </c>
      <c r="D106" s="104" t="s">
        <v>3795</v>
      </c>
      <c r="E106" s="33" t="s">
        <v>3592</v>
      </c>
      <c r="F106" s="33"/>
      <c r="G106" s="33" t="s">
        <v>3593</v>
      </c>
      <c r="H106" s="131">
        <v>494</v>
      </c>
      <c r="I106" s="35">
        <v>0.24</v>
      </c>
      <c r="J106" s="126">
        <f t="shared" si="2"/>
        <v>375.44</v>
      </c>
    </row>
    <row r="107" spans="1:10" ht="15.75">
      <c r="A107" s="33">
        <f t="shared" si="3"/>
        <v>103</v>
      </c>
      <c r="B107" s="33" t="s">
        <v>206</v>
      </c>
      <c r="C107" s="33" t="s">
        <v>3796</v>
      </c>
      <c r="D107" s="104" t="s">
        <v>3797</v>
      </c>
      <c r="E107" s="33" t="s">
        <v>3592</v>
      </c>
      <c r="F107" s="33"/>
      <c r="G107" s="33" t="s">
        <v>3593</v>
      </c>
      <c r="H107" s="131">
        <v>40</v>
      </c>
      <c r="I107" s="35">
        <v>0.24</v>
      </c>
      <c r="J107" s="126">
        <f t="shared" si="2"/>
        <v>30.4</v>
      </c>
    </row>
    <row r="108" spans="1:10" ht="15.75">
      <c r="A108" s="33">
        <f t="shared" si="3"/>
        <v>104</v>
      </c>
      <c r="B108" s="33" t="s">
        <v>206</v>
      </c>
      <c r="C108" s="33" t="s">
        <v>3798</v>
      </c>
      <c r="D108" s="104" t="s">
        <v>3799</v>
      </c>
      <c r="E108" s="33" t="s">
        <v>3592</v>
      </c>
      <c r="F108" s="33"/>
      <c r="G108" s="33" t="s">
        <v>3593</v>
      </c>
      <c r="H108" s="131">
        <v>106</v>
      </c>
      <c r="I108" s="35">
        <v>0.24</v>
      </c>
      <c r="J108" s="126">
        <f t="shared" si="2"/>
        <v>80.56</v>
      </c>
    </row>
    <row r="109" spans="1:10" ht="15.75">
      <c r="A109" s="33">
        <f t="shared" si="3"/>
        <v>105</v>
      </c>
      <c r="B109" s="33" t="s">
        <v>206</v>
      </c>
      <c r="C109" s="33" t="s">
        <v>3800</v>
      </c>
      <c r="D109" s="104" t="s">
        <v>3801</v>
      </c>
      <c r="E109" s="33" t="s">
        <v>3592</v>
      </c>
      <c r="F109" s="33"/>
      <c r="G109" s="33" t="s">
        <v>3593</v>
      </c>
      <c r="H109" s="131">
        <v>1138</v>
      </c>
      <c r="I109" s="35">
        <v>0.24</v>
      </c>
      <c r="J109" s="126">
        <f t="shared" si="2"/>
        <v>864.88</v>
      </c>
    </row>
    <row r="110" spans="1:10" ht="15.75">
      <c r="A110" s="33">
        <f t="shared" si="3"/>
        <v>106</v>
      </c>
      <c r="B110" s="33" t="s">
        <v>206</v>
      </c>
      <c r="C110" s="33" t="s">
        <v>3802</v>
      </c>
      <c r="D110" s="104" t="s">
        <v>3803</v>
      </c>
      <c r="E110" s="33" t="s">
        <v>3592</v>
      </c>
      <c r="F110" s="33"/>
      <c r="G110" s="33" t="s">
        <v>3593</v>
      </c>
      <c r="H110" s="131">
        <v>1476</v>
      </c>
      <c r="I110" s="35">
        <v>0.24</v>
      </c>
      <c r="J110" s="126">
        <f t="shared" si="2"/>
        <v>1121.76</v>
      </c>
    </row>
    <row r="111" spans="1:10" ht="15.75">
      <c r="A111" s="33">
        <f t="shared" si="3"/>
        <v>107</v>
      </c>
      <c r="B111" s="33" t="s">
        <v>206</v>
      </c>
      <c r="C111" s="33" t="s">
        <v>3804</v>
      </c>
      <c r="D111" s="104" t="s">
        <v>3805</v>
      </c>
      <c r="E111" s="33" t="s">
        <v>3592</v>
      </c>
      <c r="F111" s="33"/>
      <c r="G111" s="33" t="s">
        <v>3593</v>
      </c>
      <c r="H111" s="131">
        <v>270</v>
      </c>
      <c r="I111" s="35">
        <v>0.24</v>
      </c>
      <c r="J111" s="126">
        <f t="shared" si="2"/>
        <v>205.2</v>
      </c>
    </row>
    <row r="112" spans="1:10" ht="15.75">
      <c r="A112" s="33">
        <f t="shared" si="3"/>
        <v>108</v>
      </c>
      <c r="B112" s="33" t="s">
        <v>206</v>
      </c>
      <c r="C112" s="33" t="s">
        <v>3806</v>
      </c>
      <c r="D112" s="104" t="s">
        <v>3807</v>
      </c>
      <c r="E112" s="33" t="s">
        <v>3592</v>
      </c>
      <c r="F112" s="33"/>
      <c r="G112" s="33" t="s">
        <v>3593</v>
      </c>
      <c r="H112" s="131">
        <v>395</v>
      </c>
      <c r="I112" s="35">
        <v>0.24</v>
      </c>
      <c r="J112" s="126">
        <f t="shared" si="2"/>
        <v>300.2</v>
      </c>
    </row>
    <row r="113" spans="1:10" ht="15.75">
      <c r="A113" s="33">
        <f t="shared" si="3"/>
        <v>109</v>
      </c>
      <c r="B113" s="33" t="s">
        <v>206</v>
      </c>
      <c r="C113" s="33" t="s">
        <v>3808</v>
      </c>
      <c r="D113" s="104" t="s">
        <v>3809</v>
      </c>
      <c r="E113" s="33" t="s">
        <v>3592</v>
      </c>
      <c r="F113" s="33"/>
      <c r="G113" s="33" t="s">
        <v>3593</v>
      </c>
      <c r="H113" s="131">
        <v>595</v>
      </c>
      <c r="I113" s="35">
        <v>0.24</v>
      </c>
      <c r="J113" s="126">
        <f t="shared" si="2"/>
        <v>452.2</v>
      </c>
    </row>
    <row r="114" spans="1:10" ht="15.75">
      <c r="A114" s="33">
        <f t="shared" si="3"/>
        <v>110</v>
      </c>
      <c r="B114" s="33" t="s">
        <v>206</v>
      </c>
      <c r="C114" s="33" t="s">
        <v>3810</v>
      </c>
      <c r="D114" s="104" t="s">
        <v>3811</v>
      </c>
      <c r="E114" s="33" t="s">
        <v>3592</v>
      </c>
      <c r="F114" s="33"/>
      <c r="G114" s="33" t="s">
        <v>3593</v>
      </c>
      <c r="H114" s="131">
        <v>250</v>
      </c>
      <c r="I114" s="35">
        <v>0.24</v>
      </c>
      <c r="J114" s="126">
        <f t="shared" si="2"/>
        <v>190</v>
      </c>
    </row>
    <row r="115" spans="1:10" ht="15.75">
      <c r="A115" s="33">
        <f t="shared" si="3"/>
        <v>111</v>
      </c>
      <c r="B115" s="33" t="s">
        <v>206</v>
      </c>
      <c r="C115" s="33" t="s">
        <v>3812</v>
      </c>
      <c r="D115" s="104" t="s">
        <v>3813</v>
      </c>
      <c r="E115" s="33" t="s">
        <v>3592</v>
      </c>
      <c r="F115" s="33"/>
      <c r="G115" s="33" t="s">
        <v>3593</v>
      </c>
      <c r="H115" s="131">
        <v>3.6</v>
      </c>
      <c r="I115" s="35">
        <v>0.24</v>
      </c>
      <c r="J115" s="126">
        <f t="shared" si="2"/>
        <v>2.7360000000000002</v>
      </c>
    </row>
    <row r="116" spans="1:10" ht="15.75">
      <c r="A116" s="33">
        <f t="shared" si="3"/>
        <v>112</v>
      </c>
      <c r="B116" s="33" t="s">
        <v>206</v>
      </c>
      <c r="C116" s="33" t="s">
        <v>3814</v>
      </c>
      <c r="D116" s="104" t="s">
        <v>3815</v>
      </c>
      <c r="E116" s="33" t="s">
        <v>3592</v>
      </c>
      <c r="F116" s="33"/>
      <c r="G116" s="33" t="s">
        <v>3593</v>
      </c>
      <c r="H116" s="131">
        <v>3.6</v>
      </c>
      <c r="I116" s="35">
        <v>0.24</v>
      </c>
      <c r="J116" s="126">
        <f t="shared" si="2"/>
        <v>2.7360000000000002</v>
      </c>
    </row>
    <row r="117" spans="1:10" ht="15.75">
      <c r="A117" s="33">
        <f t="shared" si="3"/>
        <v>113</v>
      </c>
      <c r="B117" s="33" t="s">
        <v>206</v>
      </c>
      <c r="C117" s="33" t="s">
        <v>3816</v>
      </c>
      <c r="D117" s="104" t="s">
        <v>3817</v>
      </c>
      <c r="E117" s="33" t="s">
        <v>3592</v>
      </c>
      <c r="F117" s="33"/>
      <c r="G117" s="33" t="s">
        <v>3593</v>
      </c>
      <c r="H117" s="131">
        <v>4.5</v>
      </c>
      <c r="I117" s="35">
        <v>0.24</v>
      </c>
      <c r="J117" s="126">
        <f t="shared" si="2"/>
        <v>3.42</v>
      </c>
    </row>
    <row r="118" spans="1:10" ht="15.75">
      <c r="A118" s="33">
        <f t="shared" si="3"/>
        <v>114</v>
      </c>
      <c r="B118" s="33" t="s">
        <v>206</v>
      </c>
      <c r="C118" s="33" t="s">
        <v>3818</v>
      </c>
      <c r="D118" s="104" t="s">
        <v>3819</v>
      </c>
      <c r="E118" s="33" t="s">
        <v>3592</v>
      </c>
      <c r="F118" s="33"/>
      <c r="G118" s="33" t="s">
        <v>3593</v>
      </c>
      <c r="H118" s="131">
        <v>2154</v>
      </c>
      <c r="I118" s="35">
        <v>0.24</v>
      </c>
      <c r="J118" s="126">
        <f t="shared" si="2"/>
        <v>1637.04</v>
      </c>
    </row>
    <row r="119" spans="1:10" ht="15.75">
      <c r="A119" s="33">
        <f t="shared" si="3"/>
        <v>115</v>
      </c>
      <c r="B119" s="33" t="s">
        <v>206</v>
      </c>
      <c r="C119" s="33" t="s">
        <v>3820</v>
      </c>
      <c r="D119" s="104" t="s">
        <v>3821</v>
      </c>
      <c r="E119" s="33" t="s">
        <v>3592</v>
      </c>
      <c r="F119" s="33"/>
      <c r="G119" s="33" t="s">
        <v>3593</v>
      </c>
      <c r="H119" s="131">
        <v>474</v>
      </c>
      <c r="I119" s="35">
        <v>0.24</v>
      </c>
      <c r="J119" s="126">
        <f t="shared" si="2"/>
        <v>360.24</v>
      </c>
    </row>
    <row r="120" spans="1:10" ht="15.75">
      <c r="A120" s="33">
        <f t="shared" si="3"/>
        <v>116</v>
      </c>
      <c r="B120" s="33" t="s">
        <v>206</v>
      </c>
      <c r="C120" s="33" t="s">
        <v>3822</v>
      </c>
      <c r="D120" s="104" t="s">
        <v>3823</v>
      </c>
      <c r="E120" s="33" t="s">
        <v>3592</v>
      </c>
      <c r="F120" s="33"/>
      <c r="G120" s="33" t="s">
        <v>3593</v>
      </c>
      <c r="H120" s="131">
        <v>1030</v>
      </c>
      <c r="I120" s="35">
        <v>0.24</v>
      </c>
      <c r="J120" s="126">
        <f t="shared" si="2"/>
        <v>782.8</v>
      </c>
    </row>
    <row r="121" spans="1:10" ht="15.75">
      <c r="A121" s="33">
        <f t="shared" si="3"/>
        <v>117</v>
      </c>
      <c r="B121" s="33" t="s">
        <v>206</v>
      </c>
      <c r="C121" s="33" t="s">
        <v>3824</v>
      </c>
      <c r="D121" s="104" t="s">
        <v>3825</v>
      </c>
      <c r="E121" s="33" t="s">
        <v>3592</v>
      </c>
      <c r="F121" s="33"/>
      <c r="G121" s="33" t="s">
        <v>3593</v>
      </c>
      <c r="H121" s="131">
        <v>1030</v>
      </c>
      <c r="I121" s="35">
        <v>0.24</v>
      </c>
      <c r="J121" s="126">
        <f t="shared" si="2"/>
        <v>782.8</v>
      </c>
    </row>
    <row r="122" spans="1:10" ht="15.75">
      <c r="A122" s="33">
        <f t="shared" si="3"/>
        <v>118</v>
      </c>
      <c r="B122" s="33" t="s">
        <v>206</v>
      </c>
      <c r="C122" s="33" t="s">
        <v>3826</v>
      </c>
      <c r="D122" s="104" t="s">
        <v>3827</v>
      </c>
      <c r="E122" s="33" t="s">
        <v>3592</v>
      </c>
      <c r="F122" s="33"/>
      <c r="G122" s="33" t="s">
        <v>3593</v>
      </c>
      <c r="H122" s="131">
        <v>1072</v>
      </c>
      <c r="I122" s="35">
        <v>0.24</v>
      </c>
      <c r="J122" s="126">
        <f t="shared" si="2"/>
        <v>814.72</v>
      </c>
    </row>
    <row r="123" spans="1:10" ht="15.75">
      <c r="A123" s="33">
        <f t="shared" si="3"/>
        <v>119</v>
      </c>
      <c r="B123" s="33" t="s">
        <v>206</v>
      </c>
      <c r="C123" s="33" t="s">
        <v>3828</v>
      </c>
      <c r="D123" s="104" t="s">
        <v>3829</v>
      </c>
      <c r="E123" s="33" t="s">
        <v>3592</v>
      </c>
      <c r="F123" s="33"/>
      <c r="G123" s="33" t="s">
        <v>3593</v>
      </c>
      <c r="H123" s="131">
        <v>1030</v>
      </c>
      <c r="I123" s="35">
        <v>0.24</v>
      </c>
      <c r="J123" s="126">
        <f t="shared" si="2"/>
        <v>782.8</v>
      </c>
    </row>
    <row r="124" spans="1:10" ht="15.75">
      <c r="A124" s="33">
        <f t="shared" si="3"/>
        <v>120</v>
      </c>
      <c r="B124" s="33" t="s">
        <v>206</v>
      </c>
      <c r="C124" s="33" t="s">
        <v>3830</v>
      </c>
      <c r="D124" s="104" t="s">
        <v>3831</v>
      </c>
      <c r="E124" s="33" t="s">
        <v>3592</v>
      </c>
      <c r="F124" s="33"/>
      <c r="G124" s="33" t="s">
        <v>3593</v>
      </c>
      <c r="H124" s="131">
        <v>1030</v>
      </c>
      <c r="I124" s="35">
        <v>0.24</v>
      </c>
      <c r="J124" s="126">
        <f t="shared" si="2"/>
        <v>782.8</v>
      </c>
    </row>
    <row r="125" spans="1:10" ht="15.75">
      <c r="A125" s="33">
        <f t="shared" si="3"/>
        <v>121</v>
      </c>
      <c r="B125" s="33" t="s">
        <v>206</v>
      </c>
      <c r="C125" s="33" t="s">
        <v>3832</v>
      </c>
      <c r="D125" s="104" t="s">
        <v>3833</v>
      </c>
      <c r="E125" s="33" t="s">
        <v>3592</v>
      </c>
      <c r="F125" s="33"/>
      <c r="G125" s="33" t="s">
        <v>3593</v>
      </c>
      <c r="H125" s="131">
        <v>1680</v>
      </c>
      <c r="I125" s="35">
        <v>0.24</v>
      </c>
      <c r="J125" s="126">
        <f t="shared" si="2"/>
        <v>1276.8</v>
      </c>
    </row>
    <row r="126" spans="1:10" ht="15.75">
      <c r="A126" s="33">
        <f t="shared" si="3"/>
        <v>122</v>
      </c>
      <c r="B126" s="33" t="s">
        <v>206</v>
      </c>
      <c r="C126" s="33" t="s">
        <v>3834</v>
      </c>
      <c r="D126" s="104" t="s">
        <v>3835</v>
      </c>
      <c r="E126" s="33" t="s">
        <v>3592</v>
      </c>
      <c r="F126" s="33"/>
      <c r="G126" s="33" t="s">
        <v>3593</v>
      </c>
      <c r="H126" s="131">
        <v>3502</v>
      </c>
      <c r="I126" s="35">
        <v>0.24</v>
      </c>
      <c r="J126" s="126">
        <f t="shared" si="2"/>
        <v>2661.52</v>
      </c>
    </row>
    <row r="127" spans="1:10" ht="15.75">
      <c r="A127" s="33">
        <f t="shared" si="3"/>
        <v>123</v>
      </c>
      <c r="B127" s="33" t="s">
        <v>206</v>
      </c>
      <c r="C127" s="33" t="s">
        <v>3836</v>
      </c>
      <c r="D127" s="104" t="s">
        <v>3837</v>
      </c>
      <c r="E127" s="33" t="s">
        <v>3592</v>
      </c>
      <c r="F127" s="33"/>
      <c r="G127" s="33" t="s">
        <v>3593</v>
      </c>
      <c r="H127" s="131">
        <v>1704</v>
      </c>
      <c r="I127" s="35">
        <v>0.24</v>
      </c>
      <c r="J127" s="126">
        <f t="shared" si="2"/>
        <v>1295.04</v>
      </c>
    </row>
    <row r="128" spans="1:10" ht="15.75">
      <c r="A128" s="33">
        <f t="shared" si="3"/>
        <v>124</v>
      </c>
      <c r="B128" s="33" t="s">
        <v>206</v>
      </c>
      <c r="C128" s="33" t="s">
        <v>3838</v>
      </c>
      <c r="D128" s="104" t="s">
        <v>3839</v>
      </c>
      <c r="E128" s="33" t="s">
        <v>3592</v>
      </c>
      <c r="F128" s="33"/>
      <c r="G128" s="33" t="s">
        <v>3593</v>
      </c>
      <c r="H128" s="131">
        <v>1052</v>
      </c>
      <c r="I128" s="35">
        <v>0.24</v>
      </c>
      <c r="J128" s="126">
        <f t="shared" si="2"/>
        <v>799.52</v>
      </c>
    </row>
    <row r="129" spans="1:10" ht="15.75">
      <c r="A129" s="33">
        <f t="shared" si="3"/>
        <v>125</v>
      </c>
      <c r="B129" s="33" t="s">
        <v>206</v>
      </c>
      <c r="C129" s="33" t="s">
        <v>3840</v>
      </c>
      <c r="D129" s="104" t="s">
        <v>3841</v>
      </c>
      <c r="E129" s="33" t="s">
        <v>3592</v>
      </c>
      <c r="F129" s="33"/>
      <c r="G129" s="33" t="s">
        <v>3593</v>
      </c>
      <c r="H129" s="131">
        <v>2258</v>
      </c>
      <c r="I129" s="35">
        <v>0.24</v>
      </c>
      <c r="J129" s="126">
        <f t="shared" si="2"/>
        <v>1716.08</v>
      </c>
    </row>
    <row r="130" spans="1:10" ht="15.75">
      <c r="A130" s="33">
        <f t="shared" si="3"/>
        <v>126</v>
      </c>
      <c r="B130" s="33" t="s">
        <v>206</v>
      </c>
      <c r="C130" s="33" t="s">
        <v>3842</v>
      </c>
      <c r="D130" s="104" t="s">
        <v>3843</v>
      </c>
      <c r="E130" s="33" t="s">
        <v>3592</v>
      </c>
      <c r="F130" s="33"/>
      <c r="G130" s="33" t="s">
        <v>3593</v>
      </c>
      <c r="H130" s="131">
        <v>2464</v>
      </c>
      <c r="I130" s="35">
        <v>0.24</v>
      </c>
      <c r="J130" s="126">
        <f t="shared" si="2"/>
        <v>1872.64</v>
      </c>
    </row>
    <row r="131" spans="1:10" ht="15.75">
      <c r="A131" s="33">
        <f t="shared" si="3"/>
        <v>127</v>
      </c>
      <c r="B131" s="33" t="s">
        <v>206</v>
      </c>
      <c r="C131" s="33" t="s">
        <v>3844</v>
      </c>
      <c r="D131" s="104" t="s">
        <v>3845</v>
      </c>
      <c r="E131" s="33" t="s">
        <v>3592</v>
      </c>
      <c r="F131" s="33"/>
      <c r="G131" s="33" t="s">
        <v>3593</v>
      </c>
      <c r="H131" s="131">
        <v>406</v>
      </c>
      <c r="I131" s="35">
        <v>0.24</v>
      </c>
      <c r="J131" s="126">
        <f t="shared" ref="J131:J194" si="4">H131*(1-I131)</f>
        <v>308.56</v>
      </c>
    </row>
    <row r="132" spans="1:10" ht="15.75">
      <c r="A132" s="33">
        <f t="shared" si="3"/>
        <v>128</v>
      </c>
      <c r="B132" s="33" t="s">
        <v>206</v>
      </c>
      <c r="C132" s="33" t="s">
        <v>3846</v>
      </c>
      <c r="D132" s="104" t="s">
        <v>3847</v>
      </c>
      <c r="E132" s="33" t="s">
        <v>3592</v>
      </c>
      <c r="F132" s="33"/>
      <c r="G132" s="33" t="s">
        <v>3593</v>
      </c>
      <c r="H132" s="131">
        <v>820</v>
      </c>
      <c r="I132" s="35">
        <v>0.24</v>
      </c>
      <c r="J132" s="126">
        <f t="shared" si="4"/>
        <v>623.20000000000005</v>
      </c>
    </row>
    <row r="133" spans="1:10" ht="15.75">
      <c r="A133" s="33">
        <f t="shared" si="3"/>
        <v>129</v>
      </c>
      <c r="B133" s="33" t="s">
        <v>206</v>
      </c>
      <c r="C133" s="33" t="s">
        <v>3848</v>
      </c>
      <c r="D133" s="104" t="s">
        <v>3849</v>
      </c>
      <c r="E133" s="33" t="s">
        <v>3592</v>
      </c>
      <c r="F133" s="33"/>
      <c r="G133" s="33" t="s">
        <v>3593</v>
      </c>
      <c r="H133" s="131">
        <v>940</v>
      </c>
      <c r="I133" s="35">
        <v>0.24</v>
      </c>
      <c r="J133" s="126">
        <f t="shared" si="4"/>
        <v>714.4</v>
      </c>
    </row>
    <row r="134" spans="1:10" ht="15.75">
      <c r="A134" s="33">
        <f t="shared" si="3"/>
        <v>130</v>
      </c>
      <c r="B134" s="33" t="s">
        <v>206</v>
      </c>
      <c r="C134" s="33" t="s">
        <v>3850</v>
      </c>
      <c r="D134" s="104" t="s">
        <v>3851</v>
      </c>
      <c r="E134" s="33" t="s">
        <v>3592</v>
      </c>
      <c r="F134" s="33"/>
      <c r="G134" s="33" t="s">
        <v>3593</v>
      </c>
      <c r="H134" s="131">
        <v>940</v>
      </c>
      <c r="I134" s="35">
        <v>0.24</v>
      </c>
      <c r="J134" s="126">
        <f t="shared" si="4"/>
        <v>714.4</v>
      </c>
    </row>
    <row r="135" spans="1:10" ht="15.75">
      <c r="A135" s="33">
        <f t="shared" ref="A135:A198" si="5">A134+1</f>
        <v>131</v>
      </c>
      <c r="B135" s="33" t="s">
        <v>206</v>
      </c>
      <c r="C135" s="33" t="s">
        <v>3852</v>
      </c>
      <c r="D135" s="104" t="s">
        <v>3853</v>
      </c>
      <c r="E135" s="33" t="s">
        <v>3592</v>
      </c>
      <c r="F135" s="33"/>
      <c r="G135" s="33" t="s">
        <v>3593</v>
      </c>
      <c r="H135" s="131">
        <v>726</v>
      </c>
      <c r="I135" s="35">
        <v>0.24</v>
      </c>
      <c r="J135" s="126">
        <f t="shared" si="4"/>
        <v>551.76</v>
      </c>
    </row>
    <row r="136" spans="1:10" ht="31.5">
      <c r="A136" s="33">
        <f t="shared" si="5"/>
        <v>132</v>
      </c>
      <c r="B136" s="33" t="s">
        <v>206</v>
      </c>
      <c r="C136" s="33" t="s">
        <v>3854</v>
      </c>
      <c r="D136" s="104" t="s">
        <v>3855</v>
      </c>
      <c r="E136" s="33" t="s">
        <v>3592</v>
      </c>
      <c r="F136" s="33"/>
      <c r="G136" s="33" t="s">
        <v>3593</v>
      </c>
      <c r="H136" s="131">
        <v>136</v>
      </c>
      <c r="I136" s="35">
        <v>0.24</v>
      </c>
      <c r="J136" s="126">
        <f t="shared" si="4"/>
        <v>103.36</v>
      </c>
    </row>
    <row r="137" spans="1:10" ht="31.5">
      <c r="A137" s="33">
        <f t="shared" si="5"/>
        <v>133</v>
      </c>
      <c r="B137" s="33" t="s">
        <v>206</v>
      </c>
      <c r="C137" s="33" t="s">
        <v>3856</v>
      </c>
      <c r="D137" s="104" t="s">
        <v>3857</v>
      </c>
      <c r="E137" s="33" t="s">
        <v>3592</v>
      </c>
      <c r="F137" s="33"/>
      <c r="G137" s="33" t="s">
        <v>3593</v>
      </c>
      <c r="H137" s="131">
        <v>136</v>
      </c>
      <c r="I137" s="35">
        <v>0.24</v>
      </c>
      <c r="J137" s="126">
        <f t="shared" si="4"/>
        <v>103.36</v>
      </c>
    </row>
    <row r="138" spans="1:10" ht="31.5">
      <c r="A138" s="33">
        <f t="shared" si="5"/>
        <v>134</v>
      </c>
      <c r="B138" s="33" t="s">
        <v>206</v>
      </c>
      <c r="C138" s="33" t="s">
        <v>3858</v>
      </c>
      <c r="D138" s="104" t="s">
        <v>3859</v>
      </c>
      <c r="E138" s="33" t="s">
        <v>3592</v>
      </c>
      <c r="F138" s="33"/>
      <c r="G138" s="33" t="s">
        <v>3593</v>
      </c>
      <c r="H138" s="131">
        <v>136</v>
      </c>
      <c r="I138" s="35">
        <v>0.24</v>
      </c>
      <c r="J138" s="126">
        <f t="shared" si="4"/>
        <v>103.36</v>
      </c>
    </row>
    <row r="139" spans="1:10" ht="15.75">
      <c r="A139" s="33">
        <f t="shared" si="5"/>
        <v>135</v>
      </c>
      <c r="B139" s="33" t="s">
        <v>206</v>
      </c>
      <c r="C139" s="33" t="s">
        <v>3860</v>
      </c>
      <c r="D139" s="104" t="s">
        <v>3861</v>
      </c>
      <c r="E139" s="33" t="s">
        <v>3592</v>
      </c>
      <c r="F139" s="33"/>
      <c r="G139" s="33" t="s">
        <v>3593</v>
      </c>
      <c r="H139" s="131">
        <v>654</v>
      </c>
      <c r="I139" s="35">
        <v>0.24</v>
      </c>
      <c r="J139" s="126">
        <f t="shared" si="4"/>
        <v>497.04</v>
      </c>
    </row>
    <row r="140" spans="1:10" ht="15.75">
      <c r="A140" s="33">
        <f t="shared" si="5"/>
        <v>136</v>
      </c>
      <c r="B140" s="33" t="s">
        <v>206</v>
      </c>
      <c r="C140" s="33" t="s">
        <v>3862</v>
      </c>
      <c r="D140" s="104" t="s">
        <v>3863</v>
      </c>
      <c r="E140" s="33" t="s">
        <v>3592</v>
      </c>
      <c r="F140" s="33"/>
      <c r="G140" s="33" t="s">
        <v>3593</v>
      </c>
      <c r="H140" s="131">
        <v>674</v>
      </c>
      <c r="I140" s="35">
        <v>0.24</v>
      </c>
      <c r="J140" s="126">
        <f t="shared" si="4"/>
        <v>512.24</v>
      </c>
    </row>
    <row r="141" spans="1:10" ht="31.5">
      <c r="A141" s="33">
        <f t="shared" si="5"/>
        <v>137</v>
      </c>
      <c r="B141" s="33" t="s">
        <v>206</v>
      </c>
      <c r="C141" s="33" t="s">
        <v>3864</v>
      </c>
      <c r="D141" s="104" t="s">
        <v>3865</v>
      </c>
      <c r="E141" s="33" t="s">
        <v>3592</v>
      </c>
      <c r="F141" s="33"/>
      <c r="G141" s="33" t="s">
        <v>3593</v>
      </c>
      <c r="H141" s="131">
        <v>76</v>
      </c>
      <c r="I141" s="35">
        <v>0.24</v>
      </c>
      <c r="J141" s="126">
        <f t="shared" si="4"/>
        <v>57.76</v>
      </c>
    </row>
    <row r="142" spans="1:10" ht="31.5">
      <c r="A142" s="33">
        <f t="shared" si="5"/>
        <v>138</v>
      </c>
      <c r="B142" s="33" t="s">
        <v>206</v>
      </c>
      <c r="C142" s="33" t="s">
        <v>3866</v>
      </c>
      <c r="D142" s="104" t="s">
        <v>3867</v>
      </c>
      <c r="E142" s="33" t="s">
        <v>3592</v>
      </c>
      <c r="F142" s="33"/>
      <c r="G142" s="33" t="s">
        <v>3593</v>
      </c>
      <c r="H142" s="131">
        <v>78</v>
      </c>
      <c r="I142" s="35">
        <v>0.24</v>
      </c>
      <c r="J142" s="126">
        <f t="shared" si="4"/>
        <v>59.28</v>
      </c>
    </row>
    <row r="143" spans="1:10" ht="31.5">
      <c r="A143" s="33">
        <f t="shared" si="5"/>
        <v>139</v>
      </c>
      <c r="B143" s="33" t="s">
        <v>206</v>
      </c>
      <c r="C143" s="33" t="s">
        <v>3868</v>
      </c>
      <c r="D143" s="104" t="s">
        <v>3869</v>
      </c>
      <c r="E143" s="33" t="s">
        <v>3592</v>
      </c>
      <c r="F143" s="33"/>
      <c r="G143" s="33" t="s">
        <v>3593</v>
      </c>
      <c r="H143" s="131">
        <v>80</v>
      </c>
      <c r="I143" s="35">
        <v>0.24</v>
      </c>
      <c r="J143" s="126">
        <f t="shared" si="4"/>
        <v>60.8</v>
      </c>
    </row>
    <row r="144" spans="1:10" ht="31.5">
      <c r="A144" s="33">
        <f t="shared" si="5"/>
        <v>140</v>
      </c>
      <c r="B144" s="33" t="s">
        <v>206</v>
      </c>
      <c r="C144" s="33" t="s">
        <v>3870</v>
      </c>
      <c r="D144" s="104" t="s">
        <v>3871</v>
      </c>
      <c r="E144" s="33" t="s">
        <v>3592</v>
      </c>
      <c r="F144" s="33"/>
      <c r="G144" s="33" t="s">
        <v>3593</v>
      </c>
      <c r="H144" s="131">
        <v>82</v>
      </c>
      <c r="I144" s="35">
        <v>0.24</v>
      </c>
      <c r="J144" s="126">
        <f t="shared" si="4"/>
        <v>62.32</v>
      </c>
    </row>
    <row r="145" spans="1:10" ht="31.5">
      <c r="A145" s="33">
        <f t="shared" si="5"/>
        <v>141</v>
      </c>
      <c r="B145" s="33" t="s">
        <v>206</v>
      </c>
      <c r="C145" s="33" t="s">
        <v>3872</v>
      </c>
      <c r="D145" s="104" t="s">
        <v>3873</v>
      </c>
      <c r="E145" s="33" t="s">
        <v>3592</v>
      </c>
      <c r="F145" s="33"/>
      <c r="G145" s="33" t="s">
        <v>3593</v>
      </c>
      <c r="H145" s="131">
        <v>84</v>
      </c>
      <c r="I145" s="35">
        <v>0.24</v>
      </c>
      <c r="J145" s="126">
        <f t="shared" si="4"/>
        <v>63.84</v>
      </c>
    </row>
    <row r="146" spans="1:10" ht="15.75">
      <c r="A146" s="33">
        <f t="shared" si="5"/>
        <v>142</v>
      </c>
      <c r="B146" s="33" t="s">
        <v>206</v>
      </c>
      <c r="C146" s="33" t="s">
        <v>3874</v>
      </c>
      <c r="D146" s="104" t="s">
        <v>3875</v>
      </c>
      <c r="E146" s="33" t="s">
        <v>3592</v>
      </c>
      <c r="F146" s="33"/>
      <c r="G146" s="33" t="s">
        <v>3593</v>
      </c>
      <c r="H146" s="131">
        <v>106</v>
      </c>
      <c r="I146" s="35">
        <v>0.24</v>
      </c>
      <c r="J146" s="126">
        <f t="shared" si="4"/>
        <v>80.56</v>
      </c>
    </row>
    <row r="147" spans="1:10" ht="15.75">
      <c r="A147" s="33">
        <f t="shared" si="5"/>
        <v>143</v>
      </c>
      <c r="B147" s="33" t="s">
        <v>206</v>
      </c>
      <c r="C147" s="33" t="s">
        <v>3876</v>
      </c>
      <c r="D147" s="104" t="s">
        <v>3877</v>
      </c>
      <c r="E147" s="33" t="s">
        <v>3592</v>
      </c>
      <c r="F147" s="33"/>
      <c r="G147" s="33" t="s">
        <v>3593</v>
      </c>
      <c r="H147" s="131">
        <v>116</v>
      </c>
      <c r="I147" s="35">
        <v>0.24</v>
      </c>
      <c r="J147" s="126">
        <f t="shared" si="4"/>
        <v>88.16</v>
      </c>
    </row>
    <row r="148" spans="1:10" ht="15.75">
      <c r="A148" s="33">
        <f t="shared" si="5"/>
        <v>144</v>
      </c>
      <c r="B148" s="33" t="s">
        <v>206</v>
      </c>
      <c r="C148" s="33" t="s">
        <v>3878</v>
      </c>
      <c r="D148" s="104" t="s">
        <v>3879</v>
      </c>
      <c r="E148" s="33" t="s">
        <v>3592</v>
      </c>
      <c r="F148" s="33"/>
      <c r="G148" s="33" t="s">
        <v>3593</v>
      </c>
      <c r="H148" s="131">
        <v>128</v>
      </c>
      <c r="I148" s="35">
        <v>0.24</v>
      </c>
      <c r="J148" s="126">
        <f t="shared" si="4"/>
        <v>97.28</v>
      </c>
    </row>
    <row r="149" spans="1:10" ht="15.75">
      <c r="A149" s="33">
        <f t="shared" si="5"/>
        <v>145</v>
      </c>
      <c r="B149" s="33" t="s">
        <v>206</v>
      </c>
      <c r="C149" s="33" t="s">
        <v>3880</v>
      </c>
      <c r="D149" s="104" t="s">
        <v>3881</v>
      </c>
      <c r="E149" s="33" t="s">
        <v>3592</v>
      </c>
      <c r="F149" s="33"/>
      <c r="G149" s="33" t="s">
        <v>3593</v>
      </c>
      <c r="H149" s="131">
        <v>190</v>
      </c>
      <c r="I149" s="35">
        <v>0.24</v>
      </c>
      <c r="J149" s="126">
        <f t="shared" si="4"/>
        <v>144.4</v>
      </c>
    </row>
    <row r="150" spans="1:10" ht="15.75">
      <c r="A150" s="33">
        <f t="shared" si="5"/>
        <v>146</v>
      </c>
      <c r="B150" s="33" t="s">
        <v>206</v>
      </c>
      <c r="C150" s="33" t="s">
        <v>3882</v>
      </c>
      <c r="D150" s="104" t="s">
        <v>3883</v>
      </c>
      <c r="E150" s="33" t="s">
        <v>3592</v>
      </c>
      <c r="F150" s="33"/>
      <c r="G150" s="33" t="s">
        <v>3593</v>
      </c>
      <c r="H150" s="131">
        <v>310</v>
      </c>
      <c r="I150" s="35">
        <v>0.24</v>
      </c>
      <c r="J150" s="126">
        <f t="shared" si="4"/>
        <v>235.6</v>
      </c>
    </row>
    <row r="151" spans="1:10" ht="15.75">
      <c r="A151" s="33">
        <f t="shared" si="5"/>
        <v>147</v>
      </c>
      <c r="B151" s="33" t="s">
        <v>206</v>
      </c>
      <c r="C151" s="33" t="s">
        <v>3884</v>
      </c>
      <c r="D151" s="104" t="s">
        <v>3885</v>
      </c>
      <c r="E151" s="33" t="s">
        <v>3592</v>
      </c>
      <c r="F151" s="33"/>
      <c r="G151" s="33" t="s">
        <v>3593</v>
      </c>
      <c r="H151" s="131">
        <v>2336</v>
      </c>
      <c r="I151" s="35">
        <v>0.24</v>
      </c>
      <c r="J151" s="126">
        <f t="shared" si="4"/>
        <v>1775.3600000000001</v>
      </c>
    </row>
    <row r="152" spans="1:10" ht="15.75">
      <c r="A152" s="33">
        <f t="shared" si="5"/>
        <v>148</v>
      </c>
      <c r="B152" s="33" t="s">
        <v>206</v>
      </c>
      <c r="C152" s="33" t="s">
        <v>3886</v>
      </c>
      <c r="D152" s="104" t="s">
        <v>3885</v>
      </c>
      <c r="E152" s="33" t="s">
        <v>3592</v>
      </c>
      <c r="F152" s="33"/>
      <c r="G152" s="33" t="s">
        <v>3593</v>
      </c>
      <c r="H152" s="131">
        <v>1950</v>
      </c>
      <c r="I152" s="35">
        <v>0.24</v>
      </c>
      <c r="J152" s="126">
        <f t="shared" si="4"/>
        <v>1482</v>
      </c>
    </row>
    <row r="153" spans="1:10" ht="15.75">
      <c r="A153" s="33">
        <f t="shared" si="5"/>
        <v>149</v>
      </c>
      <c r="B153" s="33" t="s">
        <v>206</v>
      </c>
      <c r="C153" s="33" t="s">
        <v>3887</v>
      </c>
      <c r="D153" s="104" t="s">
        <v>3888</v>
      </c>
      <c r="E153" s="33" t="s">
        <v>3592</v>
      </c>
      <c r="F153" s="33"/>
      <c r="G153" s="33" t="s">
        <v>3593</v>
      </c>
      <c r="H153" s="131">
        <v>1058</v>
      </c>
      <c r="I153" s="35">
        <v>0.24</v>
      </c>
      <c r="J153" s="126">
        <f t="shared" si="4"/>
        <v>804.08</v>
      </c>
    </row>
    <row r="154" spans="1:10" ht="15.75">
      <c r="A154" s="33">
        <f t="shared" si="5"/>
        <v>150</v>
      </c>
      <c r="B154" s="33" t="s">
        <v>206</v>
      </c>
      <c r="C154" s="33" t="s">
        <v>3889</v>
      </c>
      <c r="D154" s="104" t="s">
        <v>3890</v>
      </c>
      <c r="E154" s="33" t="s">
        <v>3592</v>
      </c>
      <c r="F154" s="33"/>
      <c r="G154" s="33" t="s">
        <v>3593</v>
      </c>
      <c r="H154" s="131">
        <v>304</v>
      </c>
      <c r="I154" s="35">
        <v>0.24</v>
      </c>
      <c r="J154" s="126">
        <f t="shared" si="4"/>
        <v>231.04</v>
      </c>
    </row>
    <row r="155" spans="1:10" ht="15.75">
      <c r="A155" s="33">
        <f t="shared" si="5"/>
        <v>151</v>
      </c>
      <c r="B155" s="33" t="s">
        <v>206</v>
      </c>
      <c r="C155" s="33" t="s">
        <v>3891</v>
      </c>
      <c r="D155" s="104" t="s">
        <v>3892</v>
      </c>
      <c r="E155" s="33" t="s">
        <v>3592</v>
      </c>
      <c r="F155" s="33"/>
      <c r="G155" s="33" t="s">
        <v>3593</v>
      </c>
      <c r="H155" s="131">
        <v>1244</v>
      </c>
      <c r="I155" s="35">
        <v>0.24</v>
      </c>
      <c r="J155" s="126">
        <f t="shared" si="4"/>
        <v>945.44</v>
      </c>
    </row>
    <row r="156" spans="1:10" ht="15.75">
      <c r="A156" s="33">
        <f t="shared" si="5"/>
        <v>152</v>
      </c>
      <c r="B156" s="33" t="s">
        <v>206</v>
      </c>
      <c r="C156" s="33" t="s">
        <v>3893</v>
      </c>
      <c r="D156" s="104" t="s">
        <v>3894</v>
      </c>
      <c r="E156" s="33" t="s">
        <v>3592</v>
      </c>
      <c r="F156" s="33"/>
      <c r="G156" s="33" t="s">
        <v>3593</v>
      </c>
      <c r="H156" s="131">
        <v>3670</v>
      </c>
      <c r="I156" s="35">
        <v>0.24</v>
      </c>
      <c r="J156" s="126">
        <f t="shared" si="4"/>
        <v>2789.2</v>
      </c>
    </row>
    <row r="157" spans="1:10" ht="15.75">
      <c r="A157" s="33">
        <f t="shared" si="5"/>
        <v>153</v>
      </c>
      <c r="B157" s="33" t="s">
        <v>206</v>
      </c>
      <c r="C157" s="33" t="s">
        <v>3895</v>
      </c>
      <c r="D157" s="104" t="s">
        <v>3896</v>
      </c>
      <c r="E157" s="33" t="s">
        <v>3592</v>
      </c>
      <c r="F157" s="33"/>
      <c r="G157" s="33" t="s">
        <v>3593</v>
      </c>
      <c r="H157" s="131">
        <v>3508</v>
      </c>
      <c r="I157" s="35">
        <v>0.24</v>
      </c>
      <c r="J157" s="126">
        <f t="shared" si="4"/>
        <v>2666.08</v>
      </c>
    </row>
    <row r="158" spans="1:10" ht="15.75">
      <c r="A158" s="33">
        <f t="shared" si="5"/>
        <v>154</v>
      </c>
      <c r="B158" s="33" t="s">
        <v>206</v>
      </c>
      <c r="C158" s="33" t="s">
        <v>3897</v>
      </c>
      <c r="D158" s="104" t="s">
        <v>3898</v>
      </c>
      <c r="E158" s="33" t="s">
        <v>3592</v>
      </c>
      <c r="F158" s="33"/>
      <c r="G158" s="33" t="s">
        <v>3593</v>
      </c>
      <c r="H158" s="131">
        <v>2462</v>
      </c>
      <c r="I158" s="35">
        <v>0.24</v>
      </c>
      <c r="J158" s="126">
        <f t="shared" si="4"/>
        <v>1871.1200000000001</v>
      </c>
    </row>
    <row r="159" spans="1:10" ht="15.75">
      <c r="A159" s="33">
        <f t="shared" si="5"/>
        <v>155</v>
      </c>
      <c r="B159" s="33" t="s">
        <v>206</v>
      </c>
      <c r="C159" s="33" t="s">
        <v>3899</v>
      </c>
      <c r="D159" s="104" t="s">
        <v>3900</v>
      </c>
      <c r="E159" s="33" t="s">
        <v>3592</v>
      </c>
      <c r="F159" s="33"/>
      <c r="G159" s="33" t="s">
        <v>3593</v>
      </c>
      <c r="H159" s="131">
        <v>2542</v>
      </c>
      <c r="I159" s="35">
        <v>0.24</v>
      </c>
      <c r="J159" s="126">
        <f t="shared" si="4"/>
        <v>1931.92</v>
      </c>
    </row>
    <row r="160" spans="1:10" ht="15.75">
      <c r="A160" s="33">
        <f t="shared" si="5"/>
        <v>156</v>
      </c>
      <c r="B160" s="33" t="s">
        <v>206</v>
      </c>
      <c r="C160" s="33" t="s">
        <v>3901</v>
      </c>
      <c r="D160" s="104" t="s">
        <v>3902</v>
      </c>
      <c r="E160" s="33" t="s">
        <v>3592</v>
      </c>
      <c r="F160" s="33"/>
      <c r="G160" s="33" t="s">
        <v>3593</v>
      </c>
      <c r="H160" s="131">
        <v>2068</v>
      </c>
      <c r="I160" s="35">
        <v>0.24</v>
      </c>
      <c r="J160" s="126">
        <f t="shared" si="4"/>
        <v>1571.68</v>
      </c>
    </row>
    <row r="161" spans="1:10" ht="15.75">
      <c r="A161" s="33">
        <f t="shared" si="5"/>
        <v>157</v>
      </c>
      <c r="B161" s="33" t="s">
        <v>206</v>
      </c>
      <c r="C161" s="33" t="s">
        <v>3903</v>
      </c>
      <c r="D161" s="104" t="s">
        <v>3904</v>
      </c>
      <c r="E161" s="33" t="s">
        <v>3592</v>
      </c>
      <c r="F161" s="33"/>
      <c r="G161" s="33" t="s">
        <v>3593</v>
      </c>
      <c r="H161" s="131">
        <v>1554</v>
      </c>
      <c r="I161" s="35">
        <v>0.24</v>
      </c>
      <c r="J161" s="126">
        <f t="shared" si="4"/>
        <v>1181.04</v>
      </c>
    </row>
    <row r="162" spans="1:10" ht="15.75">
      <c r="A162" s="33">
        <f t="shared" si="5"/>
        <v>158</v>
      </c>
      <c r="B162" s="33" t="s">
        <v>206</v>
      </c>
      <c r="C162" s="33" t="s">
        <v>3905</v>
      </c>
      <c r="D162" s="104" t="s">
        <v>3906</v>
      </c>
      <c r="E162" s="33" t="s">
        <v>3592</v>
      </c>
      <c r="F162" s="33"/>
      <c r="G162" s="33" t="s">
        <v>3593</v>
      </c>
      <c r="H162" s="131">
        <v>148</v>
      </c>
      <c r="I162" s="35">
        <v>0.24</v>
      </c>
      <c r="J162" s="126">
        <f t="shared" si="4"/>
        <v>112.48</v>
      </c>
    </row>
    <row r="163" spans="1:10" ht="15.75">
      <c r="A163" s="33">
        <f t="shared" si="5"/>
        <v>159</v>
      </c>
      <c r="B163" s="33" t="s">
        <v>206</v>
      </c>
      <c r="C163" s="33" t="s">
        <v>3907</v>
      </c>
      <c r="D163" s="104" t="s">
        <v>3908</v>
      </c>
      <c r="E163" s="33" t="s">
        <v>3592</v>
      </c>
      <c r="F163" s="33"/>
      <c r="G163" s="33" t="s">
        <v>3593</v>
      </c>
      <c r="H163" s="131">
        <v>678</v>
      </c>
      <c r="I163" s="35">
        <v>0.24</v>
      </c>
      <c r="J163" s="126">
        <f t="shared" si="4"/>
        <v>515.28</v>
      </c>
    </row>
    <row r="164" spans="1:10" ht="15.75">
      <c r="A164" s="33">
        <f t="shared" si="5"/>
        <v>160</v>
      </c>
      <c r="B164" s="33" t="s">
        <v>206</v>
      </c>
      <c r="C164" s="33" t="s">
        <v>3909</v>
      </c>
      <c r="D164" s="104" t="s">
        <v>3910</v>
      </c>
      <c r="E164" s="33" t="s">
        <v>3592</v>
      </c>
      <c r="F164" s="33"/>
      <c r="G164" s="33" t="s">
        <v>3593</v>
      </c>
      <c r="H164" s="131">
        <v>236</v>
      </c>
      <c r="I164" s="35">
        <v>0.24</v>
      </c>
      <c r="J164" s="126">
        <f t="shared" si="4"/>
        <v>179.36</v>
      </c>
    </row>
    <row r="165" spans="1:10" ht="15.75">
      <c r="A165" s="33">
        <f t="shared" si="5"/>
        <v>161</v>
      </c>
      <c r="B165" s="33" t="s">
        <v>206</v>
      </c>
      <c r="C165" s="33" t="s">
        <v>3911</v>
      </c>
      <c r="D165" s="104" t="s">
        <v>3912</v>
      </c>
      <c r="E165" s="33" t="s">
        <v>3592</v>
      </c>
      <c r="F165" s="33"/>
      <c r="G165" s="33" t="s">
        <v>3593</v>
      </c>
      <c r="H165" s="131">
        <v>858</v>
      </c>
      <c r="I165" s="35">
        <v>0.24</v>
      </c>
      <c r="J165" s="126">
        <f t="shared" si="4"/>
        <v>652.08000000000004</v>
      </c>
    </row>
    <row r="166" spans="1:10" ht="31.5">
      <c r="A166" s="33">
        <f t="shared" si="5"/>
        <v>162</v>
      </c>
      <c r="B166" s="33" t="s">
        <v>206</v>
      </c>
      <c r="C166" s="33" t="s">
        <v>3913</v>
      </c>
      <c r="D166" s="104" t="s">
        <v>3914</v>
      </c>
      <c r="E166" s="33" t="s">
        <v>3592</v>
      </c>
      <c r="F166" s="33"/>
      <c r="G166" s="33" t="s">
        <v>3593</v>
      </c>
      <c r="H166" s="131">
        <v>1150</v>
      </c>
      <c r="I166" s="35">
        <v>0.24</v>
      </c>
      <c r="J166" s="126">
        <f t="shared" si="4"/>
        <v>874</v>
      </c>
    </row>
    <row r="167" spans="1:10" ht="31.5">
      <c r="A167" s="33">
        <f t="shared" si="5"/>
        <v>163</v>
      </c>
      <c r="B167" s="33" t="s">
        <v>206</v>
      </c>
      <c r="C167" s="33" t="s">
        <v>3915</v>
      </c>
      <c r="D167" s="104" t="s">
        <v>3916</v>
      </c>
      <c r="E167" s="33" t="s">
        <v>3592</v>
      </c>
      <c r="F167" s="33"/>
      <c r="G167" s="33" t="s">
        <v>3593</v>
      </c>
      <c r="H167" s="131">
        <v>1150</v>
      </c>
      <c r="I167" s="35">
        <v>0.24</v>
      </c>
      <c r="J167" s="126">
        <f t="shared" si="4"/>
        <v>874</v>
      </c>
    </row>
    <row r="168" spans="1:10" ht="31.5">
      <c r="A168" s="33">
        <f t="shared" si="5"/>
        <v>164</v>
      </c>
      <c r="B168" s="33" t="s">
        <v>206</v>
      </c>
      <c r="C168" s="33" t="s">
        <v>3917</v>
      </c>
      <c r="D168" s="104" t="s">
        <v>3918</v>
      </c>
      <c r="E168" s="33" t="s">
        <v>3592</v>
      </c>
      <c r="F168" s="33"/>
      <c r="G168" s="33" t="s">
        <v>3593</v>
      </c>
      <c r="H168" s="131">
        <v>880</v>
      </c>
      <c r="I168" s="35">
        <v>0.24</v>
      </c>
      <c r="J168" s="126">
        <f t="shared" si="4"/>
        <v>668.8</v>
      </c>
    </row>
    <row r="169" spans="1:10" ht="31.5">
      <c r="A169" s="33">
        <f t="shared" si="5"/>
        <v>165</v>
      </c>
      <c r="B169" s="33" t="s">
        <v>206</v>
      </c>
      <c r="C169" s="33" t="s">
        <v>3919</v>
      </c>
      <c r="D169" s="104" t="s">
        <v>3920</v>
      </c>
      <c r="E169" s="33" t="s">
        <v>3592</v>
      </c>
      <c r="F169" s="33"/>
      <c r="G169" s="33" t="s">
        <v>3593</v>
      </c>
      <c r="H169" s="131">
        <v>880</v>
      </c>
      <c r="I169" s="35">
        <v>0.24</v>
      </c>
      <c r="J169" s="126">
        <f t="shared" si="4"/>
        <v>668.8</v>
      </c>
    </row>
    <row r="170" spans="1:10" ht="15.75">
      <c r="A170" s="33">
        <f t="shared" si="5"/>
        <v>166</v>
      </c>
      <c r="B170" s="33" t="s">
        <v>206</v>
      </c>
      <c r="C170" s="33" t="s">
        <v>3921</v>
      </c>
      <c r="D170" s="104" t="s">
        <v>3922</v>
      </c>
      <c r="E170" s="33" t="s">
        <v>3592</v>
      </c>
      <c r="F170" s="33"/>
      <c r="G170" s="33" t="s">
        <v>3593</v>
      </c>
      <c r="H170" s="131">
        <v>410</v>
      </c>
      <c r="I170" s="35">
        <v>0.24</v>
      </c>
      <c r="J170" s="126">
        <f t="shared" si="4"/>
        <v>311.60000000000002</v>
      </c>
    </row>
    <row r="171" spans="1:10" ht="15.75">
      <c r="A171" s="33">
        <f t="shared" si="5"/>
        <v>167</v>
      </c>
      <c r="B171" s="33" t="s">
        <v>206</v>
      </c>
      <c r="C171" s="33" t="s">
        <v>3923</v>
      </c>
      <c r="D171" s="104" t="s">
        <v>3924</v>
      </c>
      <c r="E171" s="33" t="s">
        <v>3592</v>
      </c>
      <c r="F171" s="33"/>
      <c r="G171" s="33" t="s">
        <v>3593</v>
      </c>
      <c r="H171" s="131">
        <v>410</v>
      </c>
      <c r="I171" s="35">
        <v>0.24</v>
      </c>
      <c r="J171" s="126">
        <f t="shared" si="4"/>
        <v>311.60000000000002</v>
      </c>
    </row>
    <row r="172" spans="1:10" ht="15.75">
      <c r="A172" s="33">
        <f t="shared" si="5"/>
        <v>168</v>
      </c>
      <c r="B172" s="33" t="s">
        <v>206</v>
      </c>
      <c r="C172" s="33" t="s">
        <v>3925</v>
      </c>
      <c r="D172" s="104" t="s">
        <v>3926</v>
      </c>
      <c r="E172" s="33" t="s">
        <v>3592</v>
      </c>
      <c r="F172" s="33"/>
      <c r="G172" s="33" t="s">
        <v>3593</v>
      </c>
      <c r="H172" s="131">
        <v>642</v>
      </c>
      <c r="I172" s="35">
        <v>0.24</v>
      </c>
      <c r="J172" s="126">
        <f t="shared" si="4"/>
        <v>487.92</v>
      </c>
    </row>
    <row r="173" spans="1:10" ht="15.75">
      <c r="A173" s="33">
        <f t="shared" si="5"/>
        <v>169</v>
      </c>
      <c r="B173" s="33" t="s">
        <v>206</v>
      </c>
      <c r="C173" s="33" t="s">
        <v>3927</v>
      </c>
      <c r="D173" s="104" t="s">
        <v>3928</v>
      </c>
      <c r="E173" s="33" t="s">
        <v>3592</v>
      </c>
      <c r="F173" s="33"/>
      <c r="G173" s="33" t="s">
        <v>3593</v>
      </c>
      <c r="H173" s="131">
        <v>342</v>
      </c>
      <c r="I173" s="35">
        <v>0.24</v>
      </c>
      <c r="J173" s="126">
        <f t="shared" si="4"/>
        <v>259.92</v>
      </c>
    </row>
    <row r="174" spans="1:10" ht="15.75">
      <c r="A174" s="33">
        <f t="shared" si="5"/>
        <v>170</v>
      </c>
      <c r="B174" s="33" t="s">
        <v>206</v>
      </c>
      <c r="C174" s="33" t="s">
        <v>3929</v>
      </c>
      <c r="D174" s="104" t="s">
        <v>3930</v>
      </c>
      <c r="E174" s="33" t="s">
        <v>3592</v>
      </c>
      <c r="F174" s="33"/>
      <c r="G174" s="33" t="s">
        <v>3593</v>
      </c>
      <c r="H174" s="131">
        <v>592</v>
      </c>
      <c r="I174" s="35">
        <v>0.24</v>
      </c>
      <c r="J174" s="126">
        <f t="shared" si="4"/>
        <v>449.92</v>
      </c>
    </row>
    <row r="175" spans="1:10" ht="15.75">
      <c r="A175" s="33">
        <f t="shared" si="5"/>
        <v>171</v>
      </c>
      <c r="B175" s="33" t="s">
        <v>206</v>
      </c>
      <c r="C175" s="33" t="s">
        <v>3931</v>
      </c>
      <c r="D175" s="104" t="s">
        <v>3932</v>
      </c>
      <c r="E175" s="33" t="s">
        <v>3592</v>
      </c>
      <c r="F175" s="33"/>
      <c r="G175" s="33" t="s">
        <v>3593</v>
      </c>
      <c r="H175" s="131">
        <v>306</v>
      </c>
      <c r="I175" s="35">
        <v>0.24</v>
      </c>
      <c r="J175" s="126">
        <f t="shared" si="4"/>
        <v>232.56</v>
      </c>
    </row>
    <row r="176" spans="1:10" ht="15.75">
      <c r="A176" s="33">
        <f t="shared" si="5"/>
        <v>172</v>
      </c>
      <c r="B176" s="33" t="s">
        <v>206</v>
      </c>
      <c r="C176" s="33" t="s">
        <v>3933</v>
      </c>
      <c r="D176" s="104" t="s">
        <v>3934</v>
      </c>
      <c r="E176" s="33" t="s">
        <v>3592</v>
      </c>
      <c r="F176" s="33"/>
      <c r="G176" s="33" t="s">
        <v>3593</v>
      </c>
      <c r="H176" s="131">
        <v>608</v>
      </c>
      <c r="I176" s="35">
        <v>0.24</v>
      </c>
      <c r="J176" s="126">
        <f t="shared" si="4"/>
        <v>462.08</v>
      </c>
    </row>
    <row r="177" spans="1:10" ht="15.75">
      <c r="A177" s="33">
        <f t="shared" si="5"/>
        <v>173</v>
      </c>
      <c r="B177" s="33" t="s">
        <v>206</v>
      </c>
      <c r="C177" s="33" t="s">
        <v>3935</v>
      </c>
      <c r="D177" s="104" t="s">
        <v>3936</v>
      </c>
      <c r="E177" s="33" t="s">
        <v>3592</v>
      </c>
      <c r="F177" s="33"/>
      <c r="G177" s="33" t="s">
        <v>3593</v>
      </c>
      <c r="H177" s="131">
        <v>432</v>
      </c>
      <c r="I177" s="35">
        <v>0.24</v>
      </c>
      <c r="J177" s="126">
        <f t="shared" si="4"/>
        <v>328.32</v>
      </c>
    </row>
    <row r="178" spans="1:10" ht="15.75">
      <c r="A178" s="33">
        <f t="shared" si="5"/>
        <v>174</v>
      </c>
      <c r="B178" s="33" t="s">
        <v>206</v>
      </c>
      <c r="C178" s="33" t="s">
        <v>3937</v>
      </c>
      <c r="D178" s="104" t="s">
        <v>3938</v>
      </c>
      <c r="E178" s="33" t="s">
        <v>3592</v>
      </c>
      <c r="F178" s="33"/>
      <c r="G178" s="33" t="s">
        <v>3593</v>
      </c>
      <c r="H178" s="131">
        <v>162</v>
      </c>
      <c r="I178" s="35">
        <v>0.24</v>
      </c>
      <c r="J178" s="126">
        <f t="shared" si="4"/>
        <v>123.12</v>
      </c>
    </row>
    <row r="179" spans="1:10" ht="15.75">
      <c r="A179" s="33">
        <f t="shared" si="5"/>
        <v>175</v>
      </c>
      <c r="B179" s="33" t="s">
        <v>206</v>
      </c>
      <c r="C179" s="33" t="s">
        <v>3939</v>
      </c>
      <c r="D179" s="104" t="s">
        <v>3940</v>
      </c>
      <c r="E179" s="33" t="s">
        <v>3592</v>
      </c>
      <c r="F179" s="33"/>
      <c r="G179" s="33" t="s">
        <v>3593</v>
      </c>
      <c r="H179" s="131">
        <v>282</v>
      </c>
      <c r="I179" s="35">
        <v>0.24</v>
      </c>
      <c r="J179" s="126">
        <f t="shared" si="4"/>
        <v>214.32</v>
      </c>
    </row>
    <row r="180" spans="1:10" ht="15.75">
      <c r="A180" s="33">
        <f t="shared" si="5"/>
        <v>176</v>
      </c>
      <c r="B180" s="33" t="s">
        <v>206</v>
      </c>
      <c r="C180" s="33" t="s">
        <v>3941</v>
      </c>
      <c r="D180" s="104" t="s">
        <v>3942</v>
      </c>
      <c r="E180" s="33" t="s">
        <v>3592</v>
      </c>
      <c r="F180" s="33"/>
      <c r="G180" s="33" t="s">
        <v>3593</v>
      </c>
      <c r="H180" s="131">
        <v>282</v>
      </c>
      <c r="I180" s="35">
        <v>0.24</v>
      </c>
      <c r="J180" s="126">
        <f t="shared" si="4"/>
        <v>214.32</v>
      </c>
    </row>
    <row r="181" spans="1:10" ht="15.75">
      <c r="A181" s="33">
        <f t="shared" si="5"/>
        <v>177</v>
      </c>
      <c r="B181" s="33" t="s">
        <v>206</v>
      </c>
      <c r="C181" s="33" t="s">
        <v>3943</v>
      </c>
      <c r="D181" s="104" t="s">
        <v>3944</v>
      </c>
      <c r="E181" s="33" t="s">
        <v>3592</v>
      </c>
      <c r="F181" s="33"/>
      <c r="G181" s="33" t="s">
        <v>3593</v>
      </c>
      <c r="H181" s="131">
        <v>192</v>
      </c>
      <c r="I181" s="35">
        <v>0.24</v>
      </c>
      <c r="J181" s="126">
        <f t="shared" si="4"/>
        <v>145.92000000000002</v>
      </c>
    </row>
    <row r="182" spans="1:10" ht="15.75">
      <c r="A182" s="33">
        <f t="shared" si="5"/>
        <v>178</v>
      </c>
      <c r="B182" s="33" t="s">
        <v>206</v>
      </c>
      <c r="C182" s="33" t="s">
        <v>3945</v>
      </c>
      <c r="D182" s="104" t="s">
        <v>3946</v>
      </c>
      <c r="E182" s="33" t="s">
        <v>3592</v>
      </c>
      <c r="F182" s="33"/>
      <c r="G182" s="33" t="s">
        <v>3593</v>
      </c>
      <c r="H182" s="131">
        <v>326</v>
      </c>
      <c r="I182" s="35">
        <v>0.24</v>
      </c>
      <c r="J182" s="126">
        <f t="shared" si="4"/>
        <v>247.76</v>
      </c>
    </row>
    <row r="183" spans="1:10" ht="15.75">
      <c r="A183" s="33">
        <f t="shared" si="5"/>
        <v>179</v>
      </c>
      <c r="B183" s="33" t="s">
        <v>206</v>
      </c>
      <c r="C183" s="33" t="s">
        <v>3947</v>
      </c>
      <c r="D183" s="104" t="s">
        <v>3948</v>
      </c>
      <c r="E183" s="33" t="s">
        <v>3592</v>
      </c>
      <c r="F183" s="33"/>
      <c r="G183" s="33" t="s">
        <v>3593</v>
      </c>
      <c r="H183" s="131">
        <v>326</v>
      </c>
      <c r="I183" s="35">
        <v>0.24</v>
      </c>
      <c r="J183" s="126">
        <f t="shared" si="4"/>
        <v>247.76</v>
      </c>
    </row>
    <row r="184" spans="1:10" ht="31.5">
      <c r="A184" s="33">
        <f t="shared" si="5"/>
        <v>180</v>
      </c>
      <c r="B184" s="33" t="s">
        <v>206</v>
      </c>
      <c r="C184" s="33" t="s">
        <v>3949</v>
      </c>
      <c r="D184" s="104" t="s">
        <v>3950</v>
      </c>
      <c r="E184" s="33" t="s">
        <v>3592</v>
      </c>
      <c r="F184" s="33"/>
      <c r="G184" s="33" t="s">
        <v>3593</v>
      </c>
      <c r="H184" s="131">
        <v>564</v>
      </c>
      <c r="I184" s="35">
        <v>0.24</v>
      </c>
      <c r="J184" s="126">
        <f t="shared" si="4"/>
        <v>428.64</v>
      </c>
    </row>
    <row r="185" spans="1:10" ht="31.5">
      <c r="A185" s="33">
        <f t="shared" si="5"/>
        <v>181</v>
      </c>
      <c r="B185" s="33" t="s">
        <v>206</v>
      </c>
      <c r="C185" s="33" t="s">
        <v>3951</v>
      </c>
      <c r="D185" s="104" t="s">
        <v>3950</v>
      </c>
      <c r="E185" s="33" t="s">
        <v>3592</v>
      </c>
      <c r="F185" s="33"/>
      <c r="G185" s="33" t="s">
        <v>3593</v>
      </c>
      <c r="H185" s="131">
        <v>564</v>
      </c>
      <c r="I185" s="35">
        <v>0.24</v>
      </c>
      <c r="J185" s="126">
        <f t="shared" si="4"/>
        <v>428.64</v>
      </c>
    </row>
    <row r="186" spans="1:10" ht="15.75">
      <c r="A186" s="33">
        <f t="shared" si="5"/>
        <v>182</v>
      </c>
      <c r="B186" s="33" t="s">
        <v>206</v>
      </c>
      <c r="C186" s="33" t="s">
        <v>3952</v>
      </c>
      <c r="D186" s="104" t="s">
        <v>3953</v>
      </c>
      <c r="E186" s="33" t="s">
        <v>3592</v>
      </c>
      <c r="F186" s="33"/>
      <c r="G186" s="33" t="s">
        <v>3593</v>
      </c>
      <c r="H186" s="131">
        <v>162</v>
      </c>
      <c r="I186" s="35">
        <v>0.24</v>
      </c>
      <c r="J186" s="126">
        <f t="shared" si="4"/>
        <v>123.12</v>
      </c>
    </row>
    <row r="187" spans="1:10" ht="15.75">
      <c r="A187" s="33">
        <f t="shared" si="5"/>
        <v>183</v>
      </c>
      <c r="B187" s="33" t="s">
        <v>206</v>
      </c>
      <c r="C187" s="33" t="s">
        <v>3954</v>
      </c>
      <c r="D187" s="104" t="s">
        <v>3955</v>
      </c>
      <c r="E187" s="33" t="s">
        <v>3592</v>
      </c>
      <c r="F187" s="33"/>
      <c r="G187" s="33" t="s">
        <v>3593</v>
      </c>
      <c r="H187" s="131">
        <v>282</v>
      </c>
      <c r="I187" s="35">
        <v>0.24</v>
      </c>
      <c r="J187" s="126">
        <f t="shared" si="4"/>
        <v>214.32</v>
      </c>
    </row>
    <row r="188" spans="1:10" ht="15.75">
      <c r="A188" s="33">
        <f t="shared" si="5"/>
        <v>184</v>
      </c>
      <c r="B188" s="33" t="s">
        <v>206</v>
      </c>
      <c r="C188" s="33" t="s">
        <v>3956</v>
      </c>
      <c r="D188" s="104" t="s">
        <v>3957</v>
      </c>
      <c r="E188" s="33" t="s">
        <v>3592</v>
      </c>
      <c r="F188" s="33"/>
      <c r="G188" s="33" t="s">
        <v>3593</v>
      </c>
      <c r="H188" s="131">
        <v>282</v>
      </c>
      <c r="I188" s="35">
        <v>0.24</v>
      </c>
      <c r="J188" s="126">
        <f t="shared" si="4"/>
        <v>214.32</v>
      </c>
    </row>
    <row r="189" spans="1:10" ht="15.75">
      <c r="A189" s="33">
        <f t="shared" si="5"/>
        <v>185</v>
      </c>
      <c r="B189" s="33" t="s">
        <v>206</v>
      </c>
      <c r="C189" s="33" t="s">
        <v>3958</v>
      </c>
      <c r="D189" s="104" t="s">
        <v>3959</v>
      </c>
      <c r="E189" s="33" t="s">
        <v>3592</v>
      </c>
      <c r="F189" s="33"/>
      <c r="G189" s="33" t="s">
        <v>3593</v>
      </c>
      <c r="H189" s="131">
        <v>192</v>
      </c>
      <c r="I189" s="35">
        <v>0.24</v>
      </c>
      <c r="J189" s="126">
        <f t="shared" si="4"/>
        <v>145.92000000000002</v>
      </c>
    </row>
    <row r="190" spans="1:10" ht="15.75">
      <c r="A190" s="33">
        <f t="shared" si="5"/>
        <v>186</v>
      </c>
      <c r="B190" s="33" t="s">
        <v>206</v>
      </c>
      <c r="C190" s="33" t="s">
        <v>3960</v>
      </c>
      <c r="D190" s="104" t="s">
        <v>3961</v>
      </c>
      <c r="E190" s="33" t="s">
        <v>3592</v>
      </c>
      <c r="F190" s="33"/>
      <c r="G190" s="33" t="s">
        <v>3593</v>
      </c>
      <c r="H190" s="131">
        <v>326</v>
      </c>
      <c r="I190" s="35">
        <v>0.24</v>
      </c>
      <c r="J190" s="126">
        <f t="shared" si="4"/>
        <v>247.76</v>
      </c>
    </row>
    <row r="191" spans="1:10" ht="15.75">
      <c r="A191" s="33">
        <f t="shared" si="5"/>
        <v>187</v>
      </c>
      <c r="B191" s="33" t="s">
        <v>206</v>
      </c>
      <c r="C191" s="33" t="s">
        <v>3962</v>
      </c>
      <c r="D191" s="104" t="s">
        <v>3963</v>
      </c>
      <c r="E191" s="33" t="s">
        <v>3592</v>
      </c>
      <c r="F191" s="33"/>
      <c r="G191" s="33" t="s">
        <v>3593</v>
      </c>
      <c r="H191" s="131">
        <v>326</v>
      </c>
      <c r="I191" s="35">
        <v>0.24</v>
      </c>
      <c r="J191" s="126">
        <f t="shared" si="4"/>
        <v>247.76</v>
      </c>
    </row>
    <row r="192" spans="1:10" ht="15.75">
      <c r="A192" s="33">
        <f t="shared" si="5"/>
        <v>188</v>
      </c>
      <c r="B192" s="33" t="s">
        <v>206</v>
      </c>
      <c r="C192" s="33" t="s">
        <v>3964</v>
      </c>
      <c r="D192" s="104" t="s">
        <v>3965</v>
      </c>
      <c r="E192" s="33" t="s">
        <v>3592</v>
      </c>
      <c r="F192" s="33"/>
      <c r="G192" s="33" t="s">
        <v>3593</v>
      </c>
      <c r="H192" s="131">
        <v>564</v>
      </c>
      <c r="I192" s="35">
        <v>0.24</v>
      </c>
      <c r="J192" s="126">
        <f t="shared" si="4"/>
        <v>428.64</v>
      </c>
    </row>
    <row r="193" spans="1:10" ht="15.75">
      <c r="A193" s="33">
        <f t="shared" si="5"/>
        <v>189</v>
      </c>
      <c r="B193" s="33" t="s">
        <v>206</v>
      </c>
      <c r="C193" s="33" t="s">
        <v>3966</v>
      </c>
      <c r="D193" s="104" t="s">
        <v>3967</v>
      </c>
      <c r="E193" s="33" t="s">
        <v>3592</v>
      </c>
      <c r="F193" s="33"/>
      <c r="G193" s="33" t="s">
        <v>3593</v>
      </c>
      <c r="H193" s="131">
        <v>564</v>
      </c>
      <c r="I193" s="35">
        <v>0.24</v>
      </c>
      <c r="J193" s="126">
        <f t="shared" si="4"/>
        <v>428.64</v>
      </c>
    </row>
    <row r="194" spans="1:10" ht="15.75">
      <c r="A194" s="33">
        <f t="shared" si="5"/>
        <v>190</v>
      </c>
      <c r="B194" s="33" t="s">
        <v>206</v>
      </c>
      <c r="C194" s="33" t="s">
        <v>3968</v>
      </c>
      <c r="D194" s="104" t="s">
        <v>3969</v>
      </c>
      <c r="E194" s="33" t="s">
        <v>3592</v>
      </c>
      <c r="F194" s="33"/>
      <c r="G194" s="33" t="s">
        <v>3593</v>
      </c>
      <c r="H194" s="131">
        <v>576</v>
      </c>
      <c r="I194" s="35">
        <v>0.24</v>
      </c>
      <c r="J194" s="126">
        <f t="shared" si="4"/>
        <v>437.76</v>
      </c>
    </row>
    <row r="195" spans="1:10" ht="15.75">
      <c r="A195" s="33">
        <f t="shared" si="5"/>
        <v>191</v>
      </c>
      <c r="B195" s="33" t="s">
        <v>206</v>
      </c>
      <c r="C195" s="33" t="s">
        <v>3970</v>
      </c>
      <c r="D195" s="104" t="s">
        <v>3971</v>
      </c>
      <c r="E195" s="33" t="s">
        <v>3592</v>
      </c>
      <c r="F195" s="33"/>
      <c r="G195" s="33" t="s">
        <v>3593</v>
      </c>
      <c r="H195" s="131">
        <v>576</v>
      </c>
      <c r="I195" s="35">
        <v>0.24</v>
      </c>
      <c r="J195" s="126">
        <f t="shared" ref="J195:J243" si="6">H195*(1-I195)</f>
        <v>437.76</v>
      </c>
    </row>
    <row r="196" spans="1:10" ht="15.75">
      <c r="A196" s="33">
        <f t="shared" si="5"/>
        <v>192</v>
      </c>
      <c r="B196" s="33" t="s">
        <v>206</v>
      </c>
      <c r="C196" s="33" t="s">
        <v>3972</v>
      </c>
      <c r="D196" s="104" t="s">
        <v>3973</v>
      </c>
      <c r="E196" s="33" t="s">
        <v>3592</v>
      </c>
      <c r="F196" s="33"/>
      <c r="G196" s="33" t="s">
        <v>3593</v>
      </c>
      <c r="H196" s="131">
        <v>90</v>
      </c>
      <c r="I196" s="35">
        <v>0.24</v>
      </c>
      <c r="J196" s="126">
        <f t="shared" si="6"/>
        <v>68.400000000000006</v>
      </c>
    </row>
    <row r="197" spans="1:10" ht="15.75">
      <c r="A197" s="33">
        <f t="shared" si="5"/>
        <v>193</v>
      </c>
      <c r="B197" s="33" t="s">
        <v>206</v>
      </c>
      <c r="C197" s="33" t="s">
        <v>3974</v>
      </c>
      <c r="D197" s="104" t="s">
        <v>3975</v>
      </c>
      <c r="E197" s="33" t="s">
        <v>3592</v>
      </c>
      <c r="F197" s="33"/>
      <c r="G197" s="33" t="s">
        <v>3593</v>
      </c>
      <c r="H197" s="131">
        <v>90</v>
      </c>
      <c r="I197" s="35">
        <v>0.24</v>
      </c>
      <c r="J197" s="126">
        <f t="shared" si="6"/>
        <v>68.400000000000006</v>
      </c>
    </row>
    <row r="198" spans="1:10" ht="15.75">
      <c r="A198" s="33">
        <f t="shared" si="5"/>
        <v>194</v>
      </c>
      <c r="B198" s="33" t="s">
        <v>206</v>
      </c>
      <c r="C198" s="33" t="s">
        <v>3976</v>
      </c>
      <c r="D198" s="104" t="s">
        <v>3977</v>
      </c>
      <c r="E198" s="33" t="s">
        <v>3592</v>
      </c>
      <c r="F198" s="33"/>
      <c r="G198" s="33" t="s">
        <v>3593</v>
      </c>
      <c r="H198" s="131">
        <v>90</v>
      </c>
      <c r="I198" s="35">
        <v>0.24</v>
      </c>
      <c r="J198" s="126">
        <f t="shared" si="6"/>
        <v>68.400000000000006</v>
      </c>
    </row>
    <row r="199" spans="1:10" ht="15.75">
      <c r="A199" s="33">
        <f t="shared" ref="A199:A243" si="7">A198+1</f>
        <v>195</v>
      </c>
      <c r="B199" s="33" t="s">
        <v>206</v>
      </c>
      <c r="C199" s="33" t="s">
        <v>3978</v>
      </c>
      <c r="D199" s="104" t="s">
        <v>3979</v>
      </c>
      <c r="E199" s="33" t="s">
        <v>3592</v>
      </c>
      <c r="F199" s="33"/>
      <c r="G199" s="33" t="s">
        <v>3593</v>
      </c>
      <c r="H199" s="131">
        <v>90</v>
      </c>
      <c r="I199" s="35">
        <v>0.24</v>
      </c>
      <c r="J199" s="126">
        <f t="shared" si="6"/>
        <v>68.400000000000006</v>
      </c>
    </row>
    <row r="200" spans="1:10" ht="15.75">
      <c r="A200" s="33">
        <f t="shared" si="7"/>
        <v>196</v>
      </c>
      <c r="B200" s="33" t="s">
        <v>206</v>
      </c>
      <c r="C200" s="33" t="s">
        <v>3980</v>
      </c>
      <c r="D200" s="104" t="s">
        <v>3981</v>
      </c>
      <c r="E200" s="33" t="s">
        <v>3592</v>
      </c>
      <c r="F200" s="33"/>
      <c r="G200" s="33" t="s">
        <v>3593</v>
      </c>
      <c r="H200" s="131">
        <v>90</v>
      </c>
      <c r="I200" s="35">
        <v>0.24</v>
      </c>
      <c r="J200" s="126">
        <f t="shared" si="6"/>
        <v>68.400000000000006</v>
      </c>
    </row>
    <row r="201" spans="1:10" ht="15.75">
      <c r="A201" s="33">
        <f t="shared" si="7"/>
        <v>197</v>
      </c>
      <c r="B201" s="33" t="s">
        <v>206</v>
      </c>
      <c r="C201" s="33" t="s">
        <v>3982</v>
      </c>
      <c r="D201" s="104" t="s">
        <v>3983</v>
      </c>
      <c r="E201" s="33" t="s">
        <v>3592</v>
      </c>
      <c r="F201" s="33"/>
      <c r="G201" s="33" t="s">
        <v>3593</v>
      </c>
      <c r="H201" s="131">
        <v>90</v>
      </c>
      <c r="I201" s="35">
        <v>0.24</v>
      </c>
      <c r="J201" s="126">
        <f t="shared" si="6"/>
        <v>68.400000000000006</v>
      </c>
    </row>
    <row r="202" spans="1:10" ht="15.75">
      <c r="A202" s="33">
        <f t="shared" si="7"/>
        <v>198</v>
      </c>
      <c r="B202" s="33" t="s">
        <v>206</v>
      </c>
      <c r="C202" s="33" t="s">
        <v>3984</v>
      </c>
      <c r="D202" s="104" t="s">
        <v>3985</v>
      </c>
      <c r="E202" s="33" t="s">
        <v>3592</v>
      </c>
      <c r="F202" s="33"/>
      <c r="G202" s="33" t="s">
        <v>3593</v>
      </c>
      <c r="H202" s="131">
        <v>90</v>
      </c>
      <c r="I202" s="35">
        <v>0.24</v>
      </c>
      <c r="J202" s="126">
        <f t="shared" si="6"/>
        <v>68.400000000000006</v>
      </c>
    </row>
    <row r="203" spans="1:10" ht="15.75">
      <c r="A203" s="33">
        <f t="shared" si="7"/>
        <v>199</v>
      </c>
      <c r="B203" s="33" t="s">
        <v>206</v>
      </c>
      <c r="C203" s="33" t="s">
        <v>3986</v>
      </c>
      <c r="D203" s="104" t="s">
        <v>3987</v>
      </c>
      <c r="E203" s="33" t="s">
        <v>3592</v>
      </c>
      <c r="F203" s="33"/>
      <c r="G203" s="33" t="s">
        <v>3593</v>
      </c>
      <c r="H203" s="131">
        <v>90</v>
      </c>
      <c r="I203" s="35">
        <v>0.24</v>
      </c>
      <c r="J203" s="126">
        <f t="shared" si="6"/>
        <v>68.400000000000006</v>
      </c>
    </row>
    <row r="204" spans="1:10" ht="15.75">
      <c r="A204" s="33">
        <f t="shared" si="7"/>
        <v>200</v>
      </c>
      <c r="B204" s="33" t="s">
        <v>206</v>
      </c>
      <c r="C204" s="33" t="s">
        <v>3988</v>
      </c>
      <c r="D204" s="104" t="s">
        <v>3989</v>
      </c>
      <c r="E204" s="33" t="s">
        <v>3592</v>
      </c>
      <c r="F204" s="33"/>
      <c r="G204" s="33" t="s">
        <v>3593</v>
      </c>
      <c r="H204" s="131">
        <v>90</v>
      </c>
      <c r="I204" s="35">
        <v>0.24</v>
      </c>
      <c r="J204" s="126">
        <f t="shared" si="6"/>
        <v>68.400000000000006</v>
      </c>
    </row>
    <row r="205" spans="1:10" ht="15.75">
      <c r="A205" s="33">
        <f t="shared" si="7"/>
        <v>201</v>
      </c>
      <c r="B205" s="33" t="s">
        <v>206</v>
      </c>
      <c r="C205" s="33" t="s">
        <v>3990</v>
      </c>
      <c r="D205" s="104" t="s">
        <v>3991</v>
      </c>
      <c r="E205" s="33" t="s">
        <v>3592</v>
      </c>
      <c r="F205" s="33"/>
      <c r="G205" s="33" t="s">
        <v>3593</v>
      </c>
      <c r="H205" s="131">
        <v>90</v>
      </c>
      <c r="I205" s="35">
        <v>0.24</v>
      </c>
      <c r="J205" s="126">
        <f t="shared" si="6"/>
        <v>68.400000000000006</v>
      </c>
    </row>
    <row r="206" spans="1:10" ht="15.75">
      <c r="A206" s="33">
        <f t="shared" si="7"/>
        <v>202</v>
      </c>
      <c r="B206" s="33" t="s">
        <v>206</v>
      </c>
      <c r="C206" s="33" t="s">
        <v>3992</v>
      </c>
      <c r="D206" s="104" t="s">
        <v>3993</v>
      </c>
      <c r="E206" s="33" t="s">
        <v>3592</v>
      </c>
      <c r="F206" s="33"/>
      <c r="G206" s="33" t="s">
        <v>3593</v>
      </c>
      <c r="H206" s="131">
        <v>90</v>
      </c>
      <c r="I206" s="35">
        <v>0.24</v>
      </c>
      <c r="J206" s="126">
        <f t="shared" si="6"/>
        <v>68.400000000000006</v>
      </c>
    </row>
    <row r="207" spans="1:10" ht="15.75">
      <c r="A207" s="33">
        <f t="shared" si="7"/>
        <v>203</v>
      </c>
      <c r="B207" s="33" t="s">
        <v>206</v>
      </c>
      <c r="C207" s="33" t="s">
        <v>3994</v>
      </c>
      <c r="D207" s="104" t="s">
        <v>3995</v>
      </c>
      <c r="E207" s="33" t="s">
        <v>3592</v>
      </c>
      <c r="F207" s="33"/>
      <c r="G207" s="33" t="s">
        <v>3593</v>
      </c>
      <c r="H207" s="131">
        <v>90</v>
      </c>
      <c r="I207" s="35">
        <v>0.24</v>
      </c>
      <c r="J207" s="126">
        <f t="shared" si="6"/>
        <v>68.400000000000006</v>
      </c>
    </row>
    <row r="208" spans="1:10" ht="15.75">
      <c r="A208" s="33">
        <f t="shared" si="7"/>
        <v>204</v>
      </c>
      <c r="B208" s="33" t="s">
        <v>206</v>
      </c>
      <c r="C208" s="33" t="s">
        <v>3996</v>
      </c>
      <c r="D208" s="104" t="s">
        <v>3997</v>
      </c>
      <c r="E208" s="33" t="s">
        <v>3592</v>
      </c>
      <c r="F208" s="33"/>
      <c r="G208" s="33" t="s">
        <v>3593</v>
      </c>
      <c r="H208" s="131">
        <v>62</v>
      </c>
      <c r="I208" s="35">
        <v>0.24</v>
      </c>
      <c r="J208" s="126">
        <f t="shared" si="6"/>
        <v>47.12</v>
      </c>
    </row>
    <row r="209" spans="1:10" ht="15.75">
      <c r="A209" s="33">
        <f t="shared" si="7"/>
        <v>205</v>
      </c>
      <c r="B209" s="33" t="s">
        <v>206</v>
      </c>
      <c r="C209" s="33" t="s">
        <v>3998</v>
      </c>
      <c r="D209" s="104" t="s">
        <v>3999</v>
      </c>
      <c r="E209" s="33" t="s">
        <v>3592</v>
      </c>
      <c r="F209" s="33"/>
      <c r="G209" s="33" t="s">
        <v>3593</v>
      </c>
      <c r="H209" s="131">
        <v>62</v>
      </c>
      <c r="I209" s="35">
        <v>0.24</v>
      </c>
      <c r="J209" s="126">
        <f t="shared" si="6"/>
        <v>47.12</v>
      </c>
    </row>
    <row r="210" spans="1:10" ht="15.75">
      <c r="A210" s="33">
        <f t="shared" si="7"/>
        <v>206</v>
      </c>
      <c r="B210" s="33" t="s">
        <v>206</v>
      </c>
      <c r="C210" s="33" t="s">
        <v>4000</v>
      </c>
      <c r="D210" s="104" t="s">
        <v>3999</v>
      </c>
      <c r="E210" s="33" t="s">
        <v>3592</v>
      </c>
      <c r="F210" s="33"/>
      <c r="G210" s="33" t="s">
        <v>3593</v>
      </c>
      <c r="H210" s="131">
        <v>62</v>
      </c>
      <c r="I210" s="35">
        <v>0.24</v>
      </c>
      <c r="J210" s="126">
        <f t="shared" si="6"/>
        <v>47.12</v>
      </c>
    </row>
    <row r="211" spans="1:10" ht="15.75">
      <c r="A211" s="33">
        <f t="shared" si="7"/>
        <v>207</v>
      </c>
      <c r="B211" s="33" t="s">
        <v>206</v>
      </c>
      <c r="C211" s="33" t="s">
        <v>4001</v>
      </c>
      <c r="D211" s="104" t="s">
        <v>4002</v>
      </c>
      <c r="E211" s="33" t="s">
        <v>3592</v>
      </c>
      <c r="F211" s="33"/>
      <c r="G211" s="33" t="s">
        <v>3593</v>
      </c>
      <c r="H211" s="131">
        <v>16</v>
      </c>
      <c r="I211" s="35">
        <v>0.24</v>
      </c>
      <c r="J211" s="126">
        <f t="shared" si="6"/>
        <v>12.16</v>
      </c>
    </row>
    <row r="212" spans="1:10" ht="15.75">
      <c r="A212" s="33">
        <f t="shared" si="7"/>
        <v>208</v>
      </c>
      <c r="B212" s="33" t="s">
        <v>206</v>
      </c>
      <c r="C212" s="33" t="s">
        <v>4003</v>
      </c>
      <c r="D212" s="104" t="s">
        <v>4004</v>
      </c>
      <c r="E212" s="33" t="s">
        <v>3592</v>
      </c>
      <c r="F212" s="33"/>
      <c r="G212" s="33" t="s">
        <v>3593</v>
      </c>
      <c r="H212" s="131">
        <v>16</v>
      </c>
      <c r="I212" s="35">
        <v>0.24</v>
      </c>
      <c r="J212" s="126">
        <f t="shared" si="6"/>
        <v>12.16</v>
      </c>
    </row>
    <row r="213" spans="1:10" ht="15.75">
      <c r="A213" s="33">
        <f t="shared" si="7"/>
        <v>209</v>
      </c>
      <c r="B213" s="33" t="s">
        <v>206</v>
      </c>
      <c r="C213" s="33" t="s">
        <v>4005</v>
      </c>
      <c r="D213" s="104" t="s">
        <v>4002</v>
      </c>
      <c r="E213" s="33" t="s">
        <v>3592</v>
      </c>
      <c r="F213" s="33"/>
      <c r="G213" s="33" t="s">
        <v>3593</v>
      </c>
      <c r="H213" s="131">
        <v>16</v>
      </c>
      <c r="I213" s="35">
        <v>0.24</v>
      </c>
      <c r="J213" s="126">
        <f t="shared" si="6"/>
        <v>12.16</v>
      </c>
    </row>
    <row r="214" spans="1:10" ht="15.75">
      <c r="A214" s="33">
        <f t="shared" si="7"/>
        <v>210</v>
      </c>
      <c r="B214" s="33" t="s">
        <v>206</v>
      </c>
      <c r="C214" s="33" t="s">
        <v>4006</v>
      </c>
      <c r="D214" s="104" t="s">
        <v>4007</v>
      </c>
      <c r="E214" s="33" t="s">
        <v>3592</v>
      </c>
      <c r="F214" s="33"/>
      <c r="G214" s="33" t="s">
        <v>3593</v>
      </c>
      <c r="H214" s="131">
        <v>412</v>
      </c>
      <c r="I214" s="35">
        <v>0.24</v>
      </c>
      <c r="J214" s="126">
        <f t="shared" si="6"/>
        <v>313.12</v>
      </c>
    </row>
    <row r="215" spans="1:10" ht="15.75">
      <c r="A215" s="33">
        <f t="shared" si="7"/>
        <v>211</v>
      </c>
      <c r="B215" s="33" t="s">
        <v>206</v>
      </c>
      <c r="C215" s="33" t="s">
        <v>4008</v>
      </c>
      <c r="D215" s="104" t="s">
        <v>4009</v>
      </c>
      <c r="E215" s="33" t="s">
        <v>3592</v>
      </c>
      <c r="F215" s="33"/>
      <c r="G215" s="33" t="s">
        <v>3593</v>
      </c>
      <c r="H215" s="131">
        <v>412</v>
      </c>
      <c r="I215" s="35">
        <v>0.24</v>
      </c>
      <c r="J215" s="126">
        <f t="shared" si="6"/>
        <v>313.12</v>
      </c>
    </row>
    <row r="216" spans="1:10" ht="15.75">
      <c r="A216" s="33">
        <f t="shared" si="7"/>
        <v>212</v>
      </c>
      <c r="B216" s="33" t="s">
        <v>206</v>
      </c>
      <c r="C216" s="33" t="s">
        <v>4010</v>
      </c>
      <c r="D216" s="104" t="s">
        <v>4011</v>
      </c>
      <c r="E216" s="33" t="s">
        <v>3592</v>
      </c>
      <c r="F216" s="33"/>
      <c r="G216" s="33" t="s">
        <v>3593</v>
      </c>
      <c r="H216" s="131">
        <v>620</v>
      </c>
      <c r="I216" s="35">
        <v>0.24</v>
      </c>
      <c r="J216" s="126">
        <f t="shared" si="6"/>
        <v>471.2</v>
      </c>
    </row>
    <row r="217" spans="1:10" ht="15.75">
      <c r="A217" s="33">
        <f t="shared" si="7"/>
        <v>213</v>
      </c>
      <c r="B217" s="33" t="s">
        <v>206</v>
      </c>
      <c r="C217" s="33" t="s">
        <v>4012</v>
      </c>
      <c r="D217" s="104" t="s">
        <v>4013</v>
      </c>
      <c r="E217" s="33" t="s">
        <v>3592</v>
      </c>
      <c r="F217" s="33"/>
      <c r="G217" s="33" t="s">
        <v>3593</v>
      </c>
      <c r="H217" s="131">
        <v>620</v>
      </c>
      <c r="I217" s="35">
        <v>0.24</v>
      </c>
      <c r="J217" s="126">
        <f t="shared" si="6"/>
        <v>471.2</v>
      </c>
    </row>
    <row r="218" spans="1:10" ht="15.75">
      <c r="A218" s="33">
        <f t="shared" si="7"/>
        <v>214</v>
      </c>
      <c r="B218" s="33" t="s">
        <v>206</v>
      </c>
      <c r="C218" s="33" t="s">
        <v>4014</v>
      </c>
      <c r="D218" s="104" t="s">
        <v>4015</v>
      </c>
      <c r="E218" s="33" t="s">
        <v>3592</v>
      </c>
      <c r="F218" s="33"/>
      <c r="G218" s="33" t="s">
        <v>3593</v>
      </c>
      <c r="H218" s="131">
        <v>620</v>
      </c>
      <c r="I218" s="35">
        <v>0.24</v>
      </c>
      <c r="J218" s="126">
        <f t="shared" si="6"/>
        <v>471.2</v>
      </c>
    </row>
    <row r="219" spans="1:10" ht="15.75">
      <c r="A219" s="33">
        <f t="shared" si="7"/>
        <v>215</v>
      </c>
      <c r="B219" s="33" t="s">
        <v>206</v>
      </c>
      <c r="C219" s="33" t="s">
        <v>4016</v>
      </c>
      <c r="D219" s="104" t="s">
        <v>4017</v>
      </c>
      <c r="E219" s="33" t="s">
        <v>3592</v>
      </c>
      <c r="F219" s="33"/>
      <c r="G219" s="33" t="s">
        <v>3593</v>
      </c>
      <c r="H219" s="131">
        <v>620</v>
      </c>
      <c r="I219" s="35">
        <v>0.24</v>
      </c>
      <c r="J219" s="126">
        <f t="shared" si="6"/>
        <v>471.2</v>
      </c>
    </row>
    <row r="220" spans="1:10" ht="15.75">
      <c r="A220" s="33">
        <f t="shared" si="7"/>
        <v>216</v>
      </c>
      <c r="B220" s="33" t="s">
        <v>206</v>
      </c>
      <c r="C220" s="33" t="s">
        <v>4018</v>
      </c>
      <c r="D220" s="104" t="s">
        <v>4019</v>
      </c>
      <c r="E220" s="33" t="s">
        <v>3592</v>
      </c>
      <c r="F220" s="33"/>
      <c r="G220" s="33" t="s">
        <v>3593</v>
      </c>
      <c r="H220" s="131">
        <v>970</v>
      </c>
      <c r="I220" s="35">
        <v>0.24</v>
      </c>
      <c r="J220" s="126">
        <f t="shared" si="6"/>
        <v>737.2</v>
      </c>
    </row>
    <row r="221" spans="1:10" ht="15.75">
      <c r="A221" s="33">
        <f t="shared" si="7"/>
        <v>217</v>
      </c>
      <c r="B221" s="33" t="s">
        <v>206</v>
      </c>
      <c r="C221" s="33" t="s">
        <v>4020</v>
      </c>
      <c r="D221" s="104" t="s">
        <v>4021</v>
      </c>
      <c r="E221" s="33" t="s">
        <v>3592</v>
      </c>
      <c r="F221" s="33"/>
      <c r="G221" s="33" t="s">
        <v>3593</v>
      </c>
      <c r="H221" s="131">
        <v>970</v>
      </c>
      <c r="I221" s="35">
        <v>0.24</v>
      </c>
      <c r="J221" s="126">
        <f t="shared" si="6"/>
        <v>737.2</v>
      </c>
    </row>
    <row r="222" spans="1:10" ht="15.75">
      <c r="A222" s="33">
        <f t="shared" si="7"/>
        <v>218</v>
      </c>
      <c r="B222" s="33" t="s">
        <v>206</v>
      </c>
      <c r="C222" s="33" t="s">
        <v>4022</v>
      </c>
      <c r="D222" s="104" t="s">
        <v>4023</v>
      </c>
      <c r="E222" s="33" t="s">
        <v>3592</v>
      </c>
      <c r="F222" s="33"/>
      <c r="G222" s="33" t="s">
        <v>3593</v>
      </c>
      <c r="H222" s="131">
        <v>300</v>
      </c>
      <c r="I222" s="35">
        <v>0.24</v>
      </c>
      <c r="J222" s="126">
        <f t="shared" si="6"/>
        <v>228</v>
      </c>
    </row>
    <row r="223" spans="1:10" ht="15.75">
      <c r="A223" s="33">
        <f t="shared" si="7"/>
        <v>219</v>
      </c>
      <c r="B223" s="33" t="s">
        <v>206</v>
      </c>
      <c r="C223" s="33" t="s">
        <v>4024</v>
      </c>
      <c r="D223" s="104" t="s">
        <v>4025</v>
      </c>
      <c r="E223" s="33" t="s">
        <v>3592</v>
      </c>
      <c r="F223" s="33"/>
      <c r="G223" s="33" t="s">
        <v>3593</v>
      </c>
      <c r="H223" s="131">
        <v>300</v>
      </c>
      <c r="I223" s="35">
        <v>0.24</v>
      </c>
      <c r="J223" s="126">
        <f t="shared" si="6"/>
        <v>228</v>
      </c>
    </row>
    <row r="224" spans="1:10" ht="15.75">
      <c r="A224" s="33">
        <f t="shared" si="7"/>
        <v>220</v>
      </c>
      <c r="B224" s="33" t="s">
        <v>206</v>
      </c>
      <c r="C224" s="33" t="s">
        <v>4026</v>
      </c>
      <c r="D224" s="104" t="s">
        <v>4027</v>
      </c>
      <c r="E224" s="33" t="s">
        <v>3592</v>
      </c>
      <c r="F224" s="33"/>
      <c r="G224" s="33" t="s">
        <v>3593</v>
      </c>
      <c r="H224" s="131">
        <v>300</v>
      </c>
      <c r="I224" s="35">
        <v>0.24</v>
      </c>
      <c r="J224" s="126">
        <f t="shared" si="6"/>
        <v>228</v>
      </c>
    </row>
    <row r="225" spans="1:10" ht="15.75">
      <c r="A225" s="33">
        <f t="shared" si="7"/>
        <v>221</v>
      </c>
      <c r="B225" s="33" t="s">
        <v>206</v>
      </c>
      <c r="C225" s="33" t="s">
        <v>4028</v>
      </c>
      <c r="D225" s="104" t="s">
        <v>4029</v>
      </c>
      <c r="E225" s="33" t="s">
        <v>3592</v>
      </c>
      <c r="F225" s="33"/>
      <c r="G225" s="33" t="s">
        <v>3593</v>
      </c>
      <c r="H225" s="131">
        <v>52</v>
      </c>
      <c r="I225" s="35">
        <v>0.24</v>
      </c>
      <c r="J225" s="126">
        <f t="shared" si="6"/>
        <v>39.520000000000003</v>
      </c>
    </row>
    <row r="226" spans="1:10" ht="15.75">
      <c r="A226" s="33">
        <f t="shared" si="7"/>
        <v>222</v>
      </c>
      <c r="B226" s="33" t="s">
        <v>206</v>
      </c>
      <c r="C226" s="33" t="s">
        <v>4030</v>
      </c>
      <c r="D226" s="104" t="s">
        <v>4031</v>
      </c>
      <c r="E226" s="33" t="s">
        <v>3592</v>
      </c>
      <c r="F226" s="33"/>
      <c r="G226" s="33" t="s">
        <v>3593</v>
      </c>
      <c r="H226" s="131">
        <v>90</v>
      </c>
      <c r="I226" s="35">
        <v>0.24</v>
      </c>
      <c r="J226" s="126">
        <f t="shared" si="6"/>
        <v>68.400000000000006</v>
      </c>
    </row>
    <row r="227" spans="1:10" ht="15.75">
      <c r="A227" s="33">
        <f t="shared" si="7"/>
        <v>223</v>
      </c>
      <c r="B227" s="33" t="s">
        <v>206</v>
      </c>
      <c r="C227" s="33" t="s">
        <v>4032</v>
      </c>
      <c r="D227" s="104" t="s">
        <v>4033</v>
      </c>
      <c r="E227" s="33" t="s">
        <v>3592</v>
      </c>
      <c r="F227" s="33"/>
      <c r="G227" s="33" t="s">
        <v>3593</v>
      </c>
      <c r="H227" s="131">
        <v>310</v>
      </c>
      <c r="I227" s="35">
        <v>0.24</v>
      </c>
      <c r="J227" s="126">
        <f t="shared" si="6"/>
        <v>235.6</v>
      </c>
    </row>
    <row r="228" spans="1:10" ht="15.75">
      <c r="A228" s="33">
        <f t="shared" si="7"/>
        <v>224</v>
      </c>
      <c r="B228" s="33" t="s">
        <v>206</v>
      </c>
      <c r="C228" s="33" t="s">
        <v>4034</v>
      </c>
      <c r="D228" s="104" t="s">
        <v>4035</v>
      </c>
      <c r="E228" s="33" t="s">
        <v>3592</v>
      </c>
      <c r="F228" s="33"/>
      <c r="G228" s="33" t="s">
        <v>3593</v>
      </c>
      <c r="H228" s="131">
        <v>104</v>
      </c>
      <c r="I228" s="35">
        <v>0.24</v>
      </c>
      <c r="J228" s="126">
        <f t="shared" si="6"/>
        <v>79.040000000000006</v>
      </c>
    </row>
    <row r="229" spans="1:10" ht="15.75">
      <c r="A229" s="33">
        <f t="shared" si="7"/>
        <v>225</v>
      </c>
      <c r="B229" s="33" t="s">
        <v>206</v>
      </c>
      <c r="C229" s="33" t="s">
        <v>4036</v>
      </c>
      <c r="D229" s="104" t="s">
        <v>4037</v>
      </c>
      <c r="E229" s="33" t="s">
        <v>3592</v>
      </c>
      <c r="F229" s="33"/>
      <c r="G229" s="33" t="s">
        <v>3593</v>
      </c>
      <c r="H229" s="131">
        <v>310</v>
      </c>
      <c r="I229" s="35">
        <v>0.24</v>
      </c>
      <c r="J229" s="126">
        <f t="shared" si="6"/>
        <v>235.6</v>
      </c>
    </row>
    <row r="230" spans="1:10" ht="31.5">
      <c r="A230" s="33">
        <f t="shared" si="7"/>
        <v>226</v>
      </c>
      <c r="B230" s="33" t="s">
        <v>206</v>
      </c>
      <c r="C230" s="33" t="s">
        <v>4038</v>
      </c>
      <c r="D230" s="104" t="s">
        <v>4039</v>
      </c>
      <c r="E230" s="33" t="s">
        <v>3592</v>
      </c>
      <c r="F230" s="33"/>
      <c r="G230" s="33" t="s">
        <v>3593</v>
      </c>
      <c r="H230" s="131">
        <v>104</v>
      </c>
      <c r="I230" s="35">
        <v>0.24</v>
      </c>
      <c r="J230" s="126">
        <f t="shared" si="6"/>
        <v>79.040000000000006</v>
      </c>
    </row>
    <row r="231" spans="1:10" ht="15.75">
      <c r="A231" s="33">
        <f t="shared" si="7"/>
        <v>227</v>
      </c>
      <c r="B231" s="33" t="s">
        <v>206</v>
      </c>
      <c r="C231" s="33" t="s">
        <v>4040</v>
      </c>
      <c r="D231" s="104" t="s">
        <v>4041</v>
      </c>
      <c r="E231" s="33" t="s">
        <v>3592</v>
      </c>
      <c r="F231" s="33"/>
      <c r="G231" s="33" t="s">
        <v>3593</v>
      </c>
      <c r="H231" s="131">
        <v>536</v>
      </c>
      <c r="I231" s="35">
        <v>0.24</v>
      </c>
      <c r="J231" s="126">
        <f t="shared" si="6"/>
        <v>407.36</v>
      </c>
    </row>
    <row r="232" spans="1:10" ht="15.75">
      <c r="A232" s="33">
        <f t="shared" si="7"/>
        <v>228</v>
      </c>
      <c r="B232" s="33" t="s">
        <v>206</v>
      </c>
      <c r="C232" s="33" t="s">
        <v>4042</v>
      </c>
      <c r="D232" s="104" t="s">
        <v>4043</v>
      </c>
      <c r="E232" s="33" t="s">
        <v>3592</v>
      </c>
      <c r="F232" s="33"/>
      <c r="G232" s="33" t="s">
        <v>3593</v>
      </c>
      <c r="H232" s="131">
        <v>160</v>
      </c>
      <c r="I232" s="35">
        <v>0.24</v>
      </c>
      <c r="J232" s="126">
        <f t="shared" si="6"/>
        <v>121.6</v>
      </c>
    </row>
    <row r="233" spans="1:10" ht="15.75">
      <c r="A233" s="33">
        <f t="shared" si="7"/>
        <v>229</v>
      </c>
      <c r="B233" s="33" t="s">
        <v>206</v>
      </c>
      <c r="C233" s="33" t="s">
        <v>4044</v>
      </c>
      <c r="D233" s="104" t="s">
        <v>4045</v>
      </c>
      <c r="E233" s="33" t="s">
        <v>3592</v>
      </c>
      <c r="F233" s="33"/>
      <c r="G233" s="33" t="s">
        <v>3593</v>
      </c>
      <c r="H233" s="131">
        <v>536</v>
      </c>
      <c r="I233" s="35">
        <v>0.24</v>
      </c>
      <c r="J233" s="126">
        <f t="shared" si="6"/>
        <v>407.36</v>
      </c>
    </row>
    <row r="234" spans="1:10" ht="15.75">
      <c r="A234" s="33">
        <f t="shared" si="7"/>
        <v>230</v>
      </c>
      <c r="B234" s="33" t="s">
        <v>206</v>
      </c>
      <c r="C234" s="33" t="s">
        <v>4046</v>
      </c>
      <c r="D234" s="104" t="s">
        <v>4047</v>
      </c>
      <c r="E234" s="33" t="s">
        <v>3592</v>
      </c>
      <c r="F234" s="33"/>
      <c r="G234" s="33" t="s">
        <v>3593</v>
      </c>
      <c r="H234" s="131">
        <v>160</v>
      </c>
      <c r="I234" s="35">
        <v>0.24</v>
      </c>
      <c r="J234" s="126">
        <f t="shared" si="6"/>
        <v>121.6</v>
      </c>
    </row>
    <row r="235" spans="1:10" ht="15.75">
      <c r="A235" s="33">
        <f t="shared" si="7"/>
        <v>231</v>
      </c>
      <c r="B235" s="33" t="s">
        <v>206</v>
      </c>
      <c r="C235" s="33" t="s">
        <v>4048</v>
      </c>
      <c r="D235" s="104" t="s">
        <v>4049</v>
      </c>
      <c r="E235" s="33" t="s">
        <v>3592</v>
      </c>
      <c r="F235" s="33"/>
      <c r="G235" s="33" t="s">
        <v>3593</v>
      </c>
      <c r="H235" s="131">
        <v>536</v>
      </c>
      <c r="I235" s="35">
        <v>0.24</v>
      </c>
      <c r="J235" s="126">
        <f t="shared" si="6"/>
        <v>407.36</v>
      </c>
    </row>
    <row r="236" spans="1:10" ht="15.75">
      <c r="A236" s="33">
        <f t="shared" si="7"/>
        <v>232</v>
      </c>
      <c r="B236" s="33" t="s">
        <v>206</v>
      </c>
      <c r="C236" s="33" t="s">
        <v>4050</v>
      </c>
      <c r="D236" s="104" t="s">
        <v>4051</v>
      </c>
      <c r="E236" s="33" t="s">
        <v>3592</v>
      </c>
      <c r="F236" s="33"/>
      <c r="G236" s="33" t="s">
        <v>3593</v>
      </c>
      <c r="H236" s="131">
        <v>160</v>
      </c>
      <c r="I236" s="35">
        <v>0.24</v>
      </c>
      <c r="J236" s="126">
        <f t="shared" si="6"/>
        <v>121.6</v>
      </c>
    </row>
    <row r="237" spans="1:10" ht="15.75">
      <c r="A237" s="33">
        <f t="shared" si="7"/>
        <v>233</v>
      </c>
      <c r="B237" s="33" t="s">
        <v>206</v>
      </c>
      <c r="C237" s="33" t="s">
        <v>4052</v>
      </c>
      <c r="D237" s="104" t="s">
        <v>4053</v>
      </c>
      <c r="E237" s="33" t="s">
        <v>3592</v>
      </c>
      <c r="F237" s="33"/>
      <c r="G237" s="33" t="s">
        <v>3593</v>
      </c>
      <c r="H237" s="131">
        <v>536</v>
      </c>
      <c r="I237" s="35">
        <v>0.24</v>
      </c>
      <c r="J237" s="126">
        <f t="shared" si="6"/>
        <v>407.36</v>
      </c>
    </row>
    <row r="238" spans="1:10" ht="15.75">
      <c r="A238" s="33">
        <f t="shared" si="7"/>
        <v>234</v>
      </c>
      <c r="B238" s="33" t="s">
        <v>206</v>
      </c>
      <c r="C238" s="33" t="s">
        <v>4054</v>
      </c>
      <c r="D238" s="104" t="s">
        <v>4055</v>
      </c>
      <c r="E238" s="33" t="s">
        <v>3592</v>
      </c>
      <c r="F238" s="33"/>
      <c r="G238" s="33" t="s">
        <v>3593</v>
      </c>
      <c r="H238" s="131">
        <v>160</v>
      </c>
      <c r="I238" s="35">
        <v>0.24</v>
      </c>
      <c r="J238" s="126">
        <f t="shared" si="6"/>
        <v>121.6</v>
      </c>
    </row>
    <row r="239" spans="1:10" ht="15.75">
      <c r="A239" s="33">
        <f t="shared" si="7"/>
        <v>235</v>
      </c>
      <c r="B239" s="33" t="s">
        <v>206</v>
      </c>
      <c r="C239" s="33" t="s">
        <v>4056</v>
      </c>
      <c r="D239" s="104" t="s">
        <v>4057</v>
      </c>
      <c r="E239" s="33" t="s">
        <v>3592</v>
      </c>
      <c r="F239" s="33"/>
      <c r="G239" s="33" t="s">
        <v>3593</v>
      </c>
      <c r="H239" s="131">
        <v>536</v>
      </c>
      <c r="I239" s="35">
        <v>0.24</v>
      </c>
      <c r="J239" s="126">
        <f t="shared" si="6"/>
        <v>407.36</v>
      </c>
    </row>
    <row r="240" spans="1:10" ht="15.75">
      <c r="A240" s="33">
        <f t="shared" si="7"/>
        <v>236</v>
      </c>
      <c r="B240" s="33" t="s">
        <v>206</v>
      </c>
      <c r="C240" s="33" t="s">
        <v>4058</v>
      </c>
      <c r="D240" s="104" t="s">
        <v>4059</v>
      </c>
      <c r="E240" s="33" t="s">
        <v>3592</v>
      </c>
      <c r="F240" s="33"/>
      <c r="G240" s="33" t="s">
        <v>3593</v>
      </c>
      <c r="H240" s="131">
        <v>160</v>
      </c>
      <c r="I240" s="35">
        <v>0.24</v>
      </c>
      <c r="J240" s="126">
        <f t="shared" si="6"/>
        <v>121.6</v>
      </c>
    </row>
    <row r="241" spans="1:10" ht="31.5">
      <c r="A241" s="33">
        <f t="shared" si="7"/>
        <v>237</v>
      </c>
      <c r="B241" s="33" t="s">
        <v>206</v>
      </c>
      <c r="C241" s="33" t="s">
        <v>4060</v>
      </c>
      <c r="D241" s="104" t="s">
        <v>4061</v>
      </c>
      <c r="E241" s="33" t="s">
        <v>3592</v>
      </c>
      <c r="F241" s="33"/>
      <c r="G241" s="33" t="s">
        <v>3593</v>
      </c>
      <c r="H241" s="131">
        <v>536</v>
      </c>
      <c r="I241" s="35">
        <v>0.24</v>
      </c>
      <c r="J241" s="126">
        <f t="shared" si="6"/>
        <v>407.36</v>
      </c>
    </row>
    <row r="242" spans="1:10" ht="15.75">
      <c r="A242" s="33">
        <f t="shared" si="7"/>
        <v>238</v>
      </c>
      <c r="B242" s="33" t="s">
        <v>206</v>
      </c>
      <c r="C242" s="33" t="s">
        <v>4062</v>
      </c>
      <c r="D242" s="104" t="s">
        <v>4063</v>
      </c>
      <c r="E242" s="33" t="s">
        <v>3592</v>
      </c>
      <c r="F242" s="33"/>
      <c r="G242" s="33" t="s">
        <v>3593</v>
      </c>
      <c r="H242" s="131">
        <v>160</v>
      </c>
      <c r="I242" s="35">
        <v>0.24</v>
      </c>
      <c r="J242" s="126">
        <f t="shared" si="6"/>
        <v>121.6</v>
      </c>
    </row>
    <row r="243" spans="1:10" ht="15.75">
      <c r="A243" s="33">
        <f t="shared" si="7"/>
        <v>239</v>
      </c>
      <c r="B243" s="33" t="s">
        <v>206</v>
      </c>
      <c r="C243" s="33" t="s">
        <v>4064</v>
      </c>
      <c r="D243" s="104" t="s">
        <v>4064</v>
      </c>
      <c r="E243" s="33" t="s">
        <v>3592</v>
      </c>
      <c r="F243" s="33"/>
      <c r="G243" s="33" t="s">
        <v>3593</v>
      </c>
      <c r="H243" s="131">
        <v>1050</v>
      </c>
      <c r="I243" s="37">
        <v>0.24</v>
      </c>
      <c r="J243" s="126">
        <f t="shared" si="6"/>
        <v>798</v>
      </c>
    </row>
  </sheetData>
  <autoFilter ref="A4:J4" xr:uid="{75958BA1-FDAD-4C30-9B2D-8C4686E1F603}"/>
  <printOptions horizontalCentered="1"/>
  <pageMargins left="0.45" right="0.45" top="0.75" bottom="1" header="0.5" footer="0.5"/>
  <pageSetup paperSize="3" scale="73" fitToHeight="0" orientation="landscape" r:id="rId1"/>
  <headerFooter alignWithMargins="0">
    <oddHeader>&amp;LGROUP 77201, AWARD 23150
INTELLIGENT FACILITY &amp;&amp; SECURITY SYSTEMS AND SOLUTIONS
&amp;RCOMALLI GROUP INC
CONTRACT NO.: PT68772</oddHeader>
    <oddFooter>&amp;L&amp;F
&amp;A&amp;REffective Dates:
Equipment: 10/30/19
Prevailing Wage Rates: 7/1/25
Non-Prevailing Wage Rates: 10/30/19</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16</vt:i4>
      </vt:variant>
    </vt:vector>
  </HeadingPairs>
  <TitlesOfParts>
    <vt:vector size="34" baseType="lpstr">
      <vt:lpstr>Instructions</vt:lpstr>
      <vt:lpstr>Cover Page</vt:lpstr>
      <vt:lpstr>Equipment Pricing (Altronix)</vt:lpstr>
      <vt:lpstr>Equipment Pricing (Antaira)</vt:lpstr>
      <vt:lpstr>Equipment Pricing (Axis)</vt:lpstr>
      <vt:lpstr>Equipment Pricing (Belden)</vt:lpstr>
      <vt:lpstr>Equipment Pricing (Exacq)</vt:lpstr>
      <vt:lpstr>Equipment Pricing (HES)</vt:lpstr>
      <vt:lpstr>Equipment Pricing (LenelS2)</vt:lpstr>
      <vt:lpstr>Equipment Pricing (SDC)</vt:lpstr>
      <vt:lpstr>Equipment Pricing (Securitron)</vt:lpstr>
      <vt:lpstr>PW</vt:lpstr>
      <vt:lpstr>Region 3 Labor Rates</vt:lpstr>
      <vt:lpstr>Region 4 Labor Rates</vt:lpstr>
      <vt:lpstr>Region 5 Labor Rates</vt:lpstr>
      <vt:lpstr>Region 6 Labor Rates</vt:lpstr>
      <vt:lpstr>Region 7 Labor Rates</vt:lpstr>
      <vt:lpstr>Subcontractor Utilization</vt:lpstr>
      <vt:lpstr>PW!Print_Area</vt:lpstr>
      <vt:lpstr>'Equipment Pricing (Altronix)'!Print_Titles</vt:lpstr>
      <vt:lpstr>'Equipment Pricing (Antaira)'!Print_Titles</vt:lpstr>
      <vt:lpstr>'Equipment Pricing (Axis)'!Print_Titles</vt:lpstr>
      <vt:lpstr>'Equipment Pricing (Belden)'!Print_Titles</vt:lpstr>
      <vt:lpstr>'Equipment Pricing (Exacq)'!Print_Titles</vt:lpstr>
      <vt:lpstr>'Equipment Pricing (HES)'!Print_Titles</vt:lpstr>
      <vt:lpstr>'Equipment Pricing (LenelS2)'!Print_Titles</vt:lpstr>
      <vt:lpstr>'Equipment Pricing (SDC)'!Print_Titles</vt:lpstr>
      <vt:lpstr>'Equipment Pricing (Securitron)'!Print_Titles</vt:lpstr>
      <vt:lpstr>'Region 3 Labor Rates'!Print_Titles</vt:lpstr>
      <vt:lpstr>'Region 4 Labor Rates'!Print_Titles</vt:lpstr>
      <vt:lpstr>'Region 5 Labor Rates'!Print_Titles</vt:lpstr>
      <vt:lpstr>'Region 6 Labor Rates'!Print_Titles</vt:lpstr>
      <vt:lpstr>'Region 7 Labor Rates'!Print_Titles</vt:lpstr>
      <vt:lpstr>'Subcontractor Utilization'!Print_Titles</vt:lpstr>
    </vt:vector>
  </TitlesOfParts>
  <Company>New York State - Office of General Services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betterj</dc:creator>
  <cp:lastModifiedBy>Helling, Mark (OGS)</cp:lastModifiedBy>
  <cp:lastPrinted>2025-07-14T19:03:45Z</cp:lastPrinted>
  <dcterms:created xsi:type="dcterms:W3CDTF">2008-04-30T14:04:58Z</dcterms:created>
  <dcterms:modified xsi:type="dcterms:W3CDTF">2025-07-14T19:04:28Z</dcterms:modified>
</cp:coreProperties>
</file>